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Git_CQ Files/CG_quota/"/>
    </mc:Choice>
  </mc:AlternateContent>
  <xr:revisionPtr revIDLastSave="0" documentId="13_ncr:1_{97B804DD-3E59-9C47-B948-988CDD1BEAB4}" xr6:coauthVersionLast="47" xr6:coauthVersionMax="47" xr10:uidLastSave="{00000000-0000-0000-0000-000000000000}"/>
  <bookViews>
    <workbookView xWindow="-900" yWindow="-21020" windowWidth="33960" windowHeight="19760" activeTab="8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Nat_Champs" sheetId="27" r:id="rId9"/>
    <sheet name="Quals" sheetId="4" r:id="rId10"/>
    <sheet name="Yr21_up_to_Qual" sheetId="28" r:id="rId11"/>
    <sheet name="Men_STATS" sheetId="8" state="hidden" r:id="rId12"/>
  </sheets>
  <definedNames>
    <definedName name="_xlnm._FilterDatabase" localSheetId="4" hidden="1">AUS_female_points_list!$B$2:$S$1001</definedName>
    <definedName name="_xlnm._FilterDatabase" localSheetId="6" hidden="1">AUS_female_Toplist_21_22!$A$2:$J$2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List'!$B$1:$H$1983</definedName>
    <definedName name="_xlnm._FilterDatabase" localSheetId="1" hidden="1">'Paste_Here_Final List'!$H$1:$H$31</definedName>
    <definedName name="AUS_female_COMBINEDFILE" localSheetId="4">AUS_female_points_list!$B$3:$P$650</definedName>
    <definedName name="AUS_male_COMBINEDFILE" localSheetId="3">AUS_male_points_list!$B$3:$P$479</definedName>
    <definedName name="AUS21_male_COMBINEDFILE_Toplist" localSheetId="2">'Final List'!$B$2:$D$959</definedName>
    <definedName name="CommGames_100mAUS" localSheetId="4">AUS_female_points_list!#REF!</definedName>
    <definedName name="CommGames_100mAUS" localSheetId="3">AUS_male_points_list!#REF!</definedName>
    <definedName name="COMMS22_21_female_COMBINEDFILE_1" localSheetId="6">AUS_female_Toplist_21_22!$A$3:$G$3823</definedName>
    <definedName name="COMMS22_21_male_COMBINEDFILE_1" localSheetId="5">AUS_male_Toplist_21_22!$A$3:$G$3881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0" i="1" l="1"/>
  <c r="E381" i="1" l="1"/>
  <c r="E331" i="1"/>
  <c r="E332" i="1"/>
  <c r="E333" i="1"/>
  <c r="E334" i="1"/>
  <c r="E335" i="1"/>
  <c r="E336" i="1"/>
  <c r="E337" i="1"/>
  <c r="E338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0" i="1"/>
  <c r="G13" i="1"/>
  <c r="G3" i="1"/>
  <c r="G4" i="1"/>
  <c r="G14" i="1"/>
  <c r="G15" i="1"/>
  <c r="G5" i="1"/>
  <c r="G16" i="1"/>
  <c r="G17" i="1"/>
  <c r="G18" i="1"/>
  <c r="G19" i="1"/>
  <c r="G6" i="1"/>
  <c r="G20" i="1"/>
  <c r="G21" i="1"/>
  <c r="G7" i="1"/>
  <c r="G8" i="1"/>
  <c r="G9" i="1"/>
  <c r="G22" i="1"/>
  <c r="G10" i="1"/>
  <c r="G23" i="1"/>
  <c r="G11" i="1"/>
  <c r="G24" i="1"/>
  <c r="G25" i="1"/>
  <c r="G26" i="1"/>
  <c r="G12" i="1"/>
  <c r="G27" i="1"/>
  <c r="G82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2" i="1"/>
  <c r="C33" i="16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2" i="27"/>
  <c r="C32" i="16"/>
  <c r="S31" i="5"/>
  <c r="S53" i="5"/>
  <c r="S72" i="2"/>
  <c r="R3103" i="23"/>
  <c r="R3104" i="23"/>
  <c r="R3105" i="23"/>
  <c r="R3106" i="23"/>
  <c r="R3107" i="23"/>
  <c r="R3108" i="23"/>
  <c r="R3109" i="23"/>
  <c r="R3110" i="23"/>
  <c r="R3111" i="23"/>
  <c r="R3112" i="23"/>
  <c r="R3113" i="23"/>
  <c r="R3114" i="23"/>
  <c r="R3115" i="23"/>
  <c r="R3116" i="23"/>
  <c r="R3117" i="23"/>
  <c r="R3118" i="23"/>
  <c r="R3119" i="23"/>
  <c r="R3120" i="23"/>
  <c r="R3121" i="23"/>
  <c r="R3122" i="23"/>
  <c r="R3123" i="23"/>
  <c r="R3124" i="23"/>
  <c r="R3125" i="23"/>
  <c r="R3126" i="23"/>
  <c r="R3127" i="23"/>
  <c r="R3128" i="23"/>
  <c r="R3129" i="23"/>
  <c r="R3130" i="23"/>
  <c r="R3131" i="23"/>
  <c r="R3132" i="23"/>
  <c r="R3133" i="23"/>
  <c r="R3134" i="23"/>
  <c r="R3135" i="23"/>
  <c r="R3136" i="23"/>
  <c r="R3137" i="23"/>
  <c r="R3138" i="23"/>
  <c r="R3139" i="23"/>
  <c r="R3140" i="23"/>
  <c r="R3141" i="23"/>
  <c r="R3142" i="23"/>
  <c r="R3143" i="23"/>
  <c r="R3144" i="23"/>
  <c r="R3145" i="23"/>
  <c r="R3146" i="23"/>
  <c r="R3147" i="23"/>
  <c r="R3148" i="23"/>
  <c r="R3149" i="23"/>
  <c r="R3150" i="23"/>
  <c r="R3151" i="23"/>
  <c r="R3152" i="23"/>
  <c r="R3153" i="23"/>
  <c r="R3154" i="23"/>
  <c r="R3155" i="23"/>
  <c r="R3156" i="23"/>
  <c r="R3157" i="23"/>
  <c r="R3158" i="23"/>
  <c r="R3159" i="23"/>
  <c r="R3160" i="23"/>
  <c r="R3161" i="23"/>
  <c r="R3162" i="23"/>
  <c r="R3163" i="23"/>
  <c r="R3164" i="23"/>
  <c r="R3165" i="23"/>
  <c r="R3166" i="23"/>
  <c r="R3167" i="23"/>
  <c r="R3168" i="23"/>
  <c r="R3169" i="23"/>
  <c r="R3170" i="23"/>
  <c r="R3171" i="23"/>
  <c r="R3172" i="23"/>
  <c r="R3173" i="23"/>
  <c r="R3174" i="23"/>
  <c r="R3175" i="23"/>
  <c r="R3176" i="23"/>
  <c r="R3177" i="23"/>
  <c r="R3178" i="23"/>
  <c r="R3179" i="23"/>
  <c r="R3180" i="23"/>
  <c r="R3181" i="23"/>
  <c r="R3182" i="23"/>
  <c r="R3183" i="23"/>
  <c r="R3184" i="23"/>
  <c r="R3185" i="23"/>
  <c r="R3186" i="23"/>
  <c r="R3187" i="23"/>
  <c r="R3188" i="23"/>
  <c r="R3189" i="23"/>
  <c r="R3190" i="23"/>
  <c r="R3191" i="23"/>
  <c r="R3192" i="23"/>
  <c r="R3193" i="23"/>
  <c r="R3194" i="23"/>
  <c r="R3195" i="23"/>
  <c r="R3196" i="23"/>
  <c r="R3197" i="23"/>
  <c r="R3198" i="23"/>
  <c r="R3199" i="23"/>
  <c r="R3200" i="23"/>
  <c r="R3201" i="23"/>
  <c r="R3202" i="23"/>
  <c r="R3203" i="23"/>
  <c r="R3204" i="23"/>
  <c r="O3103" i="23"/>
  <c r="O3104" i="23"/>
  <c r="O3105" i="23"/>
  <c r="O3106" i="23"/>
  <c r="O3107" i="23"/>
  <c r="O3108" i="23"/>
  <c r="O3109" i="23"/>
  <c r="O3110" i="23"/>
  <c r="O3111" i="23"/>
  <c r="O3112" i="23"/>
  <c r="O3113" i="23"/>
  <c r="O3114" i="23"/>
  <c r="O3115" i="23"/>
  <c r="O3116" i="23"/>
  <c r="O3117" i="23"/>
  <c r="O3118" i="23"/>
  <c r="O3119" i="23"/>
  <c r="O3120" i="23"/>
  <c r="O3121" i="23"/>
  <c r="O3122" i="23"/>
  <c r="O3123" i="23"/>
  <c r="O3124" i="23"/>
  <c r="O3125" i="23"/>
  <c r="O3126" i="23"/>
  <c r="O3127" i="23"/>
  <c r="O3128" i="23"/>
  <c r="O3129" i="23"/>
  <c r="O3130" i="23"/>
  <c r="O3131" i="23"/>
  <c r="O3132" i="23"/>
  <c r="O3133" i="23"/>
  <c r="O3134" i="23"/>
  <c r="O3135" i="23"/>
  <c r="O3136" i="23"/>
  <c r="O3137" i="23"/>
  <c r="O3138" i="23"/>
  <c r="O3139" i="23"/>
  <c r="O3140" i="23"/>
  <c r="O3141" i="23"/>
  <c r="O3142" i="23"/>
  <c r="O3143" i="23"/>
  <c r="O3144" i="23"/>
  <c r="O3145" i="23"/>
  <c r="O3146" i="23"/>
  <c r="O3147" i="23"/>
  <c r="O3148" i="23"/>
  <c r="O3149" i="23"/>
  <c r="O3150" i="23"/>
  <c r="O3151" i="23"/>
  <c r="O3152" i="23"/>
  <c r="O3153" i="23"/>
  <c r="O3154" i="23"/>
  <c r="O3155" i="23"/>
  <c r="O3156" i="23"/>
  <c r="O3157" i="23"/>
  <c r="O3158" i="23"/>
  <c r="O3159" i="23"/>
  <c r="O3160" i="23"/>
  <c r="O3161" i="23"/>
  <c r="O3162" i="23"/>
  <c r="O3163" i="23"/>
  <c r="O3164" i="23"/>
  <c r="O3165" i="23"/>
  <c r="O3166" i="23"/>
  <c r="O3167" i="23"/>
  <c r="O3168" i="23"/>
  <c r="O3169" i="23"/>
  <c r="O3170" i="23"/>
  <c r="O3171" i="23"/>
  <c r="O3172" i="23"/>
  <c r="O3173" i="23"/>
  <c r="O3174" i="23"/>
  <c r="O3175" i="23"/>
  <c r="O3176" i="23"/>
  <c r="O3177" i="23"/>
  <c r="O3178" i="23"/>
  <c r="O3179" i="23"/>
  <c r="O3180" i="23"/>
  <c r="O3181" i="23"/>
  <c r="O3182" i="23"/>
  <c r="O3183" i="23"/>
  <c r="O3184" i="23"/>
  <c r="O3185" i="23"/>
  <c r="O3186" i="23"/>
  <c r="O3187" i="23"/>
  <c r="O3188" i="23"/>
  <c r="O3189" i="23"/>
  <c r="O3190" i="23"/>
  <c r="O3191" i="23"/>
  <c r="O3192" i="23"/>
  <c r="O3193" i="23"/>
  <c r="O3194" i="23"/>
  <c r="O3195" i="23"/>
  <c r="O3196" i="23"/>
  <c r="O3197" i="23"/>
  <c r="O3198" i="23"/>
  <c r="O3199" i="23"/>
  <c r="O3200" i="23"/>
  <c r="O3201" i="23"/>
  <c r="O3202" i="23"/>
  <c r="O3203" i="23"/>
  <c r="O3204" i="23"/>
  <c r="K3" i="23" a="1"/>
  <c r="I3586" i="23"/>
  <c r="I3587" i="23"/>
  <c r="I3588" i="23"/>
  <c r="I3589" i="23"/>
  <c r="I3590" i="23"/>
  <c r="I3591" i="23"/>
  <c r="I3592" i="23"/>
  <c r="I3593" i="23"/>
  <c r="I3594" i="23"/>
  <c r="I3595" i="23"/>
  <c r="I3596" i="23"/>
  <c r="I3597" i="23"/>
  <c r="I3598" i="23"/>
  <c r="I3599" i="23"/>
  <c r="I3600" i="23"/>
  <c r="I3601" i="23"/>
  <c r="I3602" i="23"/>
  <c r="I3603" i="23"/>
  <c r="I3604" i="23"/>
  <c r="I3605" i="23"/>
  <c r="I3606" i="23"/>
  <c r="I3607" i="23"/>
  <c r="I3608" i="23"/>
  <c r="I3609" i="23"/>
  <c r="I3610" i="23"/>
  <c r="I3611" i="23"/>
  <c r="I3612" i="23"/>
  <c r="I3613" i="23"/>
  <c r="I3614" i="23"/>
  <c r="I3615" i="23"/>
  <c r="I3616" i="23"/>
  <c r="I3617" i="23"/>
  <c r="I3618" i="23"/>
  <c r="I3619" i="23"/>
  <c r="I3620" i="23"/>
  <c r="I3621" i="23"/>
  <c r="I3622" i="23"/>
  <c r="I3623" i="23"/>
  <c r="I3624" i="23"/>
  <c r="I3625" i="23"/>
  <c r="I3626" i="23"/>
  <c r="I3627" i="23"/>
  <c r="I3628" i="23"/>
  <c r="I3629" i="23"/>
  <c r="I3630" i="23"/>
  <c r="I3631" i="23"/>
  <c r="I3632" i="23"/>
  <c r="I3633" i="23"/>
  <c r="I3634" i="23"/>
  <c r="I3635" i="23"/>
  <c r="I3636" i="23"/>
  <c r="I3637" i="23"/>
  <c r="I3638" i="23"/>
  <c r="I3639" i="23"/>
  <c r="I3640" i="23"/>
  <c r="I3641" i="23"/>
  <c r="I3642" i="23"/>
  <c r="I3643" i="23"/>
  <c r="I3644" i="23"/>
  <c r="I3645" i="23"/>
  <c r="I3646" i="23"/>
  <c r="I3647" i="23"/>
  <c r="I3648" i="23"/>
  <c r="I3649" i="23"/>
  <c r="I3650" i="23"/>
  <c r="I3651" i="23"/>
  <c r="I3652" i="23"/>
  <c r="I3653" i="23"/>
  <c r="I3654" i="23"/>
  <c r="I3655" i="23"/>
  <c r="I3656" i="23"/>
  <c r="I3657" i="23"/>
  <c r="I3658" i="23"/>
  <c r="I3659" i="23"/>
  <c r="I3660" i="23"/>
  <c r="I3661" i="23"/>
  <c r="I3662" i="23"/>
  <c r="I3663" i="23"/>
  <c r="I3664" i="23"/>
  <c r="I3665" i="23"/>
  <c r="I3666" i="23"/>
  <c r="I3667" i="23"/>
  <c r="I3668" i="23"/>
  <c r="I3669" i="23"/>
  <c r="I3670" i="23"/>
  <c r="I3671" i="23"/>
  <c r="I3672" i="23"/>
  <c r="I3673" i="23"/>
  <c r="I3674" i="23"/>
  <c r="I3675" i="23"/>
  <c r="I3676" i="23"/>
  <c r="I3677" i="23"/>
  <c r="I3678" i="23"/>
  <c r="I3679" i="23"/>
  <c r="I3680" i="23"/>
  <c r="I3681" i="23"/>
  <c r="I3682" i="23"/>
  <c r="I3683" i="23"/>
  <c r="I3684" i="23"/>
  <c r="I3685" i="23"/>
  <c r="I3686" i="23"/>
  <c r="I3687" i="23"/>
  <c r="I3688" i="23"/>
  <c r="I3689" i="23"/>
  <c r="I3690" i="23"/>
  <c r="I3691" i="23"/>
  <c r="I3692" i="23"/>
  <c r="I3693" i="23"/>
  <c r="I3694" i="23"/>
  <c r="I3695" i="23"/>
  <c r="I3696" i="23"/>
  <c r="I3697" i="23"/>
  <c r="I3698" i="23"/>
  <c r="I3699" i="23"/>
  <c r="I3700" i="23"/>
  <c r="I3701" i="23"/>
  <c r="I3702" i="23"/>
  <c r="I3703" i="23"/>
  <c r="I3704" i="23"/>
  <c r="I3705" i="23"/>
  <c r="I3706" i="23"/>
  <c r="I3707" i="23"/>
  <c r="I3708" i="23"/>
  <c r="I3709" i="23"/>
  <c r="I3710" i="23"/>
  <c r="I3711" i="23"/>
  <c r="I3712" i="23"/>
  <c r="I3713" i="23"/>
  <c r="I3714" i="23"/>
  <c r="I3715" i="23"/>
  <c r="I3716" i="23"/>
  <c r="I3717" i="23"/>
  <c r="I3718" i="23"/>
  <c r="I3719" i="23"/>
  <c r="I3720" i="23"/>
  <c r="I3721" i="23"/>
  <c r="I3722" i="23"/>
  <c r="I3723" i="23"/>
  <c r="I3724" i="23"/>
  <c r="I3725" i="23"/>
  <c r="I3726" i="23"/>
  <c r="I3727" i="23"/>
  <c r="I3728" i="23"/>
  <c r="I3729" i="23"/>
  <c r="I3730" i="23"/>
  <c r="I3731" i="23"/>
  <c r="I3732" i="23"/>
  <c r="I3733" i="23"/>
  <c r="I3734" i="23"/>
  <c r="I3735" i="23"/>
  <c r="I3736" i="23"/>
  <c r="I3737" i="23"/>
  <c r="I3738" i="23"/>
  <c r="I3739" i="23"/>
  <c r="I3740" i="23"/>
  <c r="I3741" i="23"/>
  <c r="I3742" i="23"/>
  <c r="I3743" i="23"/>
  <c r="I3744" i="23"/>
  <c r="I3745" i="23"/>
  <c r="I3746" i="23"/>
  <c r="I3747" i="23"/>
  <c r="I3748" i="23"/>
  <c r="I3749" i="23"/>
  <c r="I3750" i="23"/>
  <c r="I3751" i="23"/>
  <c r="I3752" i="23"/>
  <c r="I3753" i="23"/>
  <c r="I3754" i="23"/>
  <c r="I3755" i="23"/>
  <c r="I3756" i="23"/>
  <c r="I3757" i="23"/>
  <c r="I3758" i="23"/>
  <c r="I3759" i="23"/>
  <c r="I3760" i="23"/>
  <c r="I3761" i="23"/>
  <c r="I3762" i="23"/>
  <c r="I3763" i="23"/>
  <c r="I3764" i="23"/>
  <c r="I3765" i="23"/>
  <c r="I3766" i="23"/>
  <c r="I3767" i="23"/>
  <c r="I3768" i="23"/>
  <c r="I3769" i="23"/>
  <c r="I3770" i="23"/>
  <c r="I3771" i="23"/>
  <c r="I3772" i="23"/>
  <c r="I3773" i="23"/>
  <c r="I3774" i="23"/>
  <c r="I3775" i="23"/>
  <c r="I3776" i="23"/>
  <c r="I3777" i="23"/>
  <c r="I3778" i="23"/>
  <c r="I3779" i="23"/>
  <c r="I3780" i="23"/>
  <c r="I3781" i="23"/>
  <c r="I3782" i="23"/>
  <c r="I3783" i="23"/>
  <c r="I3784" i="23"/>
  <c r="I3785" i="23"/>
  <c r="I3786" i="23"/>
  <c r="I3787" i="23"/>
  <c r="I3788" i="23"/>
  <c r="I3789" i="23"/>
  <c r="I3790" i="23"/>
  <c r="I3791" i="23"/>
  <c r="I3792" i="23"/>
  <c r="I3793" i="23"/>
  <c r="I3794" i="23"/>
  <c r="I3795" i="23"/>
  <c r="I3796" i="23"/>
  <c r="I3797" i="23"/>
  <c r="I3798" i="23"/>
  <c r="I3799" i="23"/>
  <c r="I3800" i="23"/>
  <c r="I3801" i="23"/>
  <c r="I3802" i="23"/>
  <c r="I3803" i="23"/>
  <c r="I3804" i="23"/>
  <c r="I3805" i="23"/>
  <c r="I3806" i="23"/>
  <c r="I3807" i="23"/>
  <c r="I3808" i="23"/>
  <c r="I3809" i="23"/>
  <c r="I3810" i="23"/>
  <c r="I3811" i="23"/>
  <c r="I3812" i="23"/>
  <c r="I3813" i="23"/>
  <c r="I3814" i="23"/>
  <c r="I3815" i="23"/>
  <c r="I3816" i="23"/>
  <c r="I3817" i="23"/>
  <c r="I3818" i="23"/>
  <c r="I3819" i="23"/>
  <c r="I3820" i="23"/>
  <c r="I3821" i="23"/>
  <c r="I3822" i="23"/>
  <c r="I3823" i="23"/>
  <c r="H3586" i="23"/>
  <c r="H3587" i="23"/>
  <c r="H3588" i="23"/>
  <c r="H3589" i="23"/>
  <c r="H3590" i="23"/>
  <c r="H3591" i="23"/>
  <c r="H3592" i="23"/>
  <c r="H3593" i="23"/>
  <c r="H3594" i="23"/>
  <c r="H3595" i="23"/>
  <c r="H3596" i="23"/>
  <c r="H3597" i="23"/>
  <c r="H3598" i="23"/>
  <c r="H3599" i="23"/>
  <c r="H3600" i="23"/>
  <c r="H3601" i="23"/>
  <c r="H3602" i="23"/>
  <c r="H3603" i="23"/>
  <c r="H3604" i="23"/>
  <c r="H3605" i="23"/>
  <c r="H3606" i="23"/>
  <c r="H3607" i="23"/>
  <c r="H3608" i="23"/>
  <c r="H3609" i="23"/>
  <c r="H3610" i="23"/>
  <c r="H3611" i="23"/>
  <c r="H3612" i="23"/>
  <c r="H3613" i="23"/>
  <c r="H3614" i="23"/>
  <c r="H3615" i="23"/>
  <c r="H3616" i="23"/>
  <c r="H3617" i="23"/>
  <c r="H3618" i="23"/>
  <c r="H3619" i="23"/>
  <c r="H3620" i="23"/>
  <c r="H3621" i="23"/>
  <c r="H3622" i="23"/>
  <c r="H3623" i="23"/>
  <c r="H3624" i="23"/>
  <c r="H3625" i="23"/>
  <c r="H3626" i="23"/>
  <c r="H3627" i="23"/>
  <c r="H3628" i="23"/>
  <c r="H3629" i="23"/>
  <c r="H3630" i="23"/>
  <c r="H3631" i="23"/>
  <c r="H3632" i="23"/>
  <c r="H3633" i="23"/>
  <c r="H3634" i="23"/>
  <c r="H3635" i="23"/>
  <c r="H3636" i="23"/>
  <c r="H3637" i="23"/>
  <c r="H3638" i="23"/>
  <c r="H3639" i="23"/>
  <c r="H3640" i="23"/>
  <c r="H3641" i="23"/>
  <c r="H3642" i="23"/>
  <c r="H3643" i="23"/>
  <c r="H3644" i="23"/>
  <c r="H3645" i="23"/>
  <c r="H3646" i="23"/>
  <c r="H3647" i="23"/>
  <c r="H3648" i="23"/>
  <c r="H3649" i="23"/>
  <c r="H3650" i="23"/>
  <c r="H3651" i="23"/>
  <c r="H3652" i="23"/>
  <c r="H3653" i="23"/>
  <c r="H3654" i="23"/>
  <c r="H3655" i="23"/>
  <c r="H3656" i="23"/>
  <c r="H3657" i="23"/>
  <c r="H3658" i="23"/>
  <c r="H3659" i="23"/>
  <c r="H3660" i="23"/>
  <c r="H3661" i="23"/>
  <c r="H3662" i="23"/>
  <c r="H3663" i="23"/>
  <c r="H3664" i="23"/>
  <c r="H3665" i="23"/>
  <c r="H3666" i="23"/>
  <c r="H3667" i="23"/>
  <c r="H3668" i="23"/>
  <c r="H3669" i="23"/>
  <c r="H3670" i="23"/>
  <c r="H3671" i="23"/>
  <c r="H3672" i="23"/>
  <c r="H3673" i="23"/>
  <c r="H3674" i="23"/>
  <c r="H3675" i="23"/>
  <c r="H3676" i="23"/>
  <c r="H3677" i="23"/>
  <c r="H3678" i="23"/>
  <c r="H3679" i="23"/>
  <c r="H3680" i="23"/>
  <c r="H3681" i="23"/>
  <c r="H3682" i="23"/>
  <c r="H3683" i="23"/>
  <c r="H3684" i="23"/>
  <c r="H3685" i="23"/>
  <c r="H3686" i="23"/>
  <c r="H3687" i="23"/>
  <c r="H3688" i="23"/>
  <c r="H3689" i="23"/>
  <c r="H3690" i="23"/>
  <c r="H3691" i="23"/>
  <c r="H3692" i="23"/>
  <c r="H3693" i="23"/>
  <c r="H3694" i="23"/>
  <c r="H3695" i="23"/>
  <c r="H3696" i="23"/>
  <c r="H3697" i="23"/>
  <c r="H3698" i="23"/>
  <c r="H3699" i="23"/>
  <c r="H3700" i="23"/>
  <c r="H3701" i="23"/>
  <c r="H3702" i="23"/>
  <c r="H3703" i="23"/>
  <c r="H3704" i="23"/>
  <c r="H3705" i="23"/>
  <c r="H3706" i="23"/>
  <c r="H3707" i="23"/>
  <c r="H3708" i="23"/>
  <c r="H3709" i="23"/>
  <c r="H3710" i="23"/>
  <c r="H3711" i="23"/>
  <c r="H3712" i="23"/>
  <c r="H3713" i="23"/>
  <c r="H3714" i="23"/>
  <c r="H3715" i="23"/>
  <c r="H3716" i="23"/>
  <c r="H3717" i="23"/>
  <c r="H3718" i="23"/>
  <c r="H3719" i="23"/>
  <c r="H3720" i="23"/>
  <c r="H3721" i="23"/>
  <c r="H3722" i="23"/>
  <c r="H3723" i="23"/>
  <c r="H3724" i="23"/>
  <c r="H3725" i="23"/>
  <c r="H3726" i="23"/>
  <c r="H3727" i="23"/>
  <c r="H3728" i="23"/>
  <c r="H3729" i="23"/>
  <c r="H3730" i="23"/>
  <c r="H3731" i="23"/>
  <c r="H3732" i="23"/>
  <c r="H3733" i="23"/>
  <c r="H3734" i="23"/>
  <c r="H3735" i="23"/>
  <c r="H3736" i="23"/>
  <c r="H3737" i="23"/>
  <c r="H3738" i="23"/>
  <c r="H3739" i="23"/>
  <c r="H3740" i="23"/>
  <c r="H3741" i="23"/>
  <c r="H3742" i="23"/>
  <c r="H3743" i="23"/>
  <c r="H3744" i="23"/>
  <c r="H3745" i="23"/>
  <c r="H3746" i="23"/>
  <c r="H3747" i="23"/>
  <c r="H3748" i="23"/>
  <c r="H3749" i="23"/>
  <c r="H3750" i="23"/>
  <c r="H3751" i="23"/>
  <c r="H3752" i="23"/>
  <c r="H3753" i="23"/>
  <c r="H3754" i="23"/>
  <c r="H3755" i="23"/>
  <c r="H3756" i="23"/>
  <c r="H3757" i="23"/>
  <c r="H3758" i="23"/>
  <c r="H3759" i="23"/>
  <c r="H3760" i="23"/>
  <c r="H3761" i="23"/>
  <c r="H3762" i="23"/>
  <c r="H3763" i="23"/>
  <c r="H3764" i="23"/>
  <c r="H3765" i="23"/>
  <c r="H3766" i="23"/>
  <c r="H3767" i="23"/>
  <c r="H3768" i="23"/>
  <c r="H3769" i="23"/>
  <c r="H3770" i="23"/>
  <c r="H3771" i="23"/>
  <c r="H3772" i="23"/>
  <c r="H3773" i="23"/>
  <c r="H3774" i="23"/>
  <c r="H3775" i="23"/>
  <c r="H3776" i="23"/>
  <c r="H3777" i="23"/>
  <c r="H3778" i="23"/>
  <c r="H3779" i="23"/>
  <c r="H3780" i="23"/>
  <c r="H3781" i="23"/>
  <c r="H3782" i="23"/>
  <c r="H3783" i="23"/>
  <c r="H3784" i="23"/>
  <c r="H3785" i="23"/>
  <c r="H3786" i="23"/>
  <c r="H3787" i="23"/>
  <c r="H3788" i="23"/>
  <c r="H3789" i="23"/>
  <c r="H3790" i="23"/>
  <c r="H3791" i="23"/>
  <c r="H3792" i="23"/>
  <c r="H3793" i="23"/>
  <c r="H3794" i="23"/>
  <c r="H3795" i="23"/>
  <c r="H3796" i="23"/>
  <c r="H3797" i="23"/>
  <c r="H3798" i="23"/>
  <c r="H3799" i="23"/>
  <c r="H3800" i="23"/>
  <c r="H3801" i="23"/>
  <c r="H3802" i="23"/>
  <c r="H3803" i="23"/>
  <c r="H3804" i="23"/>
  <c r="H3805" i="23"/>
  <c r="H3806" i="23"/>
  <c r="H3807" i="23"/>
  <c r="H3808" i="23"/>
  <c r="H3809" i="23"/>
  <c r="H3810" i="23"/>
  <c r="H3811" i="23"/>
  <c r="H3812" i="23"/>
  <c r="H3813" i="23"/>
  <c r="H3814" i="23"/>
  <c r="H3815" i="23"/>
  <c r="H3816" i="23"/>
  <c r="H3817" i="23"/>
  <c r="H3818" i="23"/>
  <c r="H3819" i="23"/>
  <c r="H3820" i="23"/>
  <c r="H3821" i="23"/>
  <c r="H3822" i="23"/>
  <c r="H3823" i="23"/>
  <c r="R3166" i="24"/>
  <c r="R3167" i="24"/>
  <c r="R3168" i="24"/>
  <c r="R3169" i="24"/>
  <c r="R3170" i="24"/>
  <c r="R3171" i="24"/>
  <c r="R3172" i="24"/>
  <c r="R3173" i="24"/>
  <c r="R3174" i="24"/>
  <c r="R3175" i="24"/>
  <c r="R3176" i="24"/>
  <c r="R3177" i="24"/>
  <c r="R3178" i="24"/>
  <c r="R3179" i="24"/>
  <c r="R3180" i="24"/>
  <c r="R3181" i="24"/>
  <c r="R3182" i="24"/>
  <c r="R3183" i="24"/>
  <c r="R3184" i="24"/>
  <c r="R3185" i="24"/>
  <c r="R3186" i="24"/>
  <c r="R3187" i="24"/>
  <c r="R3188" i="24"/>
  <c r="R3189" i="24"/>
  <c r="R3190" i="24"/>
  <c r="R3191" i="24"/>
  <c r="R3192" i="24"/>
  <c r="R3193" i="24"/>
  <c r="R3194" i="24"/>
  <c r="R3195" i="24"/>
  <c r="R3196" i="24"/>
  <c r="R3197" i="24"/>
  <c r="R3198" i="24"/>
  <c r="R3199" i="24"/>
  <c r="R3200" i="24"/>
  <c r="R3201" i="24"/>
  <c r="R3202" i="24"/>
  <c r="R3203" i="24"/>
  <c r="R3204" i="24"/>
  <c r="R3205" i="24"/>
  <c r="R3206" i="24"/>
  <c r="R3207" i="24"/>
  <c r="R3208" i="24"/>
  <c r="R3209" i="24"/>
  <c r="R3210" i="24"/>
  <c r="R3211" i="24"/>
  <c r="R3212" i="24"/>
  <c r="R3213" i="24"/>
  <c r="R3214" i="24"/>
  <c r="R3215" i="24"/>
  <c r="R3216" i="24"/>
  <c r="R3217" i="24"/>
  <c r="R3218" i="24"/>
  <c r="R3219" i="24"/>
  <c r="R3220" i="24"/>
  <c r="R3221" i="24"/>
  <c r="R3222" i="24"/>
  <c r="R3223" i="24"/>
  <c r="R3224" i="24"/>
  <c r="R3225" i="24"/>
  <c r="R3226" i="24"/>
  <c r="R3227" i="24"/>
  <c r="R3228" i="24"/>
  <c r="R3229" i="24"/>
  <c r="R3230" i="24"/>
  <c r="R3231" i="24"/>
  <c r="R3232" i="24"/>
  <c r="R3233" i="24"/>
  <c r="R3234" i="24"/>
  <c r="R3235" i="24"/>
  <c r="R3236" i="24"/>
  <c r="R3237" i="24"/>
  <c r="R3238" i="24"/>
  <c r="R3239" i="24"/>
  <c r="R3240" i="24"/>
  <c r="R3241" i="24"/>
  <c r="R3242" i="24"/>
  <c r="R3243" i="24"/>
  <c r="R3244" i="24"/>
  <c r="R3245" i="24"/>
  <c r="R3246" i="24"/>
  <c r="R3247" i="24"/>
  <c r="R3248" i="24"/>
  <c r="R3249" i="24"/>
  <c r="R3250" i="24"/>
  <c r="R3251" i="24"/>
  <c r="R3252" i="24"/>
  <c r="R3253" i="24"/>
  <c r="R3254" i="24"/>
  <c r="R3255" i="24"/>
  <c r="R3256" i="24"/>
  <c r="R3257" i="24"/>
  <c r="R3258" i="24"/>
  <c r="R3259" i="24"/>
  <c r="R3260" i="24"/>
  <c r="R3261" i="24"/>
  <c r="R3262" i="24"/>
  <c r="R3263" i="24"/>
  <c r="R3264" i="24"/>
  <c r="R3265" i="24"/>
  <c r="R3266" i="24"/>
  <c r="R3267" i="24"/>
  <c r="R3268" i="24"/>
  <c r="R3269" i="24"/>
  <c r="R3270" i="24"/>
  <c r="R3271" i="24"/>
  <c r="R3272" i="24"/>
  <c r="R3273" i="24"/>
  <c r="R3274" i="24"/>
  <c r="R3275" i="24"/>
  <c r="R3276" i="24"/>
  <c r="R3277" i="24"/>
  <c r="R3278" i="24"/>
  <c r="R3279" i="24"/>
  <c r="R3280" i="24"/>
  <c r="R3281" i="24"/>
  <c r="R3282" i="24"/>
  <c r="R3283" i="24"/>
  <c r="R3284" i="24"/>
  <c r="R3285" i="24"/>
  <c r="R3286" i="24"/>
  <c r="R3287" i="24"/>
  <c r="R3288" i="24"/>
  <c r="R3289" i="24"/>
  <c r="R3290" i="24"/>
  <c r="R3291" i="24"/>
  <c r="R3292" i="24"/>
  <c r="R3293" i="24"/>
  <c r="R3294" i="24"/>
  <c r="R3295" i="24"/>
  <c r="R3296" i="24"/>
  <c r="R3297" i="24"/>
  <c r="R3298" i="24"/>
  <c r="R3299" i="24"/>
  <c r="R3300" i="24"/>
  <c r="R3301" i="24"/>
  <c r="R3302" i="24"/>
  <c r="R3303" i="24"/>
  <c r="R3304" i="24"/>
  <c r="R3305" i="24"/>
  <c r="R3306" i="24"/>
  <c r="R3307" i="24"/>
  <c r="R3308" i="24"/>
  <c r="R3309" i="24"/>
  <c r="R3310" i="24"/>
  <c r="R3311" i="24"/>
  <c r="R3312" i="24"/>
  <c r="R3313" i="24"/>
  <c r="R3314" i="24"/>
  <c r="R3315" i="24"/>
  <c r="R3316" i="24"/>
  <c r="R3317" i="24"/>
  <c r="R3318" i="24"/>
  <c r="R3319" i="24"/>
  <c r="R3320" i="24"/>
  <c r="R3321" i="24"/>
  <c r="R3322" i="24"/>
  <c r="R3323" i="24"/>
  <c r="R3324" i="24"/>
  <c r="R3325" i="24"/>
  <c r="R3326" i="24"/>
  <c r="R3327" i="24"/>
  <c r="R3328" i="24"/>
  <c r="R3329" i="24"/>
  <c r="R3330" i="24"/>
  <c r="R3331" i="24"/>
  <c r="R3332" i="24"/>
  <c r="R3333" i="24"/>
  <c r="R3334" i="24"/>
  <c r="R3335" i="24"/>
  <c r="R3336" i="24"/>
  <c r="R3337" i="24"/>
  <c r="R3338" i="24"/>
  <c r="R3339" i="24"/>
  <c r="R3340" i="24"/>
  <c r="R3341" i="24"/>
  <c r="R3342" i="24"/>
  <c r="R3343" i="24"/>
  <c r="R3344" i="24"/>
  <c r="R3345" i="24"/>
  <c r="R3346" i="24"/>
  <c r="R3347" i="24"/>
  <c r="R3348" i="24"/>
  <c r="R3349" i="24"/>
  <c r="R3350" i="24"/>
  <c r="R3351" i="24"/>
  <c r="R3352" i="24"/>
  <c r="R3353" i="24"/>
  <c r="R3354" i="24"/>
  <c r="R3355" i="24"/>
  <c r="R3356" i="24"/>
  <c r="R3357" i="24"/>
  <c r="R3358" i="24"/>
  <c r="R3359" i="24"/>
  <c r="R3360" i="24"/>
  <c r="R3361" i="24"/>
  <c r="R3362" i="24"/>
  <c r="R3363" i="24"/>
  <c r="R3364" i="24"/>
  <c r="R3365" i="24"/>
  <c r="R3366" i="24"/>
  <c r="R3367" i="24"/>
  <c r="R3368" i="24"/>
  <c r="R3369" i="24"/>
  <c r="R3370" i="24"/>
  <c r="R3371" i="24"/>
  <c r="R3372" i="24"/>
  <c r="R3373" i="24"/>
  <c r="R3374" i="24"/>
  <c r="R3375" i="24"/>
  <c r="R3376" i="24"/>
  <c r="R3377" i="24"/>
  <c r="R3378" i="24"/>
  <c r="R3379" i="24"/>
  <c r="R3380" i="24"/>
  <c r="R3381" i="24"/>
  <c r="R3382" i="24"/>
  <c r="R3383" i="24"/>
  <c r="R3384" i="24"/>
  <c r="R3385" i="24"/>
  <c r="R3386" i="24"/>
  <c r="R3387" i="24"/>
  <c r="R3388" i="24"/>
  <c r="R3389" i="24"/>
  <c r="R3390" i="24"/>
  <c r="R3391" i="24"/>
  <c r="R3392" i="24"/>
  <c r="R3393" i="24"/>
  <c r="R3394" i="24"/>
  <c r="R3395" i="24"/>
  <c r="R3396" i="24"/>
  <c r="R3397" i="24"/>
  <c r="R3398" i="24"/>
  <c r="R3399" i="24"/>
  <c r="R3400" i="24"/>
  <c r="R3401" i="24"/>
  <c r="R3402" i="24"/>
  <c r="R3403" i="24"/>
  <c r="R3404" i="24"/>
  <c r="R3405" i="24"/>
  <c r="R3406" i="24"/>
  <c r="R3407" i="24"/>
  <c r="R3408" i="24"/>
  <c r="R3409" i="24"/>
  <c r="R3410" i="24"/>
  <c r="R3411" i="24"/>
  <c r="R3412" i="24"/>
  <c r="R3413" i="24"/>
  <c r="R3414" i="24"/>
  <c r="R3415" i="24"/>
  <c r="R3416" i="24"/>
  <c r="R3417" i="24"/>
  <c r="R3418" i="24"/>
  <c r="R3419" i="24"/>
  <c r="R3420" i="24"/>
  <c r="R3421" i="24"/>
  <c r="R3422" i="24"/>
  <c r="R3423" i="24"/>
  <c r="R3424" i="24"/>
  <c r="R3425" i="24"/>
  <c r="R3426" i="24"/>
  <c r="R3427" i="24"/>
  <c r="R3428" i="24"/>
  <c r="R3429" i="24"/>
  <c r="R3430" i="24"/>
  <c r="R3431" i="24"/>
  <c r="R3432" i="24"/>
  <c r="R3433" i="24"/>
  <c r="R3434" i="24"/>
  <c r="R3435" i="24"/>
  <c r="R3436" i="24"/>
  <c r="R3437" i="24"/>
  <c r="R3438" i="24"/>
  <c r="R3439" i="24"/>
  <c r="R3440" i="24"/>
  <c r="R3441" i="24"/>
  <c r="R3442" i="24"/>
  <c r="R3443" i="24"/>
  <c r="R3444" i="24"/>
  <c r="R3445" i="24"/>
  <c r="R3446" i="24"/>
  <c r="R3447" i="24"/>
  <c r="R3448" i="24"/>
  <c r="R3449" i="24"/>
  <c r="R3450" i="24"/>
  <c r="R3451" i="24"/>
  <c r="R3452" i="24"/>
  <c r="R3453" i="24"/>
  <c r="R3454" i="24"/>
  <c r="R3455" i="24"/>
  <c r="R3456" i="24"/>
  <c r="R3457" i="24"/>
  <c r="R3458" i="24"/>
  <c r="R3459" i="24"/>
  <c r="R3460" i="24"/>
  <c r="R3461" i="24"/>
  <c r="R3462" i="24"/>
  <c r="R3463" i="24"/>
  <c r="R3464" i="24"/>
  <c r="R3465" i="24"/>
  <c r="R3466" i="24"/>
  <c r="R3467" i="24"/>
  <c r="R3468" i="24"/>
  <c r="R3469" i="24"/>
  <c r="R3470" i="24"/>
  <c r="R3471" i="24"/>
  <c r="R3472" i="24"/>
  <c r="R3473" i="24"/>
  <c r="R3474" i="24"/>
  <c r="R3475" i="24"/>
  <c r="R3476" i="24"/>
  <c r="R3477" i="24"/>
  <c r="R3478" i="24"/>
  <c r="R3479" i="24"/>
  <c r="R3480" i="24"/>
  <c r="R3481" i="24"/>
  <c r="R3482" i="24"/>
  <c r="R3483" i="24"/>
  <c r="R3484" i="24"/>
  <c r="R3485" i="24"/>
  <c r="R3486" i="24"/>
  <c r="R3487" i="24"/>
  <c r="K3" i="24" a="1"/>
  <c r="I3673" i="24"/>
  <c r="I3674" i="24"/>
  <c r="I3675" i="24"/>
  <c r="I3676" i="24"/>
  <c r="I3677" i="24"/>
  <c r="I3678" i="24"/>
  <c r="I3679" i="24"/>
  <c r="I3680" i="24"/>
  <c r="I3681" i="24"/>
  <c r="I3682" i="24"/>
  <c r="I3683" i="24"/>
  <c r="I3684" i="24"/>
  <c r="I3685" i="24"/>
  <c r="I3686" i="24"/>
  <c r="I3687" i="24"/>
  <c r="I3688" i="24"/>
  <c r="I3689" i="24"/>
  <c r="I3690" i="24"/>
  <c r="I3691" i="24"/>
  <c r="I3692" i="24"/>
  <c r="I3693" i="24"/>
  <c r="I3694" i="24"/>
  <c r="I3695" i="24"/>
  <c r="I3696" i="24"/>
  <c r="I3697" i="24"/>
  <c r="I3698" i="24"/>
  <c r="I3699" i="24"/>
  <c r="I3700" i="24"/>
  <c r="I3701" i="24"/>
  <c r="I3702" i="24"/>
  <c r="I3703" i="24"/>
  <c r="I3704" i="24"/>
  <c r="I3705" i="24"/>
  <c r="I3706" i="24"/>
  <c r="I3707" i="24"/>
  <c r="I3708" i="24"/>
  <c r="I3709" i="24"/>
  <c r="I3710" i="24"/>
  <c r="I3711" i="24"/>
  <c r="I3712" i="24"/>
  <c r="I3713" i="24"/>
  <c r="I3714" i="24"/>
  <c r="I3715" i="24"/>
  <c r="I3716" i="24"/>
  <c r="I3717" i="24"/>
  <c r="I3718" i="24"/>
  <c r="I3719" i="24"/>
  <c r="I3720" i="24"/>
  <c r="I3721" i="24"/>
  <c r="I3722" i="24"/>
  <c r="I3723" i="24"/>
  <c r="I3724" i="24"/>
  <c r="I3725" i="24"/>
  <c r="I3726" i="24"/>
  <c r="I3727" i="24"/>
  <c r="I3728" i="24"/>
  <c r="I3729" i="24"/>
  <c r="I3730" i="24"/>
  <c r="I3731" i="24"/>
  <c r="I3732" i="24"/>
  <c r="I3733" i="24"/>
  <c r="I3734" i="24"/>
  <c r="I3735" i="24"/>
  <c r="I3736" i="24"/>
  <c r="I3737" i="24"/>
  <c r="I3738" i="24"/>
  <c r="I3739" i="24"/>
  <c r="I3740" i="24"/>
  <c r="I3741" i="24"/>
  <c r="I3742" i="24"/>
  <c r="I3743" i="24"/>
  <c r="I3744" i="24"/>
  <c r="I3745" i="24"/>
  <c r="I3746" i="24"/>
  <c r="I3747" i="24"/>
  <c r="I3748" i="24"/>
  <c r="I3749" i="24"/>
  <c r="I3750" i="24"/>
  <c r="I3751" i="24"/>
  <c r="I3752" i="24"/>
  <c r="I3753" i="24"/>
  <c r="I3754" i="24"/>
  <c r="I3755" i="24"/>
  <c r="I3756" i="24"/>
  <c r="I3757" i="24"/>
  <c r="I3758" i="24"/>
  <c r="I3759" i="24"/>
  <c r="I3760" i="24"/>
  <c r="I3761" i="24"/>
  <c r="I3762" i="24"/>
  <c r="I3763" i="24"/>
  <c r="I3764" i="24"/>
  <c r="I3765" i="24"/>
  <c r="I3766" i="24"/>
  <c r="I3767" i="24"/>
  <c r="I3768" i="24"/>
  <c r="I3769" i="24"/>
  <c r="I3770" i="24"/>
  <c r="I3771" i="24"/>
  <c r="I3772" i="24"/>
  <c r="I3773" i="24"/>
  <c r="I3774" i="24"/>
  <c r="I3775" i="24"/>
  <c r="I3776" i="24"/>
  <c r="I3777" i="24"/>
  <c r="I3778" i="24"/>
  <c r="I3779" i="24"/>
  <c r="I3780" i="24"/>
  <c r="I3781" i="24"/>
  <c r="I3782" i="24"/>
  <c r="I3783" i="24"/>
  <c r="I3784" i="24"/>
  <c r="I3785" i="24"/>
  <c r="I3786" i="24"/>
  <c r="I3787" i="24"/>
  <c r="I3788" i="24"/>
  <c r="I3789" i="24"/>
  <c r="I3790" i="24"/>
  <c r="I3791" i="24"/>
  <c r="I3792" i="24"/>
  <c r="I3793" i="24"/>
  <c r="I3794" i="24"/>
  <c r="I3795" i="24"/>
  <c r="I3796" i="24"/>
  <c r="I3797" i="24"/>
  <c r="I3798" i="24"/>
  <c r="I3799" i="24"/>
  <c r="I3800" i="24"/>
  <c r="I3801" i="24"/>
  <c r="I3802" i="24"/>
  <c r="I3803" i="24"/>
  <c r="I3804" i="24"/>
  <c r="I3805" i="24"/>
  <c r="I3806" i="24"/>
  <c r="I3807" i="24"/>
  <c r="I3808" i="24"/>
  <c r="I3809" i="24"/>
  <c r="I3810" i="24"/>
  <c r="I3811" i="24"/>
  <c r="I3812" i="24"/>
  <c r="I3813" i="24"/>
  <c r="I3814" i="24"/>
  <c r="I3815" i="24"/>
  <c r="I3816" i="24"/>
  <c r="I3817" i="24"/>
  <c r="I3818" i="24"/>
  <c r="I3819" i="24"/>
  <c r="I3820" i="24"/>
  <c r="I3821" i="24"/>
  <c r="I3822" i="24"/>
  <c r="I3823" i="24"/>
  <c r="I3824" i="24"/>
  <c r="I3825" i="24"/>
  <c r="I3826" i="24"/>
  <c r="I3827" i="24"/>
  <c r="I3828" i="24"/>
  <c r="I3829" i="24"/>
  <c r="I3830" i="24"/>
  <c r="I3831" i="24"/>
  <c r="I3832" i="24"/>
  <c r="I3833" i="24"/>
  <c r="I3834" i="24"/>
  <c r="I3835" i="24"/>
  <c r="I3836" i="24"/>
  <c r="I3837" i="24"/>
  <c r="I3838" i="24"/>
  <c r="I3839" i="24"/>
  <c r="I3840" i="24"/>
  <c r="I3841" i="24"/>
  <c r="I3842" i="24"/>
  <c r="I3843" i="24"/>
  <c r="I3844" i="24"/>
  <c r="I3845" i="24"/>
  <c r="I3846" i="24"/>
  <c r="I3847" i="24"/>
  <c r="I3848" i="24"/>
  <c r="I3849" i="24"/>
  <c r="I3850" i="24"/>
  <c r="I3851" i="24"/>
  <c r="I3852" i="24"/>
  <c r="I3853" i="24"/>
  <c r="I3854" i="24"/>
  <c r="I3855" i="24"/>
  <c r="I3856" i="24"/>
  <c r="I3857" i="24"/>
  <c r="I3858" i="24"/>
  <c r="I3859" i="24"/>
  <c r="I3860" i="24"/>
  <c r="I3861" i="24"/>
  <c r="I3862" i="24"/>
  <c r="I3863" i="24"/>
  <c r="I3864" i="24"/>
  <c r="I3865" i="24"/>
  <c r="I3866" i="24"/>
  <c r="I3867" i="24"/>
  <c r="I3868" i="24"/>
  <c r="I3869" i="24"/>
  <c r="I3870" i="24"/>
  <c r="I3871" i="24"/>
  <c r="I3872" i="24"/>
  <c r="I3873" i="24"/>
  <c r="I3874" i="24"/>
  <c r="I3875" i="24"/>
  <c r="I3876" i="24"/>
  <c r="I3877" i="24"/>
  <c r="I3878" i="24"/>
  <c r="I3879" i="24"/>
  <c r="I3880" i="24"/>
  <c r="I3881" i="24"/>
  <c r="H3673" i="24"/>
  <c r="H3674" i="24"/>
  <c r="H3675" i="24"/>
  <c r="H3676" i="24"/>
  <c r="H3677" i="24"/>
  <c r="H3678" i="24"/>
  <c r="H3679" i="24"/>
  <c r="H3680" i="24"/>
  <c r="H3681" i="24"/>
  <c r="H3682" i="24"/>
  <c r="H3683" i="24"/>
  <c r="H3684" i="24"/>
  <c r="H3685" i="24"/>
  <c r="H3686" i="24"/>
  <c r="H3687" i="24"/>
  <c r="H3688" i="24"/>
  <c r="H3689" i="24"/>
  <c r="H3690" i="24"/>
  <c r="H3691" i="24"/>
  <c r="H3692" i="24"/>
  <c r="H3693" i="24"/>
  <c r="H3694" i="24"/>
  <c r="H3695" i="24"/>
  <c r="H3696" i="24"/>
  <c r="H3697" i="24"/>
  <c r="H3698" i="24"/>
  <c r="H3699" i="24"/>
  <c r="H3700" i="24"/>
  <c r="H3701" i="24"/>
  <c r="H3702" i="24"/>
  <c r="H3703" i="24"/>
  <c r="H3704" i="24"/>
  <c r="H3705" i="24"/>
  <c r="H3706" i="24"/>
  <c r="H3707" i="24"/>
  <c r="H3708" i="24"/>
  <c r="H3709" i="24"/>
  <c r="H3710" i="24"/>
  <c r="H3711" i="24"/>
  <c r="H3712" i="24"/>
  <c r="H3713" i="24"/>
  <c r="H3714" i="24"/>
  <c r="H3715" i="24"/>
  <c r="H3716" i="24"/>
  <c r="H3717" i="24"/>
  <c r="H3718" i="24"/>
  <c r="H3719" i="24"/>
  <c r="H3720" i="24"/>
  <c r="H3721" i="24"/>
  <c r="H3722" i="24"/>
  <c r="H3723" i="24"/>
  <c r="H3724" i="24"/>
  <c r="H3725" i="24"/>
  <c r="H3726" i="24"/>
  <c r="H3727" i="24"/>
  <c r="H3728" i="24"/>
  <c r="H3729" i="24"/>
  <c r="H3730" i="24"/>
  <c r="H3731" i="24"/>
  <c r="H3732" i="24"/>
  <c r="H3733" i="24"/>
  <c r="H3734" i="24"/>
  <c r="H3735" i="24"/>
  <c r="H3736" i="24"/>
  <c r="H3737" i="24"/>
  <c r="H3738" i="24"/>
  <c r="H3739" i="24"/>
  <c r="H3740" i="24"/>
  <c r="H3741" i="24"/>
  <c r="H3742" i="24"/>
  <c r="H3743" i="24"/>
  <c r="H3744" i="24"/>
  <c r="H3745" i="24"/>
  <c r="H3746" i="24"/>
  <c r="H3747" i="24"/>
  <c r="H3748" i="24"/>
  <c r="H3749" i="24"/>
  <c r="H3750" i="24"/>
  <c r="H3751" i="24"/>
  <c r="H3752" i="24"/>
  <c r="H3753" i="24"/>
  <c r="H3754" i="24"/>
  <c r="H3755" i="24"/>
  <c r="H3756" i="24"/>
  <c r="H3757" i="24"/>
  <c r="H3758" i="24"/>
  <c r="H3759" i="24"/>
  <c r="H3760" i="24"/>
  <c r="H3761" i="24"/>
  <c r="H3762" i="24"/>
  <c r="H3763" i="24"/>
  <c r="H3764" i="24"/>
  <c r="H3765" i="24"/>
  <c r="H3766" i="24"/>
  <c r="H3767" i="24"/>
  <c r="H3768" i="24"/>
  <c r="H3769" i="24"/>
  <c r="H3770" i="24"/>
  <c r="H3771" i="24"/>
  <c r="H3772" i="24"/>
  <c r="H3773" i="24"/>
  <c r="H3774" i="24"/>
  <c r="H3775" i="24"/>
  <c r="H3776" i="24"/>
  <c r="H3777" i="24"/>
  <c r="H3778" i="24"/>
  <c r="H3779" i="24"/>
  <c r="H3780" i="24"/>
  <c r="H3781" i="24"/>
  <c r="H3782" i="24"/>
  <c r="H3783" i="24"/>
  <c r="H3784" i="24"/>
  <c r="H3785" i="24"/>
  <c r="H3786" i="24"/>
  <c r="H3787" i="24"/>
  <c r="H3788" i="24"/>
  <c r="H3789" i="24"/>
  <c r="H3790" i="24"/>
  <c r="H3791" i="24"/>
  <c r="H3792" i="24"/>
  <c r="H3793" i="24"/>
  <c r="H3794" i="24"/>
  <c r="H3795" i="24"/>
  <c r="H3796" i="24"/>
  <c r="H3797" i="24"/>
  <c r="H3798" i="24"/>
  <c r="H3799" i="24"/>
  <c r="H3800" i="24"/>
  <c r="H3801" i="24"/>
  <c r="H3802" i="24"/>
  <c r="H3803" i="24"/>
  <c r="H3804" i="24"/>
  <c r="H3805" i="24"/>
  <c r="H3806" i="24"/>
  <c r="H3807" i="24"/>
  <c r="H3808" i="24"/>
  <c r="H3809" i="24"/>
  <c r="H3810" i="24"/>
  <c r="H3811" i="24"/>
  <c r="H3812" i="24"/>
  <c r="H3813" i="24"/>
  <c r="H3814" i="24"/>
  <c r="H3815" i="24"/>
  <c r="H3816" i="24"/>
  <c r="H3817" i="24"/>
  <c r="H3818" i="24"/>
  <c r="H3819" i="24"/>
  <c r="H3820" i="24"/>
  <c r="H3821" i="24"/>
  <c r="H3822" i="24"/>
  <c r="H3823" i="24"/>
  <c r="H3824" i="24"/>
  <c r="H3825" i="24"/>
  <c r="H3826" i="24"/>
  <c r="H3827" i="24"/>
  <c r="H3828" i="24"/>
  <c r="H3829" i="24"/>
  <c r="H3830" i="24"/>
  <c r="H3831" i="24"/>
  <c r="H3832" i="24"/>
  <c r="H3833" i="24"/>
  <c r="H3834" i="24"/>
  <c r="H3835" i="24"/>
  <c r="H3836" i="24"/>
  <c r="H3837" i="24"/>
  <c r="H3838" i="24"/>
  <c r="H3839" i="24"/>
  <c r="H3840" i="24"/>
  <c r="H3841" i="24"/>
  <c r="H3842" i="24"/>
  <c r="H3843" i="24"/>
  <c r="H3844" i="24"/>
  <c r="H3845" i="24"/>
  <c r="H3846" i="24"/>
  <c r="H3847" i="24"/>
  <c r="H3848" i="24"/>
  <c r="H3849" i="24"/>
  <c r="H3850" i="24"/>
  <c r="H3851" i="24"/>
  <c r="H3852" i="24"/>
  <c r="H3853" i="24"/>
  <c r="H3854" i="24"/>
  <c r="H3855" i="24"/>
  <c r="H3856" i="24"/>
  <c r="H3857" i="24"/>
  <c r="H3858" i="24"/>
  <c r="H3859" i="24"/>
  <c r="H3860" i="24"/>
  <c r="H3861" i="24"/>
  <c r="H3862" i="24"/>
  <c r="H3863" i="24"/>
  <c r="H3864" i="24"/>
  <c r="H3865" i="24"/>
  <c r="H3866" i="24"/>
  <c r="H3867" i="24"/>
  <c r="H3868" i="24"/>
  <c r="H3869" i="24"/>
  <c r="H3870" i="24"/>
  <c r="H3871" i="24"/>
  <c r="H3872" i="24"/>
  <c r="H3873" i="24"/>
  <c r="H3874" i="24"/>
  <c r="H3875" i="24"/>
  <c r="H3876" i="24"/>
  <c r="H3877" i="24"/>
  <c r="H3878" i="24"/>
  <c r="H3879" i="24"/>
  <c r="H3880" i="24"/>
  <c r="H3881" i="24"/>
  <c r="E615" i="1"/>
  <c r="E626" i="1"/>
  <c r="E594" i="1"/>
  <c r="E956" i="1"/>
  <c r="E425" i="1"/>
  <c r="E881" i="1"/>
  <c r="E456" i="1"/>
  <c r="E643" i="1"/>
  <c r="E824" i="1"/>
  <c r="E430" i="1"/>
  <c r="E649" i="1"/>
  <c r="E885" i="1"/>
  <c r="E934" i="1"/>
  <c r="E612" i="1"/>
  <c r="E715" i="1"/>
  <c r="E491" i="1"/>
  <c r="E446" i="1"/>
  <c r="E483" i="1"/>
  <c r="E634" i="1"/>
  <c r="E647" i="1"/>
  <c r="E755" i="1"/>
  <c r="E636" i="1"/>
  <c r="E453" i="1"/>
  <c r="E793" i="1"/>
  <c r="E387" i="1"/>
  <c r="E581" i="1"/>
  <c r="E384" i="1"/>
  <c r="E563" i="1"/>
  <c r="E12" i="1"/>
  <c r="E511" i="1"/>
  <c r="E696" i="1"/>
  <c r="E710" i="1"/>
  <c r="E8" i="1"/>
  <c r="E474" i="1"/>
  <c r="E779" i="1"/>
  <c r="E737" i="1"/>
  <c r="E585" i="1"/>
  <c r="E571" i="1"/>
  <c r="E405" i="1"/>
  <c r="E494" i="1"/>
  <c r="E749" i="1"/>
  <c r="E804" i="1"/>
  <c r="E953" i="1"/>
  <c r="E903" i="1"/>
  <c r="E501" i="1"/>
  <c r="E854" i="1"/>
  <c r="E560" i="1"/>
  <c r="E756" i="1"/>
  <c r="E764" i="1"/>
  <c r="E644" i="1"/>
  <c r="E843" i="1"/>
  <c r="E663" i="1"/>
  <c r="E838" i="1"/>
  <c r="E942" i="1"/>
  <c r="E468" i="1"/>
  <c r="E589" i="1"/>
  <c r="E744" i="1"/>
  <c r="E391" i="1"/>
  <c r="E811" i="1"/>
  <c r="E690" i="1"/>
  <c r="E527" i="1"/>
  <c r="E463" i="1"/>
  <c r="E435" i="1"/>
  <c r="E452" i="1"/>
  <c r="E801" i="1"/>
  <c r="E895" i="1"/>
  <c r="E794" i="1"/>
  <c r="E423" i="1"/>
  <c r="E890" i="1"/>
  <c r="E845" i="1"/>
  <c r="E559" i="1"/>
  <c r="E515" i="1"/>
  <c r="E850" i="1"/>
  <c r="E800" i="1"/>
  <c r="E15" i="1"/>
  <c r="E510" i="1"/>
  <c r="E832" i="1"/>
  <c r="E462" i="1"/>
  <c r="E539" i="1"/>
  <c r="E595" i="1"/>
  <c r="E790" i="1"/>
  <c r="E914" i="1"/>
  <c r="E576" i="1"/>
  <c r="E767" i="1"/>
  <c r="E896" i="1"/>
  <c r="E833" i="1"/>
  <c r="E386" i="1"/>
  <c r="E657" i="1"/>
  <c r="E893" i="1"/>
  <c r="E770" i="1"/>
  <c r="E431" i="1"/>
  <c r="E554" i="1"/>
  <c r="E842" i="1"/>
  <c r="I2454" i="23"/>
  <c r="I2455" i="23"/>
  <c r="I2456" i="23"/>
  <c r="I2459" i="23"/>
  <c r="I2461" i="23"/>
  <c r="I2462" i="23"/>
  <c r="I2463" i="23"/>
  <c r="I1189" i="23"/>
  <c r="I2469" i="23"/>
  <c r="I2472" i="23"/>
  <c r="I2473" i="23"/>
  <c r="I2475" i="23"/>
  <c r="I2476" i="23"/>
  <c r="I2477" i="23"/>
  <c r="I2478" i="23"/>
  <c r="I2479" i="23"/>
  <c r="I2480" i="23"/>
  <c r="I2488" i="23"/>
  <c r="I2489" i="23"/>
  <c r="I17" i="23"/>
  <c r="I2491" i="23"/>
  <c r="I3200" i="23"/>
  <c r="I2494" i="23"/>
  <c r="I2496" i="23"/>
  <c r="I2501" i="23"/>
  <c r="I2905" i="23"/>
  <c r="I2505" i="23"/>
  <c r="I2509" i="23"/>
  <c r="I2510" i="23"/>
  <c r="I28" i="23"/>
  <c r="I2517" i="23"/>
  <c r="I1212" i="23"/>
  <c r="I31" i="23"/>
  <c r="I2520" i="23"/>
  <c r="I2521" i="23"/>
  <c r="I2524" i="23"/>
  <c r="I2525" i="23"/>
  <c r="I3501" i="23"/>
  <c r="I2864" i="23"/>
  <c r="I2539" i="23"/>
  <c r="I3553" i="23"/>
  <c r="I2543" i="23"/>
  <c r="I860" i="23"/>
  <c r="I3205" i="23"/>
  <c r="I2549" i="23"/>
  <c r="I2553" i="23"/>
  <c r="I2554" i="23"/>
  <c r="I2555" i="23"/>
  <c r="I2556" i="23"/>
  <c r="I57" i="23"/>
  <c r="I2559" i="23"/>
  <c r="I2560" i="23"/>
  <c r="I2565" i="23"/>
  <c r="I3556" i="23"/>
  <c r="I1241" i="23"/>
  <c r="I2566" i="23"/>
  <c r="I2569" i="23"/>
  <c r="I1247" i="23"/>
  <c r="I2571" i="23"/>
  <c r="I2572" i="23"/>
  <c r="I3429" i="23"/>
  <c r="I2579" i="23"/>
  <c r="I2580" i="23"/>
  <c r="I2581" i="23"/>
  <c r="I2584" i="23"/>
  <c r="I2585" i="23"/>
  <c r="I2587" i="23"/>
  <c r="I2594" i="23"/>
  <c r="I879" i="23"/>
  <c r="I1262" i="23"/>
  <c r="I888" i="23"/>
  <c r="I107" i="23"/>
  <c r="I1270" i="23"/>
  <c r="I1273" i="23"/>
  <c r="I2620" i="23"/>
  <c r="I1288" i="23"/>
  <c r="I123" i="23"/>
  <c r="I2629" i="23"/>
  <c r="I907" i="23"/>
  <c r="I143" i="23"/>
  <c r="I2660" i="23"/>
  <c r="I1318" i="23"/>
  <c r="I2665" i="23"/>
  <c r="I170" i="23"/>
  <c r="I1333" i="23"/>
  <c r="I2680" i="23"/>
  <c r="I2909" i="23"/>
  <c r="I2686" i="23"/>
  <c r="I2694" i="23"/>
  <c r="I2702" i="23"/>
  <c r="I2703" i="23"/>
  <c r="I2709" i="23"/>
  <c r="I2711" i="23"/>
  <c r="I3509" i="23"/>
  <c r="I869" i="23"/>
  <c r="I1268" i="23"/>
  <c r="I1341" i="23"/>
  <c r="I1349" i="23"/>
  <c r="I1392" i="23"/>
  <c r="I1397" i="23"/>
  <c r="I306" i="23"/>
  <c r="I1449" i="23"/>
  <c r="I1816" i="23"/>
  <c r="I1009" i="23"/>
  <c r="I1464" i="23"/>
  <c r="I1473" i="23"/>
  <c r="I1844" i="23"/>
  <c r="I1479" i="23"/>
  <c r="I3534" i="23"/>
  <c r="I1029" i="23"/>
  <c r="I1514" i="23"/>
  <c r="I1515" i="23"/>
  <c r="I1036" i="23"/>
  <c r="I1520" i="23"/>
  <c r="I561" i="23"/>
  <c r="I3441" i="23"/>
  <c r="I1526" i="23"/>
  <c r="I1688" i="23"/>
  <c r="I3139" i="23"/>
  <c r="I1537" i="23"/>
  <c r="I610" i="23"/>
  <c r="I3141" i="23"/>
  <c r="I1541" i="23"/>
  <c r="I613" i="23"/>
  <c r="I1547" i="23"/>
  <c r="I1559" i="23"/>
  <c r="I616" i="23"/>
  <c r="I1560" i="23"/>
  <c r="I1061" i="23"/>
  <c r="I1926" i="23"/>
  <c r="I1062" i="23"/>
  <c r="I1565" i="23"/>
  <c r="I1068" i="23"/>
  <c r="I628" i="23"/>
  <c r="I1069" i="23"/>
  <c r="I3152" i="23"/>
  <c r="I3155" i="23"/>
  <c r="I1590" i="23"/>
  <c r="I1952" i="23"/>
  <c r="I652" i="23"/>
  <c r="I1598" i="23"/>
  <c r="I1599" i="23"/>
  <c r="I1604" i="23"/>
  <c r="H2454" i="23"/>
  <c r="H2455" i="23"/>
  <c r="H2456" i="23"/>
  <c r="H2459" i="23"/>
  <c r="H2461" i="23"/>
  <c r="H2462" i="23"/>
  <c r="H2463" i="23"/>
  <c r="H1189" i="23"/>
  <c r="H2469" i="23"/>
  <c r="H2472" i="23"/>
  <c r="H2473" i="23"/>
  <c r="H2475" i="23"/>
  <c r="H2476" i="23"/>
  <c r="H2477" i="23"/>
  <c r="H2478" i="23"/>
  <c r="H2479" i="23"/>
  <c r="H2480" i="23"/>
  <c r="H2488" i="23"/>
  <c r="H2489" i="23"/>
  <c r="H17" i="23"/>
  <c r="H2491" i="23"/>
  <c r="H3200" i="23"/>
  <c r="H2494" i="23"/>
  <c r="H2496" i="23"/>
  <c r="H2501" i="23"/>
  <c r="H2905" i="23"/>
  <c r="H2505" i="23"/>
  <c r="H2509" i="23"/>
  <c r="H2510" i="23"/>
  <c r="H28" i="23"/>
  <c r="H2517" i="23"/>
  <c r="H1212" i="23"/>
  <c r="H31" i="23"/>
  <c r="H2520" i="23"/>
  <c r="H2521" i="23"/>
  <c r="H2524" i="23"/>
  <c r="H2525" i="23"/>
  <c r="H3501" i="23"/>
  <c r="H2864" i="23"/>
  <c r="H2539" i="23"/>
  <c r="H3553" i="23"/>
  <c r="H2543" i="23"/>
  <c r="H860" i="23"/>
  <c r="H3205" i="23"/>
  <c r="H2549" i="23"/>
  <c r="H2553" i="23"/>
  <c r="H2554" i="23"/>
  <c r="H2555" i="23"/>
  <c r="H2556" i="23"/>
  <c r="H57" i="23"/>
  <c r="H2559" i="23"/>
  <c r="H2560" i="23"/>
  <c r="H2565" i="23"/>
  <c r="H3556" i="23"/>
  <c r="H1241" i="23"/>
  <c r="H2566" i="23"/>
  <c r="H2569" i="23"/>
  <c r="H1247" i="23"/>
  <c r="H2571" i="23"/>
  <c r="H2572" i="23"/>
  <c r="H3429" i="23"/>
  <c r="H2579" i="23"/>
  <c r="H2580" i="23"/>
  <c r="H2581" i="23"/>
  <c r="H2584" i="23"/>
  <c r="H2585" i="23"/>
  <c r="H2587" i="23"/>
  <c r="H2594" i="23"/>
  <c r="H879" i="23"/>
  <c r="H1262" i="23"/>
  <c r="H888" i="23"/>
  <c r="H107" i="23"/>
  <c r="H1270" i="23"/>
  <c r="H1273" i="23"/>
  <c r="H2620" i="23"/>
  <c r="H1288" i="23"/>
  <c r="H123" i="23"/>
  <c r="H2629" i="23"/>
  <c r="H907" i="23"/>
  <c r="H143" i="23"/>
  <c r="H2660" i="23"/>
  <c r="H1318" i="23"/>
  <c r="H2665" i="23"/>
  <c r="H170" i="23"/>
  <c r="H1333" i="23"/>
  <c r="H2680" i="23"/>
  <c r="H2909" i="23"/>
  <c r="H2686" i="23"/>
  <c r="H2694" i="23"/>
  <c r="H2702" i="23"/>
  <c r="H2703" i="23"/>
  <c r="H2709" i="23"/>
  <c r="H2711" i="23"/>
  <c r="H3509" i="23"/>
  <c r="H869" i="23"/>
  <c r="H1268" i="23"/>
  <c r="H1341" i="23"/>
  <c r="H1349" i="23"/>
  <c r="H1392" i="23"/>
  <c r="H1397" i="23"/>
  <c r="H306" i="23"/>
  <c r="H1449" i="23"/>
  <c r="H1816" i="23"/>
  <c r="H1009" i="23"/>
  <c r="H1464" i="23"/>
  <c r="H1473" i="23"/>
  <c r="H1844" i="23"/>
  <c r="H1479" i="23"/>
  <c r="H3534" i="23"/>
  <c r="H1029" i="23"/>
  <c r="H1514" i="23"/>
  <c r="H1515" i="23"/>
  <c r="H1036" i="23"/>
  <c r="H1520" i="23"/>
  <c r="H561" i="23"/>
  <c r="H3441" i="23"/>
  <c r="H1526" i="23"/>
  <c r="H1688" i="23"/>
  <c r="H3139" i="23"/>
  <c r="H1537" i="23"/>
  <c r="H610" i="23"/>
  <c r="H3141" i="23"/>
  <c r="H1541" i="23"/>
  <c r="H613" i="23"/>
  <c r="H1547" i="23"/>
  <c r="H1559" i="23"/>
  <c r="H616" i="23"/>
  <c r="H1560" i="23"/>
  <c r="H1061" i="23"/>
  <c r="H1926" i="23"/>
  <c r="H1062" i="23"/>
  <c r="H1565" i="23"/>
  <c r="H1068" i="23"/>
  <c r="H628" i="23"/>
  <c r="H1069" i="23"/>
  <c r="H3152" i="23"/>
  <c r="H3155" i="23"/>
  <c r="H1590" i="23"/>
  <c r="H1952" i="23"/>
  <c r="H652" i="23"/>
  <c r="H1598" i="23"/>
  <c r="H1599" i="23"/>
  <c r="H1604" i="23"/>
  <c r="H3648" i="24"/>
  <c r="I3648" i="24"/>
  <c r="H3649" i="24"/>
  <c r="I3649" i="24"/>
  <c r="H3650" i="24"/>
  <c r="I3650" i="24"/>
  <c r="H3651" i="24"/>
  <c r="I3651" i="24"/>
  <c r="H3652" i="24"/>
  <c r="I3652" i="24"/>
  <c r="H3653" i="24"/>
  <c r="I3653" i="24"/>
  <c r="H3654" i="24"/>
  <c r="I3654" i="24"/>
  <c r="H580" i="24"/>
  <c r="I580" i="24"/>
  <c r="H581" i="24"/>
  <c r="I581" i="24"/>
  <c r="H582" i="24"/>
  <c r="I582" i="24"/>
  <c r="H583" i="24"/>
  <c r="I583" i="24"/>
  <c r="H584" i="24"/>
  <c r="I584" i="24"/>
  <c r="H585" i="24"/>
  <c r="I585" i="24"/>
  <c r="H586" i="24"/>
  <c r="I586" i="24"/>
  <c r="H587" i="24"/>
  <c r="I587" i="24"/>
  <c r="H588" i="24"/>
  <c r="I588" i="24"/>
  <c r="H589" i="24"/>
  <c r="I589" i="24"/>
  <c r="H590" i="24"/>
  <c r="I590" i="24"/>
  <c r="H642" i="24"/>
  <c r="I642" i="24"/>
  <c r="H643" i="24"/>
  <c r="I643" i="24"/>
  <c r="H873" i="24"/>
  <c r="I873" i="24"/>
  <c r="H874" i="24"/>
  <c r="I874" i="24"/>
  <c r="H875" i="24"/>
  <c r="I875" i="24"/>
  <c r="H876" i="24"/>
  <c r="I876" i="24"/>
  <c r="H877" i="24"/>
  <c r="I877" i="24"/>
  <c r="H878" i="24"/>
  <c r="I878" i="24"/>
  <c r="H879" i="24"/>
  <c r="I879" i="24"/>
  <c r="H880" i="24"/>
  <c r="I880" i="24"/>
  <c r="H881" i="24"/>
  <c r="I881" i="24"/>
  <c r="H942" i="24"/>
  <c r="I942" i="24"/>
  <c r="H1328" i="24"/>
  <c r="I1328" i="24"/>
  <c r="H1329" i="24"/>
  <c r="I1329" i="24"/>
  <c r="H1330" i="24"/>
  <c r="I1330" i="24"/>
  <c r="H1331" i="24"/>
  <c r="I1331" i="24"/>
  <c r="H1332" i="24"/>
  <c r="I1332" i="24"/>
  <c r="H1333" i="24"/>
  <c r="I1333" i="24"/>
  <c r="H1334" i="24"/>
  <c r="I1334" i="24"/>
  <c r="H1335" i="24"/>
  <c r="I1335" i="24"/>
  <c r="H1336" i="24"/>
  <c r="I1336" i="24"/>
  <c r="H1337" i="24"/>
  <c r="I1337" i="24"/>
  <c r="H1338" i="24"/>
  <c r="I1338" i="24"/>
  <c r="H1339" i="24"/>
  <c r="I1339" i="24"/>
  <c r="H1340" i="24"/>
  <c r="I1340" i="24"/>
  <c r="H1341" i="24"/>
  <c r="I1341" i="24"/>
  <c r="H1342" i="24"/>
  <c r="I1342" i="24"/>
  <c r="H1343" i="24"/>
  <c r="I1343" i="24"/>
  <c r="H1344" i="24"/>
  <c r="I1344" i="24"/>
  <c r="H1345" i="24"/>
  <c r="I1345" i="24"/>
  <c r="H1346" i="24"/>
  <c r="I1346" i="24"/>
  <c r="H1378" i="24"/>
  <c r="I1378" i="24"/>
  <c r="I1820" i="24"/>
  <c r="I1821" i="24"/>
  <c r="I1822" i="24"/>
  <c r="I1823" i="24"/>
  <c r="H1820" i="24"/>
  <c r="H1821" i="24"/>
  <c r="H1822" i="24"/>
  <c r="H1823" i="24"/>
  <c r="I2186" i="24"/>
  <c r="H2186" i="24"/>
  <c r="I2869" i="24"/>
  <c r="H2869" i="24"/>
  <c r="I2811" i="24"/>
  <c r="I2812" i="24"/>
  <c r="I2813" i="24"/>
  <c r="I2814" i="24"/>
  <c r="I2815" i="24"/>
  <c r="I2816" i="24"/>
  <c r="I2817" i="24"/>
  <c r="I2818" i="24"/>
  <c r="I2819" i="24"/>
  <c r="I2820" i="24"/>
  <c r="I2821" i="24"/>
  <c r="I2822" i="24"/>
  <c r="I2823" i="24"/>
  <c r="I2824" i="24"/>
  <c r="I2825" i="24"/>
  <c r="I2826" i="24"/>
  <c r="I2827" i="24"/>
  <c r="I2828" i="24"/>
  <c r="I2829" i="24"/>
  <c r="I2830" i="24"/>
  <c r="I2831" i="24"/>
  <c r="I2832" i="24"/>
  <c r="I2833" i="24"/>
  <c r="I2834" i="24"/>
  <c r="I2835" i="24"/>
  <c r="I2836" i="24"/>
  <c r="I2837" i="24"/>
  <c r="I2838" i="24"/>
  <c r="I2839" i="24"/>
  <c r="I2840" i="24"/>
  <c r="I2841" i="24"/>
  <c r="I2842" i="24"/>
  <c r="I2843" i="24"/>
  <c r="I2844" i="24"/>
  <c r="I2845" i="24"/>
  <c r="I2846" i="24"/>
  <c r="I2847" i="24"/>
  <c r="I2848" i="24"/>
  <c r="I2849" i="24"/>
  <c r="I2850" i="24"/>
  <c r="I2851" i="24"/>
  <c r="I2852" i="24"/>
  <c r="I2853" i="24"/>
  <c r="I2854" i="24"/>
  <c r="I2855" i="24"/>
  <c r="I2856" i="24"/>
  <c r="H2811" i="24"/>
  <c r="H2812" i="24"/>
  <c r="H2813" i="24"/>
  <c r="H2814" i="24"/>
  <c r="H2815" i="24"/>
  <c r="H2816" i="24"/>
  <c r="H2817" i="24"/>
  <c r="H2818" i="24"/>
  <c r="H2819" i="24"/>
  <c r="H2820" i="24"/>
  <c r="H2821" i="24"/>
  <c r="H2822" i="24"/>
  <c r="H2823" i="24"/>
  <c r="H2824" i="24"/>
  <c r="H2825" i="24"/>
  <c r="H2826" i="24"/>
  <c r="H2827" i="24"/>
  <c r="H2828" i="24"/>
  <c r="H2829" i="24"/>
  <c r="H2830" i="24"/>
  <c r="H2831" i="24"/>
  <c r="H2832" i="24"/>
  <c r="H2833" i="24"/>
  <c r="H2834" i="24"/>
  <c r="H2835" i="24"/>
  <c r="H2836" i="24"/>
  <c r="H2837" i="24"/>
  <c r="H2838" i="24"/>
  <c r="H2839" i="24"/>
  <c r="H2840" i="24"/>
  <c r="H2841" i="24"/>
  <c r="H2842" i="24"/>
  <c r="H2843" i="24"/>
  <c r="H2844" i="24"/>
  <c r="H2845" i="24"/>
  <c r="H2846" i="24"/>
  <c r="H2847" i="24"/>
  <c r="H2848" i="24"/>
  <c r="H2849" i="24"/>
  <c r="H2850" i="24"/>
  <c r="H2851" i="24"/>
  <c r="H2852" i="24"/>
  <c r="H2853" i="24"/>
  <c r="H2854" i="24"/>
  <c r="H2855" i="24"/>
  <c r="H2856" i="24"/>
  <c r="I2943" i="24"/>
  <c r="I2944" i="24"/>
  <c r="H2943" i="24"/>
  <c r="H2944" i="24"/>
  <c r="I3131" i="24"/>
  <c r="I3132" i="24"/>
  <c r="I3133" i="24"/>
  <c r="H3131" i="24"/>
  <c r="H3132" i="24"/>
  <c r="H3133" i="24"/>
  <c r="I3454" i="24"/>
  <c r="H3454" i="24"/>
  <c r="I3580" i="24"/>
  <c r="H3580" i="24"/>
  <c r="S314" i="5"/>
  <c r="S193" i="5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L1230" i="1" s="1"/>
  <c r="K1231" i="1"/>
  <c r="K1232" i="1"/>
  <c r="K1233" i="1"/>
  <c r="K1234" i="1"/>
  <c r="K1235" i="1"/>
  <c r="K1236" i="1"/>
  <c r="L1236" i="1" s="1"/>
  <c r="K1237" i="1"/>
  <c r="K1238" i="1"/>
  <c r="K1239" i="1"/>
  <c r="K1240" i="1"/>
  <c r="K1241" i="1"/>
  <c r="K1242" i="1"/>
  <c r="L1242" i="1" s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L1254" i="1" s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L1274" i="1" s="1"/>
  <c r="K1275" i="1"/>
  <c r="K1276" i="1"/>
  <c r="K1277" i="1"/>
  <c r="K1278" i="1"/>
  <c r="K1279" i="1"/>
  <c r="L1279" i="1" s="1"/>
  <c r="K1280" i="1"/>
  <c r="L1280" i="1" s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E820" i="1"/>
  <c r="E403" i="1"/>
  <c r="E907" i="1"/>
  <c r="E534" i="1"/>
  <c r="E675" i="1"/>
  <c r="E407" i="1"/>
  <c r="E408" i="1"/>
  <c r="E892" i="1"/>
  <c r="E605" i="1"/>
  <c r="E673" i="1"/>
  <c r="E667" i="1"/>
  <c r="E876" i="1"/>
  <c r="E577" i="1"/>
  <c r="E751" i="1"/>
  <c r="E614" i="1"/>
  <c r="E795" i="1"/>
  <c r="E806" i="1"/>
  <c r="E714" i="1"/>
  <c r="E750" i="1"/>
  <c r="E734" i="1"/>
  <c r="E817" i="1"/>
  <c r="E746" i="1"/>
  <c r="E419" i="1"/>
  <c r="E443" i="1"/>
  <c r="E887" i="1"/>
  <c r="E396" i="1"/>
  <c r="E458" i="1"/>
  <c r="E575" i="1"/>
  <c r="E508" i="1"/>
  <c r="E551" i="1"/>
  <c r="E401" i="1"/>
  <c r="E722" i="1"/>
  <c r="E441" i="1"/>
  <c r="E587" i="1"/>
  <c r="E596" i="1"/>
  <c r="E432" i="1"/>
  <c r="E783" i="1"/>
  <c r="E712" i="1"/>
  <c r="E915" i="1"/>
  <c r="E816" i="1"/>
  <c r="E593" i="1"/>
  <c r="E778" i="1"/>
  <c r="E479" i="1"/>
  <c r="E546" i="1"/>
  <c r="E484" i="1"/>
  <c r="E823" i="1"/>
  <c r="E735" i="1"/>
  <c r="E768" i="1"/>
  <c r="E682" i="1"/>
  <c r="E917" i="1"/>
  <c r="E519" i="1"/>
  <c r="E520" i="1"/>
  <c r="E775" i="1"/>
  <c r="E572" i="1"/>
  <c r="E648" i="1"/>
  <c r="E863" i="1"/>
  <c r="E807" i="1"/>
  <c r="E14" i="1"/>
  <c r="E681" i="1"/>
  <c r="E540" i="1"/>
  <c r="E394" i="1"/>
  <c r="E24" i="1"/>
  <c r="E840" i="1"/>
  <c r="E513" i="1"/>
  <c r="E553" i="1"/>
  <c r="E625" i="1"/>
  <c r="E683" i="1"/>
  <c r="E931" i="1"/>
  <c r="E490" i="1"/>
  <c r="E702" i="1"/>
  <c r="E873" i="1"/>
  <c r="E461" i="1"/>
  <c r="E531" i="1"/>
  <c r="E752" i="1"/>
  <c r="E516" i="1"/>
  <c r="E676" i="1"/>
  <c r="E731" i="1"/>
  <c r="E937" i="1"/>
  <c r="E558" i="1"/>
  <c r="E409" i="1"/>
  <c r="E641" i="1"/>
  <c r="E476" i="1"/>
  <c r="I940" i="23"/>
  <c r="I2949" i="23"/>
  <c r="I2956" i="23"/>
  <c r="I548" i="23"/>
  <c r="I1980" i="23"/>
  <c r="I2356" i="23"/>
  <c r="I3496" i="23"/>
  <c r="I3121" i="23"/>
  <c r="I1100" i="23"/>
  <c r="I1328" i="23"/>
  <c r="I2874" i="23"/>
  <c r="I2012" i="23"/>
  <c r="I741" i="23"/>
  <c r="I3581" i="23"/>
  <c r="I1101" i="23"/>
  <c r="I2188" i="23"/>
  <c r="I3132" i="23"/>
  <c r="I1656" i="23"/>
  <c r="I1111" i="23"/>
  <c r="I1231" i="23"/>
  <c r="I2015" i="23"/>
  <c r="I2816" i="23"/>
  <c r="I2362" i="23"/>
  <c r="I23" i="23"/>
  <c r="I210" i="23"/>
  <c r="I2365" i="23"/>
  <c r="I408" i="23"/>
  <c r="I234" i="23"/>
  <c r="I3329" i="23"/>
  <c r="I3160" i="23"/>
  <c r="I1673" i="23"/>
  <c r="I1954" i="23"/>
  <c r="I708" i="23"/>
  <c r="I526" i="23"/>
  <c r="I797" i="23"/>
  <c r="I2852" i="23"/>
  <c r="I3124" i="23"/>
  <c r="I1213" i="23"/>
  <c r="I3430" i="23"/>
  <c r="I1519" i="23"/>
  <c r="I1382" i="23"/>
  <c r="I427" i="23"/>
  <c r="I2470" i="23"/>
  <c r="I472" i="23"/>
  <c r="I2752" i="23"/>
  <c r="I519" i="23"/>
  <c r="I2827" i="23"/>
  <c r="I1031" i="23"/>
  <c r="I3002" i="23"/>
  <c r="I1977" i="23"/>
  <c r="I3372" i="23"/>
  <c r="I1254" i="23"/>
  <c r="I495" i="23"/>
  <c r="I3385" i="23"/>
  <c r="I421" i="23"/>
  <c r="I2879" i="23"/>
  <c r="H940" i="23"/>
  <c r="H2949" i="23"/>
  <c r="H2956" i="23"/>
  <c r="H548" i="23"/>
  <c r="H1980" i="23"/>
  <c r="H2356" i="23"/>
  <c r="H3496" i="23"/>
  <c r="H3121" i="23"/>
  <c r="H1100" i="23"/>
  <c r="H1328" i="23"/>
  <c r="H2874" i="23"/>
  <c r="H2012" i="23"/>
  <c r="H741" i="23"/>
  <c r="H3581" i="23"/>
  <c r="H1101" i="23"/>
  <c r="H2188" i="23"/>
  <c r="H3132" i="23"/>
  <c r="H1656" i="23"/>
  <c r="H1111" i="23"/>
  <c r="H1231" i="23"/>
  <c r="H2015" i="23"/>
  <c r="H2816" i="23"/>
  <c r="H2362" i="23"/>
  <c r="H23" i="23"/>
  <c r="H210" i="23"/>
  <c r="H2365" i="23"/>
  <c r="H408" i="23"/>
  <c r="H234" i="23"/>
  <c r="H3329" i="23"/>
  <c r="H3160" i="23"/>
  <c r="H1673" i="23"/>
  <c r="H1954" i="23"/>
  <c r="H708" i="23"/>
  <c r="H526" i="23"/>
  <c r="H797" i="23"/>
  <c r="H2852" i="23"/>
  <c r="H3124" i="23"/>
  <c r="H1213" i="23"/>
  <c r="H3430" i="23"/>
  <c r="H1519" i="23"/>
  <c r="H1382" i="23"/>
  <c r="H427" i="23"/>
  <c r="H2470" i="23"/>
  <c r="H472" i="23"/>
  <c r="H2752" i="23"/>
  <c r="H519" i="23"/>
  <c r="H2827" i="23"/>
  <c r="H1031" i="23"/>
  <c r="H3002" i="23"/>
  <c r="H1977" i="23"/>
  <c r="H3372" i="23"/>
  <c r="H1254" i="23"/>
  <c r="H495" i="23"/>
  <c r="H3385" i="23"/>
  <c r="H421" i="23"/>
  <c r="H2879" i="23"/>
  <c r="I570" i="24"/>
  <c r="I30" i="24"/>
  <c r="I2313" i="24"/>
  <c r="I2314" i="24"/>
  <c r="I2346" i="24"/>
  <c r="I664" i="24"/>
  <c r="I53" i="24"/>
  <c r="I3460" i="24"/>
  <c r="I2189" i="24"/>
  <c r="I2370" i="24"/>
  <c r="I2375" i="24"/>
  <c r="I2192" i="24"/>
  <c r="I3031" i="24"/>
  <c r="I612" i="24"/>
  <c r="I1492" i="24"/>
  <c r="I2193" i="24"/>
  <c r="I63" i="24"/>
  <c r="I2387" i="24"/>
  <c r="I2394" i="24"/>
  <c r="I779" i="24"/>
  <c r="I2410" i="24"/>
  <c r="I2413" i="24"/>
  <c r="I2424" i="24"/>
  <c r="I2428" i="24"/>
  <c r="I3672" i="24"/>
  <c r="I2435" i="24"/>
  <c r="I2748" i="24"/>
  <c r="I1871" i="24"/>
  <c r="I2760" i="24"/>
  <c r="I1740" i="24"/>
  <c r="I3228" i="24"/>
  <c r="I147" i="24"/>
  <c r="I217" i="24"/>
  <c r="I1596" i="24"/>
  <c r="I3434" i="24"/>
  <c r="I2110" i="24"/>
  <c r="I2941" i="24"/>
  <c r="I3535" i="24"/>
  <c r="I1877" i="24"/>
  <c r="I3107" i="24"/>
  <c r="I100" i="24"/>
  <c r="I2779" i="24"/>
  <c r="I3532" i="24"/>
  <c r="I1102" i="24"/>
  <c r="I2492" i="24"/>
  <c r="I157" i="24"/>
  <c r="I1723" i="24"/>
  <c r="I3428" i="24"/>
  <c r="I3110" i="24"/>
  <c r="I3468" i="24"/>
  <c r="I545" i="24"/>
  <c r="I196" i="24"/>
  <c r="I565" i="24"/>
  <c r="I3123" i="24"/>
  <c r="I1786" i="24"/>
  <c r="I1864" i="24"/>
  <c r="I3045" i="24"/>
  <c r="I3519" i="24"/>
  <c r="I3291" i="24"/>
  <c r="I1143" i="24"/>
  <c r="I3081" i="24"/>
  <c r="I327" i="24"/>
  <c r="I1578" i="24"/>
  <c r="I426" i="24"/>
  <c r="I3444" i="24"/>
  <c r="I3113" i="24"/>
  <c r="I555" i="24"/>
  <c r="I3476" i="24"/>
  <c r="I1450" i="24"/>
  <c r="I758" i="24"/>
  <c r="I773" i="24"/>
  <c r="I905" i="24"/>
  <c r="I567" i="24"/>
  <c r="I2867" i="24"/>
  <c r="I1617" i="24"/>
  <c r="I2104" i="24"/>
  <c r="H570" i="24"/>
  <c r="H30" i="24"/>
  <c r="H2313" i="24"/>
  <c r="H2314" i="24"/>
  <c r="H2346" i="24"/>
  <c r="H664" i="24"/>
  <c r="H53" i="24"/>
  <c r="H3460" i="24"/>
  <c r="H2189" i="24"/>
  <c r="H2370" i="24"/>
  <c r="H2375" i="24"/>
  <c r="H2192" i="24"/>
  <c r="H3031" i="24"/>
  <c r="H612" i="24"/>
  <c r="H1492" i="24"/>
  <c r="H2193" i="24"/>
  <c r="H63" i="24"/>
  <c r="H2387" i="24"/>
  <c r="H2394" i="24"/>
  <c r="H779" i="24"/>
  <c r="H2410" i="24"/>
  <c r="H2413" i="24"/>
  <c r="H2424" i="24"/>
  <c r="H2428" i="24"/>
  <c r="H3672" i="24"/>
  <c r="H2435" i="24"/>
  <c r="H2748" i="24"/>
  <c r="H1871" i="24"/>
  <c r="H2760" i="24"/>
  <c r="H1740" i="24"/>
  <c r="H3228" i="24"/>
  <c r="H147" i="24"/>
  <c r="H217" i="24"/>
  <c r="H1596" i="24"/>
  <c r="H3434" i="24"/>
  <c r="H2110" i="24"/>
  <c r="H2941" i="24"/>
  <c r="H3535" i="24"/>
  <c r="H1877" i="24"/>
  <c r="H3107" i="24"/>
  <c r="H100" i="24"/>
  <c r="H2779" i="24"/>
  <c r="H3532" i="24"/>
  <c r="H1102" i="24"/>
  <c r="H2492" i="24"/>
  <c r="H157" i="24"/>
  <c r="H1723" i="24"/>
  <c r="H3428" i="24"/>
  <c r="H3110" i="24"/>
  <c r="H3468" i="24"/>
  <c r="H545" i="24"/>
  <c r="H196" i="24"/>
  <c r="H565" i="24"/>
  <c r="H3123" i="24"/>
  <c r="H1786" i="24"/>
  <c r="H1864" i="24"/>
  <c r="H3045" i="24"/>
  <c r="H3519" i="24"/>
  <c r="H3291" i="24"/>
  <c r="H1143" i="24"/>
  <c r="H3081" i="24"/>
  <c r="H327" i="24"/>
  <c r="H1578" i="24"/>
  <c r="H426" i="24"/>
  <c r="H3444" i="24"/>
  <c r="H3113" i="24"/>
  <c r="H555" i="24"/>
  <c r="H3476" i="24"/>
  <c r="H1450" i="24"/>
  <c r="H758" i="24"/>
  <c r="H773" i="24"/>
  <c r="H905" i="24"/>
  <c r="H567" i="24"/>
  <c r="H2867" i="24"/>
  <c r="H1617" i="24"/>
  <c r="H2104" i="24"/>
  <c r="H2090" i="23"/>
  <c r="I2090" i="23"/>
  <c r="H1228" i="23"/>
  <c r="I1228" i="23"/>
  <c r="H1144" i="23"/>
  <c r="I1144" i="23"/>
  <c r="H3436" i="23"/>
  <c r="I3436" i="23"/>
  <c r="H990" i="23"/>
  <c r="I990" i="23"/>
  <c r="H2240" i="23"/>
  <c r="I2240" i="23"/>
  <c r="H2898" i="23"/>
  <c r="I2898" i="23"/>
  <c r="H3175" i="23"/>
  <c r="I3175" i="23"/>
  <c r="H2085" i="23"/>
  <c r="I2085" i="23"/>
  <c r="H1885" i="23"/>
  <c r="I1885" i="23"/>
  <c r="H1978" i="23"/>
  <c r="I1978" i="23"/>
  <c r="H1587" i="23"/>
  <c r="I1587" i="23"/>
  <c r="H1818" i="23"/>
  <c r="I1818" i="23"/>
  <c r="H926" i="23"/>
  <c r="I926" i="23"/>
  <c r="H3209" i="23"/>
  <c r="I3209" i="23"/>
  <c r="H411" i="23"/>
  <c r="I411" i="23"/>
  <c r="H1506" i="23"/>
  <c r="I1506" i="23"/>
  <c r="H513" i="23"/>
  <c r="I513" i="23"/>
  <c r="H1033" i="23"/>
  <c r="I1033" i="23"/>
  <c r="H742" i="23"/>
  <c r="I742" i="23"/>
  <c r="H2458" i="23"/>
  <c r="I2458" i="23"/>
  <c r="H566" i="23"/>
  <c r="I566" i="23"/>
  <c r="H2854" i="23"/>
  <c r="I2854" i="23"/>
  <c r="H2018" i="23"/>
  <c r="I2018" i="23"/>
  <c r="H746" i="23"/>
  <c r="I746" i="23"/>
  <c r="H1663" i="23"/>
  <c r="I1663" i="23"/>
  <c r="H2019" i="23"/>
  <c r="I2019" i="23"/>
  <c r="H748" i="23"/>
  <c r="I748" i="23"/>
  <c r="H2021" i="23"/>
  <c r="I2021" i="23"/>
  <c r="H750" i="23"/>
  <c r="I750" i="23"/>
  <c r="H514" i="23"/>
  <c r="I514" i="23"/>
  <c r="H3447" i="23"/>
  <c r="I3447" i="23"/>
  <c r="H1900" i="23"/>
  <c r="I1900" i="23"/>
  <c r="H576" i="23"/>
  <c r="I576" i="23"/>
  <c r="H149" i="23"/>
  <c r="I149" i="23"/>
  <c r="H1733" i="23"/>
  <c r="I1733" i="23"/>
  <c r="H2675" i="23"/>
  <c r="I2675" i="23"/>
  <c r="H2888" i="23"/>
  <c r="I2888" i="23"/>
  <c r="H1664" i="23"/>
  <c r="I1664" i="23"/>
  <c r="H2026" i="23"/>
  <c r="I2026" i="23"/>
  <c r="H1167" i="23"/>
  <c r="I1167" i="23"/>
  <c r="H2027" i="23"/>
  <c r="I2027" i="23"/>
  <c r="H1693" i="23"/>
  <c r="I1693" i="23"/>
  <c r="H2399" i="23"/>
  <c r="I2399" i="23"/>
  <c r="H77" i="23"/>
  <c r="I77" i="23"/>
  <c r="H1868" i="23"/>
  <c r="I1868" i="23"/>
  <c r="H1157" i="23"/>
  <c r="I1157" i="23"/>
  <c r="H296" i="23"/>
  <c r="I296" i="23"/>
  <c r="H2408" i="23"/>
  <c r="I2408" i="23"/>
  <c r="H1613" i="23"/>
  <c r="I1613" i="23"/>
  <c r="H2036" i="23"/>
  <c r="I2036" i="23"/>
  <c r="H3432" i="23"/>
  <c r="I3432" i="23"/>
  <c r="H367" i="23"/>
  <c r="I367" i="23"/>
  <c r="H2032" i="23"/>
  <c r="I2032" i="23"/>
  <c r="H2009" i="23"/>
  <c r="I2009" i="23"/>
  <c r="H286" i="23"/>
  <c r="I286" i="23"/>
  <c r="H2334" i="23"/>
  <c r="I2334" i="23"/>
  <c r="H3489" i="23"/>
  <c r="I3489" i="23"/>
  <c r="H1894" i="23"/>
  <c r="I1894" i="23"/>
  <c r="H1456" i="23"/>
  <c r="I1456" i="23"/>
  <c r="H3347" i="23"/>
  <c r="I3347" i="23"/>
  <c r="H980" i="23"/>
  <c r="I980" i="23"/>
  <c r="H365" i="23"/>
  <c r="I365" i="23"/>
  <c r="H3417" i="23"/>
  <c r="I3417" i="23"/>
  <c r="H572" i="23"/>
  <c r="I572" i="23"/>
  <c r="H83" i="23"/>
  <c r="I83" i="23"/>
  <c r="I1580" i="23"/>
  <c r="I2041" i="23"/>
  <c r="I3497" i="23"/>
  <c r="I2589" i="23"/>
  <c r="I1104" i="23"/>
  <c r="I2950" i="23"/>
  <c r="I2984" i="23"/>
  <c r="I2605" i="23"/>
  <c r="I1080" i="23"/>
  <c r="I315" i="23"/>
  <c r="I599" i="23"/>
  <c r="I3523" i="23"/>
  <c r="I2037" i="23"/>
  <c r="I353" i="23"/>
  <c r="I2685" i="23"/>
  <c r="I1313" i="23"/>
  <c r="I1642" i="23"/>
  <c r="I454" i="23"/>
  <c r="I2700" i="23"/>
  <c r="I22" i="23"/>
  <c r="I2016" i="23"/>
  <c r="I76" i="23"/>
  <c r="I2885" i="23"/>
  <c r="I1491" i="23"/>
  <c r="I1372" i="23"/>
  <c r="I1112" i="23"/>
  <c r="I3361" i="23"/>
  <c r="I196" i="23"/>
  <c r="I3009" i="23"/>
  <c r="I1884" i="23"/>
  <c r="I2718" i="23"/>
  <c r="I726" i="23"/>
  <c r="H1580" i="23"/>
  <c r="H2041" i="23"/>
  <c r="H3497" i="23"/>
  <c r="H2589" i="23"/>
  <c r="H1104" i="23"/>
  <c r="H2950" i="23"/>
  <c r="H2984" i="23"/>
  <c r="H2605" i="23"/>
  <c r="H1080" i="23"/>
  <c r="H315" i="23"/>
  <c r="H599" i="23"/>
  <c r="H3523" i="23"/>
  <c r="H2037" i="23"/>
  <c r="H353" i="23"/>
  <c r="H2685" i="23"/>
  <c r="H1313" i="23"/>
  <c r="H1642" i="23"/>
  <c r="H454" i="23"/>
  <c r="H2700" i="23"/>
  <c r="H22" i="23"/>
  <c r="H2016" i="23"/>
  <c r="H76" i="23"/>
  <c r="H2885" i="23"/>
  <c r="H1491" i="23"/>
  <c r="H1372" i="23"/>
  <c r="H1112" i="23"/>
  <c r="H3361" i="23"/>
  <c r="H196" i="23"/>
  <c r="H3009" i="23"/>
  <c r="H1884" i="23"/>
  <c r="H2718" i="23"/>
  <c r="H726" i="23"/>
  <c r="I2337" i="23"/>
  <c r="I866" i="23"/>
  <c r="I3336" i="23"/>
  <c r="I2339" i="23"/>
  <c r="I1481" i="23"/>
  <c r="I1687" i="23"/>
  <c r="I1352" i="23"/>
  <c r="I3070" i="23"/>
  <c r="I89" i="23"/>
  <c r="I1047" i="23"/>
  <c r="I952" i="23"/>
  <c r="I3228" i="23"/>
  <c r="H2337" i="23"/>
  <c r="H866" i="23"/>
  <c r="H3336" i="23"/>
  <c r="H2339" i="23"/>
  <c r="H1481" i="23"/>
  <c r="H1687" i="23"/>
  <c r="H1352" i="23"/>
  <c r="H3070" i="23"/>
  <c r="H89" i="23"/>
  <c r="H1047" i="23"/>
  <c r="H952" i="23"/>
  <c r="H3228" i="23"/>
  <c r="I1617" i="23"/>
  <c r="I3001" i="23"/>
  <c r="I2765" i="23"/>
  <c r="I249" i="23"/>
  <c r="I3057" i="23"/>
  <c r="I2227" i="23"/>
  <c r="I1758" i="23"/>
  <c r="I2832" i="23"/>
  <c r="I1442" i="23"/>
  <c r="I2941" i="23"/>
  <c r="I2160" i="23"/>
  <c r="I3037" i="23"/>
  <c r="I2234" i="23"/>
  <c r="I226" i="23"/>
  <c r="I960" i="23"/>
  <c r="H1617" i="23"/>
  <c r="H3001" i="23"/>
  <c r="H2765" i="23"/>
  <c r="H249" i="23"/>
  <c r="H3057" i="23"/>
  <c r="H2227" i="23"/>
  <c r="H1758" i="23"/>
  <c r="H2832" i="23"/>
  <c r="H1442" i="23"/>
  <c r="H2941" i="23"/>
  <c r="H2160" i="23"/>
  <c r="H3037" i="23"/>
  <c r="H2234" i="23"/>
  <c r="H226" i="23"/>
  <c r="H960" i="23"/>
  <c r="I1396" i="24"/>
  <c r="I735" i="24"/>
  <c r="I3641" i="24"/>
  <c r="I1738" i="24"/>
  <c r="I2602" i="24"/>
  <c r="I3028" i="24"/>
  <c r="I1876" i="24"/>
  <c r="I1408" i="24"/>
  <c r="I2311" i="24"/>
  <c r="I2568" i="24"/>
  <c r="I101" i="24"/>
  <c r="I2777" i="24"/>
  <c r="I1401" i="24"/>
  <c r="I533" i="24"/>
  <c r="I534" i="24"/>
  <c r="I1577" i="24"/>
  <c r="I2404" i="24"/>
  <c r="I3247" i="24"/>
  <c r="I3491" i="24"/>
  <c r="I2258" i="24"/>
  <c r="I983" i="24"/>
  <c r="I1950" i="24"/>
  <c r="I195" i="24"/>
  <c r="I2000" i="24"/>
  <c r="I456" i="24"/>
  <c r="I1912" i="24"/>
  <c r="I1156" i="24"/>
  <c r="I2197" i="24"/>
  <c r="I2307" i="24"/>
  <c r="I1607" i="24"/>
  <c r="I2262" i="24"/>
  <c r="I1195" i="24"/>
  <c r="I3308" i="24"/>
  <c r="I836" i="24"/>
  <c r="I1185" i="24"/>
  <c r="I1505" i="24"/>
  <c r="I854" i="24"/>
  <c r="I393" i="24"/>
  <c r="I1257" i="24"/>
  <c r="I569" i="24"/>
  <c r="I181" i="24"/>
  <c r="I1006" i="24"/>
  <c r="I944" i="24"/>
  <c r="I3341" i="24"/>
  <c r="I1317" i="24"/>
  <c r="I990" i="24"/>
  <c r="I495" i="24"/>
  <c r="I1974" i="24"/>
  <c r="I1958" i="24"/>
  <c r="I379" i="24"/>
  <c r="I444" i="24"/>
  <c r="I713" i="24"/>
  <c r="I1128" i="24"/>
  <c r="I1085" i="24"/>
  <c r="I3202" i="24"/>
  <c r="I3469" i="24"/>
  <c r="I1358" i="24"/>
  <c r="I102" i="24"/>
  <c r="I1056" i="24"/>
  <c r="I138" i="24"/>
  <c r="I3597" i="24"/>
  <c r="I760" i="24"/>
  <c r="I574" i="24"/>
  <c r="I2050" i="24"/>
  <c r="I318" i="24"/>
  <c r="I2396" i="24"/>
  <c r="I3025" i="24"/>
  <c r="I1993" i="24"/>
  <c r="I1117" i="24"/>
  <c r="I1986" i="24"/>
  <c r="I224" i="24"/>
  <c r="I3497" i="24"/>
  <c r="I2768" i="24"/>
  <c r="I1238" i="24"/>
  <c r="I3058" i="24"/>
  <c r="I119" i="24"/>
  <c r="I123" i="24"/>
  <c r="I2978" i="24"/>
  <c r="I658" i="24"/>
  <c r="I807" i="24"/>
  <c r="I2620" i="24"/>
  <c r="I207" i="24"/>
  <c r="I3284" i="24"/>
  <c r="I203" i="24"/>
  <c r="I1955" i="24"/>
  <c r="I931" i="24"/>
  <c r="I493" i="24"/>
  <c r="I536" i="24"/>
  <c r="I1634" i="24"/>
  <c r="I2139" i="24"/>
  <c r="I1547" i="24"/>
  <c r="I502" i="24"/>
  <c r="I2930" i="24"/>
  <c r="I2989" i="24"/>
  <c r="I3664" i="24"/>
  <c r="I2042" i="24"/>
  <c r="I2732" i="24"/>
  <c r="I2011" i="24"/>
  <c r="I316" i="24"/>
  <c r="I3077" i="24"/>
  <c r="I3362" i="24"/>
  <c r="I708" i="24"/>
  <c r="I932" i="24"/>
  <c r="I2799" i="24"/>
  <c r="I1930" i="24"/>
  <c r="I3215" i="24"/>
  <c r="I1735" i="24"/>
  <c r="I1453" i="24"/>
  <c r="I2950" i="24"/>
  <c r="I1478" i="24"/>
  <c r="I323" i="24"/>
  <c r="I2648" i="24"/>
  <c r="I20" i="24"/>
  <c r="I3490" i="24"/>
  <c r="I2078" i="24"/>
  <c r="I2765" i="24"/>
  <c r="I1901" i="24"/>
  <c r="I3149" i="24"/>
  <c r="I403" i="24"/>
  <c r="I392" i="24"/>
  <c r="I2325" i="24"/>
  <c r="I1249" i="24"/>
  <c r="I2407" i="24"/>
  <c r="I2933" i="24"/>
  <c r="I2543" i="24"/>
  <c r="I273" i="24"/>
  <c r="I1791" i="24"/>
  <c r="I451" i="24"/>
  <c r="I888" i="24"/>
  <c r="I1948" i="24"/>
  <c r="I1914" i="24"/>
  <c r="I3595" i="24"/>
  <c r="I280" i="24"/>
  <c r="I930" i="24"/>
  <c r="I3159" i="24"/>
  <c r="I1013" i="24"/>
  <c r="I3508" i="24"/>
  <c r="I3338" i="24"/>
  <c r="I1632" i="24"/>
  <c r="I2500" i="24"/>
  <c r="I3197" i="24"/>
  <c r="I3464" i="24"/>
  <c r="I1641" i="24"/>
  <c r="I31" i="24"/>
  <c r="I2971" i="24"/>
  <c r="I2769" i="24"/>
  <c r="I3005" i="24"/>
  <c r="I2366" i="24"/>
  <c r="I3499" i="24"/>
  <c r="I2726" i="24"/>
  <c r="I3238" i="24"/>
  <c r="I2224" i="24"/>
  <c r="I616" i="24"/>
  <c r="I408" i="24"/>
  <c r="I868" i="24"/>
  <c r="I959" i="24"/>
  <c r="I1852" i="24"/>
  <c r="I2746" i="24"/>
  <c r="I358" i="24"/>
  <c r="I404" i="24"/>
  <c r="I2087" i="24"/>
  <c r="I1025" i="24"/>
  <c r="I2083" i="24"/>
  <c r="I1706" i="24"/>
  <c r="I1872" i="24"/>
  <c r="I1281" i="24"/>
  <c r="I1650" i="24"/>
  <c r="I2107" i="24"/>
  <c r="I3244" i="24"/>
  <c r="I3481" i="24"/>
  <c r="I2091" i="24"/>
  <c r="I3501" i="24"/>
  <c r="I1890" i="24"/>
  <c r="I682" i="24"/>
  <c r="I1511" i="24"/>
  <c r="I763" i="24"/>
  <c r="I1203" i="24"/>
  <c r="I3526" i="24"/>
  <c r="I1918" i="24"/>
  <c r="I3000" i="24"/>
  <c r="I3245" i="24"/>
  <c r="I294" i="24"/>
  <c r="I1964" i="24"/>
  <c r="I549" i="24"/>
  <c r="I2229" i="24"/>
  <c r="I2864" i="24"/>
  <c r="I3173" i="24"/>
  <c r="I620" i="24"/>
  <c r="I2638" i="24"/>
  <c r="I2590" i="24"/>
  <c r="I3587" i="24"/>
  <c r="I1467" i="24"/>
  <c r="I2533" i="24"/>
  <c r="I139" i="24"/>
  <c r="I848" i="24"/>
  <c r="I2539" i="24"/>
  <c r="I1181" i="24"/>
  <c r="I2514" i="24"/>
  <c r="I917" i="24"/>
  <c r="I3609" i="24"/>
  <c r="I1639" i="24"/>
  <c r="I937" i="24"/>
  <c r="I1647" i="24"/>
  <c r="I776" i="24"/>
  <c r="I918" i="24"/>
  <c r="I1665" i="24"/>
  <c r="I382" i="24"/>
  <c r="I797" i="24"/>
  <c r="I2128" i="24"/>
  <c r="I3261" i="24"/>
  <c r="I3640" i="24"/>
  <c r="I3347" i="24"/>
  <c r="I1142" i="24"/>
  <c r="I1543" i="24"/>
  <c r="I1219" i="24"/>
  <c r="I3321" i="24"/>
  <c r="I720" i="24"/>
  <c r="I2951" i="24"/>
  <c r="I1183" i="24"/>
  <c r="I489" i="24"/>
  <c r="I66" i="24"/>
  <c r="I3234" i="24"/>
  <c r="I3467" i="24"/>
  <c r="I3194" i="24"/>
  <c r="I2194" i="24"/>
  <c r="I1652" i="24"/>
  <c r="I3482" i="24"/>
  <c r="I2883" i="24"/>
  <c r="I115" i="24"/>
  <c r="I1384" i="24"/>
  <c r="I2142" i="24"/>
  <c r="I1907" i="24"/>
  <c r="I335" i="24"/>
  <c r="I927" i="24"/>
  <c r="I25" i="24"/>
  <c r="I3538" i="24"/>
  <c r="I1202" i="24"/>
  <c r="I3548" i="24"/>
  <c r="I1508" i="24"/>
  <c r="I2688" i="24"/>
  <c r="I1136" i="24"/>
  <c r="I282" i="24"/>
  <c r="I1595" i="24"/>
  <c r="I2122" i="24"/>
  <c r="I1131" i="24"/>
  <c r="I1036" i="24"/>
  <c r="I1898" i="24"/>
  <c r="I2094" i="24"/>
  <c r="I1495" i="24"/>
  <c r="I3277" i="24"/>
  <c r="I1107" i="24"/>
  <c r="I3007" i="24"/>
  <c r="I290" i="24"/>
  <c r="I2111" i="24"/>
  <c r="I2123" i="24"/>
  <c r="I795" i="24"/>
  <c r="I2409" i="24"/>
  <c r="I1285" i="24"/>
  <c r="I1917" i="24"/>
  <c r="I2972" i="24"/>
  <c r="I3376" i="24"/>
  <c r="I1215" i="24"/>
  <c r="I2286" i="24"/>
  <c r="I3050" i="24"/>
  <c r="I2877" i="24"/>
  <c r="I1729" i="24"/>
  <c r="I333" i="24"/>
  <c r="I2489" i="24"/>
  <c r="I2032" i="24"/>
  <c r="I1951" i="24"/>
  <c r="I87" i="24"/>
  <c r="I2369" i="24"/>
  <c r="I2355" i="24"/>
  <c r="I2401" i="24"/>
  <c r="I2710" i="24"/>
  <c r="I92" i="24"/>
  <c r="I1068" i="24"/>
  <c r="I1676" i="24"/>
  <c r="I2680" i="24"/>
  <c r="I3091" i="24"/>
  <c r="I2390" i="24"/>
  <c r="I410" i="24"/>
  <c r="I1498" i="24"/>
  <c r="I893" i="24"/>
  <c r="I1983" i="24"/>
  <c r="I248" i="24"/>
  <c r="I648" i="24"/>
  <c r="I3016" i="24"/>
  <c r="I1095" i="24"/>
  <c r="I1302" i="24"/>
  <c r="I308" i="24"/>
  <c r="I1743" i="24"/>
  <c r="I2203" i="24"/>
  <c r="I1548" i="24"/>
  <c r="I3377" i="24"/>
  <c r="I430" i="24"/>
  <c r="I2054" i="24"/>
  <c r="I2044" i="24"/>
  <c r="I190" i="24"/>
  <c r="I91" i="24"/>
  <c r="I1305" i="24"/>
  <c r="I571" i="24"/>
  <c r="I696" i="24"/>
  <c r="I949" i="24"/>
  <c r="I2614" i="24"/>
  <c r="I1379" i="24"/>
  <c r="I2225" i="24"/>
  <c r="I3328" i="24"/>
  <c r="I596" i="24"/>
  <c r="I1072" i="24"/>
  <c r="I504" i="24"/>
  <c r="I2637" i="24"/>
  <c r="I3299" i="24"/>
  <c r="I1949" i="24"/>
  <c r="I3441" i="24"/>
  <c r="I6" i="24"/>
  <c r="I1927" i="24"/>
  <c r="I1301" i="24"/>
  <c r="I890" i="24"/>
  <c r="I265" i="24"/>
  <c r="I693" i="24"/>
  <c r="I2704" i="24"/>
  <c r="I2658" i="24"/>
  <c r="I1815" i="24"/>
  <c r="I592" i="24"/>
  <c r="I1584" i="24"/>
  <c r="I967" i="24"/>
  <c r="I3211" i="24"/>
  <c r="I2408" i="24"/>
  <c r="I3540" i="24"/>
  <c r="I423" i="24"/>
  <c r="I2327" i="24"/>
  <c r="I2866" i="24"/>
  <c r="I3145" i="24"/>
  <c r="I1557" i="24"/>
  <c r="I2678" i="24"/>
  <c r="I857" i="24"/>
  <c r="I2103" i="24"/>
  <c r="I2884" i="24"/>
  <c r="I3608" i="24"/>
  <c r="I2958" i="24"/>
  <c r="I287" i="24"/>
  <c r="I1066" i="24"/>
  <c r="I304" i="24"/>
  <c r="I1247" i="24"/>
  <c r="I2616" i="24"/>
  <c r="I45" i="24"/>
  <c r="I1818" i="24"/>
  <c r="I47" i="24"/>
  <c r="I2349" i="24"/>
  <c r="I2893" i="24"/>
  <c r="I1928" i="24"/>
  <c r="I272" i="24"/>
  <c r="I1814" i="24"/>
  <c r="I320" i="24"/>
  <c r="I344" i="24"/>
  <c r="I3430" i="24"/>
  <c r="I710" i="24"/>
  <c r="I2716" i="24"/>
  <c r="I3516" i="24"/>
  <c r="I2860" i="24"/>
  <c r="I1556" i="24"/>
  <c r="I715" i="24"/>
  <c r="I345" i="24"/>
  <c r="I2689" i="24"/>
  <c r="I1988" i="24"/>
  <c r="I2102" i="24"/>
  <c r="I2179" i="24"/>
  <c r="I331" i="24"/>
  <c r="I1003" i="24"/>
  <c r="I2962" i="24"/>
  <c r="I2133" i="24"/>
  <c r="I360" i="24"/>
  <c r="I3421" i="24"/>
  <c r="I2676" i="24"/>
  <c r="I645" i="24"/>
  <c r="I1445" i="24"/>
  <c r="I2438" i="24"/>
  <c r="I388" i="24"/>
  <c r="I3478" i="24"/>
  <c r="I1677" i="24"/>
  <c r="I3459" i="24"/>
  <c r="I1806" i="24"/>
  <c r="I1108" i="24"/>
  <c r="I443" i="24"/>
  <c r="I1485" i="24"/>
  <c r="I156" i="24"/>
  <c r="I1945" i="24"/>
  <c r="I2251" i="24"/>
  <c r="I3030" i="24"/>
  <c r="I311" i="24"/>
  <c r="I338" i="24"/>
  <c r="I3257" i="24"/>
  <c r="I1250" i="24"/>
  <c r="I2593" i="24"/>
  <c r="I457" i="24"/>
  <c r="I133" i="24"/>
  <c r="I3115" i="24"/>
  <c r="I572" i="24"/>
  <c r="I897" i="24"/>
  <c r="I359" i="24"/>
  <c r="I2947" i="24"/>
  <c r="I1405" i="24"/>
  <c r="I1594" i="24"/>
  <c r="I3167" i="24"/>
  <c r="I3083" i="24"/>
  <c r="I1904" i="24"/>
  <c r="I2505" i="24"/>
  <c r="I3090" i="24"/>
  <c r="I1940" i="24"/>
  <c r="I3655" i="24"/>
  <c r="I1090" i="24"/>
  <c r="I3146" i="24"/>
  <c r="I2530" i="24"/>
  <c r="I3235" i="24"/>
  <c r="I1600" i="24"/>
  <c r="I3082" i="24"/>
  <c r="I529" i="24"/>
  <c r="I428" i="24"/>
  <c r="I3549" i="24"/>
  <c r="I2654" i="24"/>
  <c r="I2611" i="24"/>
  <c r="I1383" i="24"/>
  <c r="I3102" i="24"/>
  <c r="I2347" i="24"/>
  <c r="I3486" i="24"/>
  <c r="I2457" i="24"/>
  <c r="I62" i="24"/>
  <c r="I64" i="24"/>
  <c r="I397" i="24"/>
  <c r="I1908" i="24"/>
  <c r="I859" i="24"/>
  <c r="I440" i="24"/>
  <c r="I809" i="24"/>
  <c r="I3127" i="24"/>
  <c r="I159" i="24"/>
  <c r="I2277" i="24"/>
  <c r="I2075" i="24"/>
  <c r="I891" i="24"/>
  <c r="I1141" i="24"/>
  <c r="I951" i="24"/>
  <c r="I2961" i="24"/>
  <c r="I610" i="24"/>
  <c r="I1660" i="24"/>
  <c r="I1910" i="24"/>
  <c r="I3612" i="24"/>
  <c r="I460" i="24"/>
  <c r="I3566" i="24"/>
  <c r="I3667" i="24"/>
  <c r="I1372" i="24"/>
  <c r="I3302" i="24"/>
  <c r="I2158" i="24"/>
  <c r="I175" i="24"/>
  <c r="I3494" i="24"/>
  <c r="I1354" i="24"/>
  <c r="I2606" i="24"/>
  <c r="I1208" i="24"/>
  <c r="I1040" i="24"/>
  <c r="I1754" i="24"/>
  <c r="I3551" i="24"/>
  <c r="I2684" i="24"/>
  <c r="I904" i="24"/>
  <c r="I3621" i="24"/>
  <c r="I124" i="24"/>
  <c r="I593" i="24"/>
  <c r="I128" i="24"/>
  <c r="I2205" i="24"/>
  <c r="I2993" i="24"/>
  <c r="I2557" i="24"/>
  <c r="I2219" i="24"/>
  <c r="I2450" i="24"/>
  <c r="I2488" i="24"/>
  <c r="I2498" i="24"/>
  <c r="I2509" i="24"/>
  <c r="I2403" i="24"/>
  <c r="I1414" i="24"/>
  <c r="I892" i="24"/>
  <c r="I2494" i="24"/>
  <c r="I2496" i="24"/>
  <c r="I2627" i="24"/>
  <c r="I2436" i="24"/>
  <c r="I2871" i="24"/>
  <c r="I2516" i="24"/>
  <c r="I210" i="24"/>
  <c r="I689" i="24"/>
  <c r="I2862" i="24"/>
  <c r="I3355" i="24"/>
  <c r="I1258" i="24"/>
  <c r="I1680" i="24"/>
  <c r="I3026" i="24"/>
  <c r="I3176" i="24"/>
  <c r="I3288" i="24"/>
  <c r="I2560" i="24"/>
  <c r="I3602" i="24"/>
  <c r="I407" i="24"/>
  <c r="I2753" i="24"/>
  <c r="I2183" i="24"/>
  <c r="I1223" i="24"/>
  <c r="I1792" i="24"/>
  <c r="I1239" i="24"/>
  <c r="I225" i="24"/>
  <c r="I2244" i="24"/>
  <c r="I850" i="24"/>
  <c r="I1473" i="24"/>
  <c r="I2152" i="24"/>
  <c r="I1590" i="24"/>
  <c r="I2912" i="24"/>
  <c r="I3345" i="24"/>
  <c r="I3537" i="24"/>
  <c r="I2782" i="24"/>
  <c r="I52" i="24"/>
  <c r="I1597" i="24"/>
  <c r="I3099" i="24"/>
  <c r="I2074" i="24"/>
  <c r="I1850" i="24"/>
  <c r="I2071" i="24"/>
  <c r="I2858" i="24"/>
  <c r="I673" i="24"/>
  <c r="I1536" i="24"/>
  <c r="I2023" i="24"/>
  <c r="I786" i="24"/>
  <c r="I908" i="24"/>
  <c r="I1269" i="24"/>
  <c r="I3325" i="24"/>
  <c r="I2786" i="24"/>
  <c r="I1381" i="24"/>
  <c r="I1602" i="24"/>
  <c r="I3565" i="24"/>
  <c r="I657" i="24"/>
  <c r="I1715" i="24"/>
  <c r="I2699" i="24"/>
  <c r="I2928" i="24"/>
  <c r="I2182" i="24"/>
  <c r="I108" i="24"/>
  <c r="I1863" i="24"/>
  <c r="I1875" i="24"/>
  <c r="I2086" i="24"/>
  <c r="I1593" i="24"/>
  <c r="I2552" i="24"/>
  <c r="I3171" i="24"/>
  <c r="I835" i="24"/>
  <c r="I3196" i="24"/>
  <c r="I3522" i="24"/>
  <c r="I2545" i="24"/>
  <c r="I1905" i="24"/>
  <c r="I2114" i="24"/>
  <c r="I635" i="24"/>
  <c r="I214" i="24"/>
  <c r="I38" i="24"/>
  <c r="I3392" i="24"/>
  <c r="I1811" i="24"/>
  <c r="I1179" i="24"/>
  <c r="I2285" i="24"/>
  <c r="I973" i="24"/>
  <c r="I1327" i="24"/>
  <c r="I1454" i="24"/>
  <c r="I1159" i="24"/>
  <c r="I1432" i="24"/>
  <c r="I1395" i="24"/>
  <c r="I923" i="24"/>
  <c r="I1696" i="24"/>
  <c r="I261" i="24"/>
  <c r="I278" i="24"/>
  <c r="I1858" i="24"/>
  <c r="I2734" i="24"/>
  <c r="I1054" i="24"/>
  <c r="I698" i="24"/>
  <c r="I2798" i="24"/>
  <c r="I2706" i="24"/>
  <c r="I3404" i="24"/>
  <c r="I3307" i="24"/>
  <c r="I2134" i="24"/>
  <c r="I3324" i="24"/>
  <c r="I3191" i="24"/>
  <c r="I3198" i="24"/>
  <c r="I3313" i="24"/>
  <c r="I1311" i="24"/>
  <c r="I2252" i="24"/>
  <c r="I2420" i="24"/>
  <c r="I2909" i="24"/>
  <c r="I3461" i="24"/>
  <c r="I1881" i="24"/>
  <c r="I284" i="24"/>
  <c r="I1537" i="24"/>
  <c r="I3101" i="24"/>
  <c r="I1631" i="24"/>
  <c r="I1412" i="24"/>
  <c r="I3381" i="24"/>
  <c r="I2888" i="24"/>
  <c r="I3573" i="24"/>
  <c r="I2904" i="24"/>
  <c r="I2693" i="24"/>
  <c r="I3290" i="24"/>
  <c r="I523" i="24"/>
  <c r="I283" i="24"/>
  <c r="I2982" i="24"/>
  <c r="I302" i="24"/>
  <c r="I1436" i="24"/>
  <c r="I2750" i="24"/>
  <c r="I1422" i="24"/>
  <c r="I1262" i="24"/>
  <c r="I1946" i="24"/>
  <c r="I1976" i="24"/>
  <c r="I595" i="24"/>
  <c r="I1235" i="24"/>
  <c r="I1977" i="24"/>
  <c r="I2587" i="24"/>
  <c r="I1207" i="24"/>
  <c r="I1739" i="24"/>
  <c r="I9" i="24"/>
  <c r="I839" i="24"/>
  <c r="I640" i="24"/>
  <c r="I208" i="24"/>
  <c r="I2576" i="24"/>
  <c r="I2649" i="24"/>
  <c r="I1757" i="24"/>
  <c r="I2872" i="24"/>
  <c r="I1606" i="24"/>
  <c r="I989" i="24"/>
  <c r="I2553" i="24"/>
  <c r="I2759" i="24"/>
  <c r="I1449" i="24"/>
  <c r="I1015" i="24"/>
  <c r="I1064" i="24"/>
  <c r="I86" i="24"/>
  <c r="I1088" i="24"/>
  <c r="I3222" i="24"/>
  <c r="I3531" i="24"/>
  <c r="I1703" i="24"/>
  <c r="I3470" i="24"/>
  <c r="I887" i="24"/>
  <c r="I1000" i="24"/>
  <c r="I3195" i="24"/>
  <c r="I339" i="24"/>
  <c r="I3618" i="24"/>
  <c r="I925" i="24"/>
  <c r="I871" i="24"/>
  <c r="I2318" i="24"/>
  <c r="I753" i="24"/>
  <c r="I2357" i="24"/>
  <c r="I2934" i="24"/>
  <c r="I2563" i="24"/>
  <c r="I1588" i="24"/>
  <c r="I3021" i="24"/>
  <c r="I2226" i="24"/>
  <c r="I2361" i="24"/>
  <c r="I3086" i="24"/>
  <c r="I3635" i="24"/>
  <c r="I1218" i="24"/>
  <c r="I1275" i="24"/>
  <c r="I2694" i="24"/>
  <c r="I853" i="24"/>
  <c r="I789" i="24"/>
  <c r="I678" i="24"/>
  <c r="I1256" i="24"/>
  <c r="I2160" i="24"/>
  <c r="I3576" i="24"/>
  <c r="I2256" i="24"/>
  <c r="I3152" i="24"/>
  <c r="I3349" i="24"/>
  <c r="I1526" i="24"/>
  <c r="I1682" i="24"/>
  <c r="I968" i="24"/>
  <c r="I1242" i="24"/>
  <c r="I17" i="24"/>
  <c r="I2378" i="24"/>
  <c r="I2728" i="24"/>
  <c r="I148" i="24"/>
  <c r="I1035" i="24"/>
  <c r="I2646" i="24"/>
  <c r="I603" i="24"/>
  <c r="I1443" i="24"/>
  <c r="I293" i="24"/>
  <c r="I1470" i="24"/>
  <c r="I3346" i="24"/>
  <c r="I1675" i="24"/>
  <c r="I3060" i="24"/>
  <c r="I1655" i="24"/>
  <c r="I223" i="24"/>
  <c r="I372" i="24"/>
  <c r="I2057" i="24"/>
  <c r="I2076" i="24"/>
  <c r="I791" i="24"/>
  <c r="I895" i="24"/>
  <c r="I2459" i="24"/>
  <c r="I1762" i="24"/>
  <c r="I2751" i="24"/>
  <c r="I3268" i="24"/>
  <c r="I326" i="24"/>
  <c r="I3249" i="24"/>
  <c r="I741" i="24"/>
  <c r="I1169" i="24"/>
  <c r="I1026" i="24"/>
  <c r="I1969" i="24"/>
  <c r="I641" i="24"/>
  <c r="I297" i="24"/>
  <c r="I2306" i="24"/>
  <c r="I1519" i="24"/>
  <c r="I1459" i="24"/>
  <c r="I378" i="24"/>
  <c r="I3029" i="24"/>
  <c r="I1104" i="24"/>
  <c r="I2026" i="24"/>
  <c r="I1807" i="24"/>
  <c r="I1744" i="24"/>
  <c r="I3137" i="24"/>
  <c r="I3429" i="24"/>
  <c r="I2353" i="24"/>
  <c r="I245" i="24"/>
  <c r="I1538" i="24"/>
  <c r="I1127" i="24"/>
  <c r="I2692" i="24"/>
  <c r="I1828" i="24"/>
  <c r="I3382" i="24"/>
  <c r="I802" i="24"/>
  <c r="I2447" i="24"/>
  <c r="I2618" i="24"/>
  <c r="I2580" i="24"/>
  <c r="I1175" i="24"/>
  <c r="I3084" i="24"/>
  <c r="I354" i="24"/>
  <c r="I263" i="24"/>
  <c r="I1361" i="24"/>
  <c r="I1359" i="24"/>
  <c r="I2902" i="24"/>
  <c r="I2997" i="24"/>
  <c r="I176" i="24"/>
  <c r="I1679" i="24"/>
  <c r="I2619" i="24"/>
  <c r="I1348" i="24"/>
  <c r="I997" i="24"/>
  <c r="I3087" i="24"/>
  <c r="I3011" i="24"/>
  <c r="I3475" i="24"/>
  <c r="I1780" i="24"/>
  <c r="I74" i="24"/>
  <c r="I2113" i="24"/>
  <c r="I2739" i="24"/>
  <c r="I2651" i="24"/>
  <c r="I1081" i="24"/>
  <c r="I768" i="24"/>
  <c r="I3018" i="24"/>
  <c r="I671" i="24"/>
  <c r="I663" i="24"/>
  <c r="I2643" i="24"/>
  <c r="I3148" i="24"/>
  <c r="I1457" i="24"/>
  <c r="I194" i="24"/>
  <c r="I1429" i="24"/>
  <c r="I2336" i="24"/>
  <c r="I1266" i="24"/>
  <c r="I3455" i="24"/>
  <c r="I3610" i="24"/>
  <c r="I3193" i="24"/>
  <c r="I1756" i="24"/>
  <c r="I2914" i="24"/>
  <c r="I774" i="24"/>
  <c r="I1306" i="24"/>
  <c r="I375" i="24"/>
  <c r="I841" i="24"/>
  <c r="I985" i="24"/>
  <c r="I843" i="24"/>
  <c r="I2899" i="24"/>
  <c r="I2574" i="24"/>
  <c r="I2198" i="24"/>
  <c r="I2470" i="24"/>
  <c r="I1152" i="24"/>
  <c r="I3153" i="24"/>
  <c r="I1212" i="24"/>
  <c r="I3023" i="24"/>
  <c r="I2418" i="24"/>
  <c r="I1154" i="24"/>
  <c r="I1771" i="24"/>
  <c r="I3189" i="24"/>
  <c r="I568" i="24"/>
  <c r="I1692" i="24"/>
  <c r="I2172" i="24"/>
  <c r="I2964" i="24"/>
  <c r="I1147" i="24"/>
  <c r="I3269" i="24"/>
  <c r="I2214" i="24"/>
  <c r="I3589" i="24"/>
  <c r="I656" i="24"/>
  <c r="I2511" i="24"/>
  <c r="I3001" i="24"/>
  <c r="I1188" i="24"/>
  <c r="I33" i="24"/>
  <c r="I1566" i="24"/>
  <c r="I2955" i="24"/>
  <c r="I2598" i="24"/>
  <c r="I1845" i="24"/>
  <c r="I915" i="24"/>
  <c r="I2613" i="24"/>
  <c r="I2483" i="24"/>
  <c r="I1534" i="24"/>
  <c r="I2788" i="24"/>
  <c r="I2727" i="24"/>
  <c r="I1397" i="24"/>
  <c r="I2481" i="24"/>
  <c r="I1477" i="24"/>
  <c r="I180" i="24"/>
  <c r="I416" i="24"/>
  <c r="I2335" i="24"/>
  <c r="I674" i="24"/>
  <c r="I1307" i="24"/>
  <c r="I2960" i="24"/>
  <c r="I821" i="24"/>
  <c r="I3135" i="24"/>
  <c r="I646" i="24"/>
  <c r="I3075" i="24"/>
  <c r="I788" i="24"/>
  <c r="I3254" i="24"/>
  <c r="I452" i="24"/>
  <c r="I1441" i="24"/>
  <c r="I1452" i="24"/>
  <c r="I1684" i="24"/>
  <c r="I2310" i="24"/>
  <c r="I3114" i="24"/>
  <c r="I631" i="24"/>
  <c r="I2101" i="24"/>
  <c r="I692" i="24"/>
  <c r="I3010" i="24"/>
  <c r="I2348" i="24"/>
  <c r="I411" i="24"/>
  <c r="I2145" i="24"/>
  <c r="I822" i="24"/>
  <c r="I2952" i="24"/>
  <c r="I3453" i="24"/>
  <c r="I900" i="24"/>
  <c r="I418" i="24"/>
  <c r="I3399" i="24"/>
  <c r="I2917" i="24"/>
  <c r="I479" i="24"/>
  <c r="I2016" i="24"/>
  <c r="I78" i="24"/>
  <c r="I2644" i="24"/>
  <c r="I1844" i="24"/>
  <c r="I3514" i="24"/>
  <c r="I3395" i="24"/>
  <c r="I541" i="24"/>
  <c r="I363" i="24"/>
  <c r="I1101" i="24"/>
  <c r="I2629" i="24"/>
  <c r="I1391" i="24"/>
  <c r="I3617" i="24"/>
  <c r="I2603" i="24"/>
  <c r="I2048" i="24"/>
  <c r="I1638" i="24"/>
  <c r="I1251" i="24"/>
  <c r="I3567" i="24"/>
  <c r="I2108" i="24"/>
  <c r="I2729" i="24"/>
  <c r="I1931" i="24"/>
  <c r="I639" i="24"/>
  <c r="I3619" i="24"/>
  <c r="I94" i="24"/>
  <c r="I2081" i="24"/>
  <c r="I2416" i="24"/>
  <c r="I540" i="24"/>
  <c r="I90" i="24"/>
  <c r="I2571" i="24"/>
  <c r="I668" i="24"/>
  <c r="I2015" i="24"/>
  <c r="I3669" i="24"/>
  <c r="I329" i="24"/>
  <c r="I1236" i="24"/>
  <c r="I1579" i="24"/>
  <c r="I3059" i="24"/>
  <c r="I2079" i="24"/>
  <c r="I815" i="24"/>
  <c r="I3295" i="24"/>
  <c r="I104" i="24"/>
  <c r="I3322" i="24"/>
  <c r="I2014" i="24"/>
  <c r="I2463" i="24"/>
  <c r="I1468" i="24"/>
  <c r="I1418" i="24"/>
  <c r="I2758" i="24"/>
  <c r="I2339" i="24"/>
  <c r="I437" i="24"/>
  <c r="I1501" i="24"/>
  <c r="I1421" i="24"/>
  <c r="I3286" i="24"/>
  <c r="I238" i="24"/>
  <c r="I1368" i="24"/>
  <c r="I1517" i="24"/>
  <c r="I1116" i="24"/>
  <c r="I387" i="24"/>
  <c r="I2289" i="24"/>
  <c r="I417" i="24"/>
  <c r="I2317" i="24"/>
  <c r="I2562" i="24"/>
  <c r="I2363" i="24"/>
  <c r="I1549" i="24"/>
  <c r="I3397" i="24"/>
  <c r="I158" i="24"/>
  <c r="I1125" i="24"/>
  <c r="I1114" i="24"/>
  <c r="I2538" i="24"/>
  <c r="I394" i="24"/>
  <c r="I3212" i="24"/>
  <c r="I2622" i="24"/>
  <c r="I912" i="24"/>
  <c r="I528" i="24"/>
  <c r="I3214" i="24"/>
  <c r="I240" i="24"/>
  <c r="I2445" i="24"/>
  <c r="I970" i="24"/>
  <c r="I787" i="24"/>
  <c r="I688" i="24"/>
  <c r="I2092" i="24"/>
  <c r="I2138" i="24"/>
  <c r="I3555" i="24"/>
  <c r="I2062" i="24"/>
  <c r="I3150" i="24"/>
  <c r="I1649" i="24"/>
  <c r="I1984" i="24"/>
  <c r="I2793" i="24"/>
  <c r="I3524" i="24"/>
  <c r="I73" i="24"/>
  <c r="I653" i="24"/>
  <c r="I2073" i="24"/>
  <c r="I3480" i="24"/>
  <c r="I2965" i="24"/>
  <c r="I197" i="24"/>
  <c r="I2188" i="24"/>
  <c r="I775" i="24"/>
  <c r="I399" i="24"/>
  <c r="I2343" i="24"/>
  <c r="I1726" i="24"/>
  <c r="I2582" i="24"/>
  <c r="I1263" i="24"/>
  <c r="I894" i="24"/>
  <c r="I771" i="24"/>
  <c r="I2143" i="24"/>
  <c r="I947" i="24"/>
  <c r="I1002" i="24"/>
  <c r="I295" i="24"/>
  <c r="I2764" i="24"/>
  <c r="I1783" i="24"/>
  <c r="I1018" i="24"/>
  <c r="I2803" i="24"/>
  <c r="I1205" i="24"/>
  <c r="I737" i="24"/>
  <c r="I1883" i="24"/>
  <c r="I2433" i="24"/>
  <c r="I1499" i="24"/>
  <c r="I374" i="24"/>
  <c r="I2744" i="24"/>
  <c r="I849" i="24"/>
  <c r="I1182" i="24"/>
  <c r="I398" i="24"/>
  <c r="I2486" i="24"/>
  <c r="I945" i="24"/>
  <c r="I260" i="24"/>
  <c r="I1234" i="24"/>
  <c r="I2518" i="24"/>
  <c r="I1099" i="24"/>
  <c r="I3320" i="24"/>
  <c r="I3574" i="24"/>
  <c r="I3103" i="24"/>
  <c r="I1110" i="24"/>
  <c r="I922" i="24"/>
  <c r="I522" i="24"/>
  <c r="I3606" i="24"/>
  <c r="I1455" i="24"/>
  <c r="I1435" i="24"/>
  <c r="I3220" i="24"/>
  <c r="I144" i="24"/>
  <c r="I3436" i="24"/>
  <c r="I1482" i="24"/>
  <c r="I1023" i="24"/>
  <c r="I301" i="24"/>
  <c r="I2963" i="24"/>
  <c r="I3563" i="24"/>
  <c r="I3335" i="24"/>
  <c r="I628" i="24"/>
  <c r="I3386" i="24"/>
  <c r="I1888" i="24"/>
  <c r="I103" i="24"/>
  <c r="I1481" i="24"/>
  <c r="I1516" i="24"/>
  <c r="I270" i="24"/>
  <c r="I1568" i="24"/>
  <c r="I2635" i="24"/>
  <c r="I2218" i="24"/>
  <c r="I3273" i="24"/>
  <c r="I1816" i="24"/>
  <c r="I2206" i="24"/>
  <c r="I2431" i="24"/>
  <c r="I1214" i="24"/>
  <c r="I3062" i="24"/>
  <c r="I3366" i="24"/>
  <c r="I3006" i="24"/>
  <c r="I2683" i="24"/>
  <c r="I3642" i="24"/>
  <c r="I3044" i="24"/>
  <c r="I2479" i="24"/>
  <c r="I3389" i="24"/>
  <c r="I3465" i="24"/>
  <c r="I2998" i="24"/>
  <c r="I3629" i="24"/>
  <c r="I496" i="24"/>
  <c r="I368" i="24"/>
  <c r="I2430" i="24"/>
  <c r="I1507" i="24"/>
  <c r="I2315" i="24"/>
  <c r="I986" i="24"/>
  <c r="I654" i="24"/>
  <c r="I3556" i="24"/>
  <c r="I872" i="24"/>
  <c r="I1813" i="24"/>
  <c r="I1086" i="24"/>
  <c r="I2890" i="24"/>
  <c r="I110" i="24"/>
  <c r="I3161" i="24"/>
  <c r="I3400" i="24"/>
  <c r="I3607" i="24"/>
  <c r="I1294" i="24"/>
  <c r="I3074" i="24"/>
  <c r="I1891" i="24"/>
  <c r="I2190" i="24"/>
  <c r="I2350" i="24"/>
  <c r="I84" i="24"/>
  <c r="I289" i="24"/>
  <c r="I442" i="24"/>
  <c r="I977" i="24"/>
  <c r="I3410" i="24"/>
  <c r="I1315" i="24"/>
  <c r="I2512" i="24"/>
  <c r="I535" i="24"/>
  <c r="I2801" i="24"/>
  <c r="I2058" i="24"/>
  <c r="I419" i="24"/>
  <c r="I1041" i="24"/>
  <c r="I1989" i="24"/>
  <c r="I2468" i="24"/>
  <c r="I1758" i="24"/>
  <c r="I3069" i="24"/>
  <c r="I2679" i="24"/>
  <c r="I1619" i="24"/>
  <c r="I1805" i="24"/>
  <c r="I2956" i="24"/>
  <c r="I2069" i="24"/>
  <c r="I1629" i="24"/>
  <c r="I2885" i="24"/>
  <c r="I1601" i="24"/>
  <c r="I1768" i="24"/>
  <c r="I840" i="24"/>
  <c r="I1884" i="24"/>
  <c r="I474" i="24"/>
  <c r="I1956" i="24"/>
  <c r="I701" i="24"/>
  <c r="I1293" i="24"/>
  <c r="I3398" i="24"/>
  <c r="I3155" i="24"/>
  <c r="I2465" i="24"/>
  <c r="I2780" i="24"/>
  <c r="I202" i="24"/>
  <c r="I3670" i="24"/>
  <c r="I1719" i="24"/>
  <c r="I1109" i="24"/>
  <c r="I1531" i="24"/>
  <c r="I257" i="24"/>
  <c r="I1512" i="24"/>
  <c r="I3305" i="24"/>
  <c r="I2916" i="24"/>
  <c r="I1314" i="24"/>
  <c r="I662" i="24"/>
  <c r="I2485" i="24"/>
  <c r="I1704" i="24"/>
  <c r="I3285" i="24"/>
  <c r="I2992" i="24"/>
  <c r="I3040" i="24"/>
  <c r="I319" i="24"/>
  <c r="I3054" i="24"/>
  <c r="I2953" i="24"/>
  <c r="I2935" i="24"/>
  <c r="I3557" i="24"/>
  <c r="I3183" i="24"/>
  <c r="I1320" i="24"/>
  <c r="I902" i="24"/>
  <c r="I2082" i="24"/>
  <c r="I3422" i="24"/>
  <c r="I3163" i="24"/>
  <c r="I3636" i="24"/>
  <c r="I2380" i="24"/>
  <c r="I1319" i="24"/>
  <c r="I3401" i="24"/>
  <c r="I1062" i="24"/>
  <c r="I799" i="24"/>
  <c r="I1709" i="24"/>
  <c r="I3180" i="24"/>
  <c r="I3165" i="24"/>
  <c r="I1067" i="24"/>
  <c r="I1980" i="24"/>
  <c r="I3598" i="24"/>
  <c r="I1461" i="24"/>
  <c r="I288" i="24"/>
  <c r="I1695" i="24"/>
  <c r="I3250" i="24"/>
  <c r="I13" i="24"/>
  <c r="I3456" i="24"/>
  <c r="I161" i="24"/>
  <c r="I1463" i="24"/>
  <c r="I1158" i="24"/>
  <c r="I3317" i="24"/>
  <c r="I794" i="24"/>
  <c r="I2564" i="24"/>
  <c r="I3002" i="24"/>
  <c r="I429" i="24"/>
  <c r="I3156" i="24"/>
  <c r="I1100" i="24"/>
  <c r="I2527" i="24"/>
  <c r="I1390" i="24"/>
  <c r="I478" i="24"/>
  <c r="I1691" i="24"/>
  <c r="I579" i="24"/>
  <c r="I690" i="24"/>
  <c r="I1057" i="24"/>
  <c r="I1060" i="24"/>
  <c r="I2503" i="24"/>
  <c r="I597" i="24"/>
  <c r="I40" i="24"/>
  <c r="I1074" i="24"/>
  <c r="I1707" i="24"/>
  <c r="I3336" i="24"/>
  <c r="I2504" i="24"/>
  <c r="I2269" i="24"/>
  <c r="I2515" i="24"/>
  <c r="I1153" i="24"/>
  <c r="I3517" i="24"/>
  <c r="I1393" i="24"/>
  <c r="I2763" i="24"/>
  <c r="I1581" i="24"/>
  <c r="I2507" i="24"/>
  <c r="I3603" i="24"/>
  <c r="I2712" i="24"/>
  <c r="I998" i="24"/>
  <c r="I755" i="24"/>
  <c r="I609" i="24"/>
  <c r="I936" i="24"/>
  <c r="I851" i="24"/>
  <c r="I2080" i="24"/>
  <c r="I118" i="24"/>
  <c r="I1279" i="24"/>
  <c r="I246" i="24"/>
  <c r="I816" i="24"/>
  <c r="I55" i="24"/>
  <c r="I1525" i="24"/>
  <c r="I3358" i="24"/>
  <c r="I2063" i="24"/>
  <c r="I1585" i="24"/>
  <c r="I2653" i="24"/>
  <c r="I2656" i="24"/>
  <c r="I532" i="24"/>
  <c r="I632" i="24"/>
  <c r="I783" i="24"/>
  <c r="I2755" i="24"/>
  <c r="I2467" i="24"/>
  <c r="I3282" i="24"/>
  <c r="I2415" i="24"/>
  <c r="I3293" i="24"/>
  <c r="I409" i="24"/>
  <c r="I237" i="24"/>
  <c r="I2495" i="24"/>
  <c r="I2434" i="24"/>
  <c r="I3227" i="24"/>
  <c r="I186" i="24"/>
  <c r="I1589" i="24"/>
  <c r="I3144" i="24"/>
  <c r="I218" i="24"/>
  <c r="I1106" i="24"/>
  <c r="I1111" i="24"/>
  <c r="I2549" i="24"/>
  <c r="I978" i="24"/>
  <c r="I3391" i="24"/>
  <c r="I2886" i="24"/>
  <c r="I3275" i="24"/>
  <c r="I2261" i="24"/>
  <c r="I742" i="24"/>
  <c r="I759" i="24"/>
  <c r="I906" i="24"/>
  <c r="I120" i="24"/>
  <c r="I1119" i="24"/>
  <c r="I882" i="24"/>
  <c r="I129" i="24"/>
  <c r="I1200" i="24"/>
  <c r="I434" i="24"/>
  <c r="I2288" i="24"/>
  <c r="I322" i="24"/>
  <c r="I3644" i="24"/>
  <c r="I2532" i="24"/>
  <c r="I267" i="24"/>
  <c r="I2397" i="24"/>
  <c r="I2913" i="24"/>
  <c r="I2446" i="24"/>
  <c r="I3624" i="24"/>
  <c r="I934" i="24"/>
  <c r="I2377" i="24"/>
  <c r="I2020" i="24"/>
  <c r="I2264" i="24"/>
  <c r="I2283" i="24"/>
  <c r="I2157" i="24"/>
  <c r="I2299" i="24"/>
  <c r="I2316" i="24"/>
  <c r="I2340" i="24"/>
  <c r="I130" i="24"/>
  <c r="I2371" i="24"/>
  <c r="I2201" i="24"/>
  <c r="I300" i="24"/>
  <c r="I380" i="24"/>
  <c r="I765" i="24"/>
  <c r="I34" i="24"/>
  <c r="I731" i="24"/>
  <c r="I1353" i="24"/>
  <c r="I1360" i="24"/>
  <c r="I1033" i="24"/>
  <c r="I2601" i="24"/>
  <c r="I3339" i="24"/>
  <c r="I473" i="24"/>
  <c r="I606" i="24"/>
  <c r="I1933" i="24"/>
  <c r="I2687" i="24"/>
  <c r="I3209" i="24"/>
  <c r="I369" i="24"/>
  <c r="I2771" i="24"/>
  <c r="I3100" i="24"/>
  <c r="I2599" i="24"/>
  <c r="I591" i="24"/>
  <c r="I1656" i="24"/>
  <c r="I1622" i="24"/>
  <c r="I3344" i="24"/>
  <c r="I2167" i="24"/>
  <c r="I1407" i="24"/>
  <c r="I1545" i="24"/>
  <c r="I420" i="24"/>
  <c r="I2055" i="24"/>
  <c r="I384" i="24"/>
  <c r="I471" i="24"/>
  <c r="I3260" i="24"/>
  <c r="I2719" i="24"/>
  <c r="I699" i="24"/>
  <c r="I2049" i="24"/>
  <c r="I1899" i="24"/>
  <c r="I1651" i="24"/>
  <c r="I1654" i="24"/>
  <c r="I2156" i="24"/>
  <c r="I3611" i="24"/>
  <c r="I361" i="24"/>
  <c r="I2776" i="24"/>
  <c r="I1308" i="24"/>
  <c r="I3230" i="24"/>
  <c r="I401" i="24"/>
  <c r="I232" i="24"/>
  <c r="I1082" i="24"/>
  <c r="I485" i="24"/>
  <c r="I3205" i="24"/>
  <c r="I3351" i="24"/>
  <c r="I412" i="24"/>
  <c r="I694" i="24"/>
  <c r="I105" i="24"/>
  <c r="I2002" i="24"/>
  <c r="I126" i="24"/>
  <c r="I1625" i="24"/>
  <c r="I3507" i="24"/>
  <c r="I3590" i="24"/>
  <c r="I1736" i="24"/>
  <c r="I2805" i="24"/>
  <c r="I1187" i="24"/>
  <c r="I1105" i="24"/>
  <c r="I1132" i="24"/>
  <c r="I1997" i="24"/>
  <c r="I3512" i="24"/>
  <c r="I227" i="24"/>
  <c r="I1761" i="24"/>
  <c r="I3634" i="24"/>
  <c r="I1962" i="24"/>
  <c r="I2358" i="24"/>
  <c r="I2003" i="24"/>
  <c r="I135" i="24"/>
  <c r="I3292" i="24"/>
  <c r="I2517" i="24"/>
  <c r="I2268" i="24"/>
  <c r="I2271" i="24"/>
  <c r="I2275" i="24"/>
  <c r="I2099" i="24"/>
  <c r="I2284" i="24"/>
  <c r="I23" i="24"/>
  <c r="I2295" i="24"/>
  <c r="I2301" i="24"/>
  <c r="I2322" i="24"/>
  <c r="I1005" i="24"/>
  <c r="I3164" i="24"/>
  <c r="I2344" i="24"/>
  <c r="I2367" i="24"/>
  <c r="I2429" i="24"/>
  <c r="I2181" i="24"/>
  <c r="I974" i="24"/>
  <c r="I2007" i="24"/>
  <c r="I3594" i="24"/>
  <c r="I2482" i="24"/>
  <c r="I2584" i="24"/>
  <c r="I2334" i="24"/>
  <c r="I2600" i="24"/>
  <c r="I1796" i="24"/>
  <c r="I1500" i="24"/>
  <c r="I3337" i="24"/>
  <c r="I3647" i="24"/>
  <c r="I83" i="24"/>
  <c r="I3626" i="24"/>
  <c r="I784" i="24"/>
  <c r="I1553" i="24"/>
  <c r="I2362" i="24"/>
  <c r="I2365" i="24"/>
  <c r="I1237" i="24"/>
  <c r="I1658" i="24"/>
  <c r="I2383" i="24"/>
  <c r="I1039" i="24"/>
  <c r="I636" i="24"/>
  <c r="I2875" i="24"/>
  <c r="I2412" i="24"/>
  <c r="I2417" i="24"/>
  <c r="I2440" i="24"/>
  <c r="I3226" i="24"/>
  <c r="I3219" i="24"/>
  <c r="I2254" i="24"/>
  <c r="I2526" i="24"/>
  <c r="I2320" i="24"/>
  <c r="I2342" i="24"/>
  <c r="I2406" i="24"/>
  <c r="I899" i="24"/>
  <c r="I2422" i="24"/>
  <c r="I3019" i="24"/>
  <c r="I3496" i="24"/>
  <c r="I1592" i="24"/>
  <c r="I3575" i="24"/>
  <c r="I604" i="24"/>
  <c r="I3216" i="24"/>
  <c r="I3390" i="24"/>
  <c r="I463" i="24"/>
  <c r="I1014" i="24"/>
  <c r="I3530" i="24"/>
  <c r="I2708" i="24"/>
  <c r="I3203" i="24"/>
  <c r="I856" i="24"/>
  <c r="I2126" i="24"/>
  <c r="I383" i="24"/>
  <c r="I3569" i="24"/>
  <c r="I1084" i="24"/>
  <c r="I3253" i="24"/>
  <c r="I1213" i="24"/>
  <c r="I2452" i="24"/>
  <c r="I1885" i="24"/>
  <c r="I1994" i="24"/>
  <c r="I453" i="24"/>
  <c r="I2905" i="24"/>
  <c r="I3353" i="24"/>
  <c r="I1725" i="24"/>
  <c r="I3042" i="24"/>
  <c r="I3047" i="24"/>
  <c r="I2968" i="24"/>
  <c r="I2266" i="24"/>
  <c r="I600" i="24"/>
  <c r="I608" i="24"/>
  <c r="I2985" i="24"/>
  <c r="I2879" i="24"/>
  <c r="I3659" i="24"/>
  <c r="I3334" i="24"/>
  <c r="I3509" i="24"/>
  <c r="I1392" i="24"/>
  <c r="I2389" i="24"/>
  <c r="I2232" i="24"/>
  <c r="I861" i="24"/>
  <c r="I1544" i="24"/>
  <c r="I3112" i="24"/>
  <c r="I1431" i="24"/>
  <c r="I828" i="24"/>
  <c r="I2931" i="24"/>
  <c r="I2200" i="24"/>
  <c r="I1230" i="24"/>
  <c r="I2983" i="24"/>
  <c r="I3126" i="24"/>
  <c r="I1260" i="24"/>
  <c r="I1287" i="24"/>
  <c r="I321" i="24"/>
  <c r="I2084" i="24"/>
  <c r="I213" i="24"/>
  <c r="I869" i="24"/>
  <c r="I1849" i="24"/>
  <c r="I3370" i="24"/>
  <c r="I1782" i="24"/>
  <c r="I3276" i="24"/>
  <c r="I1052" i="24"/>
  <c r="I3241" i="24"/>
  <c r="I2990" i="24"/>
  <c r="I3442" i="24"/>
  <c r="I2596" i="24"/>
  <c r="I315" i="24"/>
  <c r="I448" i="24"/>
  <c r="I170" i="24"/>
  <c r="I2766" i="24"/>
  <c r="I3630" i="24"/>
  <c r="I3130" i="24"/>
  <c r="I438" i="24"/>
  <c r="I1144" i="24"/>
  <c r="I629" i="24"/>
  <c r="I3546" i="24"/>
  <c r="I3192" i="24"/>
  <c r="I975" i="24"/>
  <c r="I518" i="24"/>
  <c r="I421" i="24"/>
  <c r="I1834" i="24"/>
  <c r="I59" i="24"/>
  <c r="I1550" i="24"/>
  <c r="I1503" i="24"/>
  <c r="I1387" i="24"/>
  <c r="I2473" i="24"/>
  <c r="I234" i="24"/>
  <c r="I1873" i="24"/>
  <c r="I1668" i="24"/>
  <c r="I3063" i="24"/>
  <c r="I1887" i="24"/>
  <c r="I3375" i="24"/>
  <c r="I111" i="24"/>
  <c r="I3437" i="24"/>
  <c r="I2095" i="24"/>
  <c r="I2047" i="24"/>
  <c r="I659" i="24"/>
  <c r="I132" i="24"/>
  <c r="I3435" i="24"/>
  <c r="I2721" i="24"/>
  <c r="I2652" i="24"/>
  <c r="I2392" i="24"/>
  <c r="I2920" i="24"/>
  <c r="I1022" i="24"/>
  <c r="I796" i="24"/>
  <c r="I2213" i="24"/>
  <c r="I481" i="24"/>
  <c r="I3258" i="24"/>
  <c r="I1603" i="24"/>
  <c r="I2135" i="24"/>
  <c r="I2368" i="24"/>
  <c r="I3300" i="24"/>
  <c r="I2175" i="24"/>
  <c r="I777" i="24"/>
  <c r="I1199" i="24"/>
  <c r="I114" i="24"/>
  <c r="I957" i="24"/>
  <c r="I748" i="24"/>
  <c r="I167" i="24"/>
  <c r="I2874" i="24"/>
  <c r="I3385" i="24"/>
  <c r="I2448" i="24"/>
  <c r="I2915" i="24"/>
  <c r="I3463" i="24"/>
  <c r="I1825" i="24"/>
  <c r="I498" i="24"/>
  <c r="I1855" i="24"/>
  <c r="I601" i="24"/>
  <c r="I813" i="24"/>
  <c r="I1148" i="24"/>
  <c r="I615" i="24"/>
  <c r="I2907" i="24"/>
  <c r="I1624" i="24"/>
  <c r="I2280" i="24"/>
  <c r="I1991" i="24"/>
  <c r="I727" i="24"/>
  <c r="I559" i="24"/>
  <c r="I1510" i="24"/>
  <c r="I1833" i="24"/>
  <c r="I637" i="24"/>
  <c r="I3035" i="24"/>
  <c r="I97" i="24"/>
  <c r="I2235" i="24"/>
  <c r="I3231" i="24"/>
  <c r="I3415" i="24"/>
  <c r="I1277" i="24"/>
  <c r="I2250" i="24"/>
  <c r="I2785" i="24"/>
  <c r="I3117" i="24"/>
  <c r="I1841" i="24"/>
  <c r="I1416" i="24"/>
  <c r="I1440" i="24"/>
  <c r="I527" i="24"/>
  <c r="I730" i="24"/>
  <c r="I1829" i="24"/>
  <c r="I2700" i="24"/>
  <c r="I3034" i="24"/>
  <c r="I781" i="24"/>
  <c r="I3485" i="24"/>
  <c r="I2292" i="24"/>
  <c r="I2088" i="24"/>
  <c r="I3613" i="24"/>
  <c r="I3645" i="24"/>
  <c r="I2633" i="24"/>
  <c r="I2385" i="24"/>
  <c r="I1944" i="24"/>
  <c r="I2116" i="24"/>
  <c r="I3206" i="24"/>
  <c r="I3623" i="24"/>
  <c r="I1427" i="24"/>
  <c r="I960" i="24"/>
  <c r="I1710" i="24"/>
  <c r="I1561" i="24"/>
  <c r="I1376" i="24"/>
  <c r="I1298" i="24"/>
  <c r="I68" i="24"/>
  <c r="I778" i="24"/>
  <c r="I2641" i="24"/>
  <c r="I340" i="24"/>
  <c r="I476" i="24"/>
  <c r="I1289" i="24"/>
  <c r="I2472" i="24"/>
  <c r="I1724" i="24"/>
  <c r="I2631" i="24"/>
  <c r="I2077" i="24"/>
  <c r="I3579" i="24"/>
  <c r="I2794" i="24"/>
  <c r="I1705" i="24"/>
  <c r="I3639" i="24"/>
  <c r="I1954" i="24"/>
  <c r="I337" i="24"/>
  <c r="I1886" i="24"/>
  <c r="I44" i="24"/>
  <c r="I2535" i="24"/>
  <c r="I2061" i="24"/>
  <c r="I2520" i="24"/>
  <c r="I605" i="24"/>
  <c r="I3638" i="24"/>
  <c r="I3157" i="24"/>
  <c r="I2792" i="24"/>
  <c r="I3374" i="24"/>
  <c r="I2453" i="24"/>
  <c r="I1697" i="24"/>
  <c r="I2480" i="24"/>
  <c r="I1529" i="24"/>
  <c r="I2276" i="24"/>
  <c r="I491" i="24"/>
  <c r="I3004" i="24"/>
  <c r="I1245" i="24"/>
  <c r="I599" i="24"/>
  <c r="I2354" i="24"/>
  <c r="I685" i="24"/>
  <c r="I1078" i="24"/>
  <c r="I436" i="24"/>
  <c r="I1138" i="24"/>
  <c r="I2443" i="24"/>
  <c r="I1004" i="24"/>
  <c r="I10" i="24"/>
  <c r="I1731" i="24"/>
  <c r="I3236" i="24"/>
  <c r="I3533" i="24"/>
  <c r="I472" i="24"/>
  <c r="I1750" i="24"/>
  <c r="I2270" i="24"/>
  <c r="I3536" i="24"/>
  <c r="I400" i="24"/>
  <c r="I2531" i="24"/>
  <c r="I2253" i="24"/>
  <c r="I2775" i="24"/>
  <c r="I1355" i="24"/>
  <c r="I1011" i="24"/>
  <c r="I3184" i="24"/>
  <c r="I96" i="24"/>
  <c r="I1031" i="24"/>
  <c r="I2414" i="24"/>
  <c r="I3017" i="24"/>
  <c r="I3393" i="24"/>
  <c r="I1415" i="24"/>
  <c r="I830" i="24"/>
  <c r="I745" i="24"/>
  <c r="I277" i="24"/>
  <c r="I1776" i="24"/>
  <c r="I1059" i="24"/>
  <c r="I1746" i="24"/>
  <c r="I3352" i="24"/>
  <c r="I371" i="24"/>
  <c r="I1558" i="24"/>
  <c r="I884" i="24"/>
  <c r="I356" i="24"/>
  <c r="I3039" i="24"/>
  <c r="I1280" i="24"/>
  <c r="I1960" i="24"/>
  <c r="I2309" i="24"/>
  <c r="I433" i="24"/>
  <c r="I3471" i="24"/>
  <c r="I3181" i="24"/>
  <c r="I1539" i="24"/>
  <c r="I1973" i="24"/>
  <c r="I2977" i="24"/>
  <c r="I3169" i="24"/>
  <c r="I3139" i="24"/>
  <c r="I189" i="24"/>
  <c r="I2783" i="24"/>
  <c r="I7" i="24"/>
  <c r="I3187" i="24"/>
  <c r="I1943" i="24"/>
  <c r="I2579" i="24"/>
  <c r="I3452" i="24"/>
  <c r="I107" i="24"/>
  <c r="I178" i="24"/>
  <c r="I1070" i="24"/>
  <c r="I530" i="24"/>
  <c r="I3521" i="24"/>
  <c r="I99" i="24"/>
  <c r="I1434" i="24"/>
  <c r="I1073" i="24"/>
  <c r="I77" i="24"/>
  <c r="I1627" i="24"/>
  <c r="I1644" i="24"/>
  <c r="I718" i="24"/>
  <c r="I2882" i="24"/>
  <c r="I3440" i="24"/>
  <c r="I2399" i="24"/>
  <c r="I1446" i="24"/>
  <c r="I521" i="24"/>
  <c r="I1248" i="24"/>
  <c r="I1283" i="24"/>
  <c r="I395" i="24"/>
  <c r="I3572" i="24"/>
  <c r="I3175" i="24"/>
  <c r="I1297" i="24"/>
  <c r="I1221" i="24"/>
  <c r="I1300" i="24"/>
  <c r="I1605" i="24"/>
  <c r="I2795" i="24"/>
  <c r="I1835" i="24"/>
  <c r="I1292" i="24"/>
  <c r="I3416" i="24"/>
  <c r="I386" i="24"/>
  <c r="I3544" i="24"/>
  <c r="I3443" i="24"/>
  <c r="I991" i="24"/>
  <c r="I2056" i="24"/>
  <c r="I98" i="24"/>
  <c r="I137" i="24"/>
  <c r="I3037" i="24"/>
  <c r="I2675" i="24"/>
  <c r="I2541" i="24"/>
  <c r="I3089" i="24"/>
  <c r="I2462" i="24"/>
  <c r="I1037" i="24"/>
  <c r="I24" i="24"/>
  <c r="I913" i="24"/>
  <c r="I2554" i="24"/>
  <c r="I2621" i="24"/>
  <c r="I870" i="24"/>
  <c r="I2129" i="24"/>
  <c r="I1640" i="24"/>
  <c r="I219" i="24"/>
  <c r="I2703" i="24"/>
  <c r="I858" i="24"/>
  <c r="I2051" i="24"/>
  <c r="I165" i="24"/>
  <c r="I2645" i="24"/>
  <c r="I2685" i="24"/>
  <c r="I2534" i="24"/>
  <c r="I254" i="24"/>
  <c r="I2461" i="24"/>
  <c r="I3414" i="24"/>
  <c r="I1753" i="24"/>
  <c r="I2937" i="24"/>
  <c r="I2245" i="24"/>
  <c r="I2386" i="24"/>
  <c r="I2341" i="24"/>
  <c r="I3543" i="24"/>
  <c r="I1229" i="24"/>
  <c r="I3458" i="24"/>
  <c r="I3309" i="24"/>
  <c r="I1968" i="24"/>
  <c r="I3270" i="24"/>
  <c r="I1428" i="24"/>
  <c r="I1417" i="24"/>
  <c r="I229" i="24"/>
  <c r="I1693" i="24"/>
  <c r="I1465" i="24"/>
  <c r="I2121" i="24"/>
  <c r="I1683" i="24"/>
  <c r="I1371" i="24"/>
  <c r="I3427" i="24"/>
  <c r="I1995" i="24"/>
  <c r="I3541" i="24"/>
  <c r="I247" i="24"/>
  <c r="I2391" i="24"/>
  <c r="I500" i="24"/>
  <c r="I2329" i="24"/>
  <c r="I2187" i="24"/>
  <c r="I1957" i="24"/>
  <c r="I2936" i="24"/>
  <c r="I2665" i="24"/>
  <c r="I2976" i="24"/>
  <c r="I2752" i="24"/>
  <c r="I3280" i="24"/>
  <c r="I1284" i="24"/>
  <c r="I3043" i="24"/>
  <c r="I1532" i="24"/>
  <c r="I1027" i="24"/>
  <c r="I3515" i="24"/>
  <c r="I1528" i="24"/>
  <c r="I1892" i="24"/>
  <c r="I1906" i="24"/>
  <c r="I177" i="24"/>
  <c r="I526" i="24"/>
  <c r="I2957" i="24"/>
  <c r="I2575" i="24"/>
  <c r="I2594" i="24"/>
  <c r="I2476" i="24"/>
  <c r="I2702" i="24"/>
  <c r="I1411" i="24"/>
  <c r="I2741" i="24"/>
  <c r="I461" i="24"/>
  <c r="I2296" i="24"/>
  <c r="I1091" i="24"/>
  <c r="I166" i="24"/>
  <c r="I3585" i="24"/>
  <c r="I2773" i="24"/>
  <c r="I2556" i="24"/>
  <c r="I3071" i="24"/>
  <c r="I3357" i="24"/>
  <c r="I3407" i="24"/>
  <c r="I3106" i="24"/>
  <c r="I3479" i="24"/>
  <c r="I2333" i="24"/>
  <c r="I3525" i="24"/>
  <c r="I3367" i="24"/>
  <c r="I981" i="24"/>
  <c r="I1633" i="24"/>
  <c r="I3487" i="24"/>
  <c r="I3263" i="24"/>
  <c r="I1318" i="24"/>
  <c r="I2490" i="24"/>
  <c r="I2196" i="24"/>
  <c r="I554" i="24"/>
  <c r="I3550" i="24"/>
  <c r="I1126" i="24"/>
  <c r="I3229" i="24"/>
  <c r="I60" i="24"/>
  <c r="I1394" i="24"/>
  <c r="I723" i="24"/>
  <c r="I3147" i="24"/>
  <c r="I3186" i="24"/>
  <c r="I1720" i="24"/>
  <c r="I1935" i="24"/>
  <c r="I3527" i="24"/>
  <c r="I921" i="24"/>
  <c r="I279" i="24"/>
  <c r="I1659" i="24"/>
  <c r="I2176" i="24"/>
  <c r="I1061" i="24"/>
  <c r="I2707" i="24"/>
  <c r="I2278" i="24"/>
  <c r="I911" i="24"/>
  <c r="I573" i="24"/>
  <c r="I2100" i="24"/>
  <c r="I1642" i="24"/>
  <c r="I3632" i="24"/>
  <c r="I3628" i="24"/>
  <c r="I2797" i="24"/>
  <c r="I1784" i="24"/>
  <c r="I1971" i="24"/>
  <c r="I3668" i="24"/>
  <c r="I509" i="24"/>
  <c r="I3473" i="24"/>
  <c r="I539" i="24"/>
  <c r="I732" i="24"/>
  <c r="I292" i="24"/>
  <c r="I1299" i="24"/>
  <c r="I1748" i="24"/>
  <c r="I2006" i="24"/>
  <c r="I3419" i="24"/>
  <c r="I342" i="24"/>
  <c r="I1747" i="24"/>
  <c r="I1727" i="24"/>
  <c r="I1480" i="24"/>
  <c r="I2772" i="24"/>
  <c r="I3078" i="24"/>
  <c r="I2328" i="24"/>
  <c r="I2612" i="24"/>
  <c r="I1981" i="24"/>
  <c r="I1509" i="24"/>
  <c r="I1626" i="24"/>
  <c r="I1017" i="24"/>
  <c r="I3140" i="24"/>
  <c r="I2030" i="24"/>
  <c r="I3394" i="24"/>
  <c r="I18" i="24"/>
  <c r="I2012" i="24"/>
  <c r="I2185" i="24"/>
  <c r="I2701" i="24"/>
  <c r="I2630" i="24"/>
  <c r="I1865" i="24"/>
  <c r="I969" i="24"/>
  <c r="I762" i="24"/>
  <c r="I1809" i="24"/>
  <c r="I127" i="24"/>
  <c r="I1398" i="24"/>
  <c r="I3008" i="24"/>
  <c r="I1296" i="24"/>
  <c r="I817" i="24"/>
  <c r="I1135" i="24"/>
  <c r="I1115" i="24"/>
  <c r="I1304" i="24"/>
  <c r="I1827" i="24"/>
  <c r="I3248" i="24"/>
  <c r="I1591" i="24"/>
  <c r="I3498" i="24"/>
  <c r="I519" i="24"/>
  <c r="I183" i="24"/>
  <c r="I2548" i="24"/>
  <c r="I1278" i="24"/>
  <c r="I721" i="24"/>
  <c r="I1313" i="24"/>
  <c r="I366" i="24"/>
  <c r="I2655" i="24"/>
  <c r="I770" i="24"/>
  <c r="I274" i="24"/>
  <c r="I2784" i="24"/>
  <c r="I3423" i="24"/>
  <c r="I464" i="24"/>
  <c r="I1012" i="24"/>
  <c r="I262" i="24"/>
  <c r="I865" i="24"/>
  <c r="I2449" i="24"/>
  <c r="I3237" i="24"/>
  <c r="I3038" i="24"/>
  <c r="I1233" i="24"/>
  <c r="I1488" i="24"/>
  <c r="I1024" i="24"/>
  <c r="I2478" i="24"/>
  <c r="I1069" i="24"/>
  <c r="I236" i="24"/>
  <c r="I652" i="24"/>
  <c r="I1380" i="24"/>
  <c r="I1661" i="24"/>
  <c r="I3064" i="24"/>
  <c r="I1674" i="24"/>
  <c r="I1936" i="24"/>
  <c r="I910" i="24"/>
  <c r="I2921" i="24"/>
  <c r="I3315" i="24"/>
  <c r="I1681" i="24"/>
  <c r="I1646" i="24"/>
  <c r="I3402" i="24"/>
  <c r="I3445" i="24"/>
  <c r="I3451" i="24"/>
  <c r="I3615" i="24"/>
  <c r="I3168" i="24"/>
  <c r="I2491" i="24"/>
  <c r="I2009" i="24"/>
  <c r="I2624" i="24"/>
  <c r="I1048" i="24"/>
  <c r="I2789" i="24"/>
  <c r="I46" i="24"/>
  <c r="I738" i="24"/>
  <c r="I1769" i="24"/>
  <c r="I3051" i="24"/>
  <c r="I1479" i="24"/>
  <c r="I538" i="24"/>
  <c r="I3417" i="24"/>
  <c r="I325" i="24"/>
  <c r="I2227" i="24"/>
  <c r="I2024" i="24"/>
  <c r="I1209" i="24"/>
  <c r="I920" i="24"/>
  <c r="I3266" i="24"/>
  <c r="I211" i="24"/>
  <c r="I19" i="24"/>
  <c r="I1861" i="24"/>
  <c r="I987" i="24"/>
  <c r="I3578" i="24"/>
  <c r="I1911" i="24"/>
  <c r="I136" i="24"/>
  <c r="I3627" i="24"/>
  <c r="I415" i="24"/>
  <c r="I466" i="24"/>
  <c r="I106" i="24"/>
  <c r="I3046" i="24"/>
  <c r="I36" i="24"/>
  <c r="I2248" i="24"/>
  <c r="I1830" i="24"/>
  <c r="I1370" i="24"/>
  <c r="I2809" i="24"/>
  <c r="I2324" i="24"/>
  <c r="I362" i="24"/>
  <c r="I2502" i="24"/>
  <c r="I943" i="24"/>
  <c r="I3625" i="24"/>
  <c r="I2291" i="24"/>
  <c r="I1001" i="24"/>
  <c r="I1925" i="24"/>
  <c r="I1049" i="24"/>
  <c r="I790" i="24"/>
  <c r="I1502" i="24"/>
  <c r="I2715" i="24"/>
  <c r="I2148" i="24"/>
  <c r="I1775" i="24"/>
  <c r="I1456" i="24"/>
  <c r="I85" i="24"/>
  <c r="I2908" i="24"/>
  <c r="I2790" i="24"/>
  <c r="I2018" i="24"/>
  <c r="I1840" i="24"/>
  <c r="I3449" i="24"/>
  <c r="I3085" i="24"/>
  <c r="I3210" i="24"/>
  <c r="I1460" i="24"/>
  <c r="I1019" i="24"/>
  <c r="I365" i="24"/>
  <c r="I1373" i="24"/>
  <c r="I933" i="24"/>
  <c r="I1403" i="24"/>
  <c r="I1759" i="24"/>
  <c r="I1232" i="24"/>
  <c r="I1409" i="24"/>
  <c r="I524" i="24"/>
  <c r="I4" i="24"/>
  <c r="I285" i="24"/>
  <c r="I1714" i="24"/>
  <c r="I3136" i="24"/>
  <c r="I191" i="24"/>
  <c r="I3495" i="24"/>
  <c r="I50" i="24"/>
  <c r="I2663" i="24"/>
  <c r="I2718" i="24"/>
  <c r="I269" i="24"/>
  <c r="I3104" i="24"/>
  <c r="I1028" i="24"/>
  <c r="I3108" i="24"/>
  <c r="I1170" i="24"/>
  <c r="I1191" i="24"/>
  <c r="I266" i="24"/>
  <c r="I1351" i="24"/>
  <c r="I3327" i="24"/>
  <c r="I1810" i="24"/>
  <c r="I3066" i="24"/>
  <c r="I349" i="24"/>
  <c r="I800" i="24"/>
  <c r="I3662" i="24"/>
  <c r="I1451" i="24"/>
  <c r="I1635" i="24"/>
  <c r="I48" i="24"/>
  <c r="I552" i="24"/>
  <c r="I3116" i="24"/>
  <c r="I1662" i="24"/>
  <c r="I2778" i="24"/>
  <c r="I468" i="24"/>
  <c r="I3041" i="24"/>
  <c r="I3314" i="24"/>
  <c r="I391" i="24"/>
  <c r="I2125" i="24"/>
  <c r="I919" i="24"/>
  <c r="I1150" i="24"/>
  <c r="I1967" i="24"/>
  <c r="I231" i="24"/>
  <c r="I2398" i="24"/>
  <c r="I2220" i="24"/>
  <c r="I155" i="24"/>
  <c r="I1227" i="24"/>
  <c r="I3383" i="24"/>
  <c r="I1518" i="24"/>
  <c r="I296" i="24"/>
  <c r="I627" i="24"/>
  <c r="I268" i="24"/>
  <c r="I551" i="24"/>
  <c r="I1900" i="24"/>
  <c r="I1742" i="24"/>
  <c r="I2756" i="24"/>
  <c r="I109" i="24"/>
  <c r="I650" i="24"/>
  <c r="I704" i="24"/>
  <c r="I3529" i="24"/>
  <c r="I140" i="24"/>
  <c r="I1795" i="24"/>
  <c r="I1867" i="24"/>
  <c r="I2800" i="24"/>
  <c r="I1038" i="24"/>
  <c r="I5" i="24"/>
  <c r="I3020" i="24"/>
  <c r="I2151" i="24"/>
  <c r="I376" i="24"/>
  <c r="I818" i="24"/>
  <c r="I2345" i="24"/>
  <c r="I3528" i="24"/>
  <c r="I3622" i="24"/>
  <c r="I2736" i="24"/>
  <c r="I1628" i="24"/>
  <c r="I2555" i="24"/>
  <c r="I3065" i="24"/>
  <c r="I1583" i="24"/>
  <c r="I2439" i="24"/>
  <c r="I82" i="24"/>
  <c r="I1197" i="24"/>
  <c r="I3558" i="24"/>
  <c r="I3079" i="24"/>
  <c r="I2901" i="24"/>
  <c r="I2733" i="24"/>
  <c r="I1189" i="24"/>
  <c r="I1839" i="24"/>
  <c r="I1926" i="24"/>
  <c r="I1870" i="24"/>
  <c r="I2945" i="24"/>
  <c r="I58" i="24"/>
  <c r="I2444" i="24"/>
  <c r="I299" i="24"/>
  <c r="I864" i="24"/>
  <c r="I309" i="24"/>
  <c r="I486" i="24"/>
  <c r="I2749" i="24"/>
  <c r="I164" i="24"/>
  <c r="I1937" i="24"/>
  <c r="I1687" i="24"/>
  <c r="I1240" i="24"/>
  <c r="I743" i="24"/>
  <c r="I1490" i="24"/>
  <c r="I1826" i="24"/>
  <c r="I1357" i="24"/>
  <c r="I1020" i="24"/>
  <c r="I470" i="24"/>
  <c r="I558" i="24"/>
  <c r="I3129" i="24"/>
  <c r="I1838" i="24"/>
  <c r="I2586" i="24"/>
  <c r="I3141" i="24"/>
  <c r="I3151" i="24"/>
  <c r="I3503" i="24"/>
  <c r="I726" i="24"/>
  <c r="I3138" i="24"/>
  <c r="I2308" i="24"/>
  <c r="I425" i="24"/>
  <c r="I2774" i="24"/>
  <c r="I75" i="24"/>
  <c r="I575" i="24"/>
  <c r="I353" i="24"/>
  <c r="I162" i="24"/>
  <c r="I406" i="24"/>
  <c r="I2319" i="24"/>
  <c r="I623" i="24"/>
  <c r="I1474" i="24"/>
  <c r="I150" i="24"/>
  <c r="I3318" i="24"/>
  <c r="I226" i="24"/>
  <c r="I2273" i="24"/>
  <c r="I928" i="24"/>
  <c r="I1055" i="24"/>
  <c r="I2053" i="24"/>
  <c r="I76" i="24"/>
  <c r="I950" i="24"/>
  <c r="I2127" i="24"/>
  <c r="I1021" i="24"/>
  <c r="I3323" i="24"/>
  <c r="I3111" i="24"/>
  <c r="I2659" i="24"/>
  <c r="I3409" i="24"/>
  <c r="I61" i="24"/>
  <c r="I1755" i="24"/>
  <c r="I3396" i="24"/>
  <c r="I2940" i="24"/>
  <c r="I3450" i="24"/>
  <c r="I1922" i="24"/>
  <c r="I651" i="24"/>
  <c r="I729" i="24"/>
  <c r="I182" i="24"/>
  <c r="I1180" i="24"/>
  <c r="I1129" i="24"/>
  <c r="I703" i="24"/>
  <c r="I1530" i="24"/>
  <c r="I543" i="24"/>
  <c r="I1058" i="24"/>
  <c r="I1542" i="24"/>
  <c r="I1190" i="24"/>
  <c r="I2131" i="24"/>
  <c r="I834" i="24"/>
  <c r="I1929" i="24"/>
  <c r="I3316" i="24"/>
  <c r="I22" i="24"/>
  <c r="I1272" i="24"/>
  <c r="I1670" i="24"/>
  <c r="I2159" i="24"/>
  <c r="I980" i="24"/>
  <c r="I1564" i="24"/>
  <c r="I2686" i="24"/>
  <c r="I1350" i="24"/>
  <c r="I42" i="24"/>
  <c r="I2137" i="24"/>
  <c r="I2926" i="24"/>
  <c r="I2547" i="24"/>
  <c r="I2591" i="24"/>
  <c r="I3012" i="24"/>
  <c r="I3240" i="24"/>
  <c r="I2959" i="24"/>
  <c r="I3539" i="24"/>
  <c r="I145" i="24"/>
  <c r="I2577" i="24"/>
  <c r="I2954" i="24"/>
  <c r="I2097" i="24"/>
  <c r="I317" i="24"/>
  <c r="I823" i="24"/>
  <c r="I1770" i="24"/>
  <c r="I1079" i="24"/>
  <c r="I3296" i="24"/>
  <c r="I810" i="24"/>
  <c r="I2141" i="24"/>
  <c r="I2974" i="24"/>
  <c r="I1083" i="24"/>
  <c r="I2393" i="24"/>
  <c r="I2745" i="24"/>
  <c r="I2991" i="24"/>
  <c r="I2109" i="24"/>
  <c r="I3190" i="24"/>
  <c r="I649" i="24"/>
  <c r="I3518" i="24"/>
  <c r="I1985" i="24"/>
  <c r="I1975" i="24"/>
  <c r="I1063" i="24"/>
  <c r="I3584" i="24"/>
  <c r="I2605" i="24"/>
  <c r="I1484" i="24"/>
  <c r="I3577" i="24"/>
  <c r="I669" i="24"/>
  <c r="I116" i="24"/>
  <c r="I3331" i="24"/>
  <c r="I680" i="24"/>
  <c r="I749" i="24"/>
  <c r="I622" i="24"/>
  <c r="I677" i="24"/>
  <c r="I3312" i="24"/>
  <c r="I2747" i="24"/>
  <c r="I1897" i="24"/>
  <c r="I389" i="24"/>
  <c r="I1772" i="24"/>
  <c r="I56" i="24"/>
  <c r="I2986" i="24"/>
  <c r="I462" i="24"/>
  <c r="I1653" i="24"/>
  <c r="I3593" i="24"/>
  <c r="I2098" i="24"/>
  <c r="I756" i="24"/>
  <c r="I687" i="24"/>
  <c r="I2146" i="24"/>
  <c r="I346" i="24"/>
  <c r="I3239" i="24"/>
  <c r="I2173" i="24"/>
  <c r="I355" i="24"/>
  <c r="I117" i="24"/>
  <c r="I2458" i="24"/>
  <c r="I537" i="24"/>
  <c r="I3088" i="24"/>
  <c r="I2411" i="24"/>
  <c r="I2466" i="24"/>
  <c r="I2089" i="24"/>
  <c r="I1582" i="24"/>
  <c r="I665" i="24"/>
  <c r="I2338" i="24"/>
  <c r="I1243" i="24"/>
  <c r="I2617" i="24"/>
  <c r="I2880" i="24"/>
  <c r="I667" i="24"/>
  <c r="I2149" i="24"/>
  <c r="I205" i="24"/>
  <c r="I3243" i="24"/>
  <c r="I544" i="24"/>
  <c r="I1645" i="24"/>
  <c r="I1228" i="24"/>
  <c r="I1426" i="24"/>
  <c r="I41" i="24"/>
  <c r="I1094" i="24"/>
  <c r="I1923" i="24"/>
  <c r="I1092" i="24"/>
  <c r="I1389" i="24"/>
  <c r="I8" i="24"/>
  <c r="I953" i="24"/>
  <c r="I1781" i="24"/>
  <c r="I1524" i="24"/>
  <c r="I3294" i="24"/>
  <c r="I2857" i="24"/>
  <c r="I3267" i="24"/>
  <c r="I1636" i="24"/>
  <c r="I751" i="24"/>
  <c r="I3095" i="24"/>
  <c r="I2068" i="24"/>
  <c r="I1149" i="24"/>
  <c r="I134" i="24"/>
  <c r="I971" i="24"/>
  <c r="I3072" i="24"/>
  <c r="I2064" i="24"/>
  <c r="I995" i="24"/>
  <c r="I3049" i="24"/>
  <c r="I3048" i="24"/>
  <c r="I1774" i="24"/>
  <c r="I1851" i="24"/>
  <c r="I163" i="24"/>
  <c r="I1637" i="24"/>
  <c r="I3036" i="24"/>
  <c r="I2628" i="24"/>
  <c r="I3354" i="24"/>
  <c r="I1874" i="24"/>
  <c r="I3348" i="24"/>
  <c r="I926" i="24"/>
  <c r="I348" i="24"/>
  <c r="I3055" i="24"/>
  <c r="I739" i="24"/>
  <c r="I814" i="24"/>
  <c r="I2667" i="24"/>
  <c r="I1400" i="24"/>
  <c r="I2668" i="24"/>
  <c r="I883" i="24"/>
  <c r="I1847" i="24"/>
  <c r="I298" i="24"/>
  <c r="I3631" i="24"/>
  <c r="I1009" i="24"/>
  <c r="I2039" i="24"/>
  <c r="I515" i="24"/>
  <c r="I151" i="24"/>
  <c r="I2065" i="24"/>
  <c r="I1533" i="24"/>
  <c r="I531" i="24"/>
  <c r="I2119" i="24"/>
  <c r="I3660" i="24"/>
  <c r="I1192" i="24"/>
  <c r="I2979" i="24"/>
  <c r="I2863" i="24"/>
  <c r="I1801" i="24"/>
  <c r="I2405" i="24"/>
  <c r="I3571" i="24"/>
  <c r="I413" i="24"/>
  <c r="I1916" i="24"/>
  <c r="I1732" i="24"/>
  <c r="I1866" i="24"/>
  <c r="I691" i="24"/>
  <c r="I863" i="24"/>
  <c r="I1514" i="24"/>
  <c r="I1700" i="24"/>
  <c r="I1854" i="24"/>
  <c r="I3224" i="24"/>
  <c r="I2090" i="24"/>
  <c r="I1540" i="24"/>
  <c r="I644" i="24"/>
  <c r="I1763" i="24"/>
  <c r="I3420" i="24"/>
  <c r="I3200" i="24"/>
  <c r="I3643" i="24"/>
  <c r="I2475" i="24"/>
  <c r="I3378" i="24"/>
  <c r="I1364" i="24"/>
  <c r="I454" i="24"/>
  <c r="I2927" i="24"/>
  <c r="I2010" i="24"/>
  <c r="I2891" i="24"/>
  <c r="I1902" i="24"/>
  <c r="I1797" i="24"/>
  <c r="I2781" i="24"/>
  <c r="I1444" i="24"/>
  <c r="I3213" i="24"/>
  <c r="I550" i="24"/>
  <c r="I1382" i="24"/>
  <c r="I3204" i="24"/>
  <c r="I2911" i="24"/>
  <c r="I1817" i="24"/>
  <c r="I1374" i="24"/>
  <c r="I1167" i="24"/>
  <c r="I2615" i="24"/>
  <c r="I2696" i="24"/>
  <c r="I2929" i="24"/>
  <c r="I564" i="24"/>
  <c r="I1321" i="24"/>
  <c r="I621" i="24"/>
  <c r="I1186" i="24"/>
  <c r="I695" i="24"/>
  <c r="I2906" i="24"/>
  <c r="I2722" i="24"/>
  <c r="I3208" i="24"/>
  <c r="I686" i="24"/>
  <c r="I1565" i="24"/>
  <c r="I81" i="24"/>
  <c r="I1151" i="24"/>
  <c r="I2542" i="24"/>
  <c r="I993" i="24"/>
  <c r="I3542" i="24"/>
  <c r="I3265" i="24"/>
  <c r="I1559" i="24"/>
  <c r="I948" i="24"/>
  <c r="I2550" i="24"/>
  <c r="I2669" i="24"/>
  <c r="I761" i="24"/>
  <c r="I846" i="24"/>
  <c r="I3094" i="24"/>
  <c r="I256" i="24"/>
  <c r="I3562" i="24"/>
  <c r="I2670" i="24"/>
  <c r="I2523" i="24"/>
  <c r="I3646" i="24"/>
  <c r="I2231" i="24"/>
  <c r="I2025" i="24"/>
  <c r="I54" i="24"/>
  <c r="I3262" i="24"/>
  <c r="I2636" i="24"/>
  <c r="I370" i="24"/>
  <c r="I2887" i="24"/>
  <c r="I1879" i="24"/>
  <c r="I2724" i="24"/>
  <c r="I507" i="24"/>
  <c r="I2994" i="24"/>
  <c r="I2105" i="24"/>
  <c r="I2037" i="24"/>
  <c r="I684" i="24"/>
  <c r="I15" i="24"/>
  <c r="I3472" i="24"/>
  <c r="I1290" i="24"/>
  <c r="I172" i="24"/>
  <c r="I1430" i="24"/>
  <c r="I1730" i="24"/>
  <c r="I1458" i="24"/>
  <c r="I2592" i="24"/>
  <c r="I1413" i="24"/>
  <c r="I2212" i="24"/>
  <c r="I2118" i="24"/>
  <c r="I3426" i="24"/>
  <c r="I2895" i="24"/>
  <c r="I373" i="24"/>
  <c r="I2124" i="24"/>
  <c r="I1121" i="24"/>
  <c r="I3553" i="24"/>
  <c r="I3301" i="24"/>
  <c r="I999" i="24"/>
  <c r="I2757" i="24"/>
  <c r="I963" i="24"/>
  <c r="I2942" i="24"/>
  <c r="I1029" i="24"/>
  <c r="I1893" i="24"/>
  <c r="I2567" i="24"/>
  <c r="I3582" i="24"/>
  <c r="I3174" i="24"/>
  <c r="I744" i="24"/>
  <c r="I706" i="24"/>
  <c r="I2551" i="24"/>
  <c r="I3096" i="24"/>
  <c r="I1097" i="24"/>
  <c r="I1483" i="24"/>
  <c r="I2608" i="24"/>
  <c r="I2870" i="24"/>
  <c r="I1857" i="24"/>
  <c r="I979" i="24"/>
  <c r="I752" i="24"/>
  <c r="I594" i="24"/>
  <c r="I634" i="24"/>
  <c r="I2374" i="24"/>
  <c r="I497" i="24"/>
  <c r="I938" i="24"/>
  <c r="I2379" i="24"/>
  <c r="I3178" i="24"/>
  <c r="I988" i="24"/>
  <c r="I1309" i="24"/>
  <c r="I390" i="24"/>
  <c r="I303" i="24"/>
  <c r="I3118" i="24"/>
  <c r="I508" i="24"/>
  <c r="I1551" i="24"/>
  <c r="I935" i="24"/>
  <c r="I483" i="24"/>
  <c r="I1947" i="24"/>
  <c r="I1678" i="24"/>
  <c r="I804" i="24"/>
  <c r="I3545" i="24"/>
  <c r="I1377" i="24"/>
  <c r="I746" i="24"/>
  <c r="I1694" i="24"/>
  <c r="I3223" i="24"/>
  <c r="I2223" i="24"/>
  <c r="I2682" i="24"/>
  <c r="I511" i="24"/>
  <c r="I427" i="24"/>
  <c r="I1493" i="24"/>
  <c r="I14" i="24"/>
  <c r="I49" i="24"/>
  <c r="I2657" i="24"/>
  <c r="I2677" i="24"/>
  <c r="I3119" i="24"/>
  <c r="I722" i="24"/>
  <c r="I1979" i="24"/>
  <c r="I1367" i="24"/>
  <c r="I3124" i="24"/>
  <c r="I2690" i="24"/>
  <c r="I1466" i="24"/>
  <c r="I1404" i="24"/>
  <c r="I244" i="24"/>
  <c r="I1047" i="24"/>
  <c r="I626" i="24"/>
  <c r="I607" i="24"/>
  <c r="I3242" i="24"/>
  <c r="I1316" i="24"/>
  <c r="I3256" i="24"/>
  <c r="I1139" i="24"/>
  <c r="I2737" i="24"/>
  <c r="I1177" i="24"/>
  <c r="I3601" i="24"/>
  <c r="I1071" i="24"/>
  <c r="I1953" i="24"/>
  <c r="I675" i="24"/>
  <c r="I2791" i="24"/>
  <c r="I1667" i="24"/>
  <c r="I681" i="24"/>
  <c r="I886" i="24"/>
  <c r="I2725" i="24"/>
  <c r="I1580" i="24"/>
  <c r="I1425" i="24"/>
  <c r="I3620" i="24"/>
  <c r="I630" i="24"/>
  <c r="I506" i="24"/>
  <c r="I43" i="24"/>
  <c r="I2117" i="24"/>
  <c r="I1112" i="24"/>
  <c r="I1846" i="24"/>
  <c r="I2163" i="24"/>
  <c r="I188" i="24"/>
  <c r="I618" i="24"/>
  <c r="I3510" i="24"/>
  <c r="I377" i="24"/>
  <c r="I1527" i="24"/>
  <c r="I2581" i="24"/>
  <c r="I3162" i="24"/>
  <c r="I2988" i="24"/>
  <c r="I1924" i="24"/>
  <c r="I1664" i="24"/>
  <c r="I179" i="24"/>
  <c r="I670" i="24"/>
  <c r="I1123" i="24"/>
  <c r="I3093" i="24"/>
  <c r="I625" i="24"/>
  <c r="I2059" i="24"/>
  <c r="I2207" i="24"/>
  <c r="I2072" i="24"/>
  <c r="I2208" i="24"/>
  <c r="I1878" i="24"/>
  <c r="I1618" i="24"/>
  <c r="I1621" i="24"/>
  <c r="I2923" i="24"/>
  <c r="I1648" i="24"/>
  <c r="I2761" i="24"/>
  <c r="I2442" i="24"/>
  <c r="I204" i="24"/>
  <c r="I3432" i="24"/>
  <c r="I482" i="24"/>
  <c r="I2455" i="24"/>
  <c r="I1961" i="24"/>
  <c r="I2544" i="24"/>
  <c r="I2021" i="24"/>
  <c r="I2924" i="24"/>
  <c r="I855" i="24"/>
  <c r="I1716" i="24"/>
  <c r="I1990" i="24"/>
  <c r="I2528" i="24"/>
  <c r="I215" i="24"/>
  <c r="I350" i="24"/>
  <c r="I1751" i="24"/>
  <c r="I490" i="24"/>
  <c r="I1760" i="24"/>
  <c r="I714" i="24"/>
  <c r="I2210" i="24"/>
  <c r="I2754" i="24"/>
  <c r="I1764" i="24"/>
  <c r="I1399" i="24"/>
  <c r="I3201" i="24"/>
  <c r="I1173" i="24"/>
  <c r="I3447" i="24"/>
  <c r="I914" i="24"/>
  <c r="I1515" i="24"/>
  <c r="I982" i="24"/>
  <c r="I26" i="24"/>
  <c r="I614" i="24"/>
  <c r="I1261" i="24"/>
  <c r="I2360" i="24"/>
  <c r="I2384" i="24"/>
  <c r="I2195" i="24"/>
  <c r="I2469" i="24"/>
  <c r="I2497" i="24"/>
  <c r="I2239" i="24"/>
  <c r="I1554" i="24"/>
  <c r="I2272" i="24"/>
  <c r="I2222" i="24"/>
  <c r="I3311" i="24"/>
  <c r="I2281" i="24"/>
  <c r="I712" i="24"/>
  <c r="I2236" i="24"/>
  <c r="I2897" i="24"/>
  <c r="I996" i="24"/>
  <c r="I2326" i="24"/>
  <c r="I1008" i="24"/>
  <c r="I2356" i="24"/>
  <c r="I2372" i="24"/>
  <c r="I2376" i="24"/>
  <c r="I2171" i="24"/>
  <c r="I28" i="24"/>
  <c r="I3188" i="24"/>
  <c r="I2426" i="24"/>
  <c r="I3380" i="24"/>
  <c r="I1576" i="24"/>
  <c r="I3304" i="24"/>
  <c r="I793" i="24"/>
  <c r="I1093" i="24"/>
  <c r="I2984" i="24"/>
  <c r="I3633" i="24"/>
  <c r="I510" i="24"/>
  <c r="I617" i="24"/>
  <c r="I2796" i="24"/>
  <c r="I2304" i="24"/>
  <c r="I11" i="24"/>
  <c r="I72" i="24"/>
  <c r="I1567" i="24"/>
  <c r="I764" i="24"/>
  <c r="I2609" i="24"/>
  <c r="I820" i="24"/>
  <c r="I2359" i="24"/>
  <c r="I2626" i="24"/>
  <c r="I2332" i="24"/>
  <c r="I1216" i="24"/>
  <c r="I2382" i="24"/>
  <c r="I1184" i="24"/>
  <c r="I827" i="24"/>
  <c r="I2249" i="24"/>
  <c r="I2294" i="24"/>
  <c r="I69" i="24"/>
  <c r="I3098" i="24"/>
  <c r="I2013" i="24"/>
  <c r="I2402" i="24"/>
  <c r="I2607" i="24"/>
  <c r="I2427" i="24"/>
  <c r="I2743" i="24"/>
  <c r="I312" i="24"/>
  <c r="I939" i="24"/>
  <c r="I3080" i="24"/>
  <c r="I2578" i="24"/>
  <c r="I2980" i="24"/>
  <c r="I2164" i="24"/>
  <c r="I1363" i="24"/>
  <c r="I3128" i="24"/>
  <c r="I1889" i="24"/>
  <c r="I1491" i="24"/>
  <c r="I2802" i="24"/>
  <c r="I364" i="24"/>
  <c r="I916" i="24"/>
  <c r="I276" i="24"/>
  <c r="I228" i="24"/>
  <c r="I2787" i="24"/>
  <c r="I385" i="24"/>
  <c r="I3255" i="24"/>
  <c r="I51" i="24"/>
  <c r="I1362" i="24"/>
  <c r="I2919" i="24"/>
  <c r="I952" i="24"/>
  <c r="I2464" i="24"/>
  <c r="I844" i="24"/>
  <c r="I3534" i="24"/>
  <c r="I3591" i="24"/>
  <c r="I3559" i="24"/>
  <c r="I1895" i="24"/>
  <c r="I3570" i="24"/>
  <c r="I1042" i="24"/>
  <c r="I12" i="24"/>
  <c r="I80" i="24"/>
  <c r="I619" i="24"/>
  <c r="I785" i="24"/>
  <c r="I3024" i="24"/>
  <c r="I3483" i="24"/>
  <c r="I3056" i="24"/>
  <c r="I2106" i="24"/>
  <c r="I2096" i="24"/>
  <c r="I1941" i="24"/>
  <c r="I477" i="24"/>
  <c r="I39" i="24"/>
  <c r="I1856" i="24"/>
  <c r="I2337" i="24"/>
  <c r="I2661" i="24"/>
  <c r="I860" i="24"/>
  <c r="I1050" i="24"/>
  <c r="I2973" i="24"/>
  <c r="I3583" i="24"/>
  <c r="H1396" i="24"/>
  <c r="H735" i="24"/>
  <c r="H3641" i="24"/>
  <c r="H1738" i="24"/>
  <c r="H2602" i="24"/>
  <c r="H3028" i="24"/>
  <c r="H1876" i="24"/>
  <c r="H1408" i="24"/>
  <c r="H2311" i="24"/>
  <c r="H2568" i="24"/>
  <c r="H101" i="24"/>
  <c r="H2777" i="24"/>
  <c r="H1401" i="24"/>
  <c r="H533" i="24"/>
  <c r="H534" i="24"/>
  <c r="H1577" i="24"/>
  <c r="H2404" i="24"/>
  <c r="H3247" i="24"/>
  <c r="H3491" i="24"/>
  <c r="H2258" i="24"/>
  <c r="H983" i="24"/>
  <c r="H1950" i="24"/>
  <c r="H195" i="24"/>
  <c r="H2000" i="24"/>
  <c r="H456" i="24"/>
  <c r="H1912" i="24"/>
  <c r="H1156" i="24"/>
  <c r="H2197" i="24"/>
  <c r="H2307" i="24"/>
  <c r="H1607" i="24"/>
  <c r="H2262" i="24"/>
  <c r="H1195" i="24"/>
  <c r="H3308" i="24"/>
  <c r="H836" i="24"/>
  <c r="H1185" i="24"/>
  <c r="H1505" i="24"/>
  <c r="H854" i="24"/>
  <c r="H393" i="24"/>
  <c r="H1257" i="24"/>
  <c r="H569" i="24"/>
  <c r="H181" i="24"/>
  <c r="H1006" i="24"/>
  <c r="H944" i="24"/>
  <c r="H3341" i="24"/>
  <c r="H1317" i="24"/>
  <c r="H990" i="24"/>
  <c r="H495" i="24"/>
  <c r="H1974" i="24"/>
  <c r="H1958" i="24"/>
  <c r="H379" i="24"/>
  <c r="H444" i="24"/>
  <c r="H713" i="24"/>
  <c r="H1128" i="24"/>
  <c r="H1085" i="24"/>
  <c r="H3202" i="24"/>
  <c r="H3469" i="24"/>
  <c r="H1358" i="24"/>
  <c r="H102" i="24"/>
  <c r="H1056" i="24"/>
  <c r="H138" i="24"/>
  <c r="H3597" i="24"/>
  <c r="H760" i="24"/>
  <c r="H574" i="24"/>
  <c r="H2050" i="24"/>
  <c r="H318" i="24"/>
  <c r="H2396" i="24"/>
  <c r="H3025" i="24"/>
  <c r="H1993" i="24"/>
  <c r="H1117" i="24"/>
  <c r="H1986" i="24"/>
  <c r="H224" i="24"/>
  <c r="H3497" i="24"/>
  <c r="H2768" i="24"/>
  <c r="H1238" i="24"/>
  <c r="H3058" i="24"/>
  <c r="H119" i="24"/>
  <c r="H123" i="24"/>
  <c r="H2978" i="24"/>
  <c r="H658" i="24"/>
  <c r="H807" i="24"/>
  <c r="H2620" i="24"/>
  <c r="H207" i="24"/>
  <c r="H3284" i="24"/>
  <c r="H203" i="24"/>
  <c r="H1955" i="24"/>
  <c r="H931" i="24"/>
  <c r="H493" i="24"/>
  <c r="H536" i="24"/>
  <c r="H1634" i="24"/>
  <c r="H2139" i="24"/>
  <c r="H1547" i="24"/>
  <c r="H502" i="24"/>
  <c r="H2930" i="24"/>
  <c r="H2989" i="24"/>
  <c r="H3664" i="24"/>
  <c r="H2042" i="24"/>
  <c r="H2732" i="24"/>
  <c r="H2011" i="24"/>
  <c r="H316" i="24"/>
  <c r="H3077" i="24"/>
  <c r="H3362" i="24"/>
  <c r="H708" i="24"/>
  <c r="H932" i="24"/>
  <c r="H2799" i="24"/>
  <c r="H1930" i="24"/>
  <c r="H3215" i="24"/>
  <c r="H1735" i="24"/>
  <c r="H1453" i="24"/>
  <c r="H2950" i="24"/>
  <c r="H1478" i="24"/>
  <c r="H323" i="24"/>
  <c r="H2648" i="24"/>
  <c r="H20" i="24"/>
  <c r="H3490" i="24"/>
  <c r="H2078" i="24"/>
  <c r="H2765" i="24"/>
  <c r="H1901" i="24"/>
  <c r="H3149" i="24"/>
  <c r="H403" i="24"/>
  <c r="H392" i="24"/>
  <c r="H2325" i="24"/>
  <c r="H1249" i="24"/>
  <c r="H2407" i="24"/>
  <c r="H2933" i="24"/>
  <c r="H2543" i="24"/>
  <c r="H273" i="24"/>
  <c r="H1791" i="24"/>
  <c r="H451" i="24"/>
  <c r="H888" i="24"/>
  <c r="H1948" i="24"/>
  <c r="H1914" i="24"/>
  <c r="H3595" i="24"/>
  <c r="H280" i="24"/>
  <c r="H930" i="24"/>
  <c r="H3159" i="24"/>
  <c r="H1013" i="24"/>
  <c r="H3508" i="24"/>
  <c r="H3338" i="24"/>
  <c r="H1632" i="24"/>
  <c r="H2500" i="24"/>
  <c r="H3197" i="24"/>
  <c r="H3464" i="24"/>
  <c r="H1641" i="24"/>
  <c r="H31" i="24"/>
  <c r="H2971" i="24"/>
  <c r="H2769" i="24"/>
  <c r="H3005" i="24"/>
  <c r="H2366" i="24"/>
  <c r="H3499" i="24"/>
  <c r="H2726" i="24"/>
  <c r="H3238" i="24"/>
  <c r="H2224" i="24"/>
  <c r="H616" i="24"/>
  <c r="H408" i="24"/>
  <c r="H868" i="24"/>
  <c r="H959" i="24"/>
  <c r="H1852" i="24"/>
  <c r="H2746" i="24"/>
  <c r="H358" i="24"/>
  <c r="H404" i="24"/>
  <c r="H2087" i="24"/>
  <c r="H1025" i="24"/>
  <c r="H2083" i="24"/>
  <c r="H1706" i="24"/>
  <c r="H1872" i="24"/>
  <c r="H1281" i="24"/>
  <c r="H1650" i="24"/>
  <c r="H2107" i="24"/>
  <c r="H3244" i="24"/>
  <c r="H3481" i="24"/>
  <c r="H2091" i="24"/>
  <c r="H3501" i="24"/>
  <c r="H1890" i="24"/>
  <c r="H682" i="24"/>
  <c r="H1511" i="24"/>
  <c r="H763" i="24"/>
  <c r="H1203" i="24"/>
  <c r="H3526" i="24"/>
  <c r="H1918" i="24"/>
  <c r="H3000" i="24"/>
  <c r="H3245" i="24"/>
  <c r="H294" i="24"/>
  <c r="H1964" i="24"/>
  <c r="H549" i="24"/>
  <c r="H2229" i="24"/>
  <c r="H2864" i="24"/>
  <c r="H3173" i="24"/>
  <c r="H620" i="24"/>
  <c r="H2638" i="24"/>
  <c r="H2590" i="24"/>
  <c r="H3587" i="24"/>
  <c r="H1467" i="24"/>
  <c r="H2533" i="24"/>
  <c r="H139" i="24"/>
  <c r="H848" i="24"/>
  <c r="H2539" i="24"/>
  <c r="H1181" i="24"/>
  <c r="H2514" i="24"/>
  <c r="H917" i="24"/>
  <c r="H3609" i="24"/>
  <c r="H1639" i="24"/>
  <c r="H937" i="24"/>
  <c r="H1647" i="24"/>
  <c r="H776" i="24"/>
  <c r="H918" i="24"/>
  <c r="H1665" i="24"/>
  <c r="H382" i="24"/>
  <c r="H797" i="24"/>
  <c r="H2128" i="24"/>
  <c r="H3261" i="24"/>
  <c r="H3640" i="24"/>
  <c r="H3347" i="24"/>
  <c r="H1142" i="24"/>
  <c r="H1543" i="24"/>
  <c r="H1219" i="24"/>
  <c r="H3321" i="24"/>
  <c r="H720" i="24"/>
  <c r="H2951" i="24"/>
  <c r="H1183" i="24"/>
  <c r="H489" i="24"/>
  <c r="H66" i="24"/>
  <c r="H3234" i="24"/>
  <c r="H3467" i="24"/>
  <c r="H3194" i="24"/>
  <c r="H2194" i="24"/>
  <c r="H1652" i="24"/>
  <c r="H3482" i="24"/>
  <c r="H2883" i="24"/>
  <c r="H115" i="24"/>
  <c r="H1384" i="24"/>
  <c r="H2142" i="24"/>
  <c r="H1907" i="24"/>
  <c r="H335" i="24"/>
  <c r="H927" i="24"/>
  <c r="H25" i="24"/>
  <c r="H3538" i="24"/>
  <c r="H1202" i="24"/>
  <c r="H3548" i="24"/>
  <c r="H1508" i="24"/>
  <c r="H2688" i="24"/>
  <c r="H1136" i="24"/>
  <c r="H282" i="24"/>
  <c r="H1595" i="24"/>
  <c r="H2122" i="24"/>
  <c r="H1131" i="24"/>
  <c r="H1036" i="24"/>
  <c r="H1898" i="24"/>
  <c r="H2094" i="24"/>
  <c r="H1495" i="24"/>
  <c r="H3277" i="24"/>
  <c r="H1107" i="24"/>
  <c r="H3007" i="24"/>
  <c r="H290" i="24"/>
  <c r="H2111" i="24"/>
  <c r="H2123" i="24"/>
  <c r="H795" i="24"/>
  <c r="H2409" i="24"/>
  <c r="H1285" i="24"/>
  <c r="H1917" i="24"/>
  <c r="H2972" i="24"/>
  <c r="H3376" i="24"/>
  <c r="H1215" i="24"/>
  <c r="H2286" i="24"/>
  <c r="H3050" i="24"/>
  <c r="H2877" i="24"/>
  <c r="H1729" i="24"/>
  <c r="H333" i="24"/>
  <c r="H2489" i="24"/>
  <c r="H2032" i="24"/>
  <c r="H1951" i="24"/>
  <c r="H87" i="24"/>
  <c r="H2369" i="24"/>
  <c r="H2355" i="24"/>
  <c r="H2401" i="24"/>
  <c r="H2710" i="24"/>
  <c r="H92" i="24"/>
  <c r="H1068" i="24"/>
  <c r="H1676" i="24"/>
  <c r="H2680" i="24"/>
  <c r="H3091" i="24"/>
  <c r="H2390" i="24"/>
  <c r="H410" i="24"/>
  <c r="H1498" i="24"/>
  <c r="H893" i="24"/>
  <c r="H1983" i="24"/>
  <c r="H248" i="24"/>
  <c r="H648" i="24"/>
  <c r="H3016" i="24"/>
  <c r="H1095" i="24"/>
  <c r="H1302" i="24"/>
  <c r="H308" i="24"/>
  <c r="H1743" i="24"/>
  <c r="H2203" i="24"/>
  <c r="H1548" i="24"/>
  <c r="H3377" i="24"/>
  <c r="H430" i="24"/>
  <c r="H2054" i="24"/>
  <c r="H2044" i="24"/>
  <c r="H190" i="24"/>
  <c r="H91" i="24"/>
  <c r="H1305" i="24"/>
  <c r="H571" i="24"/>
  <c r="H696" i="24"/>
  <c r="H949" i="24"/>
  <c r="H2614" i="24"/>
  <c r="H1379" i="24"/>
  <c r="H2225" i="24"/>
  <c r="H3328" i="24"/>
  <c r="H596" i="24"/>
  <c r="H1072" i="24"/>
  <c r="H504" i="24"/>
  <c r="H2637" i="24"/>
  <c r="H3299" i="24"/>
  <c r="H1949" i="24"/>
  <c r="H3441" i="24"/>
  <c r="H6" i="24"/>
  <c r="H1927" i="24"/>
  <c r="H1301" i="24"/>
  <c r="H890" i="24"/>
  <c r="H265" i="24"/>
  <c r="H693" i="24"/>
  <c r="H2704" i="24"/>
  <c r="H2658" i="24"/>
  <c r="H1815" i="24"/>
  <c r="H592" i="24"/>
  <c r="H1584" i="24"/>
  <c r="H967" i="24"/>
  <c r="H3211" i="24"/>
  <c r="H2408" i="24"/>
  <c r="H3540" i="24"/>
  <c r="H423" i="24"/>
  <c r="H2327" i="24"/>
  <c r="H2866" i="24"/>
  <c r="H3145" i="24"/>
  <c r="H1557" i="24"/>
  <c r="H2678" i="24"/>
  <c r="H857" i="24"/>
  <c r="H2103" i="24"/>
  <c r="H2884" i="24"/>
  <c r="H3608" i="24"/>
  <c r="H2958" i="24"/>
  <c r="H287" i="24"/>
  <c r="H1066" i="24"/>
  <c r="H304" i="24"/>
  <c r="H1247" i="24"/>
  <c r="H2616" i="24"/>
  <c r="H45" i="24"/>
  <c r="H1818" i="24"/>
  <c r="H47" i="24"/>
  <c r="H2349" i="24"/>
  <c r="H2893" i="24"/>
  <c r="H1928" i="24"/>
  <c r="H272" i="24"/>
  <c r="H1814" i="24"/>
  <c r="H320" i="24"/>
  <c r="H344" i="24"/>
  <c r="H3430" i="24"/>
  <c r="H710" i="24"/>
  <c r="H2716" i="24"/>
  <c r="H3516" i="24"/>
  <c r="H2860" i="24"/>
  <c r="H1556" i="24"/>
  <c r="H715" i="24"/>
  <c r="H345" i="24"/>
  <c r="H2689" i="24"/>
  <c r="H1988" i="24"/>
  <c r="H2102" i="24"/>
  <c r="H2179" i="24"/>
  <c r="H331" i="24"/>
  <c r="H1003" i="24"/>
  <c r="H2962" i="24"/>
  <c r="H2133" i="24"/>
  <c r="H360" i="24"/>
  <c r="H3421" i="24"/>
  <c r="H2676" i="24"/>
  <c r="H645" i="24"/>
  <c r="H1445" i="24"/>
  <c r="H2438" i="24"/>
  <c r="H388" i="24"/>
  <c r="H3478" i="24"/>
  <c r="H1677" i="24"/>
  <c r="H3459" i="24"/>
  <c r="H1806" i="24"/>
  <c r="H1108" i="24"/>
  <c r="H443" i="24"/>
  <c r="H1485" i="24"/>
  <c r="H156" i="24"/>
  <c r="H1945" i="24"/>
  <c r="H2251" i="24"/>
  <c r="H3030" i="24"/>
  <c r="H311" i="24"/>
  <c r="H338" i="24"/>
  <c r="H3257" i="24"/>
  <c r="H1250" i="24"/>
  <c r="H2593" i="24"/>
  <c r="H457" i="24"/>
  <c r="H133" i="24"/>
  <c r="H3115" i="24"/>
  <c r="H572" i="24"/>
  <c r="H897" i="24"/>
  <c r="H359" i="24"/>
  <c r="H2947" i="24"/>
  <c r="H1405" i="24"/>
  <c r="H1594" i="24"/>
  <c r="H3167" i="24"/>
  <c r="H3083" i="24"/>
  <c r="H1904" i="24"/>
  <c r="H2505" i="24"/>
  <c r="H3090" i="24"/>
  <c r="H1940" i="24"/>
  <c r="H3655" i="24"/>
  <c r="H1090" i="24"/>
  <c r="H3146" i="24"/>
  <c r="H2530" i="24"/>
  <c r="H3235" i="24"/>
  <c r="H1600" i="24"/>
  <c r="H3082" i="24"/>
  <c r="H529" i="24"/>
  <c r="H428" i="24"/>
  <c r="H3549" i="24"/>
  <c r="H2654" i="24"/>
  <c r="H2611" i="24"/>
  <c r="H1383" i="24"/>
  <c r="H3102" i="24"/>
  <c r="H2347" i="24"/>
  <c r="H3486" i="24"/>
  <c r="H2457" i="24"/>
  <c r="H62" i="24"/>
  <c r="H64" i="24"/>
  <c r="H397" i="24"/>
  <c r="H1908" i="24"/>
  <c r="H859" i="24"/>
  <c r="H440" i="24"/>
  <c r="H809" i="24"/>
  <c r="H3127" i="24"/>
  <c r="H159" i="24"/>
  <c r="H2277" i="24"/>
  <c r="H2075" i="24"/>
  <c r="H891" i="24"/>
  <c r="H1141" i="24"/>
  <c r="H951" i="24"/>
  <c r="H2961" i="24"/>
  <c r="H610" i="24"/>
  <c r="H1660" i="24"/>
  <c r="H1910" i="24"/>
  <c r="H3612" i="24"/>
  <c r="H460" i="24"/>
  <c r="H3566" i="24"/>
  <c r="H3667" i="24"/>
  <c r="H1372" i="24"/>
  <c r="H3302" i="24"/>
  <c r="H2158" i="24"/>
  <c r="H175" i="24"/>
  <c r="H3494" i="24"/>
  <c r="H1354" i="24"/>
  <c r="H2606" i="24"/>
  <c r="H1208" i="24"/>
  <c r="H1040" i="24"/>
  <c r="H1754" i="24"/>
  <c r="H3551" i="24"/>
  <c r="H2684" i="24"/>
  <c r="H904" i="24"/>
  <c r="H3621" i="24"/>
  <c r="H124" i="24"/>
  <c r="H593" i="24"/>
  <c r="H128" i="24"/>
  <c r="H2205" i="24"/>
  <c r="H2993" i="24"/>
  <c r="H2557" i="24"/>
  <c r="H2219" i="24"/>
  <c r="H2450" i="24"/>
  <c r="H2488" i="24"/>
  <c r="H2498" i="24"/>
  <c r="H2509" i="24"/>
  <c r="H2403" i="24"/>
  <c r="H1414" i="24"/>
  <c r="H892" i="24"/>
  <c r="H2494" i="24"/>
  <c r="H2496" i="24"/>
  <c r="H2627" i="24"/>
  <c r="H2436" i="24"/>
  <c r="H2871" i="24"/>
  <c r="H2516" i="24"/>
  <c r="H210" i="24"/>
  <c r="H689" i="24"/>
  <c r="H2862" i="24"/>
  <c r="H3355" i="24"/>
  <c r="H1258" i="24"/>
  <c r="H1680" i="24"/>
  <c r="H3026" i="24"/>
  <c r="H3176" i="24"/>
  <c r="H3288" i="24"/>
  <c r="H2560" i="24"/>
  <c r="H3602" i="24"/>
  <c r="H407" i="24"/>
  <c r="H2753" i="24"/>
  <c r="H2183" i="24"/>
  <c r="H1223" i="24"/>
  <c r="H1792" i="24"/>
  <c r="H1239" i="24"/>
  <c r="H225" i="24"/>
  <c r="H2244" i="24"/>
  <c r="H850" i="24"/>
  <c r="H1473" i="24"/>
  <c r="H2152" i="24"/>
  <c r="H1590" i="24"/>
  <c r="H2912" i="24"/>
  <c r="H3345" i="24"/>
  <c r="H3537" i="24"/>
  <c r="H2782" i="24"/>
  <c r="H52" i="24"/>
  <c r="H1597" i="24"/>
  <c r="H3099" i="24"/>
  <c r="H2074" i="24"/>
  <c r="H1850" i="24"/>
  <c r="H2071" i="24"/>
  <c r="H2858" i="24"/>
  <c r="H673" i="24"/>
  <c r="H1536" i="24"/>
  <c r="H2023" i="24"/>
  <c r="H786" i="24"/>
  <c r="H908" i="24"/>
  <c r="H1269" i="24"/>
  <c r="H3325" i="24"/>
  <c r="H2786" i="24"/>
  <c r="H1381" i="24"/>
  <c r="H1602" i="24"/>
  <c r="H3565" i="24"/>
  <c r="H657" i="24"/>
  <c r="H1715" i="24"/>
  <c r="H2699" i="24"/>
  <c r="H2928" i="24"/>
  <c r="H2182" i="24"/>
  <c r="H108" i="24"/>
  <c r="H1863" i="24"/>
  <c r="H1875" i="24"/>
  <c r="H2086" i="24"/>
  <c r="H1593" i="24"/>
  <c r="H2552" i="24"/>
  <c r="H3171" i="24"/>
  <c r="H835" i="24"/>
  <c r="H3196" i="24"/>
  <c r="H3522" i="24"/>
  <c r="H2545" i="24"/>
  <c r="H1905" i="24"/>
  <c r="H2114" i="24"/>
  <c r="H635" i="24"/>
  <c r="H214" i="24"/>
  <c r="H38" i="24"/>
  <c r="H3392" i="24"/>
  <c r="H1811" i="24"/>
  <c r="H1179" i="24"/>
  <c r="H2285" i="24"/>
  <c r="H973" i="24"/>
  <c r="H1327" i="24"/>
  <c r="H1454" i="24"/>
  <c r="H1159" i="24"/>
  <c r="H1432" i="24"/>
  <c r="H1395" i="24"/>
  <c r="H923" i="24"/>
  <c r="H1696" i="24"/>
  <c r="H261" i="24"/>
  <c r="H278" i="24"/>
  <c r="H1858" i="24"/>
  <c r="H2734" i="24"/>
  <c r="H1054" i="24"/>
  <c r="H698" i="24"/>
  <c r="H2798" i="24"/>
  <c r="H2706" i="24"/>
  <c r="H3404" i="24"/>
  <c r="H3307" i="24"/>
  <c r="H2134" i="24"/>
  <c r="H3324" i="24"/>
  <c r="H3191" i="24"/>
  <c r="H3198" i="24"/>
  <c r="H3313" i="24"/>
  <c r="H1311" i="24"/>
  <c r="H2252" i="24"/>
  <c r="H2420" i="24"/>
  <c r="H2909" i="24"/>
  <c r="H3461" i="24"/>
  <c r="H1881" i="24"/>
  <c r="H284" i="24"/>
  <c r="H1537" i="24"/>
  <c r="H3101" i="24"/>
  <c r="H1631" i="24"/>
  <c r="H1412" i="24"/>
  <c r="H3381" i="24"/>
  <c r="H2888" i="24"/>
  <c r="H3573" i="24"/>
  <c r="H2904" i="24"/>
  <c r="H2693" i="24"/>
  <c r="H3290" i="24"/>
  <c r="H523" i="24"/>
  <c r="H283" i="24"/>
  <c r="H2982" i="24"/>
  <c r="H302" i="24"/>
  <c r="H1436" i="24"/>
  <c r="H2750" i="24"/>
  <c r="H1422" i="24"/>
  <c r="H1262" i="24"/>
  <c r="H1946" i="24"/>
  <c r="H1976" i="24"/>
  <c r="H595" i="24"/>
  <c r="H1235" i="24"/>
  <c r="H1977" i="24"/>
  <c r="H2587" i="24"/>
  <c r="H1207" i="24"/>
  <c r="H1739" i="24"/>
  <c r="H9" i="24"/>
  <c r="H839" i="24"/>
  <c r="H640" i="24"/>
  <c r="H208" i="24"/>
  <c r="H2576" i="24"/>
  <c r="H2649" i="24"/>
  <c r="H1757" i="24"/>
  <c r="H2872" i="24"/>
  <c r="H1606" i="24"/>
  <c r="H989" i="24"/>
  <c r="H2553" i="24"/>
  <c r="H2759" i="24"/>
  <c r="H1449" i="24"/>
  <c r="H1015" i="24"/>
  <c r="H1064" i="24"/>
  <c r="H86" i="24"/>
  <c r="H1088" i="24"/>
  <c r="H3222" i="24"/>
  <c r="H3531" i="24"/>
  <c r="H1703" i="24"/>
  <c r="H3470" i="24"/>
  <c r="H887" i="24"/>
  <c r="H1000" i="24"/>
  <c r="H3195" i="24"/>
  <c r="H339" i="24"/>
  <c r="H3618" i="24"/>
  <c r="H925" i="24"/>
  <c r="H871" i="24"/>
  <c r="H2318" i="24"/>
  <c r="H753" i="24"/>
  <c r="H2357" i="24"/>
  <c r="H2934" i="24"/>
  <c r="H2563" i="24"/>
  <c r="H1588" i="24"/>
  <c r="H3021" i="24"/>
  <c r="H2226" i="24"/>
  <c r="H2361" i="24"/>
  <c r="H3086" i="24"/>
  <c r="H3635" i="24"/>
  <c r="H1218" i="24"/>
  <c r="H1275" i="24"/>
  <c r="H2694" i="24"/>
  <c r="H853" i="24"/>
  <c r="H789" i="24"/>
  <c r="H678" i="24"/>
  <c r="H1256" i="24"/>
  <c r="H2160" i="24"/>
  <c r="H3576" i="24"/>
  <c r="H2256" i="24"/>
  <c r="H3152" i="24"/>
  <c r="H3349" i="24"/>
  <c r="H1526" i="24"/>
  <c r="H1682" i="24"/>
  <c r="H968" i="24"/>
  <c r="H1242" i="24"/>
  <c r="H17" i="24"/>
  <c r="H2378" i="24"/>
  <c r="H2728" i="24"/>
  <c r="H148" i="24"/>
  <c r="H1035" i="24"/>
  <c r="H2646" i="24"/>
  <c r="H603" i="24"/>
  <c r="H1443" i="24"/>
  <c r="H293" i="24"/>
  <c r="H1470" i="24"/>
  <c r="H3346" i="24"/>
  <c r="H1675" i="24"/>
  <c r="H3060" i="24"/>
  <c r="H1655" i="24"/>
  <c r="H223" i="24"/>
  <c r="H372" i="24"/>
  <c r="H2057" i="24"/>
  <c r="H2076" i="24"/>
  <c r="H791" i="24"/>
  <c r="H895" i="24"/>
  <c r="H2459" i="24"/>
  <c r="H1762" i="24"/>
  <c r="H2751" i="24"/>
  <c r="H3268" i="24"/>
  <c r="H326" i="24"/>
  <c r="H3249" i="24"/>
  <c r="H741" i="24"/>
  <c r="H1169" i="24"/>
  <c r="H1026" i="24"/>
  <c r="H1969" i="24"/>
  <c r="H641" i="24"/>
  <c r="H297" i="24"/>
  <c r="H2306" i="24"/>
  <c r="H1519" i="24"/>
  <c r="H1459" i="24"/>
  <c r="H378" i="24"/>
  <c r="H3029" i="24"/>
  <c r="H1104" i="24"/>
  <c r="H2026" i="24"/>
  <c r="H1807" i="24"/>
  <c r="H1744" i="24"/>
  <c r="H3137" i="24"/>
  <c r="H3429" i="24"/>
  <c r="H2353" i="24"/>
  <c r="H245" i="24"/>
  <c r="H1538" i="24"/>
  <c r="H1127" i="24"/>
  <c r="H2692" i="24"/>
  <c r="H1828" i="24"/>
  <c r="H3382" i="24"/>
  <c r="H802" i="24"/>
  <c r="H2447" i="24"/>
  <c r="H2618" i="24"/>
  <c r="H2580" i="24"/>
  <c r="H1175" i="24"/>
  <c r="H3084" i="24"/>
  <c r="H354" i="24"/>
  <c r="H263" i="24"/>
  <c r="H1361" i="24"/>
  <c r="H1359" i="24"/>
  <c r="H2902" i="24"/>
  <c r="H2997" i="24"/>
  <c r="H176" i="24"/>
  <c r="H1679" i="24"/>
  <c r="H2619" i="24"/>
  <c r="H1348" i="24"/>
  <c r="H997" i="24"/>
  <c r="H3087" i="24"/>
  <c r="H3011" i="24"/>
  <c r="H3475" i="24"/>
  <c r="H1780" i="24"/>
  <c r="H74" i="24"/>
  <c r="H2113" i="24"/>
  <c r="H2739" i="24"/>
  <c r="H2651" i="24"/>
  <c r="H1081" i="24"/>
  <c r="H768" i="24"/>
  <c r="H3018" i="24"/>
  <c r="H671" i="24"/>
  <c r="H663" i="24"/>
  <c r="H2643" i="24"/>
  <c r="H3148" i="24"/>
  <c r="H1457" i="24"/>
  <c r="H194" i="24"/>
  <c r="H1429" i="24"/>
  <c r="H2336" i="24"/>
  <c r="H1266" i="24"/>
  <c r="H3455" i="24"/>
  <c r="H3610" i="24"/>
  <c r="H3193" i="24"/>
  <c r="H1756" i="24"/>
  <c r="H2914" i="24"/>
  <c r="H774" i="24"/>
  <c r="H1306" i="24"/>
  <c r="H375" i="24"/>
  <c r="H841" i="24"/>
  <c r="H985" i="24"/>
  <c r="H843" i="24"/>
  <c r="H2899" i="24"/>
  <c r="H2574" i="24"/>
  <c r="H2198" i="24"/>
  <c r="H2470" i="24"/>
  <c r="H1152" i="24"/>
  <c r="H3153" i="24"/>
  <c r="H1212" i="24"/>
  <c r="H3023" i="24"/>
  <c r="H2418" i="24"/>
  <c r="H1154" i="24"/>
  <c r="H1771" i="24"/>
  <c r="H3189" i="24"/>
  <c r="H568" i="24"/>
  <c r="H1692" i="24"/>
  <c r="H2172" i="24"/>
  <c r="H2964" i="24"/>
  <c r="H1147" i="24"/>
  <c r="H3269" i="24"/>
  <c r="H2214" i="24"/>
  <c r="H3589" i="24"/>
  <c r="H656" i="24"/>
  <c r="H2511" i="24"/>
  <c r="H3001" i="24"/>
  <c r="H1188" i="24"/>
  <c r="H33" i="24"/>
  <c r="H1566" i="24"/>
  <c r="H2955" i="24"/>
  <c r="H2598" i="24"/>
  <c r="H1845" i="24"/>
  <c r="H915" i="24"/>
  <c r="H2613" i="24"/>
  <c r="H2483" i="24"/>
  <c r="H1534" i="24"/>
  <c r="H2788" i="24"/>
  <c r="H2727" i="24"/>
  <c r="H1397" i="24"/>
  <c r="H2481" i="24"/>
  <c r="H1477" i="24"/>
  <c r="H180" i="24"/>
  <c r="H416" i="24"/>
  <c r="H2335" i="24"/>
  <c r="H674" i="24"/>
  <c r="H1307" i="24"/>
  <c r="H2960" i="24"/>
  <c r="H821" i="24"/>
  <c r="H3135" i="24"/>
  <c r="H646" i="24"/>
  <c r="H3075" i="24"/>
  <c r="H788" i="24"/>
  <c r="H3254" i="24"/>
  <c r="H452" i="24"/>
  <c r="H1441" i="24"/>
  <c r="H1452" i="24"/>
  <c r="H1684" i="24"/>
  <c r="H2310" i="24"/>
  <c r="H3114" i="24"/>
  <c r="H631" i="24"/>
  <c r="H2101" i="24"/>
  <c r="H692" i="24"/>
  <c r="H3010" i="24"/>
  <c r="H2348" i="24"/>
  <c r="H411" i="24"/>
  <c r="H2145" i="24"/>
  <c r="H822" i="24"/>
  <c r="H2952" i="24"/>
  <c r="H3453" i="24"/>
  <c r="H900" i="24"/>
  <c r="H418" i="24"/>
  <c r="H3399" i="24"/>
  <c r="H2917" i="24"/>
  <c r="H479" i="24"/>
  <c r="H2016" i="24"/>
  <c r="H78" i="24"/>
  <c r="H2644" i="24"/>
  <c r="H1844" i="24"/>
  <c r="H3514" i="24"/>
  <c r="H3395" i="24"/>
  <c r="H541" i="24"/>
  <c r="H363" i="24"/>
  <c r="H1101" i="24"/>
  <c r="H2629" i="24"/>
  <c r="H1391" i="24"/>
  <c r="H3617" i="24"/>
  <c r="H2603" i="24"/>
  <c r="H2048" i="24"/>
  <c r="H1638" i="24"/>
  <c r="H1251" i="24"/>
  <c r="H3567" i="24"/>
  <c r="H2108" i="24"/>
  <c r="H2729" i="24"/>
  <c r="H1931" i="24"/>
  <c r="H639" i="24"/>
  <c r="H3619" i="24"/>
  <c r="H94" i="24"/>
  <c r="H2081" i="24"/>
  <c r="H2416" i="24"/>
  <c r="H540" i="24"/>
  <c r="H90" i="24"/>
  <c r="H2571" i="24"/>
  <c r="H668" i="24"/>
  <c r="H2015" i="24"/>
  <c r="H3669" i="24"/>
  <c r="H329" i="24"/>
  <c r="H1236" i="24"/>
  <c r="H1579" i="24"/>
  <c r="H3059" i="24"/>
  <c r="H2079" i="24"/>
  <c r="H815" i="24"/>
  <c r="H3295" i="24"/>
  <c r="H104" i="24"/>
  <c r="H3322" i="24"/>
  <c r="H2014" i="24"/>
  <c r="H2463" i="24"/>
  <c r="H1468" i="24"/>
  <c r="H1418" i="24"/>
  <c r="H2758" i="24"/>
  <c r="H2339" i="24"/>
  <c r="H437" i="24"/>
  <c r="H1501" i="24"/>
  <c r="H1421" i="24"/>
  <c r="H3286" i="24"/>
  <c r="H238" i="24"/>
  <c r="H1368" i="24"/>
  <c r="H1517" i="24"/>
  <c r="H1116" i="24"/>
  <c r="H387" i="24"/>
  <c r="H2289" i="24"/>
  <c r="H417" i="24"/>
  <c r="H2317" i="24"/>
  <c r="H2562" i="24"/>
  <c r="H2363" i="24"/>
  <c r="H1549" i="24"/>
  <c r="H3397" i="24"/>
  <c r="H158" i="24"/>
  <c r="H1125" i="24"/>
  <c r="H1114" i="24"/>
  <c r="H2538" i="24"/>
  <c r="H394" i="24"/>
  <c r="H3212" i="24"/>
  <c r="H2622" i="24"/>
  <c r="H912" i="24"/>
  <c r="H528" i="24"/>
  <c r="H3214" i="24"/>
  <c r="H240" i="24"/>
  <c r="H2445" i="24"/>
  <c r="H970" i="24"/>
  <c r="H787" i="24"/>
  <c r="H688" i="24"/>
  <c r="H2092" i="24"/>
  <c r="H2138" i="24"/>
  <c r="H3555" i="24"/>
  <c r="H2062" i="24"/>
  <c r="H3150" i="24"/>
  <c r="H1649" i="24"/>
  <c r="H1984" i="24"/>
  <c r="H2793" i="24"/>
  <c r="H3524" i="24"/>
  <c r="H73" i="24"/>
  <c r="H653" i="24"/>
  <c r="H2073" i="24"/>
  <c r="H3480" i="24"/>
  <c r="H2965" i="24"/>
  <c r="H197" i="24"/>
  <c r="H2188" i="24"/>
  <c r="H775" i="24"/>
  <c r="H399" i="24"/>
  <c r="H2343" i="24"/>
  <c r="H1726" i="24"/>
  <c r="H2582" i="24"/>
  <c r="H1263" i="24"/>
  <c r="H894" i="24"/>
  <c r="H771" i="24"/>
  <c r="H2143" i="24"/>
  <c r="H947" i="24"/>
  <c r="H1002" i="24"/>
  <c r="H295" i="24"/>
  <c r="H2764" i="24"/>
  <c r="H1783" i="24"/>
  <c r="H1018" i="24"/>
  <c r="H2803" i="24"/>
  <c r="H1205" i="24"/>
  <c r="H737" i="24"/>
  <c r="H1883" i="24"/>
  <c r="H2433" i="24"/>
  <c r="H1499" i="24"/>
  <c r="H374" i="24"/>
  <c r="H2744" i="24"/>
  <c r="H849" i="24"/>
  <c r="H1182" i="24"/>
  <c r="H398" i="24"/>
  <c r="H2486" i="24"/>
  <c r="H945" i="24"/>
  <c r="H260" i="24"/>
  <c r="H1234" i="24"/>
  <c r="H2518" i="24"/>
  <c r="H1099" i="24"/>
  <c r="H3320" i="24"/>
  <c r="H3574" i="24"/>
  <c r="H3103" i="24"/>
  <c r="H1110" i="24"/>
  <c r="H922" i="24"/>
  <c r="H522" i="24"/>
  <c r="H3606" i="24"/>
  <c r="H1455" i="24"/>
  <c r="H1435" i="24"/>
  <c r="H3220" i="24"/>
  <c r="H144" i="24"/>
  <c r="H3436" i="24"/>
  <c r="H1482" i="24"/>
  <c r="H1023" i="24"/>
  <c r="H301" i="24"/>
  <c r="H2963" i="24"/>
  <c r="H3563" i="24"/>
  <c r="H3335" i="24"/>
  <c r="H628" i="24"/>
  <c r="H3386" i="24"/>
  <c r="H1888" i="24"/>
  <c r="H103" i="24"/>
  <c r="H1481" i="24"/>
  <c r="H1516" i="24"/>
  <c r="H270" i="24"/>
  <c r="H1568" i="24"/>
  <c r="H2635" i="24"/>
  <c r="H2218" i="24"/>
  <c r="H3273" i="24"/>
  <c r="H1816" i="24"/>
  <c r="H2206" i="24"/>
  <c r="H2431" i="24"/>
  <c r="H1214" i="24"/>
  <c r="H3062" i="24"/>
  <c r="H3366" i="24"/>
  <c r="H3006" i="24"/>
  <c r="H2683" i="24"/>
  <c r="H3642" i="24"/>
  <c r="H3044" i="24"/>
  <c r="H2479" i="24"/>
  <c r="H3389" i="24"/>
  <c r="H3465" i="24"/>
  <c r="H2998" i="24"/>
  <c r="H3629" i="24"/>
  <c r="H496" i="24"/>
  <c r="H368" i="24"/>
  <c r="H2430" i="24"/>
  <c r="H1507" i="24"/>
  <c r="H2315" i="24"/>
  <c r="H986" i="24"/>
  <c r="H654" i="24"/>
  <c r="H3556" i="24"/>
  <c r="H872" i="24"/>
  <c r="H1813" i="24"/>
  <c r="H1086" i="24"/>
  <c r="H2890" i="24"/>
  <c r="H110" i="24"/>
  <c r="H3161" i="24"/>
  <c r="H3400" i="24"/>
  <c r="H3607" i="24"/>
  <c r="H1294" i="24"/>
  <c r="H3074" i="24"/>
  <c r="H1891" i="24"/>
  <c r="H2190" i="24"/>
  <c r="H2350" i="24"/>
  <c r="H84" i="24"/>
  <c r="H289" i="24"/>
  <c r="H442" i="24"/>
  <c r="H977" i="24"/>
  <c r="H3410" i="24"/>
  <c r="H1315" i="24"/>
  <c r="H2512" i="24"/>
  <c r="H535" i="24"/>
  <c r="H2801" i="24"/>
  <c r="H2058" i="24"/>
  <c r="H419" i="24"/>
  <c r="H1041" i="24"/>
  <c r="H1989" i="24"/>
  <c r="H2468" i="24"/>
  <c r="H1758" i="24"/>
  <c r="H3069" i="24"/>
  <c r="H2679" i="24"/>
  <c r="H1619" i="24"/>
  <c r="H1805" i="24"/>
  <c r="H2956" i="24"/>
  <c r="H2069" i="24"/>
  <c r="H1629" i="24"/>
  <c r="H2885" i="24"/>
  <c r="H1601" i="24"/>
  <c r="H1768" i="24"/>
  <c r="H840" i="24"/>
  <c r="H1884" i="24"/>
  <c r="H474" i="24"/>
  <c r="H1956" i="24"/>
  <c r="H701" i="24"/>
  <c r="H1293" i="24"/>
  <c r="H3398" i="24"/>
  <c r="H3155" i="24"/>
  <c r="H2465" i="24"/>
  <c r="H2780" i="24"/>
  <c r="H202" i="24"/>
  <c r="H3670" i="24"/>
  <c r="H1719" i="24"/>
  <c r="H1109" i="24"/>
  <c r="H1531" i="24"/>
  <c r="H257" i="24"/>
  <c r="H1512" i="24"/>
  <c r="H3305" i="24"/>
  <c r="H2916" i="24"/>
  <c r="H1314" i="24"/>
  <c r="H662" i="24"/>
  <c r="H2485" i="24"/>
  <c r="H1704" i="24"/>
  <c r="H3285" i="24"/>
  <c r="H2992" i="24"/>
  <c r="H3040" i="24"/>
  <c r="H319" i="24"/>
  <c r="H3054" i="24"/>
  <c r="H2953" i="24"/>
  <c r="H2935" i="24"/>
  <c r="H3557" i="24"/>
  <c r="H3183" i="24"/>
  <c r="H1320" i="24"/>
  <c r="H902" i="24"/>
  <c r="H2082" i="24"/>
  <c r="H3422" i="24"/>
  <c r="H3163" i="24"/>
  <c r="H3636" i="24"/>
  <c r="H2380" i="24"/>
  <c r="H1319" i="24"/>
  <c r="H3401" i="24"/>
  <c r="H1062" i="24"/>
  <c r="H799" i="24"/>
  <c r="H1709" i="24"/>
  <c r="H3180" i="24"/>
  <c r="H3165" i="24"/>
  <c r="H1067" i="24"/>
  <c r="H1980" i="24"/>
  <c r="H3598" i="24"/>
  <c r="H1461" i="24"/>
  <c r="H288" i="24"/>
  <c r="H1695" i="24"/>
  <c r="H3250" i="24"/>
  <c r="H13" i="24"/>
  <c r="H3456" i="24"/>
  <c r="H161" i="24"/>
  <c r="H1463" i="24"/>
  <c r="H1158" i="24"/>
  <c r="H3317" i="24"/>
  <c r="H794" i="24"/>
  <c r="H2564" i="24"/>
  <c r="H3002" i="24"/>
  <c r="H429" i="24"/>
  <c r="H3156" i="24"/>
  <c r="H1100" i="24"/>
  <c r="H2527" i="24"/>
  <c r="H1390" i="24"/>
  <c r="H478" i="24"/>
  <c r="H1691" i="24"/>
  <c r="H579" i="24"/>
  <c r="H690" i="24"/>
  <c r="H1057" i="24"/>
  <c r="H1060" i="24"/>
  <c r="H2503" i="24"/>
  <c r="H597" i="24"/>
  <c r="H40" i="24"/>
  <c r="H1074" i="24"/>
  <c r="H1707" i="24"/>
  <c r="H3336" i="24"/>
  <c r="H2504" i="24"/>
  <c r="H2269" i="24"/>
  <c r="H2515" i="24"/>
  <c r="H1153" i="24"/>
  <c r="H3517" i="24"/>
  <c r="H1393" i="24"/>
  <c r="H2763" i="24"/>
  <c r="H1581" i="24"/>
  <c r="H2507" i="24"/>
  <c r="H3603" i="24"/>
  <c r="H2712" i="24"/>
  <c r="H998" i="24"/>
  <c r="H755" i="24"/>
  <c r="H609" i="24"/>
  <c r="H936" i="24"/>
  <c r="H851" i="24"/>
  <c r="H2080" i="24"/>
  <c r="H118" i="24"/>
  <c r="H1279" i="24"/>
  <c r="H246" i="24"/>
  <c r="H816" i="24"/>
  <c r="H55" i="24"/>
  <c r="H1525" i="24"/>
  <c r="H3358" i="24"/>
  <c r="H2063" i="24"/>
  <c r="H1585" i="24"/>
  <c r="H2653" i="24"/>
  <c r="H2656" i="24"/>
  <c r="H532" i="24"/>
  <c r="H632" i="24"/>
  <c r="H783" i="24"/>
  <c r="H2755" i="24"/>
  <c r="H2467" i="24"/>
  <c r="H3282" i="24"/>
  <c r="H2415" i="24"/>
  <c r="H3293" i="24"/>
  <c r="H409" i="24"/>
  <c r="H237" i="24"/>
  <c r="H2495" i="24"/>
  <c r="H2434" i="24"/>
  <c r="H3227" i="24"/>
  <c r="H186" i="24"/>
  <c r="H1589" i="24"/>
  <c r="H3144" i="24"/>
  <c r="H218" i="24"/>
  <c r="H1106" i="24"/>
  <c r="H1111" i="24"/>
  <c r="H2549" i="24"/>
  <c r="H978" i="24"/>
  <c r="H3391" i="24"/>
  <c r="H2886" i="24"/>
  <c r="H3275" i="24"/>
  <c r="H2261" i="24"/>
  <c r="H742" i="24"/>
  <c r="H759" i="24"/>
  <c r="H906" i="24"/>
  <c r="H120" i="24"/>
  <c r="H1119" i="24"/>
  <c r="H882" i="24"/>
  <c r="H129" i="24"/>
  <c r="H1200" i="24"/>
  <c r="H434" i="24"/>
  <c r="H2288" i="24"/>
  <c r="H322" i="24"/>
  <c r="H3644" i="24"/>
  <c r="H2532" i="24"/>
  <c r="H267" i="24"/>
  <c r="H2397" i="24"/>
  <c r="H2913" i="24"/>
  <c r="H2446" i="24"/>
  <c r="H3624" i="24"/>
  <c r="H934" i="24"/>
  <c r="H2377" i="24"/>
  <c r="H2020" i="24"/>
  <c r="H2264" i="24"/>
  <c r="H2283" i="24"/>
  <c r="H2157" i="24"/>
  <c r="H2299" i="24"/>
  <c r="H2316" i="24"/>
  <c r="H2340" i="24"/>
  <c r="H130" i="24"/>
  <c r="H2371" i="24"/>
  <c r="H2201" i="24"/>
  <c r="H300" i="24"/>
  <c r="H380" i="24"/>
  <c r="H765" i="24"/>
  <c r="H34" i="24"/>
  <c r="H731" i="24"/>
  <c r="H1353" i="24"/>
  <c r="H1360" i="24"/>
  <c r="H1033" i="24"/>
  <c r="H2601" i="24"/>
  <c r="H3339" i="24"/>
  <c r="H473" i="24"/>
  <c r="H606" i="24"/>
  <c r="H1933" i="24"/>
  <c r="H2687" i="24"/>
  <c r="H3209" i="24"/>
  <c r="H369" i="24"/>
  <c r="H2771" i="24"/>
  <c r="H3100" i="24"/>
  <c r="H2599" i="24"/>
  <c r="H591" i="24"/>
  <c r="H1656" i="24"/>
  <c r="H1622" i="24"/>
  <c r="H3344" i="24"/>
  <c r="H2167" i="24"/>
  <c r="H1407" i="24"/>
  <c r="H1545" i="24"/>
  <c r="H420" i="24"/>
  <c r="H2055" i="24"/>
  <c r="H384" i="24"/>
  <c r="H471" i="24"/>
  <c r="H3260" i="24"/>
  <c r="H2719" i="24"/>
  <c r="H699" i="24"/>
  <c r="H2049" i="24"/>
  <c r="H1899" i="24"/>
  <c r="H1651" i="24"/>
  <c r="H1654" i="24"/>
  <c r="H2156" i="24"/>
  <c r="H3611" i="24"/>
  <c r="H361" i="24"/>
  <c r="H2776" i="24"/>
  <c r="H1308" i="24"/>
  <c r="H3230" i="24"/>
  <c r="H401" i="24"/>
  <c r="H232" i="24"/>
  <c r="H1082" i="24"/>
  <c r="H485" i="24"/>
  <c r="H3205" i="24"/>
  <c r="H3351" i="24"/>
  <c r="H412" i="24"/>
  <c r="H694" i="24"/>
  <c r="H105" i="24"/>
  <c r="H2002" i="24"/>
  <c r="H126" i="24"/>
  <c r="H1625" i="24"/>
  <c r="H3507" i="24"/>
  <c r="H3590" i="24"/>
  <c r="H1736" i="24"/>
  <c r="H2805" i="24"/>
  <c r="H1187" i="24"/>
  <c r="H1105" i="24"/>
  <c r="H1132" i="24"/>
  <c r="H1997" i="24"/>
  <c r="H3512" i="24"/>
  <c r="H227" i="24"/>
  <c r="H1761" i="24"/>
  <c r="H3634" i="24"/>
  <c r="H1962" i="24"/>
  <c r="H2358" i="24"/>
  <c r="H2003" i="24"/>
  <c r="H135" i="24"/>
  <c r="H3292" i="24"/>
  <c r="H2517" i="24"/>
  <c r="H2268" i="24"/>
  <c r="H2271" i="24"/>
  <c r="H2275" i="24"/>
  <c r="H2099" i="24"/>
  <c r="H2284" i="24"/>
  <c r="H23" i="24"/>
  <c r="H2295" i="24"/>
  <c r="H2301" i="24"/>
  <c r="H2322" i="24"/>
  <c r="H1005" i="24"/>
  <c r="H3164" i="24"/>
  <c r="H2344" i="24"/>
  <c r="H2367" i="24"/>
  <c r="H2429" i="24"/>
  <c r="H2181" i="24"/>
  <c r="H974" i="24"/>
  <c r="H2007" i="24"/>
  <c r="H3594" i="24"/>
  <c r="H2482" i="24"/>
  <c r="H2584" i="24"/>
  <c r="H2334" i="24"/>
  <c r="H2600" i="24"/>
  <c r="H1796" i="24"/>
  <c r="H1500" i="24"/>
  <c r="H3337" i="24"/>
  <c r="H3647" i="24"/>
  <c r="H83" i="24"/>
  <c r="H3626" i="24"/>
  <c r="H784" i="24"/>
  <c r="H1553" i="24"/>
  <c r="H2362" i="24"/>
  <c r="H2365" i="24"/>
  <c r="H1237" i="24"/>
  <c r="H1658" i="24"/>
  <c r="H2383" i="24"/>
  <c r="H1039" i="24"/>
  <c r="H636" i="24"/>
  <c r="H2875" i="24"/>
  <c r="H2412" i="24"/>
  <c r="H2417" i="24"/>
  <c r="H2440" i="24"/>
  <c r="H3226" i="24"/>
  <c r="H3219" i="24"/>
  <c r="H2254" i="24"/>
  <c r="H2526" i="24"/>
  <c r="H2320" i="24"/>
  <c r="H2342" i="24"/>
  <c r="H2406" i="24"/>
  <c r="H899" i="24"/>
  <c r="H2422" i="24"/>
  <c r="H3019" i="24"/>
  <c r="H3496" i="24"/>
  <c r="H1592" i="24"/>
  <c r="H3575" i="24"/>
  <c r="H604" i="24"/>
  <c r="H3216" i="24"/>
  <c r="H3390" i="24"/>
  <c r="H463" i="24"/>
  <c r="H1014" i="24"/>
  <c r="H3530" i="24"/>
  <c r="H2708" i="24"/>
  <c r="H3203" i="24"/>
  <c r="H856" i="24"/>
  <c r="H2126" i="24"/>
  <c r="H383" i="24"/>
  <c r="H3569" i="24"/>
  <c r="H1084" i="24"/>
  <c r="H3253" i="24"/>
  <c r="H1213" i="24"/>
  <c r="H2452" i="24"/>
  <c r="H1885" i="24"/>
  <c r="H1994" i="24"/>
  <c r="H453" i="24"/>
  <c r="H2905" i="24"/>
  <c r="H3353" i="24"/>
  <c r="H1725" i="24"/>
  <c r="H3042" i="24"/>
  <c r="H3047" i="24"/>
  <c r="H2968" i="24"/>
  <c r="H2266" i="24"/>
  <c r="H600" i="24"/>
  <c r="H608" i="24"/>
  <c r="H2985" i="24"/>
  <c r="H2879" i="24"/>
  <c r="H3659" i="24"/>
  <c r="H3334" i="24"/>
  <c r="H3509" i="24"/>
  <c r="H1392" i="24"/>
  <c r="H2389" i="24"/>
  <c r="H2232" i="24"/>
  <c r="H861" i="24"/>
  <c r="H1544" i="24"/>
  <c r="H3112" i="24"/>
  <c r="H1431" i="24"/>
  <c r="H828" i="24"/>
  <c r="H2931" i="24"/>
  <c r="H2200" i="24"/>
  <c r="H1230" i="24"/>
  <c r="H2983" i="24"/>
  <c r="H3126" i="24"/>
  <c r="H1260" i="24"/>
  <c r="H1287" i="24"/>
  <c r="H321" i="24"/>
  <c r="H2084" i="24"/>
  <c r="H213" i="24"/>
  <c r="H869" i="24"/>
  <c r="H1849" i="24"/>
  <c r="H3370" i="24"/>
  <c r="H1782" i="24"/>
  <c r="H3276" i="24"/>
  <c r="H1052" i="24"/>
  <c r="H3241" i="24"/>
  <c r="H2990" i="24"/>
  <c r="H3442" i="24"/>
  <c r="H2596" i="24"/>
  <c r="H315" i="24"/>
  <c r="H448" i="24"/>
  <c r="H170" i="24"/>
  <c r="H2766" i="24"/>
  <c r="H3630" i="24"/>
  <c r="H3130" i="24"/>
  <c r="H438" i="24"/>
  <c r="H1144" i="24"/>
  <c r="H629" i="24"/>
  <c r="H3546" i="24"/>
  <c r="H3192" i="24"/>
  <c r="H975" i="24"/>
  <c r="H518" i="24"/>
  <c r="H421" i="24"/>
  <c r="H1834" i="24"/>
  <c r="H59" i="24"/>
  <c r="H1550" i="24"/>
  <c r="H1503" i="24"/>
  <c r="H1387" i="24"/>
  <c r="H2473" i="24"/>
  <c r="H234" i="24"/>
  <c r="H1873" i="24"/>
  <c r="H1668" i="24"/>
  <c r="H3063" i="24"/>
  <c r="H1887" i="24"/>
  <c r="H3375" i="24"/>
  <c r="H111" i="24"/>
  <c r="H3437" i="24"/>
  <c r="H2095" i="24"/>
  <c r="H2047" i="24"/>
  <c r="H659" i="24"/>
  <c r="H132" i="24"/>
  <c r="H3435" i="24"/>
  <c r="H2721" i="24"/>
  <c r="H2652" i="24"/>
  <c r="H2392" i="24"/>
  <c r="H2920" i="24"/>
  <c r="H1022" i="24"/>
  <c r="H796" i="24"/>
  <c r="H2213" i="24"/>
  <c r="H481" i="24"/>
  <c r="H3258" i="24"/>
  <c r="H1603" i="24"/>
  <c r="H2135" i="24"/>
  <c r="H2368" i="24"/>
  <c r="H3300" i="24"/>
  <c r="H2175" i="24"/>
  <c r="H777" i="24"/>
  <c r="H1199" i="24"/>
  <c r="H114" i="24"/>
  <c r="H957" i="24"/>
  <c r="H748" i="24"/>
  <c r="H167" i="24"/>
  <c r="H2874" i="24"/>
  <c r="H3385" i="24"/>
  <c r="H2448" i="24"/>
  <c r="H2915" i="24"/>
  <c r="H3463" i="24"/>
  <c r="H1825" i="24"/>
  <c r="H498" i="24"/>
  <c r="H1855" i="24"/>
  <c r="H601" i="24"/>
  <c r="H813" i="24"/>
  <c r="H1148" i="24"/>
  <c r="H615" i="24"/>
  <c r="H2907" i="24"/>
  <c r="H1624" i="24"/>
  <c r="H2280" i="24"/>
  <c r="H1991" i="24"/>
  <c r="H727" i="24"/>
  <c r="H559" i="24"/>
  <c r="H1510" i="24"/>
  <c r="H1833" i="24"/>
  <c r="H637" i="24"/>
  <c r="H3035" i="24"/>
  <c r="H97" i="24"/>
  <c r="H2235" i="24"/>
  <c r="H3231" i="24"/>
  <c r="H3415" i="24"/>
  <c r="H1277" i="24"/>
  <c r="H2250" i="24"/>
  <c r="H2785" i="24"/>
  <c r="H3117" i="24"/>
  <c r="H1841" i="24"/>
  <c r="H1416" i="24"/>
  <c r="H1440" i="24"/>
  <c r="H527" i="24"/>
  <c r="H730" i="24"/>
  <c r="H1829" i="24"/>
  <c r="H2700" i="24"/>
  <c r="H3034" i="24"/>
  <c r="H781" i="24"/>
  <c r="H3485" i="24"/>
  <c r="H2292" i="24"/>
  <c r="H2088" i="24"/>
  <c r="H3613" i="24"/>
  <c r="H3645" i="24"/>
  <c r="H2633" i="24"/>
  <c r="H2385" i="24"/>
  <c r="H1944" i="24"/>
  <c r="H2116" i="24"/>
  <c r="H3206" i="24"/>
  <c r="H3623" i="24"/>
  <c r="H1427" i="24"/>
  <c r="H960" i="24"/>
  <c r="H1710" i="24"/>
  <c r="H1561" i="24"/>
  <c r="H1376" i="24"/>
  <c r="H1298" i="24"/>
  <c r="H68" i="24"/>
  <c r="H778" i="24"/>
  <c r="H2641" i="24"/>
  <c r="H340" i="24"/>
  <c r="H476" i="24"/>
  <c r="H1289" i="24"/>
  <c r="H2472" i="24"/>
  <c r="H1724" i="24"/>
  <c r="H2631" i="24"/>
  <c r="H2077" i="24"/>
  <c r="H3579" i="24"/>
  <c r="H2794" i="24"/>
  <c r="H1705" i="24"/>
  <c r="H3639" i="24"/>
  <c r="H1954" i="24"/>
  <c r="H337" i="24"/>
  <c r="H1886" i="24"/>
  <c r="H44" i="24"/>
  <c r="H2535" i="24"/>
  <c r="H2061" i="24"/>
  <c r="H2520" i="24"/>
  <c r="H605" i="24"/>
  <c r="H3638" i="24"/>
  <c r="H3157" i="24"/>
  <c r="H2792" i="24"/>
  <c r="H3374" i="24"/>
  <c r="H2453" i="24"/>
  <c r="H1697" i="24"/>
  <c r="H2480" i="24"/>
  <c r="H1529" i="24"/>
  <c r="H2276" i="24"/>
  <c r="H491" i="24"/>
  <c r="H3004" i="24"/>
  <c r="H1245" i="24"/>
  <c r="H599" i="24"/>
  <c r="H2354" i="24"/>
  <c r="H685" i="24"/>
  <c r="H1078" i="24"/>
  <c r="H436" i="24"/>
  <c r="H1138" i="24"/>
  <c r="H2443" i="24"/>
  <c r="H1004" i="24"/>
  <c r="H10" i="24"/>
  <c r="H1731" i="24"/>
  <c r="H3236" i="24"/>
  <c r="H3533" i="24"/>
  <c r="H472" i="24"/>
  <c r="H1750" i="24"/>
  <c r="H2270" i="24"/>
  <c r="H3536" i="24"/>
  <c r="H400" i="24"/>
  <c r="H2531" i="24"/>
  <c r="H2253" i="24"/>
  <c r="H2775" i="24"/>
  <c r="H1355" i="24"/>
  <c r="H1011" i="24"/>
  <c r="H3184" i="24"/>
  <c r="H96" i="24"/>
  <c r="H1031" i="24"/>
  <c r="H2414" i="24"/>
  <c r="H3017" i="24"/>
  <c r="H3393" i="24"/>
  <c r="H1415" i="24"/>
  <c r="H830" i="24"/>
  <c r="H745" i="24"/>
  <c r="H277" i="24"/>
  <c r="H1776" i="24"/>
  <c r="H1059" i="24"/>
  <c r="H1746" i="24"/>
  <c r="H3352" i="24"/>
  <c r="H371" i="24"/>
  <c r="H1558" i="24"/>
  <c r="H884" i="24"/>
  <c r="H356" i="24"/>
  <c r="H3039" i="24"/>
  <c r="H1280" i="24"/>
  <c r="H1960" i="24"/>
  <c r="H2309" i="24"/>
  <c r="H433" i="24"/>
  <c r="H3471" i="24"/>
  <c r="H3181" i="24"/>
  <c r="H1539" i="24"/>
  <c r="H1973" i="24"/>
  <c r="H2977" i="24"/>
  <c r="H3169" i="24"/>
  <c r="H3139" i="24"/>
  <c r="H189" i="24"/>
  <c r="H2783" i="24"/>
  <c r="H7" i="24"/>
  <c r="H3187" i="24"/>
  <c r="H1943" i="24"/>
  <c r="H2579" i="24"/>
  <c r="H3452" i="24"/>
  <c r="H107" i="24"/>
  <c r="H178" i="24"/>
  <c r="H1070" i="24"/>
  <c r="H530" i="24"/>
  <c r="H3521" i="24"/>
  <c r="H99" i="24"/>
  <c r="H1434" i="24"/>
  <c r="H1073" i="24"/>
  <c r="H77" i="24"/>
  <c r="H1627" i="24"/>
  <c r="H1644" i="24"/>
  <c r="H718" i="24"/>
  <c r="H2882" i="24"/>
  <c r="H3440" i="24"/>
  <c r="H2399" i="24"/>
  <c r="H1446" i="24"/>
  <c r="H521" i="24"/>
  <c r="H1248" i="24"/>
  <c r="H1283" i="24"/>
  <c r="H395" i="24"/>
  <c r="H3572" i="24"/>
  <c r="H3175" i="24"/>
  <c r="H1297" i="24"/>
  <c r="H1221" i="24"/>
  <c r="H1300" i="24"/>
  <c r="H1605" i="24"/>
  <c r="H2795" i="24"/>
  <c r="H1835" i="24"/>
  <c r="H1292" i="24"/>
  <c r="H3416" i="24"/>
  <c r="H386" i="24"/>
  <c r="H3544" i="24"/>
  <c r="H3443" i="24"/>
  <c r="H991" i="24"/>
  <c r="H2056" i="24"/>
  <c r="H98" i="24"/>
  <c r="H137" i="24"/>
  <c r="H3037" i="24"/>
  <c r="H2675" i="24"/>
  <c r="H2541" i="24"/>
  <c r="H3089" i="24"/>
  <c r="H2462" i="24"/>
  <c r="H1037" i="24"/>
  <c r="H24" i="24"/>
  <c r="H913" i="24"/>
  <c r="H2554" i="24"/>
  <c r="H2621" i="24"/>
  <c r="H870" i="24"/>
  <c r="H2129" i="24"/>
  <c r="H1640" i="24"/>
  <c r="H219" i="24"/>
  <c r="H2703" i="24"/>
  <c r="H858" i="24"/>
  <c r="H2051" i="24"/>
  <c r="H165" i="24"/>
  <c r="H2645" i="24"/>
  <c r="H2685" i="24"/>
  <c r="H2534" i="24"/>
  <c r="H254" i="24"/>
  <c r="H2461" i="24"/>
  <c r="H3414" i="24"/>
  <c r="H1753" i="24"/>
  <c r="H2937" i="24"/>
  <c r="H2245" i="24"/>
  <c r="H2386" i="24"/>
  <c r="H2341" i="24"/>
  <c r="H3543" i="24"/>
  <c r="H1229" i="24"/>
  <c r="H3458" i="24"/>
  <c r="H3309" i="24"/>
  <c r="H1968" i="24"/>
  <c r="H3270" i="24"/>
  <c r="H1428" i="24"/>
  <c r="H1417" i="24"/>
  <c r="H229" i="24"/>
  <c r="H1693" i="24"/>
  <c r="H1465" i="24"/>
  <c r="H2121" i="24"/>
  <c r="H1683" i="24"/>
  <c r="H1371" i="24"/>
  <c r="H3427" i="24"/>
  <c r="H1995" i="24"/>
  <c r="H3541" i="24"/>
  <c r="H247" i="24"/>
  <c r="H2391" i="24"/>
  <c r="H500" i="24"/>
  <c r="H2329" i="24"/>
  <c r="H2187" i="24"/>
  <c r="H1957" i="24"/>
  <c r="H2936" i="24"/>
  <c r="H2665" i="24"/>
  <c r="H2976" i="24"/>
  <c r="H2752" i="24"/>
  <c r="H3280" i="24"/>
  <c r="H1284" i="24"/>
  <c r="H3043" i="24"/>
  <c r="H1532" i="24"/>
  <c r="H1027" i="24"/>
  <c r="H3515" i="24"/>
  <c r="H1528" i="24"/>
  <c r="H1892" i="24"/>
  <c r="H1906" i="24"/>
  <c r="H177" i="24"/>
  <c r="H526" i="24"/>
  <c r="H2957" i="24"/>
  <c r="H2575" i="24"/>
  <c r="H2594" i="24"/>
  <c r="H2476" i="24"/>
  <c r="H2702" i="24"/>
  <c r="H1411" i="24"/>
  <c r="H2741" i="24"/>
  <c r="H461" i="24"/>
  <c r="H2296" i="24"/>
  <c r="H1091" i="24"/>
  <c r="H166" i="24"/>
  <c r="H3585" i="24"/>
  <c r="H2773" i="24"/>
  <c r="H2556" i="24"/>
  <c r="H3071" i="24"/>
  <c r="H3357" i="24"/>
  <c r="H3407" i="24"/>
  <c r="H3106" i="24"/>
  <c r="H3479" i="24"/>
  <c r="H2333" i="24"/>
  <c r="H3525" i="24"/>
  <c r="H3367" i="24"/>
  <c r="H981" i="24"/>
  <c r="H1633" i="24"/>
  <c r="H3487" i="24"/>
  <c r="H3263" i="24"/>
  <c r="H1318" i="24"/>
  <c r="H2490" i="24"/>
  <c r="H2196" i="24"/>
  <c r="H554" i="24"/>
  <c r="H3550" i="24"/>
  <c r="H1126" i="24"/>
  <c r="H3229" i="24"/>
  <c r="H60" i="24"/>
  <c r="H1394" i="24"/>
  <c r="H723" i="24"/>
  <c r="H3147" i="24"/>
  <c r="H3186" i="24"/>
  <c r="H1720" i="24"/>
  <c r="H1935" i="24"/>
  <c r="H3527" i="24"/>
  <c r="H921" i="24"/>
  <c r="H279" i="24"/>
  <c r="H1659" i="24"/>
  <c r="H2176" i="24"/>
  <c r="H1061" i="24"/>
  <c r="H2707" i="24"/>
  <c r="H2278" i="24"/>
  <c r="H911" i="24"/>
  <c r="H573" i="24"/>
  <c r="H2100" i="24"/>
  <c r="H1642" i="24"/>
  <c r="H3632" i="24"/>
  <c r="H3628" i="24"/>
  <c r="H2797" i="24"/>
  <c r="H1784" i="24"/>
  <c r="H1971" i="24"/>
  <c r="H3668" i="24"/>
  <c r="H509" i="24"/>
  <c r="H3473" i="24"/>
  <c r="H539" i="24"/>
  <c r="H732" i="24"/>
  <c r="H292" i="24"/>
  <c r="H1299" i="24"/>
  <c r="H1748" i="24"/>
  <c r="H2006" i="24"/>
  <c r="H3419" i="24"/>
  <c r="H342" i="24"/>
  <c r="H1747" i="24"/>
  <c r="H1727" i="24"/>
  <c r="H1480" i="24"/>
  <c r="H2772" i="24"/>
  <c r="H3078" i="24"/>
  <c r="H2328" i="24"/>
  <c r="H2612" i="24"/>
  <c r="H1981" i="24"/>
  <c r="H1509" i="24"/>
  <c r="H1626" i="24"/>
  <c r="H1017" i="24"/>
  <c r="H3140" i="24"/>
  <c r="H2030" i="24"/>
  <c r="H3394" i="24"/>
  <c r="H18" i="24"/>
  <c r="H2012" i="24"/>
  <c r="H2185" i="24"/>
  <c r="H2701" i="24"/>
  <c r="H2630" i="24"/>
  <c r="H1865" i="24"/>
  <c r="H969" i="24"/>
  <c r="H762" i="24"/>
  <c r="H1809" i="24"/>
  <c r="H127" i="24"/>
  <c r="H1398" i="24"/>
  <c r="H3008" i="24"/>
  <c r="H1296" i="24"/>
  <c r="H817" i="24"/>
  <c r="H1135" i="24"/>
  <c r="H1115" i="24"/>
  <c r="H1304" i="24"/>
  <c r="H1827" i="24"/>
  <c r="H3248" i="24"/>
  <c r="H1591" i="24"/>
  <c r="H3498" i="24"/>
  <c r="H519" i="24"/>
  <c r="H183" i="24"/>
  <c r="H2548" i="24"/>
  <c r="H1278" i="24"/>
  <c r="H721" i="24"/>
  <c r="H1313" i="24"/>
  <c r="H366" i="24"/>
  <c r="H2655" i="24"/>
  <c r="H770" i="24"/>
  <c r="H274" i="24"/>
  <c r="H2784" i="24"/>
  <c r="H3423" i="24"/>
  <c r="H464" i="24"/>
  <c r="H1012" i="24"/>
  <c r="H262" i="24"/>
  <c r="H865" i="24"/>
  <c r="H2449" i="24"/>
  <c r="H3237" i="24"/>
  <c r="H3038" i="24"/>
  <c r="H1233" i="24"/>
  <c r="H1488" i="24"/>
  <c r="H1024" i="24"/>
  <c r="H2478" i="24"/>
  <c r="H1069" i="24"/>
  <c r="H236" i="24"/>
  <c r="H652" i="24"/>
  <c r="H1380" i="24"/>
  <c r="H1661" i="24"/>
  <c r="H3064" i="24"/>
  <c r="H1674" i="24"/>
  <c r="H1936" i="24"/>
  <c r="H910" i="24"/>
  <c r="H2921" i="24"/>
  <c r="H3315" i="24"/>
  <c r="H1681" i="24"/>
  <c r="H1646" i="24"/>
  <c r="H3402" i="24"/>
  <c r="H3445" i="24"/>
  <c r="H3451" i="24"/>
  <c r="H3615" i="24"/>
  <c r="H3168" i="24"/>
  <c r="H2491" i="24"/>
  <c r="H2009" i="24"/>
  <c r="H2624" i="24"/>
  <c r="H1048" i="24"/>
  <c r="H2789" i="24"/>
  <c r="H46" i="24"/>
  <c r="H738" i="24"/>
  <c r="H1769" i="24"/>
  <c r="H3051" i="24"/>
  <c r="H1479" i="24"/>
  <c r="H538" i="24"/>
  <c r="H3417" i="24"/>
  <c r="H325" i="24"/>
  <c r="H2227" i="24"/>
  <c r="H2024" i="24"/>
  <c r="H1209" i="24"/>
  <c r="H920" i="24"/>
  <c r="H3266" i="24"/>
  <c r="H211" i="24"/>
  <c r="H19" i="24"/>
  <c r="H1861" i="24"/>
  <c r="H987" i="24"/>
  <c r="H3578" i="24"/>
  <c r="H1911" i="24"/>
  <c r="H136" i="24"/>
  <c r="H3627" i="24"/>
  <c r="H415" i="24"/>
  <c r="H466" i="24"/>
  <c r="H106" i="24"/>
  <c r="H3046" i="24"/>
  <c r="H36" i="24"/>
  <c r="H2248" i="24"/>
  <c r="H1830" i="24"/>
  <c r="H1370" i="24"/>
  <c r="H2809" i="24"/>
  <c r="H2324" i="24"/>
  <c r="H362" i="24"/>
  <c r="H2502" i="24"/>
  <c r="H943" i="24"/>
  <c r="H3625" i="24"/>
  <c r="H2291" i="24"/>
  <c r="H1001" i="24"/>
  <c r="H1925" i="24"/>
  <c r="H1049" i="24"/>
  <c r="H790" i="24"/>
  <c r="H1502" i="24"/>
  <c r="H2715" i="24"/>
  <c r="H2148" i="24"/>
  <c r="H1775" i="24"/>
  <c r="H1456" i="24"/>
  <c r="H85" i="24"/>
  <c r="H2908" i="24"/>
  <c r="H2790" i="24"/>
  <c r="H2018" i="24"/>
  <c r="H1840" i="24"/>
  <c r="H3449" i="24"/>
  <c r="H3085" i="24"/>
  <c r="H3210" i="24"/>
  <c r="H1460" i="24"/>
  <c r="H1019" i="24"/>
  <c r="H365" i="24"/>
  <c r="H1373" i="24"/>
  <c r="H933" i="24"/>
  <c r="H1403" i="24"/>
  <c r="H1759" i="24"/>
  <c r="H1232" i="24"/>
  <c r="H1409" i="24"/>
  <c r="H524" i="24"/>
  <c r="H4" i="24"/>
  <c r="J3881" i="24" s="1" a="1"/>
  <c r="J3881" i="24" s="1"/>
  <c r="H285" i="24"/>
  <c r="H1714" i="24"/>
  <c r="H3136" i="24"/>
  <c r="H191" i="24"/>
  <c r="H3495" i="24"/>
  <c r="H50" i="24"/>
  <c r="H2663" i="24"/>
  <c r="H2718" i="24"/>
  <c r="H269" i="24"/>
  <c r="H3104" i="24"/>
  <c r="H1028" i="24"/>
  <c r="H3108" i="24"/>
  <c r="H1170" i="24"/>
  <c r="H1191" i="24"/>
  <c r="H266" i="24"/>
  <c r="H1351" i="24"/>
  <c r="H3327" i="24"/>
  <c r="H1810" i="24"/>
  <c r="H3066" i="24"/>
  <c r="H349" i="24"/>
  <c r="H800" i="24"/>
  <c r="H3662" i="24"/>
  <c r="H1451" i="24"/>
  <c r="H1635" i="24"/>
  <c r="H48" i="24"/>
  <c r="H552" i="24"/>
  <c r="H3116" i="24"/>
  <c r="H1662" i="24"/>
  <c r="H2778" i="24"/>
  <c r="H468" i="24"/>
  <c r="H3041" i="24"/>
  <c r="H3314" i="24"/>
  <c r="H391" i="24"/>
  <c r="H2125" i="24"/>
  <c r="H919" i="24"/>
  <c r="H1150" i="24"/>
  <c r="H1967" i="24"/>
  <c r="H231" i="24"/>
  <c r="H2398" i="24"/>
  <c r="H2220" i="24"/>
  <c r="H155" i="24"/>
  <c r="H1227" i="24"/>
  <c r="H3383" i="24"/>
  <c r="H1518" i="24"/>
  <c r="H296" i="24"/>
  <c r="H627" i="24"/>
  <c r="H268" i="24"/>
  <c r="H551" i="24"/>
  <c r="H1900" i="24"/>
  <c r="H1742" i="24"/>
  <c r="H2756" i="24"/>
  <c r="H109" i="24"/>
  <c r="H650" i="24"/>
  <c r="H704" i="24"/>
  <c r="H3529" i="24"/>
  <c r="H140" i="24"/>
  <c r="H1795" i="24"/>
  <c r="H1867" i="24"/>
  <c r="H2800" i="24"/>
  <c r="H1038" i="24"/>
  <c r="H5" i="24"/>
  <c r="H3020" i="24"/>
  <c r="H2151" i="24"/>
  <c r="H376" i="24"/>
  <c r="H818" i="24"/>
  <c r="H2345" i="24"/>
  <c r="H3528" i="24"/>
  <c r="H3622" i="24"/>
  <c r="H2736" i="24"/>
  <c r="H1628" i="24"/>
  <c r="H2555" i="24"/>
  <c r="H3065" i="24"/>
  <c r="H1583" i="24"/>
  <c r="H2439" i="24"/>
  <c r="H82" i="24"/>
  <c r="H1197" i="24"/>
  <c r="H3558" i="24"/>
  <c r="H3079" i="24"/>
  <c r="H2901" i="24"/>
  <c r="H2733" i="24"/>
  <c r="H1189" i="24"/>
  <c r="H1839" i="24"/>
  <c r="H1926" i="24"/>
  <c r="H1870" i="24"/>
  <c r="H2945" i="24"/>
  <c r="H58" i="24"/>
  <c r="H2444" i="24"/>
  <c r="H299" i="24"/>
  <c r="H864" i="24"/>
  <c r="H309" i="24"/>
  <c r="H486" i="24"/>
  <c r="H2749" i="24"/>
  <c r="H164" i="24"/>
  <c r="H1937" i="24"/>
  <c r="H1687" i="24"/>
  <c r="H1240" i="24"/>
  <c r="H743" i="24"/>
  <c r="H1490" i="24"/>
  <c r="H1826" i="24"/>
  <c r="H1357" i="24"/>
  <c r="H1020" i="24"/>
  <c r="H470" i="24"/>
  <c r="H558" i="24"/>
  <c r="H3129" i="24"/>
  <c r="H1838" i="24"/>
  <c r="H2586" i="24"/>
  <c r="H3141" i="24"/>
  <c r="H3151" i="24"/>
  <c r="H3503" i="24"/>
  <c r="H726" i="24"/>
  <c r="H3138" i="24"/>
  <c r="H2308" i="24"/>
  <c r="H425" i="24"/>
  <c r="H2774" i="24"/>
  <c r="H75" i="24"/>
  <c r="H575" i="24"/>
  <c r="H353" i="24"/>
  <c r="H162" i="24"/>
  <c r="H406" i="24"/>
  <c r="H2319" i="24"/>
  <c r="H623" i="24"/>
  <c r="H1474" i="24"/>
  <c r="H150" i="24"/>
  <c r="H3318" i="24"/>
  <c r="H226" i="24"/>
  <c r="H2273" i="24"/>
  <c r="H928" i="24"/>
  <c r="H1055" i="24"/>
  <c r="H2053" i="24"/>
  <c r="H76" i="24"/>
  <c r="H950" i="24"/>
  <c r="H2127" i="24"/>
  <c r="H1021" i="24"/>
  <c r="H3323" i="24"/>
  <c r="H3111" i="24"/>
  <c r="H2659" i="24"/>
  <c r="H3409" i="24"/>
  <c r="H61" i="24"/>
  <c r="H1755" i="24"/>
  <c r="H3396" i="24"/>
  <c r="H2940" i="24"/>
  <c r="H3450" i="24"/>
  <c r="H1922" i="24"/>
  <c r="H651" i="24"/>
  <c r="H729" i="24"/>
  <c r="H182" i="24"/>
  <c r="H1180" i="24"/>
  <c r="H1129" i="24"/>
  <c r="H703" i="24"/>
  <c r="H1530" i="24"/>
  <c r="H543" i="24"/>
  <c r="H1058" i="24"/>
  <c r="H1542" i="24"/>
  <c r="H1190" i="24"/>
  <c r="H2131" i="24"/>
  <c r="H834" i="24"/>
  <c r="H1929" i="24"/>
  <c r="H3316" i="24"/>
  <c r="H22" i="24"/>
  <c r="H1272" i="24"/>
  <c r="H1670" i="24"/>
  <c r="H2159" i="24"/>
  <c r="H980" i="24"/>
  <c r="H1564" i="24"/>
  <c r="H2686" i="24"/>
  <c r="H1350" i="24"/>
  <c r="H42" i="24"/>
  <c r="H2137" i="24"/>
  <c r="H2926" i="24"/>
  <c r="H2547" i="24"/>
  <c r="H2591" i="24"/>
  <c r="H3012" i="24"/>
  <c r="H3240" i="24"/>
  <c r="H2959" i="24"/>
  <c r="H3539" i="24"/>
  <c r="H145" i="24"/>
  <c r="H2577" i="24"/>
  <c r="H2954" i="24"/>
  <c r="H2097" i="24"/>
  <c r="H317" i="24"/>
  <c r="H823" i="24"/>
  <c r="H1770" i="24"/>
  <c r="H1079" i="24"/>
  <c r="H3296" i="24"/>
  <c r="H810" i="24"/>
  <c r="H2141" i="24"/>
  <c r="H2974" i="24"/>
  <c r="H1083" i="24"/>
  <c r="H2393" i="24"/>
  <c r="H2745" i="24"/>
  <c r="H2991" i="24"/>
  <c r="H2109" i="24"/>
  <c r="H3190" i="24"/>
  <c r="H649" i="24"/>
  <c r="H3518" i="24"/>
  <c r="H1985" i="24"/>
  <c r="H1975" i="24"/>
  <c r="H1063" i="24"/>
  <c r="H3584" i="24"/>
  <c r="H2605" i="24"/>
  <c r="H1484" i="24"/>
  <c r="H3577" i="24"/>
  <c r="H669" i="24"/>
  <c r="H116" i="24"/>
  <c r="H3331" i="24"/>
  <c r="H680" i="24"/>
  <c r="H749" i="24"/>
  <c r="H622" i="24"/>
  <c r="H677" i="24"/>
  <c r="H3312" i="24"/>
  <c r="H2747" i="24"/>
  <c r="H1897" i="24"/>
  <c r="H389" i="24"/>
  <c r="H1772" i="24"/>
  <c r="H56" i="24"/>
  <c r="H2986" i="24"/>
  <c r="H462" i="24"/>
  <c r="H1653" i="24"/>
  <c r="H3593" i="24"/>
  <c r="H2098" i="24"/>
  <c r="H756" i="24"/>
  <c r="H687" i="24"/>
  <c r="H2146" i="24"/>
  <c r="H346" i="24"/>
  <c r="H3239" i="24"/>
  <c r="H2173" i="24"/>
  <c r="H355" i="24"/>
  <c r="H117" i="24"/>
  <c r="H2458" i="24"/>
  <c r="H537" i="24"/>
  <c r="H3088" i="24"/>
  <c r="H2411" i="24"/>
  <c r="H2466" i="24"/>
  <c r="H2089" i="24"/>
  <c r="H1582" i="24"/>
  <c r="H665" i="24"/>
  <c r="H2338" i="24"/>
  <c r="H1243" i="24"/>
  <c r="H2617" i="24"/>
  <c r="H2880" i="24"/>
  <c r="H667" i="24"/>
  <c r="H2149" i="24"/>
  <c r="H205" i="24"/>
  <c r="H3243" i="24"/>
  <c r="H544" i="24"/>
  <c r="H1645" i="24"/>
  <c r="H1228" i="24"/>
  <c r="H1426" i="24"/>
  <c r="H41" i="24"/>
  <c r="H1094" i="24"/>
  <c r="H1923" i="24"/>
  <c r="H1092" i="24"/>
  <c r="H1389" i="24"/>
  <c r="H8" i="24"/>
  <c r="H953" i="24"/>
  <c r="H1781" i="24"/>
  <c r="H1524" i="24"/>
  <c r="H3294" i="24"/>
  <c r="H2857" i="24"/>
  <c r="H3267" i="24"/>
  <c r="H1636" i="24"/>
  <c r="H751" i="24"/>
  <c r="H3095" i="24"/>
  <c r="H2068" i="24"/>
  <c r="H1149" i="24"/>
  <c r="H134" i="24"/>
  <c r="H971" i="24"/>
  <c r="H3072" i="24"/>
  <c r="H2064" i="24"/>
  <c r="H995" i="24"/>
  <c r="H3049" i="24"/>
  <c r="H3048" i="24"/>
  <c r="H1774" i="24"/>
  <c r="H1851" i="24"/>
  <c r="H163" i="24"/>
  <c r="H1637" i="24"/>
  <c r="H3036" i="24"/>
  <c r="H2628" i="24"/>
  <c r="H3354" i="24"/>
  <c r="H1874" i="24"/>
  <c r="H3348" i="24"/>
  <c r="H926" i="24"/>
  <c r="H348" i="24"/>
  <c r="H3055" i="24"/>
  <c r="H739" i="24"/>
  <c r="H814" i="24"/>
  <c r="H2667" i="24"/>
  <c r="H1400" i="24"/>
  <c r="H2668" i="24"/>
  <c r="H883" i="24"/>
  <c r="H1847" i="24"/>
  <c r="H298" i="24"/>
  <c r="H3631" i="24"/>
  <c r="H1009" i="24"/>
  <c r="H2039" i="24"/>
  <c r="H515" i="24"/>
  <c r="H151" i="24"/>
  <c r="H2065" i="24"/>
  <c r="H1533" i="24"/>
  <c r="H531" i="24"/>
  <c r="H2119" i="24"/>
  <c r="H3660" i="24"/>
  <c r="H1192" i="24"/>
  <c r="H2979" i="24"/>
  <c r="H2863" i="24"/>
  <c r="H1801" i="24"/>
  <c r="H2405" i="24"/>
  <c r="H3571" i="24"/>
  <c r="H413" i="24"/>
  <c r="H1916" i="24"/>
  <c r="H1732" i="24"/>
  <c r="H1866" i="24"/>
  <c r="H691" i="24"/>
  <c r="H863" i="24"/>
  <c r="H1514" i="24"/>
  <c r="H1700" i="24"/>
  <c r="H1854" i="24"/>
  <c r="H3224" i="24"/>
  <c r="H2090" i="24"/>
  <c r="H1540" i="24"/>
  <c r="H644" i="24"/>
  <c r="H1763" i="24"/>
  <c r="H3420" i="24"/>
  <c r="H3200" i="24"/>
  <c r="H3643" i="24"/>
  <c r="H2475" i="24"/>
  <c r="H3378" i="24"/>
  <c r="H1364" i="24"/>
  <c r="H454" i="24"/>
  <c r="H2927" i="24"/>
  <c r="H2010" i="24"/>
  <c r="H2891" i="24"/>
  <c r="H1902" i="24"/>
  <c r="H1797" i="24"/>
  <c r="H2781" i="24"/>
  <c r="H1444" i="24"/>
  <c r="H3213" i="24"/>
  <c r="H550" i="24"/>
  <c r="H1382" i="24"/>
  <c r="H3204" i="24"/>
  <c r="H2911" i="24"/>
  <c r="H1817" i="24"/>
  <c r="H1374" i="24"/>
  <c r="H1167" i="24"/>
  <c r="H2615" i="24"/>
  <c r="H2696" i="24"/>
  <c r="H2929" i="24"/>
  <c r="H564" i="24"/>
  <c r="H1321" i="24"/>
  <c r="H621" i="24"/>
  <c r="H1186" i="24"/>
  <c r="H695" i="24"/>
  <c r="H2906" i="24"/>
  <c r="H2722" i="24"/>
  <c r="H3208" i="24"/>
  <c r="H686" i="24"/>
  <c r="H1565" i="24"/>
  <c r="H81" i="24"/>
  <c r="H1151" i="24"/>
  <c r="H2542" i="24"/>
  <c r="H993" i="24"/>
  <c r="H3542" i="24"/>
  <c r="H3265" i="24"/>
  <c r="H1559" i="24"/>
  <c r="H948" i="24"/>
  <c r="H2550" i="24"/>
  <c r="H2669" i="24"/>
  <c r="H761" i="24"/>
  <c r="H846" i="24"/>
  <c r="H3094" i="24"/>
  <c r="H256" i="24"/>
  <c r="H3562" i="24"/>
  <c r="H2670" i="24"/>
  <c r="H2523" i="24"/>
  <c r="H3646" i="24"/>
  <c r="H2231" i="24"/>
  <c r="H2025" i="24"/>
  <c r="H54" i="24"/>
  <c r="H3262" i="24"/>
  <c r="H2636" i="24"/>
  <c r="H370" i="24"/>
  <c r="H2887" i="24"/>
  <c r="H1879" i="24"/>
  <c r="H2724" i="24"/>
  <c r="H507" i="24"/>
  <c r="H2994" i="24"/>
  <c r="H2105" i="24"/>
  <c r="H2037" i="24"/>
  <c r="H684" i="24"/>
  <c r="H15" i="24"/>
  <c r="H3472" i="24"/>
  <c r="H1290" i="24"/>
  <c r="H172" i="24"/>
  <c r="H1430" i="24"/>
  <c r="H1730" i="24"/>
  <c r="H1458" i="24"/>
  <c r="H2592" i="24"/>
  <c r="H1413" i="24"/>
  <c r="H2212" i="24"/>
  <c r="H2118" i="24"/>
  <c r="H3426" i="24"/>
  <c r="H2895" i="24"/>
  <c r="H373" i="24"/>
  <c r="H2124" i="24"/>
  <c r="H1121" i="24"/>
  <c r="H3553" i="24"/>
  <c r="H3301" i="24"/>
  <c r="H999" i="24"/>
  <c r="H2757" i="24"/>
  <c r="H963" i="24"/>
  <c r="H2942" i="24"/>
  <c r="H1029" i="24"/>
  <c r="H1893" i="24"/>
  <c r="H2567" i="24"/>
  <c r="H3582" i="24"/>
  <c r="H3174" i="24"/>
  <c r="H744" i="24"/>
  <c r="H706" i="24"/>
  <c r="H2551" i="24"/>
  <c r="H3096" i="24"/>
  <c r="H1097" i="24"/>
  <c r="H1483" i="24"/>
  <c r="H2608" i="24"/>
  <c r="H2870" i="24"/>
  <c r="H1857" i="24"/>
  <c r="H979" i="24"/>
  <c r="H752" i="24"/>
  <c r="H594" i="24"/>
  <c r="H634" i="24"/>
  <c r="H2374" i="24"/>
  <c r="H497" i="24"/>
  <c r="H938" i="24"/>
  <c r="H2379" i="24"/>
  <c r="H3178" i="24"/>
  <c r="H988" i="24"/>
  <c r="H1309" i="24"/>
  <c r="H390" i="24"/>
  <c r="H303" i="24"/>
  <c r="H3118" i="24"/>
  <c r="H508" i="24"/>
  <c r="H1551" i="24"/>
  <c r="H935" i="24"/>
  <c r="H483" i="24"/>
  <c r="H1947" i="24"/>
  <c r="H1678" i="24"/>
  <c r="H804" i="24"/>
  <c r="H3545" i="24"/>
  <c r="H1377" i="24"/>
  <c r="H746" i="24"/>
  <c r="H1694" i="24"/>
  <c r="H3223" i="24"/>
  <c r="H2223" i="24"/>
  <c r="H2682" i="24"/>
  <c r="H511" i="24"/>
  <c r="H427" i="24"/>
  <c r="H1493" i="24"/>
  <c r="H14" i="24"/>
  <c r="H49" i="24"/>
  <c r="H2657" i="24"/>
  <c r="H2677" i="24"/>
  <c r="H3119" i="24"/>
  <c r="H722" i="24"/>
  <c r="H1979" i="24"/>
  <c r="H1367" i="24"/>
  <c r="H3124" i="24"/>
  <c r="H2690" i="24"/>
  <c r="H1466" i="24"/>
  <c r="H1404" i="24"/>
  <c r="H244" i="24"/>
  <c r="H1047" i="24"/>
  <c r="H626" i="24"/>
  <c r="H607" i="24"/>
  <c r="H3242" i="24"/>
  <c r="H1316" i="24"/>
  <c r="H3256" i="24"/>
  <c r="H1139" i="24"/>
  <c r="H2737" i="24"/>
  <c r="H1177" i="24"/>
  <c r="H3601" i="24"/>
  <c r="H1071" i="24"/>
  <c r="H1953" i="24"/>
  <c r="H675" i="24"/>
  <c r="H2791" i="24"/>
  <c r="H1667" i="24"/>
  <c r="H681" i="24"/>
  <c r="H886" i="24"/>
  <c r="H2725" i="24"/>
  <c r="H1580" i="24"/>
  <c r="H1425" i="24"/>
  <c r="H3620" i="24"/>
  <c r="H630" i="24"/>
  <c r="H506" i="24"/>
  <c r="H43" i="24"/>
  <c r="H2117" i="24"/>
  <c r="H1112" i="24"/>
  <c r="H1846" i="24"/>
  <c r="H2163" i="24"/>
  <c r="H188" i="24"/>
  <c r="H618" i="24"/>
  <c r="H3510" i="24"/>
  <c r="H377" i="24"/>
  <c r="H1527" i="24"/>
  <c r="H2581" i="24"/>
  <c r="H3162" i="24"/>
  <c r="H2988" i="24"/>
  <c r="H1924" i="24"/>
  <c r="H1664" i="24"/>
  <c r="H179" i="24"/>
  <c r="H670" i="24"/>
  <c r="H1123" i="24"/>
  <c r="H3093" i="24"/>
  <c r="H625" i="24"/>
  <c r="H2059" i="24"/>
  <c r="H2207" i="24"/>
  <c r="H2072" i="24"/>
  <c r="H2208" i="24"/>
  <c r="H1878" i="24"/>
  <c r="H1618" i="24"/>
  <c r="H1621" i="24"/>
  <c r="H2923" i="24"/>
  <c r="H1648" i="24"/>
  <c r="H2761" i="24"/>
  <c r="H2442" i="24"/>
  <c r="H204" i="24"/>
  <c r="H3432" i="24"/>
  <c r="H482" i="24"/>
  <c r="H2455" i="24"/>
  <c r="H1961" i="24"/>
  <c r="H2544" i="24"/>
  <c r="H2021" i="24"/>
  <c r="H2924" i="24"/>
  <c r="H855" i="24"/>
  <c r="H1716" i="24"/>
  <c r="H1990" i="24"/>
  <c r="H2528" i="24"/>
  <c r="H215" i="24"/>
  <c r="H350" i="24"/>
  <c r="H1751" i="24"/>
  <c r="H490" i="24"/>
  <c r="H1760" i="24"/>
  <c r="H714" i="24"/>
  <c r="H2210" i="24"/>
  <c r="H2754" i="24"/>
  <c r="H1764" i="24"/>
  <c r="H1399" i="24"/>
  <c r="H3201" i="24"/>
  <c r="H1173" i="24"/>
  <c r="H3447" i="24"/>
  <c r="H914" i="24"/>
  <c r="H1515" i="24"/>
  <c r="H982" i="24"/>
  <c r="H26" i="24"/>
  <c r="H614" i="24"/>
  <c r="H1261" i="24"/>
  <c r="H2360" i="24"/>
  <c r="H2384" i="24"/>
  <c r="H2195" i="24"/>
  <c r="H2469" i="24"/>
  <c r="H2497" i="24"/>
  <c r="H2239" i="24"/>
  <c r="H1554" i="24"/>
  <c r="H2272" i="24"/>
  <c r="H2222" i="24"/>
  <c r="H3311" i="24"/>
  <c r="H2281" i="24"/>
  <c r="H712" i="24"/>
  <c r="H2236" i="24"/>
  <c r="H2897" i="24"/>
  <c r="H996" i="24"/>
  <c r="H2326" i="24"/>
  <c r="H1008" i="24"/>
  <c r="H2356" i="24"/>
  <c r="H2372" i="24"/>
  <c r="H2376" i="24"/>
  <c r="H2171" i="24"/>
  <c r="H28" i="24"/>
  <c r="H3188" i="24"/>
  <c r="H2426" i="24"/>
  <c r="H3380" i="24"/>
  <c r="H1576" i="24"/>
  <c r="H3304" i="24"/>
  <c r="H793" i="24"/>
  <c r="H1093" i="24"/>
  <c r="H2984" i="24"/>
  <c r="H3633" i="24"/>
  <c r="H510" i="24"/>
  <c r="H617" i="24"/>
  <c r="H2796" i="24"/>
  <c r="H2304" i="24"/>
  <c r="H11" i="24"/>
  <c r="H72" i="24"/>
  <c r="H1567" i="24"/>
  <c r="H764" i="24"/>
  <c r="H2609" i="24"/>
  <c r="H820" i="24"/>
  <c r="H2359" i="24"/>
  <c r="H2626" i="24"/>
  <c r="H2332" i="24"/>
  <c r="H1216" i="24"/>
  <c r="H2382" i="24"/>
  <c r="H1184" i="24"/>
  <c r="H827" i="24"/>
  <c r="H2249" i="24"/>
  <c r="H2294" i="24"/>
  <c r="H69" i="24"/>
  <c r="H3098" i="24"/>
  <c r="H2013" i="24"/>
  <c r="H2402" i="24"/>
  <c r="H2607" i="24"/>
  <c r="H2427" i="24"/>
  <c r="H2743" i="24"/>
  <c r="H312" i="24"/>
  <c r="H939" i="24"/>
  <c r="H3080" i="24"/>
  <c r="H2578" i="24"/>
  <c r="H2980" i="24"/>
  <c r="H2164" i="24"/>
  <c r="H1363" i="24"/>
  <c r="H3128" i="24"/>
  <c r="H1889" i="24"/>
  <c r="H1491" i="24"/>
  <c r="H2802" i="24"/>
  <c r="H364" i="24"/>
  <c r="H916" i="24"/>
  <c r="H276" i="24"/>
  <c r="H228" i="24"/>
  <c r="H2787" i="24"/>
  <c r="H385" i="24"/>
  <c r="H3255" i="24"/>
  <c r="H51" i="24"/>
  <c r="H1362" i="24"/>
  <c r="H2919" i="24"/>
  <c r="H952" i="24"/>
  <c r="H2464" i="24"/>
  <c r="H844" i="24"/>
  <c r="H3534" i="24"/>
  <c r="H3591" i="24"/>
  <c r="H3559" i="24"/>
  <c r="H1895" i="24"/>
  <c r="H3570" i="24"/>
  <c r="H1042" i="24"/>
  <c r="H12" i="24"/>
  <c r="H80" i="24"/>
  <c r="H619" i="24"/>
  <c r="H785" i="24"/>
  <c r="H3024" i="24"/>
  <c r="H3483" i="24"/>
  <c r="H3056" i="24"/>
  <c r="H2106" i="24"/>
  <c r="H2096" i="24"/>
  <c r="H1941" i="24"/>
  <c r="H477" i="24"/>
  <c r="H39" i="24"/>
  <c r="H1856" i="24"/>
  <c r="H2337" i="24"/>
  <c r="H2661" i="24"/>
  <c r="H860" i="24"/>
  <c r="H1050" i="24"/>
  <c r="H2973" i="24"/>
  <c r="H3583" i="24"/>
  <c r="I4" i="16"/>
  <c r="H3016" i="23"/>
  <c r="I3016" i="23"/>
  <c r="H86" i="23"/>
  <c r="I86" i="23"/>
  <c r="H29" i="23"/>
  <c r="I29" i="23"/>
  <c r="H2820" i="23"/>
  <c r="I2820" i="23"/>
  <c r="H2847" i="23"/>
  <c r="I2847" i="23"/>
  <c r="H1332" i="23"/>
  <c r="I1332" i="23"/>
  <c r="H288" i="23"/>
  <c r="I288" i="23"/>
  <c r="H2331" i="23"/>
  <c r="I2331" i="23"/>
  <c r="H3224" i="23"/>
  <c r="I3224" i="23"/>
  <c r="H1287" i="23"/>
  <c r="I1287" i="23"/>
  <c r="H3322" i="23"/>
  <c r="I3322" i="23"/>
  <c r="H2145" i="23"/>
  <c r="I2145" i="23"/>
  <c r="H3243" i="23"/>
  <c r="I3243" i="23"/>
  <c r="H2265" i="23"/>
  <c r="I2265" i="23"/>
  <c r="H1398" i="23"/>
  <c r="I1398" i="23"/>
  <c r="H867" i="23"/>
  <c r="I867" i="23"/>
  <c r="H284" i="23"/>
  <c r="I284" i="23"/>
  <c r="H3125" i="23"/>
  <c r="I3125" i="23"/>
  <c r="H2055" i="23"/>
  <c r="I2055" i="23"/>
  <c r="H379" i="23"/>
  <c r="I379" i="23"/>
  <c r="H2828" i="23"/>
  <c r="I2828" i="23"/>
  <c r="H1575" i="23"/>
  <c r="I1575" i="23"/>
  <c r="H389" i="23"/>
  <c r="I389" i="23"/>
  <c r="H611" i="23"/>
  <c r="I611" i="23"/>
  <c r="H3197" i="23"/>
  <c r="I3197" i="23"/>
  <c r="H3397" i="23"/>
  <c r="I3397" i="23"/>
  <c r="H2886" i="23"/>
  <c r="I2886" i="23"/>
  <c r="H2648" i="23"/>
  <c r="I2648" i="23"/>
  <c r="H1037" i="23"/>
  <c r="I1037" i="23"/>
  <c r="H921" i="23"/>
  <c r="I921" i="23"/>
  <c r="H1632" i="23"/>
  <c r="I1632" i="23"/>
  <c r="H468" i="23"/>
  <c r="I468" i="23"/>
  <c r="H2205" i="23"/>
  <c r="I2205" i="23"/>
  <c r="H377" i="23"/>
  <c r="I377" i="23"/>
  <c r="H1469" i="23"/>
  <c r="I1469" i="23"/>
  <c r="H1040" i="23"/>
  <c r="I1040" i="23"/>
  <c r="H1849" i="23"/>
  <c r="I1849" i="23"/>
  <c r="H2627" i="23"/>
  <c r="I2627" i="23"/>
  <c r="H2120" i="23"/>
  <c r="I2120" i="23"/>
  <c r="H2220" i="23"/>
  <c r="I2220" i="23"/>
  <c r="H819" i="23"/>
  <c r="I819" i="23"/>
  <c r="H270" i="23"/>
  <c r="I270" i="23"/>
  <c r="H3222" i="23"/>
  <c r="I3222" i="23"/>
  <c r="H2953" i="23"/>
  <c r="I2953" i="23"/>
  <c r="H3411" i="23"/>
  <c r="I3411" i="23"/>
  <c r="H1327" i="23"/>
  <c r="I1327" i="23"/>
  <c r="H398" i="23"/>
  <c r="I398" i="23"/>
  <c r="H749" i="23"/>
  <c r="I749" i="23"/>
  <c r="H929" i="23"/>
  <c r="I929" i="23"/>
  <c r="H2610" i="23"/>
  <c r="I2610" i="23"/>
  <c r="H2495" i="23"/>
  <c r="I2495" i="23"/>
  <c r="H1620" i="23"/>
  <c r="I1620" i="23"/>
  <c r="H1946" i="23"/>
  <c r="I1946" i="23"/>
  <c r="H1317" i="23"/>
  <c r="I1317" i="23"/>
  <c r="H1374" i="23"/>
  <c r="I1374" i="23"/>
  <c r="H2096" i="23"/>
  <c r="I2096" i="23"/>
  <c r="H3181" i="23"/>
  <c r="I3181" i="23"/>
  <c r="H3236" i="23"/>
  <c r="I3236" i="23"/>
  <c r="H729" i="23"/>
  <c r="I729" i="23"/>
  <c r="H1202" i="23"/>
  <c r="I1202" i="23"/>
  <c r="H1856" i="23"/>
  <c r="I1856" i="23"/>
  <c r="H3039" i="23"/>
  <c r="I3039" i="23"/>
  <c r="H496" i="23"/>
  <c r="I496" i="23"/>
  <c r="H2237" i="23"/>
  <c r="I2237" i="23"/>
  <c r="H1220" i="23"/>
  <c r="I1220" i="23"/>
  <c r="H462" i="23"/>
  <c r="I462" i="23"/>
  <c r="H88" i="23"/>
  <c r="I88" i="23"/>
  <c r="H884" i="23"/>
  <c r="I884" i="23"/>
  <c r="H712" i="23"/>
  <c r="I712" i="23"/>
  <c r="H632" i="23"/>
  <c r="I632" i="23"/>
  <c r="H2076" i="23"/>
  <c r="I2076" i="23"/>
  <c r="H188" i="23"/>
  <c r="I188" i="23"/>
  <c r="H691" i="23"/>
  <c r="I691" i="23"/>
  <c r="H1446" i="23"/>
  <c r="I1446" i="23"/>
  <c r="H1501" i="23"/>
  <c r="I1501" i="23"/>
  <c r="H2794" i="23"/>
  <c r="I2794" i="23"/>
  <c r="H1017" i="23"/>
  <c r="I1017" i="23"/>
  <c r="H3186" i="23"/>
  <c r="I3186" i="23"/>
  <c r="H1175" i="23"/>
  <c r="I1175" i="23"/>
  <c r="H1090" i="23"/>
  <c r="I1090" i="23"/>
  <c r="H2185" i="23"/>
  <c r="I2185" i="23"/>
  <c r="H935" i="23"/>
  <c r="I935" i="23"/>
  <c r="H9" i="23"/>
  <c r="I9" i="23"/>
  <c r="H3456" i="23"/>
  <c r="I3456" i="23"/>
  <c r="H3316" i="23"/>
  <c r="I3316" i="23"/>
  <c r="H2972" i="23"/>
  <c r="I2972" i="23"/>
  <c r="H1956" i="23"/>
  <c r="I1956" i="23"/>
  <c r="H1764" i="23"/>
  <c r="I1764" i="23"/>
  <c r="H1645" i="23"/>
  <c r="I1645" i="23"/>
  <c r="H1761" i="23"/>
  <c r="I1761" i="23"/>
  <c r="H751" i="23"/>
  <c r="I751" i="23"/>
  <c r="H1621" i="23"/>
  <c r="I1621" i="23"/>
  <c r="H2211" i="23"/>
  <c r="I2211" i="23"/>
  <c r="H2954" i="23"/>
  <c r="I2954" i="23"/>
  <c r="H3551" i="23"/>
  <c r="I3551" i="23"/>
  <c r="H2400" i="23"/>
  <c r="I2400" i="23"/>
  <c r="H3298" i="23"/>
  <c r="I3298" i="23"/>
  <c r="H1875" i="23"/>
  <c r="I1875" i="23"/>
  <c r="H773" i="23"/>
  <c r="I773" i="23"/>
  <c r="H1414" i="23"/>
  <c r="I1414" i="23"/>
  <c r="H3338" i="23"/>
  <c r="I3338" i="23"/>
  <c r="H3269" i="23"/>
  <c r="I3269" i="23"/>
  <c r="H781" i="23"/>
  <c r="I781" i="23"/>
  <c r="H1493" i="23"/>
  <c r="I1493" i="23"/>
  <c r="H1297" i="23"/>
  <c r="I1297" i="23"/>
  <c r="H684" i="23"/>
  <c r="I684" i="23"/>
  <c r="H97" i="23"/>
  <c r="I97" i="23"/>
  <c r="H2926" i="23"/>
  <c r="I2926" i="23"/>
  <c r="H2980" i="23"/>
  <c r="I2980" i="23"/>
  <c r="H3474" i="23"/>
  <c r="I3474" i="23"/>
  <c r="H3232" i="23"/>
  <c r="I3232" i="23"/>
  <c r="H21" i="23"/>
  <c r="I21" i="23"/>
  <c r="H2597" i="23"/>
  <c r="I2597" i="23"/>
  <c r="H3036" i="23"/>
  <c r="I3036" i="23"/>
  <c r="H1245" i="23"/>
  <c r="I1245" i="23"/>
  <c r="H277" i="23"/>
  <c r="I277" i="23"/>
  <c r="H407" i="23"/>
  <c r="I407" i="23"/>
  <c r="H298" i="23"/>
  <c r="I298" i="23"/>
  <c r="H2366" i="23"/>
  <c r="I2366" i="23"/>
  <c r="H771" i="23"/>
  <c r="I771" i="23"/>
  <c r="H2834" i="23"/>
  <c r="I2834" i="23"/>
  <c r="H331" i="23"/>
  <c r="I331" i="23"/>
  <c r="H2453" i="23"/>
  <c r="I2453" i="23"/>
  <c r="H2795" i="23"/>
  <c r="I2795" i="23"/>
  <c r="H2014" i="23"/>
  <c r="I2014" i="23"/>
  <c r="H899" i="23"/>
  <c r="I899" i="23"/>
  <c r="H481" i="23"/>
  <c r="I481" i="23"/>
  <c r="H2724" i="23"/>
  <c r="I2724" i="23"/>
  <c r="H846" i="23"/>
  <c r="I846" i="23"/>
  <c r="H362" i="23"/>
  <c r="I362" i="23"/>
  <c r="H1958" i="23"/>
  <c r="I1958" i="23"/>
  <c r="H2766" i="23"/>
  <c r="I2766" i="23"/>
  <c r="H3157" i="23"/>
  <c r="I3157" i="23"/>
  <c r="H3452" i="23"/>
  <c r="I3452" i="23"/>
  <c r="H2527" i="23"/>
  <c r="I2527" i="23"/>
  <c r="H1010" i="23"/>
  <c r="I1010" i="23"/>
  <c r="H1987" i="23"/>
  <c r="I1987" i="23"/>
  <c r="H161" i="23"/>
  <c r="I161" i="23"/>
  <c r="H2286" i="23"/>
  <c r="I2286" i="23"/>
  <c r="H1056" i="23"/>
  <c r="I1056" i="23"/>
  <c r="H1121" i="23"/>
  <c r="I1121" i="23"/>
  <c r="H2967" i="23"/>
  <c r="I2967" i="23"/>
  <c r="H1337" i="23"/>
  <c r="I1337" i="23"/>
  <c r="H3172" i="23"/>
  <c r="I3172" i="23"/>
  <c r="H98" i="23"/>
  <c r="I98" i="23"/>
  <c r="H1365" i="23"/>
  <c r="I1365" i="23"/>
  <c r="H3401" i="23"/>
  <c r="I3401" i="23"/>
  <c r="H1748" i="23"/>
  <c r="I1748" i="23"/>
  <c r="H2658" i="23"/>
  <c r="I2658" i="23"/>
  <c r="H152" i="23"/>
  <c r="I152" i="23"/>
  <c r="H3229" i="23"/>
  <c r="I3229" i="23"/>
  <c r="H8" i="23"/>
  <c r="I8" i="23"/>
  <c r="H2314" i="23"/>
  <c r="I2314" i="23"/>
  <c r="H1605" i="23"/>
  <c r="I1605" i="23"/>
  <c r="H135" i="23"/>
  <c r="I135" i="23"/>
  <c r="H1306" i="23"/>
  <c r="I1306" i="23"/>
  <c r="H2299" i="23"/>
  <c r="I2299" i="23"/>
  <c r="H92" i="23"/>
  <c r="I92" i="23"/>
  <c r="H474" i="23"/>
  <c r="I474" i="23"/>
  <c r="H258" i="23"/>
  <c r="I258" i="23"/>
  <c r="H2065" i="23"/>
  <c r="I2065" i="23"/>
  <c r="H71" i="23"/>
  <c r="I71" i="23"/>
  <c r="H1498" i="23"/>
  <c r="I1498" i="23"/>
  <c r="H698" i="23"/>
  <c r="I698" i="23"/>
  <c r="H1837" i="23"/>
  <c r="I1837" i="23"/>
  <c r="H1650" i="23"/>
  <c r="I1650" i="23"/>
  <c r="H445" i="23"/>
  <c r="I445" i="23"/>
  <c r="H2035" i="23"/>
  <c r="I2035" i="23"/>
  <c r="H3188" i="23"/>
  <c r="I3188" i="23"/>
  <c r="H3278" i="23"/>
  <c r="I3278" i="23"/>
  <c r="H1652" i="23"/>
  <c r="I1652" i="23"/>
  <c r="H2963" i="23"/>
  <c r="I2963" i="23"/>
  <c r="H1997" i="23"/>
  <c r="I1997" i="23"/>
  <c r="H2868" i="23"/>
  <c r="I2868" i="23"/>
  <c r="H650" i="23"/>
  <c r="I650" i="23"/>
  <c r="H222" i="23"/>
  <c r="I222" i="23"/>
  <c r="H2896" i="23"/>
  <c r="I2896" i="23"/>
  <c r="H503" i="23"/>
  <c r="I503" i="23"/>
  <c r="H504" i="23"/>
  <c r="I504" i="23"/>
  <c r="H1019" i="23"/>
  <c r="I1019" i="23"/>
  <c r="H715" i="23"/>
  <c r="I715" i="23"/>
  <c r="H1550" i="23"/>
  <c r="I1550" i="23"/>
  <c r="H66" i="23"/>
  <c r="I66" i="23"/>
  <c r="H1099" i="23"/>
  <c r="I1099" i="23"/>
  <c r="H3032" i="23"/>
  <c r="I3032" i="23"/>
  <c r="H1557" i="23"/>
  <c r="I1557" i="23"/>
  <c r="H2199" i="23"/>
  <c r="I2199" i="23"/>
  <c r="H1281" i="23"/>
  <c r="I1281" i="23"/>
  <c r="H1773" i="23"/>
  <c r="I1773" i="23"/>
  <c r="H531" i="23"/>
  <c r="I531" i="23"/>
  <c r="H1359" i="23"/>
  <c r="I1359" i="23"/>
  <c r="H2564" i="23"/>
  <c r="I2564" i="23"/>
  <c r="H1974" i="23"/>
  <c r="I1974" i="23"/>
  <c r="H2979" i="23"/>
  <c r="I2979" i="23"/>
  <c r="H687" i="23"/>
  <c r="I687" i="23"/>
  <c r="H3519" i="23"/>
  <c r="I3519" i="23"/>
  <c r="H559" i="23"/>
  <c r="I559" i="23"/>
  <c r="H2848" i="23"/>
  <c r="I2848" i="23"/>
  <c r="H1465" i="23"/>
  <c r="I1465" i="23"/>
  <c r="H34" i="23"/>
  <c r="I34" i="23"/>
  <c r="H1396" i="23"/>
  <c r="I1396" i="23"/>
  <c r="H1539" i="23"/>
  <c r="I1539" i="23"/>
  <c r="H110" i="23"/>
  <c r="I110" i="23"/>
  <c r="H1107" i="23"/>
  <c r="I1107" i="23"/>
  <c r="H1517" i="23"/>
  <c r="I1517" i="23"/>
  <c r="H2633" i="23"/>
  <c r="I2633" i="23"/>
  <c r="H793" i="23"/>
  <c r="I793" i="23"/>
  <c r="H792" i="23"/>
  <c r="I792" i="23"/>
  <c r="H1730" i="23"/>
  <c r="I1730" i="23"/>
  <c r="H1177" i="23"/>
  <c r="I1177" i="23"/>
  <c r="H2151" i="23"/>
  <c r="I2151" i="23"/>
  <c r="H2837" i="23"/>
  <c r="I2837" i="23"/>
  <c r="H3466" i="23"/>
  <c r="I3466" i="23"/>
  <c r="H346" i="23"/>
  <c r="I346" i="23"/>
  <c r="H3516" i="23"/>
  <c r="I3516" i="23"/>
  <c r="H3003" i="23"/>
  <c r="I3003" i="23"/>
  <c r="H2457" i="23"/>
  <c r="I2457" i="23"/>
  <c r="H2163" i="23"/>
  <c r="I2163" i="23"/>
  <c r="H2208" i="23"/>
  <c r="I2208" i="23"/>
  <c r="H1266" i="23"/>
  <c r="I1266" i="23"/>
  <c r="H2893" i="23"/>
  <c r="I2893" i="23"/>
  <c r="H2341" i="23"/>
  <c r="I2341" i="23"/>
  <c r="H966" i="23"/>
  <c r="I966" i="23"/>
  <c r="H2952" i="23"/>
  <c r="I2952" i="23"/>
  <c r="H3552" i="23"/>
  <c r="I3552" i="23"/>
  <c r="H1094" i="23"/>
  <c r="I1094" i="23"/>
  <c r="H1250" i="23"/>
  <c r="I1250" i="23"/>
  <c r="H1190" i="23"/>
  <c r="I1190" i="23"/>
  <c r="H2166" i="23"/>
  <c r="I2166" i="23"/>
  <c r="H3511" i="23"/>
  <c r="I3511" i="23"/>
  <c r="H2530" i="23"/>
  <c r="I2530" i="23"/>
  <c r="H1168" i="23"/>
  <c r="I1168" i="23"/>
  <c r="H1712" i="23"/>
  <c r="I1712" i="23"/>
  <c r="H2583" i="23"/>
  <c r="I2583" i="23"/>
  <c r="H3352" i="23"/>
  <c r="I3352" i="23"/>
  <c r="H2061" i="23"/>
  <c r="I2061" i="23"/>
  <c r="H3133" i="23"/>
  <c r="I3133" i="23"/>
  <c r="H225" i="23"/>
  <c r="I225" i="23"/>
  <c r="H1444" i="23"/>
  <c r="I1444" i="23"/>
  <c r="H1554" i="23"/>
  <c r="I1554" i="23"/>
  <c r="H2248" i="23"/>
  <c r="I2248" i="23"/>
  <c r="H2770" i="23"/>
  <c r="I2770" i="23"/>
  <c r="H3041" i="23"/>
  <c r="I3041" i="23"/>
  <c r="H2152" i="23"/>
  <c r="I2152" i="23"/>
  <c r="H1674" i="23"/>
  <c r="I1674" i="23"/>
  <c r="H385" i="23"/>
  <c r="I385" i="23"/>
  <c r="H2516" i="23"/>
  <c r="I2516" i="23"/>
  <c r="H2042" i="23"/>
  <c r="I2042" i="23"/>
  <c r="H74" i="23"/>
  <c r="I74" i="23"/>
  <c r="H967" i="23"/>
  <c r="I967" i="23"/>
  <c r="H3357" i="23"/>
  <c r="I3357" i="23"/>
  <c r="H3531" i="23"/>
  <c r="I3531" i="23"/>
  <c r="H1403" i="23"/>
  <c r="I1403" i="23"/>
  <c r="H3033" i="23"/>
  <c r="I3033" i="23"/>
  <c r="H1467" i="23"/>
  <c r="I1467" i="23"/>
  <c r="H400" i="23"/>
  <c r="I400" i="23"/>
  <c r="H2691" i="23"/>
  <c r="I2691" i="23"/>
  <c r="H2176" i="23"/>
  <c r="I2176" i="23"/>
  <c r="H942" i="23"/>
  <c r="I942" i="23"/>
  <c r="H2730" i="23"/>
  <c r="I2730" i="23"/>
  <c r="H3313" i="23"/>
  <c r="I3313" i="23"/>
  <c r="H1406" i="23"/>
  <c r="I1406" i="23"/>
  <c r="H3006" i="23"/>
  <c r="I3006" i="23"/>
  <c r="H1762" i="23"/>
  <c r="I1762" i="23"/>
  <c r="H1968" i="23"/>
  <c r="I1968" i="23"/>
  <c r="H721" i="23"/>
  <c r="I721" i="23"/>
  <c r="H2689" i="23"/>
  <c r="I2689" i="23"/>
  <c r="H326" i="23"/>
  <c r="I326" i="23"/>
  <c r="H3562" i="23"/>
  <c r="I3562" i="23"/>
  <c r="H3128" i="23"/>
  <c r="I3128" i="23"/>
  <c r="H787" i="23"/>
  <c r="I787" i="23"/>
  <c r="H1714" i="23"/>
  <c r="I1714" i="23"/>
  <c r="H1438" i="23"/>
  <c r="I1438" i="23"/>
  <c r="H1482" i="23"/>
  <c r="I1482" i="23"/>
  <c r="H3110" i="23"/>
  <c r="I3110" i="23"/>
  <c r="H1261" i="23"/>
  <c r="I1261" i="23"/>
  <c r="H1413" i="23"/>
  <c r="I1413" i="23"/>
  <c r="H1371" i="23"/>
  <c r="I1371" i="23"/>
  <c r="H2200" i="23"/>
  <c r="I2200" i="23"/>
  <c r="H725" i="23"/>
  <c r="I725" i="23"/>
  <c r="H2050" i="23"/>
  <c r="I2050" i="23"/>
  <c r="H2451" i="23"/>
  <c r="I2451" i="23"/>
  <c r="H3065" i="23"/>
  <c r="I3065" i="23"/>
  <c r="H871" i="23"/>
  <c r="I871" i="23"/>
  <c r="H305" i="23"/>
  <c r="I305" i="23"/>
  <c r="H1835" i="23"/>
  <c r="I1835" i="23"/>
  <c r="H2805" i="23"/>
  <c r="I2805" i="23"/>
  <c r="H1989" i="23"/>
  <c r="I1989" i="23"/>
  <c r="H3046" i="23"/>
  <c r="I3046" i="23"/>
  <c r="H654" i="23"/>
  <c r="I654" i="23"/>
  <c r="H533" i="23"/>
  <c r="I533" i="23"/>
  <c r="H970" i="23"/>
  <c r="I970" i="23"/>
  <c r="H1622" i="23"/>
  <c r="I1622" i="23"/>
  <c r="H1798" i="23"/>
  <c r="I1798" i="23"/>
  <c r="H3015" i="23"/>
  <c r="I3015" i="23"/>
  <c r="H241" i="23"/>
  <c r="I241" i="23"/>
  <c r="H186" i="23"/>
  <c r="I186" i="23"/>
  <c r="H2087" i="23"/>
  <c r="I2087" i="23"/>
  <c r="H199" i="23"/>
  <c r="I199" i="23"/>
  <c r="H3443" i="23"/>
  <c r="I3443" i="23"/>
  <c r="H1578" i="23"/>
  <c r="I1578" i="23"/>
  <c r="H1721" i="23"/>
  <c r="I1721" i="23"/>
  <c r="H1695" i="23"/>
  <c r="I1695" i="23"/>
  <c r="H637" i="23"/>
  <c r="I637" i="23"/>
  <c r="H2276" i="23"/>
  <c r="I2276" i="23"/>
  <c r="H3547" i="23"/>
  <c r="I3547" i="23"/>
  <c r="H719" i="23"/>
  <c r="I719" i="23"/>
  <c r="H1454" i="23"/>
  <c r="I1454" i="23"/>
  <c r="H3344" i="23"/>
  <c r="I3344" i="23"/>
  <c r="H629" i="23"/>
  <c r="I629" i="23"/>
  <c r="H3358" i="23"/>
  <c r="I3358" i="23"/>
  <c r="H1219" i="23"/>
  <c r="I1219" i="23"/>
  <c r="H3107" i="23"/>
  <c r="I3107" i="23"/>
  <c r="H1020" i="23"/>
  <c r="I1020" i="23"/>
  <c r="H1982" i="23"/>
  <c r="I1982" i="23"/>
  <c r="H2932" i="23"/>
  <c r="I2932" i="23"/>
  <c r="H2807" i="23"/>
  <c r="I2807" i="23"/>
  <c r="H757" i="23"/>
  <c r="I757" i="23"/>
  <c r="H1505" i="23"/>
  <c r="I1505" i="23"/>
  <c r="H2586" i="23"/>
  <c r="I2586" i="23"/>
  <c r="H1753" i="23"/>
  <c r="I1753" i="23"/>
  <c r="H2526" i="23"/>
  <c r="I2526" i="23"/>
  <c r="H309" i="23"/>
  <c r="I309" i="23"/>
  <c r="H1542" i="23"/>
  <c r="I1542" i="23"/>
  <c r="H1917" i="23"/>
  <c r="I1917" i="23"/>
  <c r="H3292" i="23"/>
  <c r="I3292" i="23"/>
  <c r="H670" i="23"/>
  <c r="I670" i="23"/>
  <c r="H2482" i="23"/>
  <c r="I2482" i="23"/>
  <c r="H3561" i="23"/>
  <c r="I3561" i="23"/>
  <c r="H864" i="23"/>
  <c r="I864" i="23"/>
  <c r="H2978" i="23"/>
  <c r="I2978" i="23"/>
  <c r="H2094" i="23"/>
  <c r="I2094" i="23"/>
  <c r="H1799" i="23"/>
  <c r="I1799" i="23"/>
  <c r="H1866" i="23"/>
  <c r="I1866" i="23"/>
  <c r="H894" i="23"/>
  <c r="I894" i="23"/>
  <c r="H2304" i="23"/>
  <c r="I2304" i="23"/>
  <c r="H1205" i="23"/>
  <c r="I1205" i="23"/>
  <c r="H251" i="23"/>
  <c r="I251" i="23"/>
  <c r="H3081" i="23"/>
  <c r="I3081" i="23"/>
  <c r="H3331" i="23"/>
  <c r="I3331" i="23"/>
  <c r="H1256" i="23"/>
  <c r="I1256" i="23"/>
  <c r="H3040" i="23"/>
  <c r="I3040" i="23"/>
  <c r="H2506" i="23"/>
  <c r="I2506" i="23"/>
  <c r="H256" i="23"/>
  <c r="I256" i="23"/>
  <c r="H1538" i="23"/>
  <c r="I1538" i="23"/>
  <c r="H2931" i="23"/>
  <c r="I2931" i="23"/>
  <c r="H2121" i="23"/>
  <c r="I2121" i="23"/>
  <c r="H3059" i="23"/>
  <c r="I3059" i="23"/>
  <c r="H264" i="23"/>
  <c r="I264" i="23"/>
  <c r="H1827" i="23"/>
  <c r="I1827" i="23"/>
  <c r="H1915" i="23"/>
  <c r="I1915" i="23"/>
  <c r="H1184" i="23"/>
  <c r="I1184" i="23"/>
  <c r="H1920" i="23"/>
  <c r="I1920" i="23"/>
  <c r="H1919" i="23"/>
  <c r="I1919" i="23"/>
  <c r="H113" i="23"/>
  <c r="I113" i="23"/>
  <c r="H15" i="23"/>
  <c r="I15" i="23"/>
  <c r="H993" i="23"/>
  <c r="I993" i="23"/>
  <c r="H2845" i="23"/>
  <c r="I2845" i="23"/>
  <c r="H837" i="23"/>
  <c r="I837" i="23"/>
  <c r="H1882" i="23"/>
  <c r="I1882" i="23"/>
  <c r="H1853" i="23"/>
  <c r="I1853" i="23"/>
  <c r="H425" i="23"/>
  <c r="I425" i="23"/>
  <c r="H2406" i="23"/>
  <c r="I2406" i="23"/>
  <c r="H3214" i="23"/>
  <c r="I3214" i="23"/>
  <c r="H573" i="23"/>
  <c r="I573" i="23"/>
  <c r="H2119" i="23"/>
  <c r="I2119" i="23"/>
  <c r="H3203" i="23"/>
  <c r="I3203" i="23"/>
  <c r="H2051" i="23"/>
  <c r="I2051" i="23"/>
  <c r="H3111" i="23"/>
  <c r="I3111" i="23"/>
  <c r="H63" i="23"/>
  <c r="I63" i="23"/>
  <c r="H1892" i="23"/>
  <c r="I1892" i="23"/>
  <c r="H2713" i="23"/>
  <c r="I2713" i="23"/>
  <c r="H2046" i="23"/>
  <c r="I2046" i="23"/>
  <c r="H1298" i="23"/>
  <c r="I1298" i="23"/>
  <c r="H3584" i="23"/>
  <c r="I3584" i="23"/>
  <c r="H974" i="23"/>
  <c r="I974" i="23"/>
  <c r="H821" i="23"/>
  <c r="I821" i="23"/>
  <c r="H1546" i="23"/>
  <c r="I1546" i="23"/>
  <c r="H3375" i="23"/>
  <c r="I3375" i="23"/>
  <c r="H1067" i="23"/>
  <c r="I1067" i="23"/>
  <c r="H620" i="23"/>
  <c r="I620" i="23"/>
  <c r="H3545" i="23"/>
  <c r="I3545" i="23"/>
  <c r="H1194" i="23"/>
  <c r="I1194" i="23"/>
  <c r="H3448" i="23"/>
  <c r="I3448" i="23"/>
  <c r="H1778" i="23"/>
  <c r="I1778" i="23"/>
  <c r="H2162" i="23"/>
  <c r="I2162" i="23"/>
  <c r="H195" i="23"/>
  <c r="I195" i="23"/>
  <c r="H925" i="23"/>
  <c r="I925" i="23"/>
  <c r="H1717" i="23"/>
  <c r="I1717" i="23"/>
  <c r="H416" i="23"/>
  <c r="I416" i="23"/>
  <c r="H3351" i="23"/>
  <c r="I3351" i="23"/>
  <c r="H2448" i="23"/>
  <c r="I2448" i="23"/>
  <c r="H893" i="23"/>
  <c r="I893" i="23"/>
  <c r="H3215" i="23"/>
  <c r="I3215" i="23"/>
  <c r="H603" i="23"/>
  <c r="I603" i="23"/>
  <c r="H788" i="23"/>
  <c r="I788" i="23"/>
  <c r="H2376" i="23"/>
  <c r="I2376" i="23"/>
  <c r="H2207" i="23"/>
  <c r="I2207" i="23"/>
  <c r="H737" i="23"/>
  <c r="I737" i="23"/>
  <c r="H3555" i="23"/>
  <c r="I3555" i="23"/>
  <c r="H227" i="23"/>
  <c r="I227" i="23"/>
  <c r="H2939" i="23"/>
  <c r="I2939" i="23"/>
  <c r="H2114" i="23"/>
  <c r="I2114" i="23"/>
  <c r="H174" i="23"/>
  <c r="I174" i="23"/>
  <c r="H3390" i="23"/>
  <c r="I3390" i="23"/>
  <c r="H3019" i="23"/>
  <c r="I3019" i="23"/>
  <c r="H1850" i="23"/>
  <c r="I1850" i="23"/>
  <c r="H1153" i="23"/>
  <c r="I1153" i="23"/>
  <c r="H2608" i="23"/>
  <c r="I2608" i="23"/>
  <c r="H1871" i="23"/>
  <c r="I1871" i="23"/>
  <c r="H73" i="23"/>
  <c r="I73" i="23"/>
  <c r="H1110" i="23"/>
  <c r="I1110" i="23"/>
  <c r="H1188" i="23"/>
  <c r="I1188" i="23"/>
  <c r="H38" i="23"/>
  <c r="I38" i="23"/>
  <c r="H1424" i="23"/>
  <c r="I1424" i="23"/>
  <c r="H1166" i="23"/>
  <c r="I1166" i="23"/>
  <c r="H1286" i="23"/>
  <c r="I1286" i="23"/>
  <c r="H868" i="23"/>
  <c r="I868" i="23"/>
  <c r="H1340" i="23"/>
  <c r="I1340" i="23"/>
  <c r="H3126" i="23"/>
  <c r="I3126" i="23"/>
  <c r="H3112" i="23"/>
  <c r="I3112" i="23"/>
  <c r="H1086" i="23"/>
  <c r="I1086" i="23"/>
  <c r="H991" i="23"/>
  <c r="I991" i="23"/>
  <c r="H3371" i="23"/>
  <c r="I3371" i="23"/>
  <c r="H2782" i="23"/>
  <c r="I2782" i="23"/>
  <c r="H1955" i="23"/>
  <c r="I1955" i="23"/>
  <c r="H1275" i="23"/>
  <c r="I1275" i="23"/>
  <c r="H3273" i="23"/>
  <c r="I3273" i="23"/>
  <c r="H1845" i="23"/>
  <c r="I1845" i="23"/>
  <c r="H2230" i="23"/>
  <c r="I2230" i="23"/>
  <c r="H1494" i="23"/>
  <c r="I1494" i="23"/>
  <c r="H2071" i="23"/>
  <c r="I2071" i="23"/>
  <c r="H2375" i="23"/>
  <c r="I2375" i="23"/>
  <c r="H1455" i="23"/>
  <c r="I1455" i="23"/>
  <c r="H2578" i="23"/>
  <c r="I2578" i="23"/>
  <c r="H2429" i="23"/>
  <c r="I2429" i="23"/>
  <c r="H2213" i="23"/>
  <c r="I2213" i="23"/>
  <c r="H1117" i="23"/>
  <c r="I1117" i="23"/>
  <c r="H1516" i="23"/>
  <c r="I1516" i="23"/>
  <c r="H136" i="23"/>
  <c r="I136" i="23"/>
  <c r="H2038" i="23"/>
  <c r="I2038" i="23"/>
  <c r="H1735" i="23"/>
  <c r="I1735" i="23"/>
  <c r="H3190" i="23"/>
  <c r="I3190" i="23"/>
  <c r="H3216" i="23"/>
  <c r="I3216" i="23"/>
  <c r="H352" i="23"/>
  <c r="I352" i="23"/>
  <c r="H1447" i="23"/>
  <c r="I1447" i="23"/>
  <c r="H2298" i="23"/>
  <c r="I2298" i="23"/>
  <c r="H2048" i="23"/>
  <c r="I2048" i="23"/>
  <c r="H3102" i="23"/>
  <c r="I3102" i="23"/>
  <c r="H623" i="23"/>
  <c r="I623" i="23"/>
  <c r="H1208" i="23"/>
  <c r="I1208" i="23"/>
  <c r="H2430" i="23"/>
  <c r="I2430" i="23"/>
  <c r="H2726" i="23"/>
  <c r="I2726" i="23"/>
  <c r="H497" i="23"/>
  <c r="I497" i="23"/>
  <c r="H3192" i="23"/>
  <c r="I3192" i="23"/>
  <c r="H2169" i="23"/>
  <c r="I2169" i="23"/>
  <c r="H486" i="23"/>
  <c r="I486" i="23"/>
  <c r="H1159" i="23"/>
  <c r="I1159" i="23"/>
  <c r="H2754" i="23"/>
  <c r="I2754" i="23"/>
  <c r="H3324" i="23"/>
  <c r="I3324" i="23"/>
  <c r="H1887" i="23"/>
  <c r="I1887" i="23"/>
  <c r="H1813" i="23"/>
  <c r="I1813" i="23"/>
  <c r="H200" i="23"/>
  <c r="I200" i="23"/>
  <c r="H3213" i="23"/>
  <c r="I3213" i="23"/>
  <c r="H294" i="23"/>
  <c r="I294" i="23"/>
  <c r="H3067" i="23"/>
  <c r="I3067" i="23"/>
  <c r="H1738" i="23"/>
  <c r="I1738" i="23"/>
  <c r="H3167" i="23"/>
  <c r="I3167" i="23"/>
  <c r="H841" i="23"/>
  <c r="I841" i="23"/>
  <c r="H1383" i="23"/>
  <c r="I1383" i="23"/>
  <c r="H2706" i="23"/>
  <c r="I2706" i="23"/>
  <c r="H262" i="23"/>
  <c r="I262" i="23"/>
  <c r="H552" i="23"/>
  <c r="I552" i="23"/>
  <c r="H3400" i="23"/>
  <c r="I3400" i="23"/>
  <c r="H3262" i="23"/>
  <c r="I3262" i="23"/>
  <c r="H70" i="23"/>
  <c r="I70" i="23"/>
  <c r="H131" i="23"/>
  <c r="I131" i="23"/>
  <c r="H1276" i="23"/>
  <c r="I1276" i="23"/>
  <c r="H941" i="23"/>
  <c r="I941" i="23"/>
  <c r="H3477" i="23"/>
  <c r="I3477" i="23"/>
  <c r="H2321" i="23"/>
  <c r="I2321" i="23"/>
  <c r="H62" i="23"/>
  <c r="I62" i="23"/>
  <c r="H1637" i="23"/>
  <c r="I1637" i="23"/>
  <c r="H3345" i="23"/>
  <c r="I3345" i="23"/>
  <c r="H3409" i="23"/>
  <c r="I3409" i="23"/>
  <c r="H224" i="23"/>
  <c r="I224" i="23"/>
  <c r="H815" i="23"/>
  <c r="I815" i="23"/>
  <c r="H424" i="23"/>
  <c r="I424" i="23"/>
  <c r="H2870" i="23"/>
  <c r="I2870" i="23"/>
  <c r="H3260" i="23"/>
  <c r="I3260" i="23"/>
  <c r="H2291" i="23"/>
  <c r="I2291" i="23"/>
  <c r="H2385" i="23"/>
  <c r="I2385" i="23"/>
  <c r="H452" i="23"/>
  <c r="I452" i="23"/>
  <c r="H3306" i="23"/>
  <c r="I3306" i="23"/>
  <c r="H1045" i="23"/>
  <c r="I1045" i="23"/>
  <c r="H1627" i="23"/>
  <c r="I1627" i="23"/>
  <c r="H55" i="23"/>
  <c r="I55" i="23"/>
  <c r="H1307" i="23"/>
  <c r="I1307" i="23"/>
  <c r="H2436" i="23"/>
  <c r="I2436" i="23"/>
  <c r="H579" i="23"/>
  <c r="I579" i="23"/>
  <c r="H876" i="23"/>
  <c r="I876" i="23"/>
  <c r="H1347" i="23"/>
  <c r="I1347" i="23"/>
  <c r="H2077" i="23"/>
  <c r="I2077" i="23"/>
  <c r="H1079" i="23"/>
  <c r="I1079" i="23"/>
  <c r="H3075" i="23"/>
  <c r="I3075" i="23"/>
  <c r="H3507" i="23"/>
  <c r="I3507" i="23"/>
  <c r="H822" i="23"/>
  <c r="I822" i="23"/>
  <c r="H3109" i="23"/>
  <c r="I3109" i="23"/>
  <c r="H171" i="23"/>
  <c r="I171" i="23"/>
  <c r="H2204" i="23"/>
  <c r="I2204" i="23"/>
  <c r="H1005" i="23"/>
  <c r="I1005" i="23"/>
  <c r="H752" i="23"/>
  <c r="I752" i="23"/>
  <c r="H1675" i="23"/>
  <c r="I1675" i="23"/>
  <c r="H3391" i="23"/>
  <c r="I3391" i="23"/>
  <c r="H1248" i="23"/>
  <c r="I1248" i="23"/>
  <c r="H2089" i="23"/>
  <c r="I2089" i="23"/>
  <c r="H2149" i="23"/>
  <c r="I2149" i="23"/>
  <c r="H244" i="23"/>
  <c r="I244" i="23"/>
  <c r="H2310" i="23"/>
  <c r="I2310" i="23"/>
  <c r="H2201" i="23"/>
  <c r="I2201" i="23"/>
  <c r="H814" i="23"/>
  <c r="I814" i="23"/>
  <c r="H2717" i="23"/>
  <c r="I2717" i="23"/>
  <c r="H2435" i="23"/>
  <c r="I2435" i="23"/>
  <c r="H3543" i="23"/>
  <c r="I3543" i="23"/>
  <c r="H343" i="23"/>
  <c r="I343" i="23"/>
  <c r="H1390" i="23"/>
  <c r="I1390" i="23"/>
  <c r="H3202" i="23"/>
  <c r="I3202" i="23"/>
  <c r="H1064" i="23"/>
  <c r="I1064" i="23"/>
  <c r="H679" i="23"/>
  <c r="I679" i="23"/>
  <c r="H2942" i="23"/>
  <c r="I2942" i="23"/>
  <c r="H3294" i="23"/>
  <c r="I3294" i="23"/>
  <c r="H2371" i="23"/>
  <c r="I2371" i="23"/>
  <c r="H2073" i="23"/>
  <c r="I2073" i="23"/>
  <c r="H870" i="23"/>
  <c r="I870" i="23"/>
  <c r="H2590" i="23"/>
  <c r="I2590" i="23"/>
  <c r="H313" i="23"/>
  <c r="I313" i="23"/>
  <c r="H1791" i="23"/>
  <c r="I1791" i="23"/>
  <c r="H2959" i="23"/>
  <c r="I2959" i="23"/>
  <c r="H1655" i="23"/>
  <c r="I1655" i="23"/>
  <c r="H588" i="23"/>
  <c r="I588" i="23"/>
  <c r="H3310" i="23"/>
  <c r="I3310" i="23"/>
  <c r="H2636" i="23"/>
  <c r="I2636" i="23"/>
  <c r="H2540" i="23"/>
  <c r="I2540" i="23"/>
  <c r="H1804" i="23"/>
  <c r="I1804" i="23"/>
  <c r="H546" i="23"/>
  <c r="I546" i="23"/>
  <c r="H2129" i="23"/>
  <c r="I2129" i="23"/>
  <c r="H1001" i="23"/>
  <c r="I1001" i="23"/>
  <c r="H3353" i="23"/>
  <c r="I3353" i="23"/>
  <c r="H3289" i="23"/>
  <c r="I3289" i="23"/>
  <c r="H1393" i="23"/>
  <c r="I1393" i="23"/>
  <c r="H217" i="23"/>
  <c r="I217" i="23"/>
  <c r="H1128" i="23"/>
  <c r="I1128" i="23"/>
  <c r="H2196" i="23"/>
  <c r="I2196" i="23"/>
  <c r="H3505" i="23"/>
  <c r="I3505" i="23"/>
  <c r="H1659" i="23"/>
  <c r="I1659" i="23"/>
  <c r="H778" i="23"/>
  <c r="I778" i="23"/>
  <c r="H2266" i="23"/>
  <c r="I2266" i="23"/>
  <c r="H235" i="23"/>
  <c r="I235" i="23"/>
  <c r="H2382" i="23"/>
  <c r="I2382" i="23"/>
  <c r="H1994" i="23"/>
  <c r="I1994" i="23"/>
  <c r="H394" i="23"/>
  <c r="I394" i="23"/>
  <c r="H1706" i="23"/>
  <c r="I1706" i="23"/>
  <c r="H769" i="23"/>
  <c r="I769" i="23"/>
  <c r="H1409" i="23"/>
  <c r="I1409" i="23"/>
  <c r="H2974" i="23"/>
  <c r="I2974" i="23"/>
  <c r="H1638" i="23"/>
  <c r="I1638" i="23"/>
  <c r="H2117" i="23"/>
  <c r="I2117" i="23"/>
  <c r="H707" i="23"/>
  <c r="I707" i="23"/>
  <c r="H3520" i="23"/>
  <c r="I3520" i="23"/>
  <c r="H13" i="23"/>
  <c r="I13" i="23"/>
  <c r="H965" i="23"/>
  <c r="I965" i="23"/>
  <c r="H2901" i="23"/>
  <c r="I2901" i="23"/>
  <c r="H1269" i="23"/>
  <c r="I1269" i="23"/>
  <c r="H2235" i="23"/>
  <c r="I2235" i="23"/>
  <c r="H266" i="23"/>
  <c r="I266" i="23"/>
  <c r="H648" i="23"/>
  <c r="I648" i="23"/>
  <c r="H364" i="23"/>
  <c r="I364" i="23"/>
  <c r="H2431" i="23"/>
  <c r="I2431" i="23"/>
  <c r="H1794" i="23"/>
  <c r="I1794" i="23"/>
  <c r="H2882" i="23"/>
  <c r="I2882" i="23"/>
  <c r="H1986" i="23"/>
  <c r="I1986" i="23"/>
  <c r="H381" i="23"/>
  <c r="I381" i="23"/>
  <c r="H2068" i="23"/>
  <c r="I2068" i="23"/>
  <c r="H477" i="23"/>
  <c r="I477" i="23"/>
  <c r="H520" i="23"/>
  <c r="I520" i="23"/>
  <c r="H2468" i="23"/>
  <c r="I2468" i="23"/>
  <c r="H3185" i="23"/>
  <c r="I3185" i="23"/>
  <c r="H1702" i="23"/>
  <c r="I1702" i="23"/>
  <c r="H803" i="23"/>
  <c r="I803" i="23"/>
  <c r="H1512" i="23"/>
  <c r="I1512" i="23"/>
  <c r="H1665" i="23"/>
  <c r="I1665" i="23"/>
  <c r="H1696" i="23"/>
  <c r="I1696" i="23"/>
  <c r="H2006" i="23"/>
  <c r="I2006" i="23"/>
  <c r="H1418" i="23"/>
  <c r="I1418" i="23"/>
  <c r="H1932" i="23"/>
  <c r="I1932" i="23"/>
  <c r="H1906" i="23"/>
  <c r="I1906" i="23"/>
  <c r="H783" i="23"/>
  <c r="I783" i="23"/>
  <c r="H273" i="23"/>
  <c r="I273" i="23"/>
  <c r="H1643" i="23"/>
  <c r="I1643" i="23"/>
  <c r="H2139" i="23"/>
  <c r="I2139" i="23"/>
  <c r="H342" i="23"/>
  <c r="I342" i="23"/>
  <c r="H3212" i="23"/>
  <c r="I3212" i="23"/>
  <c r="H1461" i="23"/>
  <c r="I1461" i="23"/>
  <c r="H515" i="23"/>
  <c r="I515" i="23"/>
  <c r="H1872" i="23"/>
  <c r="I1872" i="23"/>
  <c r="H509" i="23"/>
  <c r="I509" i="23"/>
  <c r="H1558" i="23"/>
  <c r="I1558" i="23"/>
  <c r="H2102" i="23"/>
  <c r="I2102" i="23"/>
  <c r="H1973" i="23"/>
  <c r="I1973" i="23"/>
  <c r="H1780" i="23"/>
  <c r="I1780" i="23"/>
  <c r="H2417" i="23"/>
  <c r="I2417" i="23"/>
  <c r="H1131" i="23"/>
  <c r="I1131" i="23"/>
  <c r="H794" i="23"/>
  <c r="I794" i="23"/>
  <c r="H2649" i="23"/>
  <c r="I2649" i="23"/>
  <c r="H934" i="23"/>
  <c r="I934" i="23"/>
  <c r="H2327" i="23"/>
  <c r="I2327" i="23"/>
  <c r="H1531" i="23"/>
  <c r="I1531" i="23"/>
  <c r="H368" i="23"/>
  <c r="I368" i="23"/>
  <c r="H1805" i="23"/>
  <c r="I1805" i="23"/>
  <c r="H3048" i="23"/>
  <c r="I3048" i="23"/>
  <c r="H2056" i="23"/>
  <c r="I2056" i="23"/>
  <c r="H723" i="23"/>
  <c r="I723" i="23"/>
  <c r="H608" i="23"/>
  <c r="I608" i="23"/>
  <c r="H1751" i="23"/>
  <c r="I1751" i="23"/>
  <c r="H435" i="23"/>
  <c r="I435" i="23"/>
  <c r="H3174" i="23"/>
  <c r="I3174" i="23"/>
  <c r="H1435" i="23"/>
  <c r="I1435" i="23"/>
  <c r="H1236" i="23"/>
  <c r="I1236" i="23"/>
  <c r="H3550" i="23"/>
  <c r="I3550" i="23"/>
  <c r="H2780" i="23"/>
  <c r="I2780" i="23"/>
  <c r="H2173" i="23"/>
  <c r="I2173" i="23"/>
  <c r="H278" i="23"/>
  <c r="I278" i="23"/>
  <c r="H3535" i="23"/>
  <c r="I3535" i="23"/>
  <c r="H568" i="23"/>
  <c r="I568" i="23"/>
  <c r="H267" i="23"/>
  <c r="I267" i="23"/>
  <c r="H3427" i="23"/>
  <c r="I3427" i="23"/>
  <c r="H2575" i="23"/>
  <c r="I2575" i="23"/>
  <c r="H1641" i="23"/>
  <c r="I1641" i="23"/>
  <c r="H449" i="23"/>
  <c r="I449" i="23"/>
  <c r="H1053" i="23"/>
  <c r="I1053" i="23"/>
  <c r="H830" i="23"/>
  <c r="I830" i="23"/>
  <c r="H3558" i="23"/>
  <c r="I3558" i="23"/>
  <c r="H1246" i="23"/>
  <c r="I1246" i="23"/>
  <c r="H1544" i="23"/>
  <c r="I1544" i="23"/>
  <c r="H3514" i="23"/>
  <c r="I3514" i="23"/>
  <c r="H1807" i="23"/>
  <c r="I1807" i="23"/>
  <c r="H2878" i="23"/>
  <c r="I2878" i="23"/>
  <c r="H1852" i="23"/>
  <c r="I1852" i="23"/>
  <c r="H755" i="23"/>
  <c r="I755" i="23"/>
  <c r="H1607" i="23"/>
  <c r="I1607" i="23"/>
  <c r="H1458" i="23"/>
  <c r="I1458" i="23"/>
  <c r="H100" i="23"/>
  <c r="I100" i="23"/>
  <c r="H731" i="23"/>
  <c r="I731" i="23"/>
  <c r="H1279" i="23"/>
  <c r="I1279" i="23"/>
  <c r="H2793" i="23"/>
  <c r="I2793" i="23"/>
  <c r="H1186" i="23"/>
  <c r="I1186" i="23"/>
  <c r="H1612" i="23"/>
  <c r="I1612" i="23"/>
  <c r="H1027" i="23"/>
  <c r="I1027" i="23"/>
  <c r="H1836" i="23"/>
  <c r="I1836" i="23"/>
  <c r="H1105" i="23"/>
  <c r="I1105" i="23"/>
  <c r="H1822" i="23"/>
  <c r="I1822" i="23"/>
  <c r="H1640" i="23"/>
  <c r="I1640" i="23"/>
  <c r="H2778" i="23"/>
  <c r="I2778" i="23"/>
  <c r="H238" i="23"/>
  <c r="I238" i="23"/>
  <c r="H372" i="23"/>
  <c r="I372" i="23"/>
  <c r="H2743" i="23"/>
  <c r="I2743" i="23"/>
  <c r="H2944" i="23"/>
  <c r="I2944" i="23"/>
  <c r="H369" i="23"/>
  <c r="I369" i="23"/>
  <c r="H2727" i="23"/>
  <c r="I2727" i="23"/>
  <c r="H465" i="23"/>
  <c r="I465" i="23"/>
  <c r="H2069" i="23"/>
  <c r="I2069" i="23"/>
  <c r="H2091" i="23"/>
  <c r="I2091" i="23"/>
  <c r="H2710" i="23"/>
  <c r="I2710" i="23"/>
  <c r="H1098" i="23"/>
  <c r="I1098" i="23"/>
  <c r="H232" i="23"/>
  <c r="I232" i="23"/>
  <c r="H1034" i="23"/>
  <c r="I1034" i="23"/>
  <c r="H816" i="23"/>
  <c r="I816" i="23"/>
  <c r="H2908" i="23"/>
  <c r="I2908" i="23"/>
  <c r="H444" i="23"/>
  <c r="I444" i="23"/>
  <c r="H2312" i="23"/>
  <c r="I2312" i="23"/>
  <c r="H1913" i="23"/>
  <c r="I1913" i="23"/>
  <c r="H1081" i="23"/>
  <c r="I1081" i="23"/>
  <c r="H1278" i="23"/>
  <c r="I1278" i="23"/>
  <c r="H1285" i="23"/>
  <c r="I1285" i="23"/>
  <c r="H2088" i="23"/>
  <c r="I2088" i="23"/>
  <c r="H1187" i="23"/>
  <c r="I1187" i="23"/>
  <c r="H3500" i="23"/>
  <c r="I3500" i="23"/>
  <c r="H3548" i="23"/>
  <c r="I3548" i="23"/>
  <c r="H2728" i="23"/>
  <c r="I2728" i="23"/>
  <c r="H2118" i="23"/>
  <c r="I2118" i="23"/>
  <c r="H3479" i="23"/>
  <c r="I3479" i="23"/>
  <c r="H1615" i="23"/>
  <c r="I1615" i="23"/>
  <c r="H271" i="23"/>
  <c r="I271" i="23"/>
  <c r="H2124" i="23"/>
  <c r="I2124" i="23"/>
  <c r="H1463" i="23"/>
  <c r="I1463" i="23"/>
  <c r="H740" i="23"/>
  <c r="I740" i="23"/>
  <c r="H426" i="23"/>
  <c r="I426" i="23"/>
  <c r="H3335" i="23"/>
  <c r="I3335" i="23"/>
  <c r="H2490" i="23"/>
  <c r="I2490" i="23"/>
  <c r="H2013" i="23"/>
  <c r="I2013" i="23"/>
  <c r="H711" i="23"/>
  <c r="I711" i="23"/>
  <c r="H1802" i="23"/>
  <c r="I1802" i="23"/>
  <c r="H1685" i="23"/>
  <c r="I1685" i="23"/>
  <c r="H2175" i="23"/>
  <c r="I2175" i="23"/>
  <c r="H447" i="23"/>
  <c r="I447" i="23"/>
  <c r="H1160" i="23"/>
  <c r="I1160" i="23"/>
  <c r="H3283" i="23"/>
  <c r="I3283" i="23"/>
  <c r="H1277" i="23"/>
  <c r="I1277" i="23"/>
  <c r="H1841" i="23"/>
  <c r="I1841" i="23"/>
  <c r="H2244" i="23"/>
  <c r="I2244" i="23"/>
  <c r="H1707" i="23"/>
  <c r="I1707" i="23"/>
  <c r="H2632" i="23"/>
  <c r="I2632" i="23"/>
  <c r="H2983" i="23"/>
  <c r="I2983" i="23"/>
  <c r="H403" i="23"/>
  <c r="I403" i="23"/>
  <c r="H657" i="23"/>
  <c r="I657" i="23"/>
  <c r="H1591" i="23"/>
  <c r="I1591" i="23"/>
  <c r="H406" i="23"/>
  <c r="I406" i="23"/>
  <c r="H1155" i="23"/>
  <c r="I1155" i="23"/>
  <c r="H1948" i="23"/>
  <c r="I1948" i="23"/>
  <c r="H276" i="23"/>
  <c r="I276" i="23"/>
  <c r="H39" i="23"/>
  <c r="I39" i="23"/>
  <c r="H2348" i="23"/>
  <c r="I2348" i="23"/>
  <c r="H1783" i="23"/>
  <c r="I1783" i="23"/>
  <c r="H2413" i="23"/>
  <c r="I2413" i="23"/>
  <c r="H2307" i="23"/>
  <c r="I2307" i="23"/>
  <c r="H775" i="23"/>
  <c r="I775" i="23"/>
  <c r="H2181" i="23"/>
  <c r="I2181" i="23"/>
  <c r="H3230" i="23"/>
  <c r="I3230" i="23"/>
  <c r="H1658" i="23"/>
  <c r="I1658" i="23"/>
  <c r="H3058" i="23"/>
  <c r="I3058" i="23"/>
  <c r="H3035" i="23"/>
  <c r="I3035" i="23"/>
  <c r="H1708" i="23"/>
  <c r="I1708" i="23"/>
  <c r="H2523" i="23"/>
  <c r="I2523" i="23"/>
  <c r="H2282" i="23"/>
  <c r="I2282" i="23"/>
  <c r="H2671" i="23"/>
  <c r="I2671" i="23"/>
  <c r="H901" i="23"/>
  <c r="I901" i="23"/>
  <c r="H3370" i="23"/>
  <c r="I3370" i="23"/>
  <c r="H2383" i="23"/>
  <c r="I2383" i="23"/>
  <c r="H2851" i="23"/>
  <c r="I2851" i="23"/>
  <c r="H1839" i="23"/>
  <c r="I1839" i="23"/>
  <c r="H2197" i="23"/>
  <c r="I2197" i="23"/>
  <c r="H2487" i="23"/>
  <c r="I2487" i="23"/>
  <c r="H1705" i="23"/>
  <c r="I1705" i="23"/>
  <c r="H388" i="23"/>
  <c r="I388" i="23"/>
  <c r="H872" i="23"/>
  <c r="I872" i="23"/>
  <c r="H1249" i="23"/>
  <c r="I1249" i="23"/>
  <c r="H3446" i="23"/>
  <c r="I3446" i="23"/>
  <c r="H2116" i="23"/>
  <c r="I2116" i="23"/>
  <c r="H3302" i="23"/>
  <c r="I3302" i="23"/>
  <c r="H2855" i="23"/>
  <c r="I2855" i="23"/>
  <c r="H441" i="23"/>
  <c r="I441" i="23"/>
  <c r="H1732" i="23"/>
  <c r="I1732" i="23"/>
  <c r="H2548" i="23"/>
  <c r="I2548" i="23"/>
  <c r="H2568" i="23"/>
  <c r="I2568" i="23"/>
  <c r="H1240" i="23"/>
  <c r="I1240" i="23"/>
  <c r="H627" i="23"/>
  <c r="I627" i="23"/>
  <c r="H3254" i="23"/>
  <c r="I3254" i="23"/>
  <c r="H544" i="23"/>
  <c r="I544" i="23"/>
  <c r="H321" i="23"/>
  <c r="I321" i="23"/>
  <c r="H1603" i="23"/>
  <c r="I1603" i="23"/>
  <c r="H402" i="23"/>
  <c r="I402" i="23"/>
  <c r="H2797" i="23"/>
  <c r="I2797" i="23"/>
  <c r="H2483" i="23"/>
  <c r="I2483" i="23"/>
  <c r="H3362" i="23"/>
  <c r="I3362" i="23"/>
  <c r="H3583" i="23"/>
  <c r="I3583" i="23"/>
  <c r="H1811" i="23"/>
  <c r="I1811" i="23"/>
  <c r="H1182" i="23"/>
  <c r="I1182" i="23"/>
  <c r="H2812" i="23"/>
  <c r="I2812" i="23"/>
  <c r="H1975" i="23"/>
  <c r="I1975" i="23"/>
  <c r="H734" i="23"/>
  <c r="I734" i="23"/>
  <c r="H1119" i="23"/>
  <c r="I1119" i="23"/>
  <c r="H1118" i="23"/>
  <c r="I1118" i="23"/>
  <c r="H1300" i="23"/>
  <c r="I1300" i="23"/>
  <c r="H2289" i="23"/>
  <c r="I2289" i="23"/>
  <c r="H2529" i="23"/>
  <c r="I2529" i="23"/>
  <c r="H2306" i="23"/>
  <c r="I2306" i="23"/>
  <c r="H640" i="23"/>
  <c r="I640" i="23"/>
  <c r="H1227" i="23"/>
  <c r="I1227" i="23"/>
  <c r="H2100" i="23"/>
  <c r="I2100" i="23"/>
  <c r="H1082" i="23"/>
  <c r="I1082" i="23"/>
  <c r="H3196" i="23"/>
  <c r="I3196" i="23"/>
  <c r="H817" i="23"/>
  <c r="I817" i="23"/>
  <c r="H1136" i="23"/>
  <c r="I1136" i="23"/>
  <c r="H574" i="23"/>
  <c r="I574" i="23"/>
  <c r="H2447" i="23"/>
  <c r="I2447" i="23"/>
  <c r="H2443" i="23"/>
  <c r="I2443" i="23"/>
  <c r="H3406" i="23"/>
  <c r="I3406" i="23"/>
  <c r="H2238" i="23"/>
  <c r="I2238" i="23"/>
  <c r="H2830" i="23"/>
  <c r="I2830" i="23"/>
  <c r="H203" i="23"/>
  <c r="I203" i="23"/>
  <c r="H2764" i="23"/>
  <c r="I2764" i="23"/>
  <c r="H7" i="23"/>
  <c r="I7" i="23"/>
  <c r="H2814" i="23"/>
  <c r="I2814" i="23"/>
  <c r="H602" i="23"/>
  <c r="I602" i="23"/>
  <c r="H3333" i="23"/>
  <c r="I3333" i="23"/>
  <c r="H2667" i="23"/>
  <c r="I2667" i="23"/>
  <c r="H376" i="23"/>
  <c r="I376" i="23"/>
  <c r="H1342" i="23"/>
  <c r="I1342" i="23"/>
  <c r="H2252" i="23"/>
  <c r="I2252" i="23"/>
  <c r="H1026" i="23"/>
  <c r="I1026" i="23"/>
  <c r="H1864" i="23"/>
  <c r="I1864" i="23"/>
  <c r="H946" i="23"/>
  <c r="I946" i="23"/>
  <c r="H958" i="23"/>
  <c r="I958" i="23"/>
  <c r="H1197" i="23"/>
  <c r="I1197" i="23"/>
  <c r="H3577" i="23"/>
  <c r="I3577" i="23"/>
  <c r="H972" i="23"/>
  <c r="I972" i="23"/>
  <c r="H2598" i="23"/>
  <c r="I2598" i="23"/>
  <c r="H1809" i="23"/>
  <c r="I1809" i="23"/>
  <c r="H3386" i="23"/>
  <c r="I3386" i="23"/>
  <c r="H1394" i="23"/>
  <c r="I1394" i="23"/>
  <c r="H1377" i="23"/>
  <c r="I1377" i="23"/>
  <c r="H2989" i="23"/>
  <c r="I2989" i="23"/>
  <c r="H197" i="23"/>
  <c r="I197" i="23"/>
  <c r="H3217" i="23"/>
  <c r="I3217" i="23"/>
  <c r="H2977" i="23"/>
  <c r="I2977" i="23"/>
  <c r="H1199" i="23"/>
  <c r="I1199" i="23"/>
  <c r="H2637" i="23"/>
  <c r="I2637" i="23"/>
  <c r="H1113" i="23"/>
  <c r="I1113" i="23"/>
  <c r="H1030" i="23"/>
  <c r="I1030" i="23"/>
  <c r="H1527" i="23"/>
  <c r="I1527" i="23"/>
  <c r="H320" i="23"/>
  <c r="I320" i="23"/>
  <c r="H3382" i="23"/>
  <c r="I3382" i="23"/>
  <c r="H614" i="23"/>
  <c r="I614" i="23"/>
  <c r="H418" i="23"/>
  <c r="I418" i="23"/>
  <c r="H2507" i="23"/>
  <c r="I2507" i="23"/>
  <c r="H1563" i="23"/>
  <c r="I1563" i="23"/>
  <c r="H836" i="23"/>
  <c r="I836" i="23"/>
  <c r="H840" i="23"/>
  <c r="I840" i="23"/>
  <c r="H1981" i="23"/>
  <c r="I1981" i="23"/>
  <c r="H127" i="23"/>
  <c r="I127" i="23"/>
  <c r="H2255" i="23"/>
  <c r="I2255" i="23"/>
  <c r="H1990" i="23"/>
  <c r="I1990" i="23"/>
  <c r="H2401" i="23"/>
  <c r="I2401" i="23"/>
  <c r="H382" i="23"/>
  <c r="I382" i="23"/>
  <c r="H2604" i="23"/>
  <c r="I2604" i="23"/>
  <c r="H2987" i="23"/>
  <c r="I2987" i="23"/>
  <c r="H3206" i="23"/>
  <c r="I3206" i="23"/>
  <c r="H3339" i="23"/>
  <c r="I3339" i="23"/>
  <c r="H2998" i="23"/>
  <c r="I2998" i="23"/>
  <c r="H536" i="23"/>
  <c r="I536" i="23"/>
  <c r="H1023" i="23"/>
  <c r="I1023" i="23"/>
  <c r="H1282" i="23"/>
  <c r="I1282" i="23"/>
  <c r="H252" i="23"/>
  <c r="I252" i="23"/>
  <c r="H2699" i="23"/>
  <c r="I2699" i="23"/>
  <c r="H1088" i="23"/>
  <c r="I1088" i="23"/>
  <c r="H1629" i="23"/>
  <c r="I1629" i="23"/>
  <c r="H2452" i="23"/>
  <c r="I2452" i="23"/>
  <c r="H327" i="23"/>
  <c r="I327" i="23"/>
  <c r="H3412" i="23"/>
  <c r="I3412" i="23"/>
  <c r="H2683" i="23"/>
  <c r="I2683" i="23"/>
  <c r="H2243" i="23"/>
  <c r="I2243" i="23"/>
  <c r="H2024" i="23"/>
  <c r="I2024" i="23"/>
  <c r="H2733" i="23"/>
  <c r="I2733" i="23"/>
  <c r="H1870" i="23"/>
  <c r="I1870" i="23"/>
  <c r="H2216" i="23"/>
  <c r="I2216" i="23"/>
  <c r="H547" i="23"/>
  <c r="I547" i="23"/>
  <c r="H41" i="23"/>
  <c r="I41" i="23"/>
  <c r="H2916" i="23"/>
  <c r="I2916" i="23"/>
  <c r="H3265" i="23"/>
  <c r="I3265" i="23"/>
  <c r="H839" i="23"/>
  <c r="I839" i="23"/>
  <c r="H401" i="23"/>
  <c r="I401" i="23"/>
  <c r="H2333" i="23"/>
  <c r="I2333" i="23"/>
  <c r="H99" i="23"/>
  <c r="I99" i="23"/>
  <c r="H484" i="23"/>
  <c r="I484" i="23"/>
  <c r="H2796" i="23"/>
  <c r="I2796" i="23"/>
  <c r="H2426" i="23"/>
  <c r="I2426" i="23"/>
  <c r="H511" i="23"/>
  <c r="I511" i="23"/>
  <c r="H3481" i="23"/>
  <c r="I3481" i="23"/>
  <c r="H323" i="23"/>
  <c r="I323" i="23"/>
  <c r="H308" i="23"/>
  <c r="I308" i="23"/>
  <c r="H807" i="23"/>
  <c r="I807" i="23"/>
  <c r="H3055" i="23"/>
  <c r="I3055" i="23"/>
  <c r="H2769" i="23"/>
  <c r="I2769" i="23"/>
  <c r="H989" i="23"/>
  <c r="I989" i="23"/>
  <c r="H3231" i="23"/>
  <c r="I3231" i="23"/>
  <c r="H3433" i="23"/>
  <c r="I3433" i="23"/>
  <c r="H187" i="23"/>
  <c r="I187" i="23"/>
  <c r="H1426" i="23"/>
  <c r="I1426" i="23"/>
  <c r="H3559" i="23"/>
  <c r="I3559" i="23"/>
  <c r="H2410" i="23"/>
  <c r="I2410" i="23"/>
  <c r="H812" i="23"/>
  <c r="I812" i="23"/>
  <c r="H434" i="23"/>
  <c r="I434" i="23"/>
  <c r="H120" i="23"/>
  <c r="I120" i="23"/>
  <c r="H3287" i="23"/>
  <c r="I3287" i="23"/>
  <c r="H194" i="23"/>
  <c r="I194" i="23"/>
  <c r="H2662" i="23"/>
  <c r="I2662" i="23"/>
  <c r="H2064" i="23"/>
  <c r="I2064" i="23"/>
  <c r="H2271" i="23"/>
  <c r="I2271" i="23"/>
  <c r="H2292" i="23"/>
  <c r="I2292" i="23"/>
  <c r="H360" i="23"/>
  <c r="I360" i="23"/>
  <c r="H2004" i="23"/>
  <c r="I2004" i="23"/>
  <c r="H10" i="23"/>
  <c r="I10" i="23"/>
  <c r="H387" i="23"/>
  <c r="I387" i="23"/>
  <c r="H2975" i="23"/>
  <c r="I2975" i="23"/>
  <c r="H1195" i="23"/>
  <c r="I1195" i="23"/>
  <c r="H1075" i="23"/>
  <c r="I1075" i="23"/>
  <c r="H3334" i="23"/>
  <c r="I3334" i="23"/>
  <c r="H2003" i="23"/>
  <c r="I2003" i="23"/>
  <c r="H1326" i="23"/>
  <c r="I1326" i="23"/>
  <c r="H2592" i="23"/>
  <c r="I2592" i="23"/>
  <c r="H2668" i="23"/>
  <c r="I2668" i="23"/>
  <c r="H2466" i="23"/>
  <c r="I2466" i="23"/>
  <c r="H3240" i="23"/>
  <c r="I3240" i="23"/>
  <c r="H3115" i="23"/>
  <c r="I3115" i="23"/>
  <c r="H1880" i="23"/>
  <c r="I1880" i="23"/>
  <c r="H375" i="23"/>
  <c r="I375" i="23"/>
  <c r="H590" i="23"/>
  <c r="I590" i="23"/>
  <c r="H378" i="23"/>
  <c r="I378" i="23"/>
  <c r="H3047" i="23"/>
  <c r="I3047" i="23"/>
  <c r="H215" i="23"/>
  <c r="I215" i="23"/>
  <c r="H211" i="23"/>
  <c r="I211" i="23"/>
  <c r="H1724" i="23"/>
  <c r="I1724" i="23"/>
  <c r="H2212" i="23"/>
  <c r="I2212" i="23"/>
  <c r="H844" i="23"/>
  <c r="I844" i="23"/>
  <c r="H3480" i="23"/>
  <c r="I3480" i="23"/>
  <c r="H2449" i="23"/>
  <c r="I2449" i="23"/>
  <c r="H1704" i="23"/>
  <c r="I1704" i="23"/>
  <c r="H560" i="23"/>
  <c r="I560" i="23"/>
  <c r="H845" i="23"/>
  <c r="I845" i="23"/>
  <c r="H2446" i="23"/>
  <c r="I2446" i="23"/>
  <c r="H831" i="23"/>
  <c r="I831" i="23"/>
  <c r="H2562" i="23"/>
  <c r="I2562" i="23"/>
  <c r="H3138" i="23"/>
  <c r="I3138" i="23"/>
  <c r="H2687" i="23"/>
  <c r="I2687" i="23"/>
  <c r="H3300" i="23"/>
  <c r="I3300" i="23"/>
  <c r="H1437" i="23"/>
  <c r="I1437" i="23"/>
  <c r="H2772" i="23"/>
  <c r="I2772" i="23"/>
  <c r="H2714" i="23"/>
  <c r="I2714" i="23"/>
  <c r="H682" i="23"/>
  <c r="I682" i="23"/>
  <c r="H1161" i="23"/>
  <c r="I1161" i="23"/>
  <c r="H3416" i="23"/>
  <c r="I3416" i="23"/>
  <c r="H2222" i="23"/>
  <c r="I2222" i="23"/>
  <c r="H1710" i="23"/>
  <c r="I1710" i="23"/>
  <c r="H3384" i="23"/>
  <c r="I3384" i="23"/>
  <c r="H1361" i="23"/>
  <c r="I1361" i="23"/>
  <c r="H2933" i="23"/>
  <c r="I2933" i="23"/>
  <c r="H3488" i="23"/>
  <c r="I3488" i="23"/>
  <c r="H1038" i="23"/>
  <c r="I1038" i="23"/>
  <c r="H3398" i="23"/>
  <c r="I3398" i="23"/>
  <c r="H2570" i="23"/>
  <c r="I2570" i="23"/>
  <c r="H3537" i="23"/>
  <c r="I3537" i="23"/>
  <c r="H2508" i="23"/>
  <c r="I2508" i="23"/>
  <c r="H128" i="23"/>
  <c r="I128" i="23"/>
  <c r="H2672" i="23"/>
  <c r="I2672" i="23"/>
  <c r="H1370" i="23"/>
  <c r="I1370" i="23"/>
  <c r="H878" i="23"/>
  <c r="I878" i="23"/>
  <c r="H2582" i="23"/>
  <c r="I2582" i="23"/>
  <c r="H3380" i="23"/>
  <c r="I3380" i="23"/>
  <c r="H1793" i="23"/>
  <c r="I1793" i="23"/>
  <c r="H1046" i="23"/>
  <c r="I1046" i="23"/>
  <c r="H2664" i="23"/>
  <c r="I2664" i="23"/>
  <c r="H383" i="23"/>
  <c r="I383" i="23"/>
  <c r="H2666" i="23"/>
  <c r="I2666" i="23"/>
  <c r="H3176" i="23"/>
  <c r="I3176" i="23"/>
  <c r="H1787" i="23"/>
  <c r="I1787" i="23"/>
  <c r="H3469" i="23"/>
  <c r="I3469" i="23"/>
  <c r="H1158" i="23"/>
  <c r="I1158" i="23"/>
  <c r="H1309" i="23"/>
  <c r="I1309" i="23"/>
  <c r="H1502" i="23"/>
  <c r="I1502" i="23"/>
  <c r="H709" i="23"/>
  <c r="I709" i="23"/>
  <c r="H1848" i="23"/>
  <c r="I1848" i="23"/>
  <c r="H3168" i="23"/>
  <c r="I3168" i="23"/>
  <c r="H805" i="23"/>
  <c r="I805" i="23"/>
  <c r="H1201" i="23"/>
  <c r="I1201" i="23"/>
  <c r="H2503" i="23"/>
  <c r="I2503" i="23"/>
  <c r="H3218" i="23"/>
  <c r="I3218" i="23"/>
  <c r="H1041" i="23"/>
  <c r="I1041" i="23"/>
  <c r="H564" i="23"/>
  <c r="I564" i="23"/>
  <c r="H1786" i="23"/>
  <c r="I1786" i="23"/>
  <c r="H42" i="23"/>
  <c r="I42" i="23"/>
  <c r="H3008" i="23"/>
  <c r="I3008" i="23"/>
  <c r="H337" i="23"/>
  <c r="I337" i="23"/>
  <c r="H2053" i="23"/>
  <c r="I2053" i="23"/>
  <c r="H2767" i="23"/>
  <c r="I2767" i="23"/>
  <c r="H647" i="23"/>
  <c r="I647" i="23"/>
  <c r="H904" i="23"/>
  <c r="I904" i="23"/>
  <c r="H2776" i="23"/>
  <c r="I2776" i="23"/>
  <c r="H1867" i="23"/>
  <c r="I1867" i="23"/>
  <c r="H2502" i="23"/>
  <c r="I2502" i="23"/>
  <c r="H347" i="23"/>
  <c r="I347" i="23"/>
  <c r="H1988" i="23"/>
  <c r="I1988" i="23"/>
  <c r="H3478" i="23"/>
  <c r="I3478" i="23"/>
  <c r="H2532" i="23"/>
  <c r="I2532" i="23"/>
  <c r="H1217" i="23"/>
  <c r="I1217" i="23"/>
  <c r="H3314" i="23"/>
  <c r="I3314" i="23"/>
  <c r="H1452" i="23"/>
  <c r="I1452" i="23"/>
  <c r="H1091" i="23"/>
  <c r="I1091" i="23"/>
  <c r="H3267" i="23"/>
  <c r="I3267" i="23"/>
  <c r="H2535" i="23"/>
  <c r="I2535" i="23"/>
  <c r="H2591" i="23"/>
  <c r="I2591" i="23"/>
  <c r="H825" i="23"/>
  <c r="I825" i="23"/>
  <c r="H577" i="23"/>
  <c r="I577" i="23"/>
  <c r="H1162" i="23"/>
  <c r="I1162" i="23"/>
  <c r="H175" i="23"/>
  <c r="I175" i="23"/>
  <c r="H1358" i="23"/>
  <c r="I1358" i="23"/>
  <c r="H3326" i="23"/>
  <c r="I3326" i="23"/>
  <c r="H46" i="23"/>
  <c r="I46" i="23"/>
  <c r="H727" i="23"/>
  <c r="I727" i="23"/>
  <c r="H3020" i="23"/>
  <c r="I3020" i="23"/>
  <c r="H2206" i="23"/>
  <c r="I2206" i="23"/>
  <c r="H2311" i="23"/>
  <c r="I2311" i="23"/>
  <c r="H3211" i="23"/>
  <c r="I3211" i="23"/>
  <c r="H2519" i="23"/>
  <c r="I2519" i="23"/>
  <c r="H1127" i="23"/>
  <c r="I1127" i="23"/>
  <c r="H964" i="23"/>
  <c r="I964" i="23"/>
  <c r="H3183" i="23"/>
  <c r="I3183" i="23"/>
  <c r="H1255" i="23"/>
  <c r="I1255" i="23"/>
  <c r="H2701" i="23"/>
  <c r="I2701" i="23"/>
  <c r="H2107" i="23"/>
  <c r="I2107" i="23"/>
  <c r="H348" i="23"/>
  <c r="I348" i="23"/>
  <c r="H913" i="23"/>
  <c r="I913" i="23"/>
  <c r="H265" i="23"/>
  <c r="I265" i="23"/>
  <c r="H1779" i="23"/>
  <c r="I1779" i="23"/>
  <c r="H863" i="23"/>
  <c r="I863" i="23"/>
  <c r="H3248" i="23"/>
  <c r="I3248" i="23"/>
  <c r="H1984" i="23"/>
  <c r="I1984" i="23"/>
  <c r="H3195" i="23"/>
  <c r="I3195" i="23"/>
  <c r="H3393" i="23"/>
  <c r="I3393" i="23"/>
  <c r="H1744" i="23"/>
  <c r="I1744" i="23"/>
  <c r="H2150" i="23"/>
  <c r="I2150" i="23"/>
  <c r="H2171" i="23"/>
  <c r="I2171" i="23"/>
  <c r="H2875" i="23"/>
  <c r="I2875" i="23"/>
  <c r="H2219" i="23"/>
  <c r="I2219" i="23"/>
  <c r="H524" i="23"/>
  <c r="I524" i="23"/>
  <c r="H1322" i="23"/>
  <c r="I1322" i="23"/>
  <c r="H1548" i="23"/>
  <c r="I1548" i="23"/>
  <c r="H2749" i="23"/>
  <c r="I2749" i="23"/>
  <c r="H3290" i="23"/>
  <c r="I3290" i="23"/>
  <c r="H2126" i="23"/>
  <c r="I2126" i="23"/>
  <c r="H1592" i="23"/>
  <c r="I1592" i="23"/>
  <c r="H3321" i="23"/>
  <c r="I3321" i="23"/>
  <c r="H3182" i="23"/>
  <c r="I3182" i="23"/>
  <c r="H3088" i="23"/>
  <c r="I3088" i="23"/>
  <c r="H91" i="23"/>
  <c r="I91" i="23"/>
  <c r="H2034" i="23"/>
  <c r="I2034" i="23"/>
  <c r="H633" i="23"/>
  <c r="I633" i="23"/>
  <c r="H758" i="23"/>
  <c r="I758" i="23"/>
  <c r="H501" i="23"/>
  <c r="I501" i="23"/>
  <c r="H2641" i="23"/>
  <c r="I2641" i="23"/>
  <c r="H206" i="23"/>
  <c r="I206" i="23"/>
  <c r="H541" i="23"/>
  <c r="I541" i="23"/>
  <c r="H2624" i="23"/>
  <c r="I2624" i="23"/>
  <c r="H1411" i="23"/>
  <c r="I1411" i="23"/>
  <c r="H3030" i="23"/>
  <c r="I3030" i="23"/>
  <c r="H2945" i="23"/>
  <c r="I2945" i="23"/>
  <c r="H693" i="23"/>
  <c r="I693" i="23"/>
  <c r="H1320" i="23"/>
  <c r="I1320" i="23"/>
  <c r="H2106" i="23"/>
  <c r="I2106" i="23"/>
  <c r="H307" i="23"/>
  <c r="I307" i="23"/>
  <c r="H1334" i="23"/>
  <c r="I1334" i="23"/>
  <c r="H1214" i="23"/>
  <c r="I1214" i="23"/>
  <c r="H2394" i="23"/>
  <c r="I2394" i="23"/>
  <c r="H3025" i="23"/>
  <c r="I3025" i="23"/>
  <c r="H765" i="23"/>
  <c r="I765" i="23"/>
  <c r="H2613" i="23"/>
  <c r="I2613" i="23"/>
  <c r="H1943" i="23"/>
  <c r="I1943" i="23"/>
  <c r="H2763" i="23"/>
  <c r="I2763" i="23"/>
  <c r="H502" i="23"/>
  <c r="I502" i="23"/>
  <c r="H2676" i="23"/>
  <c r="I2676" i="23"/>
  <c r="H2930" i="23"/>
  <c r="I2930" i="23"/>
  <c r="H2826" i="23"/>
  <c r="I2826" i="23"/>
  <c r="H1828" i="23"/>
  <c r="I1828" i="23"/>
  <c r="H2745" i="23"/>
  <c r="I2745" i="23"/>
  <c r="H2156" i="23"/>
  <c r="I2156" i="23"/>
  <c r="H1983" i="23"/>
  <c r="I1983" i="23"/>
  <c r="H1862" i="23"/>
  <c r="I1862" i="23"/>
  <c r="H2915" i="23"/>
  <c r="I2915" i="23"/>
  <c r="H4" i="23"/>
  <c r="I4" i="23"/>
  <c r="H818" i="23"/>
  <c r="I818" i="23"/>
  <c r="H1495" i="23"/>
  <c r="I1495" i="23"/>
  <c r="H2381" i="23"/>
  <c r="I2381" i="23"/>
  <c r="H2804" i="23"/>
  <c r="I2804" i="23"/>
  <c r="H2137" i="23"/>
  <c r="I2137" i="23"/>
  <c r="H1387" i="23"/>
  <c r="I1387" i="23"/>
  <c r="H2960" i="23"/>
  <c r="I2960" i="23"/>
  <c r="H3264" i="23"/>
  <c r="I3264" i="23"/>
  <c r="H717" i="23"/>
  <c r="I717" i="23"/>
  <c r="H1077" i="23"/>
  <c r="I1077" i="23"/>
  <c r="H1657" i="23"/>
  <c r="I1657" i="23"/>
  <c r="H2159" i="23"/>
  <c r="I2159" i="23"/>
  <c r="H312" i="23"/>
  <c r="I312" i="23"/>
  <c r="H3159" i="23"/>
  <c r="I3159" i="23"/>
  <c r="H1428" i="23"/>
  <c r="I1428" i="23"/>
  <c r="H955" i="23"/>
  <c r="I955" i="23"/>
  <c r="H1806" i="23"/>
  <c r="I1806" i="23"/>
  <c r="H2759" i="23"/>
  <c r="I2759" i="23"/>
  <c r="H2279" i="23"/>
  <c r="I2279" i="23"/>
  <c r="H1232" i="23"/>
  <c r="I1232" i="23"/>
  <c r="I2732" i="23"/>
  <c r="H2732" i="23"/>
  <c r="I2194" i="23"/>
  <c r="I1741" i="23"/>
  <c r="I1380" i="23"/>
  <c r="I2976" i="23"/>
  <c r="I1147" i="23"/>
  <c r="I2773" i="23"/>
  <c r="I101" i="23"/>
  <c r="I2138" i="23"/>
  <c r="I311" i="23"/>
  <c r="I744" i="23"/>
  <c r="I2500" i="23"/>
  <c r="I279" i="23"/>
  <c r="I861" i="23"/>
  <c r="I1145" i="23"/>
  <c r="I1742" i="23"/>
  <c r="I157" i="23"/>
  <c r="I1348" i="23"/>
  <c r="I1529" i="23"/>
  <c r="I2843" i="23"/>
  <c r="I310" i="23"/>
  <c r="I2802" i="23"/>
  <c r="I2552" i="23"/>
  <c r="I593" i="23"/>
  <c r="H2194" i="23"/>
  <c r="H1741" i="23"/>
  <c r="H1380" i="23"/>
  <c r="H2976" i="23"/>
  <c r="H1147" i="23"/>
  <c r="H2773" i="23"/>
  <c r="H101" i="23"/>
  <c r="H2138" i="23"/>
  <c r="H311" i="23"/>
  <c r="H744" i="23"/>
  <c r="H2500" i="23"/>
  <c r="H279" i="23"/>
  <c r="H861" i="23"/>
  <c r="H1145" i="23"/>
  <c r="H1742" i="23"/>
  <c r="H157" i="23"/>
  <c r="H1348" i="23"/>
  <c r="H1529" i="23"/>
  <c r="H2843" i="23"/>
  <c r="H310" i="23"/>
  <c r="H2802" i="23"/>
  <c r="H2552" i="23"/>
  <c r="H593" i="23"/>
  <c r="I3282" i="23"/>
  <c r="I316" i="23"/>
  <c r="I52" i="23"/>
  <c r="I666" i="23"/>
  <c r="I466" i="23"/>
  <c r="I2460" i="23"/>
  <c r="I2315" i="23"/>
  <c r="I2484" i="23"/>
  <c r="I81" i="23"/>
  <c r="H3282" i="23"/>
  <c r="H316" i="23"/>
  <c r="H52" i="23"/>
  <c r="H666" i="23"/>
  <c r="H466" i="23"/>
  <c r="H2460" i="23"/>
  <c r="H2315" i="23"/>
  <c r="H2484" i="23"/>
  <c r="H81" i="23"/>
  <c r="I85" i="23"/>
  <c r="I3541" i="23"/>
  <c r="I2738" i="23"/>
  <c r="I3299" i="23"/>
  <c r="I2981" i="23"/>
  <c r="I770" i="23"/>
  <c r="I2996" i="23"/>
  <c r="H85" i="23"/>
  <c r="H3541" i="23"/>
  <c r="H2738" i="23"/>
  <c r="H3299" i="23"/>
  <c r="H2981" i="23"/>
  <c r="H770" i="23"/>
  <c r="H2996" i="23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E601" i="1"/>
  <c r="E864" i="1"/>
  <c r="E402" i="1"/>
  <c r="E603" i="1"/>
  <c r="E900" i="1"/>
  <c r="E741" i="1"/>
  <c r="E608" i="1"/>
  <c r="E488" i="1"/>
  <c r="E82" i="1"/>
  <c r="E522" i="1"/>
  <c r="E766" i="1"/>
  <c r="E700" i="1"/>
  <c r="E504" i="1"/>
  <c r="E475" i="1"/>
  <c r="E780" i="1"/>
  <c r="E414" i="1"/>
  <c r="E382" i="1"/>
  <c r="E789" i="1"/>
  <c r="E877" i="1"/>
  <c r="E782" i="1"/>
  <c r="E659" i="1"/>
  <c r="E918" i="1"/>
  <c r="E383" i="1"/>
  <c r="E656" i="1"/>
  <c r="E760" i="1"/>
  <c r="E521" i="1"/>
  <c r="E947" i="1"/>
  <c r="E567" i="1"/>
  <c r="E831" i="1"/>
  <c r="E818" i="1"/>
  <c r="E803" i="1"/>
  <c r="E421" i="1"/>
  <c r="E834" i="1"/>
  <c r="E10" i="1"/>
  <c r="E920" i="1"/>
  <c r="E844" i="1"/>
  <c r="E891" i="1"/>
  <c r="E493" i="1"/>
  <c r="E678" i="1"/>
  <c r="E724" i="1"/>
  <c r="E654" i="1"/>
  <c r="E899" i="1"/>
  <c r="E799" i="1"/>
  <c r="E905" i="1"/>
  <c r="E555" i="1"/>
  <c r="E466" i="1"/>
  <c r="E500" i="1"/>
  <c r="E607" i="1"/>
  <c r="E733" i="1"/>
  <c r="E674" i="1"/>
  <c r="E412" i="1"/>
  <c r="E658" i="1"/>
  <c r="E758" i="1"/>
  <c r="E525" i="1"/>
  <c r="E898" i="1"/>
  <c r="E721" i="1"/>
  <c r="E747" i="1"/>
  <c r="E447" i="1"/>
  <c r="E582" i="1"/>
  <c r="E503" i="1"/>
  <c r="E570" i="1"/>
  <c r="E732" i="1"/>
  <c r="E865" i="1"/>
  <c r="E687" i="1"/>
  <c r="E872" i="1"/>
  <c r="E906" i="1"/>
  <c r="E699" i="1"/>
  <c r="E399" i="1"/>
  <c r="E765" i="1"/>
  <c r="E574" i="1"/>
  <c r="E514" i="1"/>
  <c r="E889" i="1"/>
  <c r="E502" i="1"/>
  <c r="E623" i="1"/>
  <c r="E665" i="1"/>
  <c r="E926" i="1"/>
  <c r="E819" i="1"/>
  <c r="E420" i="1"/>
  <c r="E610" i="1"/>
  <c r="E26" i="1"/>
  <c r="E723" i="1"/>
  <c r="E902" i="1"/>
  <c r="E802" i="1"/>
  <c r="E568" i="1"/>
  <c r="E653" i="1"/>
  <c r="E928" i="1"/>
  <c r="E5" i="1"/>
  <c r="E828" i="1"/>
  <c r="E562" i="1"/>
  <c r="E397" i="1"/>
  <c r="E389" i="1"/>
  <c r="E622" i="1"/>
  <c r="E940" i="1"/>
  <c r="E932" i="1"/>
  <c r="E704" i="1"/>
  <c r="E858" i="1"/>
  <c r="E6" i="1"/>
  <c r="E21" i="1"/>
  <c r="E535" i="1"/>
  <c r="E599" i="1"/>
  <c r="E830" i="1"/>
  <c r="E646" i="1"/>
  <c r="E927" i="1"/>
  <c r="E772" i="1"/>
  <c r="E486" i="1"/>
  <c r="E671" i="1"/>
  <c r="E837" i="1"/>
  <c r="E669" i="1"/>
  <c r="E449" i="1"/>
  <c r="E592" i="1"/>
  <c r="E637" i="1"/>
  <c r="E7" i="1"/>
  <c r="E670" i="1"/>
  <c r="E925" i="1"/>
  <c r="E566" i="1"/>
  <c r="E791" i="1"/>
  <c r="E635" i="1"/>
  <c r="E796" i="1"/>
  <c r="E691" i="1"/>
  <c r="E798" i="1"/>
  <c r="E689" i="1"/>
  <c r="E913" i="1"/>
  <c r="E438" i="1"/>
  <c r="E957" i="1"/>
  <c r="E613" i="1"/>
  <c r="E846" i="1"/>
  <c r="E871" i="1"/>
  <c r="E736" i="1"/>
  <c r="E604" i="1"/>
  <c r="E13" i="1"/>
  <c r="E469" i="1"/>
  <c r="E945" i="1"/>
  <c r="E579" i="1"/>
  <c r="E786" i="1"/>
  <c r="E433" i="1"/>
  <c r="E541" i="1"/>
  <c r="E730" i="1"/>
  <c r="E398" i="1"/>
  <c r="E17" i="1"/>
  <c r="E624" i="1"/>
  <c r="E565" i="1"/>
  <c r="E434" i="1"/>
  <c r="E20" i="1"/>
  <c r="E457" i="1"/>
  <c r="E814" i="1"/>
  <c r="E427" i="1"/>
  <c r="E666" i="1"/>
  <c r="E25" i="1"/>
  <c r="E564" i="1"/>
  <c r="E757" i="1"/>
  <c r="E27" i="1"/>
  <c r="E726" i="1"/>
  <c r="E888" i="1"/>
  <c r="E677" i="1"/>
  <c r="E639" i="1"/>
  <c r="E428" i="1"/>
  <c r="E729" i="1"/>
  <c r="E748" i="1"/>
  <c r="E542" i="1"/>
  <c r="E23" i="1"/>
  <c r="E769" i="1"/>
  <c r="E709" i="1"/>
  <c r="E621" i="1"/>
  <c r="E645" i="1"/>
  <c r="E695" i="1"/>
  <c r="E561" i="1"/>
  <c r="E841" i="1"/>
  <c r="E611" i="1"/>
  <c r="E771" i="1"/>
  <c r="E954" i="1"/>
  <c r="E792" i="1"/>
  <c r="E808" i="1"/>
  <c r="E411" i="1"/>
  <c r="E781" i="1"/>
  <c r="E619" i="1"/>
  <c r="E661" i="1"/>
  <c r="E851" i="1"/>
  <c r="E460" i="1"/>
  <c r="E547" i="1"/>
  <c r="E440" i="1"/>
  <c r="E862" i="1"/>
  <c r="E688" i="1"/>
  <c r="E664" i="1"/>
  <c r="E410" i="1"/>
  <c r="E713" i="1"/>
  <c r="E478" i="1"/>
  <c r="E929" i="1"/>
  <c r="E424" i="1"/>
  <c r="E933" i="1"/>
  <c r="E650" i="1"/>
  <c r="E498" i="1"/>
  <c r="E810" i="1"/>
  <c r="E848" i="1"/>
  <c r="E672" i="1"/>
  <c r="E518" i="1"/>
  <c r="E883" i="1"/>
  <c r="E417" i="1"/>
  <c r="E948" i="1"/>
  <c r="E448" i="1"/>
  <c r="E620" i="1"/>
  <c r="E866" i="1"/>
  <c r="E923" i="1"/>
  <c r="E618" i="1"/>
  <c r="E835" i="1"/>
  <c r="E429" i="1"/>
  <c r="E506" i="1"/>
  <c r="E743" i="1"/>
  <c r="E455" i="1"/>
  <c r="E787" i="1"/>
  <c r="E809" i="1"/>
  <c r="E852" i="1"/>
  <c r="E720" i="1"/>
  <c r="E916" i="1"/>
  <c r="E894" i="1"/>
  <c r="E545" i="1"/>
  <c r="E487" i="1"/>
  <c r="E578" i="1"/>
  <c r="E445" i="1"/>
  <c r="E684" i="1"/>
  <c r="E422" i="1"/>
  <c r="E439" i="1"/>
  <c r="E4" i="1"/>
  <c r="E951" i="1"/>
  <c r="E822" i="1"/>
  <c r="E512" i="1"/>
  <c r="E393" i="1"/>
  <c r="E919" i="1"/>
  <c r="E815" i="1"/>
  <c r="E467" i="1"/>
  <c r="E583" i="1"/>
  <c r="E655" i="1"/>
  <c r="E606" i="1"/>
  <c r="E415" i="1"/>
  <c r="E11" i="1"/>
  <c r="E543" i="1"/>
  <c r="E870" i="1"/>
  <c r="E703" i="1"/>
  <c r="E856" i="1"/>
  <c r="E763" i="1"/>
  <c r="E16" i="1"/>
  <c r="E600" i="1"/>
  <c r="E632" i="1"/>
  <c r="E693" i="1"/>
  <c r="E651" i="1"/>
  <c r="E785" i="1"/>
  <c r="E825" i="1"/>
  <c r="E590" i="1"/>
  <c r="E442" i="1"/>
  <c r="E616" i="1"/>
  <c r="E538" i="1"/>
  <c r="E413" i="1"/>
  <c r="E784" i="1"/>
  <c r="E633" i="1"/>
  <c r="E922" i="1"/>
  <c r="E761" i="1"/>
  <c r="E698" i="1"/>
  <c r="E718" i="1"/>
  <c r="E385" i="1"/>
  <c r="E552" i="1"/>
  <c r="E911" i="1"/>
  <c r="E584" i="1"/>
  <c r="E404" i="1"/>
  <c r="E9" i="1"/>
  <c r="E602" i="1"/>
  <c r="E697" i="1"/>
  <c r="E544" i="1"/>
  <c r="E836" i="1"/>
  <c r="E29" i="1"/>
  <c r="E874" i="1"/>
  <c r="E685" i="1"/>
  <c r="E949" i="1"/>
  <c r="E904" i="1"/>
  <c r="E740" i="1"/>
  <c r="E719" i="1"/>
  <c r="E628" i="1"/>
  <c r="E946" i="1"/>
  <c r="E473" i="1"/>
  <c r="E701" i="1"/>
  <c r="E694" i="1"/>
  <c r="E517" i="1"/>
  <c r="E711" i="1"/>
  <c r="E3" i="1"/>
  <c r="E444" i="1"/>
  <c r="E470" i="1"/>
  <c r="E776" i="1"/>
  <c r="E580" i="1"/>
  <c r="E464" i="1"/>
  <c r="E745" i="1"/>
  <c r="E886" i="1"/>
  <c r="E528" i="1"/>
  <c r="E454" i="1"/>
  <c r="E855" i="1"/>
  <c r="E853" i="1"/>
  <c r="E395" i="1"/>
  <c r="E505" i="1"/>
  <c r="E908" i="1"/>
  <c r="E416" i="1"/>
  <c r="E640" i="1"/>
  <c r="E492" i="1"/>
  <c r="E950" i="1"/>
  <c r="E509" i="1"/>
  <c r="E742" i="1"/>
  <c r="E868" i="1"/>
  <c r="E499" i="1"/>
  <c r="E849" i="1"/>
  <c r="E867" i="1"/>
  <c r="E556" i="1"/>
  <c r="E548" i="1"/>
  <c r="E638" i="1"/>
  <c r="E660" i="1"/>
  <c r="E533" i="1"/>
  <c r="E591" i="1"/>
  <c r="E739" i="1"/>
  <c r="E523" i="1"/>
  <c r="E728" i="1"/>
  <c r="E880" i="1"/>
  <c r="E847" i="1"/>
  <c r="E821" i="1"/>
  <c r="E436" i="1"/>
  <c r="E882" i="1"/>
  <c r="E477" i="1"/>
  <c r="E18" i="1"/>
  <c r="E716" i="1"/>
  <c r="E753" i="1"/>
  <c r="E788" i="1"/>
  <c r="E28" i="1"/>
  <c r="E390" i="1"/>
  <c r="E943" i="1"/>
  <c r="E418" i="1"/>
  <c r="E532" i="1"/>
  <c r="E537" i="1"/>
  <c r="E482" i="1"/>
  <c r="E692" i="1"/>
  <c r="E936" i="1"/>
  <c r="E879" i="1"/>
  <c r="E705" i="1"/>
  <c r="E774" i="1"/>
  <c r="E530" i="1"/>
  <c r="E549" i="1"/>
  <c r="E630" i="1"/>
  <c r="E930" i="1"/>
  <c r="E437" i="1"/>
  <c r="E406" i="1"/>
  <c r="E955" i="1"/>
  <c r="E668" i="1"/>
  <c r="E480" i="1"/>
  <c r="E609" i="1"/>
  <c r="E762" i="1"/>
  <c r="E738" i="1"/>
  <c r="E952" i="1"/>
  <c r="E557" i="1"/>
  <c r="E754" i="1"/>
  <c r="E495" i="1"/>
  <c r="E680" i="1"/>
  <c r="E497" i="1"/>
  <c r="E860" i="1"/>
  <c r="E450" i="1"/>
  <c r="E451" i="1"/>
  <c r="E935" i="1"/>
  <c r="E485" i="1"/>
  <c r="E725" i="1"/>
  <c r="E826" i="1"/>
  <c r="E2" i="1"/>
  <c r="E471" i="1"/>
  <c r="E472" i="1"/>
  <c r="E627" i="1"/>
  <c r="E19" i="1"/>
  <c r="E938" i="1"/>
  <c r="E392" i="1"/>
  <c r="E805" i="1"/>
  <c r="E939" i="1"/>
  <c r="E507" i="1"/>
  <c r="E586" i="1"/>
  <c r="E706" i="1"/>
  <c r="E686" i="1"/>
  <c r="E839" i="1"/>
  <c r="E489" i="1"/>
  <c r="E875" i="1"/>
  <c r="E597" i="1"/>
  <c r="E662" i="1"/>
  <c r="E878" i="1"/>
  <c r="E717" i="1"/>
  <c r="E617" i="1"/>
  <c r="E588" i="1"/>
  <c r="E813" i="1"/>
  <c r="E909" i="1"/>
  <c r="E901" i="1"/>
  <c r="E941" i="1"/>
  <c r="E526" i="1"/>
  <c r="E598" i="1"/>
  <c r="E496" i="1"/>
  <c r="E569" i="1"/>
  <c r="E529" i="1"/>
  <c r="E812" i="1"/>
  <c r="E573" i="1"/>
  <c r="E629" i="1"/>
  <c r="E536" i="1"/>
  <c r="E857" i="1"/>
  <c r="E707" i="1"/>
  <c r="E827" i="1"/>
  <c r="E912" i="1"/>
  <c r="E869" i="1"/>
  <c r="E884" i="1"/>
  <c r="E773" i="1"/>
  <c r="E727" i="1"/>
  <c r="E924" i="1"/>
  <c r="E524" i="1"/>
  <c r="E22" i="1"/>
  <c r="E388" i="1"/>
  <c r="E759" i="1"/>
  <c r="E859" i="1"/>
  <c r="E481" i="1"/>
  <c r="E944" i="1"/>
  <c r="E897" i="1"/>
  <c r="E708" i="1"/>
  <c r="E631" i="1"/>
  <c r="E679" i="1"/>
  <c r="E797" i="1"/>
  <c r="E910" i="1"/>
  <c r="E829" i="1"/>
  <c r="E550" i="1"/>
  <c r="E465" i="1"/>
  <c r="E921" i="1"/>
  <c r="E861" i="1"/>
  <c r="E652" i="1"/>
  <c r="E400" i="1"/>
  <c r="E642" i="1"/>
  <c r="I1025" i="23"/>
  <c r="I718" i="23"/>
  <c r="I328" i="23"/>
  <c r="I598" i="23"/>
  <c r="I624" i="23"/>
  <c r="I491" i="23"/>
  <c r="I1252" i="23"/>
  <c r="I1388" i="23"/>
  <c r="I1366" i="23"/>
  <c r="I1690" i="23"/>
  <c r="I3413" i="23"/>
  <c r="I1698" i="23"/>
  <c r="I36" i="23"/>
  <c r="I600" i="23"/>
  <c r="I3383" i="23"/>
  <c r="I112" i="23"/>
  <c r="I1504" i="23"/>
  <c r="I2335" i="23"/>
  <c r="I1569" i="23"/>
  <c r="I2741" i="23"/>
  <c r="I3376" i="23"/>
  <c r="I2313" i="23"/>
  <c r="I2808" i="23"/>
  <c r="I1156" i="23"/>
  <c r="I1670" i="23"/>
  <c r="I3540" i="23"/>
  <c r="I2398" i="23"/>
  <c r="I1896" i="23"/>
  <c r="I3014" i="23"/>
  <c r="I2835" i="23"/>
  <c r="I2332" i="23"/>
  <c r="I1335" i="23"/>
  <c r="I2123" i="23"/>
  <c r="I2618" i="23"/>
  <c r="I532" i="23"/>
  <c r="I1716" i="23"/>
  <c r="I493" i="23"/>
  <c r="I156" i="23"/>
  <c r="I923" i="23"/>
  <c r="I1048" i="23"/>
  <c r="I3440" i="23"/>
  <c r="I1173" i="23"/>
  <c r="I853" i="23"/>
  <c r="I2360" i="23"/>
  <c r="I2785" i="23"/>
  <c r="I2498" i="23"/>
  <c r="I1055" i="23"/>
  <c r="I2817" i="23"/>
  <c r="I2180" i="23"/>
  <c r="I129" i="23"/>
  <c r="I3526" i="23"/>
  <c r="I109" i="23"/>
  <c r="I2647" i="23"/>
  <c r="I3327" i="23"/>
  <c r="I2347" i="23"/>
  <c r="I885" i="23"/>
  <c r="I857" i="23"/>
  <c r="I1472" i="23"/>
  <c r="I2195" i="23"/>
  <c r="I919" i="23"/>
  <c r="I2377" i="23"/>
  <c r="I3365" i="23"/>
  <c r="I606" i="23"/>
  <c r="I479" i="23"/>
  <c r="I900" i="23"/>
  <c r="I2912" i="23"/>
  <c r="I1050" i="23"/>
  <c r="I1777" i="23"/>
  <c r="I1476" i="23"/>
  <c r="I1571" i="23"/>
  <c r="I3464" i="23"/>
  <c r="I1004" i="23"/>
  <c r="I931" i="23"/>
  <c r="I646" i="23"/>
  <c r="I456" i="23"/>
  <c r="I596" i="23"/>
  <c r="I784" i="23"/>
  <c r="I617" i="23"/>
  <c r="I374" i="23"/>
  <c r="I3096" i="23"/>
  <c r="I2010" i="23"/>
  <c r="I622" i="23"/>
  <c r="I1218" i="23"/>
  <c r="I1511" i="23"/>
  <c r="I930" i="23"/>
  <c r="I1263" i="23"/>
  <c r="I1314" i="23"/>
  <c r="I3486" i="23"/>
  <c r="I2889" i="23"/>
  <c r="I1672" i="23"/>
  <c r="I3458" i="23"/>
  <c r="I705" i="23"/>
  <c r="I2374" i="23"/>
  <c r="I3143" i="23"/>
  <c r="I1356" i="23"/>
  <c r="I902" i="23"/>
  <c r="I1930" i="23"/>
  <c r="I694" i="23"/>
  <c r="I2146" i="23"/>
  <c r="I2991" i="23"/>
  <c r="I728" i="23"/>
  <c r="I2057" i="23"/>
  <c r="I2316" i="23"/>
  <c r="I3220" i="23"/>
  <c r="I702" i="23"/>
  <c r="I114" i="23"/>
  <c r="I1934" i="23"/>
  <c r="I3022" i="23"/>
  <c r="I835" i="23"/>
  <c r="I1484" i="23"/>
  <c r="I1239" i="23"/>
  <c r="I1772" i="23"/>
  <c r="I1925" i="23"/>
  <c r="I274" i="23"/>
  <c r="I2811" i="23"/>
  <c r="I3208" i="23"/>
  <c r="I949" i="23"/>
  <c r="I530" i="23"/>
  <c r="I1874" i="23"/>
  <c r="I692" i="23"/>
  <c r="I3029" i="23"/>
  <c r="I2890" i="23"/>
  <c r="I2397" i="23"/>
  <c r="I3156" i="23"/>
  <c r="I3442" i="23"/>
  <c r="I1719" i="23"/>
  <c r="I2611" i="23"/>
  <c r="I1728" i="23"/>
  <c r="I2910" i="23"/>
  <c r="I2132" i="23"/>
  <c r="I2128" i="23"/>
  <c r="I2992" i="23"/>
  <c r="I3210" i="23"/>
  <c r="I103" i="23"/>
  <c r="I644" i="23"/>
  <c r="I2355" i="23"/>
  <c r="I2735" i="23"/>
  <c r="I485" i="23"/>
  <c r="I1192" i="23"/>
  <c r="I2850" i="23"/>
  <c r="I609" i="23"/>
  <c r="I475" i="23"/>
  <c r="I1528" i="23"/>
  <c r="I1355" i="23"/>
  <c r="I2670" i="23"/>
  <c r="I1921" i="23"/>
  <c r="I2428" i="23"/>
  <c r="I3359" i="23"/>
  <c r="I808" i="23"/>
  <c r="I1999" i="23"/>
  <c r="I1857" i="23"/>
  <c r="I1909" i="23"/>
  <c r="I3027" i="23"/>
  <c r="I2001" i="23"/>
  <c r="I1360" i="23"/>
  <c r="I1854" i="23"/>
  <c r="I1996" i="23"/>
  <c r="I1976" i="23"/>
  <c r="I1800" i="23"/>
  <c r="I582" i="23"/>
  <c r="I3549" i="23"/>
  <c r="I1939" i="23"/>
  <c r="I3379" i="23"/>
  <c r="I3119" i="23"/>
  <c r="I164" i="23"/>
  <c r="I442" i="23"/>
  <c r="I3560" i="23"/>
  <c r="I94" i="23"/>
  <c r="I104" i="23"/>
  <c r="I1164" i="23"/>
  <c r="I1073" i="23"/>
  <c r="I404" i="23"/>
  <c r="I2395" i="23"/>
  <c r="I969" i="23"/>
  <c r="I1908" i="23"/>
  <c r="I3076" i="23"/>
  <c r="I523" i="23"/>
  <c r="I2303" i="23"/>
  <c r="I3399" i="23"/>
  <c r="I639" i="23"/>
  <c r="I1759" i="23"/>
  <c r="I2704" i="23"/>
  <c r="I324" i="23"/>
  <c r="I2934" i="23"/>
  <c r="I1174" i="23"/>
  <c r="I3408" i="23"/>
  <c r="I1532" i="23"/>
  <c r="I1146" i="23"/>
  <c r="I1346" i="23"/>
  <c r="I2254" i="23"/>
  <c r="I2157" i="23"/>
  <c r="I3495" i="23"/>
  <c r="I1561" i="23"/>
  <c r="I330" i="23"/>
  <c r="I3135" i="23"/>
  <c r="I1715" i="23"/>
  <c r="I1253" i="23"/>
  <c r="I2155" i="23"/>
  <c r="I293" i="23"/>
  <c r="I3284" i="23"/>
  <c r="I1143" i="23"/>
  <c r="I2897" i="23"/>
  <c r="I649" i="23"/>
  <c r="I2858" i="23"/>
  <c r="I827" i="23"/>
  <c r="I2486" i="23"/>
  <c r="I189" i="23"/>
  <c r="I510" i="23"/>
  <c r="I3250" i="23"/>
  <c r="I3402" i="23"/>
  <c r="I2720" i="23"/>
  <c r="I1509" i="23"/>
  <c r="I2761" i="23"/>
  <c r="I971" i="23"/>
  <c r="I916" i="23"/>
  <c r="I2260" i="23"/>
  <c r="I1803" i="23"/>
  <c r="I2165" i="23"/>
  <c r="I2481" i="23"/>
  <c r="I1490" i="23"/>
  <c r="I1522" i="23"/>
  <c r="I1291" i="23"/>
  <c r="I3426" i="23"/>
  <c r="I1950" i="23"/>
  <c r="I155" i="23"/>
  <c r="I772" i="23"/>
  <c r="I3017" i="23"/>
  <c r="I3073" i="23"/>
  <c r="I2919" i="23"/>
  <c r="I1647" i="23"/>
  <c r="I3244" i="23"/>
  <c r="I56" i="23"/>
  <c r="I922" i="23"/>
  <c r="I996" i="23"/>
  <c r="I3258" i="23"/>
  <c r="I2653" i="23"/>
  <c r="I933" i="23"/>
  <c r="I3099" i="23"/>
  <c r="I2573" i="23"/>
  <c r="I3459" i="23"/>
  <c r="I386" i="23"/>
  <c r="I2187" i="23"/>
  <c r="I3204" i="23"/>
  <c r="I1305" i="23"/>
  <c r="I35" i="23"/>
  <c r="I289" i="23"/>
  <c r="I2853" i="23"/>
  <c r="I1863" i="23"/>
  <c r="I1006" i="23"/>
  <c r="I151" i="23"/>
  <c r="I261" i="23"/>
  <c r="I1116" i="23"/>
  <c r="I3419" i="23"/>
  <c r="I1600" i="23"/>
  <c r="I1311" i="23"/>
  <c r="I1181" i="23"/>
  <c r="I2267" i="23"/>
  <c r="I3" i="23"/>
  <c r="I3140" i="23"/>
  <c r="I1141" i="23"/>
  <c r="I3451" i="23"/>
  <c r="I460" i="23"/>
  <c r="I2534" i="23"/>
  <c r="I2184" i="23"/>
  <c r="I291" i="23"/>
  <c r="I3317" i="23"/>
  <c r="I1295" i="23"/>
  <c r="I1154" i="23"/>
  <c r="I1922" i="23"/>
  <c r="I1992" i="23"/>
  <c r="I738" i="23"/>
  <c r="I3471" i="23"/>
  <c r="I695" i="23"/>
  <c r="I1649" i="23"/>
  <c r="I3241" i="23"/>
  <c r="I1907" i="23"/>
  <c r="I1942" i="23"/>
  <c r="I3161" i="23"/>
  <c r="I1142" i="23"/>
  <c r="I1878" i="23"/>
  <c r="I1429" i="23"/>
  <c r="I84" i="23"/>
  <c r="I14" i="23"/>
  <c r="I2177" i="23"/>
  <c r="I95" i="23"/>
  <c r="I3005" i="23"/>
  <c r="I1639" i="23"/>
  <c r="I2086" i="23"/>
  <c r="I302" i="23"/>
  <c r="I800" i="23"/>
  <c r="I204" i="23"/>
  <c r="I3148" i="23"/>
  <c r="I1207" i="23"/>
  <c r="I3179" i="23"/>
  <c r="I68" i="23"/>
  <c r="I1756" i="23"/>
  <c r="I529" i="23"/>
  <c r="I1776" i="23"/>
  <c r="I1014" i="23"/>
  <c r="I799" i="23"/>
  <c r="I2427" i="23"/>
  <c r="I3356" i="23"/>
  <c r="I1979" i="23"/>
  <c r="I1363" i="23"/>
  <c r="I2809" i="23"/>
  <c r="I696" i="23"/>
  <c r="I2297" i="23"/>
  <c r="I886" i="23"/>
  <c r="I1619" i="23"/>
  <c r="I3328" i="23"/>
  <c r="I1648" i="23"/>
  <c r="I1007" i="23"/>
  <c r="I2000" i="23"/>
  <c r="I557" i="23"/>
  <c r="I2305" i="23"/>
  <c r="I3259" i="23"/>
  <c r="I2236" i="23"/>
  <c r="I3404" i="23"/>
  <c r="I3567" i="23"/>
  <c r="I2631" i="23"/>
  <c r="I3147" i="23"/>
  <c r="I567" i="23"/>
  <c r="I2859" i="23"/>
  <c r="I2558" i="23"/>
  <c r="I2696" i="23"/>
  <c r="I1823" i="23"/>
  <c r="I3340" i="23"/>
  <c r="I2876" i="23"/>
  <c r="I2729" i="23"/>
  <c r="I655" i="23"/>
  <c r="I1671" i="23"/>
  <c r="I87" i="23"/>
  <c r="I2134" i="23"/>
  <c r="I2062" i="23"/>
  <c r="I2607" i="23"/>
  <c r="I3087" i="23"/>
  <c r="I3571" i="23"/>
  <c r="I2372" i="23"/>
  <c r="I1391" i="23"/>
  <c r="I903" i="23"/>
  <c r="I1204" i="23"/>
  <c r="I2823" i="23"/>
  <c r="I2172" i="23"/>
  <c r="I2425" i="23"/>
  <c r="I3164" i="23"/>
  <c r="I3249" i="23"/>
  <c r="I3004" i="23"/>
  <c r="I1120" i="23"/>
  <c r="I571" i="23"/>
  <c r="I2970" i="23"/>
  <c r="I774" i="23"/>
  <c r="I2318" i="23"/>
  <c r="I2033" i="23"/>
  <c r="I1407" i="23"/>
  <c r="I2261" i="23"/>
  <c r="I551" i="23"/>
  <c r="I2603" i="23"/>
  <c r="I3565" i="23"/>
  <c r="I1230" i="23"/>
  <c r="I281" i="23"/>
  <c r="I2393" i="23"/>
  <c r="I1058" i="23"/>
  <c r="I1304" i="23"/>
  <c r="I668" i="23"/>
  <c r="I3225" i="23"/>
  <c r="I1433" i="23"/>
  <c r="I2268" i="23"/>
  <c r="I612" i="23"/>
  <c r="I1725" i="23"/>
  <c r="I2262" i="23"/>
  <c r="I3473" i="23"/>
  <c r="I180" i="23"/>
  <c r="I3295" i="23"/>
  <c r="I1944" i="23"/>
  <c r="I791" i="23"/>
  <c r="I2800" i="23"/>
  <c r="I898" i="23"/>
  <c r="I166" i="23"/>
  <c r="I2161" i="23"/>
  <c r="I882" i="23"/>
  <c r="I1731" i="23"/>
  <c r="I2438" i="23"/>
  <c r="I1960" i="23"/>
  <c r="I3342" i="23"/>
  <c r="I3068" i="23"/>
  <c r="I345" i="23"/>
  <c r="I1595" i="23"/>
  <c r="I2746" i="23"/>
  <c r="I558" i="23"/>
  <c r="I730" i="23"/>
  <c r="I2528" i="23"/>
  <c r="I3389" i="23"/>
  <c r="I2819" i="23"/>
  <c r="I2831" i="23"/>
  <c r="I158" i="23"/>
  <c r="I2122" i="23"/>
  <c r="I2439" i="23"/>
  <c r="I480" i="23"/>
  <c r="I2651" i="23"/>
  <c r="I1660" i="23"/>
  <c r="I1323" i="23"/>
  <c r="I1832" i="23"/>
  <c r="I957" i="23"/>
  <c r="I2857" i="23"/>
  <c r="I2612" i="23"/>
  <c r="I2378" i="23"/>
  <c r="I2043" i="23"/>
  <c r="I539" i="23"/>
  <c r="I528" i="23"/>
  <c r="I399" i="23"/>
  <c r="I1178" i="23"/>
  <c r="I106" i="23"/>
  <c r="I1767" i="23"/>
  <c r="I1683" i="23"/>
  <c r="I1634" i="23"/>
  <c r="I3044" i="23"/>
  <c r="I2250" i="23"/>
  <c r="I2143" i="23"/>
  <c r="I1540" i="23"/>
  <c r="I393" i="23"/>
  <c r="I93" i="23"/>
  <c r="I3272" i="23"/>
  <c r="I2264" i="23"/>
  <c r="I80" i="23"/>
  <c r="I1507" i="23"/>
  <c r="I992" i="23"/>
  <c r="I3421" i="23"/>
  <c r="I3449" i="23"/>
  <c r="I1726" i="23"/>
  <c r="I619" i="23"/>
  <c r="I3462" i="23"/>
  <c r="I2409" i="23"/>
  <c r="I2856" i="23"/>
  <c r="I1345" i="23"/>
  <c r="I1179" i="23"/>
  <c r="I133" i="23"/>
  <c r="I895" i="23"/>
  <c r="I984" i="23"/>
  <c r="I2242" i="23"/>
  <c r="I565" i="23"/>
  <c r="I2402" i="23"/>
  <c r="I2697" i="23"/>
  <c r="I3364" i="23"/>
  <c r="I3104" i="23"/>
  <c r="I2621" i="23"/>
  <c r="I3491" i="23"/>
  <c r="I1576" i="23"/>
  <c r="I1890" i="23"/>
  <c r="I1788" i="23"/>
  <c r="I3487" i="23"/>
  <c r="I1078" i="23"/>
  <c r="I117" i="23"/>
  <c r="I997" i="23"/>
  <c r="I1251" i="23"/>
  <c r="I2593" i="23"/>
  <c r="I358" i="23"/>
  <c r="I3253" i="23"/>
  <c r="I1933" i="23"/>
  <c r="I1525" i="23"/>
  <c r="I801" i="23"/>
  <c r="I65" i="23"/>
  <c r="I459" i="23"/>
  <c r="I1503" i="23"/>
  <c r="I2060" i="23"/>
  <c r="I3508" i="23"/>
  <c r="I2256" i="23"/>
  <c r="I3579" i="23"/>
  <c r="I1893" i="23"/>
  <c r="I3502" i="23"/>
  <c r="I2988" i="23"/>
  <c r="I2135" i="23"/>
  <c r="I1024" i="23"/>
  <c r="I40" i="23"/>
  <c r="I777" i="23"/>
  <c r="I32" i="23"/>
  <c r="I2654" i="23"/>
  <c r="I3131" i="23"/>
  <c r="I1700" i="23"/>
  <c r="I3499" i="23"/>
  <c r="I3142" i="23"/>
  <c r="I1002" i="23"/>
  <c r="I1209" i="23"/>
  <c r="I1122" i="23"/>
  <c r="I1720" i="23"/>
  <c r="I1963" i="23"/>
  <c r="I370" i="23"/>
  <c r="I3234" i="23"/>
  <c r="I2344" i="23"/>
  <c r="I3054" i="23"/>
  <c r="I2789" i="23"/>
  <c r="I1945" i="23"/>
  <c r="I3239" i="23"/>
  <c r="I763" i="23"/>
  <c r="I3095" i="23"/>
  <c r="I2619" i="23"/>
  <c r="I3304" i="23"/>
  <c r="I881" i="23"/>
  <c r="I1405" i="23"/>
  <c r="I1324" i="23"/>
  <c r="I1170" i="23"/>
  <c r="I2863" i="23"/>
  <c r="I340" i="23"/>
  <c r="I1422" i="23"/>
  <c r="I1059" i="23"/>
  <c r="I48" i="23"/>
  <c r="I245" i="23"/>
  <c r="I873" i="23"/>
  <c r="I355" i="23"/>
  <c r="I2973" i="23"/>
  <c r="I3018" i="23"/>
  <c r="I3034" i="23"/>
  <c r="I556" i="23"/>
  <c r="I2214" i="23"/>
  <c r="I1376" i="23"/>
  <c r="I1308" i="23"/>
  <c r="I2744" i="23"/>
  <c r="I3381" i="23"/>
  <c r="I1847" i="23"/>
  <c r="I314" i="23"/>
  <c r="I680" i="23"/>
  <c r="I3194" i="23"/>
  <c r="I2112" i="23"/>
  <c r="I2774" i="23"/>
  <c r="I896" i="23"/>
  <c r="I1821" i="23"/>
  <c r="I2125" i="23"/>
  <c r="I1137" i="23"/>
  <c r="I2423" i="23"/>
  <c r="I1066" i="23"/>
  <c r="I1628" i="23"/>
  <c r="I2277" i="23"/>
  <c r="I2563" i="23"/>
  <c r="I1097" i="23"/>
  <c r="I540" i="23"/>
  <c r="I1888" i="23"/>
  <c r="I1384" i="23"/>
  <c r="I601" i="23"/>
  <c r="I3582" i="23"/>
  <c r="I1280" i="23"/>
  <c r="I1439" i="23"/>
  <c r="I2925" i="23"/>
  <c r="I3151" i="23"/>
  <c r="I2309" i="23"/>
  <c r="I2225" i="23"/>
  <c r="I2544" i="23"/>
  <c r="I1624" i="23"/>
  <c r="I2288" i="23"/>
  <c r="I2906" i="23"/>
  <c r="I570" i="23"/>
  <c r="I1404" i="23"/>
  <c r="I2336" i="23"/>
  <c r="I2818" i="23"/>
  <c r="I3226" i="23"/>
  <c r="I3089" i="23"/>
  <c r="I371" i="23"/>
  <c r="I3130" i="23"/>
  <c r="I154" i="23"/>
  <c r="I2739" i="23"/>
  <c r="I492" i="23"/>
  <c r="I2419" i="23"/>
  <c r="I2606" i="23"/>
  <c r="I2217" i="23"/>
  <c r="I255" i="23"/>
  <c r="I2913" i="23"/>
  <c r="I789" i="23"/>
  <c r="I1466" i="23"/>
  <c r="I3246" i="23"/>
  <c r="I228" i="23"/>
  <c r="I2576" i="23"/>
  <c r="I2342" i="23"/>
  <c r="I1585" i="23"/>
  <c r="I760" i="23"/>
  <c r="I1747" i="23"/>
  <c r="I1129" i="23"/>
  <c r="I977" i="23"/>
  <c r="I359" i="23"/>
  <c r="I3367" i="23"/>
  <c r="I915" i="23"/>
  <c r="I2531" i="23"/>
  <c r="I3120" i="23"/>
  <c r="I959" i="23"/>
  <c r="I1583" i="23"/>
  <c r="I3557" i="23"/>
  <c r="I983" i="23"/>
  <c r="I3422" i="23"/>
  <c r="I851" i="23"/>
  <c r="I3580" i="23"/>
  <c r="I3097" i="23"/>
  <c r="I1303" i="23"/>
  <c r="I2066" i="23"/>
  <c r="I880" i="23"/>
  <c r="I3233" i="23"/>
  <c r="I2389" i="23"/>
  <c r="I1556" i="23"/>
  <c r="I1293" i="23"/>
  <c r="I924" i="23"/>
  <c r="I2031" i="23"/>
  <c r="I2284" i="23"/>
  <c r="I173" i="23"/>
  <c r="I26" i="23"/>
  <c r="I250" i="23"/>
  <c r="I2924" i="23"/>
  <c r="I2059" i="23"/>
  <c r="I3455" i="23"/>
  <c r="I2273" i="23"/>
  <c r="I354" i="23"/>
  <c r="I457" i="23"/>
  <c r="I1923" i="23"/>
  <c r="I2249" i="23"/>
  <c r="I2904" i="23"/>
  <c r="I1183" i="23"/>
  <c r="I2011" i="23"/>
  <c r="I3296" i="23"/>
  <c r="I968" i="23"/>
  <c r="I2736" i="23"/>
  <c r="I1000" i="23"/>
  <c r="I937" i="23"/>
  <c r="I954" i="23"/>
  <c r="I2358" i="23"/>
  <c r="I2708" i="23"/>
  <c r="I1593" i="23"/>
  <c r="I47" i="23"/>
  <c r="I144" i="23"/>
  <c r="I3042" i="23"/>
  <c r="I631" i="23"/>
  <c r="I826" i="23"/>
  <c r="I1054" i="23"/>
  <c r="I1697" i="23"/>
  <c r="I1210" i="23"/>
  <c r="I132" i="23"/>
  <c r="I3051" i="23"/>
  <c r="I2777" i="23"/>
  <c r="I2866" i="23"/>
  <c r="I230" i="23"/>
  <c r="I2601" i="23"/>
  <c r="I920" i="23"/>
  <c r="I3103" i="23"/>
  <c r="I1966" i="23"/>
  <c r="I1385" i="23"/>
  <c r="I932" i="23"/>
  <c r="I643" i="23"/>
  <c r="I1626" i="23"/>
  <c r="I638" i="23"/>
  <c r="I2354" i="23"/>
  <c r="I2791" i="23"/>
  <c r="I1471" i="23"/>
  <c r="I247" i="23"/>
  <c r="I53" i="23"/>
  <c r="I436" i="23"/>
  <c r="I3083" i="23"/>
  <c r="I396" i="23"/>
  <c r="I2721" i="23"/>
  <c r="I1916" i="23"/>
  <c r="I2982" i="23"/>
  <c r="I1368" i="23"/>
  <c r="I1734" i="23"/>
  <c r="I605" i="23"/>
  <c r="I3303" i="23"/>
  <c r="I2990" i="23"/>
  <c r="I1130" i="23"/>
  <c r="I3178" i="23"/>
  <c r="I2301" i="23"/>
  <c r="I193" i="23"/>
  <c r="I428" i="23"/>
  <c r="I1470" i="23"/>
  <c r="I2153" i="23"/>
  <c r="I3056" i="23"/>
  <c r="I1814" i="23"/>
  <c r="I1947" i="23"/>
  <c r="I3293" i="23"/>
  <c r="I1760" i="23"/>
  <c r="I1500" i="23"/>
  <c r="I3038" i="23"/>
  <c r="I927" i="23"/>
  <c r="I121" i="23"/>
  <c r="I1552" i="23"/>
  <c r="I538" i="23"/>
  <c r="I2655" i="23"/>
  <c r="I422" i="23"/>
  <c r="I2020" i="23"/>
  <c r="I1739" i="23"/>
  <c r="I1588" i="23"/>
  <c r="I138" i="23"/>
  <c r="I2681" i="23"/>
  <c r="I2434" i="23"/>
  <c r="I168" i="23"/>
  <c r="I2104" i="23"/>
  <c r="I1755" i="23"/>
  <c r="I1596" i="23"/>
  <c r="I3201" i="23"/>
  <c r="I2079" i="23"/>
  <c r="I2707" i="23"/>
  <c r="I1530" i="23"/>
  <c r="I2404" i="23"/>
  <c r="I139" i="23"/>
  <c r="I3094" i="23"/>
  <c r="I3504" i="23"/>
  <c r="I105" i="23"/>
  <c r="I2058" i="23"/>
  <c r="I2464" i="23"/>
  <c r="I1149" i="23"/>
  <c r="I665" i="23"/>
  <c r="I3144" i="23"/>
  <c r="I1669" i="23"/>
  <c r="I1993" i="23"/>
  <c r="I2326" i="23"/>
  <c r="I3072" i="23"/>
  <c r="I2030" i="23"/>
  <c r="I3533" i="23"/>
  <c r="I1416" i="23"/>
  <c r="I1572" i="23"/>
  <c r="I1843" i="23"/>
  <c r="I2757" i="23"/>
  <c r="I213" i="23"/>
  <c r="I2557" i="23"/>
  <c r="I2412" i="23"/>
  <c r="I59" i="23"/>
  <c r="I542" i="23"/>
  <c r="I2628" i="23"/>
  <c r="I2781" i="23"/>
  <c r="I1489" i="23"/>
  <c r="I3521" i="23"/>
  <c r="I3525" i="23"/>
  <c r="I636" i="23"/>
  <c r="I3127" i="23"/>
  <c r="I12" i="23"/>
  <c r="I1312" i="23"/>
  <c r="I2588" i="23"/>
  <c r="I3060" i="23"/>
  <c r="I248" i="23"/>
  <c r="I482" i="23"/>
  <c r="I1737" i="23"/>
  <c r="I5" i="23"/>
  <c r="I2084" i="23"/>
  <c r="I1417" i="23"/>
  <c r="I2846" i="23"/>
  <c r="I3434" i="23"/>
  <c r="I943" i="23"/>
  <c r="I1812" i="23"/>
  <c r="I3101" i="23"/>
  <c r="I642" i="23"/>
  <c r="I130" i="23"/>
  <c r="I1889" i="23"/>
  <c r="I489" i="23"/>
  <c r="I229" i="23"/>
  <c r="I1891" i="23"/>
  <c r="I2771" i="23"/>
  <c r="I1265" i="23"/>
  <c r="I1238" i="23"/>
  <c r="I2617" i="23"/>
  <c r="I2083" i="23"/>
  <c r="I1140" i="23"/>
  <c r="I3171" i="23"/>
  <c r="I1221" i="23"/>
  <c r="I2937" i="23"/>
  <c r="I988" i="23"/>
  <c r="I3266" i="23"/>
  <c r="I1790" i="23"/>
  <c r="I1743" i="23"/>
  <c r="I1475" i="23"/>
  <c r="I2955" i="23"/>
  <c r="I2363" i="23"/>
  <c r="I1478" i="23"/>
  <c r="I3337" i="23"/>
  <c r="I140" i="23"/>
  <c r="I2325" i="23"/>
  <c r="I739" i="23"/>
  <c r="I1440" i="23"/>
  <c r="I2693" i="23"/>
  <c r="I269" i="23"/>
  <c r="I3374" i="23"/>
  <c r="I2861" i="23"/>
  <c r="I3566" i="23"/>
  <c r="I3517" i="23"/>
  <c r="I3193" i="23"/>
  <c r="I1148" i="23"/>
  <c r="I634" i="23"/>
  <c r="I1430" i="23"/>
  <c r="I1860" i="23"/>
  <c r="I843" i="23"/>
  <c r="I2272" i="23"/>
  <c r="I2269" i="23"/>
  <c r="I1795" i="23"/>
  <c r="I3395" i="23"/>
  <c r="I1330" i="23"/>
  <c r="I2082" i="23"/>
  <c r="I2652" i="23"/>
  <c r="I3286" i="23"/>
  <c r="I2384" i="23"/>
  <c r="I607" i="23"/>
  <c r="I1165" i="23"/>
  <c r="I626" i="23"/>
  <c r="I3319" i="23"/>
  <c r="I2623" i="23"/>
  <c r="I912" i="23"/>
  <c r="I3435" i="23"/>
  <c r="I1797" i="23"/>
  <c r="I254" i="23"/>
  <c r="I522" i="23"/>
  <c r="I1351" i="23"/>
  <c r="I2210" i="23"/>
  <c r="I182" i="23"/>
  <c r="I2690" i="23"/>
  <c r="I2029" i="23"/>
  <c r="I505" i="23"/>
  <c r="I1258" i="23"/>
  <c r="I979" i="23"/>
  <c r="I2067" i="23"/>
  <c r="I1677" i="23"/>
  <c r="I953" i="23"/>
  <c r="I767" i="23"/>
  <c r="I1713" i="23"/>
  <c r="I951" i="23"/>
  <c r="I768" i="23"/>
  <c r="I1106" i="23"/>
  <c r="I3418" i="23"/>
  <c r="I2640" i="23"/>
  <c r="I1586" i="23"/>
  <c r="I1451" i="23"/>
  <c r="I169" i="23"/>
  <c r="I686" i="23"/>
  <c r="I2142" i="23"/>
  <c r="I3392" i="23"/>
  <c r="I332" i="23"/>
  <c r="I1042" i="23"/>
  <c r="I3011" i="23"/>
  <c r="I3118" i="23"/>
  <c r="I253" i="23"/>
  <c r="I1362" i="23"/>
  <c r="I720" i="23"/>
  <c r="I1614" i="23"/>
  <c r="I545" i="23"/>
  <c r="I667" i="23"/>
  <c r="I1722" i="23"/>
  <c r="I1093" i="23"/>
  <c r="I759" i="23"/>
  <c r="I49" i="23"/>
  <c r="I1302" i="23"/>
  <c r="I2285" i="23"/>
  <c r="I2179" i="23"/>
  <c r="I1513" i="23"/>
  <c r="I3279" i="23"/>
  <c r="I3470" i="23"/>
  <c r="I3415" i="23"/>
  <c r="I2547" i="23"/>
  <c r="I2537" i="23"/>
  <c r="I3162" i="23"/>
  <c r="I2280" i="23"/>
  <c r="I3049" i="23"/>
  <c r="I1536" i="23"/>
  <c r="I16" i="23"/>
  <c r="I438" i="23"/>
  <c r="I498" i="23"/>
  <c r="I1032" i="23"/>
  <c r="I1579" i="23"/>
  <c r="I1198" i="23"/>
  <c r="I1486" i="23"/>
  <c r="I1581" i="23"/>
  <c r="I301" i="23"/>
  <c r="I754" i="23"/>
  <c r="I3010" i="23"/>
  <c r="I2044" i="23"/>
  <c r="I3309" i="23"/>
  <c r="I339" i="23"/>
  <c r="I534" i="23"/>
  <c r="I2969" i="23"/>
  <c r="I855" i="23"/>
  <c r="I2684" i="23"/>
  <c r="I2352" i="23"/>
  <c r="I2388" i="23"/>
  <c r="I2350" i="23"/>
  <c r="I2803" i="23"/>
  <c r="I2957" i="23"/>
  <c r="I2209" i="23"/>
  <c r="I1011" i="23"/>
  <c r="I2688" i="23"/>
  <c r="I2644" i="23"/>
  <c r="I2806" i="23"/>
  <c r="I2844" i="23"/>
  <c r="I2716" i="23"/>
  <c r="I1781" i="23"/>
  <c r="I78" i="23"/>
  <c r="I762" i="23"/>
  <c r="I1610" i="23"/>
  <c r="I1191" i="23"/>
  <c r="I1132" i="23"/>
  <c r="I2283" i="23"/>
  <c r="I1196" i="23"/>
  <c r="I1180" i="23"/>
  <c r="I2072" i="23"/>
  <c r="I1623" i="23"/>
  <c r="I54" i="23"/>
  <c r="I1310" i="23"/>
  <c r="I1970" i="23"/>
  <c r="I1244" i="23"/>
  <c r="I2228" i="23"/>
  <c r="I1497" i="23"/>
  <c r="I1967" i="23"/>
  <c r="I3450" i="23"/>
  <c r="I1865" i="23"/>
  <c r="I2951" i="23"/>
  <c r="I981" i="23"/>
  <c r="I2095" i="23"/>
  <c r="I3084" i="23"/>
  <c r="I2927" i="23"/>
  <c r="I2536" i="23"/>
  <c r="I3134" i="23"/>
  <c r="I2810" i="23"/>
  <c r="I1543" i="23"/>
  <c r="I75" i="23"/>
  <c r="I184" i="23"/>
  <c r="I994" i="23"/>
  <c r="I2239" i="23"/>
  <c r="I3086" i="23"/>
  <c r="I1703" i="23"/>
  <c r="I1076" i="23"/>
  <c r="I1631" i="23"/>
  <c r="I2646" i="23"/>
  <c r="I2245" i="23"/>
  <c r="I3544" i="23"/>
  <c r="I1689" i="23"/>
  <c r="I2258" i="23"/>
  <c r="I1869" i="23"/>
  <c r="I471" i="23"/>
  <c r="I1415" i="23"/>
  <c r="I3425" i="23"/>
  <c r="I1676" i="23"/>
  <c r="I1842" i="23"/>
  <c r="I3574" i="23"/>
  <c r="I3136" i="23"/>
  <c r="I2642" i="23"/>
  <c r="I1267" i="23"/>
  <c r="I1609" i="23"/>
  <c r="I1350" i="23"/>
  <c r="I1070" i="23"/>
  <c r="I2928" i="23"/>
  <c r="I701" i="23"/>
  <c r="I2616" i="23"/>
  <c r="I3169" i="23"/>
  <c r="I423" i="23"/>
  <c r="I944" i="23"/>
  <c r="I325" i="23"/>
  <c r="I3026" i="23"/>
  <c r="I2229" i="23"/>
  <c r="I134" i="23"/>
  <c r="I1991" i="23"/>
  <c r="I1668" i="23"/>
  <c r="I3510" i="23"/>
  <c r="I753" i="23"/>
  <c r="I1427" i="23"/>
  <c r="I1223" i="23"/>
  <c r="I914" i="23"/>
  <c r="I1985" i="23"/>
  <c r="I275" i="23"/>
  <c r="I2917" i="23"/>
  <c r="I3538" i="23"/>
  <c r="I3528" i="23"/>
  <c r="I2407" i="23"/>
  <c r="I2643" i="23"/>
  <c r="I380" i="23"/>
  <c r="I2263" i="23"/>
  <c r="I1766" i="23"/>
  <c r="I1477" i="23"/>
  <c r="I3122" i="23"/>
  <c r="I2550" i="23"/>
  <c r="I119" i="23"/>
  <c r="I3227" i="23"/>
  <c r="I2167" i="23"/>
  <c r="I1972" i="23"/>
  <c r="I2938" i="23"/>
  <c r="I3343" i="23"/>
  <c r="I3275" i="23"/>
  <c r="I231" i="23"/>
  <c r="I2422" i="23"/>
  <c r="I2873" i="23"/>
  <c r="I405" i="23"/>
  <c r="I1013" i="23"/>
  <c r="I1567" i="23"/>
  <c r="I1109" i="23"/>
  <c r="I303" i="23"/>
  <c r="I2054" i="23"/>
  <c r="I798" i="23"/>
  <c r="I126" i="23"/>
  <c r="I257" i="23"/>
  <c r="I1052" i="23"/>
  <c r="I1918" i="23"/>
  <c r="I1838" i="23"/>
  <c r="I1123" i="23"/>
  <c r="I3369" i="23"/>
  <c r="I220" i="23"/>
  <c r="I2144" i="23"/>
  <c r="I823" i="23"/>
  <c r="I336" i="23"/>
  <c r="I458" i="23"/>
  <c r="I2891" i="23"/>
  <c r="I658" i="23"/>
  <c r="I2302" i="23"/>
  <c r="I2869" i="23"/>
  <c r="I1608" i="23"/>
  <c r="I2784" i="23"/>
  <c r="I2962" i="23"/>
  <c r="I678" i="23"/>
  <c r="I1521" i="23"/>
  <c r="I1941" i="23"/>
  <c r="I2130" i="23"/>
  <c r="I1782" i="23"/>
  <c r="I3572" i="23"/>
  <c r="I2997" i="23"/>
  <c r="I2492" i="23"/>
  <c r="I3394" i="23"/>
  <c r="I3483" i="23"/>
  <c r="I263" i="23"/>
  <c r="I341" i="23"/>
  <c r="I700" i="23"/>
  <c r="I604" i="23"/>
  <c r="I1562" i="23"/>
  <c r="I1646" i="23"/>
  <c r="I2929" i="23"/>
  <c r="I2958" i="23"/>
  <c r="I1171" i="23"/>
  <c r="I1951" i="23"/>
  <c r="I334" i="23"/>
  <c r="I207" i="23"/>
  <c r="I1545" i="23"/>
  <c r="I1709" i="23"/>
  <c r="I3445" i="23"/>
  <c r="I3024" i="23"/>
  <c r="I1369" i="23"/>
  <c r="I344" i="23"/>
  <c r="I939" i="23"/>
  <c r="I1018" i="23"/>
  <c r="I2867" i="23"/>
  <c r="I651" i="23"/>
  <c r="I527" i="23"/>
  <c r="I102" i="23"/>
  <c r="I1876" i="23"/>
  <c r="I3100" i="23"/>
  <c r="I292" i="23"/>
  <c r="I2788" i="23"/>
  <c r="I2674" i="23"/>
  <c r="I2615" i="23"/>
  <c r="I190" i="23"/>
  <c r="I689" i="23"/>
  <c r="I1589" i="23"/>
  <c r="I1927" i="23"/>
  <c r="I2673" i="23"/>
  <c r="I675" i="23"/>
  <c r="I3363" i="23"/>
  <c r="I1074" i="23"/>
  <c r="I1003" i="23"/>
  <c r="I122" i="23"/>
  <c r="I2966" i="23"/>
  <c r="I2825" i="23"/>
  <c r="I517" i="23"/>
  <c r="I451" i="23"/>
  <c r="I1577" i="23"/>
  <c r="I433" i="23"/>
  <c r="I3503" i="23"/>
  <c r="I2300" i="23"/>
  <c r="I1381" i="23"/>
  <c r="I2485" i="23"/>
  <c r="I2635" i="23"/>
  <c r="I892" i="23"/>
  <c r="I706" i="23"/>
  <c r="I3092" i="23"/>
  <c r="I1462" i="23"/>
  <c r="I2017" i="23"/>
  <c r="I2679" i="23"/>
  <c r="I1815" i="23"/>
  <c r="I1492" i="23"/>
  <c r="I2862" i="23"/>
  <c r="I578" i="23"/>
  <c r="I3341" i="23"/>
  <c r="I24" i="23"/>
  <c r="I1289" i="23"/>
  <c r="I813" i="23"/>
  <c r="I910" i="23"/>
  <c r="I218" i="23"/>
  <c r="I1225" i="23"/>
  <c r="I116" i="23"/>
  <c r="I906" i="23"/>
  <c r="I710" i="23"/>
  <c r="I2241" i="23"/>
  <c r="I1681" i="23"/>
  <c r="I3564" i="23"/>
  <c r="I1243" i="23"/>
  <c r="I3407" i="23"/>
  <c r="I2257" i="23"/>
  <c r="I1432" i="23"/>
  <c r="I3554" i="23"/>
  <c r="I2081" i="23"/>
  <c r="I221" i="23"/>
  <c r="I2737" i="23"/>
  <c r="I2193" i="23"/>
  <c r="I2760" i="23"/>
  <c r="I2231" i="23"/>
  <c r="I735" i="23"/>
  <c r="I3158" i="23"/>
  <c r="I51" i="23"/>
  <c r="I3454" i="23"/>
  <c r="I3061" i="23"/>
  <c r="I2871" i="23"/>
  <c r="I516" i="23"/>
  <c r="I3146" i="23"/>
  <c r="I2097" i="23"/>
  <c r="I2968" i="23"/>
  <c r="I3423" i="23"/>
  <c r="I703" i="23"/>
  <c r="I1441" i="23"/>
  <c r="I3513" i="23"/>
  <c r="I2287" i="23"/>
  <c r="I351" i="23"/>
  <c r="I2328" i="23"/>
  <c r="I1151" i="23"/>
  <c r="I145" i="23"/>
  <c r="I1124" i="23"/>
  <c r="I2822" i="23"/>
  <c r="I2357" i="23"/>
  <c r="I2391" i="23"/>
  <c r="I2373" i="23"/>
  <c r="I391" i="23"/>
  <c r="I854" i="23"/>
  <c r="I390" i="23"/>
  <c r="I148" i="23"/>
  <c r="I1373" i="23"/>
  <c r="I1299" i="23"/>
  <c r="I2650" i="23"/>
  <c r="I714" i="23"/>
  <c r="I272" i="23"/>
  <c r="I3270" i="23"/>
  <c r="I2541" i="23"/>
  <c r="I3498" i="23"/>
  <c r="I1229" i="23"/>
  <c r="I2253" i="23"/>
  <c r="I410" i="23"/>
  <c r="I2183" i="23"/>
  <c r="I1570" i="23"/>
  <c r="I483" i="23"/>
  <c r="I212" i="23"/>
  <c r="I1453" i="23"/>
  <c r="I125" i="23"/>
  <c r="I338" i="23"/>
  <c r="I2111" i="23"/>
  <c r="I3123" i="23"/>
  <c r="I2799" i="23"/>
  <c r="I45" i="23"/>
  <c r="I1961" i="23"/>
  <c r="I802" i="23"/>
  <c r="I1125" i="23"/>
  <c r="I2025" i="23"/>
  <c r="I2023" i="23"/>
  <c r="I1830" i="23"/>
  <c r="I3291" i="23"/>
  <c r="I1206" i="23"/>
  <c r="I319" i="23"/>
  <c r="I3575" i="23"/>
  <c r="I887" i="23"/>
  <c r="I597" i="23"/>
  <c r="I1701" i="23"/>
  <c r="I2657" i="23"/>
  <c r="I2040" i="23"/>
  <c r="I2661" i="23"/>
  <c r="I3568" i="23"/>
  <c r="I2923" i="23"/>
  <c r="I2290" i="23"/>
  <c r="I2768" i="23"/>
  <c r="I2387" i="23"/>
  <c r="I2849" i="23"/>
  <c r="I463" i="23"/>
  <c r="I216" i="23"/>
  <c r="I716" i="23"/>
  <c r="I673" i="23"/>
  <c r="I1321" i="23"/>
  <c r="I1905" i="23"/>
  <c r="I3490" i="23"/>
  <c r="I3091" i="23"/>
  <c r="I2961" i="23"/>
  <c r="I1448" i="23"/>
  <c r="I1480" i="23"/>
  <c r="I1785" i="23"/>
  <c r="I3536" i="23"/>
  <c r="I1928" i="23"/>
  <c r="I2324" i="23"/>
  <c r="I300" i="23"/>
  <c r="I160" i="23"/>
  <c r="I874" i="23"/>
  <c r="I1953" i="23"/>
  <c r="I1301" i="23"/>
  <c r="I2596" i="23"/>
  <c r="I2101" i="23"/>
  <c r="I883" i="23"/>
  <c r="I432" i="23"/>
  <c r="I2351" i="23"/>
  <c r="I2801" i="23"/>
  <c r="I2127" i="23"/>
  <c r="I2625" i="23"/>
  <c r="I1152" i="23"/>
  <c r="I1727" i="23"/>
  <c r="I3007" i="23"/>
  <c r="I1962" i="23"/>
  <c r="I1846" i="23"/>
  <c r="I3527" i="23"/>
  <c r="I1235" i="23"/>
  <c r="I487" i="23"/>
  <c r="I2322" i="23"/>
  <c r="I1421" i="23"/>
  <c r="I2895" i="23"/>
  <c r="I177" i="23"/>
  <c r="I1769" i="23"/>
  <c r="I1016" i="23"/>
  <c r="I3377" i="23"/>
  <c r="I1886" i="23"/>
  <c r="I796" i="23"/>
  <c r="I2232" i="23"/>
  <c r="I1949" i="23"/>
  <c r="I724" i="23"/>
  <c r="I2047" i="23"/>
  <c r="I2742" i="23"/>
  <c r="I3052" i="23"/>
  <c r="I461" i="23"/>
  <c r="I1485" i="23"/>
  <c r="I2450" i="23"/>
  <c r="I2133" i="23"/>
  <c r="I1774" i="23"/>
  <c r="I2762" i="23"/>
  <c r="I67" i="23"/>
  <c r="I3318" i="23"/>
  <c r="I2007" i="23"/>
  <c r="I2093" i="23"/>
  <c r="I163" i="23"/>
  <c r="I1071" i="23"/>
  <c r="I3050" i="23"/>
  <c r="I1858" i="23"/>
  <c r="I2595" i="23"/>
  <c r="I1496" i="23"/>
  <c r="I111" i="23"/>
  <c r="I1666" i="23"/>
  <c r="I3069" i="23"/>
  <c r="I2070" i="23"/>
  <c r="I469" i="23"/>
  <c r="I223" i="23"/>
  <c r="I2493" i="23"/>
  <c r="I2656" i="23"/>
  <c r="I2203" i="23"/>
  <c r="I897" i="23"/>
  <c r="I2411" i="23"/>
  <c r="I3189" i="23"/>
  <c r="I828" i="23"/>
  <c r="I3573" i="23"/>
  <c r="I2164" i="23"/>
  <c r="I3031" i="23"/>
  <c r="I108" i="23"/>
  <c r="I1940" i="23"/>
  <c r="I1226" i="23"/>
  <c r="I50" i="23"/>
  <c r="I2445" i="23"/>
  <c r="I518" i="23"/>
  <c r="I3271" i="23"/>
  <c r="I829" i="23"/>
  <c r="I159" i="23"/>
  <c r="I3074" i="23"/>
  <c r="I3323" i="23"/>
  <c r="I2630" i="23"/>
  <c r="I521" i="23"/>
  <c r="I1445" i="23"/>
  <c r="I3245" i="23"/>
  <c r="I986" i="23"/>
  <c r="I1063" i="23"/>
  <c r="I2147" i="23"/>
  <c r="I2824" i="23"/>
  <c r="I2005" i="23"/>
  <c r="I3366" i="23"/>
  <c r="I736" i="23"/>
  <c r="I1423" i="23"/>
  <c r="I553" i="23"/>
  <c r="I1242" i="23"/>
  <c r="I1929" i="23"/>
  <c r="I2293" i="23"/>
  <c r="I3453" i="23"/>
  <c r="I1095" i="23"/>
  <c r="I2075" i="23"/>
  <c r="I3023" i="23"/>
  <c r="I3431" i="23"/>
  <c r="I2224" i="23"/>
  <c r="I3252" i="23"/>
  <c r="I1035" i="23"/>
  <c r="I470" i="23"/>
  <c r="I525" i="23"/>
  <c r="I1021" i="23"/>
  <c r="I1711" i="23"/>
  <c r="I1883" i="23"/>
  <c r="I956" i="23"/>
  <c r="I2343" i="23"/>
  <c r="I987" i="23"/>
  <c r="I3251" i="23"/>
  <c r="I2894" i="23"/>
  <c r="I1873" i="23"/>
  <c r="I79" i="23"/>
  <c r="I1457" i="23"/>
  <c r="I2948" i="23"/>
  <c r="I20" i="23"/>
  <c r="I618" i="23"/>
  <c r="I3219" i="23"/>
  <c r="I3223" i="23"/>
  <c r="I3493" i="23"/>
  <c r="I2191" i="23"/>
  <c r="I3163" i="23"/>
  <c r="I1028" i="23"/>
  <c r="I2148" i="23"/>
  <c r="I761" i="23"/>
  <c r="I2669" i="23"/>
  <c r="I1661" i="23"/>
  <c r="I589" i="23"/>
  <c r="I1679" i="23"/>
  <c r="I11" i="23"/>
  <c r="I1203" i="23"/>
  <c r="I2353" i="23"/>
  <c r="I2734" i="23"/>
  <c r="I1051" i="23"/>
  <c r="I1283" i="23"/>
  <c r="I3297" i="23"/>
  <c r="I2113" i="23"/>
  <c r="I2039" i="23"/>
  <c r="I1518" i="23"/>
  <c r="I2178" i="23"/>
  <c r="I809" i="23"/>
  <c r="I141" i="23"/>
  <c r="I1957" i="23"/>
  <c r="I834" i="23"/>
  <c r="I1271" i="23"/>
  <c r="I1468" i="23"/>
  <c r="I3515" i="23"/>
  <c r="I3165" i="23"/>
  <c r="I1386" i="23"/>
  <c r="I2758" i="23"/>
  <c r="I3256" i="23"/>
  <c r="I2881" i="23"/>
  <c r="I2600" i="23"/>
  <c r="I1379" i="23"/>
  <c r="I1089" i="23"/>
  <c r="I3071" i="23"/>
  <c r="I645" i="23"/>
  <c r="I2474" i="23"/>
  <c r="I1736" i="23"/>
  <c r="I437" i="23"/>
  <c r="I3247" i="23"/>
  <c r="I1899" i="23"/>
  <c r="I3077" i="23"/>
  <c r="I2921" i="23"/>
  <c r="I201" i="23"/>
  <c r="I209" i="23"/>
  <c r="I2170" i="23"/>
  <c r="I90" i="23"/>
  <c r="I3274" i="23"/>
  <c r="I2259" i="23"/>
  <c r="I1488" i="23"/>
  <c r="I3585" i="23"/>
  <c r="I322" i="23"/>
  <c r="I911" i="23"/>
  <c r="I240" i="23"/>
  <c r="I2275" i="23"/>
  <c r="I3106" i="23"/>
  <c r="I2999" i="23"/>
  <c r="I1364" i="23"/>
  <c r="I1434" i="23"/>
  <c r="I2396" i="23"/>
  <c r="I1367" i="23"/>
  <c r="I1824" i="23"/>
  <c r="I3542" i="23"/>
  <c r="I2467" i="23"/>
  <c r="I1474" i="23"/>
  <c r="I1826" i="23"/>
  <c r="I1292" i="23"/>
  <c r="I852" i="23"/>
  <c r="I1353" i="23"/>
  <c r="I1460" i="23"/>
  <c r="I297" i="23"/>
  <c r="I1200" i="23"/>
  <c r="I722" i="23"/>
  <c r="I938" i="23"/>
  <c r="I1534" i="23"/>
  <c r="I1564" i="23"/>
  <c r="I2168" i="23"/>
  <c r="I2221" i="23"/>
  <c r="I2993" i="23"/>
  <c r="I2712" i="23"/>
  <c r="I875" i="23"/>
  <c r="I1784" i="23"/>
  <c r="I1233" i="23"/>
  <c r="I2345" i="23"/>
  <c r="I2698" i="23"/>
  <c r="I1699" i="23"/>
  <c r="I1601" i="23"/>
  <c r="I1606" i="23"/>
  <c r="I961" i="23"/>
  <c r="I2865" i="23"/>
  <c r="I1410" i="23"/>
  <c r="I1965" i="23"/>
  <c r="I2836" i="23"/>
  <c r="I499" i="23"/>
  <c r="I3522" i="23"/>
  <c r="I592" i="23"/>
  <c r="I1937" i="23"/>
  <c r="I2840" i="23"/>
  <c r="I3476" i="23"/>
  <c r="I3532" i="23"/>
  <c r="I2198" i="23"/>
  <c r="I2442" i="23"/>
  <c r="I3387" i="23"/>
  <c r="I766" i="23"/>
  <c r="I2515" i="23"/>
  <c r="I3437" i="23"/>
  <c r="I2403" i="23"/>
  <c r="I1508" i="23"/>
  <c r="I917" i="23"/>
  <c r="I699" i="23"/>
  <c r="I832" i="23"/>
  <c r="I467" i="23"/>
  <c r="I2872" i="23"/>
  <c r="I562" i="23"/>
  <c r="I2947" i="23"/>
  <c r="I2692" i="23"/>
  <c r="I430" i="23"/>
  <c r="I2319" i="23"/>
  <c r="I2415" i="23"/>
  <c r="I415" i="23"/>
  <c r="I2902" i="23"/>
  <c r="I1259" i="23"/>
  <c r="I1344" i="23"/>
  <c r="I664" i="23"/>
  <c r="I995" i="23"/>
  <c r="I3105" i="23"/>
  <c r="I2158" i="23"/>
  <c r="I1840" i="23"/>
  <c r="I2320" i="23"/>
  <c r="I192" i="23"/>
  <c r="I1718" i="23"/>
  <c r="I356" i="23"/>
  <c r="I2790" i="23"/>
  <c r="I1419" i="23"/>
  <c r="I2189" i="23"/>
  <c r="I1964" i="23"/>
  <c r="I2359" i="23"/>
  <c r="I3281" i="23"/>
  <c r="I202" i="23"/>
  <c r="I179" i="23"/>
  <c r="I2533" i="23"/>
  <c r="I1215" i="23"/>
  <c r="I2281" i="23"/>
  <c r="I3301" i="23"/>
  <c r="I1176" i="23"/>
  <c r="I2755" i="23"/>
  <c r="I1969" i="23"/>
  <c r="I3472" i="23"/>
  <c r="I37" i="23"/>
  <c r="I1618" i="23"/>
  <c r="I2063" i="23"/>
  <c r="I998" i="23"/>
  <c r="I2740" i="23"/>
  <c r="I3403" i="23"/>
  <c r="I2192" i="23"/>
  <c r="I811" i="23"/>
  <c r="I3187" i="23"/>
  <c r="I1938" i="23"/>
  <c r="I1375" i="23"/>
  <c r="I1039" i="23"/>
  <c r="I2883" i="23"/>
  <c r="I1169" i="23"/>
  <c r="I3263" i="23"/>
  <c r="I1133" i="23"/>
  <c r="I3021" i="23"/>
  <c r="I2386" i="23"/>
  <c r="I3468" i="23"/>
  <c r="I1936" i="23"/>
  <c r="I1829" i="23"/>
  <c r="I1898" i="23"/>
  <c r="I2497" i="23"/>
  <c r="I2663" i="23"/>
  <c r="I1678" i="23"/>
  <c r="I1431" i="23"/>
  <c r="I2513" i="23"/>
  <c r="I1861" i="23"/>
  <c r="I3428" i="23"/>
  <c r="I115" i="23"/>
  <c r="I595" i="23"/>
  <c r="I443" i="23"/>
  <c r="I1817" i="23"/>
  <c r="I3463" i="23"/>
  <c r="I776" i="23"/>
  <c r="I409" i="23"/>
  <c r="I1072" i="23"/>
  <c r="I1339" i="23"/>
  <c r="I820" i="23"/>
  <c r="I280" i="23"/>
  <c r="I1746" i="23"/>
  <c r="I1102" i="23"/>
  <c r="I2545" i="23"/>
  <c r="I3180" i="23"/>
  <c r="I64" i="23"/>
  <c r="I555" i="23"/>
  <c r="I3405" i="23"/>
  <c r="I669" i="23"/>
  <c r="I450" i="23"/>
  <c r="I3546" i="23"/>
  <c r="I2278" i="23"/>
  <c r="I2294" i="23"/>
  <c r="I3457" i="23"/>
  <c r="I3308" i="23"/>
  <c r="I1296" i="23"/>
  <c r="I2110" i="23"/>
  <c r="I1022" i="23"/>
  <c r="I3242" i="23"/>
  <c r="I3082" i="23"/>
  <c r="I2626" i="23"/>
  <c r="I295" i="23"/>
  <c r="I2022" i="23"/>
  <c r="I1237" i="23"/>
  <c r="I1338" i="23"/>
  <c r="I685" i="23"/>
  <c r="I2471" i="23"/>
  <c r="I3482" i="23"/>
  <c r="I580" i="23"/>
  <c r="I329" i="23"/>
  <c r="I2813" i="23"/>
  <c r="I999" i="23"/>
  <c r="I1771" i="23"/>
  <c r="I806" i="23"/>
  <c r="I299" i="23"/>
  <c r="I366" i="23"/>
  <c r="I2911" i="23"/>
  <c r="I146" i="23"/>
  <c r="I118" i="23"/>
  <c r="I1412" i="23"/>
  <c r="I1749" i="23"/>
  <c r="I2995" i="23"/>
  <c r="I850" i="23"/>
  <c r="I2420" i="23"/>
  <c r="I2340" i="23"/>
  <c r="I507" i="23"/>
  <c r="I1859" i="23"/>
  <c r="I3569" i="23"/>
  <c r="I2551" i="23"/>
  <c r="I2899" i="23"/>
  <c r="I2433" i="23"/>
  <c r="I500" i="23"/>
  <c r="I2296" i="23"/>
  <c r="I1378" i="23"/>
  <c r="I1357" i="23"/>
  <c r="I936" i="23"/>
  <c r="I1691" i="23"/>
  <c r="I1049" i="23"/>
  <c r="I2504" i="23"/>
  <c r="I2682" i="23"/>
  <c r="I3539" i="23"/>
  <c r="I1443" i="23"/>
  <c r="I1684" i="23"/>
  <c r="I3388" i="23"/>
  <c r="I1087" i="23"/>
  <c r="I1754" i="23"/>
  <c r="I2985" i="23"/>
  <c r="I318" i="23"/>
  <c r="I3166" i="23"/>
  <c r="I2622" i="23"/>
  <c r="I3277" i="23"/>
  <c r="I1222" i="23"/>
  <c r="I905" i="23"/>
  <c r="I2246" i="23"/>
  <c r="I563" i="23"/>
  <c r="I259" i="23"/>
  <c r="I2105" i="23"/>
  <c r="I1524" i="23"/>
  <c r="I1768" i="23"/>
  <c r="I60" i="23"/>
  <c r="I1910" i="23"/>
  <c r="I2907" i="23"/>
  <c r="I236" i="23"/>
  <c r="I683" i="23"/>
  <c r="I2609" i="23"/>
  <c r="I1487" i="23"/>
  <c r="I1633" i="23"/>
  <c r="I688" i="23"/>
  <c r="I587" i="23"/>
  <c r="I1284" i="23"/>
  <c r="I1450" i="23"/>
  <c r="I290" i="23"/>
  <c r="I1325" i="23"/>
  <c r="I625" i="23"/>
  <c r="I3315" i="23"/>
  <c r="I455" i="23"/>
  <c r="I1879" i="23"/>
  <c r="I842" i="23"/>
  <c r="I1043" i="23"/>
  <c r="I2370" i="23"/>
  <c r="I246" i="23"/>
  <c r="I476" i="23"/>
  <c r="I3153" i="23"/>
  <c r="I3396" i="23"/>
  <c r="I1092" i="23"/>
  <c r="I2614" i="23"/>
  <c r="I1044" i="23"/>
  <c r="I1831" i="23"/>
  <c r="I3494" i="23"/>
  <c r="I1057" i="23"/>
  <c r="I1630" i="23"/>
  <c r="I1138" i="23"/>
  <c r="I1801" i="23"/>
  <c r="I3137" i="23"/>
  <c r="I3191" i="23"/>
  <c r="I3439" i="23"/>
  <c r="I2186" i="23"/>
  <c r="I3090" i="23"/>
  <c r="I44" i="23"/>
  <c r="I1796" i="23"/>
  <c r="I69" i="23"/>
  <c r="I1833" i="23"/>
  <c r="I2887" i="23"/>
  <c r="I96" i="23"/>
  <c r="I282" i="23"/>
  <c r="I176" i="23"/>
  <c r="I549" i="23"/>
  <c r="I2722" i="23"/>
  <c r="I2705" i="23"/>
  <c r="I2639" i="23"/>
  <c r="I1789" i="23"/>
  <c r="I165" i="23"/>
  <c r="I2233" i="23"/>
  <c r="I1274" i="23"/>
  <c r="I733" i="23"/>
  <c r="I3285" i="23"/>
  <c r="I3348" i="23"/>
  <c r="I3325" i="23"/>
  <c r="I3170" i="23"/>
  <c r="I2074" i="23"/>
  <c r="I2715" i="23"/>
  <c r="I889" i="23"/>
  <c r="I1792" i="23"/>
  <c r="I2725" i="23"/>
  <c r="I478" i="23"/>
  <c r="I2115" i="23"/>
  <c r="I488" i="23"/>
  <c r="I361" i="23"/>
  <c r="I363" i="23"/>
  <c r="I178" i="23"/>
  <c r="I304" i="23"/>
  <c r="I2223" i="23"/>
  <c r="I2538" i="23"/>
  <c r="I780" i="23"/>
  <c r="I1635" i="23"/>
  <c r="I3013" i="23"/>
  <c r="I945" i="23"/>
  <c r="I1224" i="23"/>
  <c r="I2518" i="23"/>
  <c r="I1216" i="23"/>
  <c r="I2364" i="23"/>
  <c r="I2922" i="23"/>
  <c r="I2750" i="23"/>
  <c r="I2140" i="23"/>
  <c r="I663" i="23"/>
  <c r="I72" i="23"/>
  <c r="I395" i="23"/>
  <c r="I1750" i="23"/>
  <c r="I1163" i="23"/>
  <c r="I30" i="23"/>
  <c r="I824" i="23"/>
  <c r="I506" i="23"/>
  <c r="I1401" i="23"/>
  <c r="I3288" i="23"/>
  <c r="I877" i="23"/>
  <c r="I3280" i="23"/>
  <c r="I1108" i="23"/>
  <c r="I890" i="23"/>
  <c r="I205" i="23"/>
  <c r="I260" i="23"/>
  <c r="I1855" i="23"/>
  <c r="I2499" i="23"/>
  <c r="I962" i="23"/>
  <c r="I976" i="23"/>
  <c r="I550" i="23"/>
  <c r="I198" i="23"/>
  <c r="I681" i="23"/>
  <c r="I1897" i="23"/>
  <c r="I2860" i="23"/>
  <c r="I2786" i="23"/>
  <c r="I419" i="23"/>
  <c r="I287" i="23"/>
  <c r="I1115" i="23"/>
  <c r="I2914" i="23"/>
  <c r="I446" i="23"/>
  <c r="I848" i="23"/>
  <c r="I2349" i="23"/>
  <c r="I1400" i="23"/>
  <c r="I978" i="23"/>
  <c r="I3524" i="23"/>
  <c r="I3238" i="23"/>
  <c r="I1060" i="23"/>
  <c r="I417" i="23"/>
  <c r="I150" i="23"/>
  <c r="I3078" i="23"/>
  <c r="I2511" i="23"/>
  <c r="I237" i="23"/>
  <c r="I653" i="23"/>
  <c r="I2444" i="23"/>
  <c r="I3475" i="23"/>
  <c r="I3485" i="23"/>
  <c r="I3461" i="23"/>
  <c r="I3460" i="23"/>
  <c r="I1316" i="23"/>
  <c r="I1264" i="23"/>
  <c r="I697" i="23"/>
  <c r="I1139" i="23"/>
  <c r="I1584" i="23"/>
  <c r="I756" i="23"/>
  <c r="I3484" i="23"/>
  <c r="I1234" i="23"/>
  <c r="I373" i="23"/>
  <c r="I1272" i="23"/>
  <c r="I2779" i="23"/>
  <c r="I3093" i="23"/>
  <c r="I779" i="23"/>
  <c r="I58" i="23"/>
  <c r="I3576" i="23"/>
  <c r="I537" i="23"/>
  <c r="I2317" i="23"/>
  <c r="I838" i="23"/>
  <c r="I439" i="23"/>
  <c r="I2215" i="23"/>
  <c r="I1329" i="23"/>
  <c r="I2308" i="23"/>
  <c r="I950" i="23"/>
  <c r="I414" i="23"/>
  <c r="I963" i="23"/>
  <c r="I2274" i="23"/>
  <c r="I1193" i="23"/>
  <c r="I2751" i="23"/>
  <c r="I412" i="23"/>
  <c r="I1740" i="23"/>
  <c r="I1389" i="23"/>
  <c r="I862" i="23"/>
  <c r="I1935" i="23"/>
  <c r="I3424" i="23"/>
  <c r="I732" i="23"/>
  <c r="I3360" i="23"/>
  <c r="I785" i="23"/>
  <c r="I2392" i="23"/>
  <c r="I3154" i="23"/>
  <c r="I3570" i="23"/>
  <c r="I1611" i="23"/>
  <c r="I1616" i="23"/>
  <c r="I1084" i="23"/>
  <c r="I2880" i="23"/>
  <c r="I2136" i="23"/>
  <c r="I1211" i="23"/>
  <c r="I804" i="23"/>
  <c r="I1765" i="23"/>
  <c r="I2638" i="23"/>
  <c r="I350" i="23"/>
  <c r="I690" i="23"/>
  <c r="I3578" i="23"/>
  <c r="I569" i="23"/>
  <c r="I2935" i="23"/>
  <c r="I1085" i="23"/>
  <c r="I790" i="23"/>
  <c r="I947" i="23"/>
  <c r="I191" i="23"/>
  <c r="I3207" i="23"/>
  <c r="I2405" i="23"/>
  <c r="I3080" i="23"/>
  <c r="I2986" i="23"/>
  <c r="I153" i="23"/>
  <c r="I621" i="23"/>
  <c r="I2833" i="23"/>
  <c r="I3255" i="23"/>
  <c r="I615" i="23"/>
  <c r="I1881" i="23"/>
  <c r="I1662" i="23"/>
  <c r="I2190" i="23"/>
  <c r="I2182" i="23"/>
  <c r="I1808" i="23"/>
  <c r="I3177" i="23"/>
  <c r="I2602" i="23"/>
  <c r="I181" i="23"/>
  <c r="I1008" i="23"/>
  <c r="I2247" i="23"/>
  <c r="I1904" i="23"/>
  <c r="I2943" i="23"/>
  <c r="I3085" i="23"/>
  <c r="I891" i="23"/>
  <c r="I858" i="23"/>
  <c r="I2884" i="23"/>
  <c r="I1172" i="23"/>
  <c r="I1757" i="23"/>
  <c r="I3221" i="23"/>
  <c r="I3173" i="23"/>
  <c r="I2424" i="23"/>
  <c r="I137" i="23"/>
  <c r="I3117" i="23"/>
  <c r="I847" i="23"/>
  <c r="I3149" i="23"/>
  <c r="I1566" i="23"/>
  <c r="I1877" i="23"/>
  <c r="I147" i="23"/>
  <c r="I349" i="23"/>
  <c r="I1103" i="23"/>
  <c r="I1402" i="23"/>
  <c r="I865" i="23"/>
  <c r="I1126" i="23"/>
  <c r="I833" i="23"/>
  <c r="I3199" i="23"/>
  <c r="I2920" i="23"/>
  <c r="I167" i="23"/>
  <c r="I2567" i="23"/>
  <c r="I335" i="23"/>
  <c r="I1895" i="23"/>
  <c r="I1763" i="23"/>
  <c r="I1150" i="23"/>
  <c r="I2775" i="23"/>
  <c r="I1343" i="23"/>
  <c r="I782" i="23"/>
  <c r="I795" i="23"/>
  <c r="I584" i="23"/>
  <c r="I2346" i="23"/>
  <c r="I2577" i="23"/>
  <c r="I1499" i="23"/>
  <c r="I3145" i="23"/>
  <c r="I554" i="23"/>
  <c r="I1692" i="23"/>
  <c r="I1549" i="23"/>
  <c r="I3350" i="23"/>
  <c r="I19" i="23"/>
  <c r="I630" i="23"/>
  <c r="I3368" i="23"/>
  <c r="I3150" i="23"/>
  <c r="I3116" i="23"/>
  <c r="I747" i="23"/>
  <c r="I2099" i="23"/>
  <c r="I2748" i="23"/>
  <c r="I2251" i="23"/>
  <c r="I1083" i="23"/>
  <c r="I535" i="23"/>
  <c r="I672" i="23"/>
  <c r="I661" i="23"/>
  <c r="I285" i="23"/>
  <c r="I384" i="23"/>
  <c r="I2756" i="23"/>
  <c r="I1912" i="23"/>
  <c r="I3529" i="23"/>
  <c r="I1653" i="23"/>
  <c r="I3410" i="23"/>
  <c r="I1810" i="23"/>
  <c r="I2008" i="23"/>
  <c r="I2965" i="23"/>
  <c r="I1770" i="23"/>
  <c r="I1114" i="23"/>
  <c r="I268" i="23"/>
  <c r="I2678" i="23"/>
  <c r="I3354" i="23"/>
  <c r="I3053" i="23"/>
  <c r="I1354" i="23"/>
  <c r="I3108" i="23"/>
  <c r="I2154" i="23"/>
  <c r="I3000" i="23"/>
  <c r="I743" i="23"/>
  <c r="I1408" i="23"/>
  <c r="I2002" i="23"/>
  <c r="I1483" i="23"/>
  <c r="I583" i="23"/>
  <c r="I586" i="23"/>
  <c r="I420" i="23"/>
  <c r="I27" i="23"/>
  <c r="I1694" i="23"/>
  <c r="I3198" i="23"/>
  <c r="I3045" i="23"/>
  <c r="I674" i="23"/>
  <c r="I594" i="23"/>
  <c r="I1998" i="23"/>
  <c r="I183" i="23"/>
  <c r="I659" i="23"/>
  <c r="I2634" i="23"/>
  <c r="I2695" i="23"/>
  <c r="I2940" i="23"/>
  <c r="I2936" i="23"/>
  <c r="I1651" i="23"/>
  <c r="I2841" i="23"/>
  <c r="I242" i="23"/>
  <c r="I413" i="23"/>
  <c r="I3064" i="23"/>
  <c r="I3467" i="23"/>
  <c r="I3506" i="23"/>
  <c r="I2900" i="23"/>
  <c r="I3276" i="23"/>
  <c r="I490" i="23"/>
  <c r="I214" i="23"/>
  <c r="I1914" i="23"/>
  <c r="I973" i="23"/>
  <c r="I440" i="23"/>
  <c r="I6" i="23"/>
  <c r="I3332" i="23"/>
  <c r="I3114" i="23"/>
  <c r="I3268" i="23"/>
  <c r="I1535" i="23"/>
  <c r="I2098" i="23"/>
  <c r="I2080" i="23"/>
  <c r="I33" i="23"/>
  <c r="I3305" i="23"/>
  <c r="I2659" i="23"/>
  <c r="I3129" i="23"/>
  <c r="I1995" i="23"/>
  <c r="I849" i="23"/>
  <c r="I591" i="23"/>
  <c r="I431" i="23"/>
  <c r="I581" i="23"/>
  <c r="I859" i="23"/>
  <c r="I82" i="23"/>
  <c r="I172" i="23"/>
  <c r="I1667" i="23"/>
  <c r="I1602" i="23"/>
  <c r="I3330" i="23"/>
  <c r="I928" i="23"/>
  <c r="I3349" i="23"/>
  <c r="I2270" i="23"/>
  <c r="I1425" i="23"/>
  <c r="I3066" i="23"/>
  <c r="I185" i="23"/>
  <c r="I1680" i="23"/>
  <c r="I2971" i="23"/>
  <c r="I1924" i="23"/>
  <c r="I3012" i="23"/>
  <c r="I512" i="23"/>
  <c r="I429" i="23"/>
  <c r="I2368" i="23"/>
  <c r="I2052" i="23"/>
  <c r="I2131" i="23"/>
  <c r="I1971" i="23"/>
  <c r="I2109" i="23"/>
  <c r="I3438" i="23"/>
  <c r="I2141" i="23"/>
  <c r="I641" i="23"/>
  <c r="I2561" i="23"/>
  <c r="I575" i="23"/>
  <c r="I2903" i="23"/>
  <c r="I3062" i="23"/>
  <c r="I2731" i="23"/>
  <c r="I2792" i="23"/>
  <c r="I2092" i="23"/>
  <c r="I3563" i="23"/>
  <c r="I2108" i="23"/>
  <c r="I3320" i="23"/>
  <c r="I635" i="23"/>
  <c r="I2574" i="23"/>
  <c r="I1834" i="23"/>
  <c r="I1290" i="23"/>
  <c r="I3518" i="23"/>
  <c r="I1686" i="23"/>
  <c r="I2723" i="23"/>
  <c r="I585" i="23"/>
  <c r="I2465" i="23"/>
  <c r="I2842" i="23"/>
  <c r="I1901" i="23"/>
  <c r="I2418" i="23"/>
  <c r="I1315" i="23"/>
  <c r="I1644" i="23"/>
  <c r="I2421" i="23"/>
  <c r="I1636" i="23"/>
  <c r="I3378" i="23"/>
  <c r="I162" i="23"/>
  <c r="I3355" i="23"/>
  <c r="I908" i="23"/>
  <c r="I2432" i="23"/>
  <c r="I3465" i="23"/>
  <c r="I2338" i="23"/>
  <c r="I2441" i="23"/>
  <c r="I856" i="23"/>
  <c r="I1015" i="23"/>
  <c r="I1574" i="23"/>
  <c r="I1420" i="23"/>
  <c r="I3444" i="23"/>
  <c r="I1903" i="23"/>
  <c r="I2367" i="23"/>
  <c r="I2946" i="23"/>
  <c r="I2542" i="23"/>
  <c r="I1096" i="23"/>
  <c r="I1336" i="23"/>
  <c r="I2416" i="23"/>
  <c r="I676" i="23"/>
  <c r="I392" i="23"/>
  <c r="I2330" i="23"/>
  <c r="I61" i="23"/>
  <c r="I1553" i="23"/>
  <c r="I1395" i="23"/>
  <c r="I1775" i="23"/>
  <c r="I494" i="23"/>
  <c r="I2892" i="23"/>
  <c r="I1959" i="23"/>
  <c r="I1510" i="23"/>
  <c r="I2787" i="23"/>
  <c r="I1654" i="23"/>
  <c r="I2522" i="23"/>
  <c r="I397" i="23"/>
  <c r="I1723" i="23"/>
  <c r="I1331" i="23"/>
  <c r="I2390" i="23"/>
  <c r="I333" i="23"/>
  <c r="I1902" i="23"/>
  <c r="I25" i="23"/>
  <c r="I2323" i="23"/>
  <c r="I2103" i="23"/>
  <c r="I1436" i="23"/>
  <c r="I2028" i="23"/>
  <c r="I1260" i="23"/>
  <c r="I1597" i="23"/>
  <c r="I448" i="23"/>
  <c r="I1825" i="23"/>
  <c r="I1012" i="23"/>
  <c r="I982" i="23"/>
  <c r="I2440" i="23"/>
  <c r="I1523" i="23"/>
  <c r="I1752" i="23"/>
  <c r="I508" i="23"/>
  <c r="I124" i="23"/>
  <c r="I453" i="23"/>
  <c r="I3492" i="23"/>
  <c r="I2380" i="23"/>
  <c r="I2719" i="23"/>
  <c r="I1931" i="23"/>
  <c r="I2226" i="23"/>
  <c r="I662" i="23"/>
  <c r="I2045" i="23"/>
  <c r="I142" i="23"/>
  <c r="I3237" i="23"/>
  <c r="I1745" i="23"/>
  <c r="I2815" i="23"/>
  <c r="I2798" i="23"/>
  <c r="I357" i="23"/>
  <c r="I3346" i="23"/>
  <c r="I317" i="23"/>
  <c r="I3257" i="23"/>
  <c r="I2747" i="23"/>
  <c r="I2295" i="23"/>
  <c r="I2437" i="23"/>
  <c r="I243" i="23"/>
  <c r="I3043" i="23"/>
  <c r="I677" i="23"/>
  <c r="I948" i="23"/>
  <c r="I3420" i="23"/>
  <c r="I2599" i="23"/>
  <c r="I2078" i="23"/>
  <c r="I3312" i="23"/>
  <c r="I1135" i="23"/>
  <c r="I2645" i="23"/>
  <c r="I2218" i="23"/>
  <c r="I1573" i="23"/>
  <c r="I2677" i="23"/>
  <c r="I1582" i="23"/>
  <c r="I2753" i="23"/>
  <c r="I1555" i="23"/>
  <c r="I786" i="23"/>
  <c r="I764" i="23"/>
  <c r="I2369" i="23"/>
  <c r="I3028" i="23"/>
  <c r="I1399" i="23"/>
  <c r="I1729" i="23"/>
  <c r="I2821" i="23"/>
  <c r="I2964" i="23"/>
  <c r="I713" i="23"/>
  <c r="I1568" i="23"/>
  <c r="I1625" i="23"/>
  <c r="I1319" i="23"/>
  <c r="I2994" i="23"/>
  <c r="I2329" i="23"/>
  <c r="I219" i="23"/>
  <c r="I3373" i="23"/>
  <c r="I1911" i="23"/>
  <c r="I1820" i="23"/>
  <c r="I2379" i="23"/>
  <c r="I3113" i="23"/>
  <c r="I2877" i="23"/>
  <c r="I1257" i="23"/>
  <c r="I1594" i="23"/>
  <c r="I473" i="23"/>
  <c r="I2918" i="23"/>
  <c r="I283" i="23"/>
  <c r="I43" i="23"/>
  <c r="I18" i="23"/>
  <c r="I909" i="23"/>
  <c r="I3184" i="23"/>
  <c r="I233" i="23"/>
  <c r="I2361" i="23"/>
  <c r="I3235" i="23"/>
  <c r="I3530" i="23"/>
  <c r="I2838" i="23"/>
  <c r="I2174" i="23"/>
  <c r="I1134" i="23"/>
  <c r="I3307" i="23"/>
  <c r="I2512" i="23"/>
  <c r="I918" i="23"/>
  <c r="I208" i="23"/>
  <c r="I2202" i="23"/>
  <c r="I656" i="23"/>
  <c r="I1294" i="23"/>
  <c r="I1065" i="23"/>
  <c r="I2514" i="23"/>
  <c r="I660" i="23"/>
  <c r="I810" i="23"/>
  <c r="I3512" i="23"/>
  <c r="I3261" i="23"/>
  <c r="I2829" i="23"/>
  <c r="I1533" i="23"/>
  <c r="I3414" i="23"/>
  <c r="I3311" i="23"/>
  <c r="I671" i="23"/>
  <c r="I3098" i="23"/>
  <c r="I1551" i="23"/>
  <c r="I543" i="23"/>
  <c r="I745" i="23"/>
  <c r="I2546" i="23"/>
  <c r="I2783" i="23"/>
  <c r="I985" i="23"/>
  <c r="I1851" i="23"/>
  <c r="I1819" i="23"/>
  <c r="I704" i="23"/>
  <c r="I3063" i="23"/>
  <c r="I3079" i="23"/>
  <c r="I1682" i="23"/>
  <c r="I239" i="23"/>
  <c r="I975" i="23"/>
  <c r="I2414" i="23"/>
  <c r="I1459" i="23"/>
  <c r="I2049" i="23"/>
  <c r="I2839" i="23"/>
  <c r="I1185" i="23"/>
  <c r="H1025" i="23"/>
  <c r="H718" i="23"/>
  <c r="H328" i="23"/>
  <c r="H598" i="23"/>
  <c r="H624" i="23"/>
  <c r="H491" i="23"/>
  <c r="H1252" i="23"/>
  <c r="H1388" i="23"/>
  <c r="H1366" i="23"/>
  <c r="H1690" i="23"/>
  <c r="H3413" i="23"/>
  <c r="H1698" i="23"/>
  <c r="H36" i="23"/>
  <c r="H600" i="23"/>
  <c r="H3383" i="23"/>
  <c r="H112" i="23"/>
  <c r="H1504" i="23"/>
  <c r="H2335" i="23"/>
  <c r="H1569" i="23"/>
  <c r="H2741" i="23"/>
  <c r="H3376" i="23"/>
  <c r="H2313" i="23"/>
  <c r="H2808" i="23"/>
  <c r="H1156" i="23"/>
  <c r="H1670" i="23"/>
  <c r="H3540" i="23"/>
  <c r="H2398" i="23"/>
  <c r="H1896" i="23"/>
  <c r="H3014" i="23"/>
  <c r="H2835" i="23"/>
  <c r="H2332" i="23"/>
  <c r="H1335" i="23"/>
  <c r="H2123" i="23"/>
  <c r="H2618" i="23"/>
  <c r="H532" i="23"/>
  <c r="H1716" i="23"/>
  <c r="H493" i="23"/>
  <c r="H156" i="23"/>
  <c r="H923" i="23"/>
  <c r="H1048" i="23"/>
  <c r="H3440" i="23"/>
  <c r="H1173" i="23"/>
  <c r="H853" i="23"/>
  <c r="H2360" i="23"/>
  <c r="H2785" i="23"/>
  <c r="H2498" i="23"/>
  <c r="H1055" i="23"/>
  <c r="H2817" i="23"/>
  <c r="H2180" i="23"/>
  <c r="H129" i="23"/>
  <c r="H3526" i="23"/>
  <c r="H109" i="23"/>
  <c r="H2647" i="23"/>
  <c r="H3327" i="23"/>
  <c r="H2347" i="23"/>
  <c r="H885" i="23"/>
  <c r="H857" i="23"/>
  <c r="H1472" i="23"/>
  <c r="H2195" i="23"/>
  <c r="H919" i="23"/>
  <c r="H2377" i="23"/>
  <c r="H3365" i="23"/>
  <c r="H606" i="23"/>
  <c r="H479" i="23"/>
  <c r="H900" i="23"/>
  <c r="H2912" i="23"/>
  <c r="H1050" i="23"/>
  <c r="H1777" i="23"/>
  <c r="H1476" i="23"/>
  <c r="H1571" i="23"/>
  <c r="H3464" i="23"/>
  <c r="H1004" i="23"/>
  <c r="H931" i="23"/>
  <c r="H646" i="23"/>
  <c r="H456" i="23"/>
  <c r="H596" i="23"/>
  <c r="H784" i="23"/>
  <c r="H617" i="23"/>
  <c r="H374" i="23"/>
  <c r="H3096" i="23"/>
  <c r="H2010" i="23"/>
  <c r="H622" i="23"/>
  <c r="H1218" i="23"/>
  <c r="H1511" i="23"/>
  <c r="H930" i="23"/>
  <c r="H1263" i="23"/>
  <c r="H1314" i="23"/>
  <c r="H3486" i="23"/>
  <c r="H2889" i="23"/>
  <c r="H1672" i="23"/>
  <c r="H3458" i="23"/>
  <c r="H705" i="23"/>
  <c r="H2374" i="23"/>
  <c r="H3143" i="23"/>
  <c r="H1356" i="23"/>
  <c r="H902" i="23"/>
  <c r="H1930" i="23"/>
  <c r="H694" i="23"/>
  <c r="H2146" i="23"/>
  <c r="H2991" i="23"/>
  <c r="H728" i="23"/>
  <c r="H2057" i="23"/>
  <c r="H2316" i="23"/>
  <c r="H3220" i="23"/>
  <c r="H702" i="23"/>
  <c r="H114" i="23"/>
  <c r="H1934" i="23"/>
  <c r="H3022" i="23"/>
  <c r="H835" i="23"/>
  <c r="H1484" i="23"/>
  <c r="H1239" i="23"/>
  <c r="H1772" i="23"/>
  <c r="H1925" i="23"/>
  <c r="H274" i="23"/>
  <c r="H2811" i="23"/>
  <c r="H3208" i="23"/>
  <c r="H949" i="23"/>
  <c r="H530" i="23"/>
  <c r="H1874" i="23"/>
  <c r="H692" i="23"/>
  <c r="H3029" i="23"/>
  <c r="H2890" i="23"/>
  <c r="H2397" i="23"/>
  <c r="H3156" i="23"/>
  <c r="H3442" i="23"/>
  <c r="H1719" i="23"/>
  <c r="H2611" i="23"/>
  <c r="H1728" i="23"/>
  <c r="H2910" i="23"/>
  <c r="H2132" i="23"/>
  <c r="H2128" i="23"/>
  <c r="H2992" i="23"/>
  <c r="H3210" i="23"/>
  <c r="H103" i="23"/>
  <c r="H644" i="23"/>
  <c r="H2355" i="23"/>
  <c r="H2735" i="23"/>
  <c r="H485" i="23"/>
  <c r="H1192" i="23"/>
  <c r="H2850" i="23"/>
  <c r="H609" i="23"/>
  <c r="H475" i="23"/>
  <c r="H1528" i="23"/>
  <c r="H1355" i="23"/>
  <c r="H2670" i="23"/>
  <c r="H1921" i="23"/>
  <c r="H2428" i="23"/>
  <c r="H3359" i="23"/>
  <c r="H808" i="23"/>
  <c r="H1999" i="23"/>
  <c r="H1857" i="23"/>
  <c r="H1909" i="23"/>
  <c r="H3027" i="23"/>
  <c r="H2001" i="23"/>
  <c r="H1360" i="23"/>
  <c r="H1854" i="23"/>
  <c r="H1996" i="23"/>
  <c r="H1976" i="23"/>
  <c r="H1800" i="23"/>
  <c r="H582" i="23"/>
  <c r="H3549" i="23"/>
  <c r="H1939" i="23"/>
  <c r="H3379" i="23"/>
  <c r="H3119" i="23"/>
  <c r="H164" i="23"/>
  <c r="H442" i="23"/>
  <c r="H3560" i="23"/>
  <c r="H94" i="23"/>
  <c r="H104" i="23"/>
  <c r="H1164" i="23"/>
  <c r="H1073" i="23"/>
  <c r="H404" i="23"/>
  <c r="H2395" i="23"/>
  <c r="H969" i="23"/>
  <c r="H1908" i="23"/>
  <c r="H3076" i="23"/>
  <c r="H523" i="23"/>
  <c r="H2303" i="23"/>
  <c r="H3399" i="23"/>
  <c r="H639" i="23"/>
  <c r="H1759" i="23"/>
  <c r="H2704" i="23"/>
  <c r="H324" i="23"/>
  <c r="H2934" i="23"/>
  <c r="H1174" i="23"/>
  <c r="H3408" i="23"/>
  <c r="H1532" i="23"/>
  <c r="H1146" i="23"/>
  <c r="H1346" i="23"/>
  <c r="H2254" i="23"/>
  <c r="H2157" i="23"/>
  <c r="H3495" i="23"/>
  <c r="H1561" i="23"/>
  <c r="H330" i="23"/>
  <c r="H3135" i="23"/>
  <c r="H1715" i="23"/>
  <c r="H1253" i="23"/>
  <c r="H2155" i="23"/>
  <c r="H293" i="23"/>
  <c r="H3284" i="23"/>
  <c r="H1143" i="23"/>
  <c r="H2897" i="23"/>
  <c r="H649" i="23"/>
  <c r="H2858" i="23"/>
  <c r="H827" i="23"/>
  <c r="H2486" i="23"/>
  <c r="H189" i="23"/>
  <c r="H510" i="23"/>
  <c r="H3250" i="23"/>
  <c r="H3402" i="23"/>
  <c r="H2720" i="23"/>
  <c r="H1509" i="23"/>
  <c r="H2761" i="23"/>
  <c r="H971" i="23"/>
  <c r="H916" i="23"/>
  <c r="H2260" i="23"/>
  <c r="H1803" i="23"/>
  <c r="H2165" i="23"/>
  <c r="H2481" i="23"/>
  <c r="H1490" i="23"/>
  <c r="H1522" i="23"/>
  <c r="H1291" i="23"/>
  <c r="H3426" i="23"/>
  <c r="H1950" i="23"/>
  <c r="H155" i="23"/>
  <c r="H772" i="23"/>
  <c r="H3017" i="23"/>
  <c r="H3073" i="23"/>
  <c r="H2919" i="23"/>
  <c r="H1647" i="23"/>
  <c r="H3244" i="23"/>
  <c r="H56" i="23"/>
  <c r="H922" i="23"/>
  <c r="H996" i="23"/>
  <c r="H3258" i="23"/>
  <c r="H2653" i="23"/>
  <c r="H933" i="23"/>
  <c r="H3099" i="23"/>
  <c r="H2573" i="23"/>
  <c r="H3459" i="23"/>
  <c r="H386" i="23"/>
  <c r="H2187" i="23"/>
  <c r="H3204" i="23"/>
  <c r="H1305" i="23"/>
  <c r="H35" i="23"/>
  <c r="H289" i="23"/>
  <c r="H2853" i="23"/>
  <c r="H1863" i="23"/>
  <c r="H1006" i="23"/>
  <c r="H151" i="23"/>
  <c r="H261" i="23"/>
  <c r="H1116" i="23"/>
  <c r="H3419" i="23"/>
  <c r="H1600" i="23"/>
  <c r="H1311" i="23"/>
  <c r="H1181" i="23"/>
  <c r="H2267" i="23"/>
  <c r="H3" i="23"/>
  <c r="H3140" i="23"/>
  <c r="H1141" i="23"/>
  <c r="H3451" i="23"/>
  <c r="H460" i="23"/>
  <c r="H2534" i="23"/>
  <c r="H2184" i="23"/>
  <c r="H291" i="23"/>
  <c r="H3317" i="23"/>
  <c r="H1295" i="23"/>
  <c r="H1154" i="23"/>
  <c r="H1922" i="23"/>
  <c r="H1992" i="23"/>
  <c r="H738" i="23"/>
  <c r="H3471" i="23"/>
  <c r="H695" i="23"/>
  <c r="H1649" i="23"/>
  <c r="H3241" i="23"/>
  <c r="H1907" i="23"/>
  <c r="H1942" i="23"/>
  <c r="H3161" i="23"/>
  <c r="H1142" i="23"/>
  <c r="H1878" i="23"/>
  <c r="H1429" i="23"/>
  <c r="H84" i="23"/>
  <c r="H14" i="23"/>
  <c r="H2177" i="23"/>
  <c r="H95" i="23"/>
  <c r="H3005" i="23"/>
  <c r="H1639" i="23"/>
  <c r="H2086" i="23"/>
  <c r="H302" i="23"/>
  <c r="H800" i="23"/>
  <c r="H204" i="23"/>
  <c r="H3148" i="23"/>
  <c r="H1207" i="23"/>
  <c r="H3179" i="23"/>
  <c r="H68" i="23"/>
  <c r="H1756" i="23"/>
  <c r="H529" i="23"/>
  <c r="H1776" i="23"/>
  <c r="H1014" i="23"/>
  <c r="H799" i="23"/>
  <c r="H2427" i="23"/>
  <c r="H3356" i="23"/>
  <c r="H1979" i="23"/>
  <c r="H1363" i="23"/>
  <c r="H2809" i="23"/>
  <c r="H696" i="23"/>
  <c r="H2297" i="23"/>
  <c r="H886" i="23"/>
  <c r="H1619" i="23"/>
  <c r="H3328" i="23"/>
  <c r="H1648" i="23"/>
  <c r="H1007" i="23"/>
  <c r="H2000" i="23"/>
  <c r="H557" i="23"/>
  <c r="H2305" i="23"/>
  <c r="H3259" i="23"/>
  <c r="H2236" i="23"/>
  <c r="H3404" i="23"/>
  <c r="H3567" i="23"/>
  <c r="H2631" i="23"/>
  <c r="H3147" i="23"/>
  <c r="H567" i="23"/>
  <c r="H2859" i="23"/>
  <c r="H2558" i="23"/>
  <c r="H2696" i="23"/>
  <c r="H1823" i="23"/>
  <c r="H3340" i="23"/>
  <c r="H2876" i="23"/>
  <c r="H2729" i="23"/>
  <c r="H655" i="23"/>
  <c r="H1671" i="23"/>
  <c r="H87" i="23"/>
  <c r="H2134" i="23"/>
  <c r="H2062" i="23"/>
  <c r="H2607" i="23"/>
  <c r="H3087" i="23"/>
  <c r="H3571" i="23"/>
  <c r="H2372" i="23"/>
  <c r="H1391" i="23"/>
  <c r="H903" i="23"/>
  <c r="H1204" i="23"/>
  <c r="H2823" i="23"/>
  <c r="H2172" i="23"/>
  <c r="H2425" i="23"/>
  <c r="H3164" i="23"/>
  <c r="H3249" i="23"/>
  <c r="H3004" i="23"/>
  <c r="H1120" i="23"/>
  <c r="H571" i="23"/>
  <c r="H2970" i="23"/>
  <c r="H774" i="23"/>
  <c r="H2318" i="23"/>
  <c r="H2033" i="23"/>
  <c r="H1407" i="23"/>
  <c r="H2261" i="23"/>
  <c r="H551" i="23"/>
  <c r="H2603" i="23"/>
  <c r="H3565" i="23"/>
  <c r="H1230" i="23"/>
  <c r="H281" i="23"/>
  <c r="H2393" i="23"/>
  <c r="H1058" i="23"/>
  <c r="H1304" i="23"/>
  <c r="H668" i="23"/>
  <c r="H3225" i="23"/>
  <c r="H1433" i="23"/>
  <c r="H2268" i="23"/>
  <c r="H612" i="23"/>
  <c r="H1725" i="23"/>
  <c r="H2262" i="23"/>
  <c r="H3473" i="23"/>
  <c r="H180" i="23"/>
  <c r="H3295" i="23"/>
  <c r="H1944" i="23"/>
  <c r="H791" i="23"/>
  <c r="H2800" i="23"/>
  <c r="H898" i="23"/>
  <c r="H166" i="23"/>
  <c r="H2161" i="23"/>
  <c r="H882" i="23"/>
  <c r="H1731" i="23"/>
  <c r="H2438" i="23"/>
  <c r="H1960" i="23"/>
  <c r="H3342" i="23"/>
  <c r="H3068" i="23"/>
  <c r="H345" i="23"/>
  <c r="H1595" i="23"/>
  <c r="H2746" i="23"/>
  <c r="H558" i="23"/>
  <c r="H730" i="23"/>
  <c r="H2528" i="23"/>
  <c r="H3389" i="23"/>
  <c r="H2819" i="23"/>
  <c r="H2831" i="23"/>
  <c r="H158" i="23"/>
  <c r="H2122" i="23"/>
  <c r="H2439" i="23"/>
  <c r="H480" i="23"/>
  <c r="H2651" i="23"/>
  <c r="H1660" i="23"/>
  <c r="H1323" i="23"/>
  <c r="H1832" i="23"/>
  <c r="H957" i="23"/>
  <c r="H2857" i="23"/>
  <c r="H2612" i="23"/>
  <c r="H2378" i="23"/>
  <c r="H2043" i="23"/>
  <c r="H539" i="23"/>
  <c r="H528" i="23"/>
  <c r="H399" i="23"/>
  <c r="H1178" i="23"/>
  <c r="H106" i="23"/>
  <c r="H1767" i="23"/>
  <c r="H1683" i="23"/>
  <c r="H1634" i="23"/>
  <c r="H3044" i="23"/>
  <c r="H2250" i="23"/>
  <c r="H2143" i="23"/>
  <c r="H1540" i="23"/>
  <c r="H393" i="23"/>
  <c r="H93" i="23"/>
  <c r="H3272" i="23"/>
  <c r="H2264" i="23"/>
  <c r="H80" i="23"/>
  <c r="H1507" i="23"/>
  <c r="H992" i="23"/>
  <c r="H3421" i="23"/>
  <c r="H3449" i="23"/>
  <c r="H1726" i="23"/>
  <c r="H619" i="23"/>
  <c r="H3462" i="23"/>
  <c r="H2409" i="23"/>
  <c r="H2856" i="23"/>
  <c r="H1345" i="23"/>
  <c r="H1179" i="23"/>
  <c r="H133" i="23"/>
  <c r="H895" i="23"/>
  <c r="H984" i="23"/>
  <c r="H2242" i="23"/>
  <c r="H565" i="23"/>
  <c r="H2402" i="23"/>
  <c r="H2697" i="23"/>
  <c r="H3364" i="23"/>
  <c r="H3104" i="23"/>
  <c r="H2621" i="23"/>
  <c r="H3491" i="23"/>
  <c r="H1576" i="23"/>
  <c r="H1890" i="23"/>
  <c r="H1788" i="23"/>
  <c r="H3487" i="23"/>
  <c r="H1078" i="23"/>
  <c r="H117" i="23"/>
  <c r="H997" i="23"/>
  <c r="H1251" i="23"/>
  <c r="H2593" i="23"/>
  <c r="H358" i="23"/>
  <c r="H3253" i="23"/>
  <c r="H1933" i="23"/>
  <c r="H1525" i="23"/>
  <c r="H801" i="23"/>
  <c r="H65" i="23"/>
  <c r="H459" i="23"/>
  <c r="H1503" i="23"/>
  <c r="H2060" i="23"/>
  <c r="H3508" i="23"/>
  <c r="H2256" i="23"/>
  <c r="H3579" i="23"/>
  <c r="H1893" i="23"/>
  <c r="H3502" i="23"/>
  <c r="H2988" i="23"/>
  <c r="H2135" i="23"/>
  <c r="H1024" i="23"/>
  <c r="H40" i="23"/>
  <c r="H777" i="23"/>
  <c r="H32" i="23"/>
  <c r="H2654" i="23"/>
  <c r="H3131" i="23"/>
  <c r="H1700" i="23"/>
  <c r="H3499" i="23"/>
  <c r="H3142" i="23"/>
  <c r="H1002" i="23"/>
  <c r="H1209" i="23"/>
  <c r="H1122" i="23"/>
  <c r="H1720" i="23"/>
  <c r="H1963" i="23"/>
  <c r="H370" i="23"/>
  <c r="H3234" i="23"/>
  <c r="H2344" i="23"/>
  <c r="H3054" i="23"/>
  <c r="H2789" i="23"/>
  <c r="H1945" i="23"/>
  <c r="H3239" i="23"/>
  <c r="H763" i="23"/>
  <c r="H3095" i="23"/>
  <c r="H2619" i="23"/>
  <c r="H3304" i="23"/>
  <c r="H881" i="23"/>
  <c r="H1405" i="23"/>
  <c r="H1324" i="23"/>
  <c r="H1170" i="23"/>
  <c r="H2863" i="23"/>
  <c r="H340" i="23"/>
  <c r="H1422" i="23"/>
  <c r="H1059" i="23"/>
  <c r="H48" i="23"/>
  <c r="H245" i="23"/>
  <c r="H873" i="23"/>
  <c r="H355" i="23"/>
  <c r="H2973" i="23"/>
  <c r="H3018" i="23"/>
  <c r="H3034" i="23"/>
  <c r="H556" i="23"/>
  <c r="H2214" i="23"/>
  <c r="H1376" i="23"/>
  <c r="H1308" i="23"/>
  <c r="H2744" i="23"/>
  <c r="H3381" i="23"/>
  <c r="H1847" i="23"/>
  <c r="H314" i="23"/>
  <c r="H680" i="23"/>
  <c r="H3194" i="23"/>
  <c r="H2112" i="23"/>
  <c r="H2774" i="23"/>
  <c r="H896" i="23"/>
  <c r="H1821" i="23"/>
  <c r="H2125" i="23"/>
  <c r="H1137" i="23"/>
  <c r="H2423" i="23"/>
  <c r="H1066" i="23"/>
  <c r="H1628" i="23"/>
  <c r="H2277" i="23"/>
  <c r="H2563" i="23"/>
  <c r="H1097" i="23"/>
  <c r="H540" i="23"/>
  <c r="H1888" i="23"/>
  <c r="H1384" i="23"/>
  <c r="H601" i="23"/>
  <c r="H3582" i="23"/>
  <c r="H1280" i="23"/>
  <c r="H1439" i="23"/>
  <c r="H2925" i="23"/>
  <c r="H3151" i="23"/>
  <c r="H2309" i="23"/>
  <c r="H2225" i="23"/>
  <c r="H2544" i="23"/>
  <c r="H1624" i="23"/>
  <c r="H2288" i="23"/>
  <c r="H2906" i="23"/>
  <c r="H570" i="23"/>
  <c r="H1404" i="23"/>
  <c r="H2336" i="23"/>
  <c r="H2818" i="23"/>
  <c r="H3226" i="23"/>
  <c r="H3089" i="23"/>
  <c r="H371" i="23"/>
  <c r="H3130" i="23"/>
  <c r="H154" i="23"/>
  <c r="H2739" i="23"/>
  <c r="H492" i="23"/>
  <c r="H2419" i="23"/>
  <c r="H2606" i="23"/>
  <c r="H2217" i="23"/>
  <c r="H255" i="23"/>
  <c r="H2913" i="23"/>
  <c r="H789" i="23"/>
  <c r="H1466" i="23"/>
  <c r="H3246" i="23"/>
  <c r="H228" i="23"/>
  <c r="H2576" i="23"/>
  <c r="H2342" i="23"/>
  <c r="H1585" i="23"/>
  <c r="H760" i="23"/>
  <c r="H1747" i="23"/>
  <c r="H1129" i="23"/>
  <c r="H977" i="23"/>
  <c r="H359" i="23"/>
  <c r="H3367" i="23"/>
  <c r="H915" i="23"/>
  <c r="H2531" i="23"/>
  <c r="H3120" i="23"/>
  <c r="H959" i="23"/>
  <c r="H1583" i="23"/>
  <c r="H3557" i="23"/>
  <c r="H983" i="23"/>
  <c r="H3422" i="23"/>
  <c r="H851" i="23"/>
  <c r="H3580" i="23"/>
  <c r="H3097" i="23"/>
  <c r="H1303" i="23"/>
  <c r="H2066" i="23"/>
  <c r="H880" i="23"/>
  <c r="H3233" i="23"/>
  <c r="H2389" i="23"/>
  <c r="H1556" i="23"/>
  <c r="H1293" i="23"/>
  <c r="H924" i="23"/>
  <c r="H2031" i="23"/>
  <c r="H2284" i="23"/>
  <c r="H173" i="23"/>
  <c r="H26" i="23"/>
  <c r="H250" i="23"/>
  <c r="H2924" i="23"/>
  <c r="H2059" i="23"/>
  <c r="H3455" i="23"/>
  <c r="H2273" i="23"/>
  <c r="H354" i="23"/>
  <c r="H457" i="23"/>
  <c r="H1923" i="23"/>
  <c r="H2249" i="23"/>
  <c r="H2904" i="23"/>
  <c r="H1183" i="23"/>
  <c r="H2011" i="23"/>
  <c r="H3296" i="23"/>
  <c r="H968" i="23"/>
  <c r="H2736" i="23"/>
  <c r="H1000" i="23"/>
  <c r="H937" i="23"/>
  <c r="H954" i="23"/>
  <c r="H2358" i="23"/>
  <c r="H2708" i="23"/>
  <c r="H1593" i="23"/>
  <c r="H47" i="23"/>
  <c r="H144" i="23"/>
  <c r="H3042" i="23"/>
  <c r="H631" i="23"/>
  <c r="H826" i="23"/>
  <c r="H1054" i="23"/>
  <c r="H1697" i="23"/>
  <c r="H1210" i="23"/>
  <c r="H132" i="23"/>
  <c r="H3051" i="23"/>
  <c r="H2777" i="23"/>
  <c r="H2866" i="23"/>
  <c r="H230" i="23"/>
  <c r="H2601" i="23"/>
  <c r="H920" i="23"/>
  <c r="H3103" i="23"/>
  <c r="H1966" i="23"/>
  <c r="H1385" i="23"/>
  <c r="H932" i="23"/>
  <c r="H643" i="23"/>
  <c r="H1626" i="23"/>
  <c r="H638" i="23"/>
  <c r="H2354" i="23"/>
  <c r="H2791" i="23"/>
  <c r="H1471" i="23"/>
  <c r="H247" i="23"/>
  <c r="H53" i="23"/>
  <c r="H436" i="23"/>
  <c r="H3083" i="23"/>
  <c r="H396" i="23"/>
  <c r="H2721" i="23"/>
  <c r="H1916" i="23"/>
  <c r="H2982" i="23"/>
  <c r="H1368" i="23"/>
  <c r="H1734" i="23"/>
  <c r="H605" i="23"/>
  <c r="H3303" i="23"/>
  <c r="H2990" i="23"/>
  <c r="H1130" i="23"/>
  <c r="H3178" i="23"/>
  <c r="H2301" i="23"/>
  <c r="H193" i="23"/>
  <c r="H428" i="23"/>
  <c r="H1470" i="23"/>
  <c r="H2153" i="23"/>
  <c r="H3056" i="23"/>
  <c r="H1814" i="23"/>
  <c r="H1947" i="23"/>
  <c r="H3293" i="23"/>
  <c r="H1760" i="23"/>
  <c r="H1500" i="23"/>
  <c r="H3038" i="23"/>
  <c r="H927" i="23"/>
  <c r="H121" i="23"/>
  <c r="H1552" i="23"/>
  <c r="H538" i="23"/>
  <c r="H2655" i="23"/>
  <c r="H422" i="23"/>
  <c r="H2020" i="23"/>
  <c r="H1739" i="23"/>
  <c r="H1588" i="23"/>
  <c r="H138" i="23"/>
  <c r="H2681" i="23"/>
  <c r="H2434" i="23"/>
  <c r="H168" i="23"/>
  <c r="H2104" i="23"/>
  <c r="H1755" i="23"/>
  <c r="H1596" i="23"/>
  <c r="H3201" i="23"/>
  <c r="H2079" i="23"/>
  <c r="H2707" i="23"/>
  <c r="H1530" i="23"/>
  <c r="H2404" i="23"/>
  <c r="H139" i="23"/>
  <c r="H3094" i="23"/>
  <c r="H3504" i="23"/>
  <c r="H105" i="23"/>
  <c r="H2058" i="23"/>
  <c r="H2464" i="23"/>
  <c r="H1149" i="23"/>
  <c r="H665" i="23"/>
  <c r="H3144" i="23"/>
  <c r="H1669" i="23"/>
  <c r="H1993" i="23"/>
  <c r="H2326" i="23"/>
  <c r="H3072" i="23"/>
  <c r="H2030" i="23"/>
  <c r="H3533" i="23"/>
  <c r="H1416" i="23"/>
  <c r="H1572" i="23"/>
  <c r="H1843" i="23"/>
  <c r="H2757" i="23"/>
  <c r="H213" i="23"/>
  <c r="H2557" i="23"/>
  <c r="H2412" i="23"/>
  <c r="H59" i="23"/>
  <c r="H542" i="23"/>
  <c r="H2628" i="23"/>
  <c r="H2781" i="23"/>
  <c r="H1489" i="23"/>
  <c r="H3521" i="23"/>
  <c r="H3525" i="23"/>
  <c r="H636" i="23"/>
  <c r="H3127" i="23"/>
  <c r="H12" i="23"/>
  <c r="H1312" i="23"/>
  <c r="H2588" i="23"/>
  <c r="H3060" i="23"/>
  <c r="H248" i="23"/>
  <c r="H482" i="23"/>
  <c r="H1737" i="23"/>
  <c r="H5" i="23"/>
  <c r="H2084" i="23"/>
  <c r="H1417" i="23"/>
  <c r="H2846" i="23"/>
  <c r="H3434" i="23"/>
  <c r="H943" i="23"/>
  <c r="H1812" i="23"/>
  <c r="H3101" i="23"/>
  <c r="H642" i="23"/>
  <c r="H130" i="23"/>
  <c r="H1889" i="23"/>
  <c r="H489" i="23"/>
  <c r="H229" i="23"/>
  <c r="H1891" i="23"/>
  <c r="H2771" i="23"/>
  <c r="H1265" i="23"/>
  <c r="H1238" i="23"/>
  <c r="H2617" i="23"/>
  <c r="H2083" i="23"/>
  <c r="H1140" i="23"/>
  <c r="H3171" i="23"/>
  <c r="H1221" i="23"/>
  <c r="H2937" i="23"/>
  <c r="H988" i="23"/>
  <c r="H3266" i="23"/>
  <c r="H1790" i="23"/>
  <c r="H1743" i="23"/>
  <c r="H1475" i="23"/>
  <c r="H2955" i="23"/>
  <c r="H2363" i="23"/>
  <c r="H1478" i="23"/>
  <c r="H3337" i="23"/>
  <c r="H140" i="23"/>
  <c r="H2325" i="23"/>
  <c r="H739" i="23"/>
  <c r="H1440" i="23"/>
  <c r="H2693" i="23"/>
  <c r="H269" i="23"/>
  <c r="H3374" i="23"/>
  <c r="H2861" i="23"/>
  <c r="H3566" i="23"/>
  <c r="H3517" i="23"/>
  <c r="H3193" i="23"/>
  <c r="H1148" i="23"/>
  <c r="H634" i="23"/>
  <c r="H1430" i="23"/>
  <c r="H1860" i="23"/>
  <c r="H843" i="23"/>
  <c r="H2272" i="23"/>
  <c r="H2269" i="23"/>
  <c r="H1795" i="23"/>
  <c r="H3395" i="23"/>
  <c r="H1330" i="23"/>
  <c r="H2082" i="23"/>
  <c r="H2652" i="23"/>
  <c r="H3286" i="23"/>
  <c r="H2384" i="23"/>
  <c r="H607" i="23"/>
  <c r="H1165" i="23"/>
  <c r="H626" i="23"/>
  <c r="H3319" i="23"/>
  <c r="H2623" i="23"/>
  <c r="H912" i="23"/>
  <c r="H3435" i="23"/>
  <c r="H1797" i="23"/>
  <c r="H254" i="23"/>
  <c r="H522" i="23"/>
  <c r="H1351" i="23"/>
  <c r="H2210" i="23"/>
  <c r="H182" i="23"/>
  <c r="H2690" i="23"/>
  <c r="H2029" i="23"/>
  <c r="H505" i="23"/>
  <c r="H1258" i="23"/>
  <c r="H979" i="23"/>
  <c r="H2067" i="23"/>
  <c r="H1677" i="23"/>
  <c r="H953" i="23"/>
  <c r="H767" i="23"/>
  <c r="H1713" i="23"/>
  <c r="H951" i="23"/>
  <c r="H768" i="23"/>
  <c r="H1106" i="23"/>
  <c r="H3418" i="23"/>
  <c r="H2640" i="23"/>
  <c r="H1586" i="23"/>
  <c r="H1451" i="23"/>
  <c r="H169" i="23"/>
  <c r="H686" i="23"/>
  <c r="H2142" i="23"/>
  <c r="H3392" i="23"/>
  <c r="H332" i="23"/>
  <c r="H1042" i="23"/>
  <c r="H3011" i="23"/>
  <c r="H3118" i="23"/>
  <c r="H253" i="23"/>
  <c r="H1362" i="23"/>
  <c r="H720" i="23"/>
  <c r="H1614" i="23"/>
  <c r="H545" i="23"/>
  <c r="H667" i="23"/>
  <c r="H1722" i="23"/>
  <c r="H1093" i="23"/>
  <c r="H759" i="23"/>
  <c r="H49" i="23"/>
  <c r="H1302" i="23"/>
  <c r="H2285" i="23"/>
  <c r="H2179" i="23"/>
  <c r="H1513" i="23"/>
  <c r="H3279" i="23"/>
  <c r="H3470" i="23"/>
  <c r="H3415" i="23"/>
  <c r="H2547" i="23"/>
  <c r="H2537" i="23"/>
  <c r="H3162" i="23"/>
  <c r="H2280" i="23"/>
  <c r="H3049" i="23"/>
  <c r="H1536" i="23"/>
  <c r="H16" i="23"/>
  <c r="H438" i="23"/>
  <c r="H498" i="23"/>
  <c r="H1032" i="23"/>
  <c r="H1579" i="23"/>
  <c r="H1198" i="23"/>
  <c r="H1486" i="23"/>
  <c r="H1581" i="23"/>
  <c r="H301" i="23"/>
  <c r="H754" i="23"/>
  <c r="H3010" i="23"/>
  <c r="H2044" i="23"/>
  <c r="H3309" i="23"/>
  <c r="H339" i="23"/>
  <c r="H534" i="23"/>
  <c r="H2969" i="23"/>
  <c r="H855" i="23"/>
  <c r="H2684" i="23"/>
  <c r="H2352" i="23"/>
  <c r="H2388" i="23"/>
  <c r="H2350" i="23"/>
  <c r="H2803" i="23"/>
  <c r="H2957" i="23"/>
  <c r="H2209" i="23"/>
  <c r="H1011" i="23"/>
  <c r="H2688" i="23"/>
  <c r="H2644" i="23"/>
  <c r="H2806" i="23"/>
  <c r="H2844" i="23"/>
  <c r="H2716" i="23"/>
  <c r="H1781" i="23"/>
  <c r="H78" i="23"/>
  <c r="H762" i="23"/>
  <c r="H1610" i="23"/>
  <c r="H1191" i="23"/>
  <c r="H1132" i="23"/>
  <c r="H2283" i="23"/>
  <c r="H1196" i="23"/>
  <c r="H1180" i="23"/>
  <c r="H2072" i="23"/>
  <c r="H1623" i="23"/>
  <c r="H54" i="23"/>
  <c r="H1310" i="23"/>
  <c r="H1970" i="23"/>
  <c r="H1244" i="23"/>
  <c r="H2228" i="23"/>
  <c r="H1497" i="23"/>
  <c r="H1967" i="23"/>
  <c r="H3450" i="23"/>
  <c r="H1865" i="23"/>
  <c r="H2951" i="23"/>
  <c r="H981" i="23"/>
  <c r="H2095" i="23"/>
  <c r="H3084" i="23"/>
  <c r="H2927" i="23"/>
  <c r="H2536" i="23"/>
  <c r="H3134" i="23"/>
  <c r="H2810" i="23"/>
  <c r="H1543" i="23"/>
  <c r="H75" i="23"/>
  <c r="H184" i="23"/>
  <c r="H994" i="23"/>
  <c r="H2239" i="23"/>
  <c r="H3086" i="23"/>
  <c r="H1703" i="23"/>
  <c r="H1076" i="23"/>
  <c r="H1631" i="23"/>
  <c r="H2646" i="23"/>
  <c r="H2245" i="23"/>
  <c r="H3544" i="23"/>
  <c r="H1689" i="23"/>
  <c r="H2258" i="23"/>
  <c r="H1869" i="23"/>
  <c r="H471" i="23"/>
  <c r="H1415" i="23"/>
  <c r="H3425" i="23"/>
  <c r="H1676" i="23"/>
  <c r="H1842" i="23"/>
  <c r="H3574" i="23"/>
  <c r="H3136" i="23"/>
  <c r="H2642" i="23"/>
  <c r="H1267" i="23"/>
  <c r="H1609" i="23"/>
  <c r="H1350" i="23"/>
  <c r="H1070" i="23"/>
  <c r="H2928" i="23"/>
  <c r="H701" i="23"/>
  <c r="H2616" i="23"/>
  <c r="H3169" i="23"/>
  <c r="H423" i="23"/>
  <c r="H944" i="23"/>
  <c r="H325" i="23"/>
  <c r="H3026" i="23"/>
  <c r="H2229" i="23"/>
  <c r="H134" i="23"/>
  <c r="H1991" i="23"/>
  <c r="H1668" i="23"/>
  <c r="H3510" i="23"/>
  <c r="H753" i="23"/>
  <c r="H1427" i="23"/>
  <c r="H1223" i="23"/>
  <c r="H914" i="23"/>
  <c r="H1985" i="23"/>
  <c r="H275" i="23"/>
  <c r="H2917" i="23"/>
  <c r="H3538" i="23"/>
  <c r="H3528" i="23"/>
  <c r="H2407" i="23"/>
  <c r="H2643" i="23"/>
  <c r="H380" i="23"/>
  <c r="H2263" i="23"/>
  <c r="H1766" i="23"/>
  <c r="H1477" i="23"/>
  <c r="H3122" i="23"/>
  <c r="H2550" i="23"/>
  <c r="H119" i="23"/>
  <c r="H3227" i="23"/>
  <c r="H2167" i="23"/>
  <c r="H1972" i="23"/>
  <c r="H2938" i="23"/>
  <c r="H3343" i="23"/>
  <c r="H3275" i="23"/>
  <c r="H231" i="23"/>
  <c r="H2422" i="23"/>
  <c r="H2873" i="23"/>
  <c r="H405" i="23"/>
  <c r="H1013" i="23"/>
  <c r="H1567" i="23"/>
  <c r="H1109" i="23"/>
  <c r="H303" i="23"/>
  <c r="H2054" i="23"/>
  <c r="H798" i="23"/>
  <c r="H126" i="23"/>
  <c r="H257" i="23"/>
  <c r="H1052" i="23"/>
  <c r="H1918" i="23"/>
  <c r="H1838" i="23"/>
  <c r="H1123" i="23"/>
  <c r="H3369" i="23"/>
  <c r="H220" i="23"/>
  <c r="H2144" i="23"/>
  <c r="H823" i="23"/>
  <c r="H336" i="23"/>
  <c r="H458" i="23"/>
  <c r="H2891" i="23"/>
  <c r="H658" i="23"/>
  <c r="H2302" i="23"/>
  <c r="H2869" i="23"/>
  <c r="H1608" i="23"/>
  <c r="H2784" i="23"/>
  <c r="H2962" i="23"/>
  <c r="H678" i="23"/>
  <c r="H1521" i="23"/>
  <c r="H1941" i="23"/>
  <c r="H2130" i="23"/>
  <c r="H1782" i="23"/>
  <c r="H3572" i="23"/>
  <c r="H2997" i="23"/>
  <c r="H2492" i="23"/>
  <c r="H3394" i="23"/>
  <c r="H3483" i="23"/>
  <c r="H263" i="23"/>
  <c r="H341" i="23"/>
  <c r="H700" i="23"/>
  <c r="H604" i="23"/>
  <c r="H1562" i="23"/>
  <c r="H1646" i="23"/>
  <c r="H2929" i="23"/>
  <c r="H2958" i="23"/>
  <c r="H1171" i="23"/>
  <c r="H1951" i="23"/>
  <c r="H334" i="23"/>
  <c r="H207" i="23"/>
  <c r="H1545" i="23"/>
  <c r="H1709" i="23"/>
  <c r="H3445" i="23"/>
  <c r="H3024" i="23"/>
  <c r="H1369" i="23"/>
  <c r="H344" i="23"/>
  <c r="H939" i="23"/>
  <c r="H1018" i="23"/>
  <c r="H2867" i="23"/>
  <c r="H651" i="23"/>
  <c r="H527" i="23"/>
  <c r="H102" i="23"/>
  <c r="H1876" i="23"/>
  <c r="H3100" i="23"/>
  <c r="H292" i="23"/>
  <c r="H2788" i="23"/>
  <c r="H2674" i="23"/>
  <c r="H2615" i="23"/>
  <c r="H190" i="23"/>
  <c r="H689" i="23"/>
  <c r="H1589" i="23"/>
  <c r="H1927" i="23"/>
  <c r="H2673" i="23"/>
  <c r="H675" i="23"/>
  <c r="H3363" i="23"/>
  <c r="H1074" i="23"/>
  <c r="H1003" i="23"/>
  <c r="H122" i="23"/>
  <c r="H2966" i="23"/>
  <c r="H2825" i="23"/>
  <c r="H517" i="23"/>
  <c r="H451" i="23"/>
  <c r="H1577" i="23"/>
  <c r="H433" i="23"/>
  <c r="H3503" i="23"/>
  <c r="H2300" i="23"/>
  <c r="H1381" i="23"/>
  <c r="H2485" i="23"/>
  <c r="H2635" i="23"/>
  <c r="H892" i="23"/>
  <c r="H706" i="23"/>
  <c r="H3092" i="23"/>
  <c r="H1462" i="23"/>
  <c r="H2017" i="23"/>
  <c r="H2679" i="23"/>
  <c r="H1815" i="23"/>
  <c r="H1492" i="23"/>
  <c r="H2862" i="23"/>
  <c r="H578" i="23"/>
  <c r="H3341" i="23"/>
  <c r="H24" i="23"/>
  <c r="H1289" i="23"/>
  <c r="H813" i="23"/>
  <c r="H910" i="23"/>
  <c r="H218" i="23"/>
  <c r="H1225" i="23"/>
  <c r="H116" i="23"/>
  <c r="H906" i="23"/>
  <c r="H710" i="23"/>
  <c r="H2241" i="23"/>
  <c r="H1681" i="23"/>
  <c r="H3564" i="23"/>
  <c r="H1243" i="23"/>
  <c r="H3407" i="23"/>
  <c r="H2257" i="23"/>
  <c r="H1432" i="23"/>
  <c r="H3554" i="23"/>
  <c r="H2081" i="23"/>
  <c r="H221" i="23"/>
  <c r="H2737" i="23"/>
  <c r="H2193" i="23"/>
  <c r="H2760" i="23"/>
  <c r="H2231" i="23"/>
  <c r="H735" i="23"/>
  <c r="H3158" i="23"/>
  <c r="H51" i="23"/>
  <c r="H3454" i="23"/>
  <c r="H3061" i="23"/>
  <c r="H2871" i="23"/>
  <c r="H516" i="23"/>
  <c r="H3146" i="23"/>
  <c r="H2097" i="23"/>
  <c r="H2968" i="23"/>
  <c r="H3423" i="23"/>
  <c r="H703" i="23"/>
  <c r="H1441" i="23"/>
  <c r="H3513" i="23"/>
  <c r="H2287" i="23"/>
  <c r="H351" i="23"/>
  <c r="H2328" i="23"/>
  <c r="H1151" i="23"/>
  <c r="H145" i="23"/>
  <c r="H1124" i="23"/>
  <c r="H2822" i="23"/>
  <c r="H2357" i="23"/>
  <c r="H2391" i="23"/>
  <c r="H2373" i="23"/>
  <c r="H391" i="23"/>
  <c r="H854" i="23"/>
  <c r="H390" i="23"/>
  <c r="H148" i="23"/>
  <c r="H1373" i="23"/>
  <c r="H1299" i="23"/>
  <c r="H2650" i="23"/>
  <c r="H714" i="23"/>
  <c r="H272" i="23"/>
  <c r="H3270" i="23"/>
  <c r="H2541" i="23"/>
  <c r="H3498" i="23"/>
  <c r="H1229" i="23"/>
  <c r="H2253" i="23"/>
  <c r="H410" i="23"/>
  <c r="H2183" i="23"/>
  <c r="H1570" i="23"/>
  <c r="H483" i="23"/>
  <c r="H212" i="23"/>
  <c r="H1453" i="23"/>
  <c r="H125" i="23"/>
  <c r="H338" i="23"/>
  <c r="H2111" i="23"/>
  <c r="H3123" i="23"/>
  <c r="H2799" i="23"/>
  <c r="H45" i="23"/>
  <c r="H1961" i="23"/>
  <c r="H802" i="23"/>
  <c r="H1125" i="23"/>
  <c r="H2025" i="23"/>
  <c r="H2023" i="23"/>
  <c r="H1830" i="23"/>
  <c r="H3291" i="23"/>
  <c r="H1206" i="23"/>
  <c r="H319" i="23"/>
  <c r="H3575" i="23"/>
  <c r="H887" i="23"/>
  <c r="H597" i="23"/>
  <c r="H1701" i="23"/>
  <c r="H2657" i="23"/>
  <c r="H2040" i="23"/>
  <c r="H2661" i="23"/>
  <c r="H3568" i="23"/>
  <c r="H2923" i="23"/>
  <c r="H2290" i="23"/>
  <c r="H2768" i="23"/>
  <c r="H2387" i="23"/>
  <c r="H2849" i="23"/>
  <c r="H463" i="23"/>
  <c r="H216" i="23"/>
  <c r="H716" i="23"/>
  <c r="H673" i="23"/>
  <c r="H1321" i="23"/>
  <c r="H1905" i="23"/>
  <c r="H3490" i="23"/>
  <c r="H3091" i="23"/>
  <c r="H2961" i="23"/>
  <c r="H1448" i="23"/>
  <c r="H1480" i="23"/>
  <c r="H1785" i="23"/>
  <c r="H3536" i="23"/>
  <c r="H1928" i="23"/>
  <c r="H2324" i="23"/>
  <c r="H300" i="23"/>
  <c r="H160" i="23"/>
  <c r="H874" i="23"/>
  <c r="H1953" i="23"/>
  <c r="H1301" i="23"/>
  <c r="H2596" i="23"/>
  <c r="H2101" i="23"/>
  <c r="H883" i="23"/>
  <c r="H432" i="23"/>
  <c r="H2351" i="23"/>
  <c r="H2801" i="23"/>
  <c r="H2127" i="23"/>
  <c r="H2625" i="23"/>
  <c r="H1152" i="23"/>
  <c r="H1727" i="23"/>
  <c r="H3007" i="23"/>
  <c r="H1962" i="23"/>
  <c r="H1846" i="23"/>
  <c r="H3527" i="23"/>
  <c r="H1235" i="23"/>
  <c r="H487" i="23"/>
  <c r="H2322" i="23"/>
  <c r="H1421" i="23"/>
  <c r="H2895" i="23"/>
  <c r="H177" i="23"/>
  <c r="H1769" i="23"/>
  <c r="H1016" i="23"/>
  <c r="H3377" i="23"/>
  <c r="H1886" i="23"/>
  <c r="H796" i="23"/>
  <c r="H2232" i="23"/>
  <c r="H1949" i="23"/>
  <c r="H724" i="23"/>
  <c r="H2047" i="23"/>
  <c r="H2742" i="23"/>
  <c r="H3052" i="23"/>
  <c r="H461" i="23"/>
  <c r="H1485" i="23"/>
  <c r="H2450" i="23"/>
  <c r="H2133" i="23"/>
  <c r="H1774" i="23"/>
  <c r="H2762" i="23"/>
  <c r="H67" i="23"/>
  <c r="H3318" i="23"/>
  <c r="H2007" i="23"/>
  <c r="H2093" i="23"/>
  <c r="H163" i="23"/>
  <c r="H1071" i="23"/>
  <c r="H3050" i="23"/>
  <c r="H1858" i="23"/>
  <c r="H2595" i="23"/>
  <c r="H1496" i="23"/>
  <c r="H111" i="23"/>
  <c r="H1666" i="23"/>
  <c r="H3069" i="23"/>
  <c r="H2070" i="23"/>
  <c r="H469" i="23"/>
  <c r="H223" i="23"/>
  <c r="H2493" i="23"/>
  <c r="H2656" i="23"/>
  <c r="H2203" i="23"/>
  <c r="H897" i="23"/>
  <c r="H2411" i="23"/>
  <c r="H3189" i="23"/>
  <c r="H828" i="23"/>
  <c r="H3573" i="23"/>
  <c r="H2164" i="23"/>
  <c r="H3031" i="23"/>
  <c r="H108" i="23"/>
  <c r="H1940" i="23"/>
  <c r="H1226" i="23"/>
  <c r="H50" i="23"/>
  <c r="H2445" i="23"/>
  <c r="H518" i="23"/>
  <c r="H3271" i="23"/>
  <c r="H829" i="23"/>
  <c r="H159" i="23"/>
  <c r="H3074" i="23"/>
  <c r="H3323" i="23"/>
  <c r="H2630" i="23"/>
  <c r="H521" i="23"/>
  <c r="H1445" i="23"/>
  <c r="H3245" i="23"/>
  <c r="H986" i="23"/>
  <c r="H1063" i="23"/>
  <c r="H2147" i="23"/>
  <c r="H2824" i="23"/>
  <c r="H2005" i="23"/>
  <c r="H3366" i="23"/>
  <c r="H736" i="23"/>
  <c r="H1423" i="23"/>
  <c r="H553" i="23"/>
  <c r="H1242" i="23"/>
  <c r="H1929" i="23"/>
  <c r="H2293" i="23"/>
  <c r="H3453" i="23"/>
  <c r="H1095" i="23"/>
  <c r="H2075" i="23"/>
  <c r="H3023" i="23"/>
  <c r="H3431" i="23"/>
  <c r="H2224" i="23"/>
  <c r="H3252" i="23"/>
  <c r="H1035" i="23"/>
  <c r="H470" i="23"/>
  <c r="H525" i="23"/>
  <c r="H1021" i="23"/>
  <c r="H1711" i="23"/>
  <c r="H1883" i="23"/>
  <c r="H956" i="23"/>
  <c r="H2343" i="23"/>
  <c r="H987" i="23"/>
  <c r="H3251" i="23"/>
  <c r="H2894" i="23"/>
  <c r="H1873" i="23"/>
  <c r="H79" i="23"/>
  <c r="H1457" i="23"/>
  <c r="H2948" i="23"/>
  <c r="H20" i="23"/>
  <c r="H618" i="23"/>
  <c r="H3219" i="23"/>
  <c r="H3223" i="23"/>
  <c r="H3493" i="23"/>
  <c r="H2191" i="23"/>
  <c r="H3163" i="23"/>
  <c r="H1028" i="23"/>
  <c r="H2148" i="23"/>
  <c r="H761" i="23"/>
  <c r="H2669" i="23"/>
  <c r="H1661" i="23"/>
  <c r="H589" i="23"/>
  <c r="H1679" i="23"/>
  <c r="H11" i="23"/>
  <c r="H1203" i="23"/>
  <c r="H2353" i="23"/>
  <c r="H2734" i="23"/>
  <c r="H1051" i="23"/>
  <c r="H1283" i="23"/>
  <c r="H3297" i="23"/>
  <c r="H2113" i="23"/>
  <c r="H2039" i="23"/>
  <c r="H1518" i="23"/>
  <c r="H2178" i="23"/>
  <c r="H809" i="23"/>
  <c r="H141" i="23"/>
  <c r="H1957" i="23"/>
  <c r="H834" i="23"/>
  <c r="H1271" i="23"/>
  <c r="H1468" i="23"/>
  <c r="H3515" i="23"/>
  <c r="H3165" i="23"/>
  <c r="H1386" i="23"/>
  <c r="H2758" i="23"/>
  <c r="H3256" i="23"/>
  <c r="H2881" i="23"/>
  <c r="H2600" i="23"/>
  <c r="H1379" i="23"/>
  <c r="H1089" i="23"/>
  <c r="H3071" i="23"/>
  <c r="H645" i="23"/>
  <c r="H2474" i="23"/>
  <c r="H1736" i="23"/>
  <c r="H437" i="23"/>
  <c r="H3247" i="23"/>
  <c r="H1899" i="23"/>
  <c r="H3077" i="23"/>
  <c r="H2921" i="23"/>
  <c r="H201" i="23"/>
  <c r="H209" i="23"/>
  <c r="H2170" i="23"/>
  <c r="H90" i="23"/>
  <c r="H3274" i="23"/>
  <c r="H2259" i="23"/>
  <c r="H1488" i="23"/>
  <c r="H3585" i="23"/>
  <c r="H322" i="23"/>
  <c r="H911" i="23"/>
  <c r="H240" i="23"/>
  <c r="H2275" i="23"/>
  <c r="H3106" i="23"/>
  <c r="H2999" i="23"/>
  <c r="H1364" i="23"/>
  <c r="H1434" i="23"/>
  <c r="H2396" i="23"/>
  <c r="H1367" i="23"/>
  <c r="H1824" i="23"/>
  <c r="H3542" i="23"/>
  <c r="H2467" i="23"/>
  <c r="H1474" i="23"/>
  <c r="H1826" i="23"/>
  <c r="H1292" i="23"/>
  <c r="H852" i="23"/>
  <c r="H1353" i="23"/>
  <c r="H1460" i="23"/>
  <c r="H297" i="23"/>
  <c r="H1200" i="23"/>
  <c r="H722" i="23"/>
  <c r="H938" i="23"/>
  <c r="H1534" i="23"/>
  <c r="H1564" i="23"/>
  <c r="H2168" i="23"/>
  <c r="H2221" i="23"/>
  <c r="H2993" i="23"/>
  <c r="H2712" i="23"/>
  <c r="H875" i="23"/>
  <c r="H1784" i="23"/>
  <c r="H1233" i="23"/>
  <c r="H2345" i="23"/>
  <c r="H2698" i="23"/>
  <c r="H1699" i="23"/>
  <c r="H1601" i="23"/>
  <c r="H1606" i="23"/>
  <c r="H961" i="23"/>
  <c r="H2865" i="23"/>
  <c r="H1410" i="23"/>
  <c r="H1965" i="23"/>
  <c r="H2836" i="23"/>
  <c r="H499" i="23"/>
  <c r="H3522" i="23"/>
  <c r="H592" i="23"/>
  <c r="H1937" i="23"/>
  <c r="H2840" i="23"/>
  <c r="H3476" i="23"/>
  <c r="H3532" i="23"/>
  <c r="H2198" i="23"/>
  <c r="H2442" i="23"/>
  <c r="H3387" i="23"/>
  <c r="H766" i="23"/>
  <c r="H2515" i="23"/>
  <c r="H3437" i="23"/>
  <c r="H2403" i="23"/>
  <c r="H1508" i="23"/>
  <c r="H917" i="23"/>
  <c r="H699" i="23"/>
  <c r="H832" i="23"/>
  <c r="H467" i="23"/>
  <c r="H2872" i="23"/>
  <c r="H562" i="23"/>
  <c r="H2947" i="23"/>
  <c r="H2692" i="23"/>
  <c r="H430" i="23"/>
  <c r="H2319" i="23"/>
  <c r="H2415" i="23"/>
  <c r="H415" i="23"/>
  <c r="H2902" i="23"/>
  <c r="H1259" i="23"/>
  <c r="H1344" i="23"/>
  <c r="H664" i="23"/>
  <c r="H995" i="23"/>
  <c r="H3105" i="23"/>
  <c r="H2158" i="23"/>
  <c r="H1840" i="23"/>
  <c r="H2320" i="23"/>
  <c r="H192" i="23"/>
  <c r="H1718" i="23"/>
  <c r="H356" i="23"/>
  <c r="H2790" i="23"/>
  <c r="H1419" i="23"/>
  <c r="H2189" i="23"/>
  <c r="H1964" i="23"/>
  <c r="H2359" i="23"/>
  <c r="H3281" i="23"/>
  <c r="H202" i="23"/>
  <c r="H179" i="23"/>
  <c r="H2533" i="23"/>
  <c r="H1215" i="23"/>
  <c r="H2281" i="23"/>
  <c r="H3301" i="23"/>
  <c r="H1176" i="23"/>
  <c r="H2755" i="23"/>
  <c r="H1969" i="23"/>
  <c r="H3472" i="23"/>
  <c r="H37" i="23"/>
  <c r="H1618" i="23"/>
  <c r="H2063" i="23"/>
  <c r="H998" i="23"/>
  <c r="H2740" i="23"/>
  <c r="H3403" i="23"/>
  <c r="H2192" i="23"/>
  <c r="H811" i="23"/>
  <c r="H3187" i="23"/>
  <c r="H1938" i="23"/>
  <c r="H1375" i="23"/>
  <c r="H1039" i="23"/>
  <c r="H2883" i="23"/>
  <c r="H1169" i="23"/>
  <c r="H3263" i="23"/>
  <c r="H1133" i="23"/>
  <c r="H3021" i="23"/>
  <c r="H2386" i="23"/>
  <c r="H3468" i="23"/>
  <c r="H1936" i="23"/>
  <c r="H1829" i="23"/>
  <c r="H1898" i="23"/>
  <c r="H2497" i="23"/>
  <c r="H2663" i="23"/>
  <c r="H1678" i="23"/>
  <c r="H1431" i="23"/>
  <c r="H2513" i="23"/>
  <c r="H1861" i="23"/>
  <c r="H3428" i="23"/>
  <c r="H115" i="23"/>
  <c r="H595" i="23"/>
  <c r="H443" i="23"/>
  <c r="H1817" i="23"/>
  <c r="H3463" i="23"/>
  <c r="H776" i="23"/>
  <c r="H409" i="23"/>
  <c r="H1072" i="23"/>
  <c r="H1339" i="23"/>
  <c r="H820" i="23"/>
  <c r="H280" i="23"/>
  <c r="H1746" i="23"/>
  <c r="H1102" i="23"/>
  <c r="H2545" i="23"/>
  <c r="H3180" i="23"/>
  <c r="H64" i="23"/>
  <c r="H555" i="23"/>
  <c r="H3405" i="23"/>
  <c r="H669" i="23"/>
  <c r="H450" i="23"/>
  <c r="H3546" i="23"/>
  <c r="H2278" i="23"/>
  <c r="H2294" i="23"/>
  <c r="H3457" i="23"/>
  <c r="H3308" i="23"/>
  <c r="H1296" i="23"/>
  <c r="H2110" i="23"/>
  <c r="H1022" i="23"/>
  <c r="H3242" i="23"/>
  <c r="H3082" i="23"/>
  <c r="H2626" i="23"/>
  <c r="H295" i="23"/>
  <c r="H2022" i="23"/>
  <c r="H1237" i="23"/>
  <c r="H1338" i="23"/>
  <c r="H685" i="23"/>
  <c r="H2471" i="23"/>
  <c r="H3482" i="23"/>
  <c r="H580" i="23"/>
  <c r="H329" i="23"/>
  <c r="H2813" i="23"/>
  <c r="H999" i="23"/>
  <c r="H1771" i="23"/>
  <c r="H806" i="23"/>
  <c r="H299" i="23"/>
  <c r="H366" i="23"/>
  <c r="H2911" i="23"/>
  <c r="H146" i="23"/>
  <c r="H118" i="23"/>
  <c r="H1412" i="23"/>
  <c r="H1749" i="23"/>
  <c r="H2995" i="23"/>
  <c r="H850" i="23"/>
  <c r="H2420" i="23"/>
  <c r="H2340" i="23"/>
  <c r="H507" i="23"/>
  <c r="H1859" i="23"/>
  <c r="H3569" i="23"/>
  <c r="H2551" i="23"/>
  <c r="H2899" i="23"/>
  <c r="H2433" i="23"/>
  <c r="H500" i="23"/>
  <c r="H2296" i="23"/>
  <c r="H1378" i="23"/>
  <c r="H1357" i="23"/>
  <c r="H936" i="23"/>
  <c r="H1691" i="23"/>
  <c r="H1049" i="23"/>
  <c r="H2504" i="23"/>
  <c r="H2682" i="23"/>
  <c r="H3539" i="23"/>
  <c r="H1443" i="23"/>
  <c r="H1684" i="23"/>
  <c r="H3388" i="23"/>
  <c r="H1087" i="23"/>
  <c r="H1754" i="23"/>
  <c r="H2985" i="23"/>
  <c r="H318" i="23"/>
  <c r="H3166" i="23"/>
  <c r="H2622" i="23"/>
  <c r="H3277" i="23"/>
  <c r="H1222" i="23"/>
  <c r="H905" i="23"/>
  <c r="H2246" i="23"/>
  <c r="H563" i="23"/>
  <c r="H259" i="23"/>
  <c r="H2105" i="23"/>
  <c r="H1524" i="23"/>
  <c r="H1768" i="23"/>
  <c r="H60" i="23"/>
  <c r="H1910" i="23"/>
  <c r="H2907" i="23"/>
  <c r="H236" i="23"/>
  <c r="H683" i="23"/>
  <c r="H2609" i="23"/>
  <c r="H1487" i="23"/>
  <c r="H1633" i="23"/>
  <c r="H688" i="23"/>
  <c r="H587" i="23"/>
  <c r="H1284" i="23"/>
  <c r="H1450" i="23"/>
  <c r="H290" i="23"/>
  <c r="H1325" i="23"/>
  <c r="H625" i="23"/>
  <c r="H3315" i="23"/>
  <c r="H455" i="23"/>
  <c r="H1879" i="23"/>
  <c r="H842" i="23"/>
  <c r="H1043" i="23"/>
  <c r="H2370" i="23"/>
  <c r="H246" i="23"/>
  <c r="H476" i="23"/>
  <c r="H3153" i="23"/>
  <c r="H3396" i="23"/>
  <c r="H1092" i="23"/>
  <c r="H2614" i="23"/>
  <c r="H1044" i="23"/>
  <c r="H1831" i="23"/>
  <c r="H3494" i="23"/>
  <c r="H1057" i="23"/>
  <c r="H1630" i="23"/>
  <c r="H1138" i="23"/>
  <c r="H1801" i="23"/>
  <c r="H3137" i="23"/>
  <c r="H3191" i="23"/>
  <c r="H3439" i="23"/>
  <c r="H2186" i="23"/>
  <c r="H3090" i="23"/>
  <c r="H44" i="23"/>
  <c r="H1796" i="23"/>
  <c r="H69" i="23"/>
  <c r="H1833" i="23"/>
  <c r="H2887" i="23"/>
  <c r="H96" i="23"/>
  <c r="H282" i="23"/>
  <c r="H176" i="23"/>
  <c r="H549" i="23"/>
  <c r="H2722" i="23"/>
  <c r="H2705" i="23"/>
  <c r="H2639" i="23"/>
  <c r="H1789" i="23"/>
  <c r="H165" i="23"/>
  <c r="H2233" i="23"/>
  <c r="H1274" i="23"/>
  <c r="H733" i="23"/>
  <c r="H3285" i="23"/>
  <c r="H3348" i="23"/>
  <c r="H3325" i="23"/>
  <c r="H3170" i="23"/>
  <c r="H2074" i="23"/>
  <c r="H2715" i="23"/>
  <c r="H889" i="23"/>
  <c r="H1792" i="23"/>
  <c r="H2725" i="23"/>
  <c r="H478" i="23"/>
  <c r="H2115" i="23"/>
  <c r="H488" i="23"/>
  <c r="H361" i="23"/>
  <c r="H363" i="23"/>
  <c r="H178" i="23"/>
  <c r="H304" i="23"/>
  <c r="H2223" i="23"/>
  <c r="H2538" i="23"/>
  <c r="H780" i="23"/>
  <c r="H1635" i="23"/>
  <c r="H3013" i="23"/>
  <c r="H945" i="23"/>
  <c r="H1224" i="23"/>
  <c r="H2518" i="23"/>
  <c r="H1216" i="23"/>
  <c r="H2364" i="23"/>
  <c r="H2922" i="23"/>
  <c r="H2750" i="23"/>
  <c r="H2140" i="23"/>
  <c r="H663" i="23"/>
  <c r="H72" i="23"/>
  <c r="H395" i="23"/>
  <c r="H1750" i="23"/>
  <c r="H1163" i="23"/>
  <c r="H30" i="23"/>
  <c r="H824" i="23"/>
  <c r="H506" i="23"/>
  <c r="H1401" i="23"/>
  <c r="H3288" i="23"/>
  <c r="H877" i="23"/>
  <c r="H3280" i="23"/>
  <c r="H1108" i="23"/>
  <c r="H890" i="23"/>
  <c r="H205" i="23"/>
  <c r="H260" i="23"/>
  <c r="H1855" i="23"/>
  <c r="H2499" i="23"/>
  <c r="H962" i="23"/>
  <c r="H976" i="23"/>
  <c r="H550" i="23"/>
  <c r="H198" i="23"/>
  <c r="H681" i="23"/>
  <c r="H1897" i="23"/>
  <c r="H2860" i="23"/>
  <c r="H2786" i="23"/>
  <c r="H419" i="23"/>
  <c r="H287" i="23"/>
  <c r="H1115" i="23"/>
  <c r="H2914" i="23"/>
  <c r="H446" i="23"/>
  <c r="H848" i="23"/>
  <c r="H2349" i="23"/>
  <c r="H1400" i="23"/>
  <c r="H978" i="23"/>
  <c r="H3524" i="23"/>
  <c r="H3238" i="23"/>
  <c r="H1060" i="23"/>
  <c r="H417" i="23"/>
  <c r="H150" i="23"/>
  <c r="H3078" i="23"/>
  <c r="H2511" i="23"/>
  <c r="H237" i="23"/>
  <c r="H653" i="23"/>
  <c r="H2444" i="23"/>
  <c r="H3475" i="23"/>
  <c r="H3485" i="23"/>
  <c r="H3461" i="23"/>
  <c r="H3460" i="23"/>
  <c r="H1316" i="23"/>
  <c r="H1264" i="23"/>
  <c r="H697" i="23"/>
  <c r="H1139" i="23"/>
  <c r="H1584" i="23"/>
  <c r="H756" i="23"/>
  <c r="H3484" i="23"/>
  <c r="H1234" i="23"/>
  <c r="H373" i="23"/>
  <c r="H1272" i="23"/>
  <c r="H2779" i="23"/>
  <c r="H3093" i="23"/>
  <c r="H779" i="23"/>
  <c r="H58" i="23"/>
  <c r="H3576" i="23"/>
  <c r="H537" i="23"/>
  <c r="H2317" i="23"/>
  <c r="H838" i="23"/>
  <c r="H439" i="23"/>
  <c r="H2215" i="23"/>
  <c r="H1329" i="23"/>
  <c r="H2308" i="23"/>
  <c r="H950" i="23"/>
  <c r="H414" i="23"/>
  <c r="H963" i="23"/>
  <c r="H2274" i="23"/>
  <c r="H1193" i="23"/>
  <c r="H2751" i="23"/>
  <c r="H412" i="23"/>
  <c r="H1740" i="23"/>
  <c r="H1389" i="23"/>
  <c r="H862" i="23"/>
  <c r="H1935" i="23"/>
  <c r="H3424" i="23"/>
  <c r="H732" i="23"/>
  <c r="H3360" i="23"/>
  <c r="H785" i="23"/>
  <c r="H2392" i="23"/>
  <c r="H3154" i="23"/>
  <c r="H3570" i="23"/>
  <c r="H1611" i="23"/>
  <c r="H1616" i="23"/>
  <c r="H1084" i="23"/>
  <c r="H2880" i="23"/>
  <c r="H2136" i="23"/>
  <c r="H1211" i="23"/>
  <c r="H804" i="23"/>
  <c r="H1765" i="23"/>
  <c r="H2638" i="23"/>
  <c r="H350" i="23"/>
  <c r="H690" i="23"/>
  <c r="H3578" i="23"/>
  <c r="H569" i="23"/>
  <c r="H2935" i="23"/>
  <c r="H1085" i="23"/>
  <c r="H790" i="23"/>
  <c r="H947" i="23"/>
  <c r="H191" i="23"/>
  <c r="H3207" i="23"/>
  <c r="H2405" i="23"/>
  <c r="H3080" i="23"/>
  <c r="H2986" i="23"/>
  <c r="H153" i="23"/>
  <c r="H621" i="23"/>
  <c r="H2833" i="23"/>
  <c r="H3255" i="23"/>
  <c r="H615" i="23"/>
  <c r="H1881" i="23"/>
  <c r="H1662" i="23"/>
  <c r="H2190" i="23"/>
  <c r="H2182" i="23"/>
  <c r="H1808" i="23"/>
  <c r="H3177" i="23"/>
  <c r="H2602" i="23"/>
  <c r="H181" i="23"/>
  <c r="H1008" i="23"/>
  <c r="H2247" i="23"/>
  <c r="H1904" i="23"/>
  <c r="H2943" i="23"/>
  <c r="H3085" i="23"/>
  <c r="H891" i="23"/>
  <c r="H858" i="23"/>
  <c r="H2884" i="23"/>
  <c r="H1172" i="23"/>
  <c r="H1757" i="23"/>
  <c r="H3221" i="23"/>
  <c r="H3173" i="23"/>
  <c r="H2424" i="23"/>
  <c r="H137" i="23"/>
  <c r="H3117" i="23"/>
  <c r="H847" i="23"/>
  <c r="H3149" i="23"/>
  <c r="H1566" i="23"/>
  <c r="H1877" i="23"/>
  <c r="H147" i="23"/>
  <c r="H349" i="23"/>
  <c r="H1103" i="23"/>
  <c r="H1402" i="23"/>
  <c r="H865" i="23"/>
  <c r="H1126" i="23"/>
  <c r="H833" i="23"/>
  <c r="H3199" i="23"/>
  <c r="H2920" i="23"/>
  <c r="H167" i="23"/>
  <c r="H2567" i="23"/>
  <c r="H335" i="23"/>
  <c r="H1895" i="23"/>
  <c r="H1763" i="23"/>
  <c r="H1150" i="23"/>
  <c r="H2775" i="23"/>
  <c r="H1343" i="23"/>
  <c r="H782" i="23"/>
  <c r="H795" i="23"/>
  <c r="H584" i="23"/>
  <c r="H2346" i="23"/>
  <c r="H2577" i="23"/>
  <c r="H1499" i="23"/>
  <c r="H3145" i="23"/>
  <c r="H554" i="23"/>
  <c r="H1692" i="23"/>
  <c r="H1549" i="23"/>
  <c r="H3350" i="23"/>
  <c r="H19" i="23"/>
  <c r="H630" i="23"/>
  <c r="H3368" i="23"/>
  <c r="H3150" i="23"/>
  <c r="H3116" i="23"/>
  <c r="H747" i="23"/>
  <c r="H2099" i="23"/>
  <c r="H2748" i="23"/>
  <c r="H2251" i="23"/>
  <c r="H1083" i="23"/>
  <c r="H535" i="23"/>
  <c r="H672" i="23"/>
  <c r="H661" i="23"/>
  <c r="H285" i="23"/>
  <c r="H384" i="23"/>
  <c r="H2756" i="23"/>
  <c r="H1912" i="23"/>
  <c r="H3529" i="23"/>
  <c r="H1653" i="23"/>
  <c r="H3410" i="23"/>
  <c r="H1810" i="23"/>
  <c r="H2008" i="23"/>
  <c r="H2965" i="23"/>
  <c r="H1770" i="23"/>
  <c r="H1114" i="23"/>
  <c r="H268" i="23"/>
  <c r="H2678" i="23"/>
  <c r="H3354" i="23"/>
  <c r="H3053" i="23"/>
  <c r="H1354" i="23"/>
  <c r="H3108" i="23"/>
  <c r="H2154" i="23"/>
  <c r="H3000" i="23"/>
  <c r="H743" i="23"/>
  <c r="H1408" i="23"/>
  <c r="H2002" i="23"/>
  <c r="H1483" i="23"/>
  <c r="H583" i="23"/>
  <c r="H586" i="23"/>
  <c r="H420" i="23"/>
  <c r="H27" i="23"/>
  <c r="H1694" i="23"/>
  <c r="H3198" i="23"/>
  <c r="H3045" i="23"/>
  <c r="H674" i="23"/>
  <c r="H594" i="23"/>
  <c r="H1998" i="23"/>
  <c r="H183" i="23"/>
  <c r="H659" i="23"/>
  <c r="H2634" i="23"/>
  <c r="H2695" i="23"/>
  <c r="H2940" i="23"/>
  <c r="H2936" i="23"/>
  <c r="H1651" i="23"/>
  <c r="H2841" i="23"/>
  <c r="H242" i="23"/>
  <c r="H413" i="23"/>
  <c r="H3064" i="23"/>
  <c r="H3467" i="23"/>
  <c r="H3506" i="23"/>
  <c r="H2900" i="23"/>
  <c r="H3276" i="23"/>
  <c r="H490" i="23"/>
  <c r="H214" i="23"/>
  <c r="H1914" i="23"/>
  <c r="H973" i="23"/>
  <c r="H440" i="23"/>
  <c r="H6" i="23"/>
  <c r="H3332" i="23"/>
  <c r="H3114" i="23"/>
  <c r="H3268" i="23"/>
  <c r="H1535" i="23"/>
  <c r="H2098" i="23"/>
  <c r="H2080" i="23"/>
  <c r="H33" i="23"/>
  <c r="H3305" i="23"/>
  <c r="H2659" i="23"/>
  <c r="H3129" i="23"/>
  <c r="H1995" i="23"/>
  <c r="H849" i="23"/>
  <c r="H591" i="23"/>
  <c r="H431" i="23"/>
  <c r="H581" i="23"/>
  <c r="H859" i="23"/>
  <c r="H82" i="23"/>
  <c r="H172" i="23"/>
  <c r="H1667" i="23"/>
  <c r="H1602" i="23"/>
  <c r="H3330" i="23"/>
  <c r="H928" i="23"/>
  <c r="H3349" i="23"/>
  <c r="H2270" i="23"/>
  <c r="H1425" i="23"/>
  <c r="H3066" i="23"/>
  <c r="H185" i="23"/>
  <c r="H1680" i="23"/>
  <c r="H2971" i="23"/>
  <c r="H1924" i="23"/>
  <c r="H3012" i="23"/>
  <c r="H512" i="23"/>
  <c r="H429" i="23"/>
  <c r="H2368" i="23"/>
  <c r="H2052" i="23"/>
  <c r="H2131" i="23"/>
  <c r="H1971" i="23"/>
  <c r="H2109" i="23"/>
  <c r="H3438" i="23"/>
  <c r="H2141" i="23"/>
  <c r="H641" i="23"/>
  <c r="H2561" i="23"/>
  <c r="H575" i="23"/>
  <c r="H2903" i="23"/>
  <c r="H3062" i="23"/>
  <c r="H2731" i="23"/>
  <c r="H2792" i="23"/>
  <c r="H2092" i="23"/>
  <c r="H3563" i="23"/>
  <c r="H2108" i="23"/>
  <c r="H3320" i="23"/>
  <c r="H635" i="23"/>
  <c r="H2574" i="23"/>
  <c r="H1834" i="23"/>
  <c r="H1290" i="23"/>
  <c r="H3518" i="23"/>
  <c r="H1686" i="23"/>
  <c r="H2723" i="23"/>
  <c r="H585" i="23"/>
  <c r="H2465" i="23"/>
  <c r="H2842" i="23"/>
  <c r="H1901" i="23"/>
  <c r="H2418" i="23"/>
  <c r="H1315" i="23"/>
  <c r="H1644" i="23"/>
  <c r="H2421" i="23"/>
  <c r="H1636" i="23"/>
  <c r="H3378" i="23"/>
  <c r="H162" i="23"/>
  <c r="H3355" i="23"/>
  <c r="H908" i="23"/>
  <c r="H2432" i="23"/>
  <c r="H3465" i="23"/>
  <c r="H2338" i="23"/>
  <c r="H2441" i="23"/>
  <c r="H856" i="23"/>
  <c r="H1015" i="23"/>
  <c r="H1574" i="23"/>
  <c r="H1420" i="23"/>
  <c r="H3444" i="23"/>
  <c r="H1903" i="23"/>
  <c r="H2367" i="23"/>
  <c r="H2946" i="23"/>
  <c r="H2542" i="23"/>
  <c r="H1096" i="23"/>
  <c r="H1336" i="23"/>
  <c r="H2416" i="23"/>
  <c r="H676" i="23"/>
  <c r="H392" i="23"/>
  <c r="H2330" i="23"/>
  <c r="H61" i="23"/>
  <c r="H1553" i="23"/>
  <c r="H1395" i="23"/>
  <c r="H1775" i="23"/>
  <c r="H494" i="23"/>
  <c r="H2892" i="23"/>
  <c r="H1959" i="23"/>
  <c r="H1510" i="23"/>
  <c r="H2787" i="23"/>
  <c r="H1654" i="23"/>
  <c r="H2522" i="23"/>
  <c r="H397" i="23"/>
  <c r="H1723" i="23"/>
  <c r="H1331" i="23"/>
  <c r="H2390" i="23"/>
  <c r="H333" i="23"/>
  <c r="H1902" i="23"/>
  <c r="H25" i="23"/>
  <c r="H2323" i="23"/>
  <c r="H2103" i="23"/>
  <c r="H1436" i="23"/>
  <c r="H2028" i="23"/>
  <c r="H1260" i="23"/>
  <c r="H1597" i="23"/>
  <c r="H448" i="23"/>
  <c r="H1825" i="23"/>
  <c r="H1012" i="23"/>
  <c r="H982" i="23"/>
  <c r="H2440" i="23"/>
  <c r="H1523" i="23"/>
  <c r="H1752" i="23"/>
  <c r="H508" i="23"/>
  <c r="H124" i="23"/>
  <c r="H453" i="23"/>
  <c r="H3492" i="23"/>
  <c r="H2380" i="23"/>
  <c r="H2719" i="23"/>
  <c r="H1931" i="23"/>
  <c r="H2226" i="23"/>
  <c r="H662" i="23"/>
  <c r="H2045" i="23"/>
  <c r="H142" i="23"/>
  <c r="H3237" i="23"/>
  <c r="H1745" i="23"/>
  <c r="H2815" i="23"/>
  <c r="H2798" i="23"/>
  <c r="H357" i="23"/>
  <c r="H3346" i="23"/>
  <c r="H317" i="23"/>
  <c r="H3257" i="23"/>
  <c r="H2747" i="23"/>
  <c r="H2295" i="23"/>
  <c r="H2437" i="23"/>
  <c r="H243" i="23"/>
  <c r="H3043" i="23"/>
  <c r="H677" i="23"/>
  <c r="H948" i="23"/>
  <c r="H3420" i="23"/>
  <c r="H2599" i="23"/>
  <c r="H2078" i="23"/>
  <c r="H3312" i="23"/>
  <c r="H1135" i="23"/>
  <c r="H2645" i="23"/>
  <c r="H2218" i="23"/>
  <c r="H1573" i="23"/>
  <c r="H2677" i="23"/>
  <c r="H1582" i="23"/>
  <c r="H2753" i="23"/>
  <c r="H1555" i="23"/>
  <c r="H786" i="23"/>
  <c r="H764" i="23"/>
  <c r="H2369" i="23"/>
  <c r="H3028" i="23"/>
  <c r="H1399" i="23"/>
  <c r="H1729" i="23"/>
  <c r="H2821" i="23"/>
  <c r="H2964" i="23"/>
  <c r="H713" i="23"/>
  <c r="H1568" i="23"/>
  <c r="H1625" i="23"/>
  <c r="H1319" i="23"/>
  <c r="H2994" i="23"/>
  <c r="H2329" i="23"/>
  <c r="H219" i="23"/>
  <c r="H3373" i="23"/>
  <c r="H1911" i="23"/>
  <c r="H1820" i="23"/>
  <c r="H2379" i="23"/>
  <c r="H3113" i="23"/>
  <c r="H2877" i="23"/>
  <c r="H1257" i="23"/>
  <c r="H1594" i="23"/>
  <c r="H473" i="23"/>
  <c r="H2918" i="23"/>
  <c r="H283" i="23"/>
  <c r="H43" i="23"/>
  <c r="H18" i="23"/>
  <c r="H909" i="23"/>
  <c r="H3184" i="23"/>
  <c r="H233" i="23"/>
  <c r="H2361" i="23"/>
  <c r="H3235" i="23"/>
  <c r="H3530" i="23"/>
  <c r="H2838" i="23"/>
  <c r="H2174" i="23"/>
  <c r="H1134" i="23"/>
  <c r="H3307" i="23"/>
  <c r="H2512" i="23"/>
  <c r="H918" i="23"/>
  <c r="H208" i="23"/>
  <c r="H2202" i="23"/>
  <c r="H656" i="23"/>
  <c r="H1294" i="23"/>
  <c r="H1065" i="23"/>
  <c r="H2514" i="23"/>
  <c r="H660" i="23"/>
  <c r="H810" i="23"/>
  <c r="H3512" i="23"/>
  <c r="H3261" i="23"/>
  <c r="H2829" i="23"/>
  <c r="H1533" i="23"/>
  <c r="H3414" i="23"/>
  <c r="H3311" i="23"/>
  <c r="H671" i="23"/>
  <c r="H3098" i="23"/>
  <c r="H1551" i="23"/>
  <c r="H543" i="23"/>
  <c r="H745" i="23"/>
  <c r="H2546" i="23"/>
  <c r="H2783" i="23"/>
  <c r="H985" i="23"/>
  <c r="H1851" i="23"/>
  <c r="H1819" i="23"/>
  <c r="H704" i="23"/>
  <c r="H3063" i="23"/>
  <c r="H3079" i="23"/>
  <c r="H1682" i="23"/>
  <c r="H239" i="23"/>
  <c r="H975" i="23"/>
  <c r="H2414" i="23"/>
  <c r="H1459" i="23"/>
  <c r="H2049" i="23"/>
  <c r="H2839" i="23"/>
  <c r="H1185" i="23"/>
  <c r="I239" i="24"/>
  <c r="I553" i="24"/>
  <c r="I1560" i="24"/>
  <c r="I216" i="24"/>
  <c r="I1347" i="24"/>
  <c r="I1113" i="24"/>
  <c r="I1504" i="24"/>
  <c r="I862" i="24"/>
  <c r="I291" i="24"/>
  <c r="I79" i="24"/>
  <c r="I1702" i="24"/>
  <c r="I885" i="24"/>
  <c r="I1369" i="24"/>
  <c r="I3504" i="24"/>
  <c r="I958" i="24"/>
  <c r="I716" i="24"/>
  <c r="I1349" i="24"/>
  <c r="I1666" i="24"/>
  <c r="I3493" i="24"/>
  <c r="I2115" i="24"/>
  <c r="I2898" i="24"/>
  <c r="I1998" i="24"/>
  <c r="I955" i="24"/>
  <c r="I1741" i="24"/>
  <c r="I334" i="24"/>
  <c r="I1388" i="24"/>
  <c r="I3433" i="24"/>
  <c r="I1274" i="24"/>
  <c r="I3329" i="24"/>
  <c r="I168" i="24"/>
  <c r="I2565" i="24"/>
  <c r="I2717" i="24"/>
  <c r="I2662" i="24"/>
  <c r="I2031" i="24"/>
  <c r="I512" i="24"/>
  <c r="I220" i="24"/>
  <c r="I1698" i="24"/>
  <c r="I1439" i="24"/>
  <c r="I2570" i="24"/>
  <c r="I1787" i="24"/>
  <c r="I1419" i="24"/>
  <c r="I1077" i="24"/>
  <c r="I1122" i="24"/>
  <c r="I2331" i="24"/>
  <c r="I3408" i="24"/>
  <c r="I655" i="24"/>
  <c r="I230" i="24"/>
  <c r="I29" i="24"/>
  <c r="I1224" i="24"/>
  <c r="I1745" i="24"/>
  <c r="I149" i="24"/>
  <c r="I1965" i="24"/>
  <c r="I3657" i="24"/>
  <c r="I3177" i="24"/>
  <c r="I829" i="24"/>
  <c r="I2499" i="24"/>
  <c r="I1075" i="24"/>
  <c r="I2487" i="24"/>
  <c r="I2806" i="24"/>
  <c r="I1800" i="24"/>
  <c r="I3160" i="24"/>
  <c r="I3372" i="24"/>
  <c r="I2804" i="24"/>
  <c r="I1793" i="24"/>
  <c r="I956" i="24"/>
  <c r="I576" i="24"/>
  <c r="I3225" i="24"/>
  <c r="I3170" i="24"/>
  <c r="I3221" i="24"/>
  <c r="I1162" i="24"/>
  <c r="I2454" i="24"/>
  <c r="I3387" i="24"/>
  <c r="I199" i="24"/>
  <c r="I1862" i="24"/>
  <c r="I707" i="24"/>
  <c r="I2421" i="24"/>
  <c r="I2672" i="24"/>
  <c r="I2966" i="24"/>
  <c r="I3251" i="24"/>
  <c r="I1996" i="24"/>
  <c r="I1134" i="24"/>
  <c r="I1462" i="24"/>
  <c r="I2085" i="24"/>
  <c r="I2642" i="24"/>
  <c r="I2033" i="24"/>
  <c r="I1790" i="24"/>
  <c r="I2238" i="24"/>
  <c r="I1312" i="24"/>
  <c r="I3506" i="24"/>
  <c r="I2395" i="24"/>
  <c r="I3552" i="24"/>
  <c r="I3158" i="24"/>
  <c r="I2246" i="24"/>
  <c r="I185" i="24"/>
  <c r="I3333" i="24"/>
  <c r="I3166" i="24"/>
  <c r="I2987" i="24"/>
  <c r="I1204" i="24"/>
  <c r="I3596" i="24"/>
  <c r="I1089" i="24"/>
  <c r="I200" i="24"/>
  <c r="I233" i="24"/>
  <c r="I750" i="24"/>
  <c r="I733" i="24"/>
  <c r="I2903" i="24"/>
  <c r="I439" i="24"/>
  <c r="I445" i="24"/>
  <c r="I2681" i="24"/>
  <c r="I1799" i="24"/>
  <c r="I1673" i="24"/>
  <c r="I1919" i="24"/>
  <c r="I2290" i="24"/>
  <c r="I1831" i="24"/>
  <c r="I1808" i="24"/>
  <c r="I2169" i="24"/>
  <c r="I198" i="24"/>
  <c r="I459" i="24"/>
  <c r="I1103" i="24"/>
  <c r="I3053" i="24"/>
  <c r="I1016" i="24"/>
  <c r="I3217" i="24"/>
  <c r="I2932" i="24"/>
  <c r="I520" i="24"/>
  <c r="I561" i="24"/>
  <c r="I1270" i="24"/>
  <c r="I1034" i="24"/>
  <c r="I2456" i="24"/>
  <c r="I3125" i="24"/>
  <c r="I3218" i="24"/>
  <c r="I736" i="24"/>
  <c r="I896" i="24"/>
  <c r="I3179" i="24"/>
  <c r="I57" i="24"/>
  <c r="I1323" i="24"/>
  <c r="I2709" i="24"/>
  <c r="I3279" i="24"/>
  <c r="I1860" i="24"/>
  <c r="I173" i="24"/>
  <c r="I3015" i="24"/>
  <c r="I3368" i="24"/>
  <c r="I2312" i="24"/>
  <c r="I1137" i="24"/>
  <c r="I2093" i="24"/>
  <c r="I3342" i="24"/>
  <c r="I1842" i="24"/>
  <c r="I2274" i="24"/>
  <c r="I1032" i="24"/>
  <c r="I2639" i="24"/>
  <c r="I3027" i="24"/>
  <c r="I2067" i="24"/>
  <c r="I2259" i="24"/>
  <c r="I3122" i="24"/>
  <c r="I112" i="24"/>
  <c r="I2713" i="24"/>
  <c r="I833" i="24"/>
  <c r="I2255" i="24"/>
  <c r="I2323" i="24"/>
  <c r="I1752" i="24"/>
  <c r="I3373" i="24"/>
  <c r="I2995" i="24"/>
  <c r="I242" i="24"/>
  <c r="I251" i="24"/>
  <c r="I2035" i="24"/>
  <c r="I566" i="24"/>
  <c r="I1586" i="24"/>
  <c r="I3070" i="24"/>
  <c r="I3105" i="24"/>
  <c r="I2918" i="24"/>
  <c r="I672" i="24"/>
  <c r="I2695" i="24"/>
  <c r="I2423" i="24"/>
  <c r="I402" i="24"/>
  <c r="I1939" i="24"/>
  <c r="I1118" i="24"/>
  <c r="I1324" i="24"/>
  <c r="I560" i="24"/>
  <c r="I1938" i="24"/>
  <c r="I725" i="24"/>
  <c r="I396" i="24"/>
  <c r="I3121" i="24"/>
  <c r="I1819" i="24"/>
  <c r="I2506" i="24"/>
  <c r="I2460" i="24"/>
  <c r="I2132" i="24"/>
  <c r="I3033" i="24"/>
  <c r="I803" i="24"/>
  <c r="I525" i="24"/>
  <c r="I3489" i="24"/>
  <c r="I192" i="24"/>
  <c r="I469" i="24"/>
  <c r="I3061" i="24"/>
  <c r="I1222" i="24"/>
  <c r="I2521" i="24"/>
  <c r="I754" i="24"/>
  <c r="I450" i="24"/>
  <c r="I2017" i="24"/>
  <c r="I152" i="24"/>
  <c r="I837" i="24"/>
  <c r="I2859" i="24"/>
  <c r="I1506" i="24"/>
  <c r="I806" i="24"/>
  <c r="I1226" i="24"/>
  <c r="I1614" i="24"/>
  <c r="I3134" i="24"/>
  <c r="I1574" i="24"/>
  <c r="I3413" i="24"/>
  <c r="I1045" i="24"/>
  <c r="I3448" i="24"/>
  <c r="I2140" i="24"/>
  <c r="I3614" i="24"/>
  <c r="I3564" i="24"/>
  <c r="I1572" i="24"/>
  <c r="I2260" i="24"/>
  <c r="I513" i="24"/>
  <c r="I1604" i="24"/>
  <c r="I2112" i="24"/>
  <c r="I1176" i="24"/>
  <c r="I1366" i="24"/>
  <c r="I2303" i="24"/>
  <c r="I1630" i="24"/>
  <c r="I1915" i="24"/>
  <c r="I826" i="24"/>
  <c r="I1438" i="24"/>
  <c r="I1065" i="24"/>
  <c r="I2807" i="24"/>
  <c r="I3379" i="24"/>
  <c r="I1494" i="24"/>
  <c r="I2896" i="24"/>
  <c r="I32" i="24"/>
  <c r="I1708" i="24"/>
  <c r="I3052" i="24"/>
  <c r="I1853" i="24"/>
  <c r="I3068" i="24"/>
  <c r="I1437" i="24"/>
  <c r="I2216" i="24"/>
  <c r="I435" i="24"/>
  <c r="I2211" i="24"/>
  <c r="I2981" i="24"/>
  <c r="I2705" i="24"/>
  <c r="I2510" i="24"/>
  <c r="I1671" i="24"/>
  <c r="I2996" i="24"/>
  <c r="I578" i="24"/>
  <c r="I3057" i="24"/>
  <c r="I2711" i="24"/>
  <c r="I1201" i="24"/>
  <c r="I3182" i="24"/>
  <c r="I1535" i="24"/>
  <c r="I343" i="24"/>
  <c r="I2265" i="24"/>
  <c r="I2589" i="24"/>
  <c r="I2949" i="24"/>
  <c r="I3663" i="24"/>
  <c r="I941" i="24"/>
  <c r="I2892" i="24"/>
  <c r="I3073" i="24"/>
  <c r="I2437" i="24"/>
  <c r="I2008" i="24"/>
  <c r="I1999" i="24"/>
  <c r="I2474" i="24"/>
  <c r="I1120" i="24"/>
  <c r="I501" i="24"/>
  <c r="I2204" i="24"/>
  <c r="I2209" i="24"/>
  <c r="I2019" i="24"/>
  <c r="I547" i="24"/>
  <c r="I89" i="24"/>
  <c r="I3009" i="24"/>
  <c r="I1420" i="24"/>
  <c r="I676" i="24"/>
  <c r="I1868" i="24"/>
  <c r="I271" i="24"/>
  <c r="I2742" i="24"/>
  <c r="I2573" i="24"/>
  <c r="I1718" i="24"/>
  <c r="I717" i="24"/>
  <c r="I611" i="24"/>
  <c r="I1798" i="24"/>
  <c r="I3283" i="24"/>
  <c r="I1934" i="24"/>
  <c r="I113" i="24"/>
  <c r="I193" i="24"/>
  <c r="I235" i="24"/>
  <c r="I2894" i="24"/>
  <c r="I3330" i="24"/>
  <c r="I1352" i="24"/>
  <c r="I1375" i="24"/>
  <c r="I2240" i="24"/>
  <c r="I798" i="24"/>
  <c r="I2144" i="24"/>
  <c r="I1766" i="24"/>
  <c r="I772" i="24"/>
  <c r="I811" i="24"/>
  <c r="I724" i="24"/>
  <c r="I307" i="24"/>
  <c r="I171" i="24"/>
  <c r="I1124" i="24"/>
  <c r="I832" i="24"/>
  <c r="I1903" i="24"/>
  <c r="I3287" i="24"/>
  <c r="I3520" i="24"/>
  <c r="I446" i="24"/>
  <c r="I3363" i="24"/>
  <c r="I422" i="24"/>
  <c r="I2267" i="24"/>
  <c r="I209" i="24"/>
  <c r="I1767" i="24"/>
  <c r="I431" i="24"/>
  <c r="I2038" i="24"/>
  <c r="I1475" i="24"/>
  <c r="I2540" i="24"/>
  <c r="I351" i="24"/>
  <c r="I286" i="24"/>
  <c r="I3310" i="24"/>
  <c r="I1959" i="24"/>
  <c r="I2634" i="24"/>
  <c r="I965" i="24"/>
  <c r="I2522" i="24"/>
  <c r="I505" i="24"/>
  <c r="I2228" i="24"/>
  <c r="I1788" i="24"/>
  <c r="I458" i="24"/>
  <c r="I3272" i="24"/>
  <c r="I1220" i="24"/>
  <c r="I3412" i="24"/>
  <c r="I2740" i="24"/>
  <c r="I1832" i="24"/>
  <c r="I306" i="24"/>
  <c r="I1168" i="24"/>
  <c r="I825" i="24"/>
  <c r="I1165" i="24"/>
  <c r="I3488" i="24"/>
  <c r="I3013" i="24"/>
  <c r="I2060" i="24"/>
  <c r="I153" i="24"/>
  <c r="I2263" i="24"/>
  <c r="I1733" i="24"/>
  <c r="I2217" i="24"/>
  <c r="I2595" i="24"/>
  <c r="I449" i="24"/>
  <c r="I1522" i="24"/>
  <c r="I1896" i="24"/>
  <c r="I2561" i="24"/>
  <c r="I1608" i="24"/>
  <c r="I3671" i="24"/>
  <c r="I2302" i="24"/>
  <c r="I1836" i="24"/>
  <c r="I966" i="24"/>
  <c r="I475" i="24"/>
  <c r="I1966" i="24"/>
  <c r="I556" i="24"/>
  <c r="I3411" i="24"/>
  <c r="I1570" i="24"/>
  <c r="I2022" i="24"/>
  <c r="I2388" i="24"/>
  <c r="I514" i="24"/>
  <c r="I1130" i="24"/>
  <c r="I719" i="24"/>
  <c r="I824" i="24"/>
  <c r="I2975" i="24"/>
  <c r="I1982" i="24"/>
  <c r="I3232" i="24"/>
  <c r="I1777" i="24"/>
  <c r="I946" i="24"/>
  <c r="I264" i="24"/>
  <c r="I131" i="24"/>
  <c r="I3289" i="24"/>
  <c r="I1433" i="24"/>
  <c r="I2537" i="24"/>
  <c r="I782" i="24"/>
  <c r="I2585" i="24"/>
  <c r="I3271" i="24"/>
  <c r="I2889" i="24"/>
  <c r="I747" i="24"/>
  <c r="I801" i="24"/>
  <c r="I1612" i="24"/>
  <c r="I488" i="24"/>
  <c r="I2161" i="24"/>
  <c r="I3406" i="24"/>
  <c r="I487" i="24"/>
  <c r="I3457" i="24"/>
  <c r="I424" i="24"/>
  <c r="I2451" i="24"/>
  <c r="I1206" i="24"/>
  <c r="I598" i="24"/>
  <c r="I1663" i="24"/>
  <c r="I252" i="24"/>
  <c r="I1685" i="24"/>
  <c r="I1932" i="24"/>
  <c r="I2154" i="24"/>
  <c r="I2610" i="24"/>
  <c r="I447" i="24"/>
  <c r="I1611" i="24"/>
  <c r="I2029" i="24"/>
  <c r="I2045" i="24"/>
  <c r="I465" i="24"/>
  <c r="I3492" i="24"/>
  <c r="I1785" i="24"/>
  <c r="I2282" i="24"/>
  <c r="I1802" i="24"/>
  <c r="I2234" i="24"/>
  <c r="I683" i="24"/>
  <c r="I992" i="24"/>
  <c r="I1255" i="24"/>
  <c r="I70" i="24"/>
  <c r="I1778" i="24"/>
  <c r="I1146" i="24"/>
  <c r="I1310" i="24"/>
  <c r="I2536" i="24"/>
  <c r="I984" i="24"/>
  <c r="I3568" i="24"/>
  <c r="I1765" i="24"/>
  <c r="I281" i="24"/>
  <c r="I2558" i="24"/>
  <c r="I660" i="24"/>
  <c r="I812" i="24"/>
  <c r="I3384" i="24"/>
  <c r="I1210" i="24"/>
  <c r="I666" i="24"/>
  <c r="I2034" i="24"/>
  <c r="I3446" i="24"/>
  <c r="I3109" i="24"/>
  <c r="I3474" i="24"/>
  <c r="I1909" i="24"/>
  <c r="I480" i="24"/>
  <c r="I2559" i="24"/>
  <c r="I169" i="24"/>
  <c r="I1880" i="24"/>
  <c r="I679" i="24"/>
  <c r="I903" i="24"/>
  <c r="I557" i="24"/>
  <c r="I1410" i="24"/>
  <c r="I2650" i="24"/>
  <c r="I1472" i="24"/>
  <c r="I2028" i="24"/>
  <c r="I1688" i="24"/>
  <c r="I2330" i="24"/>
  <c r="I2572" i="24"/>
  <c r="I2484" i="24"/>
  <c r="I1573" i="24"/>
  <c r="I2237" i="24"/>
  <c r="I2925" i="24"/>
  <c r="I65" i="24"/>
  <c r="I548" i="24"/>
  <c r="I3154" i="24"/>
  <c r="I1231" i="24"/>
  <c r="I121" i="24"/>
  <c r="I1921" i="24"/>
  <c r="I305" i="24"/>
  <c r="I2130" i="24"/>
  <c r="I2052" i="24"/>
  <c r="I867" i="24"/>
  <c r="I3599" i="24"/>
  <c r="I769" i="24"/>
  <c r="I1843" i="24"/>
  <c r="I3297" i="24"/>
  <c r="I3319" i="24"/>
  <c r="I3637" i="24"/>
  <c r="I3003" i="24"/>
  <c r="I1963" i="24"/>
  <c r="I1157" i="24"/>
  <c r="I1469" i="24"/>
  <c r="I2876" i="24"/>
  <c r="I2674" i="24"/>
  <c r="I838" i="24"/>
  <c r="I2300" i="24"/>
  <c r="I3439" i="24"/>
  <c r="I2647" i="24"/>
  <c r="I414" i="24"/>
  <c r="I1291" i="24"/>
  <c r="I2230" i="24"/>
  <c r="I976" i="24"/>
  <c r="I1098" i="24"/>
  <c r="I1386" i="24"/>
  <c r="I184" i="24"/>
  <c r="I2153" i="24"/>
  <c r="I3586" i="24"/>
  <c r="I381" i="24"/>
  <c r="I845" i="24"/>
  <c r="I222" i="24"/>
  <c r="I1562" i="24"/>
  <c r="I1587" i="24"/>
  <c r="I1325" i="24"/>
  <c r="I1987" i="24"/>
  <c r="I2199" i="24"/>
  <c r="I792" i="24"/>
  <c r="I3014" i="24"/>
  <c r="I1244" i="24"/>
  <c r="I964" i="24"/>
  <c r="I212" i="24"/>
  <c r="I3466" i="24"/>
  <c r="I2321" i="24"/>
  <c r="I1571" i="24"/>
  <c r="I697" i="24"/>
  <c r="I2471" i="24"/>
  <c r="I2810" i="24"/>
  <c r="I141" i="24"/>
  <c r="I1773" i="24"/>
  <c r="I2513" i="24"/>
  <c r="I2762" i="24"/>
  <c r="I3369" i="24"/>
  <c r="I1252" i="24"/>
  <c r="I1563" i="24"/>
  <c r="I1623" i="24"/>
  <c r="I324" i="24"/>
  <c r="I805" i="24"/>
  <c r="I2967" i="24"/>
  <c r="I2202" i="24"/>
  <c r="I2043" i="24"/>
  <c r="I3343" i="24"/>
  <c r="I1424" i="24"/>
  <c r="I432" i="24"/>
  <c r="I2287" i="24"/>
  <c r="I1276" i="24"/>
  <c r="I2546" i="24"/>
  <c r="I1749" i="24"/>
  <c r="I2632" i="24"/>
  <c r="I2623" i="24"/>
  <c r="I3359" i="24"/>
  <c r="I3477" i="24"/>
  <c r="I3143" i="24"/>
  <c r="I3484" i="24"/>
  <c r="I1286" i="24"/>
  <c r="I1728" i="24"/>
  <c r="I3361" i="24"/>
  <c r="I3661" i="24"/>
  <c r="I1288" i="24"/>
  <c r="I3523" i="24"/>
  <c r="I174" i="24"/>
  <c r="I1541" i="24"/>
  <c r="I3462" i="24"/>
  <c r="I1246" i="24"/>
  <c r="I1734" i="24"/>
  <c r="I1178" i="24"/>
  <c r="I972" i="24"/>
  <c r="I2257" i="24"/>
  <c r="I1385" i="24"/>
  <c r="I1423" i="24"/>
  <c r="I2040" i="24"/>
  <c r="I1804" i="24"/>
  <c r="I3371" i="24"/>
  <c r="I1555" i="24"/>
  <c r="I1259" i="24"/>
  <c r="I517" i="24"/>
  <c r="I2432" i="24"/>
  <c r="I1171" i="24"/>
  <c r="I1295" i="24"/>
  <c r="I2247" i="24"/>
  <c r="I2808" i="24"/>
  <c r="I3185" i="24"/>
  <c r="I1794" i="24"/>
  <c r="I780" i="24"/>
  <c r="I2730" i="24"/>
  <c r="I1699" i="24"/>
  <c r="I1253" i="24"/>
  <c r="I3425" i="24"/>
  <c r="I1848" i="24"/>
  <c r="I1076" i="24"/>
  <c r="I3547" i="24"/>
  <c r="I1689" i="24"/>
  <c r="I2770" i="24"/>
  <c r="I2948" i="24"/>
  <c r="I907" i="24"/>
  <c r="I250" i="24"/>
  <c r="I1471" i="24"/>
  <c r="I542" i="24"/>
  <c r="I1326" i="24"/>
  <c r="I2625" i="24"/>
  <c r="I3274" i="24"/>
  <c r="I3326" i="24"/>
  <c r="I347" i="24"/>
  <c r="I142" i="24"/>
  <c r="I2501" i="24"/>
  <c r="I1859" i="24"/>
  <c r="I1447" i="24"/>
  <c r="I2714" i="24"/>
  <c r="I994" i="24"/>
  <c r="I3022" i="24"/>
  <c r="I3431" i="24"/>
  <c r="I2136" i="24"/>
  <c r="I455" i="24"/>
  <c r="I562" i="24"/>
  <c r="I1486" i="24"/>
  <c r="I3097" i="24"/>
  <c r="I88" i="24"/>
  <c r="I1163" i="24"/>
  <c r="I93" i="24"/>
  <c r="I241" i="24"/>
  <c r="I122" i="24"/>
  <c r="I441" i="24"/>
  <c r="I705" i="24"/>
  <c r="I187" i="24"/>
  <c r="I1267" i="24"/>
  <c r="I1837" i="24"/>
  <c r="I95" i="24"/>
  <c r="I1254" i="24"/>
  <c r="I2166" i="24"/>
  <c r="I1217" i="24"/>
  <c r="I2381" i="24"/>
  <c r="I2297" i="24"/>
  <c r="I3364" i="24"/>
  <c r="I221" i="24"/>
  <c r="I1803" i="24"/>
  <c r="I2419" i="24"/>
  <c r="I2597" i="24"/>
  <c r="I808" i="24"/>
  <c r="I2351" i="24"/>
  <c r="I2180" i="24"/>
  <c r="I1271" i="24"/>
  <c r="I2861" i="24"/>
  <c r="I2005" i="24"/>
  <c r="I711" i="24"/>
  <c r="I1007" i="24"/>
  <c r="I1265" i="24"/>
  <c r="I847" i="24"/>
  <c r="I924" i="24"/>
  <c r="I1615" i="24"/>
  <c r="I1546" i="24"/>
  <c r="I1211" i="24"/>
  <c r="I3278" i="24"/>
  <c r="I1690" i="24"/>
  <c r="I2524" i="24"/>
  <c r="I1225" i="24"/>
  <c r="I3438" i="24"/>
  <c r="I624" i="24"/>
  <c r="I2305" i="24"/>
  <c r="I3281" i="24"/>
  <c r="I1322" i="24"/>
  <c r="I728" i="24"/>
  <c r="I3142" i="24"/>
  <c r="I940" i="24"/>
  <c r="I1620" i="24"/>
  <c r="I2191" i="24"/>
  <c r="I1711" i="24"/>
  <c r="I2120" i="24"/>
  <c r="I3511" i="24"/>
  <c r="I929" i="24"/>
  <c r="I3356" i="24"/>
  <c r="I1952" i="24"/>
  <c r="I3605" i="24"/>
  <c r="I2241" i="24"/>
  <c r="I1882" i="24"/>
  <c r="I2477" i="24"/>
  <c r="I201" i="24"/>
  <c r="I1046" i="24"/>
  <c r="I3298" i="24"/>
  <c r="I2673" i="24"/>
  <c r="I898" i="24"/>
  <c r="I734" i="24"/>
  <c r="I1569" i="24"/>
  <c r="I3332" i="24"/>
  <c r="I2027" i="24"/>
  <c r="I2400" i="24"/>
  <c r="I2036" i="24"/>
  <c r="I1145" i="24"/>
  <c r="I2215" i="24"/>
  <c r="I3" i="24"/>
  <c r="I2242" i="24"/>
  <c r="I3554" i="24"/>
  <c r="I819" i="24"/>
  <c r="I3592" i="24"/>
  <c r="I330" i="24"/>
  <c r="I2900" i="24"/>
  <c r="I3233" i="24"/>
  <c r="I1722" i="24"/>
  <c r="I494" i="24"/>
  <c r="I1194" i="24"/>
  <c r="I328" i="24"/>
  <c r="I3340" i="24"/>
  <c r="I2910" i="24"/>
  <c r="I3246" i="24"/>
  <c r="I2243" i="24"/>
  <c r="I2373" i="24"/>
  <c r="I2352" i="24"/>
  <c r="I2293" i="24"/>
  <c r="I852" i="24"/>
  <c r="I1365" i="24"/>
  <c r="I831" i="24"/>
  <c r="I1489" i="24"/>
  <c r="I2147" i="24"/>
  <c r="I1609" i="24"/>
  <c r="I3172" i="24"/>
  <c r="I2364" i="24"/>
  <c r="I3067" i="24"/>
  <c r="I2150" i="24"/>
  <c r="I1713" i="24"/>
  <c r="I206" i="24"/>
  <c r="I310" i="24"/>
  <c r="I1942" i="24"/>
  <c r="I2588" i="24"/>
  <c r="I2519" i="24"/>
  <c r="I2873" i="24"/>
  <c r="I2066" i="24"/>
  <c r="I258" i="24"/>
  <c r="I3388" i="24"/>
  <c r="I546" i="24"/>
  <c r="I2001" i="24"/>
  <c r="I1264" i="24"/>
  <c r="I1133" i="24"/>
  <c r="I1721" i="24"/>
  <c r="I154" i="24"/>
  <c r="I1972" i="24"/>
  <c r="I2279" i="24"/>
  <c r="I341" i="24"/>
  <c r="I962" i="24"/>
  <c r="I1824" i="24"/>
  <c r="I1598" i="24"/>
  <c r="I3264" i="24"/>
  <c r="I2041" i="24"/>
  <c r="I1599" i="24"/>
  <c r="I842" i="24"/>
  <c r="I2865" i="24"/>
  <c r="I3600" i="24"/>
  <c r="I3032" i="24"/>
  <c r="I1464" i="24"/>
  <c r="I332" i="24"/>
  <c r="I961" i="24"/>
  <c r="I1717" i="24"/>
  <c r="I2184" i="24"/>
  <c r="I2723" i="24"/>
  <c r="I757" i="24"/>
  <c r="I367" i="24"/>
  <c r="I3666" i="24"/>
  <c r="I2004" i="24"/>
  <c r="I1487" i="24"/>
  <c r="I889" i="24"/>
  <c r="I1406" i="24"/>
  <c r="I2878" i="24"/>
  <c r="I3350" i="24"/>
  <c r="I2691" i="24"/>
  <c r="I2999" i="24"/>
  <c r="I27" i="24"/>
  <c r="I1712" i="24"/>
  <c r="I613" i="24"/>
  <c r="I1051" i="24"/>
  <c r="I405" i="24"/>
  <c r="I700" i="24"/>
  <c r="I1010" i="24"/>
  <c r="I1920" i="24"/>
  <c r="I492" i="24"/>
  <c r="I1992" i="24"/>
  <c r="I2868" i="24"/>
  <c r="I767" i="24"/>
  <c r="I2569" i="24"/>
  <c r="I16" i="24"/>
  <c r="I2298" i="24"/>
  <c r="I1268" i="24"/>
  <c r="I1616" i="24"/>
  <c r="I1520" i="24"/>
  <c r="I1497" i="24"/>
  <c r="I563" i="24"/>
  <c r="I3656" i="24"/>
  <c r="I2666" i="24"/>
  <c r="I1552" i="24"/>
  <c r="I357" i="24"/>
  <c r="I1812" i="24"/>
  <c r="I3259" i="24"/>
  <c r="I1161" i="24"/>
  <c r="I352" i="24"/>
  <c r="I577" i="24"/>
  <c r="I259" i="24"/>
  <c r="I2165" i="24"/>
  <c r="I766" i="24"/>
  <c r="I3076" i="24"/>
  <c r="I1869" i="24"/>
  <c r="I2969" i="24"/>
  <c r="I2720" i="24"/>
  <c r="I467" i="24"/>
  <c r="I1613" i="24"/>
  <c r="I1402" i="24"/>
  <c r="I1174" i="24"/>
  <c r="I2070" i="24"/>
  <c r="I3424" i="24"/>
  <c r="I1496" i="24"/>
  <c r="I1164" i="24"/>
  <c r="I314" i="24"/>
  <c r="I647" i="24"/>
  <c r="I249" i="24"/>
  <c r="I3505" i="24"/>
  <c r="I709" i="24"/>
  <c r="I1779" i="24"/>
  <c r="I1044" i="24"/>
  <c r="I1737" i="24"/>
  <c r="I2738" i="24"/>
  <c r="I602" i="24"/>
  <c r="I1160" i="24"/>
  <c r="I1523" i="24"/>
  <c r="I1053" i="24"/>
  <c r="I146" i="24"/>
  <c r="I1282" i="24"/>
  <c r="I67" i="24"/>
  <c r="I2525" i="24"/>
  <c r="I160" i="24"/>
  <c r="I516" i="24"/>
  <c r="I702" i="24"/>
  <c r="I3360" i="24"/>
  <c r="I2664" i="24"/>
  <c r="I336" i="24"/>
  <c r="I3616" i="24"/>
  <c r="I484" i="24"/>
  <c r="I2508" i="24"/>
  <c r="I243" i="24"/>
  <c r="I2640" i="24"/>
  <c r="I3199" i="24"/>
  <c r="I3092" i="24"/>
  <c r="I1521" i="24"/>
  <c r="I2946" i="24"/>
  <c r="I2155" i="24"/>
  <c r="I2731" i="24"/>
  <c r="I1669" i="24"/>
  <c r="I1303" i="24"/>
  <c r="I37" i="24"/>
  <c r="I661" i="24"/>
  <c r="I1970" i="24"/>
  <c r="I3500" i="24"/>
  <c r="I1686" i="24"/>
  <c r="I1193" i="24"/>
  <c r="I1913" i="24"/>
  <c r="I3561" i="24"/>
  <c r="I2566" i="24"/>
  <c r="I1657" i="24"/>
  <c r="I3665" i="24"/>
  <c r="I3560" i="24"/>
  <c r="I3658" i="24"/>
  <c r="I2162" i="24"/>
  <c r="I2046" i="24"/>
  <c r="I1030" i="24"/>
  <c r="I253" i="24"/>
  <c r="I2767" i="24"/>
  <c r="I2221" i="24"/>
  <c r="I35" i="24"/>
  <c r="I1241" i="24"/>
  <c r="I2922" i="24"/>
  <c r="I3502" i="24"/>
  <c r="I1356" i="24"/>
  <c r="I255" i="24"/>
  <c r="I1096" i="24"/>
  <c r="I638" i="24"/>
  <c r="I2697" i="24"/>
  <c r="I2233" i="24"/>
  <c r="I2168" i="24"/>
  <c r="I1172" i="24"/>
  <c r="I3581" i="24"/>
  <c r="I2671" i="24"/>
  <c r="I2493" i="24"/>
  <c r="I1701" i="24"/>
  <c r="I1789" i="24"/>
  <c r="I2938" i="24"/>
  <c r="I954" i="24"/>
  <c r="I1080" i="24"/>
  <c r="I2425" i="24"/>
  <c r="I503" i="24"/>
  <c r="I1140" i="24"/>
  <c r="I633" i="24"/>
  <c r="I3303" i="24"/>
  <c r="I1610" i="24"/>
  <c r="I2529" i="24"/>
  <c r="I3513" i="24"/>
  <c r="I1978" i="24"/>
  <c r="I1575" i="24"/>
  <c r="I2174" i="24"/>
  <c r="I1087" i="24"/>
  <c r="I143" i="24"/>
  <c r="I71" i="24"/>
  <c r="I3405" i="24"/>
  <c r="I3418" i="24"/>
  <c r="I3306" i="24"/>
  <c r="I1894" i="24"/>
  <c r="I125" i="24"/>
  <c r="I1513" i="24"/>
  <c r="I1155" i="24"/>
  <c r="I1166" i="24"/>
  <c r="I499" i="24"/>
  <c r="I3252" i="24"/>
  <c r="I3403" i="24"/>
  <c r="I2170" i="24"/>
  <c r="I1196" i="24"/>
  <c r="I3365" i="24"/>
  <c r="I1198" i="24"/>
  <c r="I740" i="24"/>
  <c r="I901" i="24"/>
  <c r="I2583" i="24"/>
  <c r="I21" i="24"/>
  <c r="I2939" i="24"/>
  <c r="I1273" i="24"/>
  <c r="I866" i="24"/>
  <c r="I1672" i="24"/>
  <c r="I2698" i="24"/>
  <c r="I2881" i="24"/>
  <c r="I3604" i="24"/>
  <c r="I3588" i="24"/>
  <c r="I1448" i="24"/>
  <c r="I313" i="24"/>
  <c r="I3207" i="24"/>
  <c r="I2441" i="24"/>
  <c r="I909" i="24"/>
  <c r="I1442" i="24"/>
  <c r="I2178" i="24"/>
  <c r="I1476" i="24"/>
  <c r="I275" i="24"/>
  <c r="I3120" i="24"/>
  <c r="I1643" i="24"/>
  <c r="I2660" i="24"/>
  <c r="I2604" i="24"/>
  <c r="I2177" i="24"/>
  <c r="I2970" i="24"/>
  <c r="I1043" i="24"/>
  <c r="I2735" i="24"/>
  <c r="H239" i="24"/>
  <c r="H553" i="24"/>
  <c r="H1560" i="24"/>
  <c r="H216" i="24"/>
  <c r="H1347" i="24"/>
  <c r="H1113" i="24"/>
  <c r="H1504" i="24"/>
  <c r="H862" i="24"/>
  <c r="H291" i="24"/>
  <c r="H79" i="24"/>
  <c r="H1702" i="24"/>
  <c r="H885" i="24"/>
  <c r="H1369" i="24"/>
  <c r="H3504" i="24"/>
  <c r="H958" i="24"/>
  <c r="H716" i="24"/>
  <c r="H1349" i="24"/>
  <c r="H1666" i="24"/>
  <c r="H3493" i="24"/>
  <c r="H2115" i="24"/>
  <c r="H2898" i="24"/>
  <c r="H1998" i="24"/>
  <c r="H955" i="24"/>
  <c r="H1741" i="24"/>
  <c r="H334" i="24"/>
  <c r="H1388" i="24"/>
  <c r="H3433" i="24"/>
  <c r="H1274" i="24"/>
  <c r="H3329" i="24"/>
  <c r="H168" i="24"/>
  <c r="H2565" i="24"/>
  <c r="H2717" i="24"/>
  <c r="H2662" i="24"/>
  <c r="H2031" i="24"/>
  <c r="H512" i="24"/>
  <c r="H220" i="24"/>
  <c r="H1698" i="24"/>
  <c r="H1439" i="24"/>
  <c r="H2570" i="24"/>
  <c r="H1787" i="24"/>
  <c r="H1419" i="24"/>
  <c r="H1077" i="24"/>
  <c r="H1122" i="24"/>
  <c r="H2331" i="24"/>
  <c r="H3408" i="24"/>
  <c r="H655" i="24"/>
  <c r="H230" i="24"/>
  <c r="H29" i="24"/>
  <c r="H1224" i="24"/>
  <c r="H1745" i="24"/>
  <c r="H149" i="24"/>
  <c r="H1965" i="24"/>
  <c r="H3657" i="24"/>
  <c r="H3177" i="24"/>
  <c r="H829" i="24"/>
  <c r="H2499" i="24"/>
  <c r="H1075" i="24"/>
  <c r="H2487" i="24"/>
  <c r="H2806" i="24"/>
  <c r="H1800" i="24"/>
  <c r="H3160" i="24"/>
  <c r="H3372" i="24"/>
  <c r="H2804" i="24"/>
  <c r="H1793" i="24"/>
  <c r="H956" i="24"/>
  <c r="H576" i="24"/>
  <c r="H3225" i="24"/>
  <c r="H3170" i="24"/>
  <c r="H3221" i="24"/>
  <c r="H1162" i="24"/>
  <c r="H2454" i="24"/>
  <c r="H3387" i="24"/>
  <c r="H199" i="24"/>
  <c r="H1862" i="24"/>
  <c r="H707" i="24"/>
  <c r="H2421" i="24"/>
  <c r="H2672" i="24"/>
  <c r="H2966" i="24"/>
  <c r="H3251" i="24"/>
  <c r="H1996" i="24"/>
  <c r="H1134" i="24"/>
  <c r="H1462" i="24"/>
  <c r="H2085" i="24"/>
  <c r="H2642" i="24"/>
  <c r="H2033" i="24"/>
  <c r="H1790" i="24"/>
  <c r="H2238" i="24"/>
  <c r="H1312" i="24"/>
  <c r="H3506" i="24"/>
  <c r="H2395" i="24"/>
  <c r="H3552" i="24"/>
  <c r="H3158" i="24"/>
  <c r="H2246" i="24"/>
  <c r="H185" i="24"/>
  <c r="H3333" i="24"/>
  <c r="H3166" i="24"/>
  <c r="H2987" i="24"/>
  <c r="H1204" i="24"/>
  <c r="H3596" i="24"/>
  <c r="H1089" i="24"/>
  <c r="H200" i="24"/>
  <c r="H233" i="24"/>
  <c r="H750" i="24"/>
  <c r="H733" i="24"/>
  <c r="H2903" i="24"/>
  <c r="H439" i="24"/>
  <c r="H445" i="24"/>
  <c r="H2681" i="24"/>
  <c r="H1799" i="24"/>
  <c r="H1673" i="24"/>
  <c r="H1919" i="24"/>
  <c r="H2290" i="24"/>
  <c r="H1831" i="24"/>
  <c r="H1808" i="24"/>
  <c r="H2169" i="24"/>
  <c r="H198" i="24"/>
  <c r="H459" i="24"/>
  <c r="H1103" i="24"/>
  <c r="H3053" i="24"/>
  <c r="H1016" i="24"/>
  <c r="H3217" i="24"/>
  <c r="H2932" i="24"/>
  <c r="H520" i="24"/>
  <c r="H561" i="24"/>
  <c r="H1270" i="24"/>
  <c r="H1034" i="24"/>
  <c r="H2456" i="24"/>
  <c r="H3125" i="24"/>
  <c r="H3218" i="24"/>
  <c r="H736" i="24"/>
  <c r="H896" i="24"/>
  <c r="H3179" i="24"/>
  <c r="H57" i="24"/>
  <c r="H1323" i="24"/>
  <c r="H2709" i="24"/>
  <c r="H3279" i="24"/>
  <c r="H1860" i="24"/>
  <c r="H173" i="24"/>
  <c r="H3015" i="24"/>
  <c r="H3368" i="24"/>
  <c r="H2312" i="24"/>
  <c r="H1137" i="24"/>
  <c r="H2093" i="24"/>
  <c r="H3342" i="24"/>
  <c r="H1842" i="24"/>
  <c r="H2274" i="24"/>
  <c r="H1032" i="24"/>
  <c r="H2639" i="24"/>
  <c r="H3027" i="24"/>
  <c r="H2067" i="24"/>
  <c r="H2259" i="24"/>
  <c r="H3122" i="24"/>
  <c r="H112" i="24"/>
  <c r="H2713" i="24"/>
  <c r="H833" i="24"/>
  <c r="H2255" i="24"/>
  <c r="H2323" i="24"/>
  <c r="H1752" i="24"/>
  <c r="H3373" i="24"/>
  <c r="H2995" i="24"/>
  <c r="H242" i="24"/>
  <c r="H251" i="24"/>
  <c r="H2035" i="24"/>
  <c r="H566" i="24"/>
  <c r="H1586" i="24"/>
  <c r="H3070" i="24"/>
  <c r="H3105" i="24"/>
  <c r="H2918" i="24"/>
  <c r="H672" i="24"/>
  <c r="H2695" i="24"/>
  <c r="H2423" i="24"/>
  <c r="H402" i="24"/>
  <c r="H1939" i="24"/>
  <c r="H1118" i="24"/>
  <c r="H1324" i="24"/>
  <c r="H560" i="24"/>
  <c r="H1938" i="24"/>
  <c r="H725" i="24"/>
  <c r="H396" i="24"/>
  <c r="H3121" i="24"/>
  <c r="H1819" i="24"/>
  <c r="H2506" i="24"/>
  <c r="H2460" i="24"/>
  <c r="H2132" i="24"/>
  <c r="H3033" i="24"/>
  <c r="H803" i="24"/>
  <c r="H525" i="24"/>
  <c r="H3489" i="24"/>
  <c r="H192" i="24"/>
  <c r="H469" i="24"/>
  <c r="H3061" i="24"/>
  <c r="H1222" i="24"/>
  <c r="H2521" i="24"/>
  <c r="H754" i="24"/>
  <c r="H450" i="24"/>
  <c r="H2017" i="24"/>
  <c r="H152" i="24"/>
  <c r="H837" i="24"/>
  <c r="H2859" i="24"/>
  <c r="H1506" i="24"/>
  <c r="H806" i="24"/>
  <c r="H1226" i="24"/>
  <c r="H1614" i="24"/>
  <c r="H3134" i="24"/>
  <c r="H1574" i="24"/>
  <c r="H3413" i="24"/>
  <c r="H1045" i="24"/>
  <c r="H3448" i="24"/>
  <c r="H2140" i="24"/>
  <c r="H3614" i="24"/>
  <c r="H3564" i="24"/>
  <c r="H1572" i="24"/>
  <c r="H2260" i="24"/>
  <c r="H513" i="24"/>
  <c r="H1604" i="24"/>
  <c r="H2112" i="24"/>
  <c r="H1176" i="24"/>
  <c r="H1366" i="24"/>
  <c r="H2303" i="24"/>
  <c r="H1630" i="24"/>
  <c r="H1915" i="24"/>
  <c r="H826" i="24"/>
  <c r="H1438" i="24"/>
  <c r="H1065" i="24"/>
  <c r="H2807" i="24"/>
  <c r="H3379" i="24"/>
  <c r="H1494" i="24"/>
  <c r="H2896" i="24"/>
  <c r="H32" i="24"/>
  <c r="H1708" i="24"/>
  <c r="H3052" i="24"/>
  <c r="H1853" i="24"/>
  <c r="H3068" i="24"/>
  <c r="H1437" i="24"/>
  <c r="H2216" i="24"/>
  <c r="H435" i="24"/>
  <c r="H2211" i="24"/>
  <c r="H2981" i="24"/>
  <c r="H2705" i="24"/>
  <c r="H2510" i="24"/>
  <c r="H1671" i="24"/>
  <c r="H2996" i="24"/>
  <c r="H578" i="24"/>
  <c r="H3057" i="24"/>
  <c r="H2711" i="24"/>
  <c r="H1201" i="24"/>
  <c r="H3182" i="24"/>
  <c r="H1535" i="24"/>
  <c r="H343" i="24"/>
  <c r="H2265" i="24"/>
  <c r="H2589" i="24"/>
  <c r="H2949" i="24"/>
  <c r="H3663" i="24"/>
  <c r="H941" i="24"/>
  <c r="H2892" i="24"/>
  <c r="H3073" i="24"/>
  <c r="H2437" i="24"/>
  <c r="H2008" i="24"/>
  <c r="H1999" i="24"/>
  <c r="H2474" i="24"/>
  <c r="H1120" i="24"/>
  <c r="H501" i="24"/>
  <c r="H2204" i="24"/>
  <c r="H2209" i="24"/>
  <c r="H2019" i="24"/>
  <c r="H547" i="24"/>
  <c r="H89" i="24"/>
  <c r="H3009" i="24"/>
  <c r="H1420" i="24"/>
  <c r="H676" i="24"/>
  <c r="H1868" i="24"/>
  <c r="H271" i="24"/>
  <c r="H2742" i="24"/>
  <c r="H2573" i="24"/>
  <c r="H1718" i="24"/>
  <c r="H717" i="24"/>
  <c r="H611" i="24"/>
  <c r="H1798" i="24"/>
  <c r="H3283" i="24"/>
  <c r="H1934" i="24"/>
  <c r="H113" i="24"/>
  <c r="H193" i="24"/>
  <c r="H235" i="24"/>
  <c r="H2894" i="24"/>
  <c r="H3330" i="24"/>
  <c r="H1352" i="24"/>
  <c r="H1375" i="24"/>
  <c r="H2240" i="24"/>
  <c r="H798" i="24"/>
  <c r="H2144" i="24"/>
  <c r="H1766" i="24"/>
  <c r="H772" i="24"/>
  <c r="H811" i="24"/>
  <c r="H724" i="24"/>
  <c r="H307" i="24"/>
  <c r="H171" i="24"/>
  <c r="H1124" i="24"/>
  <c r="H832" i="24"/>
  <c r="H1903" i="24"/>
  <c r="H3287" i="24"/>
  <c r="H3520" i="24"/>
  <c r="H446" i="24"/>
  <c r="H3363" i="24"/>
  <c r="H422" i="24"/>
  <c r="H2267" i="24"/>
  <c r="H209" i="24"/>
  <c r="H1767" i="24"/>
  <c r="H431" i="24"/>
  <c r="H2038" i="24"/>
  <c r="H1475" i="24"/>
  <c r="H2540" i="24"/>
  <c r="H351" i="24"/>
  <c r="H286" i="24"/>
  <c r="H3310" i="24"/>
  <c r="H1959" i="24"/>
  <c r="H2634" i="24"/>
  <c r="H965" i="24"/>
  <c r="H2522" i="24"/>
  <c r="H505" i="24"/>
  <c r="H2228" i="24"/>
  <c r="H1788" i="24"/>
  <c r="H458" i="24"/>
  <c r="H3272" i="24"/>
  <c r="H1220" i="24"/>
  <c r="H3412" i="24"/>
  <c r="H2740" i="24"/>
  <c r="H1832" i="24"/>
  <c r="H306" i="24"/>
  <c r="H1168" i="24"/>
  <c r="H825" i="24"/>
  <c r="H1165" i="24"/>
  <c r="H3488" i="24"/>
  <c r="H3013" i="24"/>
  <c r="H2060" i="24"/>
  <c r="H153" i="24"/>
  <c r="H2263" i="24"/>
  <c r="H1733" i="24"/>
  <c r="H2217" i="24"/>
  <c r="H2595" i="24"/>
  <c r="H449" i="24"/>
  <c r="H1522" i="24"/>
  <c r="H1896" i="24"/>
  <c r="H2561" i="24"/>
  <c r="H1608" i="24"/>
  <c r="H3671" i="24"/>
  <c r="H2302" i="24"/>
  <c r="H1836" i="24"/>
  <c r="H966" i="24"/>
  <c r="H475" i="24"/>
  <c r="H1966" i="24"/>
  <c r="H556" i="24"/>
  <c r="H3411" i="24"/>
  <c r="H1570" i="24"/>
  <c r="H2022" i="24"/>
  <c r="H2388" i="24"/>
  <c r="H514" i="24"/>
  <c r="H1130" i="24"/>
  <c r="H719" i="24"/>
  <c r="H824" i="24"/>
  <c r="H2975" i="24"/>
  <c r="H1982" i="24"/>
  <c r="H3232" i="24"/>
  <c r="H1777" i="24"/>
  <c r="H946" i="24"/>
  <c r="H264" i="24"/>
  <c r="H131" i="24"/>
  <c r="H3289" i="24"/>
  <c r="H1433" i="24"/>
  <c r="H2537" i="24"/>
  <c r="H782" i="24"/>
  <c r="H2585" i="24"/>
  <c r="H3271" i="24"/>
  <c r="H2889" i="24"/>
  <c r="H747" i="24"/>
  <c r="H801" i="24"/>
  <c r="H1612" i="24"/>
  <c r="H488" i="24"/>
  <c r="H2161" i="24"/>
  <c r="H3406" i="24"/>
  <c r="H487" i="24"/>
  <c r="H3457" i="24"/>
  <c r="H424" i="24"/>
  <c r="H2451" i="24"/>
  <c r="H1206" i="24"/>
  <c r="H598" i="24"/>
  <c r="H1663" i="24"/>
  <c r="H252" i="24"/>
  <c r="H1685" i="24"/>
  <c r="H1932" i="24"/>
  <c r="H2154" i="24"/>
  <c r="H2610" i="24"/>
  <c r="H447" i="24"/>
  <c r="H1611" i="24"/>
  <c r="H2029" i="24"/>
  <c r="H2045" i="24"/>
  <c r="H465" i="24"/>
  <c r="H3492" i="24"/>
  <c r="H1785" i="24"/>
  <c r="H2282" i="24"/>
  <c r="H1802" i="24"/>
  <c r="H2234" i="24"/>
  <c r="H683" i="24"/>
  <c r="H992" i="24"/>
  <c r="H1255" i="24"/>
  <c r="H70" i="24"/>
  <c r="H1778" i="24"/>
  <c r="H1146" i="24"/>
  <c r="H1310" i="24"/>
  <c r="H2536" i="24"/>
  <c r="H984" i="24"/>
  <c r="H3568" i="24"/>
  <c r="H1765" i="24"/>
  <c r="H281" i="24"/>
  <c r="H2558" i="24"/>
  <c r="H660" i="24"/>
  <c r="H812" i="24"/>
  <c r="H3384" i="24"/>
  <c r="H1210" i="24"/>
  <c r="H666" i="24"/>
  <c r="H2034" i="24"/>
  <c r="H3446" i="24"/>
  <c r="H3109" i="24"/>
  <c r="H3474" i="24"/>
  <c r="H1909" i="24"/>
  <c r="H480" i="24"/>
  <c r="H2559" i="24"/>
  <c r="H169" i="24"/>
  <c r="H1880" i="24"/>
  <c r="H679" i="24"/>
  <c r="H903" i="24"/>
  <c r="H557" i="24"/>
  <c r="H1410" i="24"/>
  <c r="H2650" i="24"/>
  <c r="H1472" i="24"/>
  <c r="H2028" i="24"/>
  <c r="H1688" i="24"/>
  <c r="H2330" i="24"/>
  <c r="H2572" i="24"/>
  <c r="H2484" i="24"/>
  <c r="H1573" i="24"/>
  <c r="H2237" i="24"/>
  <c r="H2925" i="24"/>
  <c r="H65" i="24"/>
  <c r="H548" i="24"/>
  <c r="H3154" i="24"/>
  <c r="H1231" i="24"/>
  <c r="H121" i="24"/>
  <c r="H1921" i="24"/>
  <c r="H305" i="24"/>
  <c r="H2130" i="24"/>
  <c r="H2052" i="24"/>
  <c r="H867" i="24"/>
  <c r="H3599" i="24"/>
  <c r="H769" i="24"/>
  <c r="H1843" i="24"/>
  <c r="H3297" i="24"/>
  <c r="H3319" i="24"/>
  <c r="H3637" i="24"/>
  <c r="H3003" i="24"/>
  <c r="H1963" i="24"/>
  <c r="H1157" i="24"/>
  <c r="H1469" i="24"/>
  <c r="H2876" i="24"/>
  <c r="H2674" i="24"/>
  <c r="H838" i="24"/>
  <c r="H2300" i="24"/>
  <c r="H3439" i="24"/>
  <c r="H2647" i="24"/>
  <c r="H414" i="24"/>
  <c r="H1291" i="24"/>
  <c r="H2230" i="24"/>
  <c r="H976" i="24"/>
  <c r="H1098" i="24"/>
  <c r="H1386" i="24"/>
  <c r="H184" i="24"/>
  <c r="H2153" i="24"/>
  <c r="H3586" i="24"/>
  <c r="H381" i="24"/>
  <c r="H845" i="24"/>
  <c r="H222" i="24"/>
  <c r="H1562" i="24"/>
  <c r="H1587" i="24"/>
  <c r="H1325" i="24"/>
  <c r="H1987" i="24"/>
  <c r="H2199" i="24"/>
  <c r="H792" i="24"/>
  <c r="H3014" i="24"/>
  <c r="H1244" i="24"/>
  <c r="H964" i="24"/>
  <c r="H212" i="24"/>
  <c r="H3466" i="24"/>
  <c r="H2321" i="24"/>
  <c r="H1571" i="24"/>
  <c r="H697" i="24"/>
  <c r="H2471" i="24"/>
  <c r="H2810" i="24"/>
  <c r="H141" i="24"/>
  <c r="H1773" i="24"/>
  <c r="H2513" i="24"/>
  <c r="H2762" i="24"/>
  <c r="H3369" i="24"/>
  <c r="H1252" i="24"/>
  <c r="H1563" i="24"/>
  <c r="H1623" i="24"/>
  <c r="H324" i="24"/>
  <c r="H805" i="24"/>
  <c r="H2967" i="24"/>
  <c r="H2202" i="24"/>
  <c r="H2043" i="24"/>
  <c r="H3343" i="24"/>
  <c r="H1424" i="24"/>
  <c r="H432" i="24"/>
  <c r="H2287" i="24"/>
  <c r="H1276" i="24"/>
  <c r="H2546" i="24"/>
  <c r="H1749" i="24"/>
  <c r="H2632" i="24"/>
  <c r="H2623" i="24"/>
  <c r="H3359" i="24"/>
  <c r="H3477" i="24"/>
  <c r="H3143" i="24"/>
  <c r="H3484" i="24"/>
  <c r="H1286" i="24"/>
  <c r="H1728" i="24"/>
  <c r="H3361" i="24"/>
  <c r="H3661" i="24"/>
  <c r="H1288" i="24"/>
  <c r="H3523" i="24"/>
  <c r="H174" i="24"/>
  <c r="H1541" i="24"/>
  <c r="H3462" i="24"/>
  <c r="H1246" i="24"/>
  <c r="H1734" i="24"/>
  <c r="H1178" i="24"/>
  <c r="H972" i="24"/>
  <c r="H2257" i="24"/>
  <c r="H1385" i="24"/>
  <c r="H1423" i="24"/>
  <c r="H2040" i="24"/>
  <c r="H1804" i="24"/>
  <c r="H3371" i="24"/>
  <c r="H1555" i="24"/>
  <c r="H1259" i="24"/>
  <c r="H517" i="24"/>
  <c r="H2432" i="24"/>
  <c r="H1171" i="24"/>
  <c r="H1295" i="24"/>
  <c r="H2247" i="24"/>
  <c r="H2808" i="24"/>
  <c r="H3185" i="24"/>
  <c r="H1794" i="24"/>
  <c r="H780" i="24"/>
  <c r="H2730" i="24"/>
  <c r="H1699" i="24"/>
  <c r="H1253" i="24"/>
  <c r="H3425" i="24"/>
  <c r="H1848" i="24"/>
  <c r="H1076" i="24"/>
  <c r="H3547" i="24"/>
  <c r="H1689" i="24"/>
  <c r="H2770" i="24"/>
  <c r="H2948" i="24"/>
  <c r="H907" i="24"/>
  <c r="H250" i="24"/>
  <c r="H1471" i="24"/>
  <c r="H542" i="24"/>
  <c r="H1326" i="24"/>
  <c r="H2625" i="24"/>
  <c r="H3274" i="24"/>
  <c r="H3326" i="24"/>
  <c r="H347" i="24"/>
  <c r="H142" i="24"/>
  <c r="H2501" i="24"/>
  <c r="H1859" i="24"/>
  <c r="H1447" i="24"/>
  <c r="H2714" i="24"/>
  <c r="H994" i="24"/>
  <c r="H3022" i="24"/>
  <c r="H3431" i="24"/>
  <c r="H2136" i="24"/>
  <c r="H455" i="24"/>
  <c r="H562" i="24"/>
  <c r="H1486" i="24"/>
  <c r="H3097" i="24"/>
  <c r="H88" i="24"/>
  <c r="H1163" i="24"/>
  <c r="H93" i="24"/>
  <c r="H241" i="24"/>
  <c r="H122" i="24"/>
  <c r="H441" i="24"/>
  <c r="H705" i="24"/>
  <c r="H187" i="24"/>
  <c r="H1267" i="24"/>
  <c r="H1837" i="24"/>
  <c r="H95" i="24"/>
  <c r="H1254" i="24"/>
  <c r="H2166" i="24"/>
  <c r="H1217" i="24"/>
  <c r="H2381" i="24"/>
  <c r="H2297" i="24"/>
  <c r="H3364" i="24"/>
  <c r="H221" i="24"/>
  <c r="H1803" i="24"/>
  <c r="H2419" i="24"/>
  <c r="H2597" i="24"/>
  <c r="H808" i="24"/>
  <c r="H2351" i="24"/>
  <c r="H2180" i="24"/>
  <c r="H1271" i="24"/>
  <c r="H2861" i="24"/>
  <c r="H2005" i="24"/>
  <c r="H711" i="24"/>
  <c r="H1007" i="24"/>
  <c r="H1265" i="24"/>
  <c r="H847" i="24"/>
  <c r="H924" i="24"/>
  <c r="H1615" i="24"/>
  <c r="H1546" i="24"/>
  <c r="H1211" i="24"/>
  <c r="H3278" i="24"/>
  <c r="H1690" i="24"/>
  <c r="H2524" i="24"/>
  <c r="H1225" i="24"/>
  <c r="H3438" i="24"/>
  <c r="H624" i="24"/>
  <c r="H2305" i="24"/>
  <c r="H3281" i="24"/>
  <c r="H1322" i="24"/>
  <c r="H728" i="24"/>
  <c r="H3142" i="24"/>
  <c r="H940" i="24"/>
  <c r="H1620" i="24"/>
  <c r="H2191" i="24"/>
  <c r="H1711" i="24"/>
  <c r="H2120" i="24"/>
  <c r="H3511" i="24"/>
  <c r="H929" i="24"/>
  <c r="H3356" i="24"/>
  <c r="H1952" i="24"/>
  <c r="H3605" i="24"/>
  <c r="H2241" i="24"/>
  <c r="H1882" i="24"/>
  <c r="H2477" i="24"/>
  <c r="H201" i="24"/>
  <c r="H1046" i="24"/>
  <c r="H3298" i="24"/>
  <c r="H2673" i="24"/>
  <c r="H898" i="24"/>
  <c r="H734" i="24"/>
  <c r="H1569" i="24"/>
  <c r="H3332" i="24"/>
  <c r="H2027" i="24"/>
  <c r="H2400" i="24"/>
  <c r="H2036" i="24"/>
  <c r="H1145" i="24"/>
  <c r="H2215" i="24"/>
  <c r="H3" i="24"/>
  <c r="P3169" i="24" s="1"/>
  <c r="Q3169" i="24" s="1"/>
  <c r="H2242" i="24"/>
  <c r="H3554" i="24"/>
  <c r="H819" i="24"/>
  <c r="H3592" i="24"/>
  <c r="H330" i="24"/>
  <c r="H2900" i="24"/>
  <c r="H3233" i="24"/>
  <c r="H1722" i="24"/>
  <c r="H494" i="24"/>
  <c r="H1194" i="24"/>
  <c r="H328" i="24"/>
  <c r="H3340" i="24"/>
  <c r="H2910" i="24"/>
  <c r="H3246" i="24"/>
  <c r="H2243" i="24"/>
  <c r="H2373" i="24"/>
  <c r="H2352" i="24"/>
  <c r="H2293" i="24"/>
  <c r="H852" i="24"/>
  <c r="H1365" i="24"/>
  <c r="H831" i="24"/>
  <c r="H1489" i="24"/>
  <c r="H2147" i="24"/>
  <c r="H1609" i="24"/>
  <c r="H3172" i="24"/>
  <c r="H2364" i="24"/>
  <c r="H3067" i="24"/>
  <c r="H2150" i="24"/>
  <c r="H1713" i="24"/>
  <c r="H206" i="24"/>
  <c r="H310" i="24"/>
  <c r="H1942" i="24"/>
  <c r="H2588" i="24"/>
  <c r="H2519" i="24"/>
  <c r="H2873" i="24"/>
  <c r="H2066" i="24"/>
  <c r="H258" i="24"/>
  <c r="H3388" i="24"/>
  <c r="H546" i="24"/>
  <c r="H2001" i="24"/>
  <c r="H1264" i="24"/>
  <c r="H1133" i="24"/>
  <c r="H1721" i="24"/>
  <c r="H154" i="24"/>
  <c r="H1972" i="24"/>
  <c r="H2279" i="24"/>
  <c r="H341" i="24"/>
  <c r="H962" i="24"/>
  <c r="H1824" i="24"/>
  <c r="H1598" i="24"/>
  <c r="H3264" i="24"/>
  <c r="H2041" i="24"/>
  <c r="H1599" i="24"/>
  <c r="H842" i="24"/>
  <c r="H2865" i="24"/>
  <c r="H3600" i="24"/>
  <c r="H3032" i="24"/>
  <c r="H1464" i="24"/>
  <c r="H332" i="24"/>
  <c r="H961" i="24"/>
  <c r="H1717" i="24"/>
  <c r="H2184" i="24"/>
  <c r="H2723" i="24"/>
  <c r="H757" i="24"/>
  <c r="H367" i="24"/>
  <c r="H3666" i="24"/>
  <c r="H2004" i="24"/>
  <c r="H1487" i="24"/>
  <c r="H889" i="24"/>
  <c r="H1406" i="24"/>
  <c r="H2878" i="24"/>
  <c r="H3350" i="24"/>
  <c r="H2691" i="24"/>
  <c r="H2999" i="24"/>
  <c r="H27" i="24"/>
  <c r="H1712" i="24"/>
  <c r="H613" i="24"/>
  <c r="H1051" i="24"/>
  <c r="H405" i="24"/>
  <c r="H700" i="24"/>
  <c r="H1010" i="24"/>
  <c r="H1920" i="24"/>
  <c r="H492" i="24"/>
  <c r="H1992" i="24"/>
  <c r="H2868" i="24"/>
  <c r="H767" i="24"/>
  <c r="H2569" i="24"/>
  <c r="H16" i="24"/>
  <c r="H2298" i="24"/>
  <c r="H1268" i="24"/>
  <c r="H1616" i="24"/>
  <c r="H1520" i="24"/>
  <c r="H1497" i="24"/>
  <c r="H563" i="24"/>
  <c r="H3656" i="24"/>
  <c r="H2666" i="24"/>
  <c r="H1552" i="24"/>
  <c r="H357" i="24"/>
  <c r="H1812" i="24"/>
  <c r="H3259" i="24"/>
  <c r="H1161" i="24"/>
  <c r="H352" i="24"/>
  <c r="H577" i="24"/>
  <c r="H259" i="24"/>
  <c r="H2165" i="24"/>
  <c r="H766" i="24"/>
  <c r="H3076" i="24"/>
  <c r="H1869" i="24"/>
  <c r="H2969" i="24"/>
  <c r="H2720" i="24"/>
  <c r="H467" i="24"/>
  <c r="H1613" i="24"/>
  <c r="H1402" i="24"/>
  <c r="H1174" i="24"/>
  <c r="H2070" i="24"/>
  <c r="H3424" i="24"/>
  <c r="H1496" i="24"/>
  <c r="H1164" i="24"/>
  <c r="H314" i="24"/>
  <c r="H647" i="24"/>
  <c r="H249" i="24"/>
  <c r="H3505" i="24"/>
  <c r="H709" i="24"/>
  <c r="H1779" i="24"/>
  <c r="H1044" i="24"/>
  <c r="H1737" i="24"/>
  <c r="H2738" i="24"/>
  <c r="H602" i="24"/>
  <c r="H1160" i="24"/>
  <c r="H1523" i="24"/>
  <c r="H1053" i="24"/>
  <c r="H146" i="24"/>
  <c r="H1282" i="24"/>
  <c r="H67" i="24"/>
  <c r="H2525" i="24"/>
  <c r="H160" i="24"/>
  <c r="H516" i="24"/>
  <c r="H702" i="24"/>
  <c r="H3360" i="24"/>
  <c r="H2664" i="24"/>
  <c r="H336" i="24"/>
  <c r="H3616" i="24"/>
  <c r="H484" i="24"/>
  <c r="H2508" i="24"/>
  <c r="H243" i="24"/>
  <c r="H2640" i="24"/>
  <c r="H3199" i="24"/>
  <c r="H3092" i="24"/>
  <c r="H1521" i="24"/>
  <c r="H2946" i="24"/>
  <c r="H2155" i="24"/>
  <c r="H2731" i="24"/>
  <c r="H1669" i="24"/>
  <c r="H1303" i="24"/>
  <c r="H37" i="24"/>
  <c r="H661" i="24"/>
  <c r="H1970" i="24"/>
  <c r="H3500" i="24"/>
  <c r="H1686" i="24"/>
  <c r="H1193" i="24"/>
  <c r="H1913" i="24"/>
  <c r="H3561" i="24"/>
  <c r="H2566" i="24"/>
  <c r="H1657" i="24"/>
  <c r="H3665" i="24"/>
  <c r="H3560" i="24"/>
  <c r="H3658" i="24"/>
  <c r="H2162" i="24"/>
  <c r="H2046" i="24"/>
  <c r="H1030" i="24"/>
  <c r="H253" i="24"/>
  <c r="H2767" i="24"/>
  <c r="H2221" i="24"/>
  <c r="H35" i="24"/>
  <c r="H1241" i="24"/>
  <c r="H2922" i="24"/>
  <c r="H3502" i="24"/>
  <c r="H1356" i="24"/>
  <c r="H255" i="24"/>
  <c r="H1096" i="24"/>
  <c r="H638" i="24"/>
  <c r="H2697" i="24"/>
  <c r="H2233" i="24"/>
  <c r="H2168" i="24"/>
  <c r="H1172" i="24"/>
  <c r="H3581" i="24"/>
  <c r="H2671" i="24"/>
  <c r="H2493" i="24"/>
  <c r="H1701" i="24"/>
  <c r="H1789" i="24"/>
  <c r="H2938" i="24"/>
  <c r="H954" i="24"/>
  <c r="H1080" i="24"/>
  <c r="H2425" i="24"/>
  <c r="H503" i="24"/>
  <c r="H1140" i="24"/>
  <c r="H633" i="24"/>
  <c r="H3303" i="24"/>
  <c r="H1610" i="24"/>
  <c r="H2529" i="24"/>
  <c r="H3513" i="24"/>
  <c r="H1978" i="24"/>
  <c r="H1575" i="24"/>
  <c r="H2174" i="24"/>
  <c r="H1087" i="24"/>
  <c r="H143" i="24"/>
  <c r="H71" i="24"/>
  <c r="H3405" i="24"/>
  <c r="H3418" i="24"/>
  <c r="H3306" i="24"/>
  <c r="H1894" i="24"/>
  <c r="H125" i="24"/>
  <c r="H1513" i="24"/>
  <c r="H1155" i="24"/>
  <c r="H1166" i="24"/>
  <c r="H499" i="24"/>
  <c r="H3252" i="24"/>
  <c r="H3403" i="24"/>
  <c r="H2170" i="24"/>
  <c r="H1196" i="24"/>
  <c r="H3365" i="24"/>
  <c r="H1198" i="24"/>
  <c r="H740" i="24"/>
  <c r="H901" i="24"/>
  <c r="H2583" i="24"/>
  <c r="H21" i="24"/>
  <c r="H2939" i="24"/>
  <c r="H1273" i="24"/>
  <c r="H866" i="24"/>
  <c r="H1672" i="24"/>
  <c r="H2698" i="24"/>
  <c r="H2881" i="24"/>
  <c r="H3604" i="24"/>
  <c r="H3588" i="24"/>
  <c r="H1448" i="24"/>
  <c r="H313" i="24"/>
  <c r="H3207" i="24"/>
  <c r="H2441" i="24"/>
  <c r="H909" i="24"/>
  <c r="H1442" i="24"/>
  <c r="H2178" i="24"/>
  <c r="H1476" i="24"/>
  <c r="H275" i="24"/>
  <c r="H3120" i="24"/>
  <c r="H1643" i="24"/>
  <c r="H2660" i="24"/>
  <c r="H2604" i="24"/>
  <c r="H2177" i="24"/>
  <c r="H2970" i="24"/>
  <c r="H1043" i="24"/>
  <c r="H2735" i="24"/>
  <c r="O3166" i="24"/>
  <c r="O3167" i="24"/>
  <c r="O3168" i="24"/>
  <c r="O3169" i="24"/>
  <c r="O3170" i="24"/>
  <c r="O3171" i="24"/>
  <c r="O3172" i="24"/>
  <c r="O3173" i="24"/>
  <c r="O3174" i="24"/>
  <c r="O3175" i="24"/>
  <c r="O3176" i="24"/>
  <c r="O3177" i="24"/>
  <c r="O3178" i="24"/>
  <c r="O3179" i="24"/>
  <c r="O3180" i="24"/>
  <c r="O3181" i="24"/>
  <c r="O3182" i="24"/>
  <c r="O3183" i="24"/>
  <c r="O3184" i="24"/>
  <c r="O3185" i="24"/>
  <c r="O3186" i="24"/>
  <c r="O3187" i="24"/>
  <c r="O3188" i="24"/>
  <c r="O3189" i="24"/>
  <c r="O3190" i="24"/>
  <c r="O3191" i="24"/>
  <c r="O3192" i="24"/>
  <c r="O3193" i="24"/>
  <c r="O3194" i="24"/>
  <c r="O3195" i="24"/>
  <c r="O3196" i="24"/>
  <c r="O3197" i="24"/>
  <c r="O3198" i="24"/>
  <c r="O3199" i="24"/>
  <c r="O3200" i="24"/>
  <c r="O3201" i="24"/>
  <c r="O3202" i="24"/>
  <c r="O3203" i="24"/>
  <c r="O3204" i="24"/>
  <c r="O3205" i="24"/>
  <c r="O3206" i="24"/>
  <c r="O3207" i="24"/>
  <c r="O3208" i="24"/>
  <c r="O3209" i="24"/>
  <c r="O3210" i="24"/>
  <c r="O3211" i="24"/>
  <c r="O3212" i="24"/>
  <c r="O3213" i="24"/>
  <c r="O3214" i="24"/>
  <c r="O3215" i="24"/>
  <c r="O3216" i="24"/>
  <c r="O3217" i="24"/>
  <c r="O3218" i="24"/>
  <c r="O3219" i="24"/>
  <c r="O3220" i="24"/>
  <c r="O3221" i="24"/>
  <c r="O3222" i="24"/>
  <c r="O3223" i="24"/>
  <c r="O3224" i="24"/>
  <c r="O3225" i="24"/>
  <c r="O3226" i="24"/>
  <c r="O3227" i="24"/>
  <c r="O3228" i="24"/>
  <c r="O3229" i="24"/>
  <c r="O3230" i="24"/>
  <c r="O3231" i="24"/>
  <c r="O3232" i="24"/>
  <c r="O3233" i="24"/>
  <c r="O3234" i="24"/>
  <c r="O3235" i="24"/>
  <c r="O3236" i="24"/>
  <c r="O3237" i="24"/>
  <c r="O3238" i="24"/>
  <c r="O3239" i="24"/>
  <c r="O3240" i="24"/>
  <c r="O3241" i="24"/>
  <c r="O3242" i="24"/>
  <c r="O3243" i="24"/>
  <c r="O3244" i="24"/>
  <c r="O3245" i="24"/>
  <c r="O3246" i="24"/>
  <c r="O3247" i="24"/>
  <c r="O3248" i="24"/>
  <c r="O3249" i="24"/>
  <c r="O3250" i="24"/>
  <c r="O3251" i="24"/>
  <c r="O3252" i="24"/>
  <c r="O3253" i="24"/>
  <c r="O3254" i="24"/>
  <c r="O3255" i="24"/>
  <c r="O3256" i="24"/>
  <c r="O3257" i="24"/>
  <c r="O3258" i="24"/>
  <c r="O3259" i="24"/>
  <c r="O3260" i="24"/>
  <c r="O3261" i="24"/>
  <c r="O3262" i="24"/>
  <c r="O3263" i="24"/>
  <c r="O3264" i="24"/>
  <c r="O3265" i="24"/>
  <c r="O3266" i="24"/>
  <c r="O3267" i="24"/>
  <c r="O3268" i="24"/>
  <c r="O3269" i="24"/>
  <c r="O3270" i="24"/>
  <c r="O3271" i="24"/>
  <c r="O3272" i="24"/>
  <c r="O3273" i="24"/>
  <c r="O3274" i="24"/>
  <c r="O3275" i="24"/>
  <c r="O3276" i="24"/>
  <c r="O3277" i="24"/>
  <c r="O3278" i="24"/>
  <c r="O3279" i="24"/>
  <c r="O3280" i="24"/>
  <c r="O3281" i="24"/>
  <c r="O3282" i="24"/>
  <c r="O3283" i="24"/>
  <c r="O3284" i="24"/>
  <c r="O3285" i="24"/>
  <c r="O3286" i="24"/>
  <c r="O3287" i="24"/>
  <c r="O3288" i="24"/>
  <c r="O3289" i="24"/>
  <c r="O3290" i="24"/>
  <c r="O3291" i="24"/>
  <c r="O3292" i="24"/>
  <c r="O3293" i="24"/>
  <c r="O3294" i="24"/>
  <c r="O3295" i="24"/>
  <c r="O3296" i="24"/>
  <c r="O3297" i="24"/>
  <c r="O3298" i="24"/>
  <c r="O3299" i="24"/>
  <c r="O3300" i="24"/>
  <c r="O3301" i="24"/>
  <c r="O3302" i="24"/>
  <c r="O3303" i="24"/>
  <c r="O3304" i="24"/>
  <c r="O3305" i="24"/>
  <c r="O3306" i="24"/>
  <c r="O3307" i="24"/>
  <c r="O3308" i="24"/>
  <c r="O3309" i="24"/>
  <c r="O3310" i="24"/>
  <c r="O3311" i="24"/>
  <c r="O3312" i="24"/>
  <c r="O3313" i="24"/>
  <c r="O3314" i="24"/>
  <c r="O3315" i="24"/>
  <c r="O3316" i="24"/>
  <c r="O3317" i="24"/>
  <c r="O3318" i="24"/>
  <c r="O3319" i="24"/>
  <c r="O3320" i="24"/>
  <c r="O3321" i="24"/>
  <c r="O3322" i="24"/>
  <c r="O3323" i="24"/>
  <c r="O3324" i="24"/>
  <c r="O3325" i="24"/>
  <c r="O3326" i="24"/>
  <c r="O3327" i="24"/>
  <c r="O3328" i="24"/>
  <c r="O3329" i="24"/>
  <c r="O3330" i="24"/>
  <c r="O3331" i="24"/>
  <c r="O3332" i="24"/>
  <c r="O3333" i="24"/>
  <c r="K84" i="1"/>
  <c r="K85" i="1"/>
  <c r="M84" i="1"/>
  <c r="M85" i="1"/>
  <c r="O3099" i="23" l="1"/>
  <c r="O3095" i="23"/>
  <c r="O3091" i="23"/>
  <c r="O3087" i="23"/>
  <c r="O3083" i="23"/>
  <c r="O3079" i="23"/>
  <c r="O3075" i="23"/>
  <c r="O3071" i="23"/>
  <c r="O3067" i="23"/>
  <c r="O3063" i="23"/>
  <c r="O3059" i="23"/>
  <c r="O3055" i="23"/>
  <c r="O3051" i="23"/>
  <c r="O3047" i="23"/>
  <c r="O3043" i="23"/>
  <c r="O3039" i="23"/>
  <c r="O3035" i="23"/>
  <c r="O3031" i="23"/>
  <c r="O3027" i="23"/>
  <c r="O3023" i="23"/>
  <c r="O3019" i="23"/>
  <c r="O3015" i="23"/>
  <c r="O3011" i="23"/>
  <c r="O3007" i="23"/>
  <c r="O3003" i="23"/>
  <c r="O2999" i="23"/>
  <c r="O2995" i="23"/>
  <c r="O2991" i="23"/>
  <c r="O2987" i="23"/>
  <c r="O2983" i="23"/>
  <c r="O2979" i="23"/>
  <c r="O2975" i="23"/>
  <c r="O2971" i="23"/>
  <c r="O2967" i="23"/>
  <c r="O2963" i="23"/>
  <c r="O2959" i="23"/>
  <c r="O2955" i="23"/>
  <c r="O2951" i="23"/>
  <c r="O2947" i="23"/>
  <c r="O2943" i="23"/>
  <c r="O2939" i="23"/>
  <c r="O2935" i="23"/>
  <c r="O2931" i="23"/>
  <c r="O2927" i="23"/>
  <c r="O2923" i="23"/>
  <c r="O2919" i="23"/>
  <c r="O2915" i="23"/>
  <c r="O2911" i="23"/>
  <c r="O2907" i="23"/>
  <c r="O2903" i="23"/>
  <c r="O2899" i="23"/>
  <c r="O2895" i="23"/>
  <c r="O2891" i="23"/>
  <c r="O2887" i="23"/>
  <c r="O2883" i="23"/>
  <c r="O2879" i="23"/>
  <c r="O2875" i="23"/>
  <c r="O2871" i="23"/>
  <c r="O2867" i="23"/>
  <c r="O2863" i="23"/>
  <c r="O2859" i="23"/>
  <c r="O2855" i="23"/>
  <c r="O2851" i="23"/>
  <c r="O2847" i="23"/>
  <c r="O2842" i="23"/>
  <c r="O2836" i="23"/>
  <c r="O2831" i="23"/>
  <c r="O2826" i="23"/>
  <c r="O2820" i="23"/>
  <c r="O2815" i="23"/>
  <c r="O2810" i="23"/>
  <c r="O2804" i="23"/>
  <c r="O2799" i="23"/>
  <c r="O2794" i="23"/>
  <c r="O2788" i="23"/>
  <c r="O2783" i="23"/>
  <c r="O2778" i="23"/>
  <c r="O2772" i="23"/>
  <c r="O2767" i="23"/>
  <c r="O2762" i="23"/>
  <c r="O2756" i="23"/>
  <c r="O2751" i="23"/>
  <c r="O2746" i="23"/>
  <c r="O2740" i="23"/>
  <c r="O2735" i="23"/>
  <c r="O2730" i="23"/>
  <c r="O2724" i="23"/>
  <c r="O2719" i="23"/>
  <c r="O2714" i="23"/>
  <c r="O2708" i="23"/>
  <c r="O2703" i="23"/>
  <c r="O2698" i="23"/>
  <c r="O2692" i="23"/>
  <c r="O2687" i="23"/>
  <c r="O2682" i="23"/>
  <c r="O2676" i="23"/>
  <c r="O2671" i="23"/>
  <c r="O2666" i="23"/>
  <c r="O2660" i="23"/>
  <c r="O2655" i="23"/>
  <c r="O2650" i="23"/>
  <c r="O2644" i="23"/>
  <c r="O2639" i="23"/>
  <c r="O2634" i="23"/>
  <c r="O2628" i="23"/>
  <c r="O2623" i="23"/>
  <c r="O2618" i="23"/>
  <c r="O2612" i="23"/>
  <c r="O2607" i="23"/>
  <c r="O2602" i="23"/>
  <c r="O2596" i="23"/>
  <c r="O2591" i="23"/>
  <c r="O2586" i="23"/>
  <c r="O2580" i="23"/>
  <c r="O2575" i="23"/>
  <c r="O2570" i="23"/>
  <c r="O2564" i="23"/>
  <c r="O2559" i="23"/>
  <c r="O2554" i="23"/>
  <c r="O2548" i="23"/>
  <c r="O2543" i="23"/>
  <c r="O2538" i="23"/>
  <c r="O2532" i="23"/>
  <c r="O2527" i="23"/>
  <c r="O2522" i="23"/>
  <c r="O2516" i="23"/>
  <c r="O2511" i="23"/>
  <c r="O2506" i="23"/>
  <c r="O2500" i="23"/>
  <c r="O2495" i="23"/>
  <c r="O2490" i="23"/>
  <c r="O2484" i="23"/>
  <c r="O2479" i="23"/>
  <c r="O2474" i="23"/>
  <c r="O2468" i="23"/>
  <c r="O2463" i="23"/>
  <c r="O2458" i="23"/>
  <c r="O2452" i="23"/>
  <c r="O2447" i="23"/>
  <c r="O2442" i="23"/>
  <c r="O2436" i="23"/>
  <c r="O2431" i="23"/>
  <c r="O2426" i="23"/>
  <c r="O2420" i="23"/>
  <c r="O2415" i="23"/>
  <c r="O2410" i="23"/>
  <c r="O2404" i="23"/>
  <c r="O2399" i="23"/>
  <c r="O2394" i="23"/>
  <c r="O2388" i="23"/>
  <c r="O2383" i="23"/>
  <c r="O2378" i="23"/>
  <c r="O2372" i="23"/>
  <c r="O2367" i="23"/>
  <c r="O2362" i="23"/>
  <c r="O2356" i="23"/>
  <c r="O2351" i="23"/>
  <c r="O2346" i="23"/>
  <c r="O2340" i="23"/>
  <c r="O2335" i="23"/>
  <c r="O2330" i="23"/>
  <c r="O2324" i="23"/>
  <c r="O2319" i="23"/>
  <c r="O2314" i="23"/>
  <c r="O2308" i="23"/>
  <c r="O2303" i="23"/>
  <c r="O2298" i="23"/>
  <c r="O2292" i="23"/>
  <c r="O2287" i="23"/>
  <c r="O2282" i="23"/>
  <c r="O2276" i="23"/>
  <c r="O2271" i="23"/>
  <c r="O2266" i="23"/>
  <c r="O2260" i="23"/>
  <c r="O2255" i="23"/>
  <c r="O2250" i="23"/>
  <c r="O2244" i="23"/>
  <c r="O2239" i="23"/>
  <c r="O2234" i="23"/>
  <c r="O2228" i="23"/>
  <c r="O2223" i="23"/>
  <c r="O2218" i="23"/>
  <c r="O2212" i="23"/>
  <c r="O2207" i="23"/>
  <c r="O2202" i="23"/>
  <c r="O2196" i="23"/>
  <c r="O2191" i="23"/>
  <c r="O2186" i="23"/>
  <c r="O2180" i="23"/>
  <c r="O2175" i="23"/>
  <c r="O2170" i="23"/>
  <c r="O2164" i="23"/>
  <c r="O2159" i="23"/>
  <c r="O2154" i="23"/>
  <c r="O2148" i="23"/>
  <c r="O2143" i="23"/>
  <c r="O2138" i="23"/>
  <c r="O2132" i="23"/>
  <c r="O2127" i="23"/>
  <c r="O2122" i="23"/>
  <c r="O2116" i="23"/>
  <c r="O2111" i="23"/>
  <c r="O2106" i="23"/>
  <c r="O2100" i="23"/>
  <c r="O2095" i="23"/>
  <c r="O2090" i="23"/>
  <c r="O2084" i="23"/>
  <c r="O2079" i="23"/>
  <c r="O2074" i="23"/>
  <c r="O2068" i="23"/>
  <c r="O2063" i="23"/>
  <c r="O2058" i="23"/>
  <c r="O2052" i="23"/>
  <c r="O2047" i="23"/>
  <c r="O2042" i="23"/>
  <c r="O2036" i="23"/>
  <c r="O2031" i="23"/>
  <c r="O2026" i="23"/>
  <c r="O2020" i="23"/>
  <c r="O2015" i="23"/>
  <c r="O2010" i="23"/>
  <c r="O2004" i="23"/>
  <c r="O1999" i="23"/>
  <c r="O1994" i="23"/>
  <c r="O1988" i="23"/>
  <c r="O1983" i="23"/>
  <c r="O1978" i="23"/>
  <c r="O1972" i="23"/>
  <c r="O1967" i="23"/>
  <c r="O1962" i="23"/>
  <c r="O1956" i="23"/>
  <c r="O1951" i="23"/>
  <c r="O1946" i="23"/>
  <c r="O1940" i="23"/>
  <c r="O1935" i="23"/>
  <c r="O1930" i="23"/>
  <c r="O1924" i="23"/>
  <c r="O1919" i="23"/>
  <c r="O1914" i="23"/>
  <c r="O1908" i="23"/>
  <c r="O1903" i="23"/>
  <c r="O1898" i="23"/>
  <c r="O1892" i="23"/>
  <c r="O1887" i="23"/>
  <c r="O1882" i="23"/>
  <c r="O1876" i="23"/>
  <c r="O1871" i="23"/>
  <c r="O1866" i="23"/>
  <c r="O1860" i="23"/>
  <c r="O1855" i="23"/>
  <c r="O1850" i="23"/>
  <c r="O1844" i="23"/>
  <c r="O1839" i="23"/>
  <c r="O1834" i="23"/>
  <c r="O1828" i="23"/>
  <c r="O1823" i="23"/>
  <c r="O1818" i="23"/>
  <c r="O1812" i="23"/>
  <c r="O1807" i="23"/>
  <c r="O1802" i="23"/>
  <c r="O1796" i="23"/>
  <c r="O1791" i="23"/>
  <c r="O1786" i="23"/>
  <c r="O1780" i="23"/>
  <c r="O1775" i="23"/>
  <c r="O1770" i="23"/>
  <c r="O1764" i="23"/>
  <c r="O1759" i="23"/>
  <c r="O1754" i="23"/>
  <c r="O1748" i="23"/>
  <c r="O1743" i="23"/>
  <c r="O1738" i="23"/>
  <c r="O1732" i="23"/>
  <c r="O1727" i="23"/>
  <c r="O1722" i="23"/>
  <c r="O1716" i="23"/>
  <c r="O1711" i="23"/>
  <c r="O1706" i="23"/>
  <c r="O1700" i="23"/>
  <c r="O1695" i="23"/>
  <c r="O1690" i="23"/>
  <c r="O1684" i="23"/>
  <c r="O1679" i="23"/>
  <c r="O1674" i="23"/>
  <c r="O1668" i="23"/>
  <c r="O1663" i="23"/>
  <c r="O1658" i="23"/>
  <c r="O1652" i="23"/>
  <c r="O1647" i="23"/>
  <c r="O1642" i="23"/>
  <c r="O1636" i="23"/>
  <c r="O1631" i="23"/>
  <c r="O1626" i="23"/>
  <c r="O1620" i="23"/>
  <c r="O1615" i="23"/>
  <c r="O1610" i="23"/>
  <c r="O1604" i="23"/>
  <c r="O1599" i="23"/>
  <c r="O1594" i="23"/>
  <c r="O1588" i="23"/>
  <c r="O1583" i="23"/>
  <c r="O1578" i="23"/>
  <c r="O1572" i="23"/>
  <c r="O1567" i="23"/>
  <c r="O1562" i="23"/>
  <c r="O1556" i="23"/>
  <c r="O1551" i="23"/>
  <c r="O1546" i="23"/>
  <c r="O1540" i="23"/>
  <c r="O1535" i="23"/>
  <c r="O1530" i="23"/>
  <c r="O1524" i="23"/>
  <c r="O1519" i="23"/>
  <c r="O1514" i="23"/>
  <c r="O1508" i="23"/>
  <c r="O1503" i="23"/>
  <c r="O1498" i="23"/>
  <c r="O1492" i="23"/>
  <c r="O1487" i="23"/>
  <c r="O1482" i="23"/>
  <c r="O1476" i="23"/>
  <c r="O1471" i="23"/>
  <c r="O1466" i="23"/>
  <c r="O1460" i="23"/>
  <c r="O1455" i="23"/>
  <c r="O1450" i="23"/>
  <c r="O1444" i="23"/>
  <c r="O1439" i="23"/>
  <c r="O1434" i="23"/>
  <c r="O1428" i="23"/>
  <c r="O1423" i="23"/>
  <c r="O1418" i="23"/>
  <c r="O1412" i="23"/>
  <c r="O1407" i="23"/>
  <c r="O1402" i="23"/>
  <c r="O1396" i="23"/>
  <c r="O1391" i="23"/>
  <c r="O1386" i="23"/>
  <c r="O1380" i="23"/>
  <c r="O1375" i="23"/>
  <c r="O1370" i="23"/>
  <c r="O1364" i="23"/>
  <c r="O1359" i="23"/>
  <c r="O1354" i="23"/>
  <c r="O1348" i="23"/>
  <c r="O1343" i="23"/>
  <c r="O1338" i="23"/>
  <c r="O1332" i="23"/>
  <c r="O1327" i="23"/>
  <c r="O1322" i="23"/>
  <c r="O1316" i="23"/>
  <c r="O1311" i="23"/>
  <c r="O1306" i="23"/>
  <c r="O1300" i="23"/>
  <c r="O1295" i="23"/>
  <c r="O1290" i="23"/>
  <c r="O1284" i="23"/>
  <c r="O1279" i="23"/>
  <c r="O1272" i="23"/>
  <c r="O1256" i="23"/>
  <c r="O1240" i="23"/>
  <c r="O1224" i="23"/>
  <c r="O1208" i="23"/>
  <c r="O1192" i="23"/>
  <c r="O1176" i="23"/>
  <c r="O1160" i="23"/>
  <c r="O1144" i="23"/>
  <c r="O1128" i="23"/>
  <c r="O1112" i="23"/>
  <c r="O1096" i="23"/>
  <c r="O1080" i="23"/>
  <c r="O1064" i="23"/>
  <c r="O1048" i="23"/>
  <c r="O1032" i="23"/>
  <c r="O1016" i="23"/>
  <c r="O1000" i="23"/>
  <c r="O984" i="23"/>
  <c r="O968" i="23"/>
  <c r="O952" i="23"/>
  <c r="O936" i="23"/>
  <c r="O920" i="23"/>
  <c r="O904" i="23"/>
  <c r="O888" i="23"/>
  <c r="O872" i="23"/>
  <c r="O856" i="23"/>
  <c r="O840" i="23"/>
  <c r="O824" i="23"/>
  <c r="O808" i="23"/>
  <c r="O792" i="23"/>
  <c r="O776" i="23"/>
  <c r="O760" i="23"/>
  <c r="O744" i="23"/>
  <c r="O728" i="23"/>
  <c r="O712" i="23"/>
  <c r="O696" i="23"/>
  <c r="O680" i="23"/>
  <c r="O664" i="23"/>
  <c r="O648" i="23"/>
  <c r="O632" i="23"/>
  <c r="O616" i="23"/>
  <c r="O600" i="23"/>
  <c r="O584" i="23"/>
  <c r="O568" i="23"/>
  <c r="O552" i="23"/>
  <c r="O536" i="23"/>
  <c r="O520" i="23"/>
  <c r="O504" i="23"/>
  <c r="O488" i="23"/>
  <c r="O472" i="23"/>
  <c r="O456" i="23"/>
  <c r="O440" i="23"/>
  <c r="O424" i="23"/>
  <c r="O408" i="23"/>
  <c r="O392" i="23"/>
  <c r="O376" i="23"/>
  <c r="O360" i="23"/>
  <c r="O344" i="23"/>
  <c r="O328" i="23"/>
  <c r="O312" i="23"/>
  <c r="O296" i="23"/>
  <c r="O280" i="23"/>
  <c r="O264" i="23"/>
  <c r="O248" i="23"/>
  <c r="O232" i="23"/>
  <c r="O216" i="23"/>
  <c r="O200" i="23"/>
  <c r="O184" i="23"/>
  <c r="O168" i="23"/>
  <c r="O152" i="23"/>
  <c r="O136" i="23"/>
  <c r="O120" i="23"/>
  <c r="O104" i="23"/>
  <c r="O88" i="23"/>
  <c r="O72" i="23"/>
  <c r="O56" i="23"/>
  <c r="O40" i="23"/>
  <c r="O24" i="23"/>
  <c r="O8" i="23"/>
  <c r="O3102" i="23"/>
  <c r="O3098" i="23"/>
  <c r="O3094" i="23"/>
  <c r="O3090" i="23"/>
  <c r="O3086" i="23"/>
  <c r="O3082" i="23"/>
  <c r="O3078" i="23"/>
  <c r="O3074" i="23"/>
  <c r="O3070" i="23"/>
  <c r="O3066" i="23"/>
  <c r="O3062" i="23"/>
  <c r="O3058" i="23"/>
  <c r="O3054" i="23"/>
  <c r="O3050" i="23"/>
  <c r="O3046" i="23"/>
  <c r="O3042" i="23"/>
  <c r="O3038" i="23"/>
  <c r="O3034" i="23"/>
  <c r="O3030" i="23"/>
  <c r="O3026" i="23"/>
  <c r="O3022" i="23"/>
  <c r="O3018" i="23"/>
  <c r="O3014" i="23"/>
  <c r="O3010" i="23"/>
  <c r="O3006" i="23"/>
  <c r="O3002" i="23"/>
  <c r="O2998" i="23"/>
  <c r="O2994" i="23"/>
  <c r="O2990" i="23"/>
  <c r="O2986" i="23"/>
  <c r="O2982" i="23"/>
  <c r="O2978" i="23"/>
  <c r="O2974" i="23"/>
  <c r="O2970" i="23"/>
  <c r="O2966" i="23"/>
  <c r="O2962" i="23"/>
  <c r="O2958" i="23"/>
  <c r="O2954" i="23"/>
  <c r="O2950" i="23"/>
  <c r="O2946" i="23"/>
  <c r="O2942" i="23"/>
  <c r="O2938" i="23"/>
  <c r="O2934" i="23"/>
  <c r="O2930" i="23"/>
  <c r="O2926" i="23"/>
  <c r="O2922" i="23"/>
  <c r="O2918" i="23"/>
  <c r="O2914" i="23"/>
  <c r="O2910" i="23"/>
  <c r="O2906" i="23"/>
  <c r="O2902" i="23"/>
  <c r="O2898" i="23"/>
  <c r="O2894" i="23"/>
  <c r="O2890" i="23"/>
  <c r="O2886" i="23"/>
  <c r="O2882" i="23"/>
  <c r="O2878" i="23"/>
  <c r="O2874" i="23"/>
  <c r="O2870" i="23"/>
  <c r="O2866" i="23"/>
  <c r="O2862" i="23"/>
  <c r="O2858" i="23"/>
  <c r="O2854" i="23"/>
  <c r="O2850" i="23"/>
  <c r="O2846" i="23"/>
  <c r="O2840" i="23"/>
  <c r="O2835" i="23"/>
  <c r="O2830" i="23"/>
  <c r="O2824" i="23"/>
  <c r="O2819" i="23"/>
  <c r="O2814" i="23"/>
  <c r="O2808" i="23"/>
  <c r="O2803" i="23"/>
  <c r="O2798" i="23"/>
  <c r="O2792" i="23"/>
  <c r="O2787" i="23"/>
  <c r="O2782" i="23"/>
  <c r="O2776" i="23"/>
  <c r="O2771" i="23"/>
  <c r="O2766" i="23"/>
  <c r="O2760" i="23"/>
  <c r="O2755" i="23"/>
  <c r="O2750" i="23"/>
  <c r="O2744" i="23"/>
  <c r="O2739" i="23"/>
  <c r="O2734" i="23"/>
  <c r="O2728" i="23"/>
  <c r="O2723" i="23"/>
  <c r="O2718" i="23"/>
  <c r="O2712" i="23"/>
  <c r="O2707" i="23"/>
  <c r="O2702" i="23"/>
  <c r="O2696" i="23"/>
  <c r="O2691" i="23"/>
  <c r="O2686" i="23"/>
  <c r="O2680" i="23"/>
  <c r="O2675" i="23"/>
  <c r="O2670" i="23"/>
  <c r="O2664" i="23"/>
  <c r="O2659" i="23"/>
  <c r="O2654" i="23"/>
  <c r="O2648" i="23"/>
  <c r="O2643" i="23"/>
  <c r="O2638" i="23"/>
  <c r="O2632" i="23"/>
  <c r="O2627" i="23"/>
  <c r="O2622" i="23"/>
  <c r="O2616" i="23"/>
  <c r="O2611" i="23"/>
  <c r="O2606" i="23"/>
  <c r="O2600" i="23"/>
  <c r="O2595" i="23"/>
  <c r="O2590" i="23"/>
  <c r="O2584" i="23"/>
  <c r="O2579" i="23"/>
  <c r="O2574" i="23"/>
  <c r="O2568" i="23"/>
  <c r="O2563" i="23"/>
  <c r="O2558" i="23"/>
  <c r="O2552" i="23"/>
  <c r="O2547" i="23"/>
  <c r="O2542" i="23"/>
  <c r="O2536" i="23"/>
  <c r="O2531" i="23"/>
  <c r="O2526" i="23"/>
  <c r="O2520" i="23"/>
  <c r="O2515" i="23"/>
  <c r="O2510" i="23"/>
  <c r="O2504" i="23"/>
  <c r="O2499" i="23"/>
  <c r="O2494" i="23"/>
  <c r="O2488" i="23"/>
  <c r="O2483" i="23"/>
  <c r="O2478" i="23"/>
  <c r="O2472" i="23"/>
  <c r="O2467" i="23"/>
  <c r="O2462" i="23"/>
  <c r="O2456" i="23"/>
  <c r="O2451" i="23"/>
  <c r="O2446" i="23"/>
  <c r="O2440" i="23"/>
  <c r="O2435" i="23"/>
  <c r="O2430" i="23"/>
  <c r="O2424" i="23"/>
  <c r="O2419" i="23"/>
  <c r="O2414" i="23"/>
  <c r="O2408" i="23"/>
  <c r="O2403" i="23"/>
  <c r="O2398" i="23"/>
  <c r="O2392" i="23"/>
  <c r="O2387" i="23"/>
  <c r="O2382" i="23"/>
  <c r="O2376" i="23"/>
  <c r="O2371" i="23"/>
  <c r="O2366" i="23"/>
  <c r="O2360" i="23"/>
  <c r="O2355" i="23"/>
  <c r="O2350" i="23"/>
  <c r="O2344" i="23"/>
  <c r="O2339" i="23"/>
  <c r="O2334" i="23"/>
  <c r="O2328" i="23"/>
  <c r="O2323" i="23"/>
  <c r="O2318" i="23"/>
  <c r="O2312" i="23"/>
  <c r="O2307" i="23"/>
  <c r="O2302" i="23"/>
  <c r="O2296" i="23"/>
  <c r="O2291" i="23"/>
  <c r="O2286" i="23"/>
  <c r="O2280" i="23"/>
  <c r="O2275" i="23"/>
  <c r="O2270" i="23"/>
  <c r="O2264" i="23"/>
  <c r="O2259" i="23"/>
  <c r="O2254" i="23"/>
  <c r="O2248" i="23"/>
  <c r="O2243" i="23"/>
  <c r="O2238" i="23"/>
  <c r="O2232" i="23"/>
  <c r="O2227" i="23"/>
  <c r="O2222" i="23"/>
  <c r="O2216" i="23"/>
  <c r="O2211" i="23"/>
  <c r="O2206" i="23"/>
  <c r="O2200" i="23"/>
  <c r="O2195" i="23"/>
  <c r="O2190" i="23"/>
  <c r="O2184" i="23"/>
  <c r="O2179" i="23"/>
  <c r="O2174" i="23"/>
  <c r="O2168" i="23"/>
  <c r="O2163" i="23"/>
  <c r="O2158" i="23"/>
  <c r="O2152" i="23"/>
  <c r="O2147" i="23"/>
  <c r="O2142" i="23"/>
  <c r="O2136" i="23"/>
  <c r="O2131" i="23"/>
  <c r="O2126" i="23"/>
  <c r="O2120" i="23"/>
  <c r="O2115" i="23"/>
  <c r="O2110" i="23"/>
  <c r="O2104" i="23"/>
  <c r="O2099" i="23"/>
  <c r="O2094" i="23"/>
  <c r="O2088" i="23"/>
  <c r="O2083" i="23"/>
  <c r="O2078" i="23"/>
  <c r="O2072" i="23"/>
  <c r="O2067" i="23"/>
  <c r="O2062" i="23"/>
  <c r="O2056" i="23"/>
  <c r="O2051" i="23"/>
  <c r="O2046" i="23"/>
  <c r="O2040" i="23"/>
  <c r="O2035" i="23"/>
  <c r="O2030" i="23"/>
  <c r="O2024" i="23"/>
  <c r="O2019" i="23"/>
  <c r="O2014" i="23"/>
  <c r="O2008" i="23"/>
  <c r="O2003" i="23"/>
  <c r="O1998" i="23"/>
  <c r="O1992" i="23"/>
  <c r="O1987" i="23"/>
  <c r="O1982" i="23"/>
  <c r="O1976" i="23"/>
  <c r="O1971" i="23"/>
  <c r="O1966" i="23"/>
  <c r="O1960" i="23"/>
  <c r="O1955" i="23"/>
  <c r="O1950" i="23"/>
  <c r="O1944" i="23"/>
  <c r="O1939" i="23"/>
  <c r="O1934" i="23"/>
  <c r="O1928" i="23"/>
  <c r="O1923" i="23"/>
  <c r="O1918" i="23"/>
  <c r="O1912" i="23"/>
  <c r="O1907" i="23"/>
  <c r="O1902" i="23"/>
  <c r="O1896" i="23"/>
  <c r="O1891" i="23"/>
  <c r="O1886" i="23"/>
  <c r="O1880" i="23"/>
  <c r="O1875" i="23"/>
  <c r="O1870" i="23"/>
  <c r="O1864" i="23"/>
  <c r="O1859" i="23"/>
  <c r="O1854" i="23"/>
  <c r="O1848" i="23"/>
  <c r="O1843" i="23"/>
  <c r="O1838" i="23"/>
  <c r="O1832" i="23"/>
  <c r="O1827" i="23"/>
  <c r="O1822" i="23"/>
  <c r="O1816" i="23"/>
  <c r="O1811" i="23"/>
  <c r="O1806" i="23"/>
  <c r="O1800" i="23"/>
  <c r="O1795" i="23"/>
  <c r="O1790" i="23"/>
  <c r="O1784" i="23"/>
  <c r="O1779" i="23"/>
  <c r="O1774" i="23"/>
  <c r="O1768" i="23"/>
  <c r="O1763" i="23"/>
  <c r="O1758" i="23"/>
  <c r="O1752" i="23"/>
  <c r="O1747" i="23"/>
  <c r="O1742" i="23"/>
  <c r="O1736" i="23"/>
  <c r="O1731" i="23"/>
  <c r="O1726" i="23"/>
  <c r="O1720" i="23"/>
  <c r="O1715" i="23"/>
  <c r="O1710" i="23"/>
  <c r="O1704" i="23"/>
  <c r="O1699" i="23"/>
  <c r="O1694" i="23"/>
  <c r="O1688" i="23"/>
  <c r="O1683" i="23"/>
  <c r="O1678" i="23"/>
  <c r="O1672" i="23"/>
  <c r="O1667" i="23"/>
  <c r="O1662" i="23"/>
  <c r="O1656" i="23"/>
  <c r="O1651" i="23"/>
  <c r="O1646" i="23"/>
  <c r="O1640" i="23"/>
  <c r="O1635" i="23"/>
  <c r="O1630" i="23"/>
  <c r="O1624" i="23"/>
  <c r="O1619" i="23"/>
  <c r="O1614" i="23"/>
  <c r="O1608" i="23"/>
  <c r="O1603" i="23"/>
  <c r="O1598" i="23"/>
  <c r="O1592" i="23"/>
  <c r="O1587" i="23"/>
  <c r="O1582" i="23"/>
  <c r="O1576" i="23"/>
  <c r="O1571" i="23"/>
  <c r="O1566" i="23"/>
  <c r="O1560" i="23"/>
  <c r="O1555" i="23"/>
  <c r="O1550" i="23"/>
  <c r="O1544" i="23"/>
  <c r="O1539" i="23"/>
  <c r="O1534" i="23"/>
  <c r="O1528" i="23"/>
  <c r="O1523" i="23"/>
  <c r="O1518" i="23"/>
  <c r="O1512" i="23"/>
  <c r="O1507" i="23"/>
  <c r="O1502" i="23"/>
  <c r="O1496" i="23"/>
  <c r="O1491" i="23"/>
  <c r="O1486" i="23"/>
  <c r="O1480" i="23"/>
  <c r="O1475" i="23"/>
  <c r="O1470" i="23"/>
  <c r="O1464" i="23"/>
  <c r="O1459" i="23"/>
  <c r="O1454" i="23"/>
  <c r="O1448" i="23"/>
  <c r="O1443" i="23"/>
  <c r="O1438" i="23"/>
  <c r="O1432" i="23"/>
  <c r="O1427" i="23"/>
  <c r="O1422" i="23"/>
  <c r="O1416" i="23"/>
  <c r="O1411" i="23"/>
  <c r="O1406" i="23"/>
  <c r="O1400" i="23"/>
  <c r="O1395" i="23"/>
  <c r="O1390" i="23"/>
  <c r="O1384" i="23"/>
  <c r="O1379" i="23"/>
  <c r="O1374" i="23"/>
  <c r="O1368" i="23"/>
  <c r="O1363" i="23"/>
  <c r="O1358" i="23"/>
  <c r="O1352" i="23"/>
  <c r="O1347" i="23"/>
  <c r="O1342" i="23"/>
  <c r="O1336" i="23"/>
  <c r="O1331" i="23"/>
  <c r="O1326" i="23"/>
  <c r="O1320" i="23"/>
  <c r="O1315" i="23"/>
  <c r="O1310" i="23"/>
  <c r="O1304" i="23"/>
  <c r="O1299" i="23"/>
  <c r="O1294" i="23"/>
  <c r="O1288" i="23"/>
  <c r="O1283" i="23"/>
  <c r="O1278" i="23"/>
  <c r="O1268" i="23"/>
  <c r="O1252" i="23"/>
  <c r="O1236" i="23"/>
  <c r="O1220" i="23"/>
  <c r="O1204" i="23"/>
  <c r="O1188" i="23"/>
  <c r="O1172" i="23"/>
  <c r="O1156" i="23"/>
  <c r="O1140" i="23"/>
  <c r="O1124" i="23"/>
  <c r="O1108" i="23"/>
  <c r="O1092" i="23"/>
  <c r="O1076" i="23"/>
  <c r="O1060" i="23"/>
  <c r="O1044" i="23"/>
  <c r="O1028" i="23"/>
  <c r="O1012" i="23"/>
  <c r="O996" i="23"/>
  <c r="O980" i="23"/>
  <c r="O964" i="23"/>
  <c r="O948" i="23"/>
  <c r="O932" i="23"/>
  <c r="O916" i="23"/>
  <c r="O900" i="23"/>
  <c r="O884" i="23"/>
  <c r="O868" i="23"/>
  <c r="O852" i="23"/>
  <c r="O836" i="23"/>
  <c r="O820" i="23"/>
  <c r="O804" i="23"/>
  <c r="O788" i="23"/>
  <c r="O772" i="23"/>
  <c r="O756" i="23"/>
  <c r="O740" i="23"/>
  <c r="O724" i="23"/>
  <c r="O708" i="23"/>
  <c r="O692" i="23"/>
  <c r="O676" i="23"/>
  <c r="O660" i="23"/>
  <c r="O644" i="23"/>
  <c r="O628" i="23"/>
  <c r="O612" i="23"/>
  <c r="O596" i="23"/>
  <c r="O580" i="23"/>
  <c r="O564" i="23"/>
  <c r="O548" i="23"/>
  <c r="O532" i="23"/>
  <c r="O516" i="23"/>
  <c r="O500" i="23"/>
  <c r="O484" i="23"/>
  <c r="O468" i="23"/>
  <c r="O452" i="23"/>
  <c r="O436" i="23"/>
  <c r="O420" i="23"/>
  <c r="O404" i="23"/>
  <c r="O388" i="23"/>
  <c r="O372" i="23"/>
  <c r="O356" i="23"/>
  <c r="O340" i="23"/>
  <c r="O324" i="23"/>
  <c r="O308" i="23"/>
  <c r="O292" i="23"/>
  <c r="O276" i="23"/>
  <c r="O260" i="23"/>
  <c r="O244" i="23"/>
  <c r="O228" i="23"/>
  <c r="O212" i="23"/>
  <c r="O196" i="23"/>
  <c r="O180" i="23"/>
  <c r="O164" i="23"/>
  <c r="O148" i="23"/>
  <c r="O132" i="23"/>
  <c r="O116" i="23"/>
  <c r="O100" i="23"/>
  <c r="O84" i="23"/>
  <c r="O68" i="23"/>
  <c r="O52" i="23"/>
  <c r="O36" i="23"/>
  <c r="O20" i="23"/>
  <c r="O4" i="23"/>
  <c r="K3" i="23"/>
  <c r="R3" i="23" s="1"/>
  <c r="R4" i="23"/>
  <c r="R5" i="23"/>
  <c r="R6" i="23"/>
  <c r="R546" i="23"/>
  <c r="R550" i="23"/>
  <c r="R554" i="23"/>
  <c r="R558" i="23"/>
  <c r="R562" i="23"/>
  <c r="R566" i="23"/>
  <c r="R570" i="23"/>
  <c r="R574" i="23"/>
  <c r="R578" i="23"/>
  <c r="R582" i="23"/>
  <c r="R586" i="23"/>
  <c r="R590" i="23"/>
  <c r="R594" i="23"/>
  <c r="R598" i="23"/>
  <c r="R602" i="23"/>
  <c r="R606" i="23"/>
  <c r="R610" i="23"/>
  <c r="R614" i="23"/>
  <c r="R618" i="23"/>
  <c r="R622" i="23"/>
  <c r="R626" i="23"/>
  <c r="R630" i="23"/>
  <c r="R634" i="23"/>
  <c r="R638" i="23"/>
  <c r="R642" i="23"/>
  <c r="R646" i="23"/>
  <c r="R650" i="23"/>
  <c r="R548" i="23"/>
  <c r="R553" i="23"/>
  <c r="R559" i="23"/>
  <c r="R564" i="23"/>
  <c r="R569" i="23"/>
  <c r="R575" i="23"/>
  <c r="R580" i="23"/>
  <c r="R585" i="23"/>
  <c r="R591" i="23"/>
  <c r="R596" i="23"/>
  <c r="R601" i="23"/>
  <c r="R607" i="23"/>
  <c r="R612" i="23"/>
  <c r="R617" i="23"/>
  <c r="R623" i="23"/>
  <c r="R628" i="23"/>
  <c r="R633" i="23"/>
  <c r="R639" i="23"/>
  <c r="R644" i="23"/>
  <c r="R649" i="23"/>
  <c r="R654" i="23"/>
  <c r="R658" i="23"/>
  <c r="R662" i="23"/>
  <c r="R666" i="23"/>
  <c r="R670" i="23"/>
  <c r="R674" i="23"/>
  <c r="R678" i="23"/>
  <c r="R682" i="23"/>
  <c r="R686" i="23"/>
  <c r="R690" i="23"/>
  <c r="R694" i="23"/>
  <c r="R698" i="23"/>
  <c r="R702" i="23"/>
  <c r="R706" i="23"/>
  <c r="R710" i="23"/>
  <c r="R714" i="23"/>
  <c r="R718" i="23"/>
  <c r="R722" i="23"/>
  <c r="R726" i="23"/>
  <c r="R730" i="23"/>
  <c r="R734" i="23"/>
  <c r="R738" i="23"/>
  <c r="R742" i="23"/>
  <c r="R746" i="23"/>
  <c r="R750" i="23"/>
  <c r="R549" i="23"/>
  <c r="R555" i="23"/>
  <c r="R560" i="23"/>
  <c r="R565" i="23"/>
  <c r="R571" i="23"/>
  <c r="R576" i="23"/>
  <c r="R581" i="23"/>
  <c r="R587" i="23"/>
  <c r="R592" i="23"/>
  <c r="R597" i="23"/>
  <c r="R603" i="23"/>
  <c r="R608" i="23"/>
  <c r="R613" i="23"/>
  <c r="R619" i="23"/>
  <c r="R624" i="23"/>
  <c r="R629" i="23"/>
  <c r="R635" i="23"/>
  <c r="R640" i="23"/>
  <c r="R645" i="23"/>
  <c r="R651" i="23"/>
  <c r="R655" i="23"/>
  <c r="R659" i="23"/>
  <c r="R663" i="23"/>
  <c r="R667" i="23"/>
  <c r="R671" i="23"/>
  <c r="R675" i="23"/>
  <c r="R679" i="23"/>
  <c r="R683" i="23"/>
  <c r="R687" i="23"/>
  <c r="R691" i="23"/>
  <c r="R695" i="23"/>
  <c r="R699" i="23"/>
  <c r="R703" i="23"/>
  <c r="R707" i="23"/>
  <c r="R711" i="23"/>
  <c r="R715" i="23"/>
  <c r="R719" i="23"/>
  <c r="R723" i="23"/>
  <c r="R727" i="23"/>
  <c r="R731" i="23"/>
  <c r="R735" i="23"/>
  <c r="R739" i="23"/>
  <c r="R743" i="23"/>
  <c r="R747" i="23"/>
  <c r="R551" i="23"/>
  <c r="R561" i="23"/>
  <c r="R572" i="23"/>
  <c r="R583" i="23"/>
  <c r="R593" i="23"/>
  <c r="R604" i="23"/>
  <c r="R615" i="23"/>
  <c r="R625" i="23"/>
  <c r="R636" i="23"/>
  <c r="R647" i="23"/>
  <c r="R656" i="23"/>
  <c r="R664" i="23"/>
  <c r="R672" i="23"/>
  <c r="R680" i="23"/>
  <c r="R688" i="23"/>
  <c r="R696" i="23"/>
  <c r="R704" i="23"/>
  <c r="R712" i="23"/>
  <c r="R720" i="23"/>
  <c r="R728" i="23"/>
  <c r="R736" i="23"/>
  <c r="R744" i="23"/>
  <c r="R751" i="23"/>
  <c r="R755" i="23"/>
  <c r="R759" i="23"/>
  <c r="R763" i="23"/>
  <c r="R767" i="23"/>
  <c r="R771" i="23"/>
  <c r="R775" i="23"/>
  <c r="R779" i="23"/>
  <c r="R783" i="23"/>
  <c r="R787" i="23"/>
  <c r="R791" i="23"/>
  <c r="R795" i="23"/>
  <c r="R799" i="23"/>
  <c r="R803" i="23"/>
  <c r="R807" i="23"/>
  <c r="R811" i="23"/>
  <c r="R815" i="23"/>
  <c r="R819" i="23"/>
  <c r="R823" i="23"/>
  <c r="R827" i="23"/>
  <c r="R831" i="23"/>
  <c r="R835" i="23"/>
  <c r="R839" i="23"/>
  <c r="R843" i="23"/>
  <c r="R847" i="23"/>
  <c r="R851" i="23"/>
  <c r="R855" i="23"/>
  <c r="R859" i="23"/>
  <c r="R863" i="23"/>
  <c r="R867" i="23"/>
  <c r="R871" i="23"/>
  <c r="R875" i="23"/>
  <c r="R879" i="23"/>
  <c r="R883" i="23"/>
  <c r="R887" i="23"/>
  <c r="R891" i="23"/>
  <c r="R895" i="23"/>
  <c r="R899" i="23"/>
  <c r="R903" i="23"/>
  <c r="R907" i="23"/>
  <c r="R911" i="23"/>
  <c r="R915" i="23"/>
  <c r="R919" i="23"/>
  <c r="R923" i="23"/>
  <c r="R927" i="23"/>
  <c r="R931" i="23"/>
  <c r="R935" i="23"/>
  <c r="R939" i="23"/>
  <c r="R943" i="23"/>
  <c r="R947" i="23"/>
  <c r="R951" i="23"/>
  <c r="R955" i="23"/>
  <c r="R552" i="23"/>
  <c r="R563" i="23"/>
  <c r="R573" i="23"/>
  <c r="R584" i="23"/>
  <c r="R595" i="23"/>
  <c r="R605" i="23"/>
  <c r="R616" i="23"/>
  <c r="R627" i="23"/>
  <c r="R637" i="23"/>
  <c r="R648" i="23"/>
  <c r="R657" i="23"/>
  <c r="R665" i="23"/>
  <c r="R673" i="23"/>
  <c r="R681" i="23"/>
  <c r="R689" i="23"/>
  <c r="R697" i="23"/>
  <c r="R705" i="23"/>
  <c r="R713" i="23"/>
  <c r="R721" i="23"/>
  <c r="R729" i="23"/>
  <c r="R737" i="23"/>
  <c r="R745" i="23"/>
  <c r="R752" i="23"/>
  <c r="R756" i="23"/>
  <c r="R760" i="23"/>
  <c r="R764" i="23"/>
  <c r="R768" i="23"/>
  <c r="R772" i="23"/>
  <c r="R776" i="23"/>
  <c r="R780" i="23"/>
  <c r="R784" i="23"/>
  <c r="R788" i="23"/>
  <c r="R792" i="23"/>
  <c r="R796" i="23"/>
  <c r="R800" i="23"/>
  <c r="R804" i="23"/>
  <c r="R808" i="23"/>
  <c r="R812" i="23"/>
  <c r="R816" i="23"/>
  <c r="R820" i="23"/>
  <c r="R824" i="23"/>
  <c r="R828" i="23"/>
  <c r="R832" i="23"/>
  <c r="R836" i="23"/>
  <c r="R840" i="23"/>
  <c r="R844" i="23"/>
  <c r="R848" i="23"/>
  <c r="R852" i="23"/>
  <c r="R856" i="23"/>
  <c r="R860" i="23"/>
  <c r="R864" i="23"/>
  <c r="R868" i="23"/>
  <c r="R872" i="23"/>
  <c r="R876" i="23"/>
  <c r="R880" i="23"/>
  <c r="R884" i="23"/>
  <c r="R888" i="23"/>
  <c r="R892" i="23"/>
  <c r="R896" i="23"/>
  <c r="R900" i="23"/>
  <c r="R904" i="23"/>
  <c r="R908" i="23"/>
  <c r="R912" i="23"/>
  <c r="R916" i="23"/>
  <c r="R920" i="23"/>
  <c r="R924" i="23"/>
  <c r="R928" i="23"/>
  <c r="R932" i="23"/>
  <c r="R936" i="23"/>
  <c r="R940" i="23"/>
  <c r="R944" i="23"/>
  <c r="R948" i="23"/>
  <c r="R952" i="23"/>
  <c r="R956" i="23"/>
  <c r="R960" i="23"/>
  <c r="R964" i="23"/>
  <c r="R968" i="23"/>
  <c r="R972" i="23"/>
  <c r="R976" i="23"/>
  <c r="R980" i="23"/>
  <c r="R984" i="23"/>
  <c r="R988" i="23"/>
  <c r="R992" i="23"/>
  <c r="R996" i="23"/>
  <c r="R1000" i="23"/>
  <c r="R1004" i="23"/>
  <c r="R1008" i="23"/>
  <c r="R1012" i="23"/>
  <c r="R1016" i="23"/>
  <c r="R1020" i="23"/>
  <c r="R1024" i="23"/>
  <c r="R1028" i="23"/>
  <c r="R1032" i="23"/>
  <c r="R1036" i="23"/>
  <c r="R1040" i="23"/>
  <c r="R1044" i="23"/>
  <c r="R1048" i="23"/>
  <c r="R1052" i="23"/>
  <c r="R1056" i="23"/>
  <c r="R1060" i="23"/>
  <c r="R1064" i="23"/>
  <c r="R1068" i="23"/>
  <c r="R1072" i="23"/>
  <c r="R1076" i="23"/>
  <c r="R1080" i="23"/>
  <c r="R1084" i="23"/>
  <c r="R1088" i="23"/>
  <c r="R1092" i="23"/>
  <c r="R1096" i="23"/>
  <c r="R1100" i="23"/>
  <c r="R556" i="23"/>
  <c r="R567" i="23"/>
  <c r="R577" i="23"/>
  <c r="R588" i="23"/>
  <c r="R599" i="23"/>
  <c r="R609" i="23"/>
  <c r="R620" i="23"/>
  <c r="R631" i="23"/>
  <c r="R641" i="23"/>
  <c r="R652" i="23"/>
  <c r="R660" i="23"/>
  <c r="R668" i="23"/>
  <c r="R676" i="23"/>
  <c r="R684" i="23"/>
  <c r="R692" i="23"/>
  <c r="R700" i="23"/>
  <c r="R708" i="23"/>
  <c r="R716" i="23"/>
  <c r="R724" i="23"/>
  <c r="R732" i="23"/>
  <c r="R740" i="23"/>
  <c r="R748" i="23"/>
  <c r="R753" i="23"/>
  <c r="R757" i="23"/>
  <c r="R761" i="23"/>
  <c r="R765" i="23"/>
  <c r="R769" i="23"/>
  <c r="R773" i="23"/>
  <c r="R777" i="23"/>
  <c r="R781" i="23"/>
  <c r="R785" i="23"/>
  <c r="R789" i="23"/>
  <c r="R793" i="23"/>
  <c r="R797" i="23"/>
  <c r="R801" i="23"/>
  <c r="R805" i="23"/>
  <c r="R809" i="23"/>
  <c r="R813" i="23"/>
  <c r="R817" i="23"/>
  <c r="R821" i="23"/>
  <c r="R825" i="23"/>
  <c r="R829" i="23"/>
  <c r="R833" i="23"/>
  <c r="R837" i="23"/>
  <c r="R841" i="23"/>
  <c r="R845" i="23"/>
  <c r="R849" i="23"/>
  <c r="R853" i="23"/>
  <c r="R857" i="23"/>
  <c r="R861" i="23"/>
  <c r="R865" i="23"/>
  <c r="R869" i="23"/>
  <c r="R873" i="23"/>
  <c r="R877" i="23"/>
  <c r="R881" i="23"/>
  <c r="R885" i="23"/>
  <c r="R889" i="23"/>
  <c r="R893" i="23"/>
  <c r="R897" i="23"/>
  <c r="R901" i="23"/>
  <c r="R905" i="23"/>
  <c r="R909" i="23"/>
  <c r="R913" i="23"/>
  <c r="R917" i="23"/>
  <c r="R921" i="23"/>
  <c r="R925" i="23"/>
  <c r="R929" i="23"/>
  <c r="R933" i="23"/>
  <c r="R937" i="23"/>
  <c r="R941" i="23"/>
  <c r="R945" i="23"/>
  <c r="R949" i="23"/>
  <c r="R953" i="23"/>
  <c r="R957" i="23"/>
  <c r="R961" i="23"/>
  <c r="R965" i="23"/>
  <c r="R969" i="23"/>
  <c r="R973" i="23"/>
  <c r="R977" i="23"/>
  <c r="R981" i="23"/>
  <c r="R985" i="23"/>
  <c r="R989" i="23"/>
  <c r="R993" i="23"/>
  <c r="R997" i="23"/>
  <c r="R1001" i="23"/>
  <c r="R1005" i="23"/>
  <c r="R1009" i="23"/>
  <c r="R1013" i="23"/>
  <c r="R1017" i="23"/>
  <c r="R1021" i="23"/>
  <c r="R1025" i="23"/>
  <c r="R1029" i="23"/>
  <c r="R1033" i="23"/>
  <c r="R1037" i="23"/>
  <c r="R1041" i="23"/>
  <c r="R1045" i="23"/>
  <c r="R1049" i="23"/>
  <c r="R1053" i="23"/>
  <c r="R1057" i="23"/>
  <c r="R1061" i="23"/>
  <c r="R1065" i="23"/>
  <c r="R1069" i="23"/>
  <c r="R1073" i="23"/>
  <c r="R1077" i="23"/>
  <c r="R1081" i="23"/>
  <c r="R1085" i="23"/>
  <c r="R1089" i="23"/>
  <c r="R1093" i="23"/>
  <c r="R1097" i="23"/>
  <c r="R1101" i="23"/>
  <c r="R547" i="23"/>
  <c r="R557" i="23"/>
  <c r="R568" i="23"/>
  <c r="R579" i="23"/>
  <c r="R589" i="23"/>
  <c r="R600" i="23"/>
  <c r="R611" i="23"/>
  <c r="R621" i="23"/>
  <c r="R632" i="23"/>
  <c r="R643" i="23"/>
  <c r="R653" i="23"/>
  <c r="R661" i="23"/>
  <c r="R669" i="23"/>
  <c r="R677" i="23"/>
  <c r="R685" i="23"/>
  <c r="R693" i="23"/>
  <c r="R701" i="23"/>
  <c r="R709" i="23"/>
  <c r="R717" i="23"/>
  <c r="R725" i="23"/>
  <c r="R733" i="23"/>
  <c r="R741" i="23"/>
  <c r="R749" i="23"/>
  <c r="R754" i="23"/>
  <c r="R758" i="23"/>
  <c r="R762" i="23"/>
  <c r="R766" i="23"/>
  <c r="R770" i="23"/>
  <c r="R774" i="23"/>
  <c r="R778" i="23"/>
  <c r="R782" i="23"/>
  <c r="R786" i="23"/>
  <c r="R790" i="23"/>
  <c r="R794" i="23"/>
  <c r="R798" i="23"/>
  <c r="R802" i="23"/>
  <c r="R806" i="23"/>
  <c r="R810" i="23"/>
  <c r="R814" i="23"/>
  <c r="R818" i="23"/>
  <c r="R822" i="23"/>
  <c r="R826" i="23"/>
  <c r="R830" i="23"/>
  <c r="R834" i="23"/>
  <c r="R838" i="23"/>
  <c r="R842" i="23"/>
  <c r="R846" i="23"/>
  <c r="R850" i="23"/>
  <c r="R854" i="23"/>
  <c r="R858" i="23"/>
  <c r="R862" i="23"/>
  <c r="R866" i="23"/>
  <c r="R870" i="23"/>
  <c r="R874" i="23"/>
  <c r="R878" i="23"/>
  <c r="R882" i="23"/>
  <c r="R886" i="23"/>
  <c r="R890" i="23"/>
  <c r="R894" i="23"/>
  <c r="R898" i="23"/>
  <c r="R902" i="23"/>
  <c r="R906" i="23"/>
  <c r="R910" i="23"/>
  <c r="R914" i="23"/>
  <c r="R918" i="23"/>
  <c r="R922" i="23"/>
  <c r="R926" i="23"/>
  <c r="R930" i="23"/>
  <c r="R934" i="23"/>
  <c r="R938" i="23"/>
  <c r="R942" i="23"/>
  <c r="R946" i="23"/>
  <c r="R950" i="23"/>
  <c r="R954" i="23"/>
  <c r="R958" i="23"/>
  <c r="R966" i="23"/>
  <c r="R974" i="23"/>
  <c r="R982" i="23"/>
  <c r="R990" i="23"/>
  <c r="R998" i="23"/>
  <c r="R1006" i="23"/>
  <c r="R1014" i="23"/>
  <c r="R1022" i="23"/>
  <c r="R1030" i="23"/>
  <c r="R1038" i="23"/>
  <c r="R1046" i="23"/>
  <c r="R1054" i="23"/>
  <c r="R1062" i="23"/>
  <c r="R1070" i="23"/>
  <c r="R1078" i="23"/>
  <c r="R1086" i="23"/>
  <c r="R1094" i="23"/>
  <c r="R1102" i="23"/>
  <c r="R1106" i="23"/>
  <c r="R1110" i="23"/>
  <c r="R1114" i="23"/>
  <c r="R1118" i="23"/>
  <c r="R1122" i="23"/>
  <c r="R1126" i="23"/>
  <c r="R1130" i="23"/>
  <c r="R1134" i="23"/>
  <c r="R1138" i="23"/>
  <c r="R1142" i="23"/>
  <c r="R1146" i="23"/>
  <c r="R1150" i="23"/>
  <c r="R1154" i="23"/>
  <c r="R1158" i="23"/>
  <c r="R1162" i="23"/>
  <c r="R1166" i="23"/>
  <c r="R1170" i="23"/>
  <c r="R1174" i="23"/>
  <c r="R1178" i="23"/>
  <c r="R1182" i="23"/>
  <c r="R1186" i="23"/>
  <c r="R1190" i="23"/>
  <c r="R1194" i="23"/>
  <c r="R1198" i="23"/>
  <c r="R1202" i="23"/>
  <c r="R1206" i="23"/>
  <c r="R1210" i="23"/>
  <c r="R1214" i="23"/>
  <c r="R1218" i="23"/>
  <c r="R1222" i="23"/>
  <c r="R1226" i="23"/>
  <c r="R1230" i="23"/>
  <c r="R1234" i="23"/>
  <c r="R1238" i="23"/>
  <c r="R1242" i="23"/>
  <c r="R1246" i="23"/>
  <c r="R1250" i="23"/>
  <c r="R1254" i="23"/>
  <c r="R1258" i="23"/>
  <c r="R1262" i="23"/>
  <c r="R1266" i="23"/>
  <c r="R1270" i="23"/>
  <c r="R1274" i="23"/>
  <c r="R1278" i="23"/>
  <c r="R1282" i="23"/>
  <c r="R1286" i="23"/>
  <c r="R1290" i="23"/>
  <c r="R1294" i="23"/>
  <c r="R1298" i="23"/>
  <c r="R1302" i="23"/>
  <c r="R1306" i="23"/>
  <c r="R1310" i="23"/>
  <c r="R1314" i="23"/>
  <c r="R1318" i="23"/>
  <c r="R1322" i="23"/>
  <c r="R1326" i="23"/>
  <c r="R1330" i="23"/>
  <c r="R1334" i="23"/>
  <c r="R1338" i="23"/>
  <c r="R1342" i="23"/>
  <c r="R1346" i="23"/>
  <c r="R1350" i="23"/>
  <c r="R1354" i="23"/>
  <c r="R1358" i="23"/>
  <c r="R1362" i="23"/>
  <c r="R1366" i="23"/>
  <c r="R1370" i="23"/>
  <c r="R1374" i="23"/>
  <c r="R1378" i="23"/>
  <c r="R1382" i="23"/>
  <c r="R1386" i="23"/>
  <c r="R1390" i="23"/>
  <c r="R1394" i="23"/>
  <c r="R1398" i="23"/>
  <c r="R1402" i="23"/>
  <c r="R1406" i="23"/>
  <c r="R1410" i="23"/>
  <c r="R1414" i="23"/>
  <c r="R1418" i="23"/>
  <c r="R1422" i="23"/>
  <c r="R1426" i="23"/>
  <c r="R1430" i="23"/>
  <c r="R1434" i="23"/>
  <c r="R1438" i="23"/>
  <c r="R1442" i="23"/>
  <c r="R1446" i="23"/>
  <c r="R1450" i="23"/>
  <c r="R1454" i="23"/>
  <c r="R1458" i="23"/>
  <c r="R1462" i="23"/>
  <c r="R1466" i="23"/>
  <c r="R1470" i="23"/>
  <c r="R1474" i="23"/>
  <c r="R1478" i="23"/>
  <c r="R1482" i="23"/>
  <c r="R1486" i="23"/>
  <c r="R1490" i="23"/>
  <c r="R1494" i="23"/>
  <c r="R1498" i="23"/>
  <c r="R1502" i="23"/>
  <c r="R1506" i="23"/>
  <c r="R1510" i="23"/>
  <c r="R1514" i="23"/>
  <c r="R1518" i="23"/>
  <c r="R1522" i="23"/>
  <c r="R1526" i="23"/>
  <c r="R1530" i="23"/>
  <c r="R1534" i="23"/>
  <c r="R1538" i="23"/>
  <c r="R1542" i="23"/>
  <c r="R1546" i="23"/>
  <c r="R1550" i="23"/>
  <c r="R1554" i="23"/>
  <c r="R1558" i="23"/>
  <c r="R1562" i="23"/>
  <c r="R1566" i="23"/>
  <c r="R1570" i="23"/>
  <c r="R1574" i="23"/>
  <c r="R1578" i="23"/>
  <c r="R1582" i="23"/>
  <c r="R1586" i="23"/>
  <c r="R1590" i="23"/>
  <c r="R1594" i="23"/>
  <c r="R1598" i="23"/>
  <c r="R1602" i="23"/>
  <c r="R1606" i="23"/>
  <c r="R1610" i="23"/>
  <c r="R1614" i="23"/>
  <c r="R1618" i="23"/>
  <c r="R1622" i="23"/>
  <c r="R1626" i="23"/>
  <c r="R1630" i="23"/>
  <c r="R1634" i="23"/>
  <c r="R1638" i="23"/>
  <c r="R1642" i="23"/>
  <c r="R1646" i="23"/>
  <c r="R1650" i="23"/>
  <c r="R1654" i="23"/>
  <c r="R1658" i="23"/>
  <c r="R1662" i="23"/>
  <c r="R1666" i="23"/>
  <c r="R1670" i="23"/>
  <c r="R1674" i="23"/>
  <c r="R1678" i="23"/>
  <c r="R1682" i="23"/>
  <c r="R1686" i="23"/>
  <c r="R1690" i="23"/>
  <c r="R1694" i="23"/>
  <c r="R1698" i="23"/>
  <c r="R1702" i="23"/>
  <c r="R1706" i="23"/>
  <c r="R959" i="23"/>
  <c r="R967" i="23"/>
  <c r="R975" i="23"/>
  <c r="R983" i="23"/>
  <c r="R991" i="23"/>
  <c r="R999" i="23"/>
  <c r="R1007" i="23"/>
  <c r="R1015" i="23"/>
  <c r="R1023" i="23"/>
  <c r="R1031" i="23"/>
  <c r="R1039" i="23"/>
  <c r="R1047" i="23"/>
  <c r="R1055" i="23"/>
  <c r="R1063" i="23"/>
  <c r="R1071" i="23"/>
  <c r="R1079" i="23"/>
  <c r="R1087" i="23"/>
  <c r="R1095" i="23"/>
  <c r="R1103" i="23"/>
  <c r="R1107" i="23"/>
  <c r="R1111" i="23"/>
  <c r="R1115" i="23"/>
  <c r="R1119" i="23"/>
  <c r="R1123" i="23"/>
  <c r="R1127" i="23"/>
  <c r="R1131" i="23"/>
  <c r="R1135" i="23"/>
  <c r="R1139" i="23"/>
  <c r="R1143" i="23"/>
  <c r="R1147" i="23"/>
  <c r="R1151" i="23"/>
  <c r="R1155" i="23"/>
  <c r="R1159" i="23"/>
  <c r="R1163" i="23"/>
  <c r="R1167" i="23"/>
  <c r="R1171" i="23"/>
  <c r="R1175" i="23"/>
  <c r="R1179" i="23"/>
  <c r="R1183" i="23"/>
  <c r="R1187" i="23"/>
  <c r="R1191" i="23"/>
  <c r="R1195" i="23"/>
  <c r="R1199" i="23"/>
  <c r="R1203" i="23"/>
  <c r="R1207" i="23"/>
  <c r="R1211" i="23"/>
  <c r="R1215" i="23"/>
  <c r="R1219" i="23"/>
  <c r="R1223" i="23"/>
  <c r="R1227" i="23"/>
  <c r="R1231" i="23"/>
  <c r="R1235" i="23"/>
  <c r="R1239" i="23"/>
  <c r="R1243" i="23"/>
  <c r="R1247" i="23"/>
  <c r="R1251" i="23"/>
  <c r="R1255" i="23"/>
  <c r="R1259" i="23"/>
  <c r="R1263" i="23"/>
  <c r="R1267" i="23"/>
  <c r="R1271" i="23"/>
  <c r="R1275" i="23"/>
  <c r="R1279" i="23"/>
  <c r="R1283" i="23"/>
  <c r="R1287" i="23"/>
  <c r="R1291" i="23"/>
  <c r="R1295" i="23"/>
  <c r="R1299" i="23"/>
  <c r="R1303" i="23"/>
  <c r="R1307" i="23"/>
  <c r="R1311" i="23"/>
  <c r="R1315" i="23"/>
  <c r="R1319" i="23"/>
  <c r="R1323" i="23"/>
  <c r="R1327" i="23"/>
  <c r="R1331" i="23"/>
  <c r="R1335" i="23"/>
  <c r="R1339" i="23"/>
  <c r="R1343" i="23"/>
  <c r="R1347" i="23"/>
  <c r="R1351" i="23"/>
  <c r="R1355" i="23"/>
  <c r="R1359" i="23"/>
  <c r="R1363" i="23"/>
  <c r="R1367" i="23"/>
  <c r="R1371" i="23"/>
  <c r="R1375" i="23"/>
  <c r="R1379" i="23"/>
  <c r="R1383" i="23"/>
  <c r="R1387" i="23"/>
  <c r="R1391" i="23"/>
  <c r="R1395" i="23"/>
  <c r="R1399" i="23"/>
  <c r="R1403" i="23"/>
  <c r="R1407" i="23"/>
  <c r="R1411" i="23"/>
  <c r="R1415" i="23"/>
  <c r="R1419" i="23"/>
  <c r="R1423" i="23"/>
  <c r="R1427" i="23"/>
  <c r="R1431" i="23"/>
  <c r="R1435" i="23"/>
  <c r="R1439" i="23"/>
  <c r="R1443" i="23"/>
  <c r="R1447" i="23"/>
  <c r="R1451" i="23"/>
  <c r="R1455" i="23"/>
  <c r="R1459" i="23"/>
  <c r="R1463" i="23"/>
  <c r="R1467" i="23"/>
  <c r="R1471" i="23"/>
  <c r="R1475" i="23"/>
  <c r="R1479" i="23"/>
  <c r="R1483" i="23"/>
  <c r="R1487" i="23"/>
  <c r="R1491" i="23"/>
  <c r="R1495" i="23"/>
  <c r="R1499" i="23"/>
  <c r="R1503" i="23"/>
  <c r="R1507" i="23"/>
  <c r="R1511" i="23"/>
  <c r="R1515" i="23"/>
  <c r="R1519" i="23"/>
  <c r="R1523" i="23"/>
  <c r="R1527" i="23"/>
  <c r="R1531" i="23"/>
  <c r="R1535" i="23"/>
  <c r="R1539" i="23"/>
  <c r="R1543" i="23"/>
  <c r="R1547" i="23"/>
  <c r="R962" i="23"/>
  <c r="R970" i="23"/>
  <c r="R978" i="23"/>
  <c r="R986" i="23"/>
  <c r="R994" i="23"/>
  <c r="R1002" i="23"/>
  <c r="R1010" i="23"/>
  <c r="R1018" i="23"/>
  <c r="R1026" i="23"/>
  <c r="R1034" i="23"/>
  <c r="R1042" i="23"/>
  <c r="R1050" i="23"/>
  <c r="R1058" i="23"/>
  <c r="R1066" i="23"/>
  <c r="R1074" i="23"/>
  <c r="R1082" i="23"/>
  <c r="R1090" i="23"/>
  <c r="R1098" i="23"/>
  <c r="R1104" i="23"/>
  <c r="R1108" i="23"/>
  <c r="R1112" i="23"/>
  <c r="R1116" i="23"/>
  <c r="R1120" i="23"/>
  <c r="R1124" i="23"/>
  <c r="R1128" i="23"/>
  <c r="R1132" i="23"/>
  <c r="R1136" i="23"/>
  <c r="R1140" i="23"/>
  <c r="R1144" i="23"/>
  <c r="R1148" i="23"/>
  <c r="R1152" i="23"/>
  <c r="R1156" i="23"/>
  <c r="R1160" i="23"/>
  <c r="R1164" i="23"/>
  <c r="R1168" i="23"/>
  <c r="R1172" i="23"/>
  <c r="R1176" i="23"/>
  <c r="R1180" i="23"/>
  <c r="R1184" i="23"/>
  <c r="R1188" i="23"/>
  <c r="R1192" i="23"/>
  <c r="R1196" i="23"/>
  <c r="R1200" i="23"/>
  <c r="R1204" i="23"/>
  <c r="R1208" i="23"/>
  <c r="R1212" i="23"/>
  <c r="R1216" i="23"/>
  <c r="R1220" i="23"/>
  <c r="R1224" i="23"/>
  <c r="R1228" i="23"/>
  <c r="R1232" i="23"/>
  <c r="R1236" i="23"/>
  <c r="R1240" i="23"/>
  <c r="R1244" i="23"/>
  <c r="R1248" i="23"/>
  <c r="R1252" i="23"/>
  <c r="R1256" i="23"/>
  <c r="R1260" i="23"/>
  <c r="R1264" i="23"/>
  <c r="R1268" i="23"/>
  <c r="R1272" i="23"/>
  <c r="R1276" i="23"/>
  <c r="R1280" i="23"/>
  <c r="R1284" i="23"/>
  <c r="R1288" i="23"/>
  <c r="R1292" i="23"/>
  <c r="R1296" i="23"/>
  <c r="R1300" i="23"/>
  <c r="R1304" i="23"/>
  <c r="R1308" i="23"/>
  <c r="R1312" i="23"/>
  <c r="R1316" i="23"/>
  <c r="R1320" i="23"/>
  <c r="R1324" i="23"/>
  <c r="R1328" i="23"/>
  <c r="R1332" i="23"/>
  <c r="R1336" i="23"/>
  <c r="R1340" i="23"/>
  <c r="R1344" i="23"/>
  <c r="R1348" i="23"/>
  <c r="R1352" i="23"/>
  <c r="R1356" i="23"/>
  <c r="R1360" i="23"/>
  <c r="R1364" i="23"/>
  <c r="R1368" i="23"/>
  <c r="R1372" i="23"/>
  <c r="R1376" i="23"/>
  <c r="R1380" i="23"/>
  <c r="R1384" i="23"/>
  <c r="R1388" i="23"/>
  <c r="R1392" i="23"/>
  <c r="R1396" i="23"/>
  <c r="R1400" i="23"/>
  <c r="R1404" i="23"/>
  <c r="R1408" i="23"/>
  <c r="R1412" i="23"/>
  <c r="R1416" i="23"/>
  <c r="R1420" i="23"/>
  <c r="R1424" i="23"/>
  <c r="R1428" i="23"/>
  <c r="R1432" i="23"/>
  <c r="R1436" i="23"/>
  <c r="R1440" i="23"/>
  <c r="R1444" i="23"/>
  <c r="R1448" i="23"/>
  <c r="R1452" i="23"/>
  <c r="R1456" i="23"/>
  <c r="R1460" i="23"/>
  <c r="R1464" i="23"/>
  <c r="R1468" i="23"/>
  <c r="R1472" i="23"/>
  <c r="R1476" i="23"/>
  <c r="R1480" i="23"/>
  <c r="R1484" i="23"/>
  <c r="R1488" i="23"/>
  <c r="R1492" i="23"/>
  <c r="R1496" i="23"/>
  <c r="R1500" i="23"/>
  <c r="R1504" i="23"/>
  <c r="R1508" i="23"/>
  <c r="R1512" i="23"/>
  <c r="R1516" i="23"/>
  <c r="R1520" i="23"/>
  <c r="R1524" i="23"/>
  <c r="R1528" i="23"/>
  <c r="R1532" i="23"/>
  <c r="R1536" i="23"/>
  <c r="R1540" i="23"/>
  <c r="R1544" i="23"/>
  <c r="R1548" i="23"/>
  <c r="R1552" i="23"/>
  <c r="R1556" i="23"/>
  <c r="R1560" i="23"/>
  <c r="R1564" i="23"/>
  <c r="R1568" i="23"/>
  <c r="R1572" i="23"/>
  <c r="R1576" i="23"/>
  <c r="R1580" i="23"/>
  <c r="R1584" i="23"/>
  <c r="R1588" i="23"/>
  <c r="R1592" i="23"/>
  <c r="R1596" i="23"/>
  <c r="R1600" i="23"/>
  <c r="R1604" i="23"/>
  <c r="R1608" i="23"/>
  <c r="R1612" i="23"/>
  <c r="R1616" i="23"/>
  <c r="R1620" i="23"/>
  <c r="R1624" i="23"/>
  <c r="R1628" i="23"/>
  <c r="R1632" i="23"/>
  <c r="R1636" i="23"/>
  <c r="R1640" i="23"/>
  <c r="R1644" i="23"/>
  <c r="R1648" i="23"/>
  <c r="R1652" i="23"/>
  <c r="R1656" i="23"/>
  <c r="R1660" i="23"/>
  <c r="R1664" i="23"/>
  <c r="R1668" i="23"/>
  <c r="R1672" i="23"/>
  <c r="R1676" i="23"/>
  <c r="R1680" i="23"/>
  <c r="R1684" i="23"/>
  <c r="R1688" i="23"/>
  <c r="R1692" i="23"/>
  <c r="R1696" i="23"/>
  <c r="R1700" i="23"/>
  <c r="R1704" i="23"/>
  <c r="R1708" i="23"/>
  <c r="R963" i="23"/>
  <c r="R971" i="23"/>
  <c r="R979" i="23"/>
  <c r="R987" i="23"/>
  <c r="R995" i="23"/>
  <c r="R1003" i="23"/>
  <c r="R1011" i="23"/>
  <c r="R1019" i="23"/>
  <c r="R1027" i="23"/>
  <c r="R1035" i="23"/>
  <c r="R1043" i="23"/>
  <c r="R1051" i="23"/>
  <c r="R1059" i="23"/>
  <c r="R1067" i="23"/>
  <c r="R1075" i="23"/>
  <c r="R1083" i="23"/>
  <c r="R1091" i="23"/>
  <c r="R1099" i="23"/>
  <c r="R1105" i="23"/>
  <c r="R1109" i="23"/>
  <c r="R1113" i="23"/>
  <c r="R1117" i="23"/>
  <c r="R1121" i="23"/>
  <c r="R1125" i="23"/>
  <c r="R1129" i="23"/>
  <c r="R1133" i="23"/>
  <c r="R1137" i="23"/>
  <c r="R1141" i="23"/>
  <c r="R1145" i="23"/>
  <c r="R1149" i="23"/>
  <c r="R1153" i="23"/>
  <c r="R1157" i="23"/>
  <c r="R1161" i="23"/>
  <c r="R1165" i="23"/>
  <c r="R1169" i="23"/>
  <c r="R1173" i="23"/>
  <c r="R1177" i="23"/>
  <c r="R1181" i="23"/>
  <c r="R1185" i="23"/>
  <c r="R1189" i="23"/>
  <c r="R1193" i="23"/>
  <c r="R1197" i="23"/>
  <c r="R1201" i="23"/>
  <c r="R1205" i="23"/>
  <c r="R1209" i="23"/>
  <c r="R1213" i="23"/>
  <c r="R1217" i="23"/>
  <c r="R1221" i="23"/>
  <c r="R1225" i="23"/>
  <c r="R1229" i="23"/>
  <c r="R1233" i="23"/>
  <c r="R1237" i="23"/>
  <c r="R1241" i="23"/>
  <c r="R1245" i="23"/>
  <c r="R1249" i="23"/>
  <c r="R1253" i="23"/>
  <c r="R1257" i="23"/>
  <c r="R1261" i="23"/>
  <c r="R1265" i="23"/>
  <c r="R1269" i="23"/>
  <c r="R1273" i="23"/>
  <c r="R1277" i="23"/>
  <c r="R1281" i="23"/>
  <c r="R1285" i="23"/>
  <c r="R1289" i="23"/>
  <c r="R1293" i="23"/>
  <c r="R1297" i="23"/>
  <c r="R1301" i="23"/>
  <c r="R1305" i="23"/>
  <c r="R1309" i="23"/>
  <c r="R1313" i="23"/>
  <c r="R1317" i="23"/>
  <c r="R1321" i="23"/>
  <c r="R1325" i="23"/>
  <c r="R1329" i="23"/>
  <c r="R1333" i="23"/>
  <c r="R1337" i="23"/>
  <c r="R1341" i="23"/>
  <c r="R1345" i="23"/>
  <c r="R1349" i="23"/>
  <c r="R1353" i="23"/>
  <c r="R1357" i="23"/>
  <c r="R1361" i="23"/>
  <c r="R1365" i="23"/>
  <c r="R1369" i="23"/>
  <c r="R1373" i="23"/>
  <c r="R1377" i="23"/>
  <c r="R1381" i="23"/>
  <c r="R1385" i="23"/>
  <c r="R1389" i="23"/>
  <c r="R1393" i="23"/>
  <c r="R1397" i="23"/>
  <c r="R1401" i="23"/>
  <c r="R1405" i="23"/>
  <c r="R1409" i="23"/>
  <c r="R1413" i="23"/>
  <c r="R1417" i="23"/>
  <c r="R1421" i="23"/>
  <c r="R1425" i="23"/>
  <c r="R1429" i="23"/>
  <c r="R1433" i="23"/>
  <c r="R1437" i="23"/>
  <c r="R1441" i="23"/>
  <c r="R1445" i="23"/>
  <c r="R1449" i="23"/>
  <c r="R1453" i="23"/>
  <c r="R1457" i="23"/>
  <c r="R1461" i="23"/>
  <c r="R1465" i="23"/>
  <c r="R1469" i="23"/>
  <c r="R1473" i="23"/>
  <c r="R1477" i="23"/>
  <c r="R1493" i="23"/>
  <c r="R1509" i="23"/>
  <c r="R1525" i="23"/>
  <c r="R1541" i="23"/>
  <c r="R1553" i="23"/>
  <c r="R1561" i="23"/>
  <c r="R1569" i="23"/>
  <c r="R1577" i="23"/>
  <c r="R1585" i="23"/>
  <c r="R1593" i="23"/>
  <c r="R1601" i="23"/>
  <c r="R1609" i="23"/>
  <c r="R1617" i="23"/>
  <c r="R1625" i="23"/>
  <c r="R1633" i="23"/>
  <c r="R1641" i="23"/>
  <c r="R1649" i="23"/>
  <c r="R1657" i="23"/>
  <c r="R1665" i="23"/>
  <c r="R1673" i="23"/>
  <c r="R1681" i="23"/>
  <c r="R1689" i="23"/>
  <c r="R1697" i="23"/>
  <c r="R1705" i="23"/>
  <c r="R1711" i="23"/>
  <c r="R1715" i="23"/>
  <c r="R1719" i="23"/>
  <c r="R1723" i="23"/>
  <c r="R1727" i="23"/>
  <c r="R1731" i="23"/>
  <c r="R1735" i="23"/>
  <c r="R1739" i="23"/>
  <c r="R1743" i="23"/>
  <c r="R1747" i="23"/>
  <c r="R1751" i="23"/>
  <c r="R1755" i="23"/>
  <c r="R1759" i="23"/>
  <c r="R1763" i="23"/>
  <c r="R1767" i="23"/>
  <c r="R1771" i="23"/>
  <c r="R1775" i="23"/>
  <c r="R1779" i="23"/>
  <c r="R1783" i="23"/>
  <c r="R1787" i="23"/>
  <c r="R1791" i="23"/>
  <c r="R1795" i="23"/>
  <c r="R1799" i="23"/>
  <c r="R1803" i="23"/>
  <c r="R1807" i="23"/>
  <c r="R1811" i="23"/>
  <c r="R1815" i="23"/>
  <c r="R1819" i="23"/>
  <c r="R1823" i="23"/>
  <c r="R1827" i="23"/>
  <c r="R1831" i="23"/>
  <c r="R1835" i="23"/>
  <c r="R1839" i="23"/>
  <c r="R1843" i="23"/>
  <c r="R1847" i="23"/>
  <c r="R1851" i="23"/>
  <c r="R1855" i="23"/>
  <c r="R1859" i="23"/>
  <c r="R1863" i="23"/>
  <c r="R1867" i="23"/>
  <c r="R1871" i="23"/>
  <c r="R1875" i="23"/>
  <c r="R1879" i="23"/>
  <c r="R1883" i="23"/>
  <c r="R1887" i="23"/>
  <c r="R1891" i="23"/>
  <c r="R1895" i="23"/>
  <c r="R1899" i="23"/>
  <c r="R1903" i="23"/>
  <c r="R1907" i="23"/>
  <c r="R1911" i="23"/>
  <c r="R1915" i="23"/>
  <c r="R1919" i="23"/>
  <c r="R1923" i="23"/>
  <c r="R1927" i="23"/>
  <c r="R1931" i="23"/>
  <c r="R1935" i="23"/>
  <c r="R1939" i="23"/>
  <c r="R1943" i="23"/>
  <c r="R1947" i="23"/>
  <c r="R1951" i="23"/>
  <c r="R1955" i="23"/>
  <c r="R1959" i="23"/>
  <c r="R1963" i="23"/>
  <c r="R1967" i="23"/>
  <c r="R1971" i="23"/>
  <c r="R1975" i="23"/>
  <c r="R1979" i="23"/>
  <c r="R1983" i="23"/>
  <c r="R1987" i="23"/>
  <c r="R1991" i="23"/>
  <c r="R1995" i="23"/>
  <c r="R1999" i="23"/>
  <c r="R2003" i="23"/>
  <c r="R2007" i="23"/>
  <c r="R2011" i="23"/>
  <c r="R2015" i="23"/>
  <c r="R2019" i="23"/>
  <c r="R2023" i="23"/>
  <c r="R2027" i="23"/>
  <c r="R2031" i="23"/>
  <c r="R2035" i="23"/>
  <c r="R2039" i="23"/>
  <c r="R2043" i="23"/>
  <c r="R2047" i="23"/>
  <c r="R2051" i="23"/>
  <c r="R2055" i="23"/>
  <c r="R2059" i="23"/>
  <c r="R2063" i="23"/>
  <c r="R2067" i="23"/>
  <c r="R2071" i="23"/>
  <c r="R2075" i="23"/>
  <c r="R2079" i="23"/>
  <c r="R2083" i="23"/>
  <c r="R2087" i="23"/>
  <c r="R2091" i="23"/>
  <c r="R2095" i="23"/>
  <c r="R2099" i="23"/>
  <c r="R2103" i="23"/>
  <c r="R2107" i="23"/>
  <c r="R2111" i="23"/>
  <c r="R2115" i="23"/>
  <c r="R2119" i="23"/>
  <c r="R2123" i="23"/>
  <c r="R2127" i="23"/>
  <c r="R2131" i="23"/>
  <c r="R2135" i="23"/>
  <c r="R2139" i="23"/>
  <c r="R2143" i="23"/>
  <c r="R2147" i="23"/>
  <c r="R2151" i="23"/>
  <c r="R2155" i="23"/>
  <c r="R2159" i="23"/>
  <c r="R2163" i="23"/>
  <c r="R2167" i="23"/>
  <c r="R2171" i="23"/>
  <c r="R2175" i="23"/>
  <c r="R2179" i="23"/>
  <c r="R2183" i="23"/>
  <c r="R2187" i="23"/>
  <c r="R2191" i="23"/>
  <c r="R2195" i="23"/>
  <c r="R2199" i="23"/>
  <c r="R2203" i="23"/>
  <c r="R2207" i="23"/>
  <c r="R2211" i="23"/>
  <c r="R2215" i="23"/>
  <c r="R2219" i="23"/>
  <c r="R2223" i="23"/>
  <c r="R2227" i="23"/>
  <c r="R2231" i="23"/>
  <c r="R2235" i="23"/>
  <c r="R2239" i="23"/>
  <c r="R2243" i="23"/>
  <c r="R2247" i="23"/>
  <c r="R2251" i="23"/>
  <c r="R2255" i="23"/>
  <c r="R2259" i="23"/>
  <c r="R2263" i="23"/>
  <c r="R2267" i="23"/>
  <c r="R2271" i="23"/>
  <c r="R2275" i="23"/>
  <c r="R2279" i="23"/>
  <c r="R2283" i="23"/>
  <c r="R2287" i="23"/>
  <c r="R2291" i="23"/>
  <c r="R1481" i="23"/>
  <c r="R1497" i="23"/>
  <c r="R1513" i="23"/>
  <c r="R1529" i="23"/>
  <c r="R1545" i="23"/>
  <c r="R1555" i="23"/>
  <c r="R1563" i="23"/>
  <c r="R1571" i="23"/>
  <c r="R1579" i="23"/>
  <c r="R1587" i="23"/>
  <c r="R1595" i="23"/>
  <c r="R1603" i="23"/>
  <c r="R1611" i="23"/>
  <c r="R1619" i="23"/>
  <c r="R1627" i="23"/>
  <c r="R1635" i="23"/>
  <c r="R1643" i="23"/>
  <c r="R1651" i="23"/>
  <c r="R1659" i="23"/>
  <c r="R1667" i="23"/>
  <c r="R1675" i="23"/>
  <c r="R1683" i="23"/>
  <c r="R1691" i="23"/>
  <c r="R1699" i="23"/>
  <c r="R1707" i="23"/>
  <c r="R1712" i="23"/>
  <c r="R1716" i="23"/>
  <c r="R1720" i="23"/>
  <c r="R1724" i="23"/>
  <c r="R1728" i="23"/>
  <c r="R1732" i="23"/>
  <c r="R1736" i="23"/>
  <c r="R1740" i="23"/>
  <c r="R1744" i="23"/>
  <c r="R1748" i="23"/>
  <c r="R1752" i="23"/>
  <c r="R1756" i="23"/>
  <c r="R1760" i="23"/>
  <c r="R1764" i="23"/>
  <c r="R1768" i="23"/>
  <c r="R1772" i="23"/>
  <c r="R1776" i="23"/>
  <c r="R1780" i="23"/>
  <c r="R1784" i="23"/>
  <c r="R1788" i="23"/>
  <c r="R1792" i="23"/>
  <c r="R1796" i="23"/>
  <c r="R1800" i="23"/>
  <c r="R1804" i="23"/>
  <c r="R1808" i="23"/>
  <c r="R1812" i="23"/>
  <c r="R1816" i="23"/>
  <c r="R1820" i="23"/>
  <c r="R1824" i="23"/>
  <c r="R1828" i="23"/>
  <c r="R1832" i="23"/>
  <c r="R1836" i="23"/>
  <c r="R1840" i="23"/>
  <c r="R1844" i="23"/>
  <c r="R1848" i="23"/>
  <c r="R1852" i="23"/>
  <c r="R1856" i="23"/>
  <c r="R1860" i="23"/>
  <c r="R1864" i="23"/>
  <c r="R1868" i="23"/>
  <c r="R1872" i="23"/>
  <c r="R1876" i="23"/>
  <c r="R1880" i="23"/>
  <c r="R1884" i="23"/>
  <c r="R1888" i="23"/>
  <c r="R1892" i="23"/>
  <c r="R1896" i="23"/>
  <c r="R1900" i="23"/>
  <c r="R1904" i="23"/>
  <c r="R1908" i="23"/>
  <c r="R1912" i="23"/>
  <c r="R1916" i="23"/>
  <c r="R1920" i="23"/>
  <c r="R1924" i="23"/>
  <c r="R1928" i="23"/>
  <c r="R1932" i="23"/>
  <c r="R1936" i="23"/>
  <c r="R1940" i="23"/>
  <c r="R1944" i="23"/>
  <c r="R1948" i="23"/>
  <c r="R1952" i="23"/>
  <c r="R1956" i="23"/>
  <c r="R1960" i="23"/>
  <c r="R1964" i="23"/>
  <c r="R1968" i="23"/>
  <c r="R1972" i="23"/>
  <c r="R1976" i="23"/>
  <c r="R1980" i="23"/>
  <c r="R1984" i="23"/>
  <c r="R1988" i="23"/>
  <c r="R1992" i="23"/>
  <c r="R1996" i="23"/>
  <c r="R2000" i="23"/>
  <c r="R2004" i="23"/>
  <c r="R2008" i="23"/>
  <c r="R2012" i="23"/>
  <c r="R2016" i="23"/>
  <c r="R2020" i="23"/>
  <c r="R2024" i="23"/>
  <c r="R2028" i="23"/>
  <c r="R2032" i="23"/>
  <c r="R2036" i="23"/>
  <c r="R2040" i="23"/>
  <c r="R2044" i="23"/>
  <c r="R2048" i="23"/>
  <c r="R2052" i="23"/>
  <c r="R2056" i="23"/>
  <c r="R2060" i="23"/>
  <c r="R2064" i="23"/>
  <c r="R2068" i="23"/>
  <c r="R2072" i="23"/>
  <c r="R2076" i="23"/>
  <c r="R2080" i="23"/>
  <c r="R2084" i="23"/>
  <c r="R2088" i="23"/>
  <c r="R2092" i="23"/>
  <c r="R2096" i="23"/>
  <c r="R2100" i="23"/>
  <c r="R2104" i="23"/>
  <c r="R2108" i="23"/>
  <c r="R2112" i="23"/>
  <c r="R2116" i="23"/>
  <c r="R2120" i="23"/>
  <c r="R2124" i="23"/>
  <c r="R2128" i="23"/>
  <c r="R2132" i="23"/>
  <c r="R2136" i="23"/>
  <c r="R2140" i="23"/>
  <c r="R2144" i="23"/>
  <c r="R2148" i="23"/>
  <c r="R2152" i="23"/>
  <c r="R2156" i="23"/>
  <c r="R2160" i="23"/>
  <c r="R2164" i="23"/>
  <c r="R2168" i="23"/>
  <c r="R2172" i="23"/>
  <c r="R2176" i="23"/>
  <c r="R2180" i="23"/>
  <c r="R2184" i="23"/>
  <c r="R2188" i="23"/>
  <c r="R2192" i="23"/>
  <c r="R2196" i="23"/>
  <c r="R2200" i="23"/>
  <c r="R2204" i="23"/>
  <c r="R2208" i="23"/>
  <c r="R2212" i="23"/>
  <c r="R2216" i="23"/>
  <c r="R2220" i="23"/>
  <c r="R2224" i="23"/>
  <c r="R2228" i="23"/>
  <c r="R2232" i="23"/>
  <c r="R2236" i="23"/>
  <c r="R2240" i="23"/>
  <c r="R2244" i="23"/>
  <c r="R2248" i="23"/>
  <c r="R2252" i="23"/>
  <c r="R2256" i="23"/>
  <c r="R2260" i="23"/>
  <c r="R2264" i="23"/>
  <c r="R2268" i="23"/>
  <c r="R2272" i="23"/>
  <c r="R2276" i="23"/>
  <c r="R2280" i="23"/>
  <c r="R2284" i="23"/>
  <c r="R2288" i="23"/>
  <c r="R1485" i="23"/>
  <c r="R1501" i="23"/>
  <c r="R1517" i="23"/>
  <c r="R1533" i="23"/>
  <c r="R1549" i="23"/>
  <c r="R1557" i="23"/>
  <c r="R1565" i="23"/>
  <c r="R1573" i="23"/>
  <c r="R1581" i="23"/>
  <c r="R1589" i="23"/>
  <c r="R1597" i="23"/>
  <c r="R1605" i="23"/>
  <c r="R1613" i="23"/>
  <c r="R1621" i="23"/>
  <c r="R1629" i="23"/>
  <c r="R1637" i="23"/>
  <c r="R1645" i="23"/>
  <c r="R1653" i="23"/>
  <c r="R1661" i="23"/>
  <c r="R1669" i="23"/>
  <c r="R1677" i="23"/>
  <c r="R1685" i="23"/>
  <c r="R1693" i="23"/>
  <c r="R1701" i="23"/>
  <c r="R1709" i="23"/>
  <c r="R1713" i="23"/>
  <c r="R1717" i="23"/>
  <c r="R1721" i="23"/>
  <c r="R1725" i="23"/>
  <c r="R1729" i="23"/>
  <c r="R1733" i="23"/>
  <c r="R1737" i="23"/>
  <c r="R1741" i="23"/>
  <c r="R1745" i="23"/>
  <c r="R1749" i="23"/>
  <c r="R1753" i="23"/>
  <c r="R1757" i="23"/>
  <c r="R1761" i="23"/>
  <c r="R1765" i="23"/>
  <c r="R1769" i="23"/>
  <c r="R1773" i="23"/>
  <c r="R1777" i="23"/>
  <c r="R1781" i="23"/>
  <c r="R1785" i="23"/>
  <c r="R1789" i="23"/>
  <c r="R1793" i="23"/>
  <c r="R1797" i="23"/>
  <c r="R1801" i="23"/>
  <c r="R1805" i="23"/>
  <c r="R1809" i="23"/>
  <c r="R1813" i="23"/>
  <c r="R1817" i="23"/>
  <c r="R1821" i="23"/>
  <c r="R1825" i="23"/>
  <c r="R1829" i="23"/>
  <c r="R1833" i="23"/>
  <c r="R1837" i="23"/>
  <c r="R1841" i="23"/>
  <c r="R1845" i="23"/>
  <c r="R1849" i="23"/>
  <c r="R1853" i="23"/>
  <c r="R1857" i="23"/>
  <c r="R1861" i="23"/>
  <c r="R1865" i="23"/>
  <c r="R1869" i="23"/>
  <c r="R1873" i="23"/>
  <c r="R1877" i="23"/>
  <c r="R1881" i="23"/>
  <c r="R1885" i="23"/>
  <c r="R1889" i="23"/>
  <c r="R1893" i="23"/>
  <c r="R1897" i="23"/>
  <c r="R1901" i="23"/>
  <c r="R1905" i="23"/>
  <c r="R1909" i="23"/>
  <c r="R1913" i="23"/>
  <c r="R1917" i="23"/>
  <c r="R1921" i="23"/>
  <c r="R1925" i="23"/>
  <c r="R1929" i="23"/>
  <c r="R1933" i="23"/>
  <c r="R1937" i="23"/>
  <c r="R1941" i="23"/>
  <c r="R1945" i="23"/>
  <c r="R1949" i="23"/>
  <c r="R1953" i="23"/>
  <c r="R1957" i="23"/>
  <c r="R1961" i="23"/>
  <c r="R1965" i="23"/>
  <c r="R1969" i="23"/>
  <c r="R1973" i="23"/>
  <c r="R1977" i="23"/>
  <c r="R1981" i="23"/>
  <c r="R1985" i="23"/>
  <c r="R1989" i="23"/>
  <c r="R1993" i="23"/>
  <c r="R1997" i="23"/>
  <c r="R2001" i="23"/>
  <c r="R2005" i="23"/>
  <c r="R2009" i="23"/>
  <c r="R2013" i="23"/>
  <c r="R2017" i="23"/>
  <c r="R2021" i="23"/>
  <c r="R2025" i="23"/>
  <c r="R2029" i="23"/>
  <c r="R2033" i="23"/>
  <c r="R2037" i="23"/>
  <c r="R2041" i="23"/>
  <c r="R2045" i="23"/>
  <c r="R2049" i="23"/>
  <c r="R2053" i="23"/>
  <c r="R2057" i="23"/>
  <c r="R2061" i="23"/>
  <c r="R2065" i="23"/>
  <c r="R2069" i="23"/>
  <c r="R2073" i="23"/>
  <c r="R2077" i="23"/>
  <c r="R2081" i="23"/>
  <c r="R2085" i="23"/>
  <c r="R2089" i="23"/>
  <c r="R2093" i="23"/>
  <c r="R2097" i="23"/>
  <c r="R2101" i="23"/>
  <c r="R2105" i="23"/>
  <c r="R2109" i="23"/>
  <c r="R2113" i="23"/>
  <c r="R2117" i="23"/>
  <c r="R2121" i="23"/>
  <c r="R2125" i="23"/>
  <c r="R2129" i="23"/>
  <c r="R2133" i="23"/>
  <c r="R2137" i="23"/>
  <c r="R2141" i="23"/>
  <c r="R2145" i="23"/>
  <c r="R2149" i="23"/>
  <c r="R2153" i="23"/>
  <c r="R2157" i="23"/>
  <c r="R2161" i="23"/>
  <c r="R2165" i="23"/>
  <c r="R2169" i="23"/>
  <c r="R2173" i="23"/>
  <c r="R2177" i="23"/>
  <c r="R2181" i="23"/>
  <c r="R2185" i="23"/>
  <c r="R2189" i="23"/>
  <c r="R2193" i="23"/>
  <c r="R2197" i="23"/>
  <c r="R2201" i="23"/>
  <c r="R2205" i="23"/>
  <c r="R2209" i="23"/>
  <c r="R2213" i="23"/>
  <c r="R2217" i="23"/>
  <c r="R2221" i="23"/>
  <c r="R2225" i="23"/>
  <c r="R2229" i="23"/>
  <c r="R2233" i="23"/>
  <c r="R2237" i="23"/>
  <c r="R2241" i="23"/>
  <c r="R2245" i="23"/>
  <c r="R2249" i="23"/>
  <c r="R2253" i="23"/>
  <c r="R2257" i="23"/>
  <c r="R2261" i="23"/>
  <c r="R2265" i="23"/>
  <c r="R2269" i="23"/>
  <c r="R2273" i="23"/>
  <c r="R2277" i="23"/>
  <c r="R2281" i="23"/>
  <c r="R1489" i="23"/>
  <c r="R1505" i="23"/>
  <c r="R1521" i="23"/>
  <c r="R1537" i="23"/>
  <c r="R1551" i="23"/>
  <c r="R1559" i="23"/>
  <c r="R1567" i="23"/>
  <c r="R1575" i="23"/>
  <c r="R1583" i="23"/>
  <c r="R1591" i="23"/>
  <c r="R1599" i="23"/>
  <c r="R1607" i="23"/>
  <c r="R1615" i="23"/>
  <c r="R1623" i="23"/>
  <c r="R1631" i="23"/>
  <c r="R1639" i="23"/>
  <c r="R1647" i="23"/>
  <c r="R1655" i="23"/>
  <c r="R1663" i="23"/>
  <c r="R1671" i="23"/>
  <c r="R1679" i="23"/>
  <c r="R1687" i="23"/>
  <c r="R1695" i="23"/>
  <c r="R1703" i="23"/>
  <c r="R1710" i="23"/>
  <c r="R1714" i="23"/>
  <c r="R1718" i="23"/>
  <c r="R1722" i="23"/>
  <c r="R1726" i="23"/>
  <c r="R1730" i="23"/>
  <c r="R1734" i="23"/>
  <c r="R1738" i="23"/>
  <c r="R1742" i="23"/>
  <c r="R1746" i="23"/>
  <c r="R1750" i="23"/>
  <c r="R1754" i="23"/>
  <c r="R1758" i="23"/>
  <c r="R1762" i="23"/>
  <c r="R1766" i="23"/>
  <c r="R1770" i="23"/>
  <c r="R1774" i="23"/>
  <c r="R1778" i="23"/>
  <c r="R1782" i="23"/>
  <c r="R1786" i="23"/>
  <c r="R1790" i="23"/>
  <c r="R1794" i="23"/>
  <c r="R1798" i="23"/>
  <c r="R1802" i="23"/>
  <c r="R1806" i="23"/>
  <c r="R1810" i="23"/>
  <c r="R1814" i="23"/>
  <c r="R1818" i="23"/>
  <c r="R1822" i="23"/>
  <c r="R1826" i="23"/>
  <c r="R1830" i="23"/>
  <c r="R1834" i="23"/>
  <c r="R1838" i="23"/>
  <c r="R1842" i="23"/>
  <c r="R1846" i="23"/>
  <c r="R1850" i="23"/>
  <c r="R1854" i="23"/>
  <c r="R1858" i="23"/>
  <c r="R1862" i="23"/>
  <c r="R1866" i="23"/>
  <c r="R1870" i="23"/>
  <c r="R1874" i="23"/>
  <c r="R1878" i="23"/>
  <c r="R1882" i="23"/>
  <c r="R1886" i="23"/>
  <c r="R1890" i="23"/>
  <c r="R1894" i="23"/>
  <c r="R1898" i="23"/>
  <c r="R1902" i="23"/>
  <c r="R1906" i="23"/>
  <c r="R1910" i="23"/>
  <c r="R1914" i="23"/>
  <c r="R1918" i="23"/>
  <c r="R1922" i="23"/>
  <c r="R1926" i="23"/>
  <c r="R1930" i="23"/>
  <c r="R1934" i="23"/>
  <c r="R1938" i="23"/>
  <c r="R1942" i="23"/>
  <c r="R1946" i="23"/>
  <c r="R1950" i="23"/>
  <c r="R1954" i="23"/>
  <c r="R1958" i="23"/>
  <c r="R1962" i="23"/>
  <c r="R1966" i="23"/>
  <c r="R1970" i="23"/>
  <c r="R1974" i="23"/>
  <c r="R1978" i="23"/>
  <c r="R1982" i="23"/>
  <c r="R1986" i="23"/>
  <c r="R1990" i="23"/>
  <c r="R1994" i="23"/>
  <c r="R1998" i="23"/>
  <c r="R2014" i="23"/>
  <c r="R2030" i="23"/>
  <c r="R2046" i="23"/>
  <c r="R2062" i="23"/>
  <c r="R2078" i="23"/>
  <c r="R2094" i="23"/>
  <c r="R2110" i="23"/>
  <c r="R2126" i="23"/>
  <c r="R2142" i="23"/>
  <c r="R2158" i="23"/>
  <c r="R2174" i="23"/>
  <c r="R2190" i="23"/>
  <c r="R2206" i="23"/>
  <c r="R2222" i="23"/>
  <c r="R2238" i="23"/>
  <c r="R2254" i="23"/>
  <c r="R2270" i="23"/>
  <c r="R2285" i="23"/>
  <c r="R2292" i="23"/>
  <c r="R2296" i="23"/>
  <c r="R2300" i="23"/>
  <c r="R2304" i="23"/>
  <c r="R2308" i="23"/>
  <c r="R2312" i="23"/>
  <c r="R2316" i="23"/>
  <c r="R2320" i="23"/>
  <c r="R2324" i="23"/>
  <c r="R2328" i="23"/>
  <c r="R2332" i="23"/>
  <c r="R2336" i="23"/>
  <c r="R2340" i="23"/>
  <c r="R2344" i="23"/>
  <c r="R2348" i="23"/>
  <c r="R2352" i="23"/>
  <c r="R2356" i="23"/>
  <c r="R2360" i="23"/>
  <c r="R2364" i="23"/>
  <c r="R2368" i="23"/>
  <c r="R2372" i="23"/>
  <c r="R2376" i="23"/>
  <c r="R2380" i="23"/>
  <c r="R2384" i="23"/>
  <c r="R2388" i="23"/>
  <c r="R2392" i="23"/>
  <c r="R2396" i="23"/>
  <c r="R2400" i="23"/>
  <c r="R2404" i="23"/>
  <c r="R2408" i="23"/>
  <c r="R2412" i="23"/>
  <c r="R2416" i="23"/>
  <c r="R2420" i="23"/>
  <c r="R2424" i="23"/>
  <c r="R2428" i="23"/>
  <c r="R2432" i="23"/>
  <c r="R2436" i="23"/>
  <c r="R2440" i="23"/>
  <c r="R2444" i="23"/>
  <c r="R2448" i="23"/>
  <c r="R2452" i="23"/>
  <c r="R2456" i="23"/>
  <c r="R2460" i="23"/>
  <c r="R2464" i="23"/>
  <c r="R2468" i="23"/>
  <c r="R2472" i="23"/>
  <c r="R2476" i="23"/>
  <c r="R2480" i="23"/>
  <c r="R2484" i="23"/>
  <c r="R2488" i="23"/>
  <c r="R2492" i="23"/>
  <c r="R2496" i="23"/>
  <c r="R2500" i="23"/>
  <c r="R2504" i="23"/>
  <c r="R2508" i="23"/>
  <c r="R2512" i="23"/>
  <c r="R2516" i="23"/>
  <c r="R2520" i="23"/>
  <c r="R2524" i="23"/>
  <c r="R2528" i="23"/>
  <c r="R2532" i="23"/>
  <c r="R2536" i="23"/>
  <c r="R2540" i="23"/>
  <c r="R2544" i="23"/>
  <c r="R2548" i="23"/>
  <c r="R2552" i="23"/>
  <c r="R2556" i="23"/>
  <c r="R2560" i="23"/>
  <c r="R2564" i="23"/>
  <c r="R2568" i="23"/>
  <c r="R2572" i="23"/>
  <c r="R2576" i="23"/>
  <c r="R2580" i="23"/>
  <c r="R2584" i="23"/>
  <c r="R2588" i="23"/>
  <c r="R2592" i="23"/>
  <c r="R2596" i="23"/>
  <c r="R2600" i="23"/>
  <c r="R2604" i="23"/>
  <c r="R2608" i="23"/>
  <c r="R2612" i="23"/>
  <c r="R2616" i="23"/>
  <c r="R2620" i="23"/>
  <c r="R2624" i="23"/>
  <c r="R2628" i="23"/>
  <c r="R2632" i="23"/>
  <c r="R2636" i="23"/>
  <c r="R2640" i="23"/>
  <c r="R2644" i="23"/>
  <c r="R2648" i="23"/>
  <c r="R2652" i="23"/>
  <c r="R2656" i="23"/>
  <c r="R2660" i="23"/>
  <c r="R2664" i="23"/>
  <c r="R2668" i="23"/>
  <c r="R2672" i="23"/>
  <c r="R2676" i="23"/>
  <c r="R2680" i="23"/>
  <c r="R2684" i="23"/>
  <c r="R2688" i="23"/>
  <c r="R2692" i="23"/>
  <c r="R2696" i="23"/>
  <c r="R2700" i="23"/>
  <c r="R2704" i="23"/>
  <c r="R2708" i="23"/>
  <c r="R2712" i="23"/>
  <c r="R2716" i="23"/>
  <c r="R2720" i="23"/>
  <c r="R2724" i="23"/>
  <c r="R2728" i="23"/>
  <c r="R2732" i="23"/>
  <c r="R2736" i="23"/>
  <c r="R2740" i="23"/>
  <c r="R2744" i="23"/>
  <c r="R2748" i="23"/>
  <c r="R2752" i="23"/>
  <c r="R2756" i="23"/>
  <c r="R2760" i="23"/>
  <c r="R2764" i="23"/>
  <c r="R2768" i="23"/>
  <c r="R2772" i="23"/>
  <c r="R2776" i="23"/>
  <c r="R2780" i="23"/>
  <c r="R2784" i="23"/>
  <c r="R2788" i="23"/>
  <c r="R2792" i="23"/>
  <c r="R2796" i="23"/>
  <c r="R2800" i="23"/>
  <c r="R2804" i="23"/>
  <c r="R2808" i="23"/>
  <c r="R2812" i="23"/>
  <c r="R2816" i="23"/>
  <c r="R2820" i="23"/>
  <c r="R2824" i="23"/>
  <c r="R2828" i="23"/>
  <c r="R2832" i="23"/>
  <c r="R2836" i="23"/>
  <c r="R2840" i="23"/>
  <c r="R2844" i="23"/>
  <c r="R2848" i="23"/>
  <c r="R2852" i="23"/>
  <c r="R2856" i="23"/>
  <c r="R2860" i="23"/>
  <c r="R2864" i="23"/>
  <c r="R2868" i="23"/>
  <c r="R2872" i="23"/>
  <c r="R2876" i="23"/>
  <c r="R2880" i="23"/>
  <c r="R2884" i="23"/>
  <c r="R2888" i="23"/>
  <c r="R2892" i="23"/>
  <c r="R2896" i="23"/>
  <c r="R2900" i="23"/>
  <c r="R2904" i="23"/>
  <c r="R2908" i="23"/>
  <c r="R2912" i="23"/>
  <c r="R2916" i="23"/>
  <c r="R2920" i="23"/>
  <c r="R2924" i="23"/>
  <c r="R2928" i="23"/>
  <c r="R2932" i="23"/>
  <c r="R2936" i="23"/>
  <c r="R2940" i="23"/>
  <c r="R2944" i="23"/>
  <c r="R2948" i="23"/>
  <c r="R2952" i="23"/>
  <c r="R2956" i="23"/>
  <c r="R2960" i="23"/>
  <c r="R2964" i="23"/>
  <c r="R2968" i="23"/>
  <c r="R2972" i="23"/>
  <c r="R2976" i="23"/>
  <c r="R2980" i="23"/>
  <c r="R2984" i="23"/>
  <c r="R2988" i="23"/>
  <c r="R2992" i="23"/>
  <c r="R2996" i="23"/>
  <c r="R3000" i="23"/>
  <c r="R3004" i="23"/>
  <c r="R3008" i="23"/>
  <c r="R3012" i="23"/>
  <c r="R3016" i="23"/>
  <c r="R3020" i="23"/>
  <c r="R3024" i="23"/>
  <c r="R3028" i="23"/>
  <c r="R3032" i="23"/>
  <c r="R3036" i="23"/>
  <c r="R3040" i="23"/>
  <c r="R3044" i="23"/>
  <c r="R3048" i="23"/>
  <c r="R3052" i="23"/>
  <c r="R3056" i="23"/>
  <c r="R3060" i="23"/>
  <c r="R3064" i="23"/>
  <c r="R3068" i="23"/>
  <c r="R3072" i="23"/>
  <c r="R3076" i="23"/>
  <c r="R3080" i="23"/>
  <c r="R3084" i="23"/>
  <c r="R3088" i="23"/>
  <c r="R3092" i="23"/>
  <c r="R3096" i="23"/>
  <c r="R3100" i="23"/>
  <c r="R2002" i="23"/>
  <c r="R2018" i="23"/>
  <c r="R2034" i="23"/>
  <c r="R2050" i="23"/>
  <c r="R2066" i="23"/>
  <c r="R2082" i="23"/>
  <c r="R2098" i="23"/>
  <c r="R2114" i="23"/>
  <c r="R2130" i="23"/>
  <c r="R2146" i="23"/>
  <c r="R2162" i="23"/>
  <c r="R2178" i="23"/>
  <c r="R2194" i="23"/>
  <c r="R2210" i="23"/>
  <c r="R2226" i="23"/>
  <c r="R2242" i="23"/>
  <c r="R2258" i="23"/>
  <c r="R2274" i="23"/>
  <c r="R2286" i="23"/>
  <c r="R2293" i="23"/>
  <c r="R2297" i="23"/>
  <c r="R2301" i="23"/>
  <c r="R2305" i="23"/>
  <c r="R2309" i="23"/>
  <c r="R2313" i="23"/>
  <c r="R2317" i="23"/>
  <c r="R2321" i="23"/>
  <c r="R2325" i="23"/>
  <c r="R2329" i="23"/>
  <c r="R2333" i="23"/>
  <c r="R2337" i="23"/>
  <c r="R2341" i="23"/>
  <c r="R2345" i="23"/>
  <c r="R2349" i="23"/>
  <c r="R2353" i="23"/>
  <c r="R2357" i="23"/>
  <c r="R2361" i="23"/>
  <c r="R2365" i="23"/>
  <c r="R2369" i="23"/>
  <c r="R2373" i="23"/>
  <c r="R2377" i="23"/>
  <c r="R2381" i="23"/>
  <c r="R2385" i="23"/>
  <c r="R2389" i="23"/>
  <c r="R2393" i="23"/>
  <c r="R2397" i="23"/>
  <c r="R2401" i="23"/>
  <c r="R2405" i="23"/>
  <c r="R2409" i="23"/>
  <c r="R2413" i="23"/>
  <c r="R2417" i="23"/>
  <c r="R2421" i="23"/>
  <c r="R2425" i="23"/>
  <c r="R2429" i="23"/>
  <c r="R2433" i="23"/>
  <c r="R2437" i="23"/>
  <c r="R2441" i="23"/>
  <c r="R2445" i="23"/>
  <c r="R2449" i="23"/>
  <c r="R2453" i="23"/>
  <c r="R2457" i="23"/>
  <c r="R2461" i="23"/>
  <c r="R2465" i="23"/>
  <c r="R2469" i="23"/>
  <c r="R2473" i="23"/>
  <c r="R2477" i="23"/>
  <c r="R2481" i="23"/>
  <c r="R2485" i="23"/>
  <c r="R2489" i="23"/>
  <c r="R2493" i="23"/>
  <c r="R2497" i="23"/>
  <c r="R2501" i="23"/>
  <c r="R2505" i="23"/>
  <c r="R2509" i="23"/>
  <c r="R2513" i="23"/>
  <c r="R2517" i="23"/>
  <c r="R2521" i="23"/>
  <c r="R2525" i="23"/>
  <c r="R2529" i="23"/>
  <c r="R2533" i="23"/>
  <c r="R2537" i="23"/>
  <c r="R2541" i="23"/>
  <c r="R2545" i="23"/>
  <c r="R2549" i="23"/>
  <c r="R2553" i="23"/>
  <c r="R2557" i="23"/>
  <c r="R2561" i="23"/>
  <c r="R2565" i="23"/>
  <c r="R2569" i="23"/>
  <c r="R2573" i="23"/>
  <c r="R2577" i="23"/>
  <c r="R2581" i="23"/>
  <c r="R2585" i="23"/>
  <c r="R2589" i="23"/>
  <c r="R2593" i="23"/>
  <c r="R2597" i="23"/>
  <c r="R2601" i="23"/>
  <c r="R2605" i="23"/>
  <c r="R2609" i="23"/>
  <c r="R2613" i="23"/>
  <c r="R2617" i="23"/>
  <c r="R2621" i="23"/>
  <c r="R2625" i="23"/>
  <c r="R2629" i="23"/>
  <c r="R2633" i="23"/>
  <c r="R2637" i="23"/>
  <c r="R2641" i="23"/>
  <c r="R2645" i="23"/>
  <c r="R2649" i="23"/>
  <c r="R2653" i="23"/>
  <c r="R2657" i="23"/>
  <c r="R2661" i="23"/>
  <c r="R2665" i="23"/>
  <c r="R2669" i="23"/>
  <c r="R2673" i="23"/>
  <c r="R2677" i="23"/>
  <c r="R2681" i="23"/>
  <c r="R2685" i="23"/>
  <c r="R2689" i="23"/>
  <c r="R2693" i="23"/>
  <c r="R2697" i="23"/>
  <c r="R2701" i="23"/>
  <c r="R2705" i="23"/>
  <c r="R2709" i="23"/>
  <c r="R2713" i="23"/>
  <c r="R2717" i="23"/>
  <c r="R2721" i="23"/>
  <c r="R2725" i="23"/>
  <c r="R2729" i="23"/>
  <c r="R2733" i="23"/>
  <c r="R2737" i="23"/>
  <c r="R2741" i="23"/>
  <c r="R2745" i="23"/>
  <c r="R2749" i="23"/>
  <c r="R2753" i="23"/>
  <c r="R2757" i="23"/>
  <c r="R2761" i="23"/>
  <c r="R2765" i="23"/>
  <c r="R2769" i="23"/>
  <c r="R2773" i="23"/>
  <c r="R2777" i="23"/>
  <c r="R2781" i="23"/>
  <c r="R2785" i="23"/>
  <c r="R2789" i="23"/>
  <c r="R2793" i="23"/>
  <c r="R2797" i="23"/>
  <c r="R2801" i="23"/>
  <c r="R2805" i="23"/>
  <c r="R2809" i="23"/>
  <c r="R2813" i="23"/>
  <c r="R2817" i="23"/>
  <c r="R2821" i="23"/>
  <c r="R2825" i="23"/>
  <c r="R2829" i="23"/>
  <c r="R2833" i="23"/>
  <c r="R2837" i="23"/>
  <c r="R2841" i="23"/>
  <c r="R2845" i="23"/>
  <c r="R2849" i="23"/>
  <c r="R2853" i="23"/>
  <c r="R2857" i="23"/>
  <c r="R2861" i="23"/>
  <c r="R2865" i="23"/>
  <c r="R2869" i="23"/>
  <c r="R2873" i="23"/>
  <c r="R2877" i="23"/>
  <c r="R2881" i="23"/>
  <c r="R2885" i="23"/>
  <c r="R2889" i="23"/>
  <c r="R2893" i="23"/>
  <c r="R2897" i="23"/>
  <c r="R2901" i="23"/>
  <c r="R2905" i="23"/>
  <c r="R2909" i="23"/>
  <c r="R2913" i="23"/>
  <c r="R2917" i="23"/>
  <c r="R2921" i="23"/>
  <c r="R2925" i="23"/>
  <c r="R2929" i="23"/>
  <c r="R2933" i="23"/>
  <c r="R2937" i="23"/>
  <c r="R2941" i="23"/>
  <c r="R2945" i="23"/>
  <c r="R2949" i="23"/>
  <c r="R2953" i="23"/>
  <c r="R2957" i="23"/>
  <c r="R2961" i="23"/>
  <c r="R2965" i="23"/>
  <c r="R2969" i="23"/>
  <c r="R2973" i="23"/>
  <c r="R2977" i="23"/>
  <c r="R2981" i="23"/>
  <c r="R2985" i="23"/>
  <c r="R2989" i="23"/>
  <c r="R2993" i="23"/>
  <c r="R2997" i="23"/>
  <c r="R3001" i="23"/>
  <c r="R3005" i="23"/>
  <c r="R3009" i="23"/>
  <c r="R3013" i="23"/>
  <c r="R3017" i="23"/>
  <c r="R3021" i="23"/>
  <c r="R3025" i="23"/>
  <c r="R3029" i="23"/>
  <c r="R3033" i="23"/>
  <c r="R3037" i="23"/>
  <c r="R3041" i="23"/>
  <c r="R3045" i="23"/>
  <c r="R3049" i="23"/>
  <c r="R3053" i="23"/>
  <c r="R3057" i="23"/>
  <c r="R3061" i="23"/>
  <c r="R3065" i="23"/>
  <c r="R3069" i="23"/>
  <c r="R3073" i="23"/>
  <c r="R3077" i="23"/>
  <c r="R3081" i="23"/>
  <c r="R3085" i="23"/>
  <c r="R3089" i="23"/>
  <c r="R3093" i="23"/>
  <c r="R3097" i="23"/>
  <c r="R3101" i="23"/>
  <c r="R2006" i="23"/>
  <c r="R2022" i="23"/>
  <c r="R2038" i="23"/>
  <c r="R2054" i="23"/>
  <c r="R2070" i="23"/>
  <c r="R2086" i="23"/>
  <c r="R2102" i="23"/>
  <c r="R2118" i="23"/>
  <c r="R2134" i="23"/>
  <c r="R2150" i="23"/>
  <c r="R2166" i="23"/>
  <c r="R2182" i="23"/>
  <c r="R2198" i="23"/>
  <c r="R2214" i="23"/>
  <c r="R2230" i="23"/>
  <c r="R2246" i="23"/>
  <c r="R2262" i="23"/>
  <c r="R2278" i="23"/>
  <c r="R2289" i="23"/>
  <c r="R2294" i="23"/>
  <c r="R2298" i="23"/>
  <c r="R2302" i="23"/>
  <c r="R2306" i="23"/>
  <c r="R2310" i="23"/>
  <c r="R2314" i="23"/>
  <c r="R2318" i="23"/>
  <c r="R2322" i="23"/>
  <c r="R2326" i="23"/>
  <c r="R2330" i="23"/>
  <c r="R2334" i="23"/>
  <c r="R2338" i="23"/>
  <c r="R2342" i="23"/>
  <c r="R2346" i="23"/>
  <c r="R2350" i="23"/>
  <c r="R2354" i="23"/>
  <c r="R2358" i="23"/>
  <c r="R2362" i="23"/>
  <c r="R2366" i="23"/>
  <c r="R2370" i="23"/>
  <c r="R2374" i="23"/>
  <c r="R2378" i="23"/>
  <c r="R2382" i="23"/>
  <c r="R2386" i="23"/>
  <c r="R2390" i="23"/>
  <c r="R2394" i="23"/>
  <c r="R2398" i="23"/>
  <c r="R2402" i="23"/>
  <c r="R2406" i="23"/>
  <c r="R2410" i="23"/>
  <c r="R2414" i="23"/>
  <c r="R2418" i="23"/>
  <c r="R2422" i="23"/>
  <c r="R2426" i="23"/>
  <c r="R2430" i="23"/>
  <c r="R2434" i="23"/>
  <c r="R2438" i="23"/>
  <c r="R2442" i="23"/>
  <c r="R2446" i="23"/>
  <c r="R2450" i="23"/>
  <c r="R2454" i="23"/>
  <c r="R2458" i="23"/>
  <c r="R2462" i="23"/>
  <c r="R2466" i="23"/>
  <c r="R2470" i="23"/>
  <c r="R2474" i="23"/>
  <c r="R2478" i="23"/>
  <c r="R2482" i="23"/>
  <c r="R2486" i="23"/>
  <c r="R2490" i="23"/>
  <c r="R2494" i="23"/>
  <c r="R2498" i="23"/>
  <c r="R2502" i="23"/>
  <c r="R2506" i="23"/>
  <c r="R2510" i="23"/>
  <c r="R2514" i="23"/>
  <c r="R2518" i="23"/>
  <c r="R2522" i="23"/>
  <c r="R2526" i="23"/>
  <c r="R2530" i="23"/>
  <c r="R2534" i="23"/>
  <c r="R2538" i="23"/>
  <c r="R2542" i="23"/>
  <c r="R2546" i="23"/>
  <c r="R2550" i="23"/>
  <c r="R2554" i="23"/>
  <c r="R2558" i="23"/>
  <c r="R2562" i="23"/>
  <c r="R2566" i="23"/>
  <c r="R2570" i="23"/>
  <c r="R2574" i="23"/>
  <c r="R2578" i="23"/>
  <c r="R2582" i="23"/>
  <c r="R2586" i="23"/>
  <c r="R2590" i="23"/>
  <c r="R2594" i="23"/>
  <c r="R2598" i="23"/>
  <c r="R2602" i="23"/>
  <c r="R2606" i="23"/>
  <c r="R2610" i="23"/>
  <c r="R2614" i="23"/>
  <c r="R2618" i="23"/>
  <c r="R2622" i="23"/>
  <c r="R2626" i="23"/>
  <c r="R2630" i="23"/>
  <c r="R2634" i="23"/>
  <c r="R2638" i="23"/>
  <c r="R2642" i="23"/>
  <c r="R2646" i="23"/>
  <c r="R2650" i="23"/>
  <c r="R2654" i="23"/>
  <c r="R2658" i="23"/>
  <c r="R2662" i="23"/>
  <c r="R2666" i="23"/>
  <c r="R2670" i="23"/>
  <c r="R2674" i="23"/>
  <c r="R2678" i="23"/>
  <c r="R2682" i="23"/>
  <c r="R2686" i="23"/>
  <c r="R2690" i="23"/>
  <c r="R2694" i="23"/>
  <c r="R2698" i="23"/>
  <c r="R2702" i="23"/>
  <c r="R2706" i="23"/>
  <c r="R2710" i="23"/>
  <c r="R2714" i="23"/>
  <c r="R2718" i="23"/>
  <c r="R2722" i="23"/>
  <c r="R2726" i="23"/>
  <c r="R2730" i="23"/>
  <c r="R2734" i="23"/>
  <c r="R2738" i="23"/>
  <c r="R2742" i="23"/>
  <c r="R2746" i="23"/>
  <c r="R2750" i="23"/>
  <c r="R2754" i="23"/>
  <c r="R2758" i="23"/>
  <c r="R2762" i="23"/>
  <c r="R2766" i="23"/>
  <c r="R2770" i="23"/>
  <c r="R2774" i="23"/>
  <c r="R2778" i="23"/>
  <c r="R2782" i="23"/>
  <c r="R2786" i="23"/>
  <c r="R2790" i="23"/>
  <c r="R2794" i="23"/>
  <c r="R2798" i="23"/>
  <c r="R2802" i="23"/>
  <c r="R2806" i="23"/>
  <c r="R2810" i="23"/>
  <c r="R2814" i="23"/>
  <c r="R2818" i="23"/>
  <c r="R2822" i="23"/>
  <c r="R2826" i="23"/>
  <c r="R2830" i="23"/>
  <c r="R2834" i="23"/>
  <c r="R2838" i="23"/>
  <c r="R2842" i="23"/>
  <c r="R2846" i="23"/>
  <c r="R2850" i="23"/>
  <c r="R2854" i="23"/>
  <c r="R2858" i="23"/>
  <c r="R2862" i="23"/>
  <c r="R2866" i="23"/>
  <c r="R2870" i="23"/>
  <c r="R2874" i="23"/>
  <c r="R2878" i="23"/>
  <c r="R2882" i="23"/>
  <c r="R2886" i="23"/>
  <c r="R2890" i="23"/>
  <c r="R2894" i="23"/>
  <c r="R2010" i="23"/>
  <c r="R2026" i="23"/>
  <c r="R2042" i="23"/>
  <c r="R2058" i="23"/>
  <c r="R2074" i="23"/>
  <c r="R2090" i="23"/>
  <c r="R2106" i="23"/>
  <c r="R2122" i="23"/>
  <c r="R2138" i="23"/>
  <c r="R2154" i="23"/>
  <c r="R2170" i="23"/>
  <c r="R2186" i="23"/>
  <c r="R2202" i="23"/>
  <c r="R2218" i="23"/>
  <c r="R2234" i="23"/>
  <c r="R2250" i="23"/>
  <c r="R2266" i="23"/>
  <c r="R2282" i="23"/>
  <c r="R2290" i="23"/>
  <c r="R2295" i="23"/>
  <c r="R2299" i="23"/>
  <c r="R2303" i="23"/>
  <c r="R2307" i="23"/>
  <c r="R2311" i="23"/>
  <c r="R2315" i="23"/>
  <c r="R2319" i="23"/>
  <c r="R2323" i="23"/>
  <c r="R2327" i="23"/>
  <c r="R2331" i="23"/>
  <c r="R2335" i="23"/>
  <c r="R2339" i="23"/>
  <c r="R2343" i="23"/>
  <c r="R2347" i="23"/>
  <c r="R2351" i="23"/>
  <c r="R2355" i="23"/>
  <c r="R2359" i="23"/>
  <c r="R2363" i="23"/>
  <c r="R2367" i="23"/>
  <c r="R2371" i="23"/>
  <c r="R2375" i="23"/>
  <c r="R2379" i="23"/>
  <c r="R2383" i="23"/>
  <c r="R2387" i="23"/>
  <c r="R2391" i="23"/>
  <c r="R2395" i="23"/>
  <c r="R2399" i="23"/>
  <c r="R2403" i="23"/>
  <c r="R2407" i="23"/>
  <c r="R2411" i="23"/>
  <c r="R2415" i="23"/>
  <c r="R2419" i="23"/>
  <c r="R2423" i="23"/>
  <c r="R2427" i="23"/>
  <c r="R2431" i="23"/>
  <c r="R2435" i="23"/>
  <c r="R2439" i="23"/>
  <c r="R2443" i="23"/>
  <c r="R2447" i="23"/>
  <c r="R2451" i="23"/>
  <c r="R2455" i="23"/>
  <c r="R2459" i="23"/>
  <c r="R2463" i="23"/>
  <c r="R2467" i="23"/>
  <c r="R2471" i="23"/>
  <c r="R2475" i="23"/>
  <c r="R2479" i="23"/>
  <c r="R2483" i="23"/>
  <c r="R2487" i="23"/>
  <c r="R2491" i="23"/>
  <c r="R2495" i="23"/>
  <c r="R2499" i="23"/>
  <c r="R2503" i="23"/>
  <c r="R2507" i="23"/>
  <c r="R2511" i="23"/>
  <c r="R2515" i="23"/>
  <c r="R2519" i="23"/>
  <c r="R2523" i="23"/>
  <c r="R2527" i="23"/>
  <c r="R2531" i="23"/>
  <c r="R2535" i="23"/>
  <c r="R2539" i="23"/>
  <c r="R2543" i="23"/>
  <c r="R2547" i="23"/>
  <c r="R2551" i="23"/>
  <c r="R2555" i="23"/>
  <c r="R2559" i="23"/>
  <c r="R2563" i="23"/>
  <c r="R2567" i="23"/>
  <c r="R2571" i="23"/>
  <c r="R2575" i="23"/>
  <c r="R2579" i="23"/>
  <c r="R2583" i="23"/>
  <c r="R2587" i="23"/>
  <c r="R2591" i="23"/>
  <c r="R2595" i="23"/>
  <c r="R2599" i="23"/>
  <c r="R2603" i="23"/>
  <c r="R2607" i="23"/>
  <c r="R2611" i="23"/>
  <c r="R2615" i="23"/>
  <c r="R2619" i="23"/>
  <c r="R2623" i="23"/>
  <c r="R2627" i="23"/>
  <c r="R2631" i="23"/>
  <c r="R2635" i="23"/>
  <c r="R2639" i="23"/>
  <c r="R2643" i="23"/>
  <c r="R2647" i="23"/>
  <c r="R2651" i="23"/>
  <c r="R2655" i="23"/>
  <c r="R2659" i="23"/>
  <c r="R2663" i="23"/>
  <c r="R2667" i="23"/>
  <c r="R2671" i="23"/>
  <c r="R2675" i="23"/>
  <c r="R2679" i="23"/>
  <c r="R2683" i="23"/>
  <c r="R2687" i="23"/>
  <c r="R2691" i="23"/>
  <c r="R2695" i="23"/>
  <c r="R2699" i="23"/>
  <c r="R2703" i="23"/>
  <c r="R2707" i="23"/>
  <c r="R2711" i="23"/>
  <c r="R2715" i="23"/>
  <c r="R2719" i="23"/>
  <c r="R2723" i="23"/>
  <c r="R2727" i="23"/>
  <c r="R2731" i="23"/>
  <c r="R2735" i="23"/>
  <c r="R2739" i="23"/>
  <c r="R2743" i="23"/>
  <c r="R2747" i="23"/>
  <c r="R2751" i="23"/>
  <c r="R2755" i="23"/>
  <c r="R2759" i="23"/>
  <c r="R2763" i="23"/>
  <c r="R2767" i="23"/>
  <c r="R2771" i="23"/>
  <c r="R2775" i="23"/>
  <c r="R2779" i="23"/>
  <c r="R2783" i="23"/>
  <c r="R2787" i="23"/>
  <c r="R2791" i="23"/>
  <c r="R2795" i="23"/>
  <c r="R2799" i="23"/>
  <c r="R2803" i="23"/>
  <c r="R2807" i="23"/>
  <c r="R2811" i="23"/>
  <c r="R2815" i="23"/>
  <c r="R2819" i="23"/>
  <c r="R2823" i="23"/>
  <c r="R2827" i="23"/>
  <c r="R2831" i="23"/>
  <c r="R2835" i="23"/>
  <c r="R2839" i="23"/>
  <c r="R2843" i="23"/>
  <c r="R2847" i="23"/>
  <c r="R2851" i="23"/>
  <c r="R2855" i="23"/>
  <c r="R2859" i="23"/>
  <c r="R2863" i="23"/>
  <c r="R2867" i="23"/>
  <c r="R2871" i="23"/>
  <c r="R2875" i="23"/>
  <c r="R2879" i="23"/>
  <c r="R2883" i="23"/>
  <c r="R2887" i="23"/>
  <c r="R2891" i="23"/>
  <c r="R2895" i="23"/>
  <c r="R2898" i="23"/>
  <c r="R2906" i="23"/>
  <c r="R2914" i="23"/>
  <c r="R2922" i="23"/>
  <c r="R2930" i="23"/>
  <c r="R2938" i="23"/>
  <c r="R2946" i="23"/>
  <c r="R2954" i="23"/>
  <c r="R2962" i="23"/>
  <c r="R2970" i="23"/>
  <c r="R2978" i="23"/>
  <c r="R2986" i="23"/>
  <c r="R2994" i="23"/>
  <c r="R3002" i="23"/>
  <c r="R3010" i="23"/>
  <c r="R3018" i="23"/>
  <c r="R3026" i="23"/>
  <c r="R3034" i="23"/>
  <c r="R3042" i="23"/>
  <c r="R3050" i="23"/>
  <c r="R3058" i="23"/>
  <c r="R3066" i="23"/>
  <c r="R3074" i="23"/>
  <c r="R3082" i="23"/>
  <c r="R3090" i="23"/>
  <c r="R3098" i="23"/>
  <c r="R2899" i="23"/>
  <c r="R2907" i="23"/>
  <c r="R2915" i="23"/>
  <c r="R2923" i="23"/>
  <c r="R2931" i="23"/>
  <c r="R2939" i="23"/>
  <c r="R2947" i="23"/>
  <c r="R2955" i="23"/>
  <c r="R2963" i="23"/>
  <c r="R2971" i="23"/>
  <c r="R2979" i="23"/>
  <c r="R2987" i="23"/>
  <c r="R2995" i="23"/>
  <c r="R3003" i="23"/>
  <c r="R3011" i="23"/>
  <c r="R3019" i="23"/>
  <c r="R3027" i="23"/>
  <c r="R3035" i="23"/>
  <c r="R3043" i="23"/>
  <c r="R3051" i="23"/>
  <c r="R3059" i="23"/>
  <c r="R3067" i="23"/>
  <c r="R3075" i="23"/>
  <c r="R3083" i="23"/>
  <c r="R3091" i="23"/>
  <c r="R3099" i="23"/>
  <c r="R2902" i="23"/>
  <c r="R2910" i="23"/>
  <c r="R2918" i="23"/>
  <c r="R2926" i="23"/>
  <c r="R2934" i="23"/>
  <c r="R2942" i="23"/>
  <c r="R2950" i="23"/>
  <c r="R2958" i="23"/>
  <c r="R2966" i="23"/>
  <c r="R2974" i="23"/>
  <c r="R2982" i="23"/>
  <c r="R2990" i="23"/>
  <c r="R2998" i="23"/>
  <c r="R3006" i="23"/>
  <c r="R3014" i="23"/>
  <c r="R3022" i="23"/>
  <c r="R3030" i="23"/>
  <c r="R3038" i="23"/>
  <c r="R3046" i="23"/>
  <c r="R3054" i="23"/>
  <c r="R3062" i="23"/>
  <c r="R3070" i="23"/>
  <c r="R3078" i="23"/>
  <c r="R3086" i="23"/>
  <c r="R3094" i="23"/>
  <c r="R3102" i="23"/>
  <c r="R2903" i="23"/>
  <c r="R2911" i="23"/>
  <c r="R2919" i="23"/>
  <c r="R2927" i="23"/>
  <c r="R2935" i="23"/>
  <c r="R2943" i="23"/>
  <c r="R2951" i="23"/>
  <c r="R2959" i="23"/>
  <c r="R2967" i="23"/>
  <c r="R2975" i="23"/>
  <c r="R2983" i="23"/>
  <c r="R2991" i="23"/>
  <c r="R2999" i="23"/>
  <c r="R3007" i="23"/>
  <c r="R3015" i="23"/>
  <c r="R3023" i="23"/>
  <c r="R3031" i="23"/>
  <c r="R3039" i="23"/>
  <c r="R3047" i="23"/>
  <c r="R3055" i="23"/>
  <c r="R3063" i="23"/>
  <c r="R3071" i="23"/>
  <c r="R3079" i="23"/>
  <c r="R3087" i="23"/>
  <c r="R3095" i="23"/>
  <c r="O5" i="23"/>
  <c r="O9" i="23"/>
  <c r="O13" i="23"/>
  <c r="O17" i="23"/>
  <c r="O21" i="23"/>
  <c r="O25" i="23"/>
  <c r="O29" i="23"/>
  <c r="O33" i="23"/>
  <c r="O37" i="23"/>
  <c r="O41" i="23"/>
  <c r="O45" i="23"/>
  <c r="O49" i="23"/>
  <c r="O53" i="23"/>
  <c r="O57" i="23"/>
  <c r="O61" i="23"/>
  <c r="O65" i="23"/>
  <c r="O69" i="23"/>
  <c r="O73" i="23"/>
  <c r="O77" i="23"/>
  <c r="O81" i="23"/>
  <c r="O85" i="23"/>
  <c r="O89" i="23"/>
  <c r="O93" i="23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O181" i="23"/>
  <c r="O185" i="23"/>
  <c r="O189" i="23"/>
  <c r="O193" i="23"/>
  <c r="O197" i="23"/>
  <c r="O201" i="23"/>
  <c r="O205" i="23"/>
  <c r="O209" i="23"/>
  <c r="O213" i="23"/>
  <c r="O217" i="23"/>
  <c r="O221" i="23"/>
  <c r="O225" i="23"/>
  <c r="O229" i="23"/>
  <c r="O233" i="23"/>
  <c r="O237" i="23"/>
  <c r="O241" i="23"/>
  <c r="O245" i="23"/>
  <c r="O249" i="23"/>
  <c r="O253" i="23"/>
  <c r="O257" i="23"/>
  <c r="O261" i="23"/>
  <c r="O265" i="23"/>
  <c r="O269" i="23"/>
  <c r="O273" i="23"/>
  <c r="O277" i="23"/>
  <c r="O281" i="23"/>
  <c r="O285" i="23"/>
  <c r="O289" i="23"/>
  <c r="O293" i="23"/>
  <c r="O297" i="23"/>
  <c r="O301" i="23"/>
  <c r="O305" i="23"/>
  <c r="O309" i="23"/>
  <c r="O313" i="23"/>
  <c r="O317" i="23"/>
  <c r="O321" i="23"/>
  <c r="O325" i="23"/>
  <c r="O329" i="23"/>
  <c r="O333" i="23"/>
  <c r="O337" i="23"/>
  <c r="O341" i="23"/>
  <c r="O345" i="23"/>
  <c r="O349" i="23"/>
  <c r="O353" i="23"/>
  <c r="O357" i="23"/>
  <c r="O361" i="23"/>
  <c r="O365" i="23"/>
  <c r="O369" i="23"/>
  <c r="O373" i="23"/>
  <c r="O377" i="23"/>
  <c r="O381" i="23"/>
  <c r="O385" i="23"/>
  <c r="O389" i="23"/>
  <c r="O393" i="23"/>
  <c r="O397" i="23"/>
  <c r="O401" i="23"/>
  <c r="O405" i="23"/>
  <c r="O409" i="23"/>
  <c r="O413" i="23"/>
  <c r="O417" i="23"/>
  <c r="O421" i="23"/>
  <c r="O425" i="23"/>
  <c r="O429" i="23"/>
  <c r="O433" i="23"/>
  <c r="O437" i="23"/>
  <c r="O441" i="23"/>
  <c r="O445" i="23"/>
  <c r="O449" i="23"/>
  <c r="O453" i="23"/>
  <c r="O457" i="23"/>
  <c r="O461" i="23"/>
  <c r="O465" i="23"/>
  <c r="O469" i="23"/>
  <c r="O473" i="23"/>
  <c r="O477" i="23"/>
  <c r="O481" i="23"/>
  <c r="O485" i="23"/>
  <c r="O489" i="23"/>
  <c r="O493" i="23"/>
  <c r="O497" i="23"/>
  <c r="O501" i="23"/>
  <c r="O505" i="23"/>
  <c r="O509" i="23"/>
  <c r="O513" i="23"/>
  <c r="O517" i="23"/>
  <c r="O521" i="23"/>
  <c r="O525" i="23"/>
  <c r="O529" i="23"/>
  <c r="O533" i="23"/>
  <c r="O537" i="23"/>
  <c r="O541" i="23"/>
  <c r="O545" i="23"/>
  <c r="O549" i="23"/>
  <c r="O553" i="23"/>
  <c r="O557" i="23"/>
  <c r="O561" i="23"/>
  <c r="O565" i="23"/>
  <c r="O569" i="23"/>
  <c r="O573" i="23"/>
  <c r="O577" i="23"/>
  <c r="O581" i="23"/>
  <c r="O585" i="23"/>
  <c r="O589" i="23"/>
  <c r="O593" i="23"/>
  <c r="O597" i="23"/>
  <c r="O601" i="23"/>
  <c r="O605" i="23"/>
  <c r="O609" i="23"/>
  <c r="O613" i="23"/>
  <c r="O617" i="23"/>
  <c r="O621" i="23"/>
  <c r="O625" i="23"/>
  <c r="O629" i="23"/>
  <c r="O633" i="23"/>
  <c r="O637" i="23"/>
  <c r="O641" i="23"/>
  <c r="O645" i="23"/>
  <c r="O649" i="23"/>
  <c r="O653" i="23"/>
  <c r="O657" i="23"/>
  <c r="O661" i="23"/>
  <c r="O665" i="23"/>
  <c r="O669" i="23"/>
  <c r="O673" i="23"/>
  <c r="O677" i="23"/>
  <c r="O681" i="23"/>
  <c r="O685" i="23"/>
  <c r="O689" i="23"/>
  <c r="O693" i="23"/>
  <c r="O697" i="23"/>
  <c r="O701" i="23"/>
  <c r="O705" i="23"/>
  <c r="O709" i="23"/>
  <c r="O713" i="23"/>
  <c r="O717" i="23"/>
  <c r="O721" i="23"/>
  <c r="O725" i="23"/>
  <c r="O729" i="23"/>
  <c r="O733" i="23"/>
  <c r="O737" i="23"/>
  <c r="O741" i="23"/>
  <c r="O745" i="23"/>
  <c r="O749" i="23"/>
  <c r="O753" i="23"/>
  <c r="O757" i="23"/>
  <c r="O761" i="23"/>
  <c r="O765" i="23"/>
  <c r="O769" i="23"/>
  <c r="O773" i="23"/>
  <c r="O777" i="23"/>
  <c r="O781" i="23"/>
  <c r="O785" i="23"/>
  <c r="O789" i="23"/>
  <c r="O793" i="23"/>
  <c r="O797" i="23"/>
  <c r="O801" i="23"/>
  <c r="O805" i="23"/>
  <c r="O809" i="23"/>
  <c r="O813" i="23"/>
  <c r="O817" i="23"/>
  <c r="O821" i="23"/>
  <c r="O825" i="23"/>
  <c r="O829" i="23"/>
  <c r="O833" i="23"/>
  <c r="O837" i="23"/>
  <c r="O841" i="23"/>
  <c r="O845" i="23"/>
  <c r="O849" i="23"/>
  <c r="O853" i="23"/>
  <c r="O857" i="23"/>
  <c r="O861" i="23"/>
  <c r="O865" i="23"/>
  <c r="O869" i="23"/>
  <c r="O873" i="23"/>
  <c r="O877" i="23"/>
  <c r="O881" i="23"/>
  <c r="O885" i="23"/>
  <c r="O889" i="23"/>
  <c r="O893" i="23"/>
  <c r="O897" i="23"/>
  <c r="O901" i="23"/>
  <c r="O905" i="23"/>
  <c r="O909" i="23"/>
  <c r="O913" i="23"/>
  <c r="O917" i="23"/>
  <c r="O921" i="23"/>
  <c r="O925" i="23"/>
  <c r="O929" i="23"/>
  <c r="O933" i="23"/>
  <c r="O937" i="23"/>
  <c r="O941" i="23"/>
  <c r="O945" i="23"/>
  <c r="O949" i="23"/>
  <c r="O953" i="23"/>
  <c r="O957" i="23"/>
  <c r="O961" i="23"/>
  <c r="O965" i="23"/>
  <c r="O969" i="23"/>
  <c r="O973" i="23"/>
  <c r="O977" i="23"/>
  <c r="O981" i="23"/>
  <c r="O985" i="23"/>
  <c r="O989" i="23"/>
  <c r="O993" i="23"/>
  <c r="O997" i="23"/>
  <c r="O1001" i="23"/>
  <c r="O1005" i="23"/>
  <c r="O1009" i="23"/>
  <c r="O1013" i="23"/>
  <c r="O1017" i="23"/>
  <c r="O1021" i="23"/>
  <c r="O1025" i="23"/>
  <c r="O1029" i="23"/>
  <c r="O1033" i="23"/>
  <c r="O1037" i="23"/>
  <c r="O1041" i="23"/>
  <c r="O1045" i="23"/>
  <c r="O1049" i="23"/>
  <c r="O1053" i="23"/>
  <c r="O1057" i="23"/>
  <c r="O1061" i="23"/>
  <c r="O1065" i="23"/>
  <c r="O1069" i="23"/>
  <c r="O1073" i="23"/>
  <c r="O1077" i="23"/>
  <c r="O1081" i="23"/>
  <c r="O1085" i="23"/>
  <c r="O1089" i="23"/>
  <c r="O1093" i="23"/>
  <c r="O1097" i="23"/>
  <c r="O1101" i="23"/>
  <c r="O1105" i="23"/>
  <c r="O1109" i="23"/>
  <c r="O1113" i="23"/>
  <c r="O1117" i="23"/>
  <c r="O1121" i="23"/>
  <c r="O1125" i="23"/>
  <c r="O1129" i="23"/>
  <c r="O1133" i="23"/>
  <c r="O1137" i="23"/>
  <c r="O1141" i="23"/>
  <c r="O1145" i="23"/>
  <c r="O1149" i="23"/>
  <c r="O1153" i="23"/>
  <c r="O1157" i="23"/>
  <c r="O1161" i="23"/>
  <c r="O1165" i="23"/>
  <c r="O1169" i="23"/>
  <c r="O1173" i="23"/>
  <c r="O1177" i="23"/>
  <c r="O1181" i="23"/>
  <c r="O1185" i="23"/>
  <c r="O1189" i="23"/>
  <c r="O1193" i="23"/>
  <c r="O1197" i="23"/>
  <c r="O1201" i="23"/>
  <c r="O1205" i="23"/>
  <c r="O1209" i="23"/>
  <c r="O1213" i="23"/>
  <c r="O1217" i="23"/>
  <c r="O1221" i="23"/>
  <c r="O1225" i="23"/>
  <c r="O1229" i="23"/>
  <c r="O1233" i="23"/>
  <c r="O1237" i="23"/>
  <c r="O1241" i="23"/>
  <c r="O1245" i="23"/>
  <c r="O1249" i="23"/>
  <c r="O1253" i="23"/>
  <c r="O1257" i="23"/>
  <c r="O1261" i="23"/>
  <c r="O1265" i="23"/>
  <c r="O1269" i="23"/>
  <c r="O1273" i="23"/>
  <c r="O1277" i="23"/>
  <c r="O1281" i="23"/>
  <c r="O1285" i="23"/>
  <c r="O1289" i="23"/>
  <c r="O1293" i="23"/>
  <c r="O1297" i="23"/>
  <c r="O1301" i="23"/>
  <c r="O1305" i="23"/>
  <c r="O1309" i="23"/>
  <c r="O1313" i="23"/>
  <c r="O1317" i="23"/>
  <c r="O1321" i="23"/>
  <c r="O1325" i="23"/>
  <c r="O1329" i="23"/>
  <c r="O1333" i="23"/>
  <c r="O1337" i="23"/>
  <c r="O1341" i="23"/>
  <c r="O1345" i="23"/>
  <c r="O1349" i="23"/>
  <c r="O1353" i="23"/>
  <c r="O1357" i="23"/>
  <c r="O1361" i="23"/>
  <c r="O1365" i="23"/>
  <c r="O1369" i="23"/>
  <c r="O1373" i="23"/>
  <c r="O1377" i="23"/>
  <c r="O1381" i="23"/>
  <c r="O1385" i="23"/>
  <c r="O1389" i="23"/>
  <c r="O1393" i="23"/>
  <c r="O1397" i="23"/>
  <c r="O1401" i="23"/>
  <c r="O1405" i="23"/>
  <c r="O1409" i="23"/>
  <c r="O1413" i="23"/>
  <c r="O1417" i="23"/>
  <c r="O1421" i="23"/>
  <c r="O1425" i="23"/>
  <c r="O1429" i="23"/>
  <c r="O1433" i="23"/>
  <c r="O1437" i="23"/>
  <c r="O1441" i="23"/>
  <c r="O1445" i="23"/>
  <c r="O1449" i="23"/>
  <c r="O1453" i="23"/>
  <c r="O1457" i="23"/>
  <c r="O1461" i="23"/>
  <c r="O1465" i="23"/>
  <c r="O1469" i="23"/>
  <c r="O1473" i="23"/>
  <c r="O1477" i="23"/>
  <c r="O1481" i="23"/>
  <c r="O1485" i="23"/>
  <c r="O1489" i="23"/>
  <c r="O1493" i="23"/>
  <c r="O1497" i="23"/>
  <c r="O1501" i="23"/>
  <c r="O1505" i="23"/>
  <c r="O1509" i="23"/>
  <c r="O1513" i="23"/>
  <c r="O1517" i="23"/>
  <c r="O1521" i="23"/>
  <c r="O1525" i="23"/>
  <c r="O1529" i="23"/>
  <c r="O1533" i="23"/>
  <c r="O1537" i="23"/>
  <c r="O1541" i="23"/>
  <c r="O1545" i="23"/>
  <c r="O1549" i="23"/>
  <c r="O1553" i="23"/>
  <c r="O1557" i="23"/>
  <c r="O1561" i="23"/>
  <c r="O1565" i="23"/>
  <c r="O1569" i="23"/>
  <c r="O1573" i="23"/>
  <c r="O1577" i="23"/>
  <c r="O1581" i="23"/>
  <c r="O1585" i="23"/>
  <c r="O1589" i="23"/>
  <c r="O1593" i="23"/>
  <c r="O1597" i="23"/>
  <c r="O1601" i="23"/>
  <c r="O1605" i="23"/>
  <c r="O1609" i="23"/>
  <c r="O1613" i="23"/>
  <c r="O1617" i="23"/>
  <c r="O1621" i="23"/>
  <c r="O1625" i="23"/>
  <c r="O1629" i="23"/>
  <c r="O1633" i="23"/>
  <c r="O1637" i="23"/>
  <c r="O1641" i="23"/>
  <c r="O1645" i="23"/>
  <c r="O1649" i="23"/>
  <c r="O1653" i="23"/>
  <c r="O1657" i="23"/>
  <c r="O1661" i="23"/>
  <c r="O1665" i="23"/>
  <c r="O1669" i="23"/>
  <c r="O1673" i="23"/>
  <c r="O1677" i="23"/>
  <c r="O1681" i="23"/>
  <c r="O1685" i="23"/>
  <c r="O1689" i="23"/>
  <c r="O1693" i="23"/>
  <c r="O1697" i="23"/>
  <c r="O1701" i="23"/>
  <c r="O1705" i="23"/>
  <c r="O1709" i="23"/>
  <c r="O1713" i="23"/>
  <c r="O1717" i="23"/>
  <c r="O1721" i="23"/>
  <c r="O1725" i="23"/>
  <c r="O1729" i="23"/>
  <c r="O1733" i="23"/>
  <c r="O1737" i="23"/>
  <c r="O1741" i="23"/>
  <c r="O1745" i="23"/>
  <c r="O1749" i="23"/>
  <c r="O1753" i="23"/>
  <c r="O1757" i="23"/>
  <c r="O1761" i="23"/>
  <c r="O1765" i="23"/>
  <c r="O1769" i="23"/>
  <c r="O1773" i="23"/>
  <c r="O1777" i="23"/>
  <c r="O1781" i="23"/>
  <c r="O1785" i="23"/>
  <c r="O1789" i="23"/>
  <c r="O1793" i="23"/>
  <c r="O1797" i="23"/>
  <c r="O1801" i="23"/>
  <c r="O1805" i="23"/>
  <c r="O1809" i="23"/>
  <c r="O1813" i="23"/>
  <c r="O1817" i="23"/>
  <c r="O1821" i="23"/>
  <c r="O1825" i="23"/>
  <c r="O1829" i="23"/>
  <c r="O1833" i="23"/>
  <c r="O1837" i="23"/>
  <c r="O1841" i="23"/>
  <c r="O1845" i="23"/>
  <c r="O1849" i="23"/>
  <c r="O1853" i="23"/>
  <c r="O1857" i="23"/>
  <c r="O1861" i="23"/>
  <c r="O1865" i="23"/>
  <c r="O1869" i="23"/>
  <c r="O1873" i="23"/>
  <c r="O1877" i="23"/>
  <c r="O1881" i="23"/>
  <c r="O1885" i="23"/>
  <c r="O1889" i="23"/>
  <c r="O1893" i="23"/>
  <c r="O1897" i="23"/>
  <c r="O1901" i="23"/>
  <c r="O1905" i="23"/>
  <c r="O1909" i="23"/>
  <c r="O1913" i="23"/>
  <c r="O1917" i="23"/>
  <c r="O1921" i="23"/>
  <c r="O1925" i="23"/>
  <c r="O1929" i="23"/>
  <c r="O1933" i="23"/>
  <c r="O1937" i="23"/>
  <c r="O1941" i="23"/>
  <c r="O1945" i="23"/>
  <c r="O1949" i="23"/>
  <c r="O1953" i="23"/>
  <c r="O1957" i="23"/>
  <c r="O1961" i="23"/>
  <c r="O1965" i="23"/>
  <c r="O1969" i="23"/>
  <c r="O1973" i="23"/>
  <c r="O1977" i="23"/>
  <c r="O1981" i="23"/>
  <c r="O1985" i="23"/>
  <c r="O1989" i="23"/>
  <c r="O1993" i="23"/>
  <c r="O1997" i="23"/>
  <c r="O2001" i="23"/>
  <c r="O2005" i="23"/>
  <c r="O2009" i="23"/>
  <c r="O2013" i="23"/>
  <c r="O2017" i="23"/>
  <c r="O2021" i="23"/>
  <c r="O2025" i="23"/>
  <c r="O2029" i="23"/>
  <c r="O2033" i="23"/>
  <c r="O2037" i="23"/>
  <c r="O2041" i="23"/>
  <c r="O2045" i="23"/>
  <c r="O2049" i="23"/>
  <c r="O2053" i="23"/>
  <c r="O2057" i="23"/>
  <c r="O2061" i="23"/>
  <c r="O2065" i="23"/>
  <c r="O2069" i="23"/>
  <c r="O2073" i="23"/>
  <c r="O2077" i="23"/>
  <c r="O2081" i="23"/>
  <c r="O2085" i="23"/>
  <c r="O2089" i="23"/>
  <c r="O2093" i="23"/>
  <c r="O2097" i="23"/>
  <c r="O2101" i="23"/>
  <c r="O2105" i="23"/>
  <c r="O2109" i="23"/>
  <c r="O2113" i="23"/>
  <c r="O2117" i="23"/>
  <c r="O2121" i="23"/>
  <c r="O2125" i="23"/>
  <c r="O2129" i="23"/>
  <c r="O2133" i="23"/>
  <c r="O2137" i="23"/>
  <c r="O2141" i="23"/>
  <c r="O2145" i="23"/>
  <c r="O2149" i="23"/>
  <c r="O2153" i="23"/>
  <c r="O2157" i="23"/>
  <c r="O2161" i="23"/>
  <c r="O2165" i="23"/>
  <c r="O2169" i="23"/>
  <c r="O2173" i="23"/>
  <c r="O2177" i="23"/>
  <c r="O2181" i="23"/>
  <c r="O2185" i="23"/>
  <c r="O2189" i="23"/>
  <c r="O2193" i="23"/>
  <c r="O2197" i="23"/>
  <c r="O2201" i="23"/>
  <c r="O2205" i="23"/>
  <c r="O2209" i="23"/>
  <c r="O2213" i="23"/>
  <c r="O2217" i="23"/>
  <c r="O2221" i="23"/>
  <c r="O2225" i="23"/>
  <c r="O2229" i="23"/>
  <c r="O2233" i="23"/>
  <c r="O2237" i="23"/>
  <c r="O2241" i="23"/>
  <c r="O2245" i="23"/>
  <c r="O2249" i="23"/>
  <c r="O2253" i="23"/>
  <c r="O2257" i="23"/>
  <c r="O2261" i="23"/>
  <c r="O2265" i="23"/>
  <c r="O2269" i="23"/>
  <c r="O2273" i="23"/>
  <c r="O2277" i="23"/>
  <c r="O2281" i="23"/>
  <c r="O2285" i="23"/>
  <c r="O2289" i="23"/>
  <c r="O2293" i="23"/>
  <c r="O2297" i="23"/>
  <c r="O2301" i="23"/>
  <c r="O2305" i="23"/>
  <c r="O2309" i="23"/>
  <c r="O2313" i="23"/>
  <c r="O2317" i="23"/>
  <c r="O2321" i="23"/>
  <c r="O2325" i="23"/>
  <c r="O2329" i="23"/>
  <c r="O2333" i="23"/>
  <c r="O2337" i="23"/>
  <c r="O2341" i="23"/>
  <c r="O2345" i="23"/>
  <c r="O2349" i="23"/>
  <c r="O2353" i="23"/>
  <c r="O2357" i="23"/>
  <c r="O2361" i="23"/>
  <c r="O2365" i="23"/>
  <c r="O2369" i="23"/>
  <c r="O2373" i="23"/>
  <c r="O2377" i="23"/>
  <c r="O2381" i="23"/>
  <c r="O2385" i="23"/>
  <c r="O2389" i="23"/>
  <c r="O2393" i="23"/>
  <c r="O2397" i="23"/>
  <c r="O2401" i="23"/>
  <c r="O2405" i="23"/>
  <c r="O2409" i="23"/>
  <c r="O2413" i="23"/>
  <c r="O2417" i="23"/>
  <c r="O2421" i="23"/>
  <c r="O2425" i="23"/>
  <c r="O2429" i="23"/>
  <c r="O2433" i="23"/>
  <c r="O2437" i="23"/>
  <c r="O2441" i="23"/>
  <c r="O2445" i="23"/>
  <c r="O2449" i="23"/>
  <c r="O2453" i="23"/>
  <c r="O2457" i="23"/>
  <c r="O2461" i="23"/>
  <c r="O2465" i="23"/>
  <c r="O2469" i="23"/>
  <c r="O2473" i="23"/>
  <c r="O2477" i="23"/>
  <c r="O2481" i="23"/>
  <c r="O2485" i="23"/>
  <c r="O2489" i="23"/>
  <c r="O2493" i="23"/>
  <c r="O2497" i="23"/>
  <c r="O2501" i="23"/>
  <c r="O2505" i="23"/>
  <c r="O2509" i="23"/>
  <c r="O2513" i="23"/>
  <c r="O2517" i="23"/>
  <c r="O2521" i="23"/>
  <c r="O2525" i="23"/>
  <c r="O2529" i="23"/>
  <c r="O2533" i="23"/>
  <c r="O2537" i="23"/>
  <c r="O2541" i="23"/>
  <c r="O2545" i="23"/>
  <c r="O2549" i="23"/>
  <c r="O2553" i="23"/>
  <c r="O2557" i="23"/>
  <c r="O2561" i="23"/>
  <c r="O2565" i="23"/>
  <c r="O2569" i="23"/>
  <c r="O2573" i="23"/>
  <c r="O2577" i="23"/>
  <c r="O2581" i="23"/>
  <c r="O2585" i="23"/>
  <c r="O2589" i="23"/>
  <c r="O2593" i="23"/>
  <c r="O2597" i="23"/>
  <c r="O2601" i="23"/>
  <c r="O2605" i="23"/>
  <c r="O2609" i="23"/>
  <c r="O2613" i="23"/>
  <c r="O2617" i="23"/>
  <c r="O2621" i="23"/>
  <c r="O2625" i="23"/>
  <c r="O2629" i="23"/>
  <c r="O2633" i="23"/>
  <c r="O2637" i="23"/>
  <c r="O2641" i="23"/>
  <c r="O2645" i="23"/>
  <c r="O2649" i="23"/>
  <c r="O2653" i="23"/>
  <c r="O2657" i="23"/>
  <c r="O2661" i="23"/>
  <c r="O2665" i="23"/>
  <c r="O2669" i="23"/>
  <c r="O2673" i="23"/>
  <c r="O2677" i="23"/>
  <c r="O2681" i="23"/>
  <c r="O2685" i="23"/>
  <c r="O2689" i="23"/>
  <c r="O2693" i="23"/>
  <c r="O2697" i="23"/>
  <c r="O2701" i="23"/>
  <c r="O2705" i="23"/>
  <c r="O2709" i="23"/>
  <c r="O2713" i="23"/>
  <c r="O2717" i="23"/>
  <c r="O2721" i="23"/>
  <c r="O2725" i="23"/>
  <c r="O2729" i="23"/>
  <c r="O2733" i="23"/>
  <c r="O2737" i="23"/>
  <c r="O2741" i="23"/>
  <c r="O2745" i="23"/>
  <c r="O2749" i="23"/>
  <c r="O2753" i="23"/>
  <c r="O2757" i="23"/>
  <c r="O2761" i="23"/>
  <c r="O2765" i="23"/>
  <c r="O2769" i="23"/>
  <c r="O2773" i="23"/>
  <c r="O2777" i="23"/>
  <c r="O2781" i="23"/>
  <c r="O2785" i="23"/>
  <c r="O2789" i="23"/>
  <c r="O2793" i="23"/>
  <c r="O2797" i="23"/>
  <c r="O2801" i="23"/>
  <c r="O2805" i="23"/>
  <c r="O2809" i="23"/>
  <c r="O2813" i="23"/>
  <c r="O2817" i="23"/>
  <c r="O2821" i="23"/>
  <c r="O2825" i="23"/>
  <c r="O2829" i="23"/>
  <c r="O2833" i="23"/>
  <c r="O2837" i="23"/>
  <c r="O2841" i="23"/>
  <c r="O2845" i="23"/>
  <c r="O6" i="23"/>
  <c r="O10" i="23"/>
  <c r="O14" i="23"/>
  <c r="O18" i="23"/>
  <c r="O22" i="23"/>
  <c r="O26" i="23"/>
  <c r="O30" i="23"/>
  <c r="O34" i="23"/>
  <c r="O38" i="23"/>
  <c r="O42" i="23"/>
  <c r="O46" i="23"/>
  <c r="O50" i="23"/>
  <c r="O54" i="23"/>
  <c r="O58" i="23"/>
  <c r="O62" i="23"/>
  <c r="O66" i="23"/>
  <c r="O70" i="23"/>
  <c r="O74" i="23"/>
  <c r="O78" i="23"/>
  <c r="O82" i="23"/>
  <c r="O86" i="23"/>
  <c r="O90" i="23"/>
  <c r="O94" i="23"/>
  <c r="O98" i="23"/>
  <c r="O102" i="23"/>
  <c r="O106" i="23"/>
  <c r="O110" i="23"/>
  <c r="O114" i="23"/>
  <c r="O118" i="23"/>
  <c r="O122" i="23"/>
  <c r="O126" i="23"/>
  <c r="O130" i="23"/>
  <c r="O134" i="23"/>
  <c r="O138" i="23"/>
  <c r="O142" i="23"/>
  <c r="O146" i="23"/>
  <c r="O150" i="23"/>
  <c r="O154" i="23"/>
  <c r="O158" i="23"/>
  <c r="O162" i="23"/>
  <c r="O166" i="23"/>
  <c r="O170" i="23"/>
  <c r="O174" i="23"/>
  <c r="O178" i="23"/>
  <c r="O182" i="23"/>
  <c r="O186" i="23"/>
  <c r="O190" i="23"/>
  <c r="O194" i="23"/>
  <c r="O198" i="23"/>
  <c r="O202" i="23"/>
  <c r="O206" i="23"/>
  <c r="O210" i="23"/>
  <c r="O214" i="23"/>
  <c r="O218" i="23"/>
  <c r="O222" i="23"/>
  <c r="O226" i="23"/>
  <c r="O230" i="23"/>
  <c r="O234" i="23"/>
  <c r="O238" i="23"/>
  <c r="O242" i="23"/>
  <c r="O246" i="23"/>
  <c r="O250" i="23"/>
  <c r="O254" i="23"/>
  <c r="O258" i="23"/>
  <c r="O262" i="23"/>
  <c r="O266" i="23"/>
  <c r="O270" i="23"/>
  <c r="O274" i="23"/>
  <c r="O278" i="23"/>
  <c r="O282" i="23"/>
  <c r="O286" i="23"/>
  <c r="O290" i="23"/>
  <c r="O294" i="23"/>
  <c r="O298" i="23"/>
  <c r="O302" i="23"/>
  <c r="O306" i="23"/>
  <c r="O310" i="23"/>
  <c r="O314" i="23"/>
  <c r="O318" i="23"/>
  <c r="O322" i="23"/>
  <c r="O326" i="23"/>
  <c r="O330" i="23"/>
  <c r="O334" i="23"/>
  <c r="O338" i="23"/>
  <c r="O342" i="23"/>
  <c r="O346" i="23"/>
  <c r="O350" i="23"/>
  <c r="O354" i="23"/>
  <c r="O358" i="23"/>
  <c r="O362" i="23"/>
  <c r="O366" i="23"/>
  <c r="O370" i="23"/>
  <c r="O374" i="23"/>
  <c r="O378" i="23"/>
  <c r="O382" i="23"/>
  <c r="O386" i="23"/>
  <c r="O390" i="23"/>
  <c r="O394" i="23"/>
  <c r="O398" i="23"/>
  <c r="O402" i="23"/>
  <c r="O406" i="23"/>
  <c r="O410" i="23"/>
  <c r="O414" i="23"/>
  <c r="O418" i="23"/>
  <c r="O422" i="23"/>
  <c r="O426" i="23"/>
  <c r="O430" i="23"/>
  <c r="O434" i="23"/>
  <c r="O438" i="23"/>
  <c r="O442" i="23"/>
  <c r="O446" i="23"/>
  <c r="O450" i="23"/>
  <c r="O454" i="23"/>
  <c r="O458" i="23"/>
  <c r="O462" i="23"/>
  <c r="O466" i="23"/>
  <c r="O470" i="23"/>
  <c r="O474" i="23"/>
  <c r="O478" i="23"/>
  <c r="O482" i="23"/>
  <c r="O486" i="23"/>
  <c r="O490" i="23"/>
  <c r="O494" i="23"/>
  <c r="O498" i="23"/>
  <c r="O502" i="23"/>
  <c r="O506" i="23"/>
  <c r="O510" i="23"/>
  <c r="O514" i="23"/>
  <c r="O518" i="23"/>
  <c r="O522" i="23"/>
  <c r="O526" i="23"/>
  <c r="O530" i="23"/>
  <c r="O534" i="23"/>
  <c r="O538" i="23"/>
  <c r="O542" i="23"/>
  <c r="O546" i="23"/>
  <c r="O550" i="23"/>
  <c r="O554" i="23"/>
  <c r="O558" i="23"/>
  <c r="O562" i="23"/>
  <c r="O566" i="23"/>
  <c r="O570" i="23"/>
  <c r="O574" i="23"/>
  <c r="O578" i="23"/>
  <c r="O582" i="23"/>
  <c r="O586" i="23"/>
  <c r="O590" i="23"/>
  <c r="O594" i="23"/>
  <c r="O598" i="23"/>
  <c r="O602" i="23"/>
  <c r="O606" i="23"/>
  <c r="O610" i="23"/>
  <c r="O614" i="23"/>
  <c r="O618" i="23"/>
  <c r="O622" i="23"/>
  <c r="O626" i="23"/>
  <c r="O630" i="23"/>
  <c r="O634" i="23"/>
  <c r="O638" i="23"/>
  <c r="O642" i="23"/>
  <c r="O646" i="23"/>
  <c r="O650" i="23"/>
  <c r="O654" i="23"/>
  <c r="O658" i="23"/>
  <c r="O662" i="23"/>
  <c r="O666" i="23"/>
  <c r="O670" i="23"/>
  <c r="O674" i="23"/>
  <c r="O678" i="23"/>
  <c r="O682" i="23"/>
  <c r="O686" i="23"/>
  <c r="O690" i="23"/>
  <c r="O694" i="23"/>
  <c r="O698" i="23"/>
  <c r="O702" i="23"/>
  <c r="O706" i="23"/>
  <c r="O710" i="23"/>
  <c r="O714" i="23"/>
  <c r="O718" i="23"/>
  <c r="O722" i="23"/>
  <c r="O726" i="23"/>
  <c r="O730" i="23"/>
  <c r="O734" i="23"/>
  <c r="O738" i="23"/>
  <c r="O742" i="23"/>
  <c r="O746" i="23"/>
  <c r="O750" i="23"/>
  <c r="O754" i="23"/>
  <c r="O758" i="23"/>
  <c r="O762" i="23"/>
  <c r="O766" i="23"/>
  <c r="O770" i="23"/>
  <c r="O774" i="23"/>
  <c r="O778" i="23"/>
  <c r="O782" i="23"/>
  <c r="O786" i="23"/>
  <c r="O790" i="23"/>
  <c r="O794" i="23"/>
  <c r="O798" i="23"/>
  <c r="O802" i="23"/>
  <c r="O806" i="23"/>
  <c r="O810" i="23"/>
  <c r="O814" i="23"/>
  <c r="O818" i="23"/>
  <c r="O822" i="23"/>
  <c r="O826" i="23"/>
  <c r="O830" i="23"/>
  <c r="O834" i="23"/>
  <c r="O838" i="23"/>
  <c r="O842" i="23"/>
  <c r="O846" i="23"/>
  <c r="O850" i="23"/>
  <c r="O854" i="23"/>
  <c r="O858" i="23"/>
  <c r="O862" i="23"/>
  <c r="O866" i="23"/>
  <c r="O870" i="23"/>
  <c r="O874" i="23"/>
  <c r="O878" i="23"/>
  <c r="O882" i="23"/>
  <c r="O886" i="23"/>
  <c r="O890" i="23"/>
  <c r="O894" i="23"/>
  <c r="O898" i="23"/>
  <c r="O902" i="23"/>
  <c r="O906" i="23"/>
  <c r="O910" i="23"/>
  <c r="O914" i="23"/>
  <c r="O918" i="23"/>
  <c r="O922" i="23"/>
  <c r="O926" i="23"/>
  <c r="O930" i="23"/>
  <c r="O934" i="23"/>
  <c r="O938" i="23"/>
  <c r="O942" i="23"/>
  <c r="O946" i="23"/>
  <c r="O950" i="23"/>
  <c r="O954" i="23"/>
  <c r="O958" i="23"/>
  <c r="O962" i="23"/>
  <c r="O966" i="23"/>
  <c r="O970" i="23"/>
  <c r="O974" i="23"/>
  <c r="O978" i="23"/>
  <c r="O982" i="23"/>
  <c r="O986" i="23"/>
  <c r="O990" i="23"/>
  <c r="O994" i="23"/>
  <c r="O998" i="23"/>
  <c r="O1002" i="23"/>
  <c r="O1006" i="23"/>
  <c r="O1010" i="23"/>
  <c r="O1014" i="23"/>
  <c r="O1018" i="23"/>
  <c r="O1022" i="23"/>
  <c r="O1026" i="23"/>
  <c r="O1030" i="23"/>
  <c r="O1034" i="23"/>
  <c r="O1038" i="23"/>
  <c r="O1042" i="23"/>
  <c r="O1046" i="23"/>
  <c r="O1050" i="23"/>
  <c r="O1054" i="23"/>
  <c r="O1058" i="23"/>
  <c r="O1062" i="23"/>
  <c r="O1066" i="23"/>
  <c r="O1070" i="23"/>
  <c r="O1074" i="23"/>
  <c r="O1078" i="23"/>
  <c r="O1082" i="23"/>
  <c r="O1086" i="23"/>
  <c r="O1090" i="23"/>
  <c r="O1094" i="23"/>
  <c r="O1098" i="23"/>
  <c r="O1102" i="23"/>
  <c r="O1106" i="23"/>
  <c r="O1110" i="23"/>
  <c r="O1114" i="23"/>
  <c r="O1118" i="23"/>
  <c r="O1122" i="23"/>
  <c r="O1126" i="23"/>
  <c r="O1130" i="23"/>
  <c r="O1134" i="23"/>
  <c r="O1138" i="23"/>
  <c r="O1142" i="23"/>
  <c r="O1146" i="23"/>
  <c r="O1150" i="23"/>
  <c r="O1154" i="23"/>
  <c r="O1158" i="23"/>
  <c r="O1162" i="23"/>
  <c r="O1166" i="23"/>
  <c r="O1170" i="23"/>
  <c r="O1174" i="23"/>
  <c r="O1178" i="23"/>
  <c r="O1182" i="23"/>
  <c r="O1186" i="23"/>
  <c r="O1190" i="23"/>
  <c r="O1194" i="23"/>
  <c r="O1198" i="23"/>
  <c r="O1202" i="23"/>
  <c r="O1206" i="23"/>
  <c r="O1210" i="23"/>
  <c r="O1214" i="23"/>
  <c r="O1218" i="23"/>
  <c r="O1222" i="23"/>
  <c r="O1226" i="23"/>
  <c r="O1230" i="23"/>
  <c r="O1234" i="23"/>
  <c r="O1238" i="23"/>
  <c r="O1242" i="23"/>
  <c r="O1246" i="23"/>
  <c r="O1250" i="23"/>
  <c r="O1254" i="23"/>
  <c r="O1258" i="23"/>
  <c r="O1262" i="23"/>
  <c r="O1266" i="23"/>
  <c r="O1270" i="23"/>
  <c r="O1274" i="23"/>
  <c r="O7" i="23"/>
  <c r="O11" i="23"/>
  <c r="O15" i="23"/>
  <c r="O19" i="23"/>
  <c r="O23" i="23"/>
  <c r="O27" i="23"/>
  <c r="O31" i="23"/>
  <c r="O35" i="23"/>
  <c r="O39" i="23"/>
  <c r="O43" i="23"/>
  <c r="O47" i="23"/>
  <c r="O51" i="23"/>
  <c r="O55" i="23"/>
  <c r="O59" i="23"/>
  <c r="O63" i="23"/>
  <c r="O67" i="23"/>
  <c r="O71" i="23"/>
  <c r="O75" i="23"/>
  <c r="O79" i="23"/>
  <c r="O83" i="23"/>
  <c r="O87" i="23"/>
  <c r="O91" i="23"/>
  <c r="O95" i="23"/>
  <c r="O99" i="23"/>
  <c r="O103" i="23"/>
  <c r="O107" i="23"/>
  <c r="O111" i="23"/>
  <c r="O115" i="23"/>
  <c r="O119" i="23"/>
  <c r="O123" i="23"/>
  <c r="O127" i="23"/>
  <c r="O131" i="23"/>
  <c r="O135" i="23"/>
  <c r="O139" i="23"/>
  <c r="O143" i="23"/>
  <c r="O147" i="23"/>
  <c r="O151" i="23"/>
  <c r="O155" i="23"/>
  <c r="O159" i="23"/>
  <c r="O163" i="23"/>
  <c r="O167" i="23"/>
  <c r="O171" i="23"/>
  <c r="O175" i="23"/>
  <c r="O179" i="23"/>
  <c r="O183" i="23"/>
  <c r="O187" i="23"/>
  <c r="O191" i="23"/>
  <c r="O195" i="23"/>
  <c r="O199" i="23"/>
  <c r="O203" i="23"/>
  <c r="O207" i="23"/>
  <c r="O211" i="23"/>
  <c r="O215" i="23"/>
  <c r="O219" i="23"/>
  <c r="O223" i="23"/>
  <c r="O227" i="23"/>
  <c r="O231" i="23"/>
  <c r="O235" i="23"/>
  <c r="O239" i="23"/>
  <c r="O243" i="23"/>
  <c r="O247" i="23"/>
  <c r="O251" i="23"/>
  <c r="O255" i="23"/>
  <c r="O259" i="23"/>
  <c r="O263" i="23"/>
  <c r="O267" i="23"/>
  <c r="O271" i="23"/>
  <c r="O275" i="23"/>
  <c r="O279" i="23"/>
  <c r="O283" i="23"/>
  <c r="O287" i="23"/>
  <c r="O291" i="23"/>
  <c r="O295" i="23"/>
  <c r="O299" i="23"/>
  <c r="O303" i="23"/>
  <c r="O307" i="23"/>
  <c r="O311" i="23"/>
  <c r="O315" i="23"/>
  <c r="O319" i="23"/>
  <c r="O323" i="23"/>
  <c r="O327" i="23"/>
  <c r="O331" i="23"/>
  <c r="O335" i="23"/>
  <c r="O339" i="23"/>
  <c r="O343" i="23"/>
  <c r="O347" i="23"/>
  <c r="O351" i="23"/>
  <c r="O355" i="23"/>
  <c r="O359" i="23"/>
  <c r="O363" i="23"/>
  <c r="O367" i="23"/>
  <c r="O371" i="23"/>
  <c r="O375" i="23"/>
  <c r="O379" i="23"/>
  <c r="O383" i="23"/>
  <c r="O387" i="23"/>
  <c r="O391" i="23"/>
  <c r="O395" i="23"/>
  <c r="O399" i="23"/>
  <c r="O403" i="23"/>
  <c r="O407" i="23"/>
  <c r="O411" i="23"/>
  <c r="O415" i="23"/>
  <c r="O419" i="23"/>
  <c r="O423" i="23"/>
  <c r="O427" i="23"/>
  <c r="O431" i="23"/>
  <c r="O435" i="23"/>
  <c r="O439" i="23"/>
  <c r="O443" i="23"/>
  <c r="O447" i="23"/>
  <c r="O451" i="23"/>
  <c r="O455" i="23"/>
  <c r="O459" i="23"/>
  <c r="O463" i="23"/>
  <c r="O467" i="23"/>
  <c r="O471" i="23"/>
  <c r="O475" i="23"/>
  <c r="O479" i="23"/>
  <c r="O483" i="23"/>
  <c r="O487" i="23"/>
  <c r="O491" i="23"/>
  <c r="O495" i="23"/>
  <c r="O499" i="23"/>
  <c r="O503" i="23"/>
  <c r="O507" i="23"/>
  <c r="O511" i="23"/>
  <c r="O515" i="23"/>
  <c r="O519" i="23"/>
  <c r="O523" i="23"/>
  <c r="O527" i="23"/>
  <c r="O531" i="23"/>
  <c r="O535" i="23"/>
  <c r="O539" i="23"/>
  <c r="O543" i="23"/>
  <c r="O547" i="23"/>
  <c r="O551" i="23"/>
  <c r="O555" i="23"/>
  <c r="O559" i="23"/>
  <c r="O563" i="23"/>
  <c r="O567" i="23"/>
  <c r="O571" i="23"/>
  <c r="O575" i="23"/>
  <c r="O579" i="23"/>
  <c r="O583" i="23"/>
  <c r="O587" i="23"/>
  <c r="O591" i="23"/>
  <c r="O595" i="23"/>
  <c r="O599" i="23"/>
  <c r="O603" i="23"/>
  <c r="O607" i="23"/>
  <c r="O611" i="23"/>
  <c r="O615" i="23"/>
  <c r="O619" i="23"/>
  <c r="O623" i="23"/>
  <c r="O627" i="23"/>
  <c r="O631" i="23"/>
  <c r="O635" i="23"/>
  <c r="O639" i="23"/>
  <c r="O643" i="23"/>
  <c r="O647" i="23"/>
  <c r="O651" i="23"/>
  <c r="O655" i="23"/>
  <c r="O659" i="23"/>
  <c r="O663" i="23"/>
  <c r="O667" i="23"/>
  <c r="O671" i="23"/>
  <c r="O675" i="23"/>
  <c r="O679" i="23"/>
  <c r="O683" i="23"/>
  <c r="O687" i="23"/>
  <c r="O691" i="23"/>
  <c r="O695" i="23"/>
  <c r="O699" i="23"/>
  <c r="O703" i="23"/>
  <c r="O707" i="23"/>
  <c r="O711" i="23"/>
  <c r="O715" i="23"/>
  <c r="O719" i="23"/>
  <c r="O723" i="23"/>
  <c r="O727" i="23"/>
  <c r="O731" i="23"/>
  <c r="O735" i="23"/>
  <c r="O739" i="23"/>
  <c r="O743" i="23"/>
  <c r="O747" i="23"/>
  <c r="O751" i="23"/>
  <c r="O755" i="23"/>
  <c r="O759" i="23"/>
  <c r="O763" i="23"/>
  <c r="O767" i="23"/>
  <c r="O771" i="23"/>
  <c r="O775" i="23"/>
  <c r="O779" i="23"/>
  <c r="O783" i="23"/>
  <c r="O787" i="23"/>
  <c r="O791" i="23"/>
  <c r="O795" i="23"/>
  <c r="O799" i="23"/>
  <c r="O803" i="23"/>
  <c r="O807" i="23"/>
  <c r="O811" i="23"/>
  <c r="O815" i="23"/>
  <c r="O819" i="23"/>
  <c r="O823" i="23"/>
  <c r="O827" i="23"/>
  <c r="O831" i="23"/>
  <c r="O835" i="23"/>
  <c r="O839" i="23"/>
  <c r="O843" i="23"/>
  <c r="O847" i="23"/>
  <c r="O851" i="23"/>
  <c r="O855" i="23"/>
  <c r="O859" i="23"/>
  <c r="O863" i="23"/>
  <c r="O867" i="23"/>
  <c r="O871" i="23"/>
  <c r="O875" i="23"/>
  <c r="O879" i="23"/>
  <c r="O883" i="23"/>
  <c r="O887" i="23"/>
  <c r="O891" i="23"/>
  <c r="O895" i="23"/>
  <c r="O899" i="23"/>
  <c r="O903" i="23"/>
  <c r="O907" i="23"/>
  <c r="O911" i="23"/>
  <c r="O915" i="23"/>
  <c r="O919" i="23"/>
  <c r="O923" i="23"/>
  <c r="O927" i="23"/>
  <c r="O931" i="23"/>
  <c r="O935" i="23"/>
  <c r="O939" i="23"/>
  <c r="O943" i="23"/>
  <c r="O947" i="23"/>
  <c r="O951" i="23"/>
  <c r="O955" i="23"/>
  <c r="O959" i="23"/>
  <c r="O963" i="23"/>
  <c r="O967" i="23"/>
  <c r="O971" i="23"/>
  <c r="O975" i="23"/>
  <c r="O979" i="23"/>
  <c r="O983" i="23"/>
  <c r="O987" i="23"/>
  <c r="O991" i="23"/>
  <c r="O995" i="23"/>
  <c r="O999" i="23"/>
  <c r="O1003" i="23"/>
  <c r="O1007" i="23"/>
  <c r="O1011" i="23"/>
  <c r="O1015" i="23"/>
  <c r="O1019" i="23"/>
  <c r="O1023" i="23"/>
  <c r="O1027" i="23"/>
  <c r="O1031" i="23"/>
  <c r="O1035" i="23"/>
  <c r="O1039" i="23"/>
  <c r="O1043" i="23"/>
  <c r="O1047" i="23"/>
  <c r="O1051" i="23"/>
  <c r="O1055" i="23"/>
  <c r="O1059" i="23"/>
  <c r="O1063" i="23"/>
  <c r="O1067" i="23"/>
  <c r="O1071" i="23"/>
  <c r="O1075" i="23"/>
  <c r="O1079" i="23"/>
  <c r="O1083" i="23"/>
  <c r="O1087" i="23"/>
  <c r="O1091" i="23"/>
  <c r="O1095" i="23"/>
  <c r="O1099" i="23"/>
  <c r="O1103" i="23"/>
  <c r="O1107" i="23"/>
  <c r="O1111" i="23"/>
  <c r="O1115" i="23"/>
  <c r="O1119" i="23"/>
  <c r="O1123" i="23"/>
  <c r="O1127" i="23"/>
  <c r="O1131" i="23"/>
  <c r="O1135" i="23"/>
  <c r="O1139" i="23"/>
  <c r="O1143" i="23"/>
  <c r="O1147" i="23"/>
  <c r="O1151" i="23"/>
  <c r="O1155" i="23"/>
  <c r="O1159" i="23"/>
  <c r="O1163" i="23"/>
  <c r="O1167" i="23"/>
  <c r="O1171" i="23"/>
  <c r="O1175" i="23"/>
  <c r="O1179" i="23"/>
  <c r="O1183" i="23"/>
  <c r="O1187" i="23"/>
  <c r="O1191" i="23"/>
  <c r="O1195" i="23"/>
  <c r="O1199" i="23"/>
  <c r="O1203" i="23"/>
  <c r="O1207" i="23"/>
  <c r="O1211" i="23"/>
  <c r="O1215" i="23"/>
  <c r="O1219" i="23"/>
  <c r="O1223" i="23"/>
  <c r="O1227" i="23"/>
  <c r="O1231" i="23"/>
  <c r="O1235" i="23"/>
  <c r="O1239" i="23"/>
  <c r="O1243" i="23"/>
  <c r="O1247" i="23"/>
  <c r="O1251" i="23"/>
  <c r="O1255" i="23"/>
  <c r="O1259" i="23"/>
  <c r="O1263" i="23"/>
  <c r="O1267" i="23"/>
  <c r="O1271" i="23"/>
  <c r="O3101" i="23"/>
  <c r="O3097" i="23"/>
  <c r="O3093" i="23"/>
  <c r="O3089" i="23"/>
  <c r="O3085" i="23"/>
  <c r="O3081" i="23"/>
  <c r="O3077" i="23"/>
  <c r="O3073" i="23"/>
  <c r="O3069" i="23"/>
  <c r="O3065" i="23"/>
  <c r="O3061" i="23"/>
  <c r="O3057" i="23"/>
  <c r="O3053" i="23"/>
  <c r="O3049" i="23"/>
  <c r="O3045" i="23"/>
  <c r="O3041" i="23"/>
  <c r="O3037" i="23"/>
  <c r="O3033" i="23"/>
  <c r="O3029" i="23"/>
  <c r="O3025" i="23"/>
  <c r="O3021" i="23"/>
  <c r="O3017" i="23"/>
  <c r="O3013" i="23"/>
  <c r="O3009" i="23"/>
  <c r="O3005" i="23"/>
  <c r="O3001" i="23"/>
  <c r="O2997" i="23"/>
  <c r="O2993" i="23"/>
  <c r="O2989" i="23"/>
  <c r="O2985" i="23"/>
  <c r="O2981" i="23"/>
  <c r="O2977" i="23"/>
  <c r="O2973" i="23"/>
  <c r="O2969" i="23"/>
  <c r="O2965" i="23"/>
  <c r="O2961" i="23"/>
  <c r="O2957" i="23"/>
  <c r="O2953" i="23"/>
  <c r="O2949" i="23"/>
  <c r="O2945" i="23"/>
  <c r="O2941" i="23"/>
  <c r="O2937" i="23"/>
  <c r="O2933" i="23"/>
  <c r="O2929" i="23"/>
  <c r="O2925" i="23"/>
  <c r="O2921" i="23"/>
  <c r="O2917" i="23"/>
  <c r="O2913" i="23"/>
  <c r="O2909" i="23"/>
  <c r="O2905" i="23"/>
  <c r="O2901" i="23"/>
  <c r="O2897" i="23"/>
  <c r="O2893" i="23"/>
  <c r="O2889" i="23"/>
  <c r="O2885" i="23"/>
  <c r="O2881" i="23"/>
  <c r="O2877" i="23"/>
  <c r="O2873" i="23"/>
  <c r="O2869" i="23"/>
  <c r="O2865" i="23"/>
  <c r="O2861" i="23"/>
  <c r="O2857" i="23"/>
  <c r="O2853" i="23"/>
  <c r="O2849" i="23"/>
  <c r="O2844" i="23"/>
  <c r="O2839" i="23"/>
  <c r="O2834" i="23"/>
  <c r="O2828" i="23"/>
  <c r="O2823" i="23"/>
  <c r="O2818" i="23"/>
  <c r="O2812" i="23"/>
  <c r="O2807" i="23"/>
  <c r="O2802" i="23"/>
  <c r="O2796" i="23"/>
  <c r="O2791" i="23"/>
  <c r="O2786" i="23"/>
  <c r="O2780" i="23"/>
  <c r="O2775" i="23"/>
  <c r="O2770" i="23"/>
  <c r="O2764" i="23"/>
  <c r="O2759" i="23"/>
  <c r="O2754" i="23"/>
  <c r="O2748" i="23"/>
  <c r="O2743" i="23"/>
  <c r="O2738" i="23"/>
  <c r="O2732" i="23"/>
  <c r="O2727" i="23"/>
  <c r="O2722" i="23"/>
  <c r="O2716" i="23"/>
  <c r="O2711" i="23"/>
  <c r="O2706" i="23"/>
  <c r="O2700" i="23"/>
  <c r="O2695" i="23"/>
  <c r="O2690" i="23"/>
  <c r="O2684" i="23"/>
  <c r="O2679" i="23"/>
  <c r="O2674" i="23"/>
  <c r="O2668" i="23"/>
  <c r="O2663" i="23"/>
  <c r="O2658" i="23"/>
  <c r="O2652" i="23"/>
  <c r="O2647" i="23"/>
  <c r="O2642" i="23"/>
  <c r="O2636" i="23"/>
  <c r="O2631" i="23"/>
  <c r="O2626" i="23"/>
  <c r="O2620" i="23"/>
  <c r="O2615" i="23"/>
  <c r="O2610" i="23"/>
  <c r="O2604" i="23"/>
  <c r="O2599" i="23"/>
  <c r="O2594" i="23"/>
  <c r="O2588" i="23"/>
  <c r="O2583" i="23"/>
  <c r="O2578" i="23"/>
  <c r="O2572" i="23"/>
  <c r="O2567" i="23"/>
  <c r="O2562" i="23"/>
  <c r="O2556" i="23"/>
  <c r="O2551" i="23"/>
  <c r="O2546" i="23"/>
  <c r="O2540" i="23"/>
  <c r="O2535" i="23"/>
  <c r="O2530" i="23"/>
  <c r="O2524" i="23"/>
  <c r="O2519" i="23"/>
  <c r="O2514" i="23"/>
  <c r="O2508" i="23"/>
  <c r="O2503" i="23"/>
  <c r="O2498" i="23"/>
  <c r="O2492" i="23"/>
  <c r="O2487" i="23"/>
  <c r="O2482" i="23"/>
  <c r="O2476" i="23"/>
  <c r="O2471" i="23"/>
  <c r="O2466" i="23"/>
  <c r="O2460" i="23"/>
  <c r="O2455" i="23"/>
  <c r="O2450" i="23"/>
  <c r="O2444" i="23"/>
  <c r="O2439" i="23"/>
  <c r="O2434" i="23"/>
  <c r="O2428" i="23"/>
  <c r="O2423" i="23"/>
  <c r="O2418" i="23"/>
  <c r="O2412" i="23"/>
  <c r="O2407" i="23"/>
  <c r="O2402" i="23"/>
  <c r="O2396" i="23"/>
  <c r="O2391" i="23"/>
  <c r="O2386" i="23"/>
  <c r="O2380" i="23"/>
  <c r="O2375" i="23"/>
  <c r="O2370" i="23"/>
  <c r="O2364" i="23"/>
  <c r="O2359" i="23"/>
  <c r="O2354" i="23"/>
  <c r="O2348" i="23"/>
  <c r="O2343" i="23"/>
  <c r="O2338" i="23"/>
  <c r="O2332" i="23"/>
  <c r="O2327" i="23"/>
  <c r="O2322" i="23"/>
  <c r="O2316" i="23"/>
  <c r="O2311" i="23"/>
  <c r="O2306" i="23"/>
  <c r="O2300" i="23"/>
  <c r="O2295" i="23"/>
  <c r="O2290" i="23"/>
  <c r="O2284" i="23"/>
  <c r="O2279" i="23"/>
  <c r="O2274" i="23"/>
  <c r="O2268" i="23"/>
  <c r="O2263" i="23"/>
  <c r="O2258" i="23"/>
  <c r="O2252" i="23"/>
  <c r="O2247" i="23"/>
  <c r="O2242" i="23"/>
  <c r="O2236" i="23"/>
  <c r="O2231" i="23"/>
  <c r="O2226" i="23"/>
  <c r="O2220" i="23"/>
  <c r="O2215" i="23"/>
  <c r="O2210" i="23"/>
  <c r="O2204" i="23"/>
  <c r="O2199" i="23"/>
  <c r="O2194" i="23"/>
  <c r="O2188" i="23"/>
  <c r="O2183" i="23"/>
  <c r="O2178" i="23"/>
  <c r="O2172" i="23"/>
  <c r="O2167" i="23"/>
  <c r="O2162" i="23"/>
  <c r="O2156" i="23"/>
  <c r="O2151" i="23"/>
  <c r="O2146" i="23"/>
  <c r="O2140" i="23"/>
  <c r="O2135" i="23"/>
  <c r="O2130" i="23"/>
  <c r="O2124" i="23"/>
  <c r="O2119" i="23"/>
  <c r="O2114" i="23"/>
  <c r="O2108" i="23"/>
  <c r="O2103" i="23"/>
  <c r="O2098" i="23"/>
  <c r="O2092" i="23"/>
  <c r="O2087" i="23"/>
  <c r="O2082" i="23"/>
  <c r="O2076" i="23"/>
  <c r="O2071" i="23"/>
  <c r="O2066" i="23"/>
  <c r="O2060" i="23"/>
  <c r="O2055" i="23"/>
  <c r="O2050" i="23"/>
  <c r="O2044" i="23"/>
  <c r="O2039" i="23"/>
  <c r="O2034" i="23"/>
  <c r="O2028" i="23"/>
  <c r="O2023" i="23"/>
  <c r="O2018" i="23"/>
  <c r="O2012" i="23"/>
  <c r="O2007" i="23"/>
  <c r="O2002" i="23"/>
  <c r="O1996" i="23"/>
  <c r="O1991" i="23"/>
  <c r="O1986" i="23"/>
  <c r="O1980" i="23"/>
  <c r="O1975" i="23"/>
  <c r="O1970" i="23"/>
  <c r="O1964" i="23"/>
  <c r="O1959" i="23"/>
  <c r="O1954" i="23"/>
  <c r="O1948" i="23"/>
  <c r="O1943" i="23"/>
  <c r="O1938" i="23"/>
  <c r="O1932" i="23"/>
  <c r="O1927" i="23"/>
  <c r="O1922" i="23"/>
  <c r="O1916" i="23"/>
  <c r="O1911" i="23"/>
  <c r="O1906" i="23"/>
  <c r="O1900" i="23"/>
  <c r="O1895" i="23"/>
  <c r="O1890" i="23"/>
  <c r="O1884" i="23"/>
  <c r="O1879" i="23"/>
  <c r="O1874" i="23"/>
  <c r="O1868" i="23"/>
  <c r="O1863" i="23"/>
  <c r="O1858" i="23"/>
  <c r="O1852" i="23"/>
  <c r="O1847" i="23"/>
  <c r="O1842" i="23"/>
  <c r="O1836" i="23"/>
  <c r="O1831" i="23"/>
  <c r="O1826" i="23"/>
  <c r="O1820" i="23"/>
  <c r="O1815" i="23"/>
  <c r="O1810" i="23"/>
  <c r="O1804" i="23"/>
  <c r="O1799" i="23"/>
  <c r="O1794" i="23"/>
  <c r="O1788" i="23"/>
  <c r="O1783" i="23"/>
  <c r="O1778" i="23"/>
  <c r="O1772" i="23"/>
  <c r="O1767" i="23"/>
  <c r="O1762" i="23"/>
  <c r="O1756" i="23"/>
  <c r="O1751" i="23"/>
  <c r="O1746" i="23"/>
  <c r="O1740" i="23"/>
  <c r="O1735" i="23"/>
  <c r="O1730" i="23"/>
  <c r="O1724" i="23"/>
  <c r="O1719" i="23"/>
  <c r="O1714" i="23"/>
  <c r="O1708" i="23"/>
  <c r="O1703" i="23"/>
  <c r="O1698" i="23"/>
  <c r="O1692" i="23"/>
  <c r="O1687" i="23"/>
  <c r="O1682" i="23"/>
  <c r="O1676" i="23"/>
  <c r="O1671" i="23"/>
  <c r="O1666" i="23"/>
  <c r="O1660" i="23"/>
  <c r="O1655" i="23"/>
  <c r="O1650" i="23"/>
  <c r="O1644" i="23"/>
  <c r="O1639" i="23"/>
  <c r="O1634" i="23"/>
  <c r="O1628" i="23"/>
  <c r="O1623" i="23"/>
  <c r="O1618" i="23"/>
  <c r="O1612" i="23"/>
  <c r="O1607" i="23"/>
  <c r="O1602" i="23"/>
  <c r="O1596" i="23"/>
  <c r="O1591" i="23"/>
  <c r="O1586" i="23"/>
  <c r="O1580" i="23"/>
  <c r="O1575" i="23"/>
  <c r="O1570" i="23"/>
  <c r="O1564" i="23"/>
  <c r="O1559" i="23"/>
  <c r="O1554" i="23"/>
  <c r="O1548" i="23"/>
  <c r="O1543" i="23"/>
  <c r="O1538" i="23"/>
  <c r="O1532" i="23"/>
  <c r="O1527" i="23"/>
  <c r="O1522" i="23"/>
  <c r="O1516" i="23"/>
  <c r="O1511" i="23"/>
  <c r="O1506" i="23"/>
  <c r="O1500" i="23"/>
  <c r="O1495" i="23"/>
  <c r="O1490" i="23"/>
  <c r="O1484" i="23"/>
  <c r="O1479" i="23"/>
  <c r="O1474" i="23"/>
  <c r="O1468" i="23"/>
  <c r="O1463" i="23"/>
  <c r="O1458" i="23"/>
  <c r="O1452" i="23"/>
  <c r="O1447" i="23"/>
  <c r="O1442" i="23"/>
  <c r="O1436" i="23"/>
  <c r="O1431" i="23"/>
  <c r="O1426" i="23"/>
  <c r="O1420" i="23"/>
  <c r="O1415" i="23"/>
  <c r="O1410" i="23"/>
  <c r="O1404" i="23"/>
  <c r="O1399" i="23"/>
  <c r="O1394" i="23"/>
  <c r="O1388" i="23"/>
  <c r="O1383" i="23"/>
  <c r="O1378" i="23"/>
  <c r="O1372" i="23"/>
  <c r="O1367" i="23"/>
  <c r="O1362" i="23"/>
  <c r="O1356" i="23"/>
  <c r="O1351" i="23"/>
  <c r="O1346" i="23"/>
  <c r="O1340" i="23"/>
  <c r="O1335" i="23"/>
  <c r="O1330" i="23"/>
  <c r="O1324" i="23"/>
  <c r="O1319" i="23"/>
  <c r="O1314" i="23"/>
  <c r="O1308" i="23"/>
  <c r="O1303" i="23"/>
  <c r="O1298" i="23"/>
  <c r="O1292" i="23"/>
  <c r="O1287" i="23"/>
  <c r="O1282" i="23"/>
  <c r="O1276" i="23"/>
  <c r="O1264" i="23"/>
  <c r="O1248" i="23"/>
  <c r="O1232" i="23"/>
  <c r="O1216" i="23"/>
  <c r="O1200" i="23"/>
  <c r="O1184" i="23"/>
  <c r="O1168" i="23"/>
  <c r="O1152" i="23"/>
  <c r="O1136" i="23"/>
  <c r="O1120" i="23"/>
  <c r="O1104" i="23"/>
  <c r="O1088" i="23"/>
  <c r="O1072" i="23"/>
  <c r="O1056" i="23"/>
  <c r="O1040" i="23"/>
  <c r="O1024" i="23"/>
  <c r="O1008" i="23"/>
  <c r="O992" i="23"/>
  <c r="O976" i="23"/>
  <c r="O960" i="23"/>
  <c r="O944" i="23"/>
  <c r="O928" i="23"/>
  <c r="O912" i="23"/>
  <c r="O896" i="23"/>
  <c r="O880" i="23"/>
  <c r="O864" i="23"/>
  <c r="O848" i="23"/>
  <c r="O832" i="23"/>
  <c r="O816" i="23"/>
  <c r="O800" i="23"/>
  <c r="O784" i="23"/>
  <c r="O768" i="23"/>
  <c r="O752" i="23"/>
  <c r="O736" i="23"/>
  <c r="O720" i="23"/>
  <c r="O704" i="23"/>
  <c r="O688" i="23"/>
  <c r="O672" i="23"/>
  <c r="O656" i="23"/>
  <c r="O640" i="23"/>
  <c r="O624" i="23"/>
  <c r="O608" i="23"/>
  <c r="O592" i="23"/>
  <c r="O576" i="23"/>
  <c r="O560" i="23"/>
  <c r="O544" i="23"/>
  <c r="O528" i="23"/>
  <c r="O512" i="23"/>
  <c r="O496" i="23"/>
  <c r="O480" i="23"/>
  <c r="O464" i="23"/>
  <c r="O448" i="23"/>
  <c r="O432" i="23"/>
  <c r="O416" i="23"/>
  <c r="O400" i="23"/>
  <c r="O384" i="23"/>
  <c r="O368" i="23"/>
  <c r="O352" i="23"/>
  <c r="O336" i="23"/>
  <c r="O320" i="23"/>
  <c r="O304" i="23"/>
  <c r="O288" i="23"/>
  <c r="O272" i="23"/>
  <c r="O256" i="23"/>
  <c r="O240" i="23"/>
  <c r="O224" i="23"/>
  <c r="O208" i="23"/>
  <c r="O192" i="23"/>
  <c r="O176" i="23"/>
  <c r="O160" i="23"/>
  <c r="O144" i="23"/>
  <c r="O128" i="23"/>
  <c r="O112" i="23"/>
  <c r="O96" i="23"/>
  <c r="O80" i="23"/>
  <c r="O64" i="23"/>
  <c r="O48" i="23"/>
  <c r="O32" i="23"/>
  <c r="O16" i="23"/>
  <c r="O3100" i="23"/>
  <c r="O3096" i="23"/>
  <c r="O3092" i="23"/>
  <c r="O3088" i="23"/>
  <c r="O3084" i="23"/>
  <c r="O3080" i="23"/>
  <c r="O3076" i="23"/>
  <c r="O3072" i="23"/>
  <c r="O3068" i="23"/>
  <c r="O3064" i="23"/>
  <c r="O3060" i="23"/>
  <c r="O3056" i="23"/>
  <c r="O3052" i="23"/>
  <c r="O3048" i="23"/>
  <c r="O3044" i="23"/>
  <c r="O3040" i="23"/>
  <c r="O3036" i="23"/>
  <c r="O3032" i="23"/>
  <c r="O3028" i="23"/>
  <c r="O3024" i="23"/>
  <c r="O3020" i="23"/>
  <c r="O3016" i="23"/>
  <c r="O3012" i="23"/>
  <c r="O3008" i="23"/>
  <c r="O3004" i="23"/>
  <c r="O3000" i="23"/>
  <c r="O2996" i="23"/>
  <c r="O2992" i="23"/>
  <c r="O2988" i="23"/>
  <c r="O2984" i="23"/>
  <c r="O2980" i="23"/>
  <c r="O2976" i="23"/>
  <c r="O2972" i="23"/>
  <c r="O2968" i="23"/>
  <c r="O2964" i="23"/>
  <c r="O2960" i="23"/>
  <c r="O2956" i="23"/>
  <c r="O2952" i="23"/>
  <c r="O2948" i="23"/>
  <c r="O2944" i="23"/>
  <c r="O2940" i="23"/>
  <c r="O2936" i="23"/>
  <c r="O2932" i="23"/>
  <c r="O2928" i="23"/>
  <c r="O2924" i="23"/>
  <c r="O2920" i="23"/>
  <c r="O2916" i="23"/>
  <c r="O2912" i="23"/>
  <c r="O2908" i="23"/>
  <c r="O2904" i="23"/>
  <c r="O2900" i="23"/>
  <c r="O2896" i="23"/>
  <c r="O2892" i="23"/>
  <c r="O2888" i="23"/>
  <c r="O2884" i="23"/>
  <c r="O2880" i="23"/>
  <c r="O2876" i="23"/>
  <c r="O2872" i="23"/>
  <c r="O2868" i="23"/>
  <c r="O2864" i="23"/>
  <c r="O2860" i="23"/>
  <c r="O2856" i="23"/>
  <c r="O2852" i="23"/>
  <c r="O2848" i="23"/>
  <c r="O2843" i="23"/>
  <c r="O2838" i="23"/>
  <c r="O2832" i="23"/>
  <c r="O2827" i="23"/>
  <c r="O2822" i="23"/>
  <c r="O2816" i="23"/>
  <c r="O2811" i="23"/>
  <c r="O2806" i="23"/>
  <c r="O2800" i="23"/>
  <c r="O2795" i="23"/>
  <c r="O2790" i="23"/>
  <c r="O2784" i="23"/>
  <c r="O2779" i="23"/>
  <c r="O2774" i="23"/>
  <c r="O2768" i="23"/>
  <c r="O2763" i="23"/>
  <c r="O2758" i="23"/>
  <c r="O2752" i="23"/>
  <c r="O2747" i="23"/>
  <c r="O2742" i="23"/>
  <c r="O2736" i="23"/>
  <c r="O2731" i="23"/>
  <c r="O2726" i="23"/>
  <c r="O2720" i="23"/>
  <c r="O2715" i="23"/>
  <c r="O2710" i="23"/>
  <c r="O2704" i="23"/>
  <c r="O2699" i="23"/>
  <c r="O2694" i="23"/>
  <c r="O2688" i="23"/>
  <c r="O2683" i="23"/>
  <c r="O2678" i="23"/>
  <c r="O2672" i="23"/>
  <c r="O2667" i="23"/>
  <c r="O2662" i="23"/>
  <c r="O2656" i="23"/>
  <c r="O2651" i="23"/>
  <c r="O2646" i="23"/>
  <c r="O2640" i="23"/>
  <c r="O2635" i="23"/>
  <c r="O2630" i="23"/>
  <c r="O2624" i="23"/>
  <c r="O2619" i="23"/>
  <c r="O2614" i="23"/>
  <c r="O2608" i="23"/>
  <c r="O2603" i="23"/>
  <c r="O2598" i="23"/>
  <c r="O2592" i="23"/>
  <c r="O2587" i="23"/>
  <c r="O2582" i="23"/>
  <c r="O2576" i="23"/>
  <c r="O2571" i="23"/>
  <c r="O2566" i="23"/>
  <c r="O2560" i="23"/>
  <c r="O2555" i="23"/>
  <c r="O2550" i="23"/>
  <c r="O2544" i="23"/>
  <c r="O2539" i="23"/>
  <c r="O2534" i="23"/>
  <c r="O2528" i="23"/>
  <c r="O2523" i="23"/>
  <c r="O2518" i="23"/>
  <c r="O2512" i="23"/>
  <c r="O2507" i="23"/>
  <c r="O2502" i="23"/>
  <c r="O2496" i="23"/>
  <c r="O2491" i="23"/>
  <c r="O2486" i="23"/>
  <c r="O2480" i="23"/>
  <c r="O2475" i="23"/>
  <c r="O2470" i="23"/>
  <c r="O2464" i="23"/>
  <c r="O2459" i="23"/>
  <c r="O2454" i="23"/>
  <c r="O2448" i="23"/>
  <c r="O2443" i="23"/>
  <c r="O2438" i="23"/>
  <c r="O2432" i="23"/>
  <c r="O2427" i="23"/>
  <c r="O2422" i="23"/>
  <c r="O2416" i="23"/>
  <c r="O2411" i="23"/>
  <c r="O2406" i="23"/>
  <c r="O2400" i="23"/>
  <c r="O2395" i="23"/>
  <c r="O2390" i="23"/>
  <c r="O2384" i="23"/>
  <c r="O2379" i="23"/>
  <c r="O2374" i="23"/>
  <c r="O2368" i="23"/>
  <c r="O2363" i="23"/>
  <c r="O2358" i="23"/>
  <c r="O2352" i="23"/>
  <c r="O2347" i="23"/>
  <c r="O2342" i="23"/>
  <c r="O2336" i="23"/>
  <c r="O2331" i="23"/>
  <c r="O2326" i="23"/>
  <c r="O2320" i="23"/>
  <c r="O2315" i="23"/>
  <c r="O2310" i="23"/>
  <c r="O2304" i="23"/>
  <c r="O2299" i="23"/>
  <c r="O2294" i="23"/>
  <c r="O2288" i="23"/>
  <c r="O2283" i="23"/>
  <c r="O2278" i="23"/>
  <c r="O2272" i="23"/>
  <c r="O2267" i="23"/>
  <c r="O2262" i="23"/>
  <c r="O2256" i="23"/>
  <c r="O2251" i="23"/>
  <c r="O2246" i="23"/>
  <c r="O2240" i="23"/>
  <c r="O2235" i="23"/>
  <c r="O2230" i="23"/>
  <c r="O2224" i="23"/>
  <c r="O2219" i="23"/>
  <c r="O2214" i="23"/>
  <c r="O2208" i="23"/>
  <c r="O2203" i="23"/>
  <c r="O2198" i="23"/>
  <c r="O2192" i="23"/>
  <c r="O2187" i="23"/>
  <c r="O2182" i="23"/>
  <c r="O2176" i="23"/>
  <c r="O2171" i="23"/>
  <c r="O2166" i="23"/>
  <c r="O2160" i="23"/>
  <c r="O2155" i="23"/>
  <c r="O2150" i="23"/>
  <c r="O2144" i="23"/>
  <c r="O2139" i="23"/>
  <c r="O2134" i="23"/>
  <c r="O2128" i="23"/>
  <c r="O2123" i="23"/>
  <c r="O2118" i="23"/>
  <c r="O2112" i="23"/>
  <c r="O2107" i="23"/>
  <c r="O2102" i="23"/>
  <c r="O2096" i="23"/>
  <c r="O2091" i="23"/>
  <c r="O2086" i="23"/>
  <c r="O2080" i="23"/>
  <c r="O2075" i="23"/>
  <c r="O2070" i="23"/>
  <c r="O2064" i="23"/>
  <c r="O2059" i="23"/>
  <c r="O2054" i="23"/>
  <c r="O2048" i="23"/>
  <c r="O2043" i="23"/>
  <c r="O2038" i="23"/>
  <c r="O2032" i="23"/>
  <c r="O2027" i="23"/>
  <c r="O2022" i="23"/>
  <c r="O2016" i="23"/>
  <c r="O2011" i="23"/>
  <c r="O2006" i="23"/>
  <c r="O2000" i="23"/>
  <c r="O1995" i="23"/>
  <c r="O1990" i="23"/>
  <c r="O1984" i="23"/>
  <c r="O1979" i="23"/>
  <c r="O1974" i="23"/>
  <c r="O1968" i="23"/>
  <c r="O1963" i="23"/>
  <c r="O1958" i="23"/>
  <c r="O1952" i="23"/>
  <c r="O1947" i="23"/>
  <c r="O1942" i="23"/>
  <c r="O1936" i="23"/>
  <c r="O1931" i="23"/>
  <c r="O1926" i="23"/>
  <c r="O1920" i="23"/>
  <c r="O1915" i="23"/>
  <c r="O1910" i="23"/>
  <c r="O1904" i="23"/>
  <c r="O1899" i="23"/>
  <c r="O1894" i="23"/>
  <c r="O1888" i="23"/>
  <c r="O1883" i="23"/>
  <c r="O1878" i="23"/>
  <c r="O1872" i="23"/>
  <c r="O1867" i="23"/>
  <c r="O1862" i="23"/>
  <c r="O1856" i="23"/>
  <c r="O1851" i="23"/>
  <c r="O1846" i="23"/>
  <c r="O1840" i="23"/>
  <c r="O1835" i="23"/>
  <c r="O1830" i="23"/>
  <c r="O1824" i="23"/>
  <c r="O1819" i="23"/>
  <c r="O1814" i="23"/>
  <c r="O1808" i="23"/>
  <c r="O1803" i="23"/>
  <c r="O1798" i="23"/>
  <c r="O1792" i="23"/>
  <c r="O1787" i="23"/>
  <c r="O1782" i="23"/>
  <c r="O1776" i="23"/>
  <c r="O1771" i="23"/>
  <c r="O1766" i="23"/>
  <c r="O1760" i="23"/>
  <c r="O1755" i="23"/>
  <c r="O1750" i="23"/>
  <c r="O1744" i="23"/>
  <c r="O1739" i="23"/>
  <c r="O1734" i="23"/>
  <c r="O1728" i="23"/>
  <c r="O1723" i="23"/>
  <c r="O1718" i="23"/>
  <c r="O1712" i="23"/>
  <c r="O1707" i="23"/>
  <c r="O1702" i="23"/>
  <c r="O1696" i="23"/>
  <c r="O1691" i="23"/>
  <c r="O1686" i="23"/>
  <c r="O1680" i="23"/>
  <c r="O1675" i="23"/>
  <c r="O1670" i="23"/>
  <c r="O1664" i="23"/>
  <c r="O1659" i="23"/>
  <c r="O1654" i="23"/>
  <c r="O1648" i="23"/>
  <c r="O1643" i="23"/>
  <c r="O1638" i="23"/>
  <c r="O1632" i="23"/>
  <c r="O1627" i="23"/>
  <c r="O1622" i="23"/>
  <c r="O1616" i="23"/>
  <c r="O1611" i="23"/>
  <c r="O1606" i="23"/>
  <c r="O1600" i="23"/>
  <c r="O1595" i="23"/>
  <c r="O1590" i="23"/>
  <c r="O1584" i="23"/>
  <c r="O1579" i="23"/>
  <c r="O1574" i="23"/>
  <c r="O1568" i="23"/>
  <c r="O1563" i="23"/>
  <c r="O1558" i="23"/>
  <c r="O1552" i="23"/>
  <c r="O1547" i="23"/>
  <c r="O1542" i="23"/>
  <c r="O1536" i="23"/>
  <c r="O1531" i="23"/>
  <c r="O1526" i="23"/>
  <c r="O1520" i="23"/>
  <c r="O1515" i="23"/>
  <c r="O1510" i="23"/>
  <c r="O1504" i="23"/>
  <c r="O1499" i="23"/>
  <c r="O1494" i="23"/>
  <c r="O1488" i="23"/>
  <c r="O1483" i="23"/>
  <c r="O1478" i="23"/>
  <c r="O1472" i="23"/>
  <c r="O1467" i="23"/>
  <c r="O1462" i="23"/>
  <c r="O1456" i="23"/>
  <c r="O1451" i="23"/>
  <c r="O1446" i="23"/>
  <c r="O1440" i="23"/>
  <c r="O1435" i="23"/>
  <c r="O1430" i="23"/>
  <c r="O1424" i="23"/>
  <c r="O1419" i="23"/>
  <c r="O1414" i="23"/>
  <c r="O1408" i="23"/>
  <c r="O1403" i="23"/>
  <c r="O1398" i="23"/>
  <c r="O1392" i="23"/>
  <c r="O1387" i="23"/>
  <c r="O1382" i="23"/>
  <c r="O1376" i="23"/>
  <c r="O1371" i="23"/>
  <c r="O1366" i="23"/>
  <c r="O1360" i="23"/>
  <c r="O1355" i="23"/>
  <c r="O1350" i="23"/>
  <c r="O1344" i="23"/>
  <c r="O1339" i="23"/>
  <c r="O1334" i="23"/>
  <c r="O1328" i="23"/>
  <c r="O1323" i="23"/>
  <c r="O1318" i="23"/>
  <c r="O1312" i="23"/>
  <c r="O1307" i="23"/>
  <c r="O1302" i="23"/>
  <c r="O1296" i="23"/>
  <c r="O1291" i="23"/>
  <c r="O1286" i="23"/>
  <c r="O1280" i="23"/>
  <c r="O1275" i="23"/>
  <c r="O1260" i="23"/>
  <c r="O1244" i="23"/>
  <c r="O1228" i="23"/>
  <c r="O1212" i="23"/>
  <c r="O1196" i="23"/>
  <c r="O1180" i="23"/>
  <c r="O1164" i="23"/>
  <c r="O1148" i="23"/>
  <c r="O1132" i="23"/>
  <c r="O1116" i="23"/>
  <c r="O1100" i="23"/>
  <c r="O1084" i="23"/>
  <c r="O1068" i="23"/>
  <c r="O1052" i="23"/>
  <c r="O1036" i="23"/>
  <c r="O1020" i="23"/>
  <c r="O1004" i="23"/>
  <c r="O988" i="23"/>
  <c r="O972" i="23"/>
  <c r="O956" i="23"/>
  <c r="O940" i="23"/>
  <c r="O924" i="23"/>
  <c r="O908" i="23"/>
  <c r="O892" i="23"/>
  <c r="O876" i="23"/>
  <c r="O860" i="23"/>
  <c r="O844" i="23"/>
  <c r="O828" i="23"/>
  <c r="O812" i="23"/>
  <c r="O796" i="23"/>
  <c r="O780" i="23"/>
  <c r="O764" i="23"/>
  <c r="O748" i="23"/>
  <c r="O732" i="23"/>
  <c r="O716" i="23"/>
  <c r="O700" i="23"/>
  <c r="O684" i="23"/>
  <c r="O668" i="23"/>
  <c r="O652" i="23"/>
  <c r="O636" i="23"/>
  <c r="O620" i="23"/>
  <c r="O604" i="23"/>
  <c r="O588" i="23"/>
  <c r="O572" i="23"/>
  <c r="O556" i="23"/>
  <c r="O540" i="23"/>
  <c r="O524" i="23"/>
  <c r="O508" i="23"/>
  <c r="O492" i="23"/>
  <c r="O476" i="23"/>
  <c r="O460" i="23"/>
  <c r="O444" i="23"/>
  <c r="O428" i="23"/>
  <c r="O412" i="23"/>
  <c r="O396" i="23"/>
  <c r="O380" i="23"/>
  <c r="O364" i="23"/>
  <c r="O348" i="23"/>
  <c r="O332" i="23"/>
  <c r="O316" i="23"/>
  <c r="O300" i="23"/>
  <c r="O284" i="23"/>
  <c r="O268" i="23"/>
  <c r="O252" i="23"/>
  <c r="O236" i="23"/>
  <c r="O220" i="23"/>
  <c r="O204" i="23"/>
  <c r="O188" i="23"/>
  <c r="O172" i="23"/>
  <c r="O156" i="23"/>
  <c r="O140" i="23"/>
  <c r="O124" i="23"/>
  <c r="O108" i="23"/>
  <c r="O92" i="23"/>
  <c r="O76" i="23"/>
  <c r="O60" i="23"/>
  <c r="O44" i="23"/>
  <c r="O28" i="23"/>
  <c r="O12" i="23"/>
  <c r="K3" i="24"/>
  <c r="R3" i="24" s="1"/>
  <c r="R4" i="24"/>
  <c r="R5" i="24"/>
  <c r="R6" i="24"/>
  <c r="R7" i="24"/>
  <c r="R427" i="24"/>
  <c r="R431" i="24"/>
  <c r="R435" i="24"/>
  <c r="R439" i="24"/>
  <c r="R443" i="24"/>
  <c r="R447" i="24"/>
  <c r="R451" i="24"/>
  <c r="R455" i="24"/>
  <c r="R459" i="24"/>
  <c r="R463" i="24"/>
  <c r="R467" i="24"/>
  <c r="R471" i="24"/>
  <c r="R475" i="24"/>
  <c r="R479" i="24"/>
  <c r="R483" i="24"/>
  <c r="R487" i="24"/>
  <c r="R491" i="24"/>
  <c r="R495" i="24"/>
  <c r="R499" i="24"/>
  <c r="R503" i="24"/>
  <c r="R507" i="24"/>
  <c r="R511" i="24"/>
  <c r="R515" i="24"/>
  <c r="R519" i="24"/>
  <c r="R523" i="24"/>
  <c r="R527" i="24"/>
  <c r="R531" i="24"/>
  <c r="R535" i="24"/>
  <c r="R539" i="24"/>
  <c r="R543" i="24"/>
  <c r="R547" i="24"/>
  <c r="R551" i="24"/>
  <c r="R555" i="24"/>
  <c r="R559" i="24"/>
  <c r="R563" i="24"/>
  <c r="R567" i="24"/>
  <c r="R571" i="24"/>
  <c r="R575" i="24"/>
  <c r="R579" i="24"/>
  <c r="R583" i="24"/>
  <c r="R587" i="24"/>
  <c r="R591" i="24"/>
  <c r="R595" i="24"/>
  <c r="R599" i="24"/>
  <c r="R603" i="24"/>
  <c r="R607" i="24"/>
  <c r="R611" i="24"/>
  <c r="R615" i="24"/>
  <c r="R619" i="24"/>
  <c r="R623" i="24"/>
  <c r="R627" i="24"/>
  <c r="R631" i="24"/>
  <c r="R635" i="24"/>
  <c r="R639" i="24"/>
  <c r="R643" i="24"/>
  <c r="R647" i="24"/>
  <c r="R651" i="24"/>
  <c r="R655" i="24"/>
  <c r="R659" i="24"/>
  <c r="R663" i="24"/>
  <c r="R667" i="24"/>
  <c r="R671" i="24"/>
  <c r="R675" i="24"/>
  <c r="R679" i="24"/>
  <c r="R683" i="24"/>
  <c r="R687" i="24"/>
  <c r="R691" i="24"/>
  <c r="R695" i="24"/>
  <c r="R699" i="24"/>
  <c r="R703" i="24"/>
  <c r="R707" i="24"/>
  <c r="R711" i="24"/>
  <c r="R715" i="24"/>
  <c r="R719" i="24"/>
  <c r="R723" i="24"/>
  <c r="R727" i="24"/>
  <c r="R731" i="24"/>
  <c r="R735" i="24"/>
  <c r="R739" i="24"/>
  <c r="R743" i="24"/>
  <c r="R747" i="24"/>
  <c r="R751" i="24"/>
  <c r="R755" i="24"/>
  <c r="R759" i="24"/>
  <c r="R763" i="24"/>
  <c r="R767" i="24"/>
  <c r="R771" i="24"/>
  <c r="R775" i="24"/>
  <c r="R779" i="24"/>
  <c r="R783" i="24"/>
  <c r="R787" i="24"/>
  <c r="R791" i="24"/>
  <c r="R795" i="24"/>
  <c r="R799" i="24"/>
  <c r="R803" i="24"/>
  <c r="R807" i="24"/>
  <c r="R811" i="24"/>
  <c r="R815" i="24"/>
  <c r="R819" i="24"/>
  <c r="R823" i="24"/>
  <c r="R827" i="24"/>
  <c r="R831" i="24"/>
  <c r="R835" i="24"/>
  <c r="R839" i="24"/>
  <c r="R843" i="24"/>
  <c r="R847" i="24"/>
  <c r="R851" i="24"/>
  <c r="R855" i="24"/>
  <c r="R859" i="24"/>
  <c r="R863" i="24"/>
  <c r="R867" i="24"/>
  <c r="R871" i="24"/>
  <c r="R875" i="24"/>
  <c r="R879" i="24"/>
  <c r="R883" i="24"/>
  <c r="R887" i="24"/>
  <c r="R891" i="24"/>
  <c r="R895" i="24"/>
  <c r="R899" i="24"/>
  <c r="R903" i="24"/>
  <c r="R907" i="24"/>
  <c r="R911" i="24"/>
  <c r="R915" i="24"/>
  <c r="R919" i="24"/>
  <c r="R923" i="24"/>
  <c r="R927" i="24"/>
  <c r="R931" i="24"/>
  <c r="R428" i="24"/>
  <c r="R432" i="24"/>
  <c r="R436" i="24"/>
  <c r="R440" i="24"/>
  <c r="R444" i="24"/>
  <c r="R448" i="24"/>
  <c r="R452" i="24"/>
  <c r="R456" i="24"/>
  <c r="R460" i="24"/>
  <c r="R464" i="24"/>
  <c r="R468" i="24"/>
  <c r="R472" i="24"/>
  <c r="R476" i="24"/>
  <c r="R480" i="24"/>
  <c r="R484" i="24"/>
  <c r="R488" i="24"/>
  <c r="R492" i="24"/>
  <c r="R496" i="24"/>
  <c r="R500" i="24"/>
  <c r="R504" i="24"/>
  <c r="R508" i="24"/>
  <c r="R512" i="24"/>
  <c r="R516" i="24"/>
  <c r="R429" i="24"/>
  <c r="R433" i="24"/>
  <c r="R437" i="24"/>
  <c r="R441" i="24"/>
  <c r="R445" i="24"/>
  <c r="R449" i="24"/>
  <c r="R453" i="24"/>
  <c r="R457" i="24"/>
  <c r="R461" i="24"/>
  <c r="R465" i="24"/>
  <c r="R469" i="24"/>
  <c r="R473" i="24"/>
  <c r="R477" i="24"/>
  <c r="R481" i="24"/>
  <c r="R485" i="24"/>
  <c r="R489" i="24"/>
  <c r="R493" i="24"/>
  <c r="R497" i="24"/>
  <c r="R501" i="24"/>
  <c r="R505" i="24"/>
  <c r="R509" i="24"/>
  <c r="R513" i="24"/>
  <c r="R517" i="24"/>
  <c r="R434" i="24"/>
  <c r="R450" i="24"/>
  <c r="R466" i="24"/>
  <c r="R482" i="24"/>
  <c r="R498" i="24"/>
  <c r="R514" i="24"/>
  <c r="R522" i="24"/>
  <c r="R528" i="24"/>
  <c r="R533" i="24"/>
  <c r="R538" i="24"/>
  <c r="R544" i="24"/>
  <c r="R549" i="24"/>
  <c r="R554" i="24"/>
  <c r="R560" i="24"/>
  <c r="R565" i="24"/>
  <c r="R570" i="24"/>
  <c r="R576" i="24"/>
  <c r="R581" i="24"/>
  <c r="R586" i="24"/>
  <c r="R592" i="24"/>
  <c r="R597" i="24"/>
  <c r="R602" i="24"/>
  <c r="R608" i="24"/>
  <c r="R613" i="24"/>
  <c r="R618" i="24"/>
  <c r="R624" i="24"/>
  <c r="R629" i="24"/>
  <c r="R634" i="24"/>
  <c r="R640" i="24"/>
  <c r="R645" i="24"/>
  <c r="R650" i="24"/>
  <c r="R656" i="24"/>
  <c r="R661" i="24"/>
  <c r="R666" i="24"/>
  <c r="R672" i="24"/>
  <c r="R677" i="24"/>
  <c r="R682" i="24"/>
  <c r="R688" i="24"/>
  <c r="R693" i="24"/>
  <c r="R698" i="24"/>
  <c r="R704" i="24"/>
  <c r="R709" i="24"/>
  <c r="R714" i="24"/>
  <c r="R720" i="24"/>
  <c r="R725" i="24"/>
  <c r="R730" i="24"/>
  <c r="R736" i="24"/>
  <c r="R741" i="24"/>
  <c r="R746" i="24"/>
  <c r="R752" i="24"/>
  <c r="R757" i="24"/>
  <c r="R762" i="24"/>
  <c r="R768" i="24"/>
  <c r="R773" i="24"/>
  <c r="R778" i="24"/>
  <c r="R784" i="24"/>
  <c r="R789" i="24"/>
  <c r="R794" i="24"/>
  <c r="R800" i="24"/>
  <c r="R805" i="24"/>
  <c r="R810" i="24"/>
  <c r="R816" i="24"/>
  <c r="R821" i="24"/>
  <c r="R826" i="24"/>
  <c r="R832" i="24"/>
  <c r="R837" i="24"/>
  <c r="R842" i="24"/>
  <c r="R848" i="24"/>
  <c r="R853" i="24"/>
  <c r="R858" i="24"/>
  <c r="R864" i="24"/>
  <c r="R869" i="24"/>
  <c r="R874" i="24"/>
  <c r="R880" i="24"/>
  <c r="R885" i="24"/>
  <c r="R890" i="24"/>
  <c r="R896" i="24"/>
  <c r="R901" i="24"/>
  <c r="R906" i="24"/>
  <c r="R912" i="24"/>
  <c r="R917" i="24"/>
  <c r="R922" i="24"/>
  <c r="R928" i="24"/>
  <c r="R933" i="24"/>
  <c r="R937" i="24"/>
  <c r="R941" i="24"/>
  <c r="R945" i="24"/>
  <c r="R949" i="24"/>
  <c r="R953" i="24"/>
  <c r="R957" i="24"/>
  <c r="R961" i="24"/>
  <c r="R965" i="24"/>
  <c r="R969" i="24"/>
  <c r="R973" i="24"/>
  <c r="R977" i="24"/>
  <c r="R981" i="24"/>
  <c r="R985" i="24"/>
  <c r="R989" i="24"/>
  <c r="R993" i="24"/>
  <c r="R997" i="24"/>
  <c r="R1001" i="24"/>
  <c r="R1005" i="24"/>
  <c r="R1009" i="24"/>
  <c r="R1013" i="24"/>
  <c r="R1017" i="24"/>
  <c r="R1021" i="24"/>
  <c r="R1025" i="24"/>
  <c r="R1029" i="24"/>
  <c r="R1033" i="24"/>
  <c r="R1037" i="24"/>
  <c r="R1041" i="24"/>
  <c r="R1045" i="24"/>
  <c r="R1049" i="24"/>
  <c r="R1053" i="24"/>
  <c r="R1057" i="24"/>
  <c r="R1061" i="24"/>
  <c r="R1065" i="24"/>
  <c r="R1069" i="24"/>
  <c r="R1073" i="24"/>
  <c r="R1077" i="24"/>
  <c r="R1081" i="24"/>
  <c r="R1085" i="24"/>
  <c r="R1089" i="24"/>
  <c r="R1093" i="24"/>
  <c r="R1097" i="24"/>
  <c r="R1101" i="24"/>
  <c r="R1105" i="24"/>
  <c r="R1109" i="24"/>
  <c r="R1113" i="24"/>
  <c r="R1117" i="24"/>
  <c r="R1121" i="24"/>
  <c r="R1125" i="24"/>
  <c r="R1129" i="24"/>
  <c r="R1133" i="24"/>
  <c r="R1137" i="24"/>
  <c r="R1141" i="24"/>
  <c r="R1145" i="24"/>
  <c r="R1149" i="24"/>
  <c r="R1153" i="24"/>
  <c r="R1157" i="24"/>
  <c r="R1161" i="24"/>
  <c r="R1165" i="24"/>
  <c r="R1169" i="24"/>
  <c r="R1173" i="24"/>
  <c r="R1177" i="24"/>
  <c r="R1181" i="24"/>
  <c r="R1185" i="24"/>
  <c r="R1189" i="24"/>
  <c r="R1193" i="24"/>
  <c r="R1197" i="24"/>
  <c r="R1201" i="24"/>
  <c r="R1205" i="24"/>
  <c r="R1209" i="24"/>
  <c r="R1213" i="24"/>
  <c r="R1217" i="24"/>
  <c r="R1221" i="24"/>
  <c r="R1225" i="24"/>
  <c r="R1229" i="24"/>
  <c r="R1233" i="24"/>
  <c r="R1237" i="24"/>
  <c r="R1241" i="24"/>
  <c r="R1245" i="24"/>
  <c r="R1249" i="24"/>
  <c r="R1253" i="24"/>
  <c r="R1257" i="24"/>
  <c r="R1261" i="24"/>
  <c r="R1265" i="24"/>
  <c r="R1269" i="24"/>
  <c r="R1273" i="24"/>
  <c r="R1277" i="24"/>
  <c r="R1281" i="24"/>
  <c r="R1285" i="24"/>
  <c r="R1289" i="24"/>
  <c r="R1293" i="24"/>
  <c r="R1297" i="24"/>
  <c r="R1301" i="24"/>
  <c r="R1305" i="24"/>
  <c r="R1309" i="24"/>
  <c r="R1313" i="24"/>
  <c r="R1317" i="24"/>
  <c r="R1321" i="24"/>
  <c r="R1325" i="24"/>
  <c r="R1329" i="24"/>
  <c r="R1333" i="24"/>
  <c r="R1337" i="24"/>
  <c r="R1341" i="24"/>
  <c r="R1345" i="24"/>
  <c r="R1349" i="24"/>
  <c r="R1353" i="24"/>
  <c r="R1357" i="24"/>
  <c r="R1361" i="24"/>
  <c r="R1365" i="24"/>
  <c r="R1369" i="24"/>
  <c r="R1373" i="24"/>
  <c r="R1377" i="24"/>
  <c r="R438" i="24"/>
  <c r="R454" i="24"/>
  <c r="R470" i="24"/>
  <c r="R486" i="24"/>
  <c r="R502" i="24"/>
  <c r="R518" i="24"/>
  <c r="R524" i="24"/>
  <c r="R529" i="24"/>
  <c r="R534" i="24"/>
  <c r="R540" i="24"/>
  <c r="R545" i="24"/>
  <c r="R550" i="24"/>
  <c r="R556" i="24"/>
  <c r="R561" i="24"/>
  <c r="R566" i="24"/>
  <c r="R572" i="24"/>
  <c r="R577" i="24"/>
  <c r="R582" i="24"/>
  <c r="R588" i="24"/>
  <c r="R593" i="24"/>
  <c r="R598" i="24"/>
  <c r="R604" i="24"/>
  <c r="R609" i="24"/>
  <c r="R614" i="24"/>
  <c r="R620" i="24"/>
  <c r="R625" i="24"/>
  <c r="R630" i="24"/>
  <c r="R636" i="24"/>
  <c r="R641" i="24"/>
  <c r="R646" i="24"/>
  <c r="R652" i="24"/>
  <c r="R657" i="24"/>
  <c r="R662" i="24"/>
  <c r="R668" i="24"/>
  <c r="R673" i="24"/>
  <c r="R678" i="24"/>
  <c r="R684" i="24"/>
  <c r="R689" i="24"/>
  <c r="R694" i="24"/>
  <c r="R700" i="24"/>
  <c r="R705" i="24"/>
  <c r="R710" i="24"/>
  <c r="R716" i="24"/>
  <c r="R721" i="24"/>
  <c r="R726" i="24"/>
  <c r="R732" i="24"/>
  <c r="R737" i="24"/>
  <c r="R742" i="24"/>
  <c r="R748" i="24"/>
  <c r="R753" i="24"/>
  <c r="R758" i="24"/>
  <c r="R764" i="24"/>
  <c r="R769" i="24"/>
  <c r="R774" i="24"/>
  <c r="R780" i="24"/>
  <c r="R785" i="24"/>
  <c r="R790" i="24"/>
  <c r="R796" i="24"/>
  <c r="R801" i="24"/>
  <c r="R806" i="24"/>
  <c r="R812" i="24"/>
  <c r="R817" i="24"/>
  <c r="R822" i="24"/>
  <c r="R828" i="24"/>
  <c r="R833" i="24"/>
  <c r="R838" i="24"/>
  <c r="R844" i="24"/>
  <c r="R849" i="24"/>
  <c r="R854" i="24"/>
  <c r="R860" i="24"/>
  <c r="R865" i="24"/>
  <c r="R870" i="24"/>
  <c r="R876" i="24"/>
  <c r="R881" i="24"/>
  <c r="R426" i="24"/>
  <c r="R442" i="24"/>
  <c r="R458" i="24"/>
  <c r="R474" i="24"/>
  <c r="R490" i="24"/>
  <c r="R506" i="24"/>
  <c r="R520" i="24"/>
  <c r="R525" i="24"/>
  <c r="R530" i="24"/>
  <c r="R536" i="24"/>
  <c r="R541" i="24"/>
  <c r="R546" i="24"/>
  <c r="R552" i="24"/>
  <c r="R557" i="24"/>
  <c r="R562" i="24"/>
  <c r="R568" i="24"/>
  <c r="R573" i="24"/>
  <c r="R578" i="24"/>
  <c r="R584" i="24"/>
  <c r="R589" i="24"/>
  <c r="R594" i="24"/>
  <c r="R600" i="24"/>
  <c r="R605" i="24"/>
  <c r="R610" i="24"/>
  <c r="R616" i="24"/>
  <c r="R621" i="24"/>
  <c r="R626" i="24"/>
  <c r="R632" i="24"/>
  <c r="R637" i="24"/>
  <c r="R642" i="24"/>
  <c r="R648" i="24"/>
  <c r="R653" i="24"/>
  <c r="R658" i="24"/>
  <c r="R664" i="24"/>
  <c r="R669" i="24"/>
  <c r="R674" i="24"/>
  <c r="R680" i="24"/>
  <c r="R685" i="24"/>
  <c r="R690" i="24"/>
  <c r="R696" i="24"/>
  <c r="R701" i="24"/>
  <c r="R706" i="24"/>
  <c r="R712" i="24"/>
  <c r="R717" i="24"/>
  <c r="R722" i="24"/>
  <c r="R728" i="24"/>
  <c r="R733" i="24"/>
  <c r="R738" i="24"/>
  <c r="R744" i="24"/>
  <c r="R749" i="24"/>
  <c r="R754" i="24"/>
  <c r="R760" i="24"/>
  <c r="R765" i="24"/>
  <c r="R770" i="24"/>
  <c r="R776" i="24"/>
  <c r="R781" i="24"/>
  <c r="R786" i="24"/>
  <c r="R792" i="24"/>
  <c r="R797" i="24"/>
  <c r="R802" i="24"/>
  <c r="R808" i="24"/>
  <c r="R813" i="24"/>
  <c r="R818" i="24"/>
  <c r="R824" i="24"/>
  <c r="R829" i="24"/>
  <c r="R834" i="24"/>
  <c r="R840" i="24"/>
  <c r="R845" i="24"/>
  <c r="R850" i="24"/>
  <c r="R856" i="24"/>
  <c r="R861" i="24"/>
  <c r="R866" i="24"/>
  <c r="R872" i="24"/>
  <c r="R877" i="24"/>
  <c r="R882" i="24"/>
  <c r="R462" i="24"/>
  <c r="R521" i="24"/>
  <c r="R542" i="24"/>
  <c r="R564" i="24"/>
  <c r="R585" i="24"/>
  <c r="R606" i="24"/>
  <c r="R628" i="24"/>
  <c r="R649" i="24"/>
  <c r="R670" i="24"/>
  <c r="R692" i="24"/>
  <c r="R713" i="24"/>
  <c r="R734" i="24"/>
  <c r="R756" i="24"/>
  <c r="R777" i="24"/>
  <c r="R798" i="24"/>
  <c r="R820" i="24"/>
  <c r="R841" i="24"/>
  <c r="R862" i="24"/>
  <c r="R884" i="24"/>
  <c r="R892" i="24"/>
  <c r="R898" i="24"/>
  <c r="R905" i="24"/>
  <c r="R913" i="24"/>
  <c r="R920" i="24"/>
  <c r="R926" i="24"/>
  <c r="R934" i="24"/>
  <c r="R939" i="24"/>
  <c r="R944" i="24"/>
  <c r="R950" i="24"/>
  <c r="R955" i="24"/>
  <c r="R960" i="24"/>
  <c r="R966" i="24"/>
  <c r="R971" i="24"/>
  <c r="R976" i="24"/>
  <c r="R982" i="24"/>
  <c r="R987" i="24"/>
  <c r="R992" i="24"/>
  <c r="R998" i="24"/>
  <c r="R1003" i="24"/>
  <c r="R1008" i="24"/>
  <c r="R1014" i="24"/>
  <c r="R1019" i="24"/>
  <c r="R1024" i="24"/>
  <c r="R1030" i="24"/>
  <c r="R1035" i="24"/>
  <c r="R1040" i="24"/>
  <c r="R1046" i="24"/>
  <c r="R1051" i="24"/>
  <c r="R1056" i="24"/>
  <c r="R1062" i="24"/>
  <c r="R1067" i="24"/>
  <c r="R1072" i="24"/>
  <c r="R1078" i="24"/>
  <c r="R1083" i="24"/>
  <c r="R1088" i="24"/>
  <c r="R1094" i="24"/>
  <c r="R1099" i="24"/>
  <c r="R1104" i="24"/>
  <c r="R1110" i="24"/>
  <c r="R1115" i="24"/>
  <c r="R1120" i="24"/>
  <c r="R1126" i="24"/>
  <c r="R1131" i="24"/>
  <c r="R1136" i="24"/>
  <c r="R1142" i="24"/>
  <c r="R1147" i="24"/>
  <c r="R1152" i="24"/>
  <c r="R1158" i="24"/>
  <c r="R1163" i="24"/>
  <c r="R1168" i="24"/>
  <c r="R1174" i="24"/>
  <c r="R1179" i="24"/>
  <c r="R1184" i="24"/>
  <c r="R1190" i="24"/>
  <c r="R1195" i="24"/>
  <c r="R1200" i="24"/>
  <c r="R1206" i="24"/>
  <c r="R1211" i="24"/>
  <c r="R1216" i="24"/>
  <c r="R1222" i="24"/>
  <c r="R1227" i="24"/>
  <c r="R1232" i="24"/>
  <c r="R1238" i="24"/>
  <c r="R1243" i="24"/>
  <c r="R1248" i="24"/>
  <c r="R1254" i="24"/>
  <c r="R1259" i="24"/>
  <c r="R1264" i="24"/>
  <c r="R1270" i="24"/>
  <c r="R1275" i="24"/>
  <c r="R1280" i="24"/>
  <c r="R1286" i="24"/>
  <c r="R1291" i="24"/>
  <c r="R1296" i="24"/>
  <c r="R1302" i="24"/>
  <c r="R1307" i="24"/>
  <c r="R1312" i="24"/>
  <c r="R1318" i="24"/>
  <c r="R1323" i="24"/>
  <c r="R1328" i="24"/>
  <c r="R1334" i="24"/>
  <c r="R1339" i="24"/>
  <c r="R1344" i="24"/>
  <c r="R1350" i="24"/>
  <c r="R1355" i="24"/>
  <c r="R1360" i="24"/>
  <c r="R1366" i="24"/>
  <c r="R1371" i="24"/>
  <c r="R1376" i="24"/>
  <c r="R1381" i="24"/>
  <c r="R1385" i="24"/>
  <c r="R1389" i="24"/>
  <c r="R1393" i="24"/>
  <c r="R1397" i="24"/>
  <c r="R1401" i="24"/>
  <c r="R1405" i="24"/>
  <c r="R1409" i="24"/>
  <c r="R1413" i="24"/>
  <c r="R1417" i="24"/>
  <c r="R1421" i="24"/>
  <c r="R1425" i="24"/>
  <c r="R1429" i="24"/>
  <c r="R1433" i="24"/>
  <c r="R1437" i="24"/>
  <c r="R1441" i="24"/>
  <c r="R1445" i="24"/>
  <c r="R1449" i="24"/>
  <c r="R1453" i="24"/>
  <c r="R1457" i="24"/>
  <c r="R1461" i="24"/>
  <c r="R1465" i="24"/>
  <c r="R1469" i="24"/>
  <c r="R1473" i="24"/>
  <c r="R1477" i="24"/>
  <c r="R1481" i="24"/>
  <c r="R1485" i="24"/>
  <c r="R1489" i="24"/>
  <c r="R1493" i="24"/>
  <c r="R1497" i="24"/>
  <c r="R1501" i="24"/>
  <c r="R1505" i="24"/>
  <c r="R1509" i="24"/>
  <c r="R1513" i="24"/>
  <c r="R1517" i="24"/>
  <c r="R1521" i="24"/>
  <c r="R1525" i="24"/>
  <c r="R1529" i="24"/>
  <c r="R1533" i="24"/>
  <c r="R1537" i="24"/>
  <c r="R1541" i="24"/>
  <c r="R1545" i="24"/>
  <c r="R1549" i="24"/>
  <c r="R1553" i="24"/>
  <c r="R1557" i="24"/>
  <c r="R1561" i="24"/>
  <c r="R1565" i="24"/>
  <c r="R1569" i="24"/>
  <c r="R1573" i="24"/>
  <c r="R1577" i="24"/>
  <c r="R1581" i="24"/>
  <c r="R1585" i="24"/>
  <c r="R1589" i="24"/>
  <c r="R1593" i="24"/>
  <c r="R1597" i="24"/>
  <c r="R1601" i="24"/>
  <c r="R1605" i="24"/>
  <c r="R1609" i="24"/>
  <c r="R1613" i="24"/>
  <c r="R1617" i="24"/>
  <c r="R1621" i="24"/>
  <c r="R1625" i="24"/>
  <c r="R1629" i="24"/>
  <c r="R1633" i="24"/>
  <c r="R1637" i="24"/>
  <c r="R1641" i="24"/>
  <c r="R1645" i="24"/>
  <c r="R1649" i="24"/>
  <c r="R1653" i="24"/>
  <c r="R1657" i="24"/>
  <c r="R1661" i="24"/>
  <c r="R1665" i="24"/>
  <c r="R1669" i="24"/>
  <c r="R1673" i="24"/>
  <c r="R1677" i="24"/>
  <c r="R1681" i="24"/>
  <c r="R1685" i="24"/>
  <c r="R1689" i="24"/>
  <c r="R1693" i="24"/>
  <c r="R1697" i="24"/>
  <c r="R1701" i="24"/>
  <c r="R1705" i="24"/>
  <c r="R1709" i="24"/>
  <c r="R1713" i="24"/>
  <c r="R1717" i="24"/>
  <c r="R1721" i="24"/>
  <c r="R1725" i="24"/>
  <c r="R1729" i="24"/>
  <c r="R1733" i="24"/>
  <c r="R1737" i="24"/>
  <c r="R1741" i="24"/>
  <c r="R1745" i="24"/>
  <c r="R1749" i="24"/>
  <c r="R1753" i="24"/>
  <c r="R1757" i="24"/>
  <c r="R1761" i="24"/>
  <c r="R1765" i="24"/>
  <c r="R1769" i="24"/>
  <c r="R1773" i="24"/>
  <c r="R478" i="24"/>
  <c r="R526" i="24"/>
  <c r="R548" i="24"/>
  <c r="R569" i="24"/>
  <c r="R590" i="24"/>
  <c r="R612" i="24"/>
  <c r="R633" i="24"/>
  <c r="R654" i="24"/>
  <c r="R676" i="24"/>
  <c r="R697" i="24"/>
  <c r="R718" i="24"/>
  <c r="R740" i="24"/>
  <c r="R761" i="24"/>
  <c r="R782" i="24"/>
  <c r="R804" i="24"/>
  <c r="R825" i="24"/>
  <c r="R846" i="24"/>
  <c r="R868" i="24"/>
  <c r="R886" i="24"/>
  <c r="R893" i="24"/>
  <c r="R900" i="24"/>
  <c r="R908" i="24"/>
  <c r="R914" i="24"/>
  <c r="R921" i="24"/>
  <c r="R929" i="24"/>
  <c r="R935" i="24"/>
  <c r="R940" i="24"/>
  <c r="R946" i="24"/>
  <c r="R951" i="24"/>
  <c r="R956" i="24"/>
  <c r="R962" i="24"/>
  <c r="R967" i="24"/>
  <c r="R972" i="24"/>
  <c r="R978" i="24"/>
  <c r="R983" i="24"/>
  <c r="R988" i="24"/>
  <c r="R994" i="24"/>
  <c r="R999" i="24"/>
  <c r="R1004" i="24"/>
  <c r="R1010" i="24"/>
  <c r="R1015" i="24"/>
  <c r="R1020" i="24"/>
  <c r="R1026" i="24"/>
  <c r="R1031" i="24"/>
  <c r="R1036" i="24"/>
  <c r="R1042" i="24"/>
  <c r="R1047" i="24"/>
  <c r="R1052" i="24"/>
  <c r="R1058" i="24"/>
  <c r="R1063" i="24"/>
  <c r="R1068" i="24"/>
  <c r="R1074" i="24"/>
  <c r="R1079" i="24"/>
  <c r="R1084" i="24"/>
  <c r="R1090" i="24"/>
  <c r="R1095" i="24"/>
  <c r="R1100" i="24"/>
  <c r="R1106" i="24"/>
  <c r="R1111" i="24"/>
  <c r="R1116" i="24"/>
  <c r="R1122" i="24"/>
  <c r="R1127" i="24"/>
  <c r="R1132" i="24"/>
  <c r="R1138" i="24"/>
  <c r="R1143" i="24"/>
  <c r="R1148" i="24"/>
  <c r="R1154" i="24"/>
  <c r="R1159" i="24"/>
  <c r="R1164" i="24"/>
  <c r="R1170" i="24"/>
  <c r="R1175" i="24"/>
  <c r="R1180" i="24"/>
  <c r="R1186" i="24"/>
  <c r="R1191" i="24"/>
  <c r="R1196" i="24"/>
  <c r="R1202" i="24"/>
  <c r="R1207" i="24"/>
  <c r="R1212" i="24"/>
  <c r="R1218" i="24"/>
  <c r="R1223" i="24"/>
  <c r="R1228" i="24"/>
  <c r="R1234" i="24"/>
  <c r="R430" i="24"/>
  <c r="R494" i="24"/>
  <c r="R532" i="24"/>
  <c r="R553" i="24"/>
  <c r="R574" i="24"/>
  <c r="R596" i="24"/>
  <c r="R617" i="24"/>
  <c r="R638" i="24"/>
  <c r="R660" i="24"/>
  <c r="R681" i="24"/>
  <c r="R702" i="24"/>
  <c r="R724" i="24"/>
  <c r="R745" i="24"/>
  <c r="R766" i="24"/>
  <c r="R788" i="24"/>
  <c r="R809" i="24"/>
  <c r="R830" i="24"/>
  <c r="R852" i="24"/>
  <c r="R873" i="24"/>
  <c r="R888" i="24"/>
  <c r="R894" i="24"/>
  <c r="R902" i="24"/>
  <c r="R909" i="24"/>
  <c r="R916" i="24"/>
  <c r="R924" i="24"/>
  <c r="R930" i="24"/>
  <c r="R936" i="24"/>
  <c r="R942" i="24"/>
  <c r="R947" i="24"/>
  <c r="R952" i="24"/>
  <c r="R958" i="24"/>
  <c r="R963" i="24"/>
  <c r="R968" i="24"/>
  <c r="R974" i="24"/>
  <c r="R979" i="24"/>
  <c r="R984" i="24"/>
  <c r="R990" i="24"/>
  <c r="R995" i="24"/>
  <c r="R1000" i="24"/>
  <c r="R1006" i="24"/>
  <c r="R1011" i="24"/>
  <c r="R1016" i="24"/>
  <c r="R1022" i="24"/>
  <c r="R1027" i="24"/>
  <c r="R1032" i="24"/>
  <c r="R1038" i="24"/>
  <c r="R1043" i="24"/>
  <c r="R1048" i="24"/>
  <c r="R1054" i="24"/>
  <c r="R1059" i="24"/>
  <c r="R1064" i="24"/>
  <c r="R1070" i="24"/>
  <c r="R1075" i="24"/>
  <c r="R1080" i="24"/>
  <c r="R1086" i="24"/>
  <c r="R1091" i="24"/>
  <c r="R1096" i="24"/>
  <c r="R1102" i="24"/>
  <c r="R1107" i="24"/>
  <c r="R1112" i="24"/>
  <c r="R1118" i="24"/>
  <c r="R1123" i="24"/>
  <c r="R1128" i="24"/>
  <c r="R1134" i="24"/>
  <c r="R1139" i="24"/>
  <c r="R1144" i="24"/>
  <c r="R1150" i="24"/>
  <c r="R1155" i="24"/>
  <c r="R1160" i="24"/>
  <c r="R1166" i="24"/>
  <c r="R1171" i="24"/>
  <c r="R1176" i="24"/>
  <c r="R1182" i="24"/>
  <c r="R1187" i="24"/>
  <c r="R1192" i="24"/>
  <c r="R1198" i="24"/>
  <c r="R1203" i="24"/>
  <c r="R1208" i="24"/>
  <c r="R1214" i="24"/>
  <c r="R1219" i="24"/>
  <c r="R1224" i="24"/>
  <c r="R1230" i="24"/>
  <c r="R1235" i="24"/>
  <c r="R1240" i="24"/>
  <c r="R537" i="24"/>
  <c r="R622" i="24"/>
  <c r="R708" i="24"/>
  <c r="R793" i="24"/>
  <c r="R878" i="24"/>
  <c r="R910" i="24"/>
  <c r="R938" i="24"/>
  <c r="R959" i="24"/>
  <c r="R980" i="24"/>
  <c r="R1002" i="24"/>
  <c r="R1023" i="24"/>
  <c r="R1044" i="24"/>
  <c r="R1066" i="24"/>
  <c r="R1087" i="24"/>
  <c r="R1108" i="24"/>
  <c r="R1130" i="24"/>
  <c r="R1151" i="24"/>
  <c r="R1172" i="24"/>
  <c r="R1194" i="24"/>
  <c r="R1215" i="24"/>
  <c r="R1236" i="24"/>
  <c r="R1246" i="24"/>
  <c r="R1252" i="24"/>
  <c r="R1260" i="24"/>
  <c r="R1267" i="24"/>
  <c r="R1274" i="24"/>
  <c r="R1282" i="24"/>
  <c r="R1288" i="24"/>
  <c r="R1295" i="24"/>
  <c r="R1303" i="24"/>
  <c r="R1310" i="24"/>
  <c r="R1316" i="24"/>
  <c r="R1324" i="24"/>
  <c r="R1331" i="24"/>
  <c r="R1338" i="24"/>
  <c r="R1346" i="24"/>
  <c r="R1352" i="24"/>
  <c r="R1359" i="24"/>
  <c r="R1367" i="24"/>
  <c r="R1374" i="24"/>
  <c r="R1380" i="24"/>
  <c r="R1386" i="24"/>
  <c r="R1391" i="24"/>
  <c r="R1396" i="24"/>
  <c r="R1402" i="24"/>
  <c r="R1407" i="24"/>
  <c r="R1412" i="24"/>
  <c r="R1418" i="24"/>
  <c r="R1423" i="24"/>
  <c r="R1428" i="24"/>
  <c r="R1434" i="24"/>
  <c r="R1439" i="24"/>
  <c r="R1444" i="24"/>
  <c r="R1450" i="24"/>
  <c r="R1455" i="24"/>
  <c r="R1460" i="24"/>
  <c r="R1466" i="24"/>
  <c r="R1471" i="24"/>
  <c r="R1476" i="24"/>
  <c r="R1482" i="24"/>
  <c r="R1487" i="24"/>
  <c r="R1492" i="24"/>
  <c r="R1498" i="24"/>
  <c r="R1503" i="24"/>
  <c r="R1508" i="24"/>
  <c r="R1514" i="24"/>
  <c r="R1519" i="24"/>
  <c r="R1524" i="24"/>
  <c r="R1530" i="24"/>
  <c r="R1535" i="24"/>
  <c r="R1540" i="24"/>
  <c r="R1546" i="24"/>
  <c r="R1551" i="24"/>
  <c r="R1556" i="24"/>
  <c r="R1562" i="24"/>
  <c r="R1567" i="24"/>
  <c r="R1572" i="24"/>
  <c r="R1578" i="24"/>
  <c r="R1583" i="24"/>
  <c r="R1588" i="24"/>
  <c r="R1594" i="24"/>
  <c r="R1599" i="24"/>
  <c r="R1604" i="24"/>
  <c r="R1610" i="24"/>
  <c r="R1615" i="24"/>
  <c r="R1620" i="24"/>
  <c r="R1626" i="24"/>
  <c r="R1631" i="24"/>
  <c r="R1636" i="24"/>
  <c r="R1642" i="24"/>
  <c r="R1647" i="24"/>
  <c r="R1652" i="24"/>
  <c r="R1658" i="24"/>
  <c r="R1663" i="24"/>
  <c r="R1668" i="24"/>
  <c r="R1674" i="24"/>
  <c r="R1679" i="24"/>
  <c r="R1684" i="24"/>
  <c r="R1690" i="24"/>
  <c r="R1695" i="24"/>
  <c r="R1700" i="24"/>
  <c r="R1706" i="24"/>
  <c r="R1711" i="24"/>
  <c r="R1716" i="24"/>
  <c r="R1722" i="24"/>
  <c r="R1727" i="24"/>
  <c r="R1732" i="24"/>
  <c r="R1738" i="24"/>
  <c r="R1743" i="24"/>
  <c r="R1748" i="24"/>
  <c r="R1754" i="24"/>
  <c r="R1759" i="24"/>
  <c r="R1764" i="24"/>
  <c r="R1770" i="24"/>
  <c r="R1775" i="24"/>
  <c r="R1779" i="24"/>
  <c r="R1783" i="24"/>
  <c r="R1787" i="24"/>
  <c r="R1791" i="24"/>
  <c r="R1795" i="24"/>
  <c r="R1799" i="24"/>
  <c r="R1803" i="24"/>
  <c r="R1807" i="24"/>
  <c r="R1811" i="24"/>
  <c r="R1815" i="24"/>
  <c r="R1819" i="24"/>
  <c r="R1823" i="24"/>
  <c r="R1827" i="24"/>
  <c r="R1831" i="24"/>
  <c r="R1835" i="24"/>
  <c r="R1839" i="24"/>
  <c r="R1843" i="24"/>
  <c r="R1847" i="24"/>
  <c r="R1851" i="24"/>
  <c r="R1855" i="24"/>
  <c r="R1859" i="24"/>
  <c r="R1863" i="24"/>
  <c r="R1867" i="24"/>
  <c r="R1871" i="24"/>
  <c r="R1875" i="24"/>
  <c r="R1879" i="24"/>
  <c r="R1883" i="24"/>
  <c r="R1887" i="24"/>
  <c r="R1891" i="24"/>
  <c r="R1895" i="24"/>
  <c r="R1899" i="24"/>
  <c r="R1903" i="24"/>
  <c r="R1907" i="24"/>
  <c r="R1911" i="24"/>
  <c r="R1915" i="24"/>
  <c r="R1919" i="24"/>
  <c r="R1923" i="24"/>
  <c r="R1927" i="24"/>
  <c r="R1931" i="24"/>
  <c r="R1935" i="24"/>
  <c r="R1939" i="24"/>
  <c r="R1943" i="24"/>
  <c r="R1947" i="24"/>
  <c r="R1951" i="24"/>
  <c r="R1955" i="24"/>
  <c r="R1959" i="24"/>
  <c r="R1963" i="24"/>
  <c r="R1967" i="24"/>
  <c r="R1971" i="24"/>
  <c r="R1975" i="24"/>
  <c r="R1979" i="24"/>
  <c r="R1983" i="24"/>
  <c r="R1987" i="24"/>
  <c r="R1991" i="24"/>
  <c r="R1995" i="24"/>
  <c r="R1999" i="24"/>
  <c r="R2003" i="24"/>
  <c r="R2007" i="24"/>
  <c r="R2011" i="24"/>
  <c r="R2015" i="24"/>
  <c r="R2019" i="24"/>
  <c r="R2023" i="24"/>
  <c r="R2027" i="24"/>
  <c r="R2031" i="24"/>
  <c r="R2035" i="24"/>
  <c r="R2039" i="24"/>
  <c r="R2043" i="24"/>
  <c r="R2047" i="24"/>
  <c r="R2051" i="24"/>
  <c r="R2055" i="24"/>
  <c r="R2059" i="24"/>
  <c r="R2063" i="24"/>
  <c r="R2067" i="24"/>
  <c r="R2071" i="24"/>
  <c r="R2075" i="24"/>
  <c r="R2079" i="24"/>
  <c r="R2083" i="24"/>
  <c r="R2087" i="24"/>
  <c r="R2091" i="24"/>
  <c r="R2095" i="24"/>
  <c r="R2099" i="24"/>
  <c r="R2103" i="24"/>
  <c r="R2107" i="24"/>
  <c r="R2111" i="24"/>
  <c r="R2115" i="24"/>
  <c r="R2119" i="24"/>
  <c r="R2123" i="24"/>
  <c r="R2127" i="24"/>
  <c r="R2131" i="24"/>
  <c r="R2135" i="24"/>
  <c r="R2139" i="24"/>
  <c r="R2143" i="24"/>
  <c r="R2147" i="24"/>
  <c r="R2151" i="24"/>
  <c r="R2155" i="24"/>
  <c r="R2159" i="24"/>
  <c r="R2163" i="24"/>
  <c r="R2167" i="24"/>
  <c r="R2171" i="24"/>
  <c r="R2175" i="24"/>
  <c r="R2179" i="24"/>
  <c r="R2183" i="24"/>
  <c r="R2187" i="24"/>
  <c r="R2191" i="24"/>
  <c r="R2195" i="24"/>
  <c r="R2199" i="24"/>
  <c r="R2203" i="24"/>
  <c r="R2207" i="24"/>
  <c r="R2211" i="24"/>
  <c r="R2215" i="24"/>
  <c r="R2219" i="24"/>
  <c r="R2223" i="24"/>
  <c r="R2227" i="24"/>
  <c r="R2231" i="24"/>
  <c r="R2235" i="24"/>
  <c r="R2239" i="24"/>
  <c r="R2243" i="24"/>
  <c r="R2247" i="24"/>
  <c r="R2251" i="24"/>
  <c r="R2255" i="24"/>
  <c r="R2259" i="24"/>
  <c r="R2263" i="24"/>
  <c r="R2267" i="24"/>
  <c r="R2271" i="24"/>
  <c r="R2275" i="24"/>
  <c r="R2279" i="24"/>
  <c r="R2283" i="24"/>
  <c r="R2287" i="24"/>
  <c r="R2291" i="24"/>
  <c r="R2295" i="24"/>
  <c r="R2299" i="24"/>
  <c r="R2303" i="24"/>
  <c r="R2307" i="24"/>
  <c r="R2311" i="24"/>
  <c r="R2315" i="24"/>
  <c r="R2319" i="24"/>
  <c r="R2323" i="24"/>
  <c r="R2327" i="24"/>
  <c r="R2331" i="24"/>
  <c r="R2335" i="24"/>
  <c r="R2339" i="24"/>
  <c r="R2343" i="24"/>
  <c r="R2347" i="24"/>
  <c r="R2351" i="24"/>
  <c r="R2355" i="24"/>
  <c r="R2359" i="24"/>
  <c r="R2363" i="24"/>
  <c r="R2367" i="24"/>
  <c r="R2371" i="24"/>
  <c r="R2375" i="24"/>
  <c r="R2379" i="24"/>
  <c r="R2383" i="24"/>
  <c r="R2387" i="24"/>
  <c r="R2391" i="24"/>
  <c r="R2395" i="24"/>
  <c r="R2399" i="24"/>
  <c r="R2403" i="24"/>
  <c r="R2407" i="24"/>
  <c r="R2411" i="24"/>
  <c r="R2415" i="24"/>
  <c r="R2419" i="24"/>
  <c r="R2423" i="24"/>
  <c r="R2427" i="24"/>
  <c r="R2431" i="24"/>
  <c r="R2435" i="24"/>
  <c r="R2439" i="24"/>
  <c r="R2443" i="24"/>
  <c r="R2447" i="24"/>
  <c r="R2451" i="24"/>
  <c r="R2455" i="24"/>
  <c r="R2459" i="24"/>
  <c r="R2463" i="24"/>
  <c r="R2467" i="24"/>
  <c r="R2471" i="24"/>
  <c r="R2475" i="24"/>
  <c r="R2479" i="24"/>
  <c r="R2483" i="24"/>
  <c r="R2487" i="24"/>
  <c r="R2491" i="24"/>
  <c r="R2495" i="24"/>
  <c r="R2499" i="24"/>
  <c r="R2503" i="24"/>
  <c r="R2507" i="24"/>
  <c r="R2511" i="24"/>
  <c r="R2515" i="24"/>
  <c r="R2519" i="24"/>
  <c r="R2523" i="24"/>
  <c r="R2527" i="24"/>
  <c r="R2531" i="24"/>
  <c r="R2535" i="24"/>
  <c r="R2539" i="24"/>
  <c r="R2543" i="24"/>
  <c r="R2547" i="24"/>
  <c r="R2551" i="24"/>
  <c r="R2555" i="24"/>
  <c r="R2559" i="24"/>
  <c r="R2563" i="24"/>
  <c r="R2567" i="24"/>
  <c r="R2571" i="24"/>
  <c r="R2575" i="24"/>
  <c r="R2579" i="24"/>
  <c r="R558" i="24"/>
  <c r="R644" i="24"/>
  <c r="R729" i="24"/>
  <c r="R814" i="24"/>
  <c r="R889" i="24"/>
  <c r="R918" i="24"/>
  <c r="R943" i="24"/>
  <c r="R964" i="24"/>
  <c r="R986" i="24"/>
  <c r="R1007" i="24"/>
  <c r="R1028" i="24"/>
  <c r="R1050" i="24"/>
  <c r="R1071" i="24"/>
  <c r="R1092" i="24"/>
  <c r="R1114" i="24"/>
  <c r="R1135" i="24"/>
  <c r="R1156" i="24"/>
  <c r="R1178" i="24"/>
  <c r="R1199" i="24"/>
  <c r="R1220" i="24"/>
  <c r="R1239" i="24"/>
  <c r="R1247" i="24"/>
  <c r="R1255" i="24"/>
  <c r="R1262" i="24"/>
  <c r="R1268" i="24"/>
  <c r="R1276" i="24"/>
  <c r="R1283" i="24"/>
  <c r="R1290" i="24"/>
  <c r="R1298" i="24"/>
  <c r="R1304" i="24"/>
  <c r="R1311" i="24"/>
  <c r="R1319" i="24"/>
  <c r="R1326" i="24"/>
  <c r="R1332" i="24"/>
  <c r="R1340" i="24"/>
  <c r="R1347" i="24"/>
  <c r="R1354" i="24"/>
  <c r="R1362" i="24"/>
  <c r="R1368" i="24"/>
  <c r="R1375" i="24"/>
  <c r="R1382" i="24"/>
  <c r="R1387" i="24"/>
  <c r="R1392" i="24"/>
  <c r="R1398" i="24"/>
  <c r="R1403" i="24"/>
  <c r="R1408" i="24"/>
  <c r="R1414" i="24"/>
  <c r="R1419" i="24"/>
  <c r="R1424" i="24"/>
  <c r="R1430" i="24"/>
  <c r="R1435" i="24"/>
  <c r="R1440" i="24"/>
  <c r="R1446" i="24"/>
  <c r="R1451" i="24"/>
  <c r="R1456" i="24"/>
  <c r="R1462" i="24"/>
  <c r="R1467" i="24"/>
  <c r="R1472" i="24"/>
  <c r="R1478" i="24"/>
  <c r="R1483" i="24"/>
  <c r="R1488" i="24"/>
  <c r="R1494" i="24"/>
  <c r="R1499" i="24"/>
  <c r="R1504" i="24"/>
  <c r="R1510" i="24"/>
  <c r="R1515" i="24"/>
  <c r="R1520" i="24"/>
  <c r="R1526" i="24"/>
  <c r="R1531" i="24"/>
  <c r="R1536" i="24"/>
  <c r="R1542" i="24"/>
  <c r="R1547" i="24"/>
  <c r="R1552" i="24"/>
  <c r="R1558" i="24"/>
  <c r="R1563" i="24"/>
  <c r="R1568" i="24"/>
  <c r="R1574" i="24"/>
  <c r="R1579" i="24"/>
  <c r="R1584" i="24"/>
  <c r="R1590" i="24"/>
  <c r="R1595" i="24"/>
  <c r="R1600" i="24"/>
  <c r="R1606" i="24"/>
  <c r="R1611" i="24"/>
  <c r="R1616" i="24"/>
  <c r="R1622" i="24"/>
  <c r="R1627" i="24"/>
  <c r="R1632" i="24"/>
  <c r="R1638" i="24"/>
  <c r="R1643" i="24"/>
  <c r="R1648" i="24"/>
  <c r="R1654" i="24"/>
  <c r="R1659" i="24"/>
  <c r="R1664" i="24"/>
  <c r="R1670" i="24"/>
  <c r="R1675" i="24"/>
  <c r="R1680" i="24"/>
  <c r="R1686" i="24"/>
  <c r="R1691" i="24"/>
  <c r="R1696" i="24"/>
  <c r="R1702" i="24"/>
  <c r="R1707" i="24"/>
  <c r="R1712" i="24"/>
  <c r="R1718" i="24"/>
  <c r="R1723" i="24"/>
  <c r="R1728" i="24"/>
  <c r="R1734" i="24"/>
  <c r="R1739" i="24"/>
  <c r="R1744" i="24"/>
  <c r="R1750" i="24"/>
  <c r="R1755" i="24"/>
  <c r="R1760" i="24"/>
  <c r="R1766" i="24"/>
  <c r="R1771" i="24"/>
  <c r="R1776" i="24"/>
  <c r="R1780" i="24"/>
  <c r="R1784" i="24"/>
  <c r="R1788" i="24"/>
  <c r="R1792" i="24"/>
  <c r="R1796" i="24"/>
  <c r="R1800" i="24"/>
  <c r="R1804" i="24"/>
  <c r="R1808" i="24"/>
  <c r="R1812" i="24"/>
  <c r="R1816" i="24"/>
  <c r="R1820" i="24"/>
  <c r="R1824" i="24"/>
  <c r="R1828" i="24"/>
  <c r="R1832" i="24"/>
  <c r="R1836" i="24"/>
  <c r="R1840" i="24"/>
  <c r="R1844" i="24"/>
  <c r="R1848" i="24"/>
  <c r="R1852" i="24"/>
  <c r="R1856" i="24"/>
  <c r="R1860" i="24"/>
  <c r="R1864" i="24"/>
  <c r="R1868" i="24"/>
  <c r="R1872" i="24"/>
  <c r="R1876" i="24"/>
  <c r="R1880" i="24"/>
  <c r="R1884" i="24"/>
  <c r="R1888" i="24"/>
  <c r="R1892" i="24"/>
  <c r="R1896" i="24"/>
  <c r="R1900" i="24"/>
  <c r="R1904" i="24"/>
  <c r="R1908" i="24"/>
  <c r="R1912" i="24"/>
  <c r="R1916" i="24"/>
  <c r="R1920" i="24"/>
  <c r="R1924" i="24"/>
  <c r="R1928" i="24"/>
  <c r="R1932" i="24"/>
  <c r="R1936" i="24"/>
  <c r="R1940" i="24"/>
  <c r="R1944" i="24"/>
  <c r="R1948" i="24"/>
  <c r="R1952" i="24"/>
  <c r="R1956" i="24"/>
  <c r="R1960" i="24"/>
  <c r="R1964" i="24"/>
  <c r="R1968" i="24"/>
  <c r="R1972" i="24"/>
  <c r="R1976" i="24"/>
  <c r="R1980" i="24"/>
  <c r="R1984" i="24"/>
  <c r="R1988" i="24"/>
  <c r="R1992" i="24"/>
  <c r="R446" i="24"/>
  <c r="R580" i="24"/>
  <c r="R665" i="24"/>
  <c r="R750" i="24"/>
  <c r="R836" i="24"/>
  <c r="R897" i="24"/>
  <c r="R925" i="24"/>
  <c r="R948" i="24"/>
  <c r="R970" i="24"/>
  <c r="R991" i="24"/>
  <c r="R1012" i="24"/>
  <c r="R1034" i="24"/>
  <c r="R1055" i="24"/>
  <c r="R1076" i="24"/>
  <c r="R1098" i="24"/>
  <c r="R1119" i="24"/>
  <c r="R1140" i="24"/>
  <c r="R1162" i="24"/>
  <c r="R1183" i="24"/>
  <c r="R1204" i="24"/>
  <c r="R1226" i="24"/>
  <c r="R1242" i="24"/>
  <c r="R1250" i="24"/>
  <c r="R1256" i="24"/>
  <c r="R1263" i="24"/>
  <c r="R1271" i="24"/>
  <c r="R1278" i="24"/>
  <c r="R1284" i="24"/>
  <c r="R1292" i="24"/>
  <c r="R1299" i="24"/>
  <c r="R1306" i="24"/>
  <c r="R1314" i="24"/>
  <c r="R1320" i="24"/>
  <c r="R1327" i="24"/>
  <c r="R1335" i="24"/>
  <c r="R1342" i="24"/>
  <c r="R1348" i="24"/>
  <c r="R1356" i="24"/>
  <c r="R1363" i="24"/>
  <c r="R1370" i="24"/>
  <c r="R1378" i="24"/>
  <c r="R1383" i="24"/>
  <c r="R1388" i="24"/>
  <c r="R1394" i="24"/>
  <c r="R1399" i="24"/>
  <c r="R1404" i="24"/>
  <c r="R1410" i="24"/>
  <c r="R1415" i="24"/>
  <c r="R1420" i="24"/>
  <c r="R1426" i="24"/>
  <c r="R1431" i="24"/>
  <c r="R1436" i="24"/>
  <c r="R1442" i="24"/>
  <c r="R1447" i="24"/>
  <c r="R1452" i="24"/>
  <c r="R1458" i="24"/>
  <c r="R1463" i="24"/>
  <c r="R1468" i="24"/>
  <c r="R1474" i="24"/>
  <c r="R1479" i="24"/>
  <c r="R1484" i="24"/>
  <c r="R1490" i="24"/>
  <c r="R1495" i="24"/>
  <c r="R1500" i="24"/>
  <c r="R1506" i="24"/>
  <c r="R1511" i="24"/>
  <c r="R1516" i="24"/>
  <c r="R1522" i="24"/>
  <c r="R1527" i="24"/>
  <c r="R1532" i="24"/>
  <c r="R1538" i="24"/>
  <c r="R1543" i="24"/>
  <c r="R1548" i="24"/>
  <c r="R1554" i="24"/>
  <c r="R1559" i="24"/>
  <c r="R1564" i="24"/>
  <c r="R1570" i="24"/>
  <c r="R1575" i="24"/>
  <c r="R1580" i="24"/>
  <c r="R1586" i="24"/>
  <c r="R1591" i="24"/>
  <c r="R1596" i="24"/>
  <c r="R1602" i="24"/>
  <c r="R1607" i="24"/>
  <c r="R1612" i="24"/>
  <c r="R1618" i="24"/>
  <c r="R1623" i="24"/>
  <c r="R1628" i="24"/>
  <c r="R1634" i="24"/>
  <c r="R1639" i="24"/>
  <c r="R1644" i="24"/>
  <c r="R1650" i="24"/>
  <c r="R1655" i="24"/>
  <c r="R1660" i="24"/>
  <c r="R1666" i="24"/>
  <c r="R1671" i="24"/>
  <c r="R1676" i="24"/>
  <c r="R1682" i="24"/>
  <c r="R1687" i="24"/>
  <c r="R1692" i="24"/>
  <c r="R1698" i="24"/>
  <c r="R1703" i="24"/>
  <c r="R1708" i="24"/>
  <c r="R1714" i="24"/>
  <c r="R1719" i="24"/>
  <c r="R1724" i="24"/>
  <c r="R1730" i="24"/>
  <c r="R1735" i="24"/>
  <c r="R1740" i="24"/>
  <c r="R1746" i="24"/>
  <c r="R1751" i="24"/>
  <c r="R1756" i="24"/>
  <c r="R1762" i="24"/>
  <c r="R1767" i="24"/>
  <c r="R1772" i="24"/>
  <c r="R1777" i="24"/>
  <c r="R1781" i="24"/>
  <c r="R1785" i="24"/>
  <c r="R1789" i="24"/>
  <c r="R1793" i="24"/>
  <c r="R1797" i="24"/>
  <c r="R1801" i="24"/>
  <c r="R1805" i="24"/>
  <c r="R1809" i="24"/>
  <c r="R1813" i="24"/>
  <c r="R1817" i="24"/>
  <c r="R1821" i="24"/>
  <c r="R1825" i="24"/>
  <c r="R1829" i="24"/>
  <c r="R1833" i="24"/>
  <c r="R1837" i="24"/>
  <c r="R1841" i="24"/>
  <c r="R1845" i="24"/>
  <c r="R1849" i="24"/>
  <c r="R1853" i="24"/>
  <c r="R1857" i="24"/>
  <c r="R1861" i="24"/>
  <c r="R1865" i="24"/>
  <c r="R1869" i="24"/>
  <c r="R1873" i="24"/>
  <c r="R1877" i="24"/>
  <c r="R1881" i="24"/>
  <c r="R1885" i="24"/>
  <c r="R1889" i="24"/>
  <c r="R1893" i="24"/>
  <c r="R1897" i="24"/>
  <c r="R1901" i="24"/>
  <c r="R1905" i="24"/>
  <c r="R1909" i="24"/>
  <c r="R1913" i="24"/>
  <c r="R1917" i="24"/>
  <c r="R1921" i="24"/>
  <c r="R1925" i="24"/>
  <c r="R1929" i="24"/>
  <c r="R1933" i="24"/>
  <c r="R1937" i="24"/>
  <c r="R1941" i="24"/>
  <c r="R1945" i="24"/>
  <c r="R1949" i="24"/>
  <c r="R1953" i="24"/>
  <c r="R1957" i="24"/>
  <c r="R1961" i="24"/>
  <c r="R1965" i="24"/>
  <c r="R1969" i="24"/>
  <c r="R1973" i="24"/>
  <c r="R1977" i="24"/>
  <c r="R1981" i="24"/>
  <c r="R1985" i="24"/>
  <c r="R1989" i="24"/>
  <c r="R1993" i="24"/>
  <c r="R510" i="24"/>
  <c r="R857" i="24"/>
  <c r="R975" i="24"/>
  <c r="R1060" i="24"/>
  <c r="R1146" i="24"/>
  <c r="R1231" i="24"/>
  <c r="R1266" i="24"/>
  <c r="R1294" i="24"/>
  <c r="R1322" i="24"/>
  <c r="R1351" i="24"/>
  <c r="R1379" i="24"/>
  <c r="R1400" i="24"/>
  <c r="R1422" i="24"/>
  <c r="R1443" i="24"/>
  <c r="R1464" i="24"/>
  <c r="R1486" i="24"/>
  <c r="R1507" i="24"/>
  <c r="R1528" i="24"/>
  <c r="R1550" i="24"/>
  <c r="R1571" i="24"/>
  <c r="R1592" i="24"/>
  <c r="R1614" i="24"/>
  <c r="R1635" i="24"/>
  <c r="R1656" i="24"/>
  <c r="R1678" i="24"/>
  <c r="R1699" i="24"/>
  <c r="R1720" i="24"/>
  <c r="R1742" i="24"/>
  <c r="R1763" i="24"/>
  <c r="R1782" i="24"/>
  <c r="R1798" i="24"/>
  <c r="R1814" i="24"/>
  <c r="R1830" i="24"/>
  <c r="R1846" i="24"/>
  <c r="R1862" i="24"/>
  <c r="R1878" i="24"/>
  <c r="R1894" i="24"/>
  <c r="R1910" i="24"/>
  <c r="R1926" i="24"/>
  <c r="R1942" i="24"/>
  <c r="R1958" i="24"/>
  <c r="R1974" i="24"/>
  <c r="R1990" i="24"/>
  <c r="R1998" i="24"/>
  <c r="R2004" i="24"/>
  <c r="R2009" i="24"/>
  <c r="R2014" i="24"/>
  <c r="R2020" i="24"/>
  <c r="R2025" i="24"/>
  <c r="R2030" i="24"/>
  <c r="R2036" i="24"/>
  <c r="R2041" i="24"/>
  <c r="R2046" i="24"/>
  <c r="R2052" i="24"/>
  <c r="R2057" i="24"/>
  <c r="R2062" i="24"/>
  <c r="R2068" i="24"/>
  <c r="R2073" i="24"/>
  <c r="R2078" i="24"/>
  <c r="R2084" i="24"/>
  <c r="R2089" i="24"/>
  <c r="R2094" i="24"/>
  <c r="R2100" i="24"/>
  <c r="R2105" i="24"/>
  <c r="R2110" i="24"/>
  <c r="R2116" i="24"/>
  <c r="R2121" i="24"/>
  <c r="R2126" i="24"/>
  <c r="R2132" i="24"/>
  <c r="R2137" i="24"/>
  <c r="R2142" i="24"/>
  <c r="R2148" i="24"/>
  <c r="R2153" i="24"/>
  <c r="R2158" i="24"/>
  <c r="R2164" i="24"/>
  <c r="R2169" i="24"/>
  <c r="R2174" i="24"/>
  <c r="R2180" i="24"/>
  <c r="R2185" i="24"/>
  <c r="R2190" i="24"/>
  <c r="R2196" i="24"/>
  <c r="R2201" i="24"/>
  <c r="R2206" i="24"/>
  <c r="R2212" i="24"/>
  <c r="R2217" i="24"/>
  <c r="R2222" i="24"/>
  <c r="R2228" i="24"/>
  <c r="R2233" i="24"/>
  <c r="R2238" i="24"/>
  <c r="R2244" i="24"/>
  <c r="R2249" i="24"/>
  <c r="R2254" i="24"/>
  <c r="R2260" i="24"/>
  <c r="R2265" i="24"/>
  <c r="R2270" i="24"/>
  <c r="R2276" i="24"/>
  <c r="R2281" i="24"/>
  <c r="R2286" i="24"/>
  <c r="R2292" i="24"/>
  <c r="R2297" i="24"/>
  <c r="R2302" i="24"/>
  <c r="R2308" i="24"/>
  <c r="R2313" i="24"/>
  <c r="R2318" i="24"/>
  <c r="R2324" i="24"/>
  <c r="R2329" i="24"/>
  <c r="R2334" i="24"/>
  <c r="R2340" i="24"/>
  <c r="R2345" i="24"/>
  <c r="R2350" i="24"/>
  <c r="R2356" i="24"/>
  <c r="R2361" i="24"/>
  <c r="R2366" i="24"/>
  <c r="R2372" i="24"/>
  <c r="R2377" i="24"/>
  <c r="R2382" i="24"/>
  <c r="R2388" i="24"/>
  <c r="R2393" i="24"/>
  <c r="R2398" i="24"/>
  <c r="R2404" i="24"/>
  <c r="R2409" i="24"/>
  <c r="R2414" i="24"/>
  <c r="R2420" i="24"/>
  <c r="R2425" i="24"/>
  <c r="R2430" i="24"/>
  <c r="R2436" i="24"/>
  <c r="R2441" i="24"/>
  <c r="R2446" i="24"/>
  <c r="R2452" i="24"/>
  <c r="R2457" i="24"/>
  <c r="R2462" i="24"/>
  <c r="R2468" i="24"/>
  <c r="R2473" i="24"/>
  <c r="R2478" i="24"/>
  <c r="R2484" i="24"/>
  <c r="R2489" i="24"/>
  <c r="R2494" i="24"/>
  <c r="R2500" i="24"/>
  <c r="R2505" i="24"/>
  <c r="R2510" i="24"/>
  <c r="R2516" i="24"/>
  <c r="R2521" i="24"/>
  <c r="R2526" i="24"/>
  <c r="R2532" i="24"/>
  <c r="R2537" i="24"/>
  <c r="R2542" i="24"/>
  <c r="R2548" i="24"/>
  <c r="R2553" i="24"/>
  <c r="R2558" i="24"/>
  <c r="R2564" i="24"/>
  <c r="R2569" i="24"/>
  <c r="R2574" i="24"/>
  <c r="R2580" i="24"/>
  <c r="R2584" i="24"/>
  <c r="R2588" i="24"/>
  <c r="R2592" i="24"/>
  <c r="R2596" i="24"/>
  <c r="R2600" i="24"/>
  <c r="R2604" i="24"/>
  <c r="R2608" i="24"/>
  <c r="R2612" i="24"/>
  <c r="R2616" i="24"/>
  <c r="R2620" i="24"/>
  <c r="R2624" i="24"/>
  <c r="R2628" i="24"/>
  <c r="R2632" i="24"/>
  <c r="R2636" i="24"/>
  <c r="R2640" i="24"/>
  <c r="R2644" i="24"/>
  <c r="R2648" i="24"/>
  <c r="R2652" i="24"/>
  <c r="R2656" i="24"/>
  <c r="R2660" i="24"/>
  <c r="R2664" i="24"/>
  <c r="R2668" i="24"/>
  <c r="R2672" i="24"/>
  <c r="R2676" i="24"/>
  <c r="R2680" i="24"/>
  <c r="R2684" i="24"/>
  <c r="R2688" i="24"/>
  <c r="R2692" i="24"/>
  <c r="R2696" i="24"/>
  <c r="R2700" i="24"/>
  <c r="R2704" i="24"/>
  <c r="R2708" i="24"/>
  <c r="R2712" i="24"/>
  <c r="R2716" i="24"/>
  <c r="R2720" i="24"/>
  <c r="R2724" i="24"/>
  <c r="R2728" i="24"/>
  <c r="R2732" i="24"/>
  <c r="R2736" i="24"/>
  <c r="R2740" i="24"/>
  <c r="R2744" i="24"/>
  <c r="R2748" i="24"/>
  <c r="R2752" i="24"/>
  <c r="R2756" i="24"/>
  <c r="R2760" i="24"/>
  <c r="R2764" i="24"/>
  <c r="R2768" i="24"/>
  <c r="R2772" i="24"/>
  <c r="R2776" i="24"/>
  <c r="R2780" i="24"/>
  <c r="R2784" i="24"/>
  <c r="R2788" i="24"/>
  <c r="R2792" i="24"/>
  <c r="R2796" i="24"/>
  <c r="R2800" i="24"/>
  <c r="R2804" i="24"/>
  <c r="R2808" i="24"/>
  <c r="R2812" i="24"/>
  <c r="R2816" i="24"/>
  <c r="R2820" i="24"/>
  <c r="R2824" i="24"/>
  <c r="R2828" i="24"/>
  <c r="R2832" i="24"/>
  <c r="R2836" i="24"/>
  <c r="R2840" i="24"/>
  <c r="R2844" i="24"/>
  <c r="R2848" i="24"/>
  <c r="R2852" i="24"/>
  <c r="R2856" i="24"/>
  <c r="R2860" i="24"/>
  <c r="R2864" i="24"/>
  <c r="R2868" i="24"/>
  <c r="R2872" i="24"/>
  <c r="R2876" i="24"/>
  <c r="R2880" i="24"/>
  <c r="R2884" i="24"/>
  <c r="R2888" i="24"/>
  <c r="R2892" i="24"/>
  <c r="R2896" i="24"/>
  <c r="R2900" i="24"/>
  <c r="R2904" i="24"/>
  <c r="R2908" i="24"/>
  <c r="R2912" i="24"/>
  <c r="R2916" i="24"/>
  <c r="R2920" i="24"/>
  <c r="R2924" i="24"/>
  <c r="R2928" i="24"/>
  <c r="R2932" i="24"/>
  <c r="R2936" i="24"/>
  <c r="R2940" i="24"/>
  <c r="R2944" i="24"/>
  <c r="R2948" i="24"/>
  <c r="R2952" i="24"/>
  <c r="R2956" i="24"/>
  <c r="R2960" i="24"/>
  <c r="R2964" i="24"/>
  <c r="R2968" i="24"/>
  <c r="R2972" i="24"/>
  <c r="R2976" i="24"/>
  <c r="R2980" i="24"/>
  <c r="R2984" i="24"/>
  <c r="R2988" i="24"/>
  <c r="R2992" i="24"/>
  <c r="R2996" i="24"/>
  <c r="R3000" i="24"/>
  <c r="R3004" i="24"/>
  <c r="R3008" i="24"/>
  <c r="R3012" i="24"/>
  <c r="R3016" i="24"/>
  <c r="R3020" i="24"/>
  <c r="R3024" i="24"/>
  <c r="R3028" i="24"/>
  <c r="R3032" i="24"/>
  <c r="R3036" i="24"/>
  <c r="R3040" i="24"/>
  <c r="R3044" i="24"/>
  <c r="R3048" i="24"/>
  <c r="R3052" i="24"/>
  <c r="R3056" i="24"/>
  <c r="R3060" i="24"/>
  <c r="R3064" i="24"/>
  <c r="R3068" i="24"/>
  <c r="R3072" i="24"/>
  <c r="R3076" i="24"/>
  <c r="R3080" i="24"/>
  <c r="R3084" i="24"/>
  <c r="R3088" i="24"/>
  <c r="R3092" i="24"/>
  <c r="R3096" i="24"/>
  <c r="R3100" i="24"/>
  <c r="R3104" i="24"/>
  <c r="R3108" i="24"/>
  <c r="R3112" i="24"/>
  <c r="R3116" i="24"/>
  <c r="R3120" i="24"/>
  <c r="R3124" i="24"/>
  <c r="R3128" i="24"/>
  <c r="R3132" i="24"/>
  <c r="R3136" i="24"/>
  <c r="R3140" i="24"/>
  <c r="R3144" i="24"/>
  <c r="R3148" i="24"/>
  <c r="R3152" i="24"/>
  <c r="R3156" i="24"/>
  <c r="R3160" i="24"/>
  <c r="R3164" i="24"/>
  <c r="R601" i="24"/>
  <c r="R904" i="24"/>
  <c r="R996" i="24"/>
  <c r="R1082" i="24"/>
  <c r="R1167" i="24"/>
  <c r="R1244" i="24"/>
  <c r="R1272" i="24"/>
  <c r="R1300" i="24"/>
  <c r="R1330" i="24"/>
  <c r="R1358" i="24"/>
  <c r="R1384" i="24"/>
  <c r="R1406" i="24"/>
  <c r="R1427" i="24"/>
  <c r="R1448" i="24"/>
  <c r="R1470" i="24"/>
  <c r="R1491" i="24"/>
  <c r="R1512" i="24"/>
  <c r="R1534" i="24"/>
  <c r="R1555" i="24"/>
  <c r="R1576" i="24"/>
  <c r="R1598" i="24"/>
  <c r="R1619" i="24"/>
  <c r="R1640" i="24"/>
  <c r="R1662" i="24"/>
  <c r="R1683" i="24"/>
  <c r="R1704" i="24"/>
  <c r="R1726" i="24"/>
  <c r="R1747" i="24"/>
  <c r="R1768" i="24"/>
  <c r="R1786" i="24"/>
  <c r="R1802" i="24"/>
  <c r="R1818" i="24"/>
  <c r="R1834" i="24"/>
  <c r="R1850" i="24"/>
  <c r="R1866" i="24"/>
  <c r="R1882" i="24"/>
  <c r="R1898" i="24"/>
  <c r="R1914" i="24"/>
  <c r="R1930" i="24"/>
  <c r="R1946" i="24"/>
  <c r="R1962" i="24"/>
  <c r="R1978" i="24"/>
  <c r="R1994" i="24"/>
  <c r="R2000" i="24"/>
  <c r="R2005" i="24"/>
  <c r="R2010" i="24"/>
  <c r="R2016" i="24"/>
  <c r="R2021" i="24"/>
  <c r="R2026" i="24"/>
  <c r="R2032" i="24"/>
  <c r="R2037" i="24"/>
  <c r="R2042" i="24"/>
  <c r="R2048" i="24"/>
  <c r="R2053" i="24"/>
  <c r="R2058" i="24"/>
  <c r="R2064" i="24"/>
  <c r="R2069" i="24"/>
  <c r="R2074" i="24"/>
  <c r="R2080" i="24"/>
  <c r="R2085" i="24"/>
  <c r="R2090" i="24"/>
  <c r="R2096" i="24"/>
  <c r="R2101" i="24"/>
  <c r="R2106" i="24"/>
  <c r="R2112" i="24"/>
  <c r="R2117" i="24"/>
  <c r="R2122" i="24"/>
  <c r="R2128" i="24"/>
  <c r="R2133" i="24"/>
  <c r="R2138" i="24"/>
  <c r="R2144" i="24"/>
  <c r="R2149" i="24"/>
  <c r="R2154" i="24"/>
  <c r="R2160" i="24"/>
  <c r="R2165" i="24"/>
  <c r="R2170" i="24"/>
  <c r="R2176" i="24"/>
  <c r="R2181" i="24"/>
  <c r="R2186" i="24"/>
  <c r="R2192" i="24"/>
  <c r="R2197" i="24"/>
  <c r="R2202" i="24"/>
  <c r="R2208" i="24"/>
  <c r="R2213" i="24"/>
  <c r="R2218" i="24"/>
  <c r="R2224" i="24"/>
  <c r="R2229" i="24"/>
  <c r="R2234" i="24"/>
  <c r="R2240" i="24"/>
  <c r="R2245" i="24"/>
  <c r="R2250" i="24"/>
  <c r="R2256" i="24"/>
  <c r="R2261" i="24"/>
  <c r="R2266" i="24"/>
  <c r="R2272" i="24"/>
  <c r="R2277" i="24"/>
  <c r="R2282" i="24"/>
  <c r="R2288" i="24"/>
  <c r="R2293" i="24"/>
  <c r="R2298" i="24"/>
  <c r="R2304" i="24"/>
  <c r="R2309" i="24"/>
  <c r="R2314" i="24"/>
  <c r="R2320" i="24"/>
  <c r="R2325" i="24"/>
  <c r="R2330" i="24"/>
  <c r="R2336" i="24"/>
  <c r="R2341" i="24"/>
  <c r="R2346" i="24"/>
  <c r="R2352" i="24"/>
  <c r="R2357" i="24"/>
  <c r="R2362" i="24"/>
  <c r="R2368" i="24"/>
  <c r="R2373" i="24"/>
  <c r="R2378" i="24"/>
  <c r="R2384" i="24"/>
  <c r="R2389" i="24"/>
  <c r="R2394" i="24"/>
  <c r="R2400" i="24"/>
  <c r="R2405" i="24"/>
  <c r="R2410" i="24"/>
  <c r="R2416" i="24"/>
  <c r="R2421" i="24"/>
  <c r="R2426" i="24"/>
  <c r="R2432" i="24"/>
  <c r="R2437" i="24"/>
  <c r="R2442" i="24"/>
  <c r="R2448" i="24"/>
  <c r="R2453" i="24"/>
  <c r="R2458" i="24"/>
  <c r="R2464" i="24"/>
  <c r="R2469" i="24"/>
  <c r="R2474" i="24"/>
  <c r="R2480" i="24"/>
  <c r="R2485" i="24"/>
  <c r="R2490" i="24"/>
  <c r="R2496" i="24"/>
  <c r="R2501" i="24"/>
  <c r="R2506" i="24"/>
  <c r="R2512" i="24"/>
  <c r="R2517" i="24"/>
  <c r="R2522" i="24"/>
  <c r="R2528" i="24"/>
  <c r="R2533" i="24"/>
  <c r="R2538" i="24"/>
  <c r="R2544" i="24"/>
  <c r="R2549" i="24"/>
  <c r="R2554" i="24"/>
  <c r="R2560" i="24"/>
  <c r="R2565" i="24"/>
  <c r="R2570" i="24"/>
  <c r="R2576" i="24"/>
  <c r="R2581" i="24"/>
  <c r="R2585" i="24"/>
  <c r="R2589" i="24"/>
  <c r="R2593" i="24"/>
  <c r="R2597" i="24"/>
  <c r="R2601" i="24"/>
  <c r="R2605" i="24"/>
  <c r="R2609" i="24"/>
  <c r="R2613" i="24"/>
  <c r="R2617" i="24"/>
  <c r="R2621" i="24"/>
  <c r="R2625" i="24"/>
  <c r="R2629" i="24"/>
  <c r="R2633" i="24"/>
  <c r="R2637" i="24"/>
  <c r="R2641" i="24"/>
  <c r="R2645" i="24"/>
  <c r="R2649" i="24"/>
  <c r="R2653" i="24"/>
  <c r="R686" i="24"/>
  <c r="R932" i="24"/>
  <c r="R1018" i="24"/>
  <c r="R1103" i="24"/>
  <c r="R1188" i="24"/>
  <c r="R1251" i="24"/>
  <c r="R1279" i="24"/>
  <c r="R1308" i="24"/>
  <c r="R1336" i="24"/>
  <c r="R1364" i="24"/>
  <c r="R1390" i="24"/>
  <c r="R1411" i="24"/>
  <c r="R1432" i="24"/>
  <c r="R1454" i="24"/>
  <c r="R1475" i="24"/>
  <c r="R1496" i="24"/>
  <c r="R1518" i="24"/>
  <c r="R1539" i="24"/>
  <c r="R1560" i="24"/>
  <c r="R1582" i="24"/>
  <c r="R1603" i="24"/>
  <c r="R1624" i="24"/>
  <c r="R1646" i="24"/>
  <c r="R1667" i="24"/>
  <c r="R1688" i="24"/>
  <c r="R1710" i="24"/>
  <c r="R1731" i="24"/>
  <c r="R1752" i="24"/>
  <c r="R1774" i="24"/>
  <c r="R1790" i="24"/>
  <c r="R1806" i="24"/>
  <c r="R1822" i="24"/>
  <c r="R1838" i="24"/>
  <c r="R1854" i="24"/>
  <c r="R1870" i="24"/>
  <c r="R1886" i="24"/>
  <c r="R1902" i="24"/>
  <c r="R1918" i="24"/>
  <c r="R1934" i="24"/>
  <c r="R1950" i="24"/>
  <c r="R1966" i="24"/>
  <c r="R1982" i="24"/>
  <c r="R1996" i="24"/>
  <c r="R2001" i="24"/>
  <c r="R2006" i="24"/>
  <c r="R2012" i="24"/>
  <c r="R2017" i="24"/>
  <c r="R2022" i="24"/>
  <c r="R2028" i="24"/>
  <c r="R2033" i="24"/>
  <c r="R2038" i="24"/>
  <c r="R2044" i="24"/>
  <c r="R2049" i="24"/>
  <c r="R2054" i="24"/>
  <c r="R2060" i="24"/>
  <c r="R2065" i="24"/>
  <c r="R2070" i="24"/>
  <c r="R2076" i="24"/>
  <c r="R2081" i="24"/>
  <c r="R2086" i="24"/>
  <c r="R2092" i="24"/>
  <c r="R2097" i="24"/>
  <c r="R2102" i="24"/>
  <c r="R2108" i="24"/>
  <c r="R2113" i="24"/>
  <c r="R2118" i="24"/>
  <c r="R2124" i="24"/>
  <c r="R2129" i="24"/>
  <c r="R2134" i="24"/>
  <c r="R2140" i="24"/>
  <c r="R2145" i="24"/>
  <c r="R2150" i="24"/>
  <c r="R2156" i="24"/>
  <c r="R2161" i="24"/>
  <c r="R2166" i="24"/>
  <c r="R2172" i="24"/>
  <c r="R2177" i="24"/>
  <c r="R2182" i="24"/>
  <c r="R2188" i="24"/>
  <c r="R2193" i="24"/>
  <c r="R2198" i="24"/>
  <c r="R2204" i="24"/>
  <c r="R2209" i="24"/>
  <c r="R2214" i="24"/>
  <c r="R2220" i="24"/>
  <c r="R2225" i="24"/>
  <c r="R2230" i="24"/>
  <c r="R2236" i="24"/>
  <c r="R2241" i="24"/>
  <c r="R2246" i="24"/>
  <c r="R2252" i="24"/>
  <c r="R2257" i="24"/>
  <c r="R2262" i="24"/>
  <c r="R2268" i="24"/>
  <c r="R2273" i="24"/>
  <c r="R2278" i="24"/>
  <c r="R2284" i="24"/>
  <c r="R2289" i="24"/>
  <c r="R2294" i="24"/>
  <c r="R2300" i="24"/>
  <c r="R2305" i="24"/>
  <c r="R2310" i="24"/>
  <c r="R2316" i="24"/>
  <c r="R2321" i="24"/>
  <c r="R2326" i="24"/>
  <c r="R2332" i="24"/>
  <c r="R2337" i="24"/>
  <c r="R2342" i="24"/>
  <c r="R2348" i="24"/>
  <c r="R2353" i="24"/>
  <c r="R2358" i="24"/>
  <c r="R2364" i="24"/>
  <c r="R2369" i="24"/>
  <c r="R2374" i="24"/>
  <c r="R2380" i="24"/>
  <c r="R2385" i="24"/>
  <c r="R2390" i="24"/>
  <c r="R2396" i="24"/>
  <c r="R2401" i="24"/>
  <c r="R2406" i="24"/>
  <c r="R2412" i="24"/>
  <c r="R2417" i="24"/>
  <c r="R2422" i="24"/>
  <c r="R2428" i="24"/>
  <c r="R2433" i="24"/>
  <c r="R2438" i="24"/>
  <c r="R2444" i="24"/>
  <c r="R2449" i="24"/>
  <c r="R2454" i="24"/>
  <c r="R2460" i="24"/>
  <c r="R2465" i="24"/>
  <c r="R2470" i="24"/>
  <c r="R2476" i="24"/>
  <c r="R2481" i="24"/>
  <c r="R2486" i="24"/>
  <c r="R2492" i="24"/>
  <c r="R2497" i="24"/>
  <c r="R2502" i="24"/>
  <c r="R2508" i="24"/>
  <c r="R2513" i="24"/>
  <c r="R2518" i="24"/>
  <c r="R2524" i="24"/>
  <c r="R2529" i="24"/>
  <c r="R2534" i="24"/>
  <c r="R2540" i="24"/>
  <c r="R2545" i="24"/>
  <c r="R2550" i="24"/>
  <c r="R2556" i="24"/>
  <c r="R2561" i="24"/>
  <c r="R2566" i="24"/>
  <c r="R2572" i="24"/>
  <c r="R2577" i="24"/>
  <c r="R2582" i="24"/>
  <c r="R2586" i="24"/>
  <c r="R2590" i="24"/>
  <c r="R2594" i="24"/>
  <c r="R2598" i="24"/>
  <c r="R2602" i="24"/>
  <c r="R2606" i="24"/>
  <c r="R2610" i="24"/>
  <c r="R2614" i="24"/>
  <c r="R2618" i="24"/>
  <c r="R2622" i="24"/>
  <c r="R2626" i="24"/>
  <c r="R2630" i="24"/>
  <c r="R2634" i="24"/>
  <c r="R2638" i="24"/>
  <c r="R2642" i="24"/>
  <c r="R2646" i="24"/>
  <c r="R2650" i="24"/>
  <c r="R772" i="24"/>
  <c r="R1210" i="24"/>
  <c r="R1343" i="24"/>
  <c r="R1438" i="24"/>
  <c r="R1523" i="24"/>
  <c r="R1608" i="24"/>
  <c r="R1694" i="24"/>
  <c r="R1778" i="24"/>
  <c r="R1842" i="24"/>
  <c r="R1906" i="24"/>
  <c r="R1970" i="24"/>
  <c r="R2008" i="24"/>
  <c r="R2029" i="24"/>
  <c r="R2050" i="24"/>
  <c r="R2072" i="24"/>
  <c r="R2093" i="24"/>
  <c r="R2114" i="24"/>
  <c r="R2136" i="24"/>
  <c r="R2157" i="24"/>
  <c r="R2178" i="24"/>
  <c r="R2200" i="24"/>
  <c r="R2221" i="24"/>
  <c r="R2242" i="24"/>
  <c r="R2264" i="24"/>
  <c r="R2285" i="24"/>
  <c r="R2306" i="24"/>
  <c r="R2328" i="24"/>
  <c r="R2349" i="24"/>
  <c r="R2370" i="24"/>
  <c r="R2392" i="24"/>
  <c r="R2413" i="24"/>
  <c r="R2434" i="24"/>
  <c r="R2456" i="24"/>
  <c r="R2477" i="24"/>
  <c r="R2498" i="24"/>
  <c r="R2520" i="24"/>
  <c r="R2541" i="24"/>
  <c r="R2562" i="24"/>
  <c r="R2583" i="24"/>
  <c r="R2599" i="24"/>
  <c r="R2615" i="24"/>
  <c r="R2631" i="24"/>
  <c r="R2647" i="24"/>
  <c r="R2657" i="24"/>
  <c r="R2662" i="24"/>
  <c r="R2667" i="24"/>
  <c r="R2673" i="24"/>
  <c r="R2678" i="24"/>
  <c r="R2683" i="24"/>
  <c r="R2689" i="24"/>
  <c r="R2694" i="24"/>
  <c r="R2699" i="24"/>
  <c r="R2705" i="24"/>
  <c r="R2710" i="24"/>
  <c r="R2715" i="24"/>
  <c r="R2721" i="24"/>
  <c r="R2726" i="24"/>
  <c r="R2731" i="24"/>
  <c r="R2737" i="24"/>
  <c r="R2742" i="24"/>
  <c r="R2747" i="24"/>
  <c r="R2753" i="24"/>
  <c r="R2758" i="24"/>
  <c r="R2763" i="24"/>
  <c r="R2769" i="24"/>
  <c r="R2774" i="24"/>
  <c r="R2779" i="24"/>
  <c r="R2785" i="24"/>
  <c r="R2790" i="24"/>
  <c r="R2795" i="24"/>
  <c r="R2801" i="24"/>
  <c r="R2806" i="24"/>
  <c r="R2811" i="24"/>
  <c r="R2817" i="24"/>
  <c r="R2822" i="24"/>
  <c r="R2827" i="24"/>
  <c r="R2833" i="24"/>
  <c r="R2838" i="24"/>
  <c r="R2843" i="24"/>
  <c r="R2849" i="24"/>
  <c r="R2854" i="24"/>
  <c r="R2859" i="24"/>
  <c r="R2865" i="24"/>
  <c r="R2870" i="24"/>
  <c r="R2875" i="24"/>
  <c r="R2881" i="24"/>
  <c r="R954" i="24"/>
  <c r="R1258" i="24"/>
  <c r="R1372" i="24"/>
  <c r="R1459" i="24"/>
  <c r="R1544" i="24"/>
  <c r="R1630" i="24"/>
  <c r="R1715" i="24"/>
  <c r="R1794" i="24"/>
  <c r="R1858" i="24"/>
  <c r="R1922" i="24"/>
  <c r="R1986" i="24"/>
  <c r="R2013" i="24"/>
  <c r="R2034" i="24"/>
  <c r="R2056" i="24"/>
  <c r="R2077" i="24"/>
  <c r="R2098" i="24"/>
  <c r="R2120" i="24"/>
  <c r="R2141" i="24"/>
  <c r="R2162" i="24"/>
  <c r="R2184" i="24"/>
  <c r="R2205" i="24"/>
  <c r="R2226" i="24"/>
  <c r="R2248" i="24"/>
  <c r="R2269" i="24"/>
  <c r="R2290" i="24"/>
  <c r="R2312" i="24"/>
  <c r="R2333" i="24"/>
  <c r="R2354" i="24"/>
  <c r="R2376" i="24"/>
  <c r="R2397" i="24"/>
  <c r="R2418" i="24"/>
  <c r="R2440" i="24"/>
  <c r="R2461" i="24"/>
  <c r="R2482" i="24"/>
  <c r="R2504" i="24"/>
  <c r="R2525" i="24"/>
  <c r="R2546" i="24"/>
  <c r="R2568" i="24"/>
  <c r="R2587" i="24"/>
  <c r="R2603" i="24"/>
  <c r="R2619" i="24"/>
  <c r="R2635" i="24"/>
  <c r="R2651" i="24"/>
  <c r="R2658" i="24"/>
  <c r="R2663" i="24"/>
  <c r="R2669" i="24"/>
  <c r="R2674" i="24"/>
  <c r="R2679" i="24"/>
  <c r="R2685" i="24"/>
  <c r="R2690" i="24"/>
  <c r="R2695" i="24"/>
  <c r="R2701" i="24"/>
  <c r="R2706" i="24"/>
  <c r="R2711" i="24"/>
  <c r="R2717" i="24"/>
  <c r="R2722" i="24"/>
  <c r="R2727" i="24"/>
  <c r="R2733" i="24"/>
  <c r="R2738" i="24"/>
  <c r="R2743" i="24"/>
  <c r="R2749" i="24"/>
  <c r="R2754" i="24"/>
  <c r="R2759" i="24"/>
  <c r="R2765" i="24"/>
  <c r="R2770" i="24"/>
  <c r="R2775" i="24"/>
  <c r="R2781" i="24"/>
  <c r="R2786" i="24"/>
  <c r="R2791" i="24"/>
  <c r="R2797" i="24"/>
  <c r="R2802" i="24"/>
  <c r="R2807" i="24"/>
  <c r="R2813" i="24"/>
  <c r="R2818" i="24"/>
  <c r="R2823" i="24"/>
  <c r="R2829" i="24"/>
  <c r="R2834" i="24"/>
  <c r="R2839" i="24"/>
  <c r="R2845" i="24"/>
  <c r="R2850" i="24"/>
  <c r="R2855" i="24"/>
  <c r="R2861" i="24"/>
  <c r="R2866" i="24"/>
  <c r="R2871" i="24"/>
  <c r="R2877" i="24"/>
  <c r="R2882" i="24"/>
  <c r="R2887" i="24"/>
  <c r="R2893" i="24"/>
  <c r="R2898" i="24"/>
  <c r="R2903" i="24"/>
  <c r="R2909" i="24"/>
  <c r="R2914" i="24"/>
  <c r="R2919" i="24"/>
  <c r="R2925" i="24"/>
  <c r="R2930" i="24"/>
  <c r="R2935" i="24"/>
  <c r="R2941" i="24"/>
  <c r="R2946" i="24"/>
  <c r="R2951" i="24"/>
  <c r="R2957" i="24"/>
  <c r="R2962" i="24"/>
  <c r="R2967" i="24"/>
  <c r="R2973" i="24"/>
  <c r="R2978" i="24"/>
  <c r="R2983" i="24"/>
  <c r="R2989" i="24"/>
  <c r="R2994" i="24"/>
  <c r="R2999" i="24"/>
  <c r="R3005" i="24"/>
  <c r="R3010" i="24"/>
  <c r="R3015" i="24"/>
  <c r="R3021" i="24"/>
  <c r="R3026" i="24"/>
  <c r="R3031" i="24"/>
  <c r="R3037" i="24"/>
  <c r="R3042" i="24"/>
  <c r="R3047" i="24"/>
  <c r="R3053" i="24"/>
  <c r="R3058" i="24"/>
  <c r="R3063" i="24"/>
  <c r="R3069" i="24"/>
  <c r="R3074" i="24"/>
  <c r="R3079" i="24"/>
  <c r="R3085" i="24"/>
  <c r="R3090" i="24"/>
  <c r="R3095" i="24"/>
  <c r="R3101" i="24"/>
  <c r="R3106" i="24"/>
  <c r="R3111" i="24"/>
  <c r="R3117" i="24"/>
  <c r="R3122" i="24"/>
  <c r="R3127" i="24"/>
  <c r="R3133" i="24"/>
  <c r="R3138" i="24"/>
  <c r="R3143" i="24"/>
  <c r="R3149" i="24"/>
  <c r="R3154" i="24"/>
  <c r="R3159" i="24"/>
  <c r="R3165" i="24"/>
  <c r="R1039" i="24"/>
  <c r="R1287" i="24"/>
  <c r="R1395" i="24"/>
  <c r="R1480" i="24"/>
  <c r="R1566" i="24"/>
  <c r="R1651" i="24"/>
  <c r="R1736" i="24"/>
  <c r="R1810" i="24"/>
  <c r="R1874" i="24"/>
  <c r="R1938" i="24"/>
  <c r="R1997" i="24"/>
  <c r="R2018" i="24"/>
  <c r="R2040" i="24"/>
  <c r="R2061" i="24"/>
  <c r="R2082" i="24"/>
  <c r="R2104" i="24"/>
  <c r="R2125" i="24"/>
  <c r="R2146" i="24"/>
  <c r="R2168" i="24"/>
  <c r="R2189" i="24"/>
  <c r="R2210" i="24"/>
  <c r="R2232" i="24"/>
  <c r="R2253" i="24"/>
  <c r="R2274" i="24"/>
  <c r="R2296" i="24"/>
  <c r="R2317" i="24"/>
  <c r="R2338" i="24"/>
  <c r="R2360" i="24"/>
  <c r="R2381" i="24"/>
  <c r="R2402" i="24"/>
  <c r="R2424" i="24"/>
  <c r="R2445" i="24"/>
  <c r="R2466" i="24"/>
  <c r="R2488" i="24"/>
  <c r="R2509" i="24"/>
  <c r="R2530" i="24"/>
  <c r="R2552" i="24"/>
  <c r="R2573" i="24"/>
  <c r="R2591" i="24"/>
  <c r="R2607" i="24"/>
  <c r="R2623" i="24"/>
  <c r="R2639" i="24"/>
  <c r="R2654" i="24"/>
  <c r="R2659" i="24"/>
  <c r="R2665" i="24"/>
  <c r="R2670" i="24"/>
  <c r="R2675" i="24"/>
  <c r="R2681" i="24"/>
  <c r="R2686" i="24"/>
  <c r="R2691" i="24"/>
  <c r="R2697" i="24"/>
  <c r="R2702" i="24"/>
  <c r="R2707" i="24"/>
  <c r="R2713" i="24"/>
  <c r="R2718" i="24"/>
  <c r="R2723" i="24"/>
  <c r="R2729" i="24"/>
  <c r="R2734" i="24"/>
  <c r="R2739" i="24"/>
  <c r="R2745" i="24"/>
  <c r="R2750" i="24"/>
  <c r="R2755" i="24"/>
  <c r="R2761" i="24"/>
  <c r="R2766" i="24"/>
  <c r="R2771" i="24"/>
  <c r="R2777" i="24"/>
  <c r="R2782" i="24"/>
  <c r="R2787" i="24"/>
  <c r="R2793" i="24"/>
  <c r="R2798" i="24"/>
  <c r="R2803" i="24"/>
  <c r="R2809" i="24"/>
  <c r="R2814" i="24"/>
  <c r="R2819" i="24"/>
  <c r="R2825" i="24"/>
  <c r="R2830" i="24"/>
  <c r="R2835" i="24"/>
  <c r="R2841" i="24"/>
  <c r="R2846" i="24"/>
  <c r="R2851" i="24"/>
  <c r="R2857" i="24"/>
  <c r="R2862" i="24"/>
  <c r="R2867" i="24"/>
  <c r="R2873" i="24"/>
  <c r="R2878" i="24"/>
  <c r="R2883" i="24"/>
  <c r="R2889" i="24"/>
  <c r="R2894" i="24"/>
  <c r="R2899" i="24"/>
  <c r="R2905" i="24"/>
  <c r="R2910" i="24"/>
  <c r="R2915" i="24"/>
  <c r="R2921" i="24"/>
  <c r="R2926" i="24"/>
  <c r="R2931" i="24"/>
  <c r="R2937" i="24"/>
  <c r="R2942" i="24"/>
  <c r="R2947" i="24"/>
  <c r="R2953" i="24"/>
  <c r="R2958" i="24"/>
  <c r="R2963" i="24"/>
  <c r="R2969" i="24"/>
  <c r="R2974" i="24"/>
  <c r="R2979" i="24"/>
  <c r="R2985" i="24"/>
  <c r="R2990" i="24"/>
  <c r="R2995" i="24"/>
  <c r="R3001" i="24"/>
  <c r="R3006" i="24"/>
  <c r="R3011" i="24"/>
  <c r="R3017" i="24"/>
  <c r="R3022" i="24"/>
  <c r="R3027" i="24"/>
  <c r="R3033" i="24"/>
  <c r="R3038" i="24"/>
  <c r="R3043" i="24"/>
  <c r="R3049" i="24"/>
  <c r="R3054" i="24"/>
  <c r="R3059" i="24"/>
  <c r="R3065" i="24"/>
  <c r="R3070" i="24"/>
  <c r="R3075" i="24"/>
  <c r="R3081" i="24"/>
  <c r="R3086" i="24"/>
  <c r="R3091" i="24"/>
  <c r="R3097" i="24"/>
  <c r="R3102" i="24"/>
  <c r="R3107" i="24"/>
  <c r="R3113" i="24"/>
  <c r="R3118" i="24"/>
  <c r="R3123" i="24"/>
  <c r="R3129" i="24"/>
  <c r="R3134" i="24"/>
  <c r="R3139" i="24"/>
  <c r="R3145" i="24"/>
  <c r="R3150" i="24"/>
  <c r="R3155" i="24"/>
  <c r="R3161" i="24"/>
  <c r="R1124" i="24"/>
  <c r="R1315" i="24"/>
  <c r="R1416" i="24"/>
  <c r="R1502" i="24"/>
  <c r="R1587" i="24"/>
  <c r="R1672" i="24"/>
  <c r="R1758" i="24"/>
  <c r="R1826" i="24"/>
  <c r="R1890" i="24"/>
  <c r="R1954" i="24"/>
  <c r="R2002" i="24"/>
  <c r="R2024" i="24"/>
  <c r="R2045" i="24"/>
  <c r="R2066" i="24"/>
  <c r="R2088" i="24"/>
  <c r="R2109" i="24"/>
  <c r="R2130" i="24"/>
  <c r="R2152" i="24"/>
  <c r="R2173" i="24"/>
  <c r="R2194" i="24"/>
  <c r="R2216" i="24"/>
  <c r="R2237" i="24"/>
  <c r="R2258" i="24"/>
  <c r="R2280" i="24"/>
  <c r="R2301" i="24"/>
  <c r="R2322" i="24"/>
  <c r="R2344" i="24"/>
  <c r="R2365" i="24"/>
  <c r="R2386" i="24"/>
  <c r="R2408" i="24"/>
  <c r="R2429" i="24"/>
  <c r="R2450" i="24"/>
  <c r="R2472" i="24"/>
  <c r="R2493" i="24"/>
  <c r="R2514" i="24"/>
  <c r="R2536" i="24"/>
  <c r="R2557" i="24"/>
  <c r="R2578" i="24"/>
  <c r="R2595" i="24"/>
  <c r="R2611" i="24"/>
  <c r="R2627" i="24"/>
  <c r="R2643" i="24"/>
  <c r="R2655" i="24"/>
  <c r="R2661" i="24"/>
  <c r="R2666" i="24"/>
  <c r="R2671" i="24"/>
  <c r="R2677" i="24"/>
  <c r="R2682" i="24"/>
  <c r="R2687" i="24"/>
  <c r="R2693" i="24"/>
  <c r="R2698" i="24"/>
  <c r="R2703" i="24"/>
  <c r="R2709" i="24"/>
  <c r="R2714" i="24"/>
  <c r="R2719" i="24"/>
  <c r="R2725" i="24"/>
  <c r="R2730" i="24"/>
  <c r="R2735" i="24"/>
  <c r="R2741" i="24"/>
  <c r="R2746" i="24"/>
  <c r="R2751" i="24"/>
  <c r="R2757" i="24"/>
  <c r="R2762" i="24"/>
  <c r="R2767" i="24"/>
  <c r="R2773" i="24"/>
  <c r="R2778" i="24"/>
  <c r="R2783" i="24"/>
  <c r="R2789" i="24"/>
  <c r="R2794" i="24"/>
  <c r="R2799" i="24"/>
  <c r="R2805" i="24"/>
  <c r="R2810" i="24"/>
  <c r="R2815" i="24"/>
  <c r="R2821" i="24"/>
  <c r="R2826" i="24"/>
  <c r="R2831" i="24"/>
  <c r="R2837" i="24"/>
  <c r="R2842" i="24"/>
  <c r="R2847" i="24"/>
  <c r="R2853" i="24"/>
  <c r="R2858" i="24"/>
  <c r="R2863" i="24"/>
  <c r="R2869" i="24"/>
  <c r="R2874" i="24"/>
  <c r="R2879" i="24"/>
  <c r="R2885" i="24"/>
  <c r="R2895" i="24"/>
  <c r="R2906" i="24"/>
  <c r="R2917" i="24"/>
  <c r="R2927" i="24"/>
  <c r="R2938" i="24"/>
  <c r="R2949" i="24"/>
  <c r="R2959" i="24"/>
  <c r="R2970" i="24"/>
  <c r="R2981" i="24"/>
  <c r="R2991" i="24"/>
  <c r="R3002" i="24"/>
  <c r="R3013" i="24"/>
  <c r="R3023" i="24"/>
  <c r="R3034" i="24"/>
  <c r="R3045" i="24"/>
  <c r="R3055" i="24"/>
  <c r="R3066" i="24"/>
  <c r="R3077" i="24"/>
  <c r="R3087" i="24"/>
  <c r="R3098" i="24"/>
  <c r="R3109" i="24"/>
  <c r="R3119" i="24"/>
  <c r="R3130" i="24"/>
  <c r="R3141" i="24"/>
  <c r="R3151" i="24"/>
  <c r="R3162" i="24"/>
  <c r="R2886" i="24"/>
  <c r="R2897" i="24"/>
  <c r="R2907" i="24"/>
  <c r="R2918" i="24"/>
  <c r="R2929" i="24"/>
  <c r="R2939" i="24"/>
  <c r="R2950" i="24"/>
  <c r="R2961" i="24"/>
  <c r="R2971" i="24"/>
  <c r="R2982" i="24"/>
  <c r="R2993" i="24"/>
  <c r="R3003" i="24"/>
  <c r="R3014" i="24"/>
  <c r="R3025" i="24"/>
  <c r="R3035" i="24"/>
  <c r="R3046" i="24"/>
  <c r="R3057" i="24"/>
  <c r="R3067" i="24"/>
  <c r="R3078" i="24"/>
  <c r="R3089" i="24"/>
  <c r="R3099" i="24"/>
  <c r="R3110" i="24"/>
  <c r="R3121" i="24"/>
  <c r="R3131" i="24"/>
  <c r="R3142" i="24"/>
  <c r="R3153" i="24"/>
  <c r="R3163" i="24"/>
  <c r="R2890" i="24"/>
  <c r="R2901" i="24"/>
  <c r="R2911" i="24"/>
  <c r="R2922" i="24"/>
  <c r="R2933" i="24"/>
  <c r="R2943" i="24"/>
  <c r="R2954" i="24"/>
  <c r="R2965" i="24"/>
  <c r="R2975" i="24"/>
  <c r="R2986" i="24"/>
  <c r="R2997" i="24"/>
  <c r="R3007" i="24"/>
  <c r="R3018" i="24"/>
  <c r="R3029" i="24"/>
  <c r="R3039" i="24"/>
  <c r="R3050" i="24"/>
  <c r="R3061" i="24"/>
  <c r="R3071" i="24"/>
  <c r="R3082" i="24"/>
  <c r="R3093" i="24"/>
  <c r="R3103" i="24"/>
  <c r="R3114" i="24"/>
  <c r="R3125" i="24"/>
  <c r="R3135" i="24"/>
  <c r="R3146" i="24"/>
  <c r="R3157" i="24"/>
  <c r="R2891" i="24"/>
  <c r="R2934" i="24"/>
  <c r="R2977" i="24"/>
  <c r="R3019" i="24"/>
  <c r="R3062" i="24"/>
  <c r="R3105" i="24"/>
  <c r="R3147" i="24"/>
  <c r="R2902" i="24"/>
  <c r="R2945" i="24"/>
  <c r="R2987" i="24"/>
  <c r="R3030" i="24"/>
  <c r="R3073" i="24"/>
  <c r="R3115" i="24"/>
  <c r="R3158" i="24"/>
  <c r="R2913" i="24"/>
  <c r="R2955" i="24"/>
  <c r="R2998" i="24"/>
  <c r="R3041" i="24"/>
  <c r="R3083" i="24"/>
  <c r="R3126" i="24"/>
  <c r="R2923" i="24"/>
  <c r="R3094" i="24"/>
  <c r="R2966" i="24"/>
  <c r="R3137" i="24"/>
  <c r="R3009" i="24"/>
  <c r="R3051" i="24"/>
  <c r="P3485" i="24"/>
  <c r="Q3485" i="24" s="1"/>
  <c r="P3481" i="24"/>
  <c r="Q3481" i="24" s="1"/>
  <c r="P3477" i="24"/>
  <c r="Q3477" i="24" s="1"/>
  <c r="P3473" i="24"/>
  <c r="Q3473" i="24" s="1"/>
  <c r="P3469" i="24"/>
  <c r="Q3469" i="24" s="1"/>
  <c r="P3465" i="24"/>
  <c r="Q3465" i="24" s="1"/>
  <c r="P3461" i="24"/>
  <c r="Q3461" i="24" s="1"/>
  <c r="P3457" i="24"/>
  <c r="Q3457" i="24" s="1"/>
  <c r="P3453" i="24"/>
  <c r="Q3453" i="24" s="1"/>
  <c r="P3449" i="24"/>
  <c r="Q3449" i="24" s="1"/>
  <c r="P3445" i="24"/>
  <c r="Q3445" i="24" s="1"/>
  <c r="P3441" i="24"/>
  <c r="Q3441" i="24" s="1"/>
  <c r="P3437" i="24"/>
  <c r="Q3437" i="24" s="1"/>
  <c r="P3433" i="24"/>
  <c r="Q3433" i="24" s="1"/>
  <c r="P3429" i="24"/>
  <c r="Q3429" i="24" s="1"/>
  <c r="P3425" i="24"/>
  <c r="Q3425" i="24" s="1"/>
  <c r="P3421" i="24"/>
  <c r="Q3421" i="24" s="1"/>
  <c r="P3417" i="24"/>
  <c r="Q3417" i="24" s="1"/>
  <c r="P3413" i="24"/>
  <c r="Q3413" i="24" s="1"/>
  <c r="P3409" i="24"/>
  <c r="Q3409" i="24" s="1"/>
  <c r="P3405" i="24"/>
  <c r="Q3405" i="24" s="1"/>
  <c r="P3401" i="24"/>
  <c r="Q3401" i="24" s="1"/>
  <c r="P3397" i="24"/>
  <c r="Q3397" i="24" s="1"/>
  <c r="P3393" i="24"/>
  <c r="Q3393" i="24" s="1"/>
  <c r="P3389" i="24"/>
  <c r="Q3389" i="24" s="1"/>
  <c r="P3385" i="24"/>
  <c r="Q3385" i="24" s="1"/>
  <c r="P3381" i="24"/>
  <c r="Q3381" i="24" s="1"/>
  <c r="P3377" i="24"/>
  <c r="Q3377" i="24" s="1"/>
  <c r="P3373" i="24"/>
  <c r="Q3373" i="24" s="1"/>
  <c r="P3369" i="24"/>
  <c r="Q3369" i="24" s="1"/>
  <c r="P3365" i="24"/>
  <c r="Q3365" i="24" s="1"/>
  <c r="P3361" i="24"/>
  <c r="Q3361" i="24" s="1"/>
  <c r="P3357" i="24"/>
  <c r="Q3357" i="24" s="1"/>
  <c r="P3353" i="24"/>
  <c r="Q3353" i="24" s="1"/>
  <c r="P3349" i="24"/>
  <c r="Q3349" i="24" s="1"/>
  <c r="P3344" i="24"/>
  <c r="Q3344" i="24" s="1"/>
  <c r="P3339" i="24"/>
  <c r="Q3339" i="24" s="1"/>
  <c r="P3333" i="24"/>
  <c r="Q3333" i="24" s="1"/>
  <c r="P3328" i="24"/>
  <c r="Q3328" i="24" s="1"/>
  <c r="P3323" i="24"/>
  <c r="Q3323" i="24" s="1"/>
  <c r="P3317" i="24"/>
  <c r="Q3317" i="24" s="1"/>
  <c r="P3312" i="24"/>
  <c r="Q3312" i="24" s="1"/>
  <c r="P3307" i="24"/>
  <c r="Q3307" i="24" s="1"/>
  <c r="P3301" i="24"/>
  <c r="Q3301" i="24" s="1"/>
  <c r="P3296" i="24"/>
  <c r="Q3296" i="24" s="1"/>
  <c r="P3291" i="24"/>
  <c r="Q3291" i="24" s="1"/>
  <c r="P3285" i="24"/>
  <c r="Q3285" i="24" s="1"/>
  <c r="P3280" i="24"/>
  <c r="Q3280" i="24" s="1"/>
  <c r="P3275" i="24"/>
  <c r="Q3275" i="24" s="1"/>
  <c r="P3269" i="24"/>
  <c r="Q3269" i="24" s="1"/>
  <c r="P3264" i="24"/>
  <c r="Q3264" i="24" s="1"/>
  <c r="P3259" i="24"/>
  <c r="Q3259" i="24" s="1"/>
  <c r="P3253" i="24"/>
  <c r="Q3253" i="24" s="1"/>
  <c r="P3248" i="24"/>
  <c r="Q3248" i="24" s="1"/>
  <c r="P3243" i="24"/>
  <c r="Q3243" i="24" s="1"/>
  <c r="P3237" i="24"/>
  <c r="Q3237" i="24" s="1"/>
  <c r="P3232" i="24"/>
  <c r="Q3232" i="24" s="1"/>
  <c r="P3227" i="24"/>
  <c r="Q3227" i="24" s="1"/>
  <c r="P3221" i="24"/>
  <c r="Q3221" i="24" s="1"/>
  <c r="P3216" i="24"/>
  <c r="Q3216" i="24" s="1"/>
  <c r="P3211" i="24"/>
  <c r="Q3211" i="24" s="1"/>
  <c r="P3205" i="24"/>
  <c r="Q3205" i="24" s="1"/>
  <c r="P3200" i="24"/>
  <c r="Q3200" i="24" s="1"/>
  <c r="P3195" i="24"/>
  <c r="Q3195" i="24" s="1"/>
  <c r="P3189" i="24"/>
  <c r="Q3189" i="24" s="1"/>
  <c r="P3184" i="24"/>
  <c r="Q3184" i="24" s="1"/>
  <c r="P3173" i="24"/>
  <c r="Q3173" i="24" s="1"/>
  <c r="O3165" i="24"/>
  <c r="O3149" i="24"/>
  <c r="J3855" i="24" a="1"/>
  <c r="J3855" i="24" s="1"/>
  <c r="P3144" i="24" s="1"/>
  <c r="O3164" i="24"/>
  <c r="O3156" i="24"/>
  <c r="O3148" i="24"/>
  <c r="J3877" i="24" a="1"/>
  <c r="J3877" i="24" s="1"/>
  <c r="P3484" i="24"/>
  <c r="Q3484" i="24" s="1"/>
  <c r="P3480" i="24"/>
  <c r="Q3480" i="24" s="1"/>
  <c r="P3476" i="24"/>
  <c r="Q3476" i="24" s="1"/>
  <c r="P3472" i="24"/>
  <c r="Q3472" i="24" s="1"/>
  <c r="P3468" i="24"/>
  <c r="Q3468" i="24" s="1"/>
  <c r="P3464" i="24"/>
  <c r="Q3464" i="24" s="1"/>
  <c r="P3460" i="24"/>
  <c r="Q3460" i="24" s="1"/>
  <c r="P3456" i="24"/>
  <c r="Q3456" i="24" s="1"/>
  <c r="P3452" i="24"/>
  <c r="Q3452" i="24" s="1"/>
  <c r="P3448" i="24"/>
  <c r="Q3448" i="24" s="1"/>
  <c r="P3444" i="24"/>
  <c r="Q3444" i="24" s="1"/>
  <c r="P3440" i="24"/>
  <c r="Q3440" i="24" s="1"/>
  <c r="P3436" i="24"/>
  <c r="Q3436" i="24" s="1"/>
  <c r="P3432" i="24"/>
  <c r="Q3432" i="24" s="1"/>
  <c r="P3428" i="24"/>
  <c r="Q3428" i="24" s="1"/>
  <c r="P3424" i="24"/>
  <c r="Q3424" i="24" s="1"/>
  <c r="P3420" i="24"/>
  <c r="Q3420" i="24" s="1"/>
  <c r="P3416" i="24"/>
  <c r="Q3416" i="24" s="1"/>
  <c r="P3412" i="24"/>
  <c r="Q3412" i="24" s="1"/>
  <c r="P3408" i="24"/>
  <c r="Q3408" i="24" s="1"/>
  <c r="P3404" i="24"/>
  <c r="Q3404" i="24" s="1"/>
  <c r="P3400" i="24"/>
  <c r="Q3400" i="24" s="1"/>
  <c r="P3396" i="24"/>
  <c r="Q3396" i="24" s="1"/>
  <c r="P3392" i="24"/>
  <c r="Q3392" i="24" s="1"/>
  <c r="P3388" i="24"/>
  <c r="Q3388" i="24" s="1"/>
  <c r="P3384" i="24"/>
  <c r="Q3384" i="24" s="1"/>
  <c r="P3380" i="24"/>
  <c r="Q3380" i="24" s="1"/>
  <c r="P3376" i="24"/>
  <c r="Q3376" i="24" s="1"/>
  <c r="P3372" i="24"/>
  <c r="Q3372" i="24" s="1"/>
  <c r="P3368" i="24"/>
  <c r="Q3368" i="24" s="1"/>
  <c r="P3364" i="24"/>
  <c r="Q3364" i="24" s="1"/>
  <c r="P3360" i="24"/>
  <c r="Q3360" i="24" s="1"/>
  <c r="P3356" i="24"/>
  <c r="Q3356" i="24" s="1"/>
  <c r="P3352" i="24"/>
  <c r="Q3352" i="24" s="1"/>
  <c r="P3348" i="24"/>
  <c r="Q3348" i="24" s="1"/>
  <c r="P3343" i="24"/>
  <c r="Q3343" i="24" s="1"/>
  <c r="P3337" i="24"/>
  <c r="Q3337" i="24" s="1"/>
  <c r="P3332" i="24"/>
  <c r="Q3332" i="24" s="1"/>
  <c r="P3327" i="24"/>
  <c r="Q3327" i="24" s="1"/>
  <c r="P3321" i="24"/>
  <c r="Q3321" i="24" s="1"/>
  <c r="P3316" i="24"/>
  <c r="Q3316" i="24" s="1"/>
  <c r="P3311" i="24"/>
  <c r="Q3311" i="24" s="1"/>
  <c r="P3305" i="24"/>
  <c r="Q3305" i="24" s="1"/>
  <c r="P3300" i="24"/>
  <c r="Q3300" i="24" s="1"/>
  <c r="P3295" i="24"/>
  <c r="Q3295" i="24" s="1"/>
  <c r="P3289" i="24"/>
  <c r="Q3289" i="24" s="1"/>
  <c r="P3284" i="24"/>
  <c r="Q3284" i="24" s="1"/>
  <c r="P3279" i="24"/>
  <c r="Q3279" i="24" s="1"/>
  <c r="P3273" i="24"/>
  <c r="Q3273" i="24" s="1"/>
  <c r="P3268" i="24"/>
  <c r="Q3268" i="24" s="1"/>
  <c r="P3263" i="24"/>
  <c r="Q3263" i="24" s="1"/>
  <c r="P3257" i="24"/>
  <c r="Q3257" i="24" s="1"/>
  <c r="P3252" i="24"/>
  <c r="Q3252" i="24" s="1"/>
  <c r="P3247" i="24"/>
  <c r="Q3247" i="24" s="1"/>
  <c r="P3241" i="24"/>
  <c r="Q3241" i="24" s="1"/>
  <c r="P3236" i="24"/>
  <c r="Q3236" i="24" s="1"/>
  <c r="P3231" i="24"/>
  <c r="Q3231" i="24" s="1"/>
  <c r="P3225" i="24"/>
  <c r="Q3225" i="24" s="1"/>
  <c r="P3220" i="24"/>
  <c r="Q3220" i="24" s="1"/>
  <c r="P3215" i="24"/>
  <c r="Q3215" i="24" s="1"/>
  <c r="P3209" i="24"/>
  <c r="Q3209" i="24" s="1"/>
  <c r="P3204" i="24"/>
  <c r="Q3204" i="24" s="1"/>
  <c r="P3199" i="24"/>
  <c r="Q3199" i="24" s="1"/>
  <c r="P3193" i="24"/>
  <c r="Q3193" i="24" s="1"/>
  <c r="P3188" i="24"/>
  <c r="Q3188" i="24" s="1"/>
  <c r="P3183" i="24"/>
  <c r="Q3183" i="24" s="1"/>
  <c r="O3161" i="24"/>
  <c r="O3153" i="24"/>
  <c r="J3857" i="24" a="1"/>
  <c r="J3857" i="24" s="1"/>
  <c r="P3146" i="24" s="1"/>
  <c r="O3163" i="24"/>
  <c r="O3151" i="24"/>
  <c r="P3166" i="24"/>
  <c r="Q3166" i="24" s="1"/>
  <c r="P3170" i="24"/>
  <c r="Q3170" i="24" s="1"/>
  <c r="P3174" i="24"/>
  <c r="Q3174" i="24" s="1"/>
  <c r="P3178" i="24"/>
  <c r="Q3178" i="24" s="1"/>
  <c r="P3182" i="24"/>
  <c r="Q3182" i="24" s="1"/>
  <c r="P3186" i="24"/>
  <c r="Q3186" i="24" s="1"/>
  <c r="P3190" i="24"/>
  <c r="Q3190" i="24" s="1"/>
  <c r="P3194" i="24"/>
  <c r="Q3194" i="24" s="1"/>
  <c r="P3198" i="24"/>
  <c r="Q3198" i="24" s="1"/>
  <c r="P3202" i="24"/>
  <c r="Q3202" i="24" s="1"/>
  <c r="P3206" i="24"/>
  <c r="Q3206" i="24" s="1"/>
  <c r="P3210" i="24"/>
  <c r="Q3210" i="24" s="1"/>
  <c r="P3214" i="24"/>
  <c r="Q3214" i="24" s="1"/>
  <c r="P3218" i="24"/>
  <c r="Q3218" i="24" s="1"/>
  <c r="P3222" i="24"/>
  <c r="Q3222" i="24" s="1"/>
  <c r="P3226" i="24"/>
  <c r="Q3226" i="24" s="1"/>
  <c r="P3230" i="24"/>
  <c r="Q3230" i="24" s="1"/>
  <c r="P3234" i="24"/>
  <c r="Q3234" i="24" s="1"/>
  <c r="P3238" i="24"/>
  <c r="Q3238" i="24" s="1"/>
  <c r="P3242" i="24"/>
  <c r="Q3242" i="24" s="1"/>
  <c r="P3246" i="24"/>
  <c r="Q3246" i="24" s="1"/>
  <c r="P3250" i="24"/>
  <c r="Q3250" i="24" s="1"/>
  <c r="P3254" i="24"/>
  <c r="Q3254" i="24" s="1"/>
  <c r="P3258" i="24"/>
  <c r="Q3258" i="24" s="1"/>
  <c r="P3262" i="24"/>
  <c r="Q3262" i="24" s="1"/>
  <c r="P3266" i="24"/>
  <c r="Q3266" i="24" s="1"/>
  <c r="P3270" i="24"/>
  <c r="Q3270" i="24" s="1"/>
  <c r="P3274" i="24"/>
  <c r="Q3274" i="24" s="1"/>
  <c r="P3278" i="24"/>
  <c r="Q3278" i="24" s="1"/>
  <c r="P3282" i="24"/>
  <c r="Q3282" i="24" s="1"/>
  <c r="P3286" i="24"/>
  <c r="Q3286" i="24" s="1"/>
  <c r="P3290" i="24"/>
  <c r="Q3290" i="24" s="1"/>
  <c r="P3294" i="24"/>
  <c r="Q3294" i="24" s="1"/>
  <c r="P3298" i="24"/>
  <c r="Q3298" i="24" s="1"/>
  <c r="P3302" i="24"/>
  <c r="Q3302" i="24" s="1"/>
  <c r="P3306" i="24"/>
  <c r="Q3306" i="24" s="1"/>
  <c r="P3310" i="24"/>
  <c r="Q3310" i="24" s="1"/>
  <c r="P3314" i="24"/>
  <c r="Q3314" i="24" s="1"/>
  <c r="P3318" i="24"/>
  <c r="Q3318" i="24" s="1"/>
  <c r="P3322" i="24"/>
  <c r="Q3322" i="24" s="1"/>
  <c r="P3326" i="24"/>
  <c r="Q3326" i="24" s="1"/>
  <c r="P3330" i="24"/>
  <c r="Q3330" i="24" s="1"/>
  <c r="P3334" i="24"/>
  <c r="Q3334" i="24" s="1"/>
  <c r="P3338" i="24"/>
  <c r="Q3338" i="24" s="1"/>
  <c r="P3342" i="24"/>
  <c r="Q3342" i="24" s="1"/>
  <c r="P3346" i="24"/>
  <c r="Q3346" i="24" s="1"/>
  <c r="P3167" i="24"/>
  <c r="Q3167" i="24" s="1"/>
  <c r="P3171" i="24"/>
  <c r="Q3171" i="24" s="1"/>
  <c r="P3175" i="24"/>
  <c r="Q3175" i="24" s="1"/>
  <c r="P3179" i="24"/>
  <c r="Q3179" i="24" s="1"/>
  <c r="P3168" i="24"/>
  <c r="Q3168" i="24" s="1"/>
  <c r="P3172" i="24"/>
  <c r="Q3172" i="24" s="1"/>
  <c r="P3176" i="24"/>
  <c r="Q3176" i="24" s="1"/>
  <c r="P3180" i="24"/>
  <c r="Q3180" i="24" s="1"/>
  <c r="J3873" i="24" a="1"/>
  <c r="J3873" i="24" s="1"/>
  <c r="P3487" i="24"/>
  <c r="Q3487" i="24" s="1"/>
  <c r="P3483" i="24"/>
  <c r="Q3483" i="24" s="1"/>
  <c r="P3479" i="24"/>
  <c r="Q3479" i="24" s="1"/>
  <c r="P3475" i="24"/>
  <c r="Q3475" i="24" s="1"/>
  <c r="P3471" i="24"/>
  <c r="Q3471" i="24" s="1"/>
  <c r="P3467" i="24"/>
  <c r="Q3467" i="24" s="1"/>
  <c r="P3463" i="24"/>
  <c r="Q3463" i="24" s="1"/>
  <c r="P3459" i="24"/>
  <c r="Q3459" i="24" s="1"/>
  <c r="P3455" i="24"/>
  <c r="Q3455" i="24" s="1"/>
  <c r="P3451" i="24"/>
  <c r="Q3451" i="24" s="1"/>
  <c r="P3447" i="24"/>
  <c r="Q3447" i="24" s="1"/>
  <c r="P3443" i="24"/>
  <c r="Q3443" i="24" s="1"/>
  <c r="P3439" i="24"/>
  <c r="Q3439" i="24" s="1"/>
  <c r="P3435" i="24"/>
  <c r="Q3435" i="24" s="1"/>
  <c r="P3431" i="24"/>
  <c r="Q3431" i="24" s="1"/>
  <c r="P3427" i="24"/>
  <c r="Q3427" i="24" s="1"/>
  <c r="P3423" i="24"/>
  <c r="Q3423" i="24" s="1"/>
  <c r="P3419" i="24"/>
  <c r="Q3419" i="24" s="1"/>
  <c r="P3415" i="24"/>
  <c r="Q3415" i="24" s="1"/>
  <c r="P3411" i="24"/>
  <c r="Q3411" i="24" s="1"/>
  <c r="P3407" i="24"/>
  <c r="Q3407" i="24" s="1"/>
  <c r="P3403" i="24"/>
  <c r="Q3403" i="24" s="1"/>
  <c r="P3399" i="24"/>
  <c r="Q3399" i="24" s="1"/>
  <c r="P3395" i="24"/>
  <c r="Q3395" i="24" s="1"/>
  <c r="P3391" i="24"/>
  <c r="Q3391" i="24" s="1"/>
  <c r="P3387" i="24"/>
  <c r="Q3387" i="24" s="1"/>
  <c r="P3383" i="24"/>
  <c r="Q3383" i="24" s="1"/>
  <c r="P3379" i="24"/>
  <c r="Q3379" i="24" s="1"/>
  <c r="P3375" i="24"/>
  <c r="Q3375" i="24" s="1"/>
  <c r="P3371" i="24"/>
  <c r="Q3371" i="24" s="1"/>
  <c r="P3367" i="24"/>
  <c r="Q3367" i="24" s="1"/>
  <c r="P3363" i="24"/>
  <c r="Q3363" i="24" s="1"/>
  <c r="P3359" i="24"/>
  <c r="Q3359" i="24" s="1"/>
  <c r="P3355" i="24"/>
  <c r="Q3355" i="24" s="1"/>
  <c r="P3351" i="24"/>
  <c r="Q3351" i="24" s="1"/>
  <c r="P3347" i="24"/>
  <c r="Q3347" i="24" s="1"/>
  <c r="P3341" i="24"/>
  <c r="Q3341" i="24" s="1"/>
  <c r="P3336" i="24"/>
  <c r="Q3336" i="24" s="1"/>
  <c r="P3331" i="24"/>
  <c r="Q3331" i="24" s="1"/>
  <c r="P3325" i="24"/>
  <c r="Q3325" i="24" s="1"/>
  <c r="P3320" i="24"/>
  <c r="Q3320" i="24" s="1"/>
  <c r="P3315" i="24"/>
  <c r="Q3315" i="24" s="1"/>
  <c r="P3309" i="24"/>
  <c r="Q3309" i="24" s="1"/>
  <c r="P3304" i="24"/>
  <c r="Q3304" i="24" s="1"/>
  <c r="P3299" i="24"/>
  <c r="Q3299" i="24" s="1"/>
  <c r="P3293" i="24"/>
  <c r="Q3293" i="24" s="1"/>
  <c r="P3288" i="24"/>
  <c r="Q3288" i="24" s="1"/>
  <c r="P3283" i="24"/>
  <c r="Q3283" i="24" s="1"/>
  <c r="P3277" i="24"/>
  <c r="Q3277" i="24" s="1"/>
  <c r="P3272" i="24"/>
  <c r="Q3272" i="24" s="1"/>
  <c r="P3267" i="24"/>
  <c r="Q3267" i="24" s="1"/>
  <c r="P3261" i="24"/>
  <c r="Q3261" i="24" s="1"/>
  <c r="P3256" i="24"/>
  <c r="Q3256" i="24" s="1"/>
  <c r="P3251" i="24"/>
  <c r="Q3251" i="24" s="1"/>
  <c r="P3245" i="24"/>
  <c r="Q3245" i="24" s="1"/>
  <c r="P3240" i="24"/>
  <c r="Q3240" i="24" s="1"/>
  <c r="P3235" i="24"/>
  <c r="Q3235" i="24" s="1"/>
  <c r="P3229" i="24"/>
  <c r="Q3229" i="24" s="1"/>
  <c r="P3224" i="24"/>
  <c r="Q3224" i="24" s="1"/>
  <c r="P3219" i="24"/>
  <c r="Q3219" i="24" s="1"/>
  <c r="P3213" i="24"/>
  <c r="Q3213" i="24" s="1"/>
  <c r="P3208" i="24"/>
  <c r="Q3208" i="24" s="1"/>
  <c r="P3203" i="24"/>
  <c r="Q3203" i="24" s="1"/>
  <c r="P3197" i="24"/>
  <c r="Q3197" i="24" s="1"/>
  <c r="P3192" i="24"/>
  <c r="Q3192" i="24" s="1"/>
  <c r="P3187" i="24"/>
  <c r="Q3187" i="24" s="1"/>
  <c r="P3181" i="24"/>
  <c r="Q3181" i="24" s="1"/>
  <c r="P3165" i="24"/>
  <c r="O3157" i="24"/>
  <c r="J3849" i="24" a="1"/>
  <c r="J3849" i="24" s="1"/>
  <c r="P3138" i="24" s="1"/>
  <c r="O3160" i="24"/>
  <c r="O3152" i="24"/>
  <c r="O3159" i="24"/>
  <c r="O3155" i="24"/>
  <c r="O3147" i="24"/>
  <c r="O3162" i="24"/>
  <c r="O3158" i="24"/>
  <c r="O3154" i="24"/>
  <c r="O3150" i="24"/>
  <c r="P3486" i="24"/>
  <c r="Q3486" i="24" s="1"/>
  <c r="P3482" i="24"/>
  <c r="Q3482" i="24" s="1"/>
  <c r="P3478" i="24"/>
  <c r="Q3478" i="24" s="1"/>
  <c r="P3474" i="24"/>
  <c r="Q3474" i="24" s="1"/>
  <c r="P3470" i="24"/>
  <c r="Q3470" i="24" s="1"/>
  <c r="P3466" i="24"/>
  <c r="Q3466" i="24" s="1"/>
  <c r="P3462" i="24"/>
  <c r="Q3462" i="24" s="1"/>
  <c r="P3458" i="24"/>
  <c r="Q3458" i="24" s="1"/>
  <c r="P3454" i="24"/>
  <c r="Q3454" i="24" s="1"/>
  <c r="P3450" i="24"/>
  <c r="Q3450" i="24" s="1"/>
  <c r="P3446" i="24"/>
  <c r="Q3446" i="24" s="1"/>
  <c r="P3442" i="24"/>
  <c r="Q3442" i="24" s="1"/>
  <c r="P3438" i="24"/>
  <c r="Q3438" i="24" s="1"/>
  <c r="P3434" i="24"/>
  <c r="Q3434" i="24" s="1"/>
  <c r="P3430" i="24"/>
  <c r="Q3430" i="24" s="1"/>
  <c r="P3426" i="24"/>
  <c r="Q3426" i="24" s="1"/>
  <c r="P3422" i="24"/>
  <c r="Q3422" i="24" s="1"/>
  <c r="P3418" i="24"/>
  <c r="Q3418" i="24" s="1"/>
  <c r="P3414" i="24"/>
  <c r="Q3414" i="24" s="1"/>
  <c r="P3410" i="24"/>
  <c r="Q3410" i="24" s="1"/>
  <c r="P3406" i="24"/>
  <c r="Q3406" i="24" s="1"/>
  <c r="P3402" i="24"/>
  <c r="Q3402" i="24" s="1"/>
  <c r="P3398" i="24"/>
  <c r="Q3398" i="24" s="1"/>
  <c r="P3394" i="24"/>
  <c r="Q3394" i="24" s="1"/>
  <c r="P3390" i="24"/>
  <c r="Q3390" i="24" s="1"/>
  <c r="P3386" i="24"/>
  <c r="Q3386" i="24" s="1"/>
  <c r="P3382" i="24"/>
  <c r="Q3382" i="24" s="1"/>
  <c r="P3378" i="24"/>
  <c r="Q3378" i="24" s="1"/>
  <c r="P3374" i="24"/>
  <c r="Q3374" i="24" s="1"/>
  <c r="P3370" i="24"/>
  <c r="Q3370" i="24" s="1"/>
  <c r="P3366" i="24"/>
  <c r="Q3366" i="24" s="1"/>
  <c r="P3362" i="24"/>
  <c r="Q3362" i="24" s="1"/>
  <c r="P3358" i="24"/>
  <c r="Q3358" i="24" s="1"/>
  <c r="P3354" i="24"/>
  <c r="Q3354" i="24" s="1"/>
  <c r="P3350" i="24"/>
  <c r="Q3350" i="24" s="1"/>
  <c r="P3345" i="24"/>
  <c r="Q3345" i="24" s="1"/>
  <c r="P3340" i="24"/>
  <c r="Q3340" i="24" s="1"/>
  <c r="P3335" i="24"/>
  <c r="Q3335" i="24" s="1"/>
  <c r="P3329" i="24"/>
  <c r="Q3329" i="24" s="1"/>
  <c r="P3324" i="24"/>
  <c r="Q3324" i="24" s="1"/>
  <c r="P3319" i="24"/>
  <c r="Q3319" i="24" s="1"/>
  <c r="P3313" i="24"/>
  <c r="Q3313" i="24" s="1"/>
  <c r="P3308" i="24"/>
  <c r="Q3308" i="24" s="1"/>
  <c r="P3303" i="24"/>
  <c r="Q3303" i="24" s="1"/>
  <c r="P3297" i="24"/>
  <c r="Q3297" i="24" s="1"/>
  <c r="P3292" i="24"/>
  <c r="Q3292" i="24" s="1"/>
  <c r="P3287" i="24"/>
  <c r="Q3287" i="24" s="1"/>
  <c r="P3281" i="24"/>
  <c r="Q3281" i="24" s="1"/>
  <c r="P3276" i="24"/>
  <c r="Q3276" i="24" s="1"/>
  <c r="P3271" i="24"/>
  <c r="Q3271" i="24" s="1"/>
  <c r="P3265" i="24"/>
  <c r="Q3265" i="24" s="1"/>
  <c r="P3260" i="24"/>
  <c r="Q3260" i="24" s="1"/>
  <c r="P3255" i="24"/>
  <c r="Q3255" i="24" s="1"/>
  <c r="P3249" i="24"/>
  <c r="Q3249" i="24" s="1"/>
  <c r="P3244" i="24"/>
  <c r="Q3244" i="24" s="1"/>
  <c r="P3239" i="24"/>
  <c r="Q3239" i="24" s="1"/>
  <c r="P3233" i="24"/>
  <c r="Q3233" i="24" s="1"/>
  <c r="P3228" i="24"/>
  <c r="Q3228" i="24" s="1"/>
  <c r="P3223" i="24"/>
  <c r="Q3223" i="24" s="1"/>
  <c r="P3217" i="24"/>
  <c r="Q3217" i="24" s="1"/>
  <c r="P3212" i="24"/>
  <c r="Q3212" i="24" s="1"/>
  <c r="P3207" i="24"/>
  <c r="Q3207" i="24" s="1"/>
  <c r="P3201" i="24"/>
  <c r="Q3201" i="24" s="1"/>
  <c r="P3196" i="24"/>
  <c r="Q3196" i="24" s="1"/>
  <c r="P3191" i="24"/>
  <c r="Q3191" i="24" s="1"/>
  <c r="P3185" i="24"/>
  <c r="Q3185" i="24" s="1"/>
  <c r="P3177" i="24"/>
  <c r="Q3177" i="24" s="1"/>
  <c r="P3161" i="24"/>
  <c r="J3865" i="24" a="1"/>
  <c r="J3865" i="24" s="1"/>
  <c r="P3154" i="24" s="1"/>
  <c r="J3838" i="24" a="1"/>
  <c r="J3838" i="24" s="1"/>
  <c r="P3128" i="24" s="1"/>
  <c r="J3818" i="24" a="1"/>
  <c r="J3818" i="24" s="1"/>
  <c r="P3112" i="24" s="1"/>
  <c r="J3802" i="24" a="1"/>
  <c r="J3802" i="24" s="1"/>
  <c r="P3100" i="24" s="1"/>
  <c r="J3774" i="24" a="1"/>
  <c r="J3774" i="24" s="1"/>
  <c r="P3074" i="24" s="1"/>
  <c r="J3880" i="24" a="1"/>
  <c r="J3880" i="24" s="1"/>
  <c r="J3876" i="24" a="1"/>
  <c r="J3876" i="24" s="1"/>
  <c r="P3164" i="24" s="1"/>
  <c r="J3872" i="24" a="1"/>
  <c r="J3872" i="24" s="1"/>
  <c r="P3160" i="24" s="1"/>
  <c r="J3868" i="24" a="1"/>
  <c r="J3868" i="24" s="1"/>
  <c r="J3864" i="24" a="1"/>
  <c r="J3864" i="24" s="1"/>
  <c r="P3153" i="24" s="1"/>
  <c r="J3860" i="24" a="1"/>
  <c r="J3860" i="24" s="1"/>
  <c r="P3149" i="24" s="1"/>
  <c r="J3856" i="24" a="1"/>
  <c r="J3856" i="24" s="1"/>
  <c r="P3145" i="24" s="1"/>
  <c r="J3852" i="24" a="1"/>
  <c r="J3852" i="24" s="1"/>
  <c r="P3141" i="24" s="1"/>
  <c r="J3848" i="24" a="1"/>
  <c r="J3848" i="24" s="1"/>
  <c r="P3137" i="24" s="1"/>
  <c r="J3844" i="24" a="1"/>
  <c r="J3844" i="24" s="1"/>
  <c r="P3134" i="24" s="1"/>
  <c r="J3840" i="24" a="1"/>
  <c r="J3840" i="24" s="1"/>
  <c r="P3130" i="24" s="1"/>
  <c r="J3842" i="24" a="1"/>
  <c r="J3842" i="24" s="1"/>
  <c r="P3132" i="24" s="1"/>
  <c r="J3841" i="24" a="1"/>
  <c r="J3841" i="24" s="1"/>
  <c r="P3131" i="24" s="1"/>
  <c r="J3832" i="24" a="1"/>
  <c r="J3832" i="24" s="1"/>
  <c r="P3123" i="24" s="1"/>
  <c r="J3843" i="24" a="1"/>
  <c r="J3843" i="24" s="1"/>
  <c r="P3133" i="24" s="1"/>
  <c r="J3678" i="24" a="1"/>
  <c r="J3678" i="24" s="1"/>
  <c r="P3001" i="24" s="1"/>
  <c r="J3674" i="24" a="1"/>
  <c r="J3674" i="24" s="1"/>
  <c r="P2998" i="24" s="1"/>
  <c r="J3861" i="24" a="1"/>
  <c r="J3861" i="24" s="1"/>
  <c r="P3150" i="24" s="1"/>
  <c r="J3853" i="24" a="1"/>
  <c r="J3853" i="24" s="1"/>
  <c r="P3142" i="24" s="1"/>
  <c r="J3830" i="24" a="1"/>
  <c r="J3830" i="24" s="1"/>
  <c r="P3121" i="24" s="1"/>
  <c r="J3814" i="24" a="1"/>
  <c r="J3814" i="24" s="1"/>
  <c r="P3109" i="24" s="1"/>
  <c r="J3798" i="24" a="1"/>
  <c r="J3798" i="24" s="1"/>
  <c r="P3096" i="24" s="1"/>
  <c r="J3785" i="24" a="1"/>
  <c r="J3785" i="24" s="1"/>
  <c r="P3083" i="24" s="1"/>
  <c r="J3766" i="24" a="1"/>
  <c r="J3766" i="24" s="1"/>
  <c r="P3068" i="24" s="1"/>
  <c r="J3754" i="24" a="1"/>
  <c r="J3754" i="24" s="1"/>
  <c r="J3746" i="24" a="1"/>
  <c r="J3746" i="24" s="1"/>
  <c r="J3734" i="24" a="1"/>
  <c r="J3734" i="24" s="1"/>
  <c r="P3057" i="24" s="1"/>
  <c r="J3730" i="24" a="1"/>
  <c r="J3730" i="24" s="1"/>
  <c r="P3053" i="24" s="1"/>
  <c r="J3726" i="24" a="1"/>
  <c r="J3726" i="24" s="1"/>
  <c r="P3049" i="24" s="1"/>
  <c r="J3722" i="24" a="1"/>
  <c r="J3722" i="24" s="1"/>
  <c r="P3045" i="24" s="1"/>
  <c r="J3718" i="24" a="1"/>
  <c r="J3718" i="24" s="1"/>
  <c r="P3041" i="24" s="1"/>
  <c r="J3714" i="24" a="1"/>
  <c r="J3714" i="24" s="1"/>
  <c r="P3037" i="24" s="1"/>
  <c r="J3710" i="24" a="1"/>
  <c r="J3710" i="24" s="1"/>
  <c r="P3033" i="24" s="1"/>
  <c r="J3706" i="24" a="1"/>
  <c r="J3706" i="24" s="1"/>
  <c r="P3029" i="24" s="1"/>
  <c r="J3702" i="24" a="1"/>
  <c r="J3702" i="24" s="1"/>
  <c r="P3025" i="24" s="1"/>
  <c r="J3698" i="24" a="1"/>
  <c r="J3698" i="24" s="1"/>
  <c r="P3021" i="24" s="1"/>
  <c r="J3694" i="24" a="1"/>
  <c r="J3694" i="24" s="1"/>
  <c r="P3017" i="24" s="1"/>
  <c r="J3690" i="24" a="1"/>
  <c r="J3690" i="24" s="1"/>
  <c r="P3013" i="24" s="1"/>
  <c r="J3682" i="24" a="1"/>
  <c r="J3682" i="24" s="1"/>
  <c r="P3005" i="24" s="1"/>
  <c r="J3869" i="24" a="1"/>
  <c r="J3869" i="24" s="1"/>
  <c r="P3157" i="24" s="1"/>
  <c r="J3845" i="24" a="1"/>
  <c r="J3845" i="24" s="1"/>
  <c r="J3826" i="24" a="1"/>
  <c r="J3826" i="24" s="1"/>
  <c r="P3117" i="24" s="1"/>
  <c r="J3810" i="24" a="1"/>
  <c r="J3810" i="24" s="1"/>
  <c r="J3794" i="24" a="1"/>
  <c r="J3794" i="24" s="1"/>
  <c r="P3092" i="24" s="1"/>
  <c r="J3782" i="24" a="1"/>
  <c r="J3782" i="24" s="1"/>
  <c r="P3080" i="24" s="1"/>
  <c r="J3762" i="24" a="1"/>
  <c r="J3762" i="24" s="1"/>
  <c r="P3066" i="24" s="1"/>
  <c r="J3750" i="24" a="1"/>
  <c r="J3750" i="24" s="1"/>
  <c r="J3742" i="24" a="1"/>
  <c r="J3742" i="24" s="1"/>
  <c r="P3065" i="24" s="1"/>
  <c r="J3878" i="24" a="1"/>
  <c r="J3878" i="24" s="1"/>
  <c r="J3874" i="24" a="1"/>
  <c r="J3874" i="24" s="1"/>
  <c r="P3162" i="24" s="1"/>
  <c r="J3870" i="24" a="1"/>
  <c r="J3870" i="24" s="1"/>
  <c r="P3158" i="24" s="1"/>
  <c r="J3866" i="24" a="1"/>
  <c r="J3866" i="24" s="1"/>
  <c r="P3155" i="24" s="1"/>
  <c r="J3862" i="24" a="1"/>
  <c r="J3862" i="24" s="1"/>
  <c r="P3151" i="24" s="1"/>
  <c r="J3858" i="24" a="1"/>
  <c r="J3858" i="24" s="1"/>
  <c r="P3147" i="24" s="1"/>
  <c r="J3854" i="24" a="1"/>
  <c r="J3854" i="24" s="1"/>
  <c r="P3143" i="24" s="1"/>
  <c r="J3850" i="24" a="1"/>
  <c r="J3850" i="24" s="1"/>
  <c r="P3139" i="24" s="1"/>
  <c r="J3846" i="24" a="1"/>
  <c r="J3846" i="24" s="1"/>
  <c r="P3135" i="24" s="1"/>
  <c r="J3836" i="24" a="1"/>
  <c r="J3836" i="24" s="1"/>
  <c r="P3127" i="24" s="1"/>
  <c r="J3834" i="24" a="1"/>
  <c r="J3834" i="24" s="1"/>
  <c r="P3125" i="24" s="1"/>
  <c r="J3806" i="24" a="1"/>
  <c r="J3806" i="24" s="1"/>
  <c r="J3786" i="24" a="1"/>
  <c r="J3786" i="24" s="1"/>
  <c r="P3084" i="24" s="1"/>
  <c r="J3778" i="24" a="1"/>
  <c r="J3778" i="24" s="1"/>
  <c r="P3077" i="24" s="1"/>
  <c r="J3770" i="24" a="1"/>
  <c r="J3770" i="24" s="1"/>
  <c r="J3758" i="24" a="1"/>
  <c r="J3758" i="24" s="1"/>
  <c r="J3738" i="24" a="1"/>
  <c r="J3738" i="24" s="1"/>
  <c r="P3061" i="24" s="1"/>
  <c r="J3879" i="24" a="1"/>
  <c r="J3879" i="24" s="1"/>
  <c r="J3875" i="24" a="1"/>
  <c r="J3875" i="24" s="1"/>
  <c r="P3163" i="24" s="1"/>
  <c r="J3871" i="24" a="1"/>
  <c r="J3871" i="24" s="1"/>
  <c r="P3159" i="24" s="1"/>
  <c r="J3867" i="24" a="1"/>
  <c r="J3867" i="24" s="1"/>
  <c r="P3156" i="24" s="1"/>
  <c r="J3863" i="24" a="1"/>
  <c r="J3863" i="24" s="1"/>
  <c r="P3152" i="24" s="1"/>
  <c r="J3859" i="24" a="1"/>
  <c r="J3859" i="24" s="1"/>
  <c r="P3148" i="24" s="1"/>
  <c r="J3851" i="24" a="1"/>
  <c r="J3851" i="24" s="1"/>
  <c r="P3140" i="24" s="1"/>
  <c r="J3847" i="24" a="1"/>
  <c r="J3847" i="24" s="1"/>
  <c r="P3136" i="24" s="1"/>
  <c r="J3839" i="24" a="1"/>
  <c r="J3839" i="24" s="1"/>
  <c r="P3129" i="24" s="1"/>
  <c r="J3835" i="24" a="1"/>
  <c r="J3835" i="24" s="1"/>
  <c r="P3126" i="24" s="1"/>
  <c r="J3831" i="24" a="1"/>
  <c r="J3831" i="24" s="1"/>
  <c r="P3122" i="24" s="1"/>
  <c r="J3827" i="24" a="1"/>
  <c r="J3827" i="24" s="1"/>
  <c r="P3118" i="24" s="1"/>
  <c r="J3823" i="24" a="1"/>
  <c r="J3823" i="24" s="1"/>
  <c r="P3115" i="24" s="1"/>
  <c r="J3819" i="24" a="1"/>
  <c r="J3819" i="24" s="1"/>
  <c r="J3815" i="24" a="1"/>
  <c r="J3815" i="24" s="1"/>
  <c r="J3811" i="24" a="1"/>
  <c r="J3811" i="24" s="1"/>
  <c r="P3106" i="24" s="1"/>
  <c r="J3807" i="24" a="1"/>
  <c r="J3807" i="24" s="1"/>
  <c r="P3104" i="24" s="1"/>
  <c r="J3803" i="24" a="1"/>
  <c r="J3803" i="24" s="1"/>
  <c r="P3101" i="24" s="1"/>
  <c r="J3799" i="24" a="1"/>
  <c r="J3799" i="24" s="1"/>
  <c r="P3097" i="24" s="1"/>
  <c r="J3795" i="24" a="1"/>
  <c r="J3795" i="24" s="1"/>
  <c r="P3093" i="24" s="1"/>
  <c r="J3791" i="24" a="1"/>
  <c r="J3791" i="24" s="1"/>
  <c r="P3089" i="24" s="1"/>
  <c r="J3787" i="24" a="1"/>
  <c r="J3787" i="24" s="1"/>
  <c r="P3085" i="24" s="1"/>
  <c r="J3783" i="24" a="1"/>
  <c r="J3783" i="24" s="1"/>
  <c r="P3081" i="24" s="1"/>
  <c r="J3779" i="24" a="1"/>
  <c r="J3779" i="24" s="1"/>
  <c r="P3078" i="24" s="1"/>
  <c r="J3775" i="24" a="1"/>
  <c r="J3775" i="24" s="1"/>
  <c r="J3771" i="24" a="1"/>
  <c r="J3771" i="24" s="1"/>
  <c r="P3071" i="24" s="1"/>
  <c r="J3767" i="24" a="1"/>
  <c r="J3767" i="24" s="1"/>
  <c r="P3069" i="24" s="1"/>
  <c r="J3763" i="24" a="1"/>
  <c r="J3763" i="24" s="1"/>
  <c r="J3759" i="24" a="1"/>
  <c r="J3759" i="24" s="1"/>
  <c r="J3755" i="24" a="1"/>
  <c r="J3755" i="24" s="1"/>
  <c r="J3751" i="24" a="1"/>
  <c r="J3751" i="24" s="1"/>
  <c r="J3747" i="24" a="1"/>
  <c r="J3747" i="24" s="1"/>
  <c r="J3743" i="24" a="1"/>
  <c r="J3743" i="24" s="1"/>
  <c r="J3739" i="24" a="1"/>
  <c r="J3739" i="24" s="1"/>
  <c r="P3062" i="24" s="1"/>
  <c r="J3735" i="24" a="1"/>
  <c r="J3735" i="24" s="1"/>
  <c r="P3058" i="24" s="1"/>
  <c r="J3731" i="24" a="1"/>
  <c r="J3731" i="24" s="1"/>
  <c r="P3054" i="24" s="1"/>
  <c r="J3727" i="24" a="1"/>
  <c r="J3727" i="24" s="1"/>
  <c r="P3050" i="24" s="1"/>
  <c r="J3723" i="24" a="1"/>
  <c r="J3723" i="24" s="1"/>
  <c r="P3046" i="24" s="1"/>
  <c r="J3719" i="24" a="1"/>
  <c r="J3719" i="24" s="1"/>
  <c r="P3042" i="24" s="1"/>
  <c r="J3715" i="24" a="1"/>
  <c r="J3715" i="24" s="1"/>
  <c r="P3038" i="24" s="1"/>
  <c r="J3711" i="24" a="1"/>
  <c r="J3711" i="24" s="1"/>
  <c r="P3034" i="24" s="1"/>
  <c r="J3707" i="24" a="1"/>
  <c r="J3707" i="24" s="1"/>
  <c r="P3030" i="24" s="1"/>
  <c r="J3703" i="24" a="1"/>
  <c r="J3703" i="24" s="1"/>
  <c r="P3026" i="24" s="1"/>
  <c r="J3699" i="24" a="1"/>
  <c r="J3699" i="24" s="1"/>
  <c r="P3022" i="24" s="1"/>
  <c r="J3695" i="24" a="1"/>
  <c r="J3695" i="24" s="1"/>
  <c r="P3018" i="24" s="1"/>
  <c r="J3691" i="24" a="1"/>
  <c r="J3691" i="24" s="1"/>
  <c r="P3014" i="24" s="1"/>
  <c r="J3687" i="24" a="1"/>
  <c r="J3687" i="24" s="1"/>
  <c r="P3010" i="24" s="1"/>
  <c r="J3683" i="24" a="1"/>
  <c r="J3683" i="24" s="1"/>
  <c r="P3006" i="24" s="1"/>
  <c r="J3679" i="24" a="1"/>
  <c r="J3679" i="24" s="1"/>
  <c r="P3002" i="24" s="1"/>
  <c r="J3675" i="24" a="1"/>
  <c r="J3675" i="24" s="1"/>
  <c r="J3828" i="24" a="1"/>
  <c r="J3828" i="24" s="1"/>
  <c r="P3119" i="24" s="1"/>
  <c r="J3824" i="24" a="1"/>
  <c r="J3824" i="24" s="1"/>
  <c r="P3116" i="24" s="1"/>
  <c r="J3820" i="24" a="1"/>
  <c r="J3820" i="24" s="1"/>
  <c r="P3113" i="24" s="1"/>
  <c r="J3816" i="24" a="1"/>
  <c r="J3816" i="24" s="1"/>
  <c r="P3110" i="24" s="1"/>
  <c r="J3812" i="24" a="1"/>
  <c r="J3812" i="24" s="1"/>
  <c r="P3107" i="24" s="1"/>
  <c r="J3808" i="24" a="1"/>
  <c r="J3808" i="24" s="1"/>
  <c r="J3804" i="24" a="1"/>
  <c r="J3804" i="24" s="1"/>
  <c r="P3102" i="24" s="1"/>
  <c r="J3800" i="24" a="1"/>
  <c r="J3800" i="24" s="1"/>
  <c r="P3098" i="24" s="1"/>
  <c r="J3796" i="24" a="1"/>
  <c r="J3796" i="24" s="1"/>
  <c r="P3094" i="24" s="1"/>
  <c r="J3792" i="24" a="1"/>
  <c r="J3792" i="24" s="1"/>
  <c r="P3090" i="24" s="1"/>
  <c r="J3788" i="24" a="1"/>
  <c r="J3788" i="24" s="1"/>
  <c r="P3086" i="24" s="1"/>
  <c r="J3784" i="24" a="1"/>
  <c r="J3784" i="24" s="1"/>
  <c r="P3082" i="24" s="1"/>
  <c r="J3780" i="24" a="1"/>
  <c r="J3780" i="24" s="1"/>
  <c r="J3776" i="24" a="1"/>
  <c r="J3776" i="24" s="1"/>
  <c r="P3075" i="24" s="1"/>
  <c r="J3772" i="24" a="1"/>
  <c r="J3772" i="24" s="1"/>
  <c r="P3072" i="24" s="1"/>
  <c r="J3768" i="24" a="1"/>
  <c r="J3768" i="24" s="1"/>
  <c r="P3070" i="24" s="1"/>
  <c r="J3764" i="24" a="1"/>
  <c r="J3764" i="24" s="1"/>
  <c r="J3760" i="24" a="1"/>
  <c r="J3760" i="24" s="1"/>
  <c r="J3756" i="24" a="1"/>
  <c r="J3756" i="24" s="1"/>
  <c r="J3752" i="24" a="1"/>
  <c r="J3752" i="24" s="1"/>
  <c r="J3748" i="24" a="1"/>
  <c r="J3748" i="24" s="1"/>
  <c r="J3744" i="24" a="1"/>
  <c r="J3744" i="24" s="1"/>
  <c r="J3740" i="24" a="1"/>
  <c r="J3740" i="24" s="1"/>
  <c r="P3063" i="24" s="1"/>
  <c r="J3736" i="24" a="1"/>
  <c r="J3736" i="24" s="1"/>
  <c r="P3059" i="24" s="1"/>
  <c r="J3732" i="24" a="1"/>
  <c r="J3732" i="24" s="1"/>
  <c r="P3055" i="24" s="1"/>
  <c r="J3728" i="24" a="1"/>
  <c r="J3728" i="24" s="1"/>
  <c r="P3051" i="24" s="1"/>
  <c r="J3724" i="24" a="1"/>
  <c r="J3724" i="24" s="1"/>
  <c r="P3047" i="24" s="1"/>
  <c r="J3720" i="24" a="1"/>
  <c r="J3720" i="24" s="1"/>
  <c r="P3043" i="24" s="1"/>
  <c r="J3716" i="24" a="1"/>
  <c r="J3716" i="24" s="1"/>
  <c r="P3039" i="24" s="1"/>
  <c r="J3712" i="24" a="1"/>
  <c r="J3712" i="24" s="1"/>
  <c r="P3035" i="24" s="1"/>
  <c r="J3708" i="24" a="1"/>
  <c r="J3708" i="24" s="1"/>
  <c r="P3031" i="24" s="1"/>
  <c r="J3704" i="24" a="1"/>
  <c r="J3704" i="24" s="1"/>
  <c r="P3027" i="24" s="1"/>
  <c r="J3700" i="24" a="1"/>
  <c r="J3700" i="24" s="1"/>
  <c r="P3023" i="24" s="1"/>
  <c r="J3696" i="24" a="1"/>
  <c r="J3696" i="24" s="1"/>
  <c r="P3019" i="24" s="1"/>
  <c r="J3692" i="24" a="1"/>
  <c r="J3692" i="24" s="1"/>
  <c r="P3015" i="24" s="1"/>
  <c r="J3688" i="24" a="1"/>
  <c r="J3688" i="24" s="1"/>
  <c r="P3011" i="24" s="1"/>
  <c r="J3684" i="24" a="1"/>
  <c r="J3684" i="24" s="1"/>
  <c r="P3007" i="24" s="1"/>
  <c r="J3680" i="24" a="1"/>
  <c r="J3680" i="24" s="1"/>
  <c r="P3003" i="24" s="1"/>
  <c r="J3676" i="24" a="1"/>
  <c r="J3676" i="24" s="1"/>
  <c r="P2999" i="24" s="1"/>
  <c r="J3837" i="24" a="1"/>
  <c r="J3837" i="24" s="1"/>
  <c r="J3833" i="24" a="1"/>
  <c r="J3833" i="24" s="1"/>
  <c r="P3124" i="24" s="1"/>
  <c r="J3829" i="24" a="1"/>
  <c r="J3829" i="24" s="1"/>
  <c r="P3120" i="24" s="1"/>
  <c r="J3825" i="24" a="1"/>
  <c r="J3825" i="24" s="1"/>
  <c r="J3821" i="24" a="1"/>
  <c r="J3821" i="24" s="1"/>
  <c r="J3817" i="24" a="1"/>
  <c r="J3817" i="24" s="1"/>
  <c r="P3111" i="24" s="1"/>
  <c r="J3813" i="24" a="1"/>
  <c r="J3813" i="24" s="1"/>
  <c r="P3108" i="24" s="1"/>
  <c r="J3809" i="24" a="1"/>
  <c r="J3809" i="24" s="1"/>
  <c r="P3105" i="24" s="1"/>
  <c r="J3805" i="24" a="1"/>
  <c r="J3805" i="24" s="1"/>
  <c r="P3103" i="24" s="1"/>
  <c r="J3801" i="24" a="1"/>
  <c r="J3801" i="24" s="1"/>
  <c r="P3099" i="24" s="1"/>
  <c r="J3797" i="24" a="1"/>
  <c r="J3797" i="24" s="1"/>
  <c r="P3095" i="24" s="1"/>
  <c r="J3793" i="24" a="1"/>
  <c r="J3793" i="24" s="1"/>
  <c r="P3091" i="24" s="1"/>
  <c r="J3789" i="24" a="1"/>
  <c r="J3789" i="24" s="1"/>
  <c r="P3087" i="24" s="1"/>
  <c r="J3781" i="24" a="1"/>
  <c r="J3781" i="24" s="1"/>
  <c r="P3079" i="24" s="1"/>
  <c r="J3777" i="24" a="1"/>
  <c r="J3777" i="24" s="1"/>
  <c r="P3076" i="24" s="1"/>
  <c r="J3773" i="24" a="1"/>
  <c r="J3773" i="24" s="1"/>
  <c r="P3073" i="24" s="1"/>
  <c r="J3769" i="24" a="1"/>
  <c r="J3769" i="24" s="1"/>
  <c r="J3765" i="24" a="1"/>
  <c r="J3765" i="24" s="1"/>
  <c r="P3067" i="24" s="1"/>
  <c r="J3761" i="24" a="1"/>
  <c r="J3761" i="24" s="1"/>
  <c r="J3757" i="24" a="1"/>
  <c r="J3757" i="24" s="1"/>
  <c r="J3753" i="24" a="1"/>
  <c r="J3753" i="24" s="1"/>
  <c r="J3749" i="24" a="1"/>
  <c r="J3749" i="24" s="1"/>
  <c r="J3745" i="24" a="1"/>
  <c r="J3745" i="24" s="1"/>
  <c r="J3741" i="24" a="1"/>
  <c r="J3741" i="24" s="1"/>
  <c r="P3064" i="24" s="1"/>
  <c r="J3737" i="24" a="1"/>
  <c r="J3737" i="24" s="1"/>
  <c r="P3060" i="24" s="1"/>
  <c r="J3733" i="24" a="1"/>
  <c r="J3733" i="24" s="1"/>
  <c r="P3056" i="24" s="1"/>
  <c r="J3729" i="24" a="1"/>
  <c r="J3729" i="24" s="1"/>
  <c r="P3052" i="24" s="1"/>
  <c r="J3725" i="24" a="1"/>
  <c r="J3725" i="24" s="1"/>
  <c r="P3048" i="24" s="1"/>
  <c r="J3721" i="24" a="1"/>
  <c r="J3721" i="24" s="1"/>
  <c r="P3044" i="24" s="1"/>
  <c r="J3717" i="24" a="1"/>
  <c r="J3717" i="24" s="1"/>
  <c r="P3040" i="24" s="1"/>
  <c r="J3713" i="24" a="1"/>
  <c r="J3713" i="24" s="1"/>
  <c r="P3036" i="24" s="1"/>
  <c r="J3709" i="24" a="1"/>
  <c r="J3709" i="24" s="1"/>
  <c r="P3032" i="24" s="1"/>
  <c r="J3705" i="24" a="1"/>
  <c r="J3705" i="24" s="1"/>
  <c r="P3028" i="24" s="1"/>
  <c r="J3701" i="24" a="1"/>
  <c r="J3701" i="24" s="1"/>
  <c r="P3024" i="24" s="1"/>
  <c r="J3697" i="24" a="1"/>
  <c r="J3697" i="24" s="1"/>
  <c r="P3020" i="24" s="1"/>
  <c r="J3693" i="24" a="1"/>
  <c r="J3693" i="24" s="1"/>
  <c r="P3016" i="24" s="1"/>
  <c r="J3689" i="24" a="1"/>
  <c r="J3689" i="24" s="1"/>
  <c r="P3012" i="24" s="1"/>
  <c r="J3685" i="24" a="1"/>
  <c r="J3685" i="24" s="1"/>
  <c r="P3008" i="24" s="1"/>
  <c r="J3681" i="24" a="1"/>
  <c r="J3681" i="24" s="1"/>
  <c r="P3004" i="24" s="1"/>
  <c r="J3677" i="24" a="1"/>
  <c r="J3677" i="24" s="1"/>
  <c r="P3000" i="24" s="1"/>
  <c r="J3673" i="24" a="1"/>
  <c r="J3673" i="24" s="1"/>
  <c r="P2997" i="24" s="1"/>
  <c r="J3822" i="24" a="1"/>
  <c r="J3822" i="24" s="1"/>
  <c r="P3114" i="24" s="1"/>
  <c r="J3790" i="24" a="1"/>
  <c r="J3790" i="24" s="1"/>
  <c r="P3088" i="24" s="1"/>
  <c r="J3686" i="24" a="1"/>
  <c r="J3686" i="24" s="1"/>
  <c r="P3009" i="24" s="1"/>
  <c r="O3058" i="24"/>
  <c r="O3066" i="24"/>
  <c r="O3074" i="24"/>
  <c r="O3082" i="24"/>
  <c r="O3090" i="24"/>
  <c r="O3098" i="24"/>
  <c r="O3106" i="24"/>
  <c r="O3114" i="24"/>
  <c r="O3122" i="24"/>
  <c r="O3130" i="24"/>
  <c r="O3138" i="24"/>
  <c r="O3146" i="24"/>
  <c r="O3059" i="24"/>
  <c r="O3067" i="24"/>
  <c r="O3075" i="24"/>
  <c r="O3083" i="24"/>
  <c r="O3091" i="24"/>
  <c r="O3099" i="24"/>
  <c r="O3107" i="24"/>
  <c r="O3115" i="24"/>
  <c r="O3123" i="24"/>
  <c r="O3131" i="24"/>
  <c r="O3139" i="24"/>
  <c r="O3063" i="24"/>
  <c r="O3071" i="24"/>
  <c r="O3079" i="24"/>
  <c r="O3095" i="24"/>
  <c r="O3103" i="24"/>
  <c r="O3119" i="24"/>
  <c r="O3127" i="24"/>
  <c r="O3143" i="24"/>
  <c r="O3135" i="24"/>
  <c r="O3111" i="24"/>
  <c r="O3087" i="24"/>
  <c r="O3055" i="24"/>
  <c r="J3132" i="24" a="1"/>
  <c r="J3132" i="24" s="1"/>
  <c r="P2573" i="24" s="1"/>
  <c r="J2845" i="24" a="1"/>
  <c r="J2845" i="24" s="1"/>
  <c r="P2353" i="24" s="1"/>
  <c r="J2841" i="24" a="1"/>
  <c r="J2841" i="24" s="1"/>
  <c r="P2350" i="24" s="1"/>
  <c r="J2837" i="24" a="1"/>
  <c r="J2837" i="24" s="1"/>
  <c r="P2349" i="24" s="1"/>
  <c r="J2833" i="24" a="1"/>
  <c r="J2833" i="24" s="1"/>
  <c r="P2346" i="24" s="1"/>
  <c r="J2829" i="24" a="1"/>
  <c r="J2829" i="24" s="1"/>
  <c r="P2342" i="24" s="1"/>
  <c r="J2825" i="24" a="1"/>
  <c r="J2825" i="24" s="1"/>
  <c r="P2339" i="24" s="1"/>
  <c r="J2821" i="24" a="1"/>
  <c r="J2821" i="24" s="1"/>
  <c r="P2335" i="24" s="1"/>
  <c r="J2817" i="24" a="1"/>
  <c r="J2817" i="24" s="1"/>
  <c r="P2331" i="24" s="1"/>
  <c r="J2813" i="24" a="1"/>
  <c r="J2813" i="24" s="1"/>
  <c r="J1344" i="24" a="1"/>
  <c r="J1344" i="24" s="1"/>
  <c r="P1104" i="24" s="1"/>
  <c r="J1340" i="24" a="1"/>
  <c r="J1340" i="24" s="1"/>
  <c r="P1100" i="24" s="1"/>
  <c r="J1336" i="24" a="1"/>
  <c r="J1336" i="24" s="1"/>
  <c r="P1096" i="24" s="1"/>
  <c r="J1332" i="24" a="1"/>
  <c r="J1332" i="24" s="1"/>
  <c r="P1094" i="24" s="1"/>
  <c r="J1328" i="24" a="1"/>
  <c r="J1328" i="24" s="1"/>
  <c r="P1091" i="24" s="1"/>
  <c r="J879" i="24" a="1"/>
  <c r="J879" i="24" s="1"/>
  <c r="P702" i="24" s="1"/>
  <c r="J875" i="24" a="1"/>
  <c r="J875" i="24" s="1"/>
  <c r="P698" i="24" s="1"/>
  <c r="J642" i="24" a="1"/>
  <c r="J642" i="24" s="1"/>
  <c r="P496" i="24" s="1"/>
  <c r="J587" i="24" a="1"/>
  <c r="J587" i="24" s="1"/>
  <c r="P452" i="24" s="1"/>
  <c r="J583" i="24" a="1"/>
  <c r="J583" i="24" s="1"/>
  <c r="P450" i="24" s="1"/>
  <c r="J3654" i="24" a="1"/>
  <c r="J3654" i="24" s="1"/>
  <c r="P2979" i="24" s="1"/>
  <c r="J3650" i="24" a="1"/>
  <c r="J3650" i="24" s="1"/>
  <c r="O3142" i="24"/>
  <c r="O3134" i="24"/>
  <c r="O3126" i="24"/>
  <c r="O3118" i="24"/>
  <c r="O3110" i="24"/>
  <c r="O3102" i="24"/>
  <c r="O3094" i="24"/>
  <c r="O3086" i="24"/>
  <c r="O3078" i="24"/>
  <c r="O3070" i="24"/>
  <c r="O3062" i="24"/>
  <c r="O3053" i="24"/>
  <c r="J3648" i="24" a="1"/>
  <c r="J3648" i="24" s="1"/>
  <c r="J3454" i="24" a="1"/>
  <c r="J3454" i="24" s="1"/>
  <c r="P2846" i="24" s="1"/>
  <c r="J3131" i="24" a="1"/>
  <c r="J3131" i="24" s="1"/>
  <c r="P2572" i="24" s="1"/>
  <c r="J2944" i="24" a="1"/>
  <c r="J2944" i="24" s="1"/>
  <c r="J2856" i="24" a="1"/>
  <c r="J2856" i="24" s="1"/>
  <c r="J2852" i="24" a="1"/>
  <c r="J2852" i="24" s="1"/>
  <c r="P2358" i="24" s="1"/>
  <c r="J2848" i="24" a="1"/>
  <c r="J2848" i="24" s="1"/>
  <c r="P2356" i="24" s="1"/>
  <c r="J2844" i="24" a="1"/>
  <c r="J2844" i="24" s="1"/>
  <c r="J2840" i="24" a="1"/>
  <c r="J2840" i="24" s="1"/>
  <c r="J2836" i="24" a="1"/>
  <c r="J2836" i="24" s="1"/>
  <c r="P2348" i="24" s="1"/>
  <c r="J2832" i="24" a="1"/>
  <c r="J2832" i="24" s="1"/>
  <c r="P2345" i="24" s="1"/>
  <c r="J2828" i="24" a="1"/>
  <c r="J2828" i="24" s="1"/>
  <c r="P2341" i="24" s="1"/>
  <c r="J2824" i="24" a="1"/>
  <c r="J2824" i="24" s="1"/>
  <c r="P2338" i="24" s="1"/>
  <c r="J2820" i="24" a="1"/>
  <c r="J2820" i="24" s="1"/>
  <c r="P2334" i="24" s="1"/>
  <c r="J2816" i="24" a="1"/>
  <c r="J2816" i="24" s="1"/>
  <c r="J2812" i="24" a="1"/>
  <c r="J2812" i="24" s="1"/>
  <c r="P2329" i="24" s="1"/>
  <c r="J2869" i="24" a="1"/>
  <c r="J2869" i="24" s="1"/>
  <c r="P2368" i="24" s="1"/>
  <c r="J2943" i="24" a="1"/>
  <c r="J2943" i="24" s="1"/>
  <c r="P2420" i="24" s="1"/>
  <c r="J2851" i="24" a="1"/>
  <c r="J2851" i="24" s="1"/>
  <c r="J2843" i="24" a="1"/>
  <c r="J2843" i="24" s="1"/>
  <c r="P2352" i="24" s="1"/>
  <c r="J2835" i="24" a="1"/>
  <c r="J2835" i="24" s="1"/>
  <c r="P2347" i="24" s="1"/>
  <c r="J2827" i="24" a="1"/>
  <c r="J2827" i="24" s="1"/>
  <c r="P2340" i="24" s="1"/>
  <c r="J2823" i="24" a="1"/>
  <c r="J2823" i="24" s="1"/>
  <c r="P2337" i="24" s="1"/>
  <c r="J2815" i="24" a="1"/>
  <c r="J2815" i="24" s="1"/>
  <c r="P2330" i="24" s="1"/>
  <c r="J2811" i="24" a="1"/>
  <c r="J2811" i="24" s="1"/>
  <c r="J1378" i="24" a="1"/>
  <c r="J1378" i="24" s="1"/>
  <c r="J1343" i="24" a="1"/>
  <c r="J1343" i="24" s="1"/>
  <c r="P1103" i="24" s="1"/>
  <c r="J1339" i="24" a="1"/>
  <c r="J1339" i="24" s="1"/>
  <c r="P1099" i="24" s="1"/>
  <c r="J1335" i="24" a="1"/>
  <c r="J1335" i="24" s="1"/>
  <c r="J1331" i="24" a="1"/>
  <c r="J1331" i="24" s="1"/>
  <c r="J942" i="24" a="1"/>
  <c r="J942" i="24" s="1"/>
  <c r="P750" i="24" s="1"/>
  <c r="J878" i="24" a="1"/>
  <c r="J878" i="24" s="1"/>
  <c r="P701" i="24" s="1"/>
  <c r="J874" i="24" a="1"/>
  <c r="J874" i="24" s="1"/>
  <c r="P697" i="24" s="1"/>
  <c r="J590" i="24" a="1"/>
  <c r="J590" i="24" s="1"/>
  <c r="P455" i="24" s="1"/>
  <c r="J586" i="24" a="1"/>
  <c r="J586" i="24" s="1"/>
  <c r="J582" i="24" a="1"/>
  <c r="J582" i="24" s="1"/>
  <c r="J3653" i="24" a="1"/>
  <c r="J3653" i="24" s="1"/>
  <c r="P2978" i="24" s="1"/>
  <c r="J3649" i="24" a="1"/>
  <c r="J3649" i="24" s="1"/>
  <c r="P2975" i="24" s="1"/>
  <c r="J2855" i="24" a="1"/>
  <c r="J2855" i="24" s="1"/>
  <c r="J2847" i="24" a="1"/>
  <c r="J2847" i="24" s="1"/>
  <c r="P2355" i="24" s="1"/>
  <c r="J2839" i="24" a="1"/>
  <c r="J2839" i="24" s="1"/>
  <c r="J2831" i="24" a="1"/>
  <c r="J2831" i="24" s="1"/>
  <c r="P2344" i="24" s="1"/>
  <c r="J2819" i="24" a="1"/>
  <c r="J2819" i="24" s="1"/>
  <c r="P2333" i="24" s="1"/>
  <c r="J3651" i="24" a="1"/>
  <c r="J3651" i="24" s="1"/>
  <c r="P2976" i="24" s="1"/>
  <c r="J3580" i="24" a="1"/>
  <c r="J3580" i="24" s="1"/>
  <c r="P2933" i="24" s="1"/>
  <c r="J2850" i="24" a="1"/>
  <c r="J2850" i="24" s="1"/>
  <c r="J2846" i="24" a="1"/>
  <c r="J2846" i="24" s="1"/>
  <c r="P2354" i="24" s="1"/>
  <c r="J2838" i="24" a="1"/>
  <c r="J2838" i="24" s="1"/>
  <c r="J2834" i="24" a="1"/>
  <c r="J2834" i="24" s="1"/>
  <c r="J2830" i="24" a="1"/>
  <c r="J2830" i="24" s="1"/>
  <c r="P2343" i="24" s="1"/>
  <c r="J2826" i="24" a="1"/>
  <c r="J2826" i="24" s="1"/>
  <c r="J2822" i="24" a="1"/>
  <c r="J2822" i="24" s="1"/>
  <c r="P2336" i="24" s="1"/>
  <c r="J2818" i="24" a="1"/>
  <c r="J2818" i="24" s="1"/>
  <c r="P2332" i="24" s="1"/>
  <c r="J2814" i="24" a="1"/>
  <c r="J2814" i="24" s="1"/>
  <c r="J876" i="24" a="1"/>
  <c r="J876" i="24" s="1"/>
  <c r="P699" i="24" s="1"/>
  <c r="J584" i="24" a="1"/>
  <c r="J584" i="24" s="1"/>
  <c r="J2849" i="24" a="1"/>
  <c r="J2849" i="24" s="1"/>
  <c r="P2357" i="24" s="1"/>
  <c r="J1342" i="24" a="1"/>
  <c r="J1342" i="24" s="1"/>
  <c r="P1102" i="24" s="1"/>
  <c r="J1338" i="24" a="1"/>
  <c r="J1338" i="24" s="1"/>
  <c r="P1098" i="24" s="1"/>
  <c r="J1334" i="24" a="1"/>
  <c r="J1334" i="24" s="1"/>
  <c r="J1330" i="24" a="1"/>
  <c r="J1330" i="24" s="1"/>
  <c r="P1093" i="24" s="1"/>
  <c r="J881" i="24" a="1"/>
  <c r="J881" i="24" s="1"/>
  <c r="P704" i="24" s="1"/>
  <c r="J877" i="24" a="1"/>
  <c r="J877" i="24" s="1"/>
  <c r="P700" i="24" s="1"/>
  <c r="J873" i="24" a="1"/>
  <c r="J873" i="24" s="1"/>
  <c r="J589" i="24" a="1"/>
  <c r="J589" i="24" s="1"/>
  <c r="P454" i="24" s="1"/>
  <c r="J585" i="24" a="1"/>
  <c r="J585" i="24" s="1"/>
  <c r="P451" i="24" s="1"/>
  <c r="J581" i="24" a="1"/>
  <c r="J581" i="24" s="1"/>
  <c r="J3652" i="24" a="1"/>
  <c r="J3652" i="24" s="1"/>
  <c r="P2977" i="24" s="1"/>
  <c r="J1341" i="24" a="1"/>
  <c r="J1341" i="24" s="1"/>
  <c r="P1101" i="24" s="1"/>
  <c r="J1329" i="24" a="1"/>
  <c r="J1329" i="24" s="1"/>
  <c r="P1092" i="24" s="1"/>
  <c r="J643" i="24" a="1"/>
  <c r="J643" i="24" s="1"/>
  <c r="P497" i="24" s="1"/>
  <c r="J580" i="24" a="1"/>
  <c r="J580" i="24" s="1"/>
  <c r="P449" i="24" s="1"/>
  <c r="J2853" i="24" a="1"/>
  <c r="J2853" i="24" s="1"/>
  <c r="P2359" i="24" s="1"/>
  <c r="J1346" i="24" a="1"/>
  <c r="J1346" i="24" s="1"/>
  <c r="P1106" i="24" s="1"/>
  <c r="O3141" i="24"/>
  <c r="O3133" i="24"/>
  <c r="O3125" i="24"/>
  <c r="O3117" i="24"/>
  <c r="O3109" i="24"/>
  <c r="O3101" i="24"/>
  <c r="O3093" i="24"/>
  <c r="O3085" i="24"/>
  <c r="O3077" i="24"/>
  <c r="O3069" i="24"/>
  <c r="O3061" i="24"/>
  <c r="O3049" i="24"/>
  <c r="J1821" i="24" a="1"/>
  <c r="J1821" i="24" s="1"/>
  <c r="P1518" i="24" s="1"/>
  <c r="J2854" i="24" a="1"/>
  <c r="J2854" i="24" s="1"/>
  <c r="P2360" i="24" s="1"/>
  <c r="J1337" i="24" a="1"/>
  <c r="J1337" i="24" s="1"/>
  <c r="P1097" i="24" s="1"/>
  <c r="J3133" i="24" a="1"/>
  <c r="J3133" i="24" s="1"/>
  <c r="P2574" i="24" s="1"/>
  <c r="J2186" i="24" a="1"/>
  <c r="J2186" i="24" s="1"/>
  <c r="P1813" i="24" s="1"/>
  <c r="O3145" i="24"/>
  <c r="O3137" i="24"/>
  <c r="O3129" i="24"/>
  <c r="O3121" i="24"/>
  <c r="O3113" i="24"/>
  <c r="O3105" i="24"/>
  <c r="O3097" i="24"/>
  <c r="O3089" i="24"/>
  <c r="O3081" i="24"/>
  <c r="O3073" i="24"/>
  <c r="O3065" i="24"/>
  <c r="O3057" i="24"/>
  <c r="O3052" i="24"/>
  <c r="O3144" i="24"/>
  <c r="O3140" i="24"/>
  <c r="O3136" i="24"/>
  <c r="O3132" i="24"/>
  <c r="O3128" i="24"/>
  <c r="O3124" i="24"/>
  <c r="O3120" i="24"/>
  <c r="O3116" i="24"/>
  <c r="O3112" i="24"/>
  <c r="O3108" i="24"/>
  <c r="O3104" i="24"/>
  <c r="O3100" i="24"/>
  <c r="O3096" i="24"/>
  <c r="O3092" i="24"/>
  <c r="O3088" i="24"/>
  <c r="O3084" i="24"/>
  <c r="O3080" i="24"/>
  <c r="O3076" i="24"/>
  <c r="O3072" i="24"/>
  <c r="O3068" i="24"/>
  <c r="O3064" i="24"/>
  <c r="O3060" i="24"/>
  <c r="O3056" i="24"/>
  <c r="J2842" i="24" a="1"/>
  <c r="J2842" i="24" s="1"/>
  <c r="P2351" i="24" s="1"/>
  <c r="J1345" i="24" a="1"/>
  <c r="J1345" i="24" s="1"/>
  <c r="P1105" i="24" s="1"/>
  <c r="J1333" i="24" a="1"/>
  <c r="J1333" i="24" s="1"/>
  <c r="P1095" i="24" s="1"/>
  <c r="J880" i="24" a="1"/>
  <c r="J880" i="24" s="1"/>
  <c r="P703" i="24" s="1"/>
  <c r="J588" i="24" a="1"/>
  <c r="J588" i="24" s="1"/>
  <c r="P453" i="24" s="1"/>
  <c r="J1822" i="24" a="1"/>
  <c r="J1822" i="24" s="1"/>
  <c r="P1519" i="24" s="1"/>
  <c r="J1823" i="24" a="1"/>
  <c r="J1823" i="24" s="1"/>
  <c r="P1520" i="24" s="1"/>
  <c r="J1820" i="24" a="1"/>
  <c r="J1820" i="24" s="1"/>
  <c r="O3048" i="24"/>
  <c r="O3051" i="24"/>
  <c r="O3050" i="24"/>
  <c r="O3054" i="24"/>
  <c r="J2735" i="24" a="1"/>
  <c r="J2735" i="24" s="1"/>
  <c r="J2604" i="24" a="1"/>
  <c r="J2604" i="24" s="1"/>
  <c r="P2154" i="24" s="1"/>
  <c r="J275" i="24" a="1"/>
  <c r="J275" i="24" s="1"/>
  <c r="P274" i="24" s="1"/>
  <c r="J1043" i="24" a="1"/>
  <c r="J1043" i="24" s="1"/>
  <c r="P850" i="24" s="1"/>
  <c r="J1476" i="24" a="1"/>
  <c r="J1476" i="24" s="1"/>
  <c r="P1214" i="24" s="1"/>
  <c r="J21" i="24" a="1"/>
  <c r="J21" i="24" s="1"/>
  <c r="P20" i="24" s="1"/>
  <c r="J1155" i="24" a="1"/>
  <c r="J1155" i="24" s="1"/>
  <c r="P950" i="24" s="1"/>
  <c r="J143" i="24" a="1"/>
  <c r="J143" i="24" s="1"/>
  <c r="P142" i="24" s="1"/>
  <c r="J1789" i="24" a="1"/>
  <c r="J1789" i="24" s="1"/>
  <c r="P1502" i="24" s="1"/>
  <c r="J2697" i="24" a="1"/>
  <c r="J2697" i="24" s="1"/>
  <c r="P2242" i="24" s="1"/>
  <c r="J1643" i="24" a="1"/>
  <c r="J1643" i="24" s="1"/>
  <c r="P1381" i="24" s="1"/>
  <c r="J3207" i="24" a="1"/>
  <c r="J3207" i="24" s="1"/>
  <c r="P2631" i="24" s="1"/>
  <c r="J2583" i="24" a="1"/>
  <c r="J2583" i="24" s="1"/>
  <c r="P2133" i="24" s="1"/>
  <c r="J3365" i="24" a="1"/>
  <c r="J3365" i="24" s="1"/>
  <c r="P2757" i="24" s="1"/>
  <c r="J1513" i="24" a="1"/>
  <c r="J1513" i="24" s="1"/>
  <c r="P1251" i="24" s="1"/>
  <c r="J1087" i="24" a="1"/>
  <c r="J1087" i="24" s="1"/>
  <c r="P893" i="24" s="1"/>
  <c r="J633" i="24" a="1"/>
  <c r="J633" i="24" s="1"/>
  <c r="J1701" i="24" a="1"/>
  <c r="J1701" i="24" s="1"/>
  <c r="P1439" i="24" s="1"/>
  <c r="J2177" i="24" a="1"/>
  <c r="J2177" i="24" s="1"/>
  <c r="P1810" i="24" s="1"/>
  <c r="J3120" i="24" a="1"/>
  <c r="J3120" i="24" s="1"/>
  <c r="P2561" i="24" s="1"/>
  <c r="J1442" i="24" a="1"/>
  <c r="J1442" i="24" s="1"/>
  <c r="P1180" i="24" s="1"/>
  <c r="J313" i="24" a="1"/>
  <c r="J313" i="24" s="1"/>
  <c r="P312" i="24" s="1"/>
  <c r="J2881" i="24" a="1"/>
  <c r="J2881" i="24" s="1"/>
  <c r="P2377" i="24" s="1"/>
  <c r="J1273" i="24" a="1"/>
  <c r="J1273" i="24" s="1"/>
  <c r="P1044" i="24" s="1"/>
  <c r="J901" i="24" a="1"/>
  <c r="J901" i="24" s="1"/>
  <c r="P717" i="24" s="1"/>
  <c r="J1196" i="24" a="1"/>
  <c r="J1196" i="24" s="1"/>
  <c r="P987" i="24" s="1"/>
  <c r="J909" i="24" a="1"/>
  <c r="J909" i="24" s="1"/>
  <c r="P725" i="24" s="1"/>
  <c r="J2170" i="24" a="1"/>
  <c r="J2170" i="24" s="1"/>
  <c r="J1166" i="24" a="1"/>
  <c r="J1166" i="24" s="1"/>
  <c r="J1894" i="24" a="1"/>
  <c r="J1894" i="24" s="1"/>
  <c r="P1562" i="24" s="1"/>
  <c r="J71" i="24" a="1"/>
  <c r="J71" i="24" s="1"/>
  <c r="P70" i="24" s="1"/>
  <c r="J1575" i="24" a="1"/>
  <c r="J1575" i="24" s="1"/>
  <c r="P1313" i="24" s="1"/>
  <c r="J1610" i="24" a="1"/>
  <c r="J1610" i="24" s="1"/>
  <c r="P1348" i="24" s="1"/>
  <c r="J503" i="24" a="1"/>
  <c r="J503" i="24" s="1"/>
  <c r="P404" i="24" s="1"/>
  <c r="J2938" i="24" a="1"/>
  <c r="J2938" i="24" s="1"/>
  <c r="P2417" i="24" s="1"/>
  <c r="J2671" i="24" a="1"/>
  <c r="J2671" i="24" s="1"/>
  <c r="P2219" i="24" s="1"/>
  <c r="J2233" i="24" a="1"/>
  <c r="J2233" i="24" s="1"/>
  <c r="J255" i="24" a="1"/>
  <c r="J255" i="24" s="1"/>
  <c r="P254" i="24" s="1"/>
  <c r="J1241" i="24" a="1"/>
  <c r="J1241" i="24" s="1"/>
  <c r="P1019" i="24" s="1"/>
  <c r="J253" i="24" a="1"/>
  <c r="J253" i="24" s="1"/>
  <c r="P252" i="24" s="1"/>
  <c r="J3658" i="24" a="1"/>
  <c r="J3658" i="24" s="1"/>
  <c r="P2983" i="24" s="1"/>
  <c r="J2566" i="24" a="1"/>
  <c r="J2566" i="24" s="1"/>
  <c r="P2116" i="24" s="1"/>
  <c r="J1686" i="24" a="1"/>
  <c r="J1686" i="24" s="1"/>
  <c r="P1424" i="24" s="1"/>
  <c r="J37" i="24" a="1"/>
  <c r="J37" i="24" s="1"/>
  <c r="P36" i="24" s="1"/>
  <c r="J2155" i="24" a="1"/>
  <c r="J2155" i="24" s="1"/>
  <c r="P1790" i="24" s="1"/>
  <c r="J3199" i="24" a="1"/>
  <c r="J3199" i="24" s="1"/>
  <c r="P2625" i="24" s="1"/>
  <c r="J484" i="24" a="1"/>
  <c r="J484" i="24" s="1"/>
  <c r="J3360" i="24" a="1"/>
  <c r="J3360" i="24" s="1"/>
  <c r="P2752" i="24" s="1"/>
  <c r="J2525" i="24" a="1"/>
  <c r="J2525" i="24" s="1"/>
  <c r="P2075" i="24" s="1"/>
  <c r="J1053" i="24" a="1"/>
  <c r="J1053" i="24" s="1"/>
  <c r="P860" i="24" s="1"/>
  <c r="J1448" i="24" a="1"/>
  <c r="J1448" i="24" s="1"/>
  <c r="P1186" i="24" s="1"/>
  <c r="J740" i="24" a="1"/>
  <c r="J740" i="24" s="1"/>
  <c r="P586" i="24" s="1"/>
  <c r="J2441" i="24" a="1"/>
  <c r="J2441" i="24" s="1"/>
  <c r="P1991" i="24" s="1"/>
  <c r="J1672" i="24" a="1"/>
  <c r="J1672" i="24" s="1"/>
  <c r="P1410" i="24" s="1"/>
  <c r="J3403" i="24" a="1"/>
  <c r="J3403" i="24" s="1"/>
  <c r="P2795" i="24" s="1"/>
  <c r="J3306" i="24" a="1"/>
  <c r="J3306" i="24" s="1"/>
  <c r="P2708" i="24" s="1"/>
  <c r="J3303" i="24" a="1"/>
  <c r="J3303" i="24" s="1"/>
  <c r="J3581" i="24" a="1"/>
  <c r="J3581" i="24" s="1"/>
  <c r="P2934" i="24" s="1"/>
  <c r="J1356" i="24" a="1"/>
  <c r="J1356" i="24" s="1"/>
  <c r="P1113" i="24" s="1"/>
  <c r="J35" i="24" a="1"/>
  <c r="J35" i="24" s="1"/>
  <c r="P34" i="24" s="1"/>
  <c r="J1030" i="24" a="1"/>
  <c r="J1030" i="24" s="1"/>
  <c r="P837" i="24" s="1"/>
  <c r="J3560" i="24" a="1"/>
  <c r="J3560" i="24" s="1"/>
  <c r="J3561" i="24" a="1"/>
  <c r="J3561" i="24" s="1"/>
  <c r="J3500" i="24" a="1"/>
  <c r="J3500" i="24" s="1"/>
  <c r="J1303" i="24" a="1"/>
  <c r="J1303" i="24" s="1"/>
  <c r="P1071" i="24" s="1"/>
  <c r="J2946" i="24" a="1"/>
  <c r="J2946" i="24" s="1"/>
  <c r="J2640" i="24" a="1"/>
  <c r="J2640" i="24" s="1"/>
  <c r="P2190" i="24" s="1"/>
  <c r="J3616" i="24" a="1"/>
  <c r="J3616" i="24" s="1"/>
  <c r="P2955" i="24" s="1"/>
  <c r="J702" i="24" a="1"/>
  <c r="J702" i="24" s="1"/>
  <c r="P548" i="24" s="1"/>
  <c r="J67" i="24" a="1"/>
  <c r="J67" i="24" s="1"/>
  <c r="P66" i="24" s="1"/>
  <c r="J1523" i="24" a="1"/>
  <c r="J1523" i="24" s="1"/>
  <c r="P1261" i="24" s="1"/>
  <c r="J1737" i="24" a="1"/>
  <c r="J1737" i="24" s="1"/>
  <c r="P1475" i="24" s="1"/>
  <c r="J3505" i="24" a="1"/>
  <c r="J3505" i="24" s="1"/>
  <c r="P2893" i="24" s="1"/>
  <c r="J1164" i="24" a="1"/>
  <c r="J1164" i="24" s="1"/>
  <c r="P958" i="24" s="1"/>
  <c r="J2698" i="24" a="1"/>
  <c r="J2698" i="24" s="1"/>
  <c r="P2243" i="24" s="1"/>
  <c r="J2939" i="24" a="1"/>
  <c r="J2939" i="24" s="1"/>
  <c r="P2418" i="24" s="1"/>
  <c r="J2660" i="24" a="1"/>
  <c r="J2660" i="24" s="1"/>
  <c r="P2210" i="24" s="1"/>
  <c r="J3588" i="24" a="1"/>
  <c r="J3588" i="24" s="1"/>
  <c r="P2938" i="24" s="1"/>
  <c r="J1198" i="24" a="1"/>
  <c r="J1198" i="24" s="1"/>
  <c r="J1978" i="24" a="1"/>
  <c r="J1978" i="24" s="1"/>
  <c r="P1615" i="24" s="1"/>
  <c r="J2425" i="24" a="1"/>
  <c r="J2425" i="24" s="1"/>
  <c r="P1975" i="24" s="1"/>
  <c r="J2970" i="24" a="1"/>
  <c r="J2970" i="24" s="1"/>
  <c r="J2178" i="24" a="1"/>
  <c r="J2178" i="24" s="1"/>
  <c r="J3604" i="24" a="1"/>
  <c r="J3604" i="24" s="1"/>
  <c r="J866" i="24" a="1"/>
  <c r="J866" i="24" s="1"/>
  <c r="J3252" i="24" a="1"/>
  <c r="J3252" i="24" s="1"/>
  <c r="P2676" i="24" s="1"/>
  <c r="J3418" i="24" a="1"/>
  <c r="J3418" i="24" s="1"/>
  <c r="P2810" i="24" s="1"/>
  <c r="J3513" i="24" a="1"/>
  <c r="J3513" i="24" s="1"/>
  <c r="J1080" i="24" a="1"/>
  <c r="J1080" i="24" s="1"/>
  <c r="P887" i="24" s="1"/>
  <c r="J1172" i="24" a="1"/>
  <c r="J1172" i="24" s="1"/>
  <c r="P964" i="24" s="1"/>
  <c r="J638" i="24" a="1"/>
  <c r="J638" i="24" s="1"/>
  <c r="J3502" i="24" a="1"/>
  <c r="J3502" i="24" s="1"/>
  <c r="P2890" i="24" s="1"/>
  <c r="J2221" i="24" a="1"/>
  <c r="J2221" i="24" s="1"/>
  <c r="P1830" i="24" s="1"/>
  <c r="J2046" i="24" a="1"/>
  <c r="J2046" i="24" s="1"/>
  <c r="P1681" i="24" s="1"/>
  <c r="J3665" i="24" a="1"/>
  <c r="J3665" i="24" s="1"/>
  <c r="P2990" i="24" s="1"/>
  <c r="J1913" i="24" a="1"/>
  <c r="J1913" i="24" s="1"/>
  <c r="J1970" i="24" a="1"/>
  <c r="J1970" i="24" s="1"/>
  <c r="P1609" i="24" s="1"/>
  <c r="J1669" i="24" a="1"/>
  <c r="J1669" i="24" s="1"/>
  <c r="P1407" i="24" s="1"/>
  <c r="J499" i="24" a="1"/>
  <c r="J499" i="24" s="1"/>
  <c r="J125" i="24" a="1"/>
  <c r="J125" i="24" s="1"/>
  <c r="P124" i="24" s="1"/>
  <c r="J3405" i="24" a="1"/>
  <c r="J3405" i="24" s="1"/>
  <c r="P2797" i="24" s="1"/>
  <c r="J2174" i="24" a="1"/>
  <c r="J2174" i="24" s="1"/>
  <c r="P1807" i="24" s="1"/>
  <c r="J2529" i="24" a="1"/>
  <c r="J2529" i="24" s="1"/>
  <c r="P2079" i="24" s="1"/>
  <c r="J1140" i="24" a="1"/>
  <c r="J1140" i="24" s="1"/>
  <c r="J954" i="24" a="1"/>
  <c r="J954" i="24" s="1"/>
  <c r="P761" i="24" s="1"/>
  <c r="J2493" i="24" a="1"/>
  <c r="J2493" i="24" s="1"/>
  <c r="P2043" i="24" s="1"/>
  <c r="J2168" i="24" a="1"/>
  <c r="J2168" i="24" s="1"/>
  <c r="P1803" i="24" s="1"/>
  <c r="J1096" i="24" a="1"/>
  <c r="J1096" i="24" s="1"/>
  <c r="P900" i="24" s="1"/>
  <c r="J2922" i="24" a="1"/>
  <c r="J2922" i="24" s="1"/>
  <c r="J2767" i="24" a="1"/>
  <c r="J2767" i="24" s="1"/>
  <c r="J2162" i="24" a="1"/>
  <c r="J2162" i="24" s="1"/>
  <c r="P1797" i="24" s="1"/>
  <c r="J1657" i="24" a="1"/>
  <c r="J1657" i="24" s="1"/>
  <c r="P1395" i="24" s="1"/>
  <c r="J1193" i="24" a="1"/>
  <c r="J1193" i="24" s="1"/>
  <c r="P984" i="24" s="1"/>
  <c r="J661" i="24" a="1"/>
  <c r="J661" i="24" s="1"/>
  <c r="P515" i="24" s="1"/>
  <c r="J2731" i="24" a="1"/>
  <c r="J2731" i="24" s="1"/>
  <c r="P2265" i="24" s="1"/>
  <c r="J3092" i="24" a="1"/>
  <c r="J3092" i="24" s="1"/>
  <c r="P2535" i="24" s="1"/>
  <c r="J2508" i="24" a="1"/>
  <c r="J2508" i="24" s="1"/>
  <c r="P2058" i="24" s="1"/>
  <c r="J2664" i="24" a="1"/>
  <c r="J2664" i="24" s="1"/>
  <c r="P2214" i="24" s="1"/>
  <c r="J160" i="24" a="1"/>
  <c r="J160" i="24" s="1"/>
  <c r="P159" i="24" s="1"/>
  <c r="J146" i="24" a="1"/>
  <c r="J146" i="24" s="1"/>
  <c r="P145" i="24" s="1"/>
  <c r="J602" i="24" a="1"/>
  <c r="J602" i="24" s="1"/>
  <c r="P464" i="24" s="1"/>
  <c r="J1779" i="24" a="1"/>
  <c r="J1779" i="24" s="1"/>
  <c r="P1495" i="24" s="1"/>
  <c r="J647" i="24" a="1"/>
  <c r="J647" i="24" s="1"/>
  <c r="P501" i="24" s="1"/>
  <c r="J3424" i="24" a="1"/>
  <c r="J3424" i="24" s="1"/>
  <c r="P2816" i="24" s="1"/>
  <c r="J1613" i="24" a="1"/>
  <c r="J1613" i="24" s="1"/>
  <c r="P1351" i="24" s="1"/>
  <c r="J1869" i="24" a="1"/>
  <c r="J1869" i="24" s="1"/>
  <c r="J259" i="24" a="1"/>
  <c r="J259" i="24" s="1"/>
  <c r="P258" i="24" s="1"/>
  <c r="J3259" i="24" a="1"/>
  <c r="J3259" i="24" s="1"/>
  <c r="P2683" i="24" s="1"/>
  <c r="J2666" i="24" a="1"/>
  <c r="J2666" i="24" s="1"/>
  <c r="P2216" i="24" s="1"/>
  <c r="J1520" i="24" a="1"/>
  <c r="J1520" i="24" s="1"/>
  <c r="P1258" i="24" s="1"/>
  <c r="J16" i="24" a="1"/>
  <c r="J16" i="24" s="1"/>
  <c r="P15" i="24" s="1"/>
  <c r="J1992" i="24" a="1"/>
  <c r="J1992" i="24" s="1"/>
  <c r="P1627" i="24" s="1"/>
  <c r="J700" i="24" a="1"/>
  <c r="J700" i="24" s="1"/>
  <c r="P546" i="24" s="1"/>
  <c r="J1712" i="24" a="1"/>
  <c r="J1712" i="24" s="1"/>
  <c r="P1450" i="24" s="1"/>
  <c r="J3350" i="24" a="1"/>
  <c r="J3350" i="24" s="1"/>
  <c r="P2742" i="24" s="1"/>
  <c r="J1487" i="24" a="1"/>
  <c r="J1487" i="24" s="1"/>
  <c r="P1225" i="24" s="1"/>
  <c r="J757" i="24" a="1"/>
  <c r="J757" i="24" s="1"/>
  <c r="P602" i="24" s="1"/>
  <c r="J961" i="24" a="1"/>
  <c r="J961" i="24" s="1"/>
  <c r="P768" i="24" s="1"/>
  <c r="J3600" i="24" a="1"/>
  <c r="J3600" i="24" s="1"/>
  <c r="P2944" i="24" s="1"/>
  <c r="J2041" i="24" a="1"/>
  <c r="J2041" i="24" s="1"/>
  <c r="P1676" i="24" s="1"/>
  <c r="J962" i="24" a="1"/>
  <c r="J962" i="24" s="1"/>
  <c r="P769" i="24" s="1"/>
  <c r="J154" i="24" a="1"/>
  <c r="J154" i="24" s="1"/>
  <c r="P153" i="24" s="1"/>
  <c r="J2001" i="24" a="1"/>
  <c r="J2001" i="24" s="1"/>
  <c r="P1636" i="24" s="1"/>
  <c r="J2066" i="24" a="1"/>
  <c r="J2066" i="24" s="1"/>
  <c r="P1701" i="24" s="1"/>
  <c r="J1942" i="24" a="1"/>
  <c r="J1942" i="24" s="1"/>
  <c r="J2150" i="24" a="1"/>
  <c r="J2150" i="24" s="1"/>
  <c r="P1785" i="24" s="1"/>
  <c r="J1609" i="24" a="1"/>
  <c r="J1609" i="24" s="1"/>
  <c r="P1347" i="24" s="1"/>
  <c r="J1365" i="24" a="1"/>
  <c r="J1365" i="24" s="1"/>
  <c r="J2373" i="24" a="1"/>
  <c r="J2373" i="24" s="1"/>
  <c r="P1923" i="24" s="1"/>
  <c r="J3340" i="24" a="1"/>
  <c r="J3340" i="24" s="1"/>
  <c r="P2732" i="24" s="1"/>
  <c r="J1722" i="24" a="1"/>
  <c r="J1722" i="24" s="1"/>
  <c r="P1460" i="24" s="1"/>
  <c r="J3592" i="24" a="1"/>
  <c r="J3592" i="24" s="1"/>
  <c r="P2940" i="24" s="1"/>
  <c r="J3" i="24" a="1"/>
  <c r="J3" i="24" s="1"/>
  <c r="P3" i="24" s="1"/>
  <c r="J2400" i="24" a="1"/>
  <c r="J2400" i="24" s="1"/>
  <c r="P1950" i="24" s="1"/>
  <c r="J734" i="24" a="1"/>
  <c r="J734" i="24" s="1"/>
  <c r="P580" i="24" s="1"/>
  <c r="J1046" i="24" a="1"/>
  <c r="J1046" i="24" s="1"/>
  <c r="P853" i="24" s="1"/>
  <c r="J2241" i="24" a="1"/>
  <c r="J2241" i="24" s="1"/>
  <c r="J929" i="24" a="1"/>
  <c r="J929" i="24" s="1"/>
  <c r="J2191" i="24" a="1"/>
  <c r="J2191" i="24" s="1"/>
  <c r="J728" i="24" a="1"/>
  <c r="J728" i="24" s="1"/>
  <c r="P574" i="24" s="1"/>
  <c r="J624" i="24" a="1"/>
  <c r="J624" i="24" s="1"/>
  <c r="P485" i="24" s="1"/>
  <c r="J1690" i="24" a="1"/>
  <c r="J1690" i="24" s="1"/>
  <c r="P1428" i="24" s="1"/>
  <c r="J1615" i="24" a="1"/>
  <c r="J1615" i="24" s="1"/>
  <c r="P1353" i="24" s="1"/>
  <c r="J1007" i="24" a="1"/>
  <c r="J1007" i="24" s="1"/>
  <c r="P814" i="24" s="1"/>
  <c r="J1271" i="24" a="1"/>
  <c r="J1271" i="24" s="1"/>
  <c r="P1042" i="24" s="1"/>
  <c r="J2597" i="24" a="1"/>
  <c r="J2597" i="24" s="1"/>
  <c r="P2147" i="24" s="1"/>
  <c r="J3364" i="24" a="1"/>
  <c r="J3364" i="24" s="1"/>
  <c r="P2756" i="24" s="1"/>
  <c r="J2166" i="24" a="1"/>
  <c r="J2166" i="24" s="1"/>
  <c r="P1801" i="24" s="1"/>
  <c r="J1267" i="24" a="1"/>
  <c r="J1267" i="24" s="1"/>
  <c r="P1038" i="24" s="1"/>
  <c r="J122" i="24" a="1"/>
  <c r="J122" i="24" s="1"/>
  <c r="P121" i="24" s="1"/>
  <c r="J88" i="24" a="1"/>
  <c r="J88" i="24" s="1"/>
  <c r="P87" i="24" s="1"/>
  <c r="J455" i="24" a="1"/>
  <c r="J455" i="24" s="1"/>
  <c r="J994" i="24" a="1"/>
  <c r="J994" i="24" s="1"/>
  <c r="P801" i="24" s="1"/>
  <c r="J2501" i="24" a="1"/>
  <c r="J2501" i="24" s="1"/>
  <c r="P2051" i="24" s="1"/>
  <c r="J3274" i="24" a="1"/>
  <c r="J3274" i="24" s="1"/>
  <c r="P2698" i="24" s="1"/>
  <c r="J1471" i="24" a="1"/>
  <c r="J1471" i="24" s="1"/>
  <c r="P1209" i="24" s="1"/>
  <c r="J2770" i="24" a="1"/>
  <c r="J2770" i="24" s="1"/>
  <c r="P2296" i="24" s="1"/>
  <c r="J1848" i="24" a="1"/>
  <c r="J1848" i="24" s="1"/>
  <c r="P1533" i="24" s="1"/>
  <c r="J2730" i="24" a="1"/>
  <c r="J2730" i="24" s="1"/>
  <c r="J2808" i="24" a="1"/>
  <c r="J2808" i="24" s="1"/>
  <c r="P2326" i="24" s="1"/>
  <c r="J2432" i="24" a="1"/>
  <c r="J2432" i="24" s="1"/>
  <c r="P1982" i="24" s="1"/>
  <c r="J3371" i="24" a="1"/>
  <c r="J3371" i="24" s="1"/>
  <c r="P2763" i="24" s="1"/>
  <c r="J1385" i="24" a="1"/>
  <c r="J1385" i="24" s="1"/>
  <c r="J1734" i="24" a="1"/>
  <c r="J1734" i="24" s="1"/>
  <c r="P1472" i="24" s="1"/>
  <c r="J174" i="24" a="1"/>
  <c r="J174" i="24" s="1"/>
  <c r="P173" i="24" s="1"/>
  <c r="J3361" i="24" a="1"/>
  <c r="J3361" i="24" s="1"/>
  <c r="P2753" i="24" s="1"/>
  <c r="J3143" i="24" a="1"/>
  <c r="J3143" i="24" s="1"/>
  <c r="J2632" i="24" a="1"/>
  <c r="J2632" i="24" s="1"/>
  <c r="P2182" i="24" s="1"/>
  <c r="J2287" i="24" a="1"/>
  <c r="J2287" i="24" s="1"/>
  <c r="P1870" i="24" s="1"/>
  <c r="J2043" i="24" a="1"/>
  <c r="J2043" i="24" s="1"/>
  <c r="P1678" i="24" s="1"/>
  <c r="J324" i="24" a="1"/>
  <c r="J324" i="24" s="1"/>
  <c r="P323" i="24" s="1"/>
  <c r="J3369" i="24" a="1"/>
  <c r="J3369" i="24" s="1"/>
  <c r="P2761" i="24" s="1"/>
  <c r="J141" i="24" a="1"/>
  <c r="J141" i="24" s="1"/>
  <c r="P140" i="24" s="1"/>
  <c r="J1571" i="24" a="1"/>
  <c r="J1571" i="24" s="1"/>
  <c r="P1309" i="24" s="1"/>
  <c r="J964" i="24" a="1"/>
  <c r="J964" i="24" s="1"/>
  <c r="P771" i="24" s="1"/>
  <c r="J2199" i="24" a="1"/>
  <c r="J2199" i="24" s="1"/>
  <c r="J1562" i="24" a="1"/>
  <c r="J1562" i="24" s="1"/>
  <c r="P1300" i="24" s="1"/>
  <c r="J3586" i="24" a="1"/>
  <c r="J3586" i="24" s="1"/>
  <c r="J1098" i="24" a="1"/>
  <c r="J1098" i="24" s="1"/>
  <c r="P902" i="24" s="1"/>
  <c r="J414" i="24" a="1"/>
  <c r="J414" i="24" s="1"/>
  <c r="P375" i="24" s="1"/>
  <c r="J838" i="24" a="1"/>
  <c r="J838" i="24" s="1"/>
  <c r="J1157" i="24" a="1"/>
  <c r="J1157" i="24" s="1"/>
  <c r="P952" i="24" s="1"/>
  <c r="J3319" i="24" a="1"/>
  <c r="J3319" i="24" s="1"/>
  <c r="P2712" i="24" s="1"/>
  <c r="J3599" i="24" a="1"/>
  <c r="J3599" i="24" s="1"/>
  <c r="P2943" i="24" s="1"/>
  <c r="J305" i="24" a="1"/>
  <c r="J305" i="24" s="1"/>
  <c r="P304" i="24" s="1"/>
  <c r="J3154" i="24" a="1"/>
  <c r="J3154" i="24" s="1"/>
  <c r="J2237" i="24" a="1"/>
  <c r="J2237" i="24" s="1"/>
  <c r="P1840" i="24" s="1"/>
  <c r="J2330" i="24" a="1"/>
  <c r="J2330" i="24" s="1"/>
  <c r="P1900" i="24" s="1"/>
  <c r="J2650" i="24" a="1"/>
  <c r="J2650" i="24" s="1"/>
  <c r="P2200" i="24" s="1"/>
  <c r="J679" i="24" a="1"/>
  <c r="J679" i="24" s="1"/>
  <c r="P528" i="24" s="1"/>
  <c r="J480" i="24" a="1"/>
  <c r="J480" i="24" s="1"/>
  <c r="P398" i="24" s="1"/>
  <c r="J3446" i="24" a="1"/>
  <c r="J3446" i="24" s="1"/>
  <c r="P2838" i="24" s="1"/>
  <c r="J3384" i="24" a="1"/>
  <c r="J3384" i="24" s="1"/>
  <c r="P2776" i="24" s="1"/>
  <c r="J281" i="24" a="1"/>
  <c r="J281" i="24" s="1"/>
  <c r="P280" i="24" s="1"/>
  <c r="J2536" i="24" a="1"/>
  <c r="J2536" i="24" s="1"/>
  <c r="P2086" i="24" s="1"/>
  <c r="J70" i="24" a="1"/>
  <c r="J70" i="24" s="1"/>
  <c r="P69" i="24" s="1"/>
  <c r="J2234" i="24" a="1"/>
  <c r="J2234" i="24" s="1"/>
  <c r="P1837" i="24" s="1"/>
  <c r="J3492" i="24" a="1"/>
  <c r="J3492" i="24" s="1"/>
  <c r="P2884" i="24" s="1"/>
  <c r="J1611" i="24" a="1"/>
  <c r="J1611" i="24" s="1"/>
  <c r="P1349" i="24" s="1"/>
  <c r="J1932" i="24" a="1"/>
  <c r="J1932" i="24" s="1"/>
  <c r="J598" i="24" a="1"/>
  <c r="J598" i="24" s="1"/>
  <c r="J3457" i="24" a="1"/>
  <c r="J3457" i="24" s="1"/>
  <c r="P2849" i="24" s="1"/>
  <c r="J488" i="24" a="1"/>
  <c r="J488" i="24" s="1"/>
  <c r="J2889" i="24" a="1"/>
  <c r="J2889" i="24" s="1"/>
  <c r="P2383" i="24" s="1"/>
  <c r="J2537" i="24" a="1"/>
  <c r="J2537" i="24" s="1"/>
  <c r="P2087" i="24" s="1"/>
  <c r="J264" i="24" a="1"/>
  <c r="J264" i="24" s="1"/>
  <c r="P263" i="24" s="1"/>
  <c r="J1982" i="24" a="1"/>
  <c r="J1982" i="24" s="1"/>
  <c r="P1619" i="24" s="1"/>
  <c r="J1130" i="24" a="1"/>
  <c r="J1130" i="24" s="1"/>
  <c r="P933" i="24" s="1"/>
  <c r="J1570" i="24" a="1"/>
  <c r="J1570" i="24" s="1"/>
  <c r="P1308" i="24" s="1"/>
  <c r="J475" i="24" a="1"/>
  <c r="J475" i="24" s="1"/>
  <c r="J3671" i="24" a="1"/>
  <c r="J3671" i="24" s="1"/>
  <c r="J1522" i="24" a="1"/>
  <c r="J1522" i="24" s="1"/>
  <c r="P1260" i="24" s="1"/>
  <c r="J1733" i="24" a="1"/>
  <c r="J1733" i="24" s="1"/>
  <c r="P1471" i="24" s="1"/>
  <c r="J3013" i="24" a="1"/>
  <c r="J3013" i="24" s="1"/>
  <c r="P2471" i="24" s="1"/>
  <c r="J1168" i="24" a="1"/>
  <c r="J1168" i="24" s="1"/>
  <c r="P961" i="24" s="1"/>
  <c r="J3412" i="24" a="1"/>
  <c r="J3412" i="24" s="1"/>
  <c r="P2804" i="24" s="1"/>
  <c r="J1788" i="24" a="1"/>
  <c r="J1788" i="24" s="1"/>
  <c r="P1501" i="24" s="1"/>
  <c r="J965" i="24" a="1"/>
  <c r="J965" i="24" s="1"/>
  <c r="P772" i="24" s="1"/>
  <c r="J286" i="24" a="1"/>
  <c r="J286" i="24" s="1"/>
  <c r="P285" i="24" s="1"/>
  <c r="J2038" i="24" a="1"/>
  <c r="J2038" i="24" s="1"/>
  <c r="P1673" i="24" s="1"/>
  <c r="J2267" i="24" a="1"/>
  <c r="J2267" i="24" s="1"/>
  <c r="P1860" i="24" s="1"/>
  <c r="J3520" i="24" a="1"/>
  <c r="J3520" i="24" s="1"/>
  <c r="J1124" i="24" a="1"/>
  <c r="J1124" i="24" s="1"/>
  <c r="P927" i="24" s="1"/>
  <c r="J811" i="24" a="1"/>
  <c r="J811" i="24" s="1"/>
  <c r="P647" i="24" s="1"/>
  <c r="J798" i="24" a="1"/>
  <c r="J798" i="24" s="1"/>
  <c r="P637" i="24" s="1"/>
  <c r="J3330" i="24" a="1"/>
  <c r="J3330" i="24" s="1"/>
  <c r="P2722" i="24" s="1"/>
  <c r="J113" i="24" a="1"/>
  <c r="J113" i="24" s="1"/>
  <c r="P112" i="24" s="1"/>
  <c r="J611" i="24" a="1"/>
  <c r="J611" i="24" s="1"/>
  <c r="P472" i="24" s="1"/>
  <c r="J2742" i="24" a="1"/>
  <c r="J2742" i="24" s="1"/>
  <c r="P2272" i="24" s="1"/>
  <c r="J1420" i="24" a="1"/>
  <c r="J1420" i="24" s="1"/>
  <c r="P1162" i="24" s="1"/>
  <c r="J2019" i="24" a="1"/>
  <c r="J2019" i="24" s="1"/>
  <c r="P1654" i="24" s="1"/>
  <c r="J1120" i="24" a="1"/>
  <c r="J1120" i="24" s="1"/>
  <c r="P923" i="24" s="1"/>
  <c r="J2437" i="24" a="1"/>
  <c r="J2437" i="24" s="1"/>
  <c r="P1987" i="24" s="1"/>
  <c r="J3663" i="24" a="1"/>
  <c r="J3663" i="24" s="1"/>
  <c r="P2988" i="24" s="1"/>
  <c r="J343" i="24" a="1"/>
  <c r="J343" i="24" s="1"/>
  <c r="P342" i="24" s="1"/>
  <c r="J2711" i="24" a="1"/>
  <c r="J2711" i="24" s="1"/>
  <c r="P2253" i="24" s="1"/>
  <c r="J1671" i="24" a="1"/>
  <c r="J1671" i="24" s="1"/>
  <c r="P1409" i="24" s="1"/>
  <c r="J2211" i="24" a="1"/>
  <c r="J2211" i="24" s="1"/>
  <c r="J3068" i="24" a="1"/>
  <c r="J3068" i="24" s="1"/>
  <c r="J32" i="24" a="1"/>
  <c r="J32" i="24" s="1"/>
  <c r="P31" i="24" s="1"/>
  <c r="J2807" i="24" a="1"/>
  <c r="J2807" i="24" s="1"/>
  <c r="P2325" i="24" s="1"/>
  <c r="J1915" i="24" a="1"/>
  <c r="J1915" i="24" s="1"/>
  <c r="P1575" i="24" s="1"/>
  <c r="J1176" i="24" a="1"/>
  <c r="J1176" i="24" s="1"/>
  <c r="P968" i="24" s="1"/>
  <c r="J2260" i="24" a="1"/>
  <c r="J2260" i="24" s="1"/>
  <c r="P1854" i="24" s="1"/>
  <c r="J2140" i="24" a="1"/>
  <c r="J2140" i="24" s="1"/>
  <c r="P1775" i="24" s="1"/>
  <c r="J1574" i="24" a="1"/>
  <c r="J1574" i="24" s="1"/>
  <c r="P1312" i="24" s="1"/>
  <c r="J806" i="24" a="1"/>
  <c r="J806" i="24" s="1"/>
  <c r="P645" i="24" s="1"/>
  <c r="J152" i="24" a="1"/>
  <c r="J152" i="24" s="1"/>
  <c r="P151" i="24" s="1"/>
  <c r="J2521" i="24" a="1"/>
  <c r="J2521" i="24" s="1"/>
  <c r="P2071" i="24" s="1"/>
  <c r="J192" i="24" a="1"/>
  <c r="J192" i="24" s="1"/>
  <c r="P191" i="24" s="1"/>
  <c r="J3033" i="24" a="1"/>
  <c r="J3033" i="24" s="1"/>
  <c r="P2488" i="24" s="1"/>
  <c r="J1819" i="24" a="1"/>
  <c r="J1819" i="24" s="1"/>
  <c r="J1938" i="24" a="1"/>
  <c r="J1938" i="24" s="1"/>
  <c r="P1587" i="24" s="1"/>
  <c r="J1939" i="24" a="1"/>
  <c r="J1939" i="24" s="1"/>
  <c r="P1588" i="24" s="1"/>
  <c r="J672" i="24" a="1"/>
  <c r="J672" i="24" s="1"/>
  <c r="P524" i="24" s="1"/>
  <c r="J1586" i="24" a="1"/>
  <c r="J1586" i="24" s="1"/>
  <c r="P1324" i="24" s="1"/>
  <c r="J242" i="24" a="1"/>
  <c r="J242" i="24" s="1"/>
  <c r="P241" i="24" s="1"/>
  <c r="J2323" i="24" a="1"/>
  <c r="J2323" i="24" s="1"/>
  <c r="J112" i="24" a="1"/>
  <c r="J112" i="24" s="1"/>
  <c r="P111" i="24" s="1"/>
  <c r="J3027" i="24" a="1"/>
  <c r="J3027" i="24" s="1"/>
  <c r="P2483" i="24" s="1"/>
  <c r="J1842" i="24" a="1"/>
  <c r="J1842" i="24" s="1"/>
  <c r="J2312" i="24" a="1"/>
  <c r="J2312" i="24" s="1"/>
  <c r="P1889" i="24" s="1"/>
  <c r="J1860" i="24" a="1"/>
  <c r="J1860" i="24" s="1"/>
  <c r="J57" i="24" a="1"/>
  <c r="J57" i="24" s="1"/>
  <c r="P56" i="24" s="1"/>
  <c r="J3218" i="24" a="1"/>
  <c r="J3218" i="24" s="1"/>
  <c r="P2642" i="24" s="1"/>
  <c r="J1270" i="24" a="1"/>
  <c r="J1270" i="24" s="1"/>
  <c r="P1041" i="24" s="1"/>
  <c r="J3217" i="24" a="1"/>
  <c r="J3217" i="24" s="1"/>
  <c r="P2641" i="24" s="1"/>
  <c r="J459" i="24" a="1"/>
  <c r="J459" i="24" s="1"/>
  <c r="P389" i="24" s="1"/>
  <c r="J1831" i="24" a="1"/>
  <c r="J1831" i="24" s="1"/>
  <c r="P1525" i="24" s="1"/>
  <c r="J1799" i="24" a="1"/>
  <c r="J1799" i="24" s="1"/>
  <c r="J2903" i="24" a="1"/>
  <c r="J2903" i="24" s="1"/>
  <c r="P2392" i="24" s="1"/>
  <c r="J200" i="24" a="1"/>
  <c r="J200" i="24" s="1"/>
  <c r="P199" i="24" s="1"/>
  <c r="J2987" i="24" a="1"/>
  <c r="J2987" i="24" s="1"/>
  <c r="P2455" i="24" s="1"/>
  <c r="J2246" i="24" a="1"/>
  <c r="J2246" i="24" s="1"/>
  <c r="J3506" i="24" a="1"/>
  <c r="J3506" i="24" s="1"/>
  <c r="P2894" i="24" s="1"/>
  <c r="J2033" i="24" a="1"/>
  <c r="J2033" i="24" s="1"/>
  <c r="P1668" i="24" s="1"/>
  <c r="J1134" i="24" a="1"/>
  <c r="J1134" i="24" s="1"/>
  <c r="J2672" i="24" a="1"/>
  <c r="J2672" i="24" s="1"/>
  <c r="P2220" i="24" s="1"/>
  <c r="J199" i="24" a="1"/>
  <c r="J199" i="24" s="1"/>
  <c r="P198" i="24" s="1"/>
  <c r="J3221" i="24" a="1"/>
  <c r="J3221" i="24" s="1"/>
  <c r="P2645" i="24" s="1"/>
  <c r="J956" i="24" a="1"/>
  <c r="J956" i="24" s="1"/>
  <c r="P763" i="24" s="1"/>
  <c r="J3160" i="24" a="1"/>
  <c r="J3160" i="24" s="1"/>
  <c r="P2592" i="24" s="1"/>
  <c r="J1075" i="24" a="1"/>
  <c r="J1075" i="24" s="1"/>
  <c r="P882" i="24" s="1"/>
  <c r="J3657" i="24" a="1"/>
  <c r="J3657" i="24" s="1"/>
  <c r="P2982" i="24" s="1"/>
  <c r="J1224" i="24" a="1"/>
  <c r="J1224" i="24" s="1"/>
  <c r="P1008" i="24" s="1"/>
  <c r="J3408" i="24" a="1"/>
  <c r="J3408" i="24" s="1"/>
  <c r="P2800" i="24" s="1"/>
  <c r="J1419" i="24" a="1"/>
  <c r="J1419" i="24" s="1"/>
  <c r="P1161" i="24" s="1"/>
  <c r="J1698" i="24" a="1"/>
  <c r="J1698" i="24" s="1"/>
  <c r="P1436" i="24" s="1"/>
  <c r="J2662" i="24" a="1"/>
  <c r="J2662" i="24" s="1"/>
  <c r="P2212" i="24" s="1"/>
  <c r="J3329" i="24" a="1"/>
  <c r="J3329" i="24" s="1"/>
  <c r="P2721" i="24" s="1"/>
  <c r="J334" i="24" a="1"/>
  <c r="J334" i="24" s="1"/>
  <c r="P333" i="24" s="1"/>
  <c r="J2898" i="24" a="1"/>
  <c r="J2898" i="24" s="1"/>
  <c r="P2390" i="24" s="1"/>
  <c r="J1349" i="24" a="1"/>
  <c r="J1349" i="24" s="1"/>
  <c r="J1369" i="24" a="1"/>
  <c r="J1369" i="24" s="1"/>
  <c r="P1123" i="24" s="1"/>
  <c r="J291" i="24" a="1"/>
  <c r="J291" i="24" s="1"/>
  <c r="P290" i="24" s="1"/>
  <c r="J1347" i="24" a="1"/>
  <c r="J1347" i="24" s="1"/>
  <c r="P1107" i="24" s="1"/>
  <c r="J239" i="24" a="1"/>
  <c r="J239" i="24" s="1"/>
  <c r="P238" i="24" s="1"/>
  <c r="J3583" i="24" a="1"/>
  <c r="J3583" i="24" s="1"/>
  <c r="P2936" i="24" s="1"/>
  <c r="J2661" i="24" a="1"/>
  <c r="J2661" i="24" s="1"/>
  <c r="P2211" i="24" s="1"/>
  <c r="J477" i="24" a="1"/>
  <c r="J477" i="24" s="1"/>
  <c r="J3056" i="24" a="1"/>
  <c r="J3056" i="24" s="1"/>
  <c r="P2511" i="24" s="1"/>
  <c r="J619" i="24" a="1"/>
  <c r="J619" i="24" s="1"/>
  <c r="P480" i="24" s="1"/>
  <c r="J3570" i="24" a="1"/>
  <c r="J3570" i="24" s="1"/>
  <c r="P2928" i="24" s="1"/>
  <c r="J3534" i="24" a="1"/>
  <c r="J3534" i="24" s="1"/>
  <c r="J2919" i="24" a="1"/>
  <c r="J2919" i="24" s="1"/>
  <c r="P2404" i="24" s="1"/>
  <c r="J385" i="24" a="1"/>
  <c r="J385" i="24" s="1"/>
  <c r="P361" i="24" s="1"/>
  <c r="J916" i="24" a="1"/>
  <c r="J916" i="24" s="1"/>
  <c r="P731" i="24" s="1"/>
  <c r="J1889" i="24" a="1"/>
  <c r="J1889" i="24" s="1"/>
  <c r="P1558" i="24" s="1"/>
  <c r="J2980" i="24" a="1"/>
  <c r="J2980" i="24" s="1"/>
  <c r="P2448" i="24" s="1"/>
  <c r="J312" i="24" a="1"/>
  <c r="J312" i="24" s="1"/>
  <c r="P311" i="24" s="1"/>
  <c r="J2402" i="24" a="1"/>
  <c r="J2402" i="24" s="1"/>
  <c r="P1952" i="24" s="1"/>
  <c r="J2294" i="24" a="1"/>
  <c r="J2294" i="24" s="1"/>
  <c r="P1875" i="24" s="1"/>
  <c r="J2382" i="24" a="1"/>
  <c r="J2382" i="24" s="1"/>
  <c r="P1932" i="24" s="1"/>
  <c r="J2359" i="24" a="1"/>
  <c r="J2359" i="24" s="1"/>
  <c r="J1567" i="24" a="1"/>
  <c r="J1567" i="24" s="1"/>
  <c r="P1305" i="24" s="1"/>
  <c r="J2796" i="24" a="1"/>
  <c r="J2796" i="24" s="1"/>
  <c r="J2984" i="24" a="1"/>
  <c r="J2984" i="24" s="1"/>
  <c r="P2452" i="24" s="1"/>
  <c r="J1576" i="24" a="1"/>
  <c r="J1576" i="24" s="1"/>
  <c r="P1314" i="24" s="1"/>
  <c r="J28" i="24" a="1"/>
  <c r="J28" i="24" s="1"/>
  <c r="P27" i="24" s="1"/>
  <c r="J2356" i="24" a="1"/>
  <c r="J2356" i="24" s="1"/>
  <c r="P1914" i="24" s="1"/>
  <c r="J2897" i="24" a="1"/>
  <c r="J2897" i="24" s="1"/>
  <c r="P2389" i="24" s="1"/>
  <c r="J3311" i="24" a="1"/>
  <c r="J3311" i="24" s="1"/>
  <c r="J2239" i="24" a="1"/>
  <c r="J2239" i="24" s="1"/>
  <c r="J2384" i="24" a="1"/>
  <c r="J2384" i="24" s="1"/>
  <c r="P1934" i="24" s="1"/>
  <c r="J26" i="24" a="1"/>
  <c r="J26" i="24" s="1"/>
  <c r="P25" i="24" s="1"/>
  <c r="J3447" i="24" a="1"/>
  <c r="J3447" i="24" s="1"/>
  <c r="P2839" i="24" s="1"/>
  <c r="J1764" i="24" a="1"/>
  <c r="J1764" i="24" s="1"/>
  <c r="J1760" i="24" a="1"/>
  <c r="J1760" i="24" s="1"/>
  <c r="J215" i="24" a="1"/>
  <c r="J215" i="24" s="1"/>
  <c r="P214" i="24" s="1"/>
  <c r="J855" i="24" a="1"/>
  <c r="J855" i="24" s="1"/>
  <c r="P681" i="24" s="1"/>
  <c r="J1961" i="24" a="1"/>
  <c r="J1961" i="24" s="1"/>
  <c r="P1602" i="24" s="1"/>
  <c r="J204" i="24" a="1"/>
  <c r="J204" i="24" s="1"/>
  <c r="P203" i="24" s="1"/>
  <c r="J2923" i="24" a="1"/>
  <c r="J2923" i="24" s="1"/>
  <c r="J2208" i="24" a="1"/>
  <c r="J2208" i="24" s="1"/>
  <c r="J625" i="24" a="1"/>
  <c r="J625" i="24" s="1"/>
  <c r="P486" i="24" s="1"/>
  <c r="J179" i="24" a="1"/>
  <c r="J179" i="24" s="1"/>
  <c r="P178" i="24" s="1"/>
  <c r="J3162" i="24" a="1"/>
  <c r="J3162" i="24" s="1"/>
  <c r="P2594" i="24" s="1"/>
  <c r="J3510" i="24" a="1"/>
  <c r="J3510" i="24" s="1"/>
  <c r="P2897" i="24" s="1"/>
  <c r="J1846" i="24" a="1"/>
  <c r="J1846" i="24" s="1"/>
  <c r="P1532" i="24" s="1"/>
  <c r="J506" i="24" a="1"/>
  <c r="J506" i="24" s="1"/>
  <c r="P406" i="24" s="1"/>
  <c r="J1580" i="24" a="1"/>
  <c r="J1580" i="24" s="1"/>
  <c r="P1318" i="24" s="1"/>
  <c r="J1667" i="24" a="1"/>
  <c r="J1667" i="24" s="1"/>
  <c r="P1405" i="24" s="1"/>
  <c r="J1071" i="24" a="1"/>
  <c r="J1071" i="24" s="1"/>
  <c r="P878" i="24" s="1"/>
  <c r="J1139" i="24" a="1"/>
  <c r="J1139" i="24" s="1"/>
  <c r="J607" i="24" a="1"/>
  <c r="J607" i="24" s="1"/>
  <c r="P469" i="24" s="1"/>
  <c r="J1404" i="24" a="1"/>
  <c r="J1404" i="24" s="1"/>
  <c r="J1367" i="24" a="1"/>
  <c r="J1367" i="24" s="1"/>
  <c r="P1121" i="24" s="1"/>
  <c r="J2677" i="24" a="1"/>
  <c r="J2677" i="24" s="1"/>
  <c r="P2225" i="24" s="1"/>
  <c r="J1493" i="24" a="1"/>
  <c r="J1493" i="24" s="1"/>
  <c r="P1231" i="24" s="1"/>
  <c r="J2223" i="24" a="1"/>
  <c r="J2223" i="24" s="1"/>
  <c r="P1832" i="24" s="1"/>
  <c r="J1377" i="24" a="1"/>
  <c r="J1377" i="24" s="1"/>
  <c r="P1130" i="24" s="1"/>
  <c r="J1947" i="24" a="1"/>
  <c r="J1947" i="24" s="1"/>
  <c r="J508" i="24" a="1"/>
  <c r="J508" i="24" s="1"/>
  <c r="J1309" i="24" a="1"/>
  <c r="J1309" i="24" s="1"/>
  <c r="J938" i="24" a="1"/>
  <c r="J938" i="24" s="1"/>
  <c r="P746" i="24" s="1"/>
  <c r="J594" i="24" a="1"/>
  <c r="J594" i="24" s="1"/>
  <c r="P458" i="24" s="1"/>
  <c r="J2870" i="24" a="1"/>
  <c r="J2870" i="24" s="1"/>
  <c r="P2369" i="24" s="1"/>
  <c r="J3096" i="24" a="1"/>
  <c r="J3096" i="24" s="1"/>
  <c r="P2539" i="24" s="1"/>
  <c r="J3174" i="24" a="1"/>
  <c r="J3174" i="24" s="1"/>
  <c r="P2603" i="24" s="1"/>
  <c r="J1029" i="24" a="1"/>
  <c r="J1029" i="24" s="1"/>
  <c r="P836" i="24" s="1"/>
  <c r="J999" i="24" a="1"/>
  <c r="J999" i="24" s="1"/>
  <c r="P806" i="24" s="1"/>
  <c r="J2124" i="24" a="1"/>
  <c r="J2124" i="24" s="1"/>
  <c r="P1759" i="24" s="1"/>
  <c r="J2118" i="24" a="1"/>
  <c r="J2118" i="24" s="1"/>
  <c r="P1753" i="24" s="1"/>
  <c r="J1458" i="24" a="1"/>
  <c r="J1458" i="24" s="1"/>
  <c r="P1196" i="24" s="1"/>
  <c r="J1290" i="24" a="1"/>
  <c r="J1290" i="24" s="1"/>
  <c r="P1059" i="24" s="1"/>
  <c r="J2037" i="24" a="1"/>
  <c r="J2037" i="24" s="1"/>
  <c r="P1672" i="24" s="1"/>
  <c r="J2724" i="24" a="1"/>
  <c r="J2724" i="24" s="1"/>
  <c r="P2260" i="24" s="1"/>
  <c r="J2636" i="24" a="1"/>
  <c r="J2636" i="24" s="1"/>
  <c r="P2186" i="24" s="1"/>
  <c r="J2231" i="24" a="1"/>
  <c r="J2231" i="24" s="1"/>
  <c r="P1835" i="24" s="1"/>
  <c r="J3562" i="24" a="1"/>
  <c r="J3562" i="24" s="1"/>
  <c r="P2924" i="24" s="1"/>
  <c r="J761" i="24" a="1"/>
  <c r="J761" i="24" s="1"/>
  <c r="P606" i="24" s="1"/>
  <c r="J1559" i="24" a="1"/>
  <c r="J1559" i="24" s="1"/>
  <c r="P1297" i="24" s="1"/>
  <c r="J2542" i="24" a="1"/>
  <c r="J2542" i="24" s="1"/>
  <c r="P2092" i="24" s="1"/>
  <c r="J686" i="24" a="1"/>
  <c r="J686" i="24" s="1"/>
  <c r="P534" i="24" s="1"/>
  <c r="J695" i="24" a="1"/>
  <c r="J695" i="24" s="1"/>
  <c r="P541" i="24" s="1"/>
  <c r="J564" i="24" a="1"/>
  <c r="J564" i="24" s="1"/>
  <c r="P434" i="24" s="1"/>
  <c r="J1167" i="24" a="1"/>
  <c r="J1167" i="24" s="1"/>
  <c r="P960" i="24" s="1"/>
  <c r="J3204" i="24" a="1"/>
  <c r="J3204" i="24" s="1"/>
  <c r="P2628" i="24" s="1"/>
  <c r="J1444" i="24" a="1"/>
  <c r="J1444" i="24" s="1"/>
  <c r="P1182" i="24" s="1"/>
  <c r="J2891" i="24" a="1"/>
  <c r="J2891" i="24" s="1"/>
  <c r="J1364" i="24" a="1"/>
  <c r="J1364" i="24" s="1"/>
  <c r="P1119" i="24" s="1"/>
  <c r="J3200" i="24" a="1"/>
  <c r="J3200" i="24" s="1"/>
  <c r="J1540" i="24" a="1"/>
  <c r="J1540" i="24" s="1"/>
  <c r="P1278" i="24" s="1"/>
  <c r="J1700" i="24" a="1"/>
  <c r="J1700" i="24" s="1"/>
  <c r="P1438" i="24" s="1"/>
  <c r="J1866" i="24" a="1"/>
  <c r="J1866" i="24" s="1"/>
  <c r="J3571" i="24" a="1"/>
  <c r="J3571" i="24" s="1"/>
  <c r="P2929" i="24" s="1"/>
  <c r="J2979" i="24" a="1"/>
  <c r="J2979" i="24" s="1"/>
  <c r="J531" i="24" a="1"/>
  <c r="J531" i="24" s="1"/>
  <c r="J515" i="24" a="1"/>
  <c r="J515" i="24" s="1"/>
  <c r="J298" i="24" a="1"/>
  <c r="J298" i="24" s="1"/>
  <c r="P297" i="24" s="1"/>
  <c r="J1400" i="24" a="1"/>
  <c r="J1400" i="24" s="1"/>
  <c r="J3055" i="24" a="1"/>
  <c r="J3055" i="24" s="1"/>
  <c r="P2510" i="24" s="1"/>
  <c r="J1874" i="24" a="1"/>
  <c r="J1874" i="24" s="1"/>
  <c r="P1546" i="24" s="1"/>
  <c r="J1637" i="24" a="1"/>
  <c r="J1637" i="24" s="1"/>
  <c r="P1375" i="24" s="1"/>
  <c r="J3048" i="24" a="1"/>
  <c r="J3048" i="24" s="1"/>
  <c r="P2503" i="24" s="1"/>
  <c r="J3072" i="24" a="1"/>
  <c r="J3072" i="24" s="1"/>
  <c r="P2517" i="24" s="1"/>
  <c r="J2068" i="24" a="1"/>
  <c r="J2068" i="24" s="1"/>
  <c r="P1703" i="24" s="1"/>
  <c r="J3267" i="24" a="1"/>
  <c r="J3267" i="24" s="1"/>
  <c r="P2691" i="24" s="1"/>
  <c r="J1781" i="24" a="1"/>
  <c r="J1781" i="24" s="1"/>
  <c r="J1092" i="24" a="1"/>
  <c r="J1092" i="24" s="1"/>
  <c r="P897" i="24" s="1"/>
  <c r="J1426" i="24" a="1"/>
  <c r="J1426" i="24" s="1"/>
  <c r="J3243" i="24" a="1"/>
  <c r="J3243" i="24" s="1"/>
  <c r="P2667" i="24" s="1"/>
  <c r="J2880" i="24" a="1"/>
  <c r="J2880" i="24" s="1"/>
  <c r="P2376" i="24" s="1"/>
  <c r="J665" i="24" a="1"/>
  <c r="J665" i="24" s="1"/>
  <c r="P519" i="24" s="1"/>
  <c r="J2411" i="24" a="1"/>
  <c r="J2411" i="24" s="1"/>
  <c r="P1961" i="24" s="1"/>
  <c r="J117" i="24" a="1"/>
  <c r="J117" i="24" s="1"/>
  <c r="P116" i="24" s="1"/>
  <c r="J346" i="24" a="1"/>
  <c r="J346" i="24" s="1"/>
  <c r="P345" i="24" s="1"/>
  <c r="J2098" i="24" a="1"/>
  <c r="J2098" i="24" s="1"/>
  <c r="P1733" i="24" s="1"/>
  <c r="J2986" i="24" a="1"/>
  <c r="J2986" i="24" s="1"/>
  <c r="P2454" i="24" s="1"/>
  <c r="J1897" i="24" a="1"/>
  <c r="J1897" i="24" s="1"/>
  <c r="J622" i="24" a="1"/>
  <c r="J622" i="24" s="1"/>
  <c r="P483" i="24" s="1"/>
  <c r="J116" i="24" a="1"/>
  <c r="J116" i="24" s="1"/>
  <c r="P115" i="24" s="1"/>
  <c r="J2605" i="24" a="1"/>
  <c r="J2605" i="24" s="1"/>
  <c r="P2155" i="24" s="1"/>
  <c r="J1985" i="24" a="1"/>
  <c r="J1985" i="24" s="1"/>
  <c r="P1621" i="24" s="1"/>
  <c r="J2109" i="24" a="1"/>
  <c r="J2109" i="24" s="1"/>
  <c r="P1744" i="24" s="1"/>
  <c r="J1083" i="24" a="1"/>
  <c r="J1083" i="24" s="1"/>
  <c r="P890" i="24" s="1"/>
  <c r="J3296" i="24" a="1"/>
  <c r="J3296" i="24" s="1"/>
  <c r="P2706" i="24" s="1"/>
  <c r="J317" i="24" a="1"/>
  <c r="J317" i="24" s="1"/>
  <c r="P316" i="24" s="1"/>
  <c r="J145" i="24" a="1"/>
  <c r="J145" i="24" s="1"/>
  <c r="P144" i="24" s="1"/>
  <c r="J3012" i="24" a="1"/>
  <c r="J3012" i="24" s="1"/>
  <c r="P2470" i="24" s="1"/>
  <c r="J2137" i="24" a="1"/>
  <c r="J2137" i="24" s="1"/>
  <c r="P1772" i="24" s="1"/>
  <c r="J1564" i="24" a="1"/>
  <c r="J1564" i="24" s="1"/>
  <c r="P1302" i="24" s="1"/>
  <c r="J1272" i="24" a="1"/>
  <c r="J1272" i="24" s="1"/>
  <c r="P1043" i="24" s="1"/>
  <c r="J834" i="24" a="1"/>
  <c r="J834" i="24" s="1"/>
  <c r="P668" i="24" s="1"/>
  <c r="J1058" i="24" a="1"/>
  <c r="J1058" i="24" s="1"/>
  <c r="P865" i="24" s="1"/>
  <c r="J1129" i="24" a="1"/>
  <c r="J1129" i="24" s="1"/>
  <c r="P932" i="24" s="1"/>
  <c r="J651" i="24" a="1"/>
  <c r="J651" i="24" s="1"/>
  <c r="P505" i="24" s="1"/>
  <c r="J3396" i="24" a="1"/>
  <c r="J3396" i="24" s="1"/>
  <c r="P2788" i="24" s="1"/>
  <c r="J2659" i="24" a="1"/>
  <c r="J2659" i="24" s="1"/>
  <c r="P2209" i="24" s="1"/>
  <c r="J2127" i="24" a="1"/>
  <c r="J2127" i="24" s="1"/>
  <c r="P1762" i="24" s="1"/>
  <c r="J1055" i="24" a="1"/>
  <c r="J1055" i="24" s="1"/>
  <c r="P862" i="24" s="1"/>
  <c r="J3318" i="24" a="1"/>
  <c r="J3318" i="24" s="1"/>
  <c r="P2711" i="24" s="1"/>
  <c r="J2319" i="24" a="1"/>
  <c r="J2319" i="24" s="1"/>
  <c r="P1894" i="24" s="1"/>
  <c r="J575" i="24" a="1"/>
  <c r="J575" i="24" s="1"/>
  <c r="P445" i="24" s="1"/>
  <c r="J2308" i="24" a="1"/>
  <c r="J2308" i="24" s="1"/>
  <c r="J3151" i="24" a="1"/>
  <c r="J3151" i="24" s="1"/>
  <c r="P2587" i="24" s="1"/>
  <c r="J3129" i="24" a="1"/>
  <c r="J3129" i="24" s="1"/>
  <c r="P2570" i="24" s="1"/>
  <c r="J1357" i="24" a="1"/>
  <c r="J1357" i="24" s="1"/>
  <c r="P1114" i="24" s="1"/>
  <c r="J1240" i="24" a="1"/>
  <c r="J1240" i="24" s="1"/>
  <c r="J2749" i="24" a="1"/>
  <c r="J2749" i="24" s="1"/>
  <c r="P2279" i="24" s="1"/>
  <c r="J299" i="24" a="1"/>
  <c r="J299" i="24" s="1"/>
  <c r="P298" i="24" s="1"/>
  <c r="J1870" i="24" a="1"/>
  <c r="J1870" i="24" s="1"/>
  <c r="J2733" i="24" a="1"/>
  <c r="J2733" i="24" s="1"/>
  <c r="P2266" i="24" s="1"/>
  <c r="J1197" i="24" a="1"/>
  <c r="J1197" i="24" s="1"/>
  <c r="P988" i="24" s="1"/>
  <c r="J3065" i="24" a="1"/>
  <c r="J3065" i="24" s="1"/>
  <c r="J3622" i="24" a="1"/>
  <c r="J3622" i="24" s="1"/>
  <c r="P2959" i="24" s="1"/>
  <c r="J376" i="24" a="1"/>
  <c r="J376" i="24" s="1"/>
  <c r="J1038" i="24" a="1"/>
  <c r="J1038" i="24" s="1"/>
  <c r="P845" i="24" s="1"/>
  <c r="J140" i="24" a="1"/>
  <c r="J140" i="24" s="1"/>
  <c r="P139" i="24" s="1"/>
  <c r="J109" i="24" a="1"/>
  <c r="J109" i="24" s="1"/>
  <c r="P108" i="24" s="1"/>
  <c r="J551" i="24" a="1"/>
  <c r="J551" i="24" s="1"/>
  <c r="P422" i="24" s="1"/>
  <c r="J1518" i="24" a="1"/>
  <c r="J1518" i="24" s="1"/>
  <c r="P1256" i="24" s="1"/>
  <c r="J2220" i="24" a="1"/>
  <c r="J2220" i="24" s="1"/>
  <c r="J1150" i="24" a="1"/>
  <c r="J1150" i="24" s="1"/>
  <c r="J3314" i="24" a="1"/>
  <c r="J3314" i="24" s="1"/>
  <c r="J1662" i="24" a="1"/>
  <c r="J1662" i="24" s="1"/>
  <c r="P1400" i="24" s="1"/>
  <c r="J1635" i="24" a="1"/>
  <c r="J1635" i="24" s="1"/>
  <c r="P1373" i="24" s="1"/>
  <c r="J349" i="24" a="1"/>
  <c r="J349" i="24" s="1"/>
  <c r="P348" i="24" s="1"/>
  <c r="J1351" i="24" a="1"/>
  <c r="J1351" i="24" s="1"/>
  <c r="P1110" i="24" s="1"/>
  <c r="J3108" i="24" a="1"/>
  <c r="J3108" i="24" s="1"/>
  <c r="P2549" i="24" s="1"/>
  <c r="J2718" i="24" a="1"/>
  <c r="J2718" i="24" s="1"/>
  <c r="J191" i="24" a="1"/>
  <c r="J191" i="24" s="1"/>
  <c r="P190" i="24" s="1"/>
  <c r="J4" i="24" a="1"/>
  <c r="J4" i="24" s="1"/>
  <c r="P4" i="24" s="1"/>
  <c r="J1759" i="24" a="1"/>
  <c r="J1759" i="24" s="1"/>
  <c r="P1488" i="24" s="1"/>
  <c r="J365" i="24" a="1"/>
  <c r="J365" i="24" s="1"/>
  <c r="J3085" i="24" a="1"/>
  <c r="J3085" i="24" s="1"/>
  <c r="P2528" i="24" s="1"/>
  <c r="J2790" i="24" a="1"/>
  <c r="J2790" i="24" s="1"/>
  <c r="P2310" i="24" s="1"/>
  <c r="J1775" i="24" a="1"/>
  <c r="J1775" i="24" s="1"/>
  <c r="J790" i="24" a="1"/>
  <c r="J790" i="24" s="1"/>
  <c r="P629" i="24" s="1"/>
  <c r="J2291" i="24" a="1"/>
  <c r="J2291" i="24" s="1"/>
  <c r="J362" i="24" a="1"/>
  <c r="J362" i="24" s="1"/>
  <c r="J1830" i="24" a="1"/>
  <c r="J1830" i="24" s="1"/>
  <c r="J106" i="24" a="1"/>
  <c r="J106" i="24" s="1"/>
  <c r="P105" i="24" s="1"/>
  <c r="J136" i="24" a="1"/>
  <c r="J136" i="24" s="1"/>
  <c r="P135" i="24" s="1"/>
  <c r="J1861" i="24" a="1"/>
  <c r="J1861" i="24" s="1"/>
  <c r="P1539" i="24" s="1"/>
  <c r="J920" i="24" a="1"/>
  <c r="J920" i="24" s="1"/>
  <c r="P734" i="24" s="1"/>
  <c r="J325" i="24" a="1"/>
  <c r="J325" i="24" s="1"/>
  <c r="P324" i="24" s="1"/>
  <c r="J3051" i="24" a="1"/>
  <c r="J3051" i="24" s="1"/>
  <c r="P2506" i="24" s="1"/>
  <c r="J2789" i="24" a="1"/>
  <c r="J2789" i="24" s="1"/>
  <c r="P2309" i="24" s="1"/>
  <c r="J2491" i="24" a="1"/>
  <c r="J2491" i="24" s="1"/>
  <c r="P2041" i="24" s="1"/>
  <c r="J3445" i="24" a="1"/>
  <c r="J3445" i="24" s="1"/>
  <c r="P2837" i="24" s="1"/>
  <c r="J3315" i="24" a="1"/>
  <c r="J3315" i="24" s="1"/>
  <c r="P2709" i="24" s="1"/>
  <c r="J1674" i="24" a="1"/>
  <c r="J1674" i="24" s="1"/>
  <c r="P1412" i="24" s="1"/>
  <c r="J652" i="24" a="1"/>
  <c r="J652" i="24" s="1"/>
  <c r="P506" i="24" s="1"/>
  <c r="J1024" i="24" a="1"/>
  <c r="J1024" i="24" s="1"/>
  <c r="P831" i="24" s="1"/>
  <c r="J3237" i="24" a="1"/>
  <c r="J3237" i="24" s="1"/>
  <c r="P2661" i="24" s="1"/>
  <c r="J1012" i="24" a="1"/>
  <c r="J1012" i="24" s="1"/>
  <c r="P819" i="24" s="1"/>
  <c r="J274" i="24" a="1"/>
  <c r="J274" i="24" s="1"/>
  <c r="P273" i="24" s="1"/>
  <c r="J1313" i="24" a="1"/>
  <c r="J1313" i="24" s="1"/>
  <c r="P1079" i="24" s="1"/>
  <c r="J183" i="24" a="1"/>
  <c r="J183" i="24" s="1"/>
  <c r="P182" i="24" s="1"/>
  <c r="J3248" i="24" a="1"/>
  <c r="J3248" i="24" s="1"/>
  <c r="P2672" i="24" s="1"/>
  <c r="J1135" i="24" a="1"/>
  <c r="J1135" i="24" s="1"/>
  <c r="J1398" i="24" a="1"/>
  <c r="J1398" i="24" s="1"/>
  <c r="P1146" i="24" s="1"/>
  <c r="J969" i="24" a="1"/>
  <c r="J969" i="24" s="1"/>
  <c r="P776" i="24" s="1"/>
  <c r="J2185" i="24" a="1"/>
  <c r="J2185" i="24" s="1"/>
  <c r="J2030" i="24" a="1"/>
  <c r="J2030" i="24" s="1"/>
  <c r="P1665" i="24" s="1"/>
  <c r="J1509" i="24" a="1"/>
  <c r="J1509" i="24" s="1"/>
  <c r="P1247" i="24" s="1"/>
  <c r="J3078" i="24" a="1"/>
  <c r="J3078" i="24" s="1"/>
  <c r="P2522" i="24" s="1"/>
  <c r="J1747" i="24" a="1"/>
  <c r="J1747" i="24" s="1"/>
  <c r="P1483" i="24" s="1"/>
  <c r="J1748" i="24" a="1"/>
  <c r="J1748" i="24" s="1"/>
  <c r="J539" i="24" a="1"/>
  <c r="J539" i="24" s="1"/>
  <c r="P416" i="24" s="1"/>
  <c r="J1971" i="24" a="1"/>
  <c r="J1971" i="24" s="1"/>
  <c r="P1610" i="24" s="1"/>
  <c r="J3632" i="24" a="1"/>
  <c r="J3632" i="24" s="1"/>
  <c r="P2965" i="24" s="1"/>
  <c r="J911" i="24" a="1"/>
  <c r="J911" i="24" s="1"/>
  <c r="P727" i="24" s="1"/>
  <c r="J2176" i="24" a="1"/>
  <c r="J2176" i="24" s="1"/>
  <c r="P1809" i="24" s="1"/>
  <c r="J3527" i="24" a="1"/>
  <c r="J3527" i="24" s="1"/>
  <c r="P2905" i="24" s="1"/>
  <c r="J3147" i="24" a="1"/>
  <c r="J3147" i="24" s="1"/>
  <c r="P2585" i="24" s="1"/>
  <c r="J3229" i="24" a="1"/>
  <c r="J3229" i="24" s="1"/>
  <c r="P2653" i="24" s="1"/>
  <c r="J2196" i="24" a="1"/>
  <c r="J2196" i="24" s="1"/>
  <c r="P1816" i="24" s="1"/>
  <c r="J3487" i="24" a="1"/>
  <c r="J3487" i="24" s="1"/>
  <c r="P2879" i="24" s="1"/>
  <c r="J3525" i="24" a="1"/>
  <c r="J3525" i="24" s="1"/>
  <c r="P2903" i="24" s="1"/>
  <c r="J3407" i="24" a="1"/>
  <c r="J3407" i="24" s="1"/>
  <c r="P2799" i="24" s="1"/>
  <c r="J2773" i="24" a="1"/>
  <c r="J2773" i="24" s="1"/>
  <c r="J2296" i="24" a="1"/>
  <c r="J2296" i="24" s="1"/>
  <c r="P1876" i="24" s="1"/>
  <c r="J2702" i="24" a="1"/>
  <c r="J2702" i="24" s="1"/>
  <c r="P2246" i="24" s="1"/>
  <c r="J2957" i="24" a="1"/>
  <c r="J2957" i="24" s="1"/>
  <c r="P2431" i="24" s="1"/>
  <c r="J1892" i="24" a="1"/>
  <c r="J1892" i="24" s="1"/>
  <c r="J1532" i="24" a="1"/>
  <c r="J1532" i="24" s="1"/>
  <c r="P1270" i="24" s="1"/>
  <c r="J2752" i="24" a="1"/>
  <c r="J2752" i="24" s="1"/>
  <c r="J1957" i="24" a="1"/>
  <c r="J1957" i="24" s="1"/>
  <c r="P1598" i="24" s="1"/>
  <c r="J2391" i="24" a="1"/>
  <c r="J2391" i="24" s="1"/>
  <c r="P1941" i="24" s="1"/>
  <c r="J3427" i="24" a="1"/>
  <c r="J3427" i="24" s="1"/>
  <c r="P2819" i="24" s="1"/>
  <c r="J1465" i="24" a="1"/>
  <c r="J1465" i="24" s="1"/>
  <c r="P1543" i="24" s="1"/>
  <c r="J1428" i="24" a="1"/>
  <c r="J1428" i="24" s="1"/>
  <c r="P1168" i="24" s="1"/>
  <c r="J3458" i="24" a="1"/>
  <c r="J3458" i="24" s="1"/>
  <c r="P2850" i="24" s="1"/>
  <c r="J2386" i="24" a="1"/>
  <c r="J2386" i="24" s="1"/>
  <c r="P1936" i="24" s="1"/>
  <c r="J3414" i="24" a="1"/>
  <c r="J3414" i="24" s="1"/>
  <c r="P2806" i="24" s="1"/>
  <c r="J2685" i="24" a="1"/>
  <c r="J2685" i="24" s="1"/>
  <c r="P2232" i="24" s="1"/>
  <c r="J858" i="24" a="1"/>
  <c r="J858" i="24" s="1"/>
  <c r="P684" i="24" s="1"/>
  <c r="J2129" i="24" a="1"/>
  <c r="J2129" i="24" s="1"/>
  <c r="P1764" i="24" s="1"/>
  <c r="J913" i="24" a="1"/>
  <c r="J913" i="24" s="1"/>
  <c r="P728" i="24" s="1"/>
  <c r="J3089" i="24" a="1"/>
  <c r="J3089" i="24" s="1"/>
  <c r="P2532" i="24" s="1"/>
  <c r="J137" i="24" a="1"/>
  <c r="J137" i="24" s="1"/>
  <c r="P136" i="24" s="1"/>
  <c r="J3443" i="24" a="1"/>
  <c r="J3443" i="24" s="1"/>
  <c r="P2835" i="24" s="1"/>
  <c r="J1292" i="24" a="1"/>
  <c r="J1292" i="24" s="1"/>
  <c r="P1061" i="24" s="1"/>
  <c r="J1300" i="24" a="1"/>
  <c r="J1300" i="24" s="1"/>
  <c r="P1069" i="24" s="1"/>
  <c r="J3572" i="24" a="1"/>
  <c r="J3572" i="24" s="1"/>
  <c r="P2930" i="24" s="1"/>
  <c r="J521" i="24" a="1"/>
  <c r="J521" i="24" s="1"/>
  <c r="J2882" i="24" a="1"/>
  <c r="J2882" i="24" s="1"/>
  <c r="J77" i="24" a="1"/>
  <c r="J77" i="24" s="1"/>
  <c r="P76" i="24" s="1"/>
  <c r="J3521" i="24" a="1"/>
  <c r="J3521" i="24" s="1"/>
  <c r="J107" i="24" a="1"/>
  <c r="J107" i="24" s="1"/>
  <c r="P106" i="24" s="1"/>
  <c r="J3187" i="24" a="1"/>
  <c r="J3187" i="24" s="1"/>
  <c r="P2613" i="24" s="1"/>
  <c r="J3139" i="24" a="1"/>
  <c r="J3139" i="24" s="1"/>
  <c r="P2580" i="24" s="1"/>
  <c r="J1539" i="24" a="1"/>
  <c r="J1539" i="24" s="1"/>
  <c r="P1277" i="24" s="1"/>
  <c r="J2309" i="24" a="1"/>
  <c r="J2309" i="24" s="1"/>
  <c r="P1887" i="24" s="1"/>
  <c r="J356" i="24" a="1"/>
  <c r="J356" i="24" s="1"/>
  <c r="J3352" i="24" a="1"/>
  <c r="J3352" i="24" s="1"/>
  <c r="P2744" i="24" s="1"/>
  <c r="J277" i="24" a="1"/>
  <c r="J277" i="24" s="1"/>
  <c r="P276" i="24" s="1"/>
  <c r="J3393" i="24" a="1"/>
  <c r="J3393" i="24" s="1"/>
  <c r="P2785" i="24" s="1"/>
  <c r="J96" i="24" a="1"/>
  <c r="J96" i="24" s="1"/>
  <c r="P95" i="24" s="1"/>
  <c r="J2775" i="24" a="1"/>
  <c r="J2775" i="24" s="1"/>
  <c r="P2437" i="24" s="1"/>
  <c r="J3536" i="24" a="1"/>
  <c r="J3536" i="24" s="1"/>
  <c r="P2908" i="24" s="1"/>
  <c r="J3533" i="24" a="1"/>
  <c r="J3533" i="24" s="1"/>
  <c r="P2907" i="24" s="1"/>
  <c r="J1004" i="24" a="1"/>
  <c r="J1004" i="24" s="1"/>
  <c r="P811" i="24" s="1"/>
  <c r="J1078" i="24" a="1"/>
  <c r="J1078" i="24" s="1"/>
  <c r="P885" i="24" s="1"/>
  <c r="J1245" i="24" a="1"/>
  <c r="J1245" i="24" s="1"/>
  <c r="P1023" i="24" s="1"/>
  <c r="J1529" i="24" a="1"/>
  <c r="J1529" i="24" s="1"/>
  <c r="P1267" i="24" s="1"/>
  <c r="J3374" i="24" a="1"/>
  <c r="J3374" i="24" s="1"/>
  <c r="P2766" i="24" s="1"/>
  <c r="J605" i="24" a="1"/>
  <c r="J605" i="24" s="1"/>
  <c r="P467" i="24" s="1"/>
  <c r="J44" i="24" a="1"/>
  <c r="J44" i="24" s="1"/>
  <c r="P43" i="24" s="1"/>
  <c r="J3639" i="24" a="1"/>
  <c r="J3639" i="24" s="1"/>
  <c r="J2077" i="24" a="1"/>
  <c r="J2077" i="24" s="1"/>
  <c r="P1712" i="24" s="1"/>
  <c r="J1289" i="24" a="1"/>
  <c r="J1289" i="24" s="1"/>
  <c r="P1058" i="24" s="1"/>
  <c r="J778" i="24" a="1"/>
  <c r="J778" i="24" s="1"/>
  <c r="P621" i="24" s="1"/>
  <c r="J1561" i="24" a="1"/>
  <c r="J1561" i="24" s="1"/>
  <c r="P1299" i="24" s="1"/>
  <c r="J3623" i="24" a="1"/>
  <c r="J3623" i="24" s="1"/>
  <c r="P2960" i="24" s="1"/>
  <c r="J2385" i="24" a="1"/>
  <c r="J2385" i="24" s="1"/>
  <c r="P1935" i="24" s="1"/>
  <c r="J2088" i="24" a="1"/>
  <c r="J2088" i="24" s="1"/>
  <c r="P1723" i="24" s="1"/>
  <c r="J3034" i="24" a="1"/>
  <c r="J3034" i="24" s="1"/>
  <c r="P2489" i="24" s="1"/>
  <c r="J527" i="24" a="1"/>
  <c r="J527" i="24" s="1"/>
  <c r="J3117" i="24" a="1"/>
  <c r="J3117" i="24" s="1"/>
  <c r="P2558" i="24" s="1"/>
  <c r="J3415" i="24" a="1"/>
  <c r="J3415" i="24" s="1"/>
  <c r="P2807" i="24" s="1"/>
  <c r="J3035" i="24" a="1"/>
  <c r="J3035" i="24" s="1"/>
  <c r="P2490" i="24" s="1"/>
  <c r="J559" i="24" a="1"/>
  <c r="J559" i="24" s="1"/>
  <c r="P429" i="24" s="1"/>
  <c r="J1624" i="24" a="1"/>
  <c r="J1624" i="24" s="1"/>
  <c r="P1362" i="24" s="1"/>
  <c r="J813" i="24" a="1"/>
  <c r="J813" i="24" s="1"/>
  <c r="P649" i="24" s="1"/>
  <c r="J1825" i="24" a="1"/>
  <c r="J1825" i="24" s="1"/>
  <c r="J3385" i="24" a="1"/>
  <c r="J3385" i="24" s="1"/>
  <c r="P2777" i="24" s="1"/>
  <c r="J957" i="24" a="1"/>
  <c r="J957" i="24" s="1"/>
  <c r="P764" i="24" s="1"/>
  <c r="J2175" i="24" a="1"/>
  <c r="J2175" i="24" s="1"/>
  <c r="P1808" i="24" s="1"/>
  <c r="J1603" i="24" a="1"/>
  <c r="J1603" i="24" s="1"/>
  <c r="P1341" i="24" s="1"/>
  <c r="J796" i="24" a="1"/>
  <c r="J796" i="24" s="1"/>
  <c r="P635" i="24" s="1"/>
  <c r="J2652" i="24" a="1"/>
  <c r="J2652" i="24" s="1"/>
  <c r="P2202" i="24" s="1"/>
  <c r="J659" i="24" a="1"/>
  <c r="J659" i="24" s="1"/>
  <c r="P513" i="24" s="1"/>
  <c r="J111" i="24" a="1"/>
  <c r="J111" i="24" s="1"/>
  <c r="P110" i="24" s="1"/>
  <c r="J1668" i="24" a="1"/>
  <c r="J1668" i="24" s="1"/>
  <c r="P1406" i="24" s="1"/>
  <c r="J1387" i="24" a="1"/>
  <c r="J1387" i="24" s="1"/>
  <c r="P1136" i="24" s="1"/>
  <c r="J1834" i="24" a="1"/>
  <c r="J1834" i="24" s="1"/>
  <c r="P1528" i="24" s="1"/>
  <c r="J3192" i="24" a="1"/>
  <c r="J3192" i="24" s="1"/>
  <c r="P2618" i="24" s="1"/>
  <c r="J438" i="24" a="1"/>
  <c r="J438" i="24" s="1"/>
  <c r="J170" i="24" a="1"/>
  <c r="J170" i="24" s="1"/>
  <c r="P169" i="24" s="1"/>
  <c r="J3442" i="24" a="1"/>
  <c r="J3442" i="24" s="1"/>
  <c r="P2834" i="24" s="1"/>
  <c r="J3276" i="24" a="1"/>
  <c r="J3276" i="24" s="1"/>
  <c r="P2700" i="24" s="1"/>
  <c r="J869" i="24" a="1"/>
  <c r="J869" i="24" s="1"/>
  <c r="J1287" i="24" a="1"/>
  <c r="J1287" i="24" s="1"/>
  <c r="P1056" i="24" s="1"/>
  <c r="J1230" i="24" a="1"/>
  <c r="J1230" i="24" s="1"/>
  <c r="J1431" i="24" a="1"/>
  <c r="J1431" i="24" s="1"/>
  <c r="P1171" i="24" s="1"/>
  <c r="J2232" i="24" a="1"/>
  <c r="J2232" i="24" s="1"/>
  <c r="P1836" i="24" s="1"/>
  <c r="J3334" i="24" a="1"/>
  <c r="J3334" i="24" s="1"/>
  <c r="P2726" i="24" s="1"/>
  <c r="J608" i="24" a="1"/>
  <c r="J608" i="24" s="1"/>
  <c r="J3047" i="24" a="1"/>
  <c r="J3047" i="24" s="1"/>
  <c r="P2502" i="24" s="1"/>
  <c r="J2905" i="24" a="1"/>
  <c r="J2905" i="24" s="1"/>
  <c r="J2452" i="24" a="1"/>
  <c r="J2452" i="24" s="1"/>
  <c r="P2002" i="24" s="1"/>
  <c r="J3569" i="24" a="1"/>
  <c r="J3569" i="24" s="1"/>
  <c r="P2927" i="24" s="1"/>
  <c r="J3203" i="24" a="1"/>
  <c r="J3203" i="24" s="1"/>
  <c r="P2627" i="24" s="1"/>
  <c r="J463" i="24" a="1"/>
  <c r="J463" i="24" s="1"/>
  <c r="P392" i="24" s="1"/>
  <c r="J3575" i="24" a="1"/>
  <c r="J3575" i="24" s="1"/>
  <c r="J2422" i="24" a="1"/>
  <c r="J2422" i="24" s="1"/>
  <c r="P1972" i="24" s="1"/>
  <c r="J2320" i="24" a="1"/>
  <c r="J2320" i="24" s="1"/>
  <c r="J3226" i="24" a="1"/>
  <c r="J3226" i="24" s="1"/>
  <c r="P2650" i="24" s="1"/>
  <c r="J2875" i="24" a="1"/>
  <c r="J2875" i="24" s="1"/>
  <c r="J1658" i="24" a="1"/>
  <c r="J1658" i="24" s="1"/>
  <c r="P1396" i="24" s="1"/>
  <c r="J1553" i="24" a="1"/>
  <c r="J1553" i="24" s="1"/>
  <c r="P1291" i="24" s="1"/>
  <c r="J3647" i="24" a="1"/>
  <c r="J3647" i="24" s="1"/>
  <c r="J2600" i="24" a="1"/>
  <c r="J2600" i="24" s="1"/>
  <c r="P2150" i="24" s="1"/>
  <c r="J3594" i="24" a="1"/>
  <c r="J3594" i="24" s="1"/>
  <c r="J2429" i="24" a="1"/>
  <c r="J2429" i="24" s="1"/>
  <c r="P1979" i="24" s="1"/>
  <c r="J1005" i="24" a="1"/>
  <c r="J1005" i="24" s="1"/>
  <c r="P812" i="24" s="1"/>
  <c r="J23" i="24" a="1"/>
  <c r="J23" i="24" s="1"/>
  <c r="P22" i="24" s="1"/>
  <c r="J2271" i="24" a="1"/>
  <c r="J2271" i="24" s="1"/>
  <c r="P1862" i="24" s="1"/>
  <c r="J135" i="24" a="1"/>
  <c r="J135" i="24" s="1"/>
  <c r="P134" i="24" s="1"/>
  <c r="J3634" i="24" a="1"/>
  <c r="J3634" i="24" s="1"/>
  <c r="P2966" i="24" s="1"/>
  <c r="J1997" i="24" a="1"/>
  <c r="J1997" i="24" s="1"/>
  <c r="P1632" i="24" s="1"/>
  <c r="J2805" i="24" a="1"/>
  <c r="J2805" i="24" s="1"/>
  <c r="P2323" i="24" s="1"/>
  <c r="J1625" i="24" a="1"/>
  <c r="J1625" i="24" s="1"/>
  <c r="P1363" i="24" s="1"/>
  <c r="J694" i="24" a="1"/>
  <c r="J694" i="24" s="1"/>
  <c r="P540" i="24" s="1"/>
  <c r="J485" i="24" a="1"/>
  <c r="J485" i="24" s="1"/>
  <c r="P400" i="24" s="1"/>
  <c r="J3230" i="24" a="1"/>
  <c r="J3230" i="24" s="1"/>
  <c r="P2654" i="24" s="1"/>
  <c r="J3611" i="24" a="1"/>
  <c r="J3611" i="24" s="1"/>
  <c r="P2951" i="24" s="1"/>
  <c r="J1899" i="24" a="1"/>
  <c r="J1899" i="24" s="1"/>
  <c r="P1565" i="24" s="1"/>
  <c r="J3260" i="24" a="1"/>
  <c r="J3260" i="24" s="1"/>
  <c r="P2684" i="24" s="1"/>
  <c r="J420" i="24" a="1"/>
  <c r="J420" i="24" s="1"/>
  <c r="P380" i="24" s="1"/>
  <c r="J3344" i="24" a="1"/>
  <c r="J3344" i="24" s="1"/>
  <c r="P2736" i="24" s="1"/>
  <c r="J2599" i="24" a="1"/>
  <c r="J2599" i="24" s="1"/>
  <c r="P2149" i="24" s="1"/>
  <c r="J3209" i="24" a="1"/>
  <c r="J3209" i="24" s="1"/>
  <c r="P2633" i="24" s="1"/>
  <c r="J473" i="24" a="1"/>
  <c r="J473" i="24" s="1"/>
  <c r="J1360" i="24" a="1"/>
  <c r="J1360" i="24" s="1"/>
  <c r="P1116" i="24" s="1"/>
  <c r="J765" i="24" a="1"/>
  <c r="J765" i="24" s="1"/>
  <c r="P610" i="24" s="1"/>
  <c r="J2371" i="24" a="1"/>
  <c r="J2371" i="24" s="1"/>
  <c r="P1921" i="24" s="1"/>
  <c r="J2299" i="24" a="1"/>
  <c r="J2299" i="24" s="1"/>
  <c r="P1878" i="24" s="1"/>
  <c r="J2020" i="24" a="1"/>
  <c r="J2020" i="24" s="1"/>
  <c r="P1655" i="24" s="1"/>
  <c r="J2446" i="24" a="1"/>
  <c r="J2446" i="24" s="1"/>
  <c r="P1996" i="24" s="1"/>
  <c r="J2532" i="24" a="1"/>
  <c r="J2532" i="24" s="1"/>
  <c r="P2082" i="24" s="1"/>
  <c r="J434" i="24" a="1"/>
  <c r="J434" i="24" s="1"/>
  <c r="J1119" i="24" a="1"/>
  <c r="J1119" i="24" s="1"/>
  <c r="P922" i="24" s="1"/>
  <c r="J742" i="24" a="1"/>
  <c r="J742" i="24" s="1"/>
  <c r="P588" i="24" s="1"/>
  <c r="J3391" i="24" a="1"/>
  <c r="J3391" i="24" s="1"/>
  <c r="P2783" i="24" s="1"/>
  <c r="J1106" i="24" a="1"/>
  <c r="J1106" i="24" s="1"/>
  <c r="P909" i="24" s="1"/>
  <c r="J186" i="24" a="1"/>
  <c r="J186" i="24" s="1"/>
  <c r="P185" i="24" s="1"/>
  <c r="J237" i="24" a="1"/>
  <c r="J237" i="24" s="1"/>
  <c r="P236" i="24" s="1"/>
  <c r="J3282" i="24" a="1"/>
  <c r="J3282" i="24" s="1"/>
  <c r="J632" i="24" a="1"/>
  <c r="J632" i="24" s="1"/>
  <c r="P491" i="24" s="1"/>
  <c r="J1585" i="24" a="1"/>
  <c r="J1585" i="24" s="1"/>
  <c r="P1323" i="24" s="1"/>
  <c r="J55" i="24" a="1"/>
  <c r="J55" i="24" s="1"/>
  <c r="P54" i="24" s="1"/>
  <c r="J118" i="24" a="1"/>
  <c r="J118" i="24" s="1"/>
  <c r="P117" i="24" s="1"/>
  <c r="J609" i="24" a="1"/>
  <c r="J609" i="24" s="1"/>
  <c r="P470" i="24" s="1"/>
  <c r="J3603" i="24" a="1"/>
  <c r="J3603" i="24" s="1"/>
  <c r="P2947" i="24" s="1"/>
  <c r="J1393" i="24" a="1"/>
  <c r="J1393" i="24" s="1"/>
  <c r="P1141" i="24" s="1"/>
  <c r="J2269" i="24" a="1"/>
  <c r="J2269" i="24" s="1"/>
  <c r="J1074" i="24" a="1"/>
  <c r="J1074" i="24" s="1"/>
  <c r="P881" i="24" s="1"/>
  <c r="J1060" i="24" a="1"/>
  <c r="J1060" i="24" s="1"/>
  <c r="P867" i="24" s="1"/>
  <c r="J1691" i="24" a="1"/>
  <c r="J1691" i="24" s="1"/>
  <c r="P1429" i="24" s="1"/>
  <c r="J1100" i="24" a="1"/>
  <c r="J1100" i="24" s="1"/>
  <c r="J3180" i="24" a="1"/>
  <c r="J3180" i="24" s="1"/>
  <c r="P2606" i="24" s="1"/>
  <c r="J3401" i="24" a="1"/>
  <c r="J3401" i="24" s="1"/>
  <c r="P2793" i="24" s="1"/>
  <c r="J3163" i="24" a="1"/>
  <c r="J3163" i="24" s="1"/>
  <c r="P2595" i="24" s="1"/>
  <c r="J1320" i="24" a="1"/>
  <c r="J1320" i="24" s="1"/>
  <c r="P1085" i="24" s="1"/>
  <c r="J2953" i="24" a="1"/>
  <c r="J2953" i="24" s="1"/>
  <c r="P2427" i="24" s="1"/>
  <c r="J2992" i="24" a="1"/>
  <c r="J2992" i="24" s="1"/>
  <c r="P2459" i="24" s="1"/>
  <c r="J662" i="24" a="1"/>
  <c r="J662" i="24" s="1"/>
  <c r="P516" i="24" s="1"/>
  <c r="J1512" i="24" a="1"/>
  <c r="J1512" i="24" s="1"/>
  <c r="P1250" i="24" s="1"/>
  <c r="J2465" i="24" a="1"/>
  <c r="J2465" i="24" s="1"/>
  <c r="P2015" i="24" s="1"/>
  <c r="J840" i="24" a="1"/>
  <c r="J840" i="24" s="1"/>
  <c r="J2058" i="24" a="1"/>
  <c r="J2058" i="24" s="1"/>
  <c r="P1693" i="24" s="1"/>
  <c r="J1315" i="24" a="1"/>
  <c r="J1315" i="24" s="1"/>
  <c r="P1081" i="24" s="1"/>
  <c r="J1891" i="24" a="1"/>
  <c r="J1891" i="24" s="1"/>
  <c r="P1560" i="24" s="1"/>
  <c r="J1086" i="24" a="1"/>
  <c r="J1086" i="24" s="1"/>
  <c r="P892" i="24" s="1"/>
  <c r="J2998" i="24" a="1"/>
  <c r="J2998" i="24" s="1"/>
  <c r="P2462" i="24" s="1"/>
  <c r="J3366" i="24" a="1"/>
  <c r="J3366" i="24" s="1"/>
  <c r="P2758" i="24" s="1"/>
  <c r="J1481" i="24" a="1"/>
  <c r="J1481" i="24" s="1"/>
  <c r="P1219" i="24" s="1"/>
  <c r="J301" i="24" a="1"/>
  <c r="J301" i="24" s="1"/>
  <c r="P300" i="24" s="1"/>
  <c r="J3606" i="24" a="1"/>
  <c r="J3606" i="24" s="1"/>
  <c r="P2948" i="24" s="1"/>
  <c r="J2518" i="24" a="1"/>
  <c r="J2518" i="24" s="1"/>
  <c r="P2068" i="24" s="1"/>
  <c r="J653" i="24" a="1"/>
  <c r="J653" i="24" s="1"/>
  <c r="P507" i="24" s="1"/>
  <c r="J3555" i="24" a="1"/>
  <c r="J3555" i="24" s="1"/>
  <c r="P2919" i="24" s="1"/>
  <c r="J3214" i="24" a="1"/>
  <c r="J3214" i="24" s="1"/>
  <c r="P2638" i="24" s="1"/>
  <c r="J1125" i="24" a="1"/>
  <c r="J1125" i="24" s="1"/>
  <c r="P928" i="24" s="1"/>
  <c r="J2363" i="24" a="1"/>
  <c r="J2363" i="24" s="1"/>
  <c r="P1917" i="24" s="1"/>
  <c r="J2289" i="24" a="1"/>
  <c r="J2289" i="24" s="1"/>
  <c r="P1872" i="24" s="1"/>
  <c r="J1501" i="24" a="1"/>
  <c r="J1501" i="24" s="1"/>
  <c r="P1239" i="24" s="1"/>
  <c r="J1418" i="24" a="1"/>
  <c r="J1418" i="24" s="1"/>
  <c r="P1160" i="24" s="1"/>
  <c r="J1251" i="24" a="1"/>
  <c r="J1251" i="24" s="1"/>
  <c r="J692" i="24" a="1"/>
  <c r="J692" i="24" s="1"/>
  <c r="P538" i="24" s="1"/>
  <c r="J2310" i="24" a="1"/>
  <c r="J2310" i="24" s="1"/>
  <c r="J2613" i="24" a="1"/>
  <c r="J2613" i="24" s="1"/>
  <c r="P2163" i="24" s="1"/>
  <c r="J3001" i="24" a="1"/>
  <c r="J3001" i="24" s="1"/>
  <c r="P2463" i="24" s="1"/>
  <c r="J2214" i="24" a="1"/>
  <c r="J2214" i="24" s="1"/>
  <c r="J1212" i="24" a="1"/>
  <c r="J1212" i="24" s="1"/>
  <c r="P996" i="24" s="1"/>
  <c r="J2198" i="24" a="1"/>
  <c r="J2198" i="24" s="1"/>
  <c r="J3610" i="24" a="1"/>
  <c r="J3610" i="24" s="1"/>
  <c r="J1429" i="24" a="1"/>
  <c r="J1429" i="24" s="1"/>
  <c r="P1169" i="24" s="1"/>
  <c r="J2113" i="24" a="1"/>
  <c r="J2113" i="24" s="1"/>
  <c r="P1748" i="24" s="1"/>
  <c r="J3011" i="24" a="1"/>
  <c r="J3011" i="24" s="1"/>
  <c r="P2469" i="24" s="1"/>
  <c r="J2618" i="24" a="1"/>
  <c r="J2618" i="24" s="1"/>
  <c r="P2168" i="24" s="1"/>
  <c r="J3029" i="24" a="1"/>
  <c r="J3029" i="24" s="1"/>
  <c r="P2485" i="24" s="1"/>
  <c r="J2057" i="24" a="1"/>
  <c r="J2057" i="24" s="1"/>
  <c r="P1692" i="24" s="1"/>
  <c r="J1035" i="24" a="1"/>
  <c r="J1035" i="24" s="1"/>
  <c r="P842" i="24" s="1"/>
  <c r="J17" i="24" a="1"/>
  <c r="J17" i="24" s="1"/>
  <c r="P16" i="24" s="1"/>
  <c r="J1526" i="24" a="1"/>
  <c r="J1526" i="24" s="1"/>
  <c r="P1264" i="24" s="1"/>
  <c r="J1218" i="24" a="1"/>
  <c r="J1218" i="24" s="1"/>
  <c r="P1002" i="24" s="1"/>
  <c r="J871" i="24" a="1"/>
  <c r="J871" i="24" s="1"/>
  <c r="P695" i="24" s="1"/>
  <c r="J86" i="24" a="1"/>
  <c r="J86" i="24" s="1"/>
  <c r="P85" i="24" s="1"/>
  <c r="J302" i="24" a="1"/>
  <c r="J302" i="24" s="1"/>
  <c r="P301" i="24" s="1"/>
  <c r="J3290" i="24" a="1"/>
  <c r="J3290" i="24" s="1"/>
  <c r="J3324" i="24" a="1"/>
  <c r="J3324" i="24" s="1"/>
  <c r="P2716" i="24" s="1"/>
  <c r="J1696" i="24" a="1"/>
  <c r="J1696" i="24" s="1"/>
  <c r="P1434" i="24" s="1"/>
  <c r="J835" i="24" a="1"/>
  <c r="J835" i="24" s="1"/>
  <c r="J2086" i="24" a="1"/>
  <c r="J2086" i="24" s="1"/>
  <c r="P1721" i="24" s="1"/>
  <c r="J786" i="24" a="1"/>
  <c r="J786" i="24" s="1"/>
  <c r="P625" i="24" s="1"/>
  <c r="J225" i="24" a="1"/>
  <c r="J225" i="24" s="1"/>
  <c r="P224" i="24" s="1"/>
  <c r="J1680" i="24" a="1"/>
  <c r="J1680" i="24" s="1"/>
  <c r="P1418" i="24" s="1"/>
  <c r="J689" i="24" a="1"/>
  <c r="J689" i="24" s="1"/>
  <c r="J2436" i="24" a="1"/>
  <c r="J2436" i="24" s="1"/>
  <c r="P1986" i="24" s="1"/>
  <c r="J2498" i="24" a="1"/>
  <c r="J2498" i="24" s="1"/>
  <c r="P2048" i="24" s="1"/>
  <c r="J2557" i="24" a="1"/>
  <c r="J2557" i="24" s="1"/>
  <c r="P2107" i="24" s="1"/>
  <c r="J175" i="24" a="1"/>
  <c r="J175" i="24" s="1"/>
  <c r="P174" i="24" s="1"/>
  <c r="J1910" i="24" a="1"/>
  <c r="J1910" i="24" s="1"/>
  <c r="J2277" i="24" a="1"/>
  <c r="J2277" i="24" s="1"/>
  <c r="J64" i="24" a="1"/>
  <c r="J64" i="24" s="1"/>
  <c r="P63" i="24" s="1"/>
  <c r="J2347" i="24" a="1"/>
  <c r="J2347" i="24" s="1"/>
  <c r="J3146" i="24" a="1"/>
  <c r="J3146" i="24" s="1"/>
  <c r="P2584" i="24" s="1"/>
  <c r="J3167" i="24" a="1"/>
  <c r="J3167" i="24" s="1"/>
  <c r="J3257" i="24" a="1"/>
  <c r="J3257" i="24" s="1"/>
  <c r="P2681" i="24" s="1"/>
  <c r="J2251" i="24" a="1"/>
  <c r="J2251" i="24" s="1"/>
  <c r="P1849" i="24" s="1"/>
  <c r="J1247" i="24" a="1"/>
  <c r="J1247" i="24" s="1"/>
  <c r="P1025" i="24" s="1"/>
  <c r="J857" i="24" a="1"/>
  <c r="J857" i="24" s="1"/>
  <c r="P683" i="24" s="1"/>
  <c r="J2866" i="24" a="1"/>
  <c r="J2866" i="24" s="1"/>
  <c r="P2366" i="24" s="1"/>
  <c r="J2408" i="24" a="1"/>
  <c r="J2408" i="24" s="1"/>
  <c r="P1958" i="24" s="1"/>
  <c r="J1927" i="24" a="1"/>
  <c r="J1927" i="24" s="1"/>
  <c r="P1580" i="24" s="1"/>
  <c r="J596" i="24" a="1"/>
  <c r="J596" i="24" s="1"/>
  <c r="P460" i="24" s="1"/>
  <c r="J2203" i="24" a="1"/>
  <c r="J2203" i="24" s="1"/>
  <c r="P1818" i="24" s="1"/>
  <c r="J1095" i="24" a="1"/>
  <c r="J1095" i="24" s="1"/>
  <c r="P899" i="24" s="1"/>
  <c r="J1983" i="24" a="1"/>
  <c r="J1983" i="24" s="1"/>
  <c r="P1620" i="24" s="1"/>
  <c r="J1068" i="24" a="1"/>
  <c r="J1068" i="24" s="1"/>
  <c r="P875" i="24" s="1"/>
  <c r="J2355" i="24" a="1"/>
  <c r="J2355" i="24" s="1"/>
  <c r="J290" i="24" a="1"/>
  <c r="J290" i="24" s="1"/>
  <c r="P289" i="24" s="1"/>
  <c r="J1495" i="24" a="1"/>
  <c r="J1495" i="24" s="1"/>
  <c r="P1233" i="24" s="1"/>
  <c r="J1136" i="24" a="1"/>
  <c r="J1136" i="24" s="1"/>
  <c r="P936" i="24" s="1"/>
  <c r="J1202" i="24" a="1"/>
  <c r="J1202" i="24" s="1"/>
  <c r="P992" i="24" s="1"/>
  <c r="J335" i="24" a="1"/>
  <c r="J335" i="24" s="1"/>
  <c r="P334" i="24" s="1"/>
  <c r="J2194" i="24" a="1"/>
  <c r="J2194" i="24" s="1"/>
  <c r="J1142" i="24" a="1"/>
  <c r="J1142" i="24" s="1"/>
  <c r="P939" i="24" s="1"/>
  <c r="J1181" i="24" a="1"/>
  <c r="J1181" i="24" s="1"/>
  <c r="P973" i="24" s="1"/>
  <c r="J2229" i="24" a="1"/>
  <c r="J2229" i="24" s="1"/>
  <c r="P1834" i="24" s="1"/>
  <c r="J2087" i="24" a="1"/>
  <c r="J2087" i="24" s="1"/>
  <c r="P1722" i="24" s="1"/>
  <c r="J3499" i="24" a="1"/>
  <c r="J3499" i="24" s="1"/>
  <c r="P2888" i="24" s="1"/>
  <c r="J280" i="24" a="1"/>
  <c r="J280" i="24" s="1"/>
  <c r="P279" i="24" s="1"/>
  <c r="J888" i="24" a="1"/>
  <c r="J888" i="24" s="1"/>
  <c r="P711" i="24" s="1"/>
  <c r="J2325" i="24" a="1"/>
  <c r="J2325" i="24" s="1"/>
  <c r="P1896" i="24" s="1"/>
  <c r="J2930" i="24" a="1"/>
  <c r="J2930" i="24" s="1"/>
  <c r="J1634" i="24" a="1"/>
  <c r="J1634" i="24" s="1"/>
  <c r="P1372" i="24" s="1"/>
  <c r="J1117" i="24" a="1"/>
  <c r="J1117" i="24" s="1"/>
  <c r="P920" i="24" s="1"/>
  <c r="J1358" i="24" a="1"/>
  <c r="J1358" i="24" s="1"/>
  <c r="P1115" i="24" s="1"/>
  <c r="J1958" i="24" a="1"/>
  <c r="J1958" i="24" s="1"/>
  <c r="P1599" i="24" s="1"/>
  <c r="J854" i="24" a="1"/>
  <c r="J854" i="24" s="1"/>
  <c r="P680" i="24" s="1"/>
  <c r="J2307" i="24" a="1"/>
  <c r="J2307" i="24" s="1"/>
  <c r="P1886" i="24" s="1"/>
  <c r="J983" i="24" a="1"/>
  <c r="J983" i="24" s="1"/>
  <c r="P790" i="24" s="1"/>
  <c r="J1401" i="24" a="1"/>
  <c r="J1401" i="24" s="1"/>
  <c r="J1396" i="24" a="1"/>
  <c r="J1396" i="24" s="1"/>
  <c r="P1144" i="24" s="1"/>
  <c r="J773" i="24" a="1"/>
  <c r="J773" i="24" s="1"/>
  <c r="P616" i="24" s="1"/>
  <c r="J2424" i="24" a="1"/>
  <c r="J2424" i="24" s="1"/>
  <c r="P1974" i="24" s="1"/>
  <c r="J2394" i="24" a="1"/>
  <c r="J2394" i="24" s="1"/>
  <c r="P1944" i="24" s="1"/>
  <c r="J1492" i="24" a="1"/>
  <c r="J1492" i="24" s="1"/>
  <c r="P1230" i="24" s="1"/>
  <c r="J2375" i="24" a="1"/>
  <c r="J2375" i="24" s="1"/>
  <c r="P1925" i="24" s="1"/>
  <c r="J53" i="24" a="1"/>
  <c r="J53" i="24" s="1"/>
  <c r="P52" i="24" s="1"/>
  <c r="J2313" i="24" a="1"/>
  <c r="J2313" i="24" s="1"/>
  <c r="J2738" i="24" a="1"/>
  <c r="J2738" i="24" s="1"/>
  <c r="P2270" i="24" s="1"/>
  <c r="J709" i="24" a="1"/>
  <c r="J709" i="24" s="1"/>
  <c r="P555" i="24" s="1"/>
  <c r="J314" i="24" a="1"/>
  <c r="J314" i="24" s="1"/>
  <c r="P313" i="24" s="1"/>
  <c r="J2070" i="24" a="1"/>
  <c r="J2070" i="24" s="1"/>
  <c r="P1705" i="24" s="1"/>
  <c r="J467" i="24" a="1"/>
  <c r="J467" i="24" s="1"/>
  <c r="J3076" i="24" a="1"/>
  <c r="J3076" i="24" s="1"/>
  <c r="P2521" i="24" s="1"/>
  <c r="J577" i="24" a="1"/>
  <c r="J577" i="24" s="1"/>
  <c r="J1812" i="24" a="1"/>
  <c r="J1812" i="24" s="1"/>
  <c r="P1514" i="24" s="1"/>
  <c r="J3656" i="24" a="1"/>
  <c r="J3656" i="24" s="1"/>
  <c r="P2981" i="24" s="1"/>
  <c r="J1616" i="24" a="1"/>
  <c r="J1616" i="24" s="1"/>
  <c r="P1354" i="24" s="1"/>
  <c r="J2569" i="24" a="1"/>
  <c r="J2569" i="24" s="1"/>
  <c r="P2119" i="24" s="1"/>
  <c r="J492" i="24" a="1"/>
  <c r="J492" i="24" s="1"/>
  <c r="J405" i="24" a="1"/>
  <c r="J405" i="24" s="1"/>
  <c r="J27" i="24" a="1"/>
  <c r="J27" i="24" s="1"/>
  <c r="P26" i="24" s="1"/>
  <c r="J2878" i="24" a="1"/>
  <c r="J2878" i="24" s="1"/>
  <c r="J2004" i="24" a="1"/>
  <c r="J2004" i="24" s="1"/>
  <c r="P1639" i="24" s="1"/>
  <c r="J2723" i="24" a="1"/>
  <c r="J2723" i="24" s="1"/>
  <c r="J332" i="24" a="1"/>
  <c r="J332" i="24" s="1"/>
  <c r="P331" i="24" s="1"/>
  <c r="J2865" i="24" a="1"/>
  <c r="J2865" i="24" s="1"/>
  <c r="P2365" i="24" s="1"/>
  <c r="J3264" i="24" a="1"/>
  <c r="J3264" i="24" s="1"/>
  <c r="P2688" i="24" s="1"/>
  <c r="J341" i="24" a="1"/>
  <c r="J341" i="24" s="1"/>
  <c r="P340" i="24" s="1"/>
  <c r="J1721" i="24" a="1"/>
  <c r="J1721" i="24" s="1"/>
  <c r="P1459" i="24" s="1"/>
  <c r="J546" i="24" a="1"/>
  <c r="J546" i="24" s="1"/>
  <c r="P419" i="24" s="1"/>
  <c r="J2873" i="24" a="1"/>
  <c r="J2873" i="24" s="1"/>
  <c r="P2372" i="24" s="1"/>
  <c r="J310" i="24" a="1"/>
  <c r="J310" i="24" s="1"/>
  <c r="P309" i="24" s="1"/>
  <c r="J3067" i="24" a="1"/>
  <c r="J3067" i="24" s="1"/>
  <c r="J2147" i="24" a="1"/>
  <c r="J2147" i="24" s="1"/>
  <c r="P1782" i="24" s="1"/>
  <c r="J852" i="24" a="1"/>
  <c r="J852" i="24" s="1"/>
  <c r="J570" i="24" a="1"/>
  <c r="J570" i="24" s="1"/>
  <c r="P440" i="24" s="1"/>
  <c r="J2243" i="24" a="1"/>
  <c r="J2243" i="24" s="1"/>
  <c r="J328" i="24" a="1"/>
  <c r="J328" i="24" s="1"/>
  <c r="P327" i="24" s="1"/>
  <c r="J3233" i="24" a="1"/>
  <c r="J3233" i="24" s="1"/>
  <c r="P2657" i="24" s="1"/>
  <c r="J819" i="24" a="1"/>
  <c r="J819" i="24" s="1"/>
  <c r="P654" i="24" s="1"/>
  <c r="J2215" i="24" a="1"/>
  <c r="J2215" i="24" s="1"/>
  <c r="P1825" i="24" s="1"/>
  <c r="J2027" i="24" a="1"/>
  <c r="J2027" i="24" s="1"/>
  <c r="P1662" i="24" s="1"/>
  <c r="J898" i="24" a="1"/>
  <c r="J898" i="24" s="1"/>
  <c r="J201" i="24" a="1"/>
  <c r="J201" i="24" s="1"/>
  <c r="P200" i="24" s="1"/>
  <c r="J3605" i="24" a="1"/>
  <c r="J3605" i="24" s="1"/>
  <c r="J3511" i="24" a="1"/>
  <c r="J3511" i="24" s="1"/>
  <c r="P2898" i="24" s="1"/>
  <c r="J1620" i="24" a="1"/>
  <c r="J1620" i="24" s="1"/>
  <c r="P1358" i="24" s="1"/>
  <c r="J1322" i="24" a="1"/>
  <c r="J1322" i="24" s="1"/>
  <c r="P1087" i="24" s="1"/>
  <c r="J3438" i="24" a="1"/>
  <c r="J3438" i="24" s="1"/>
  <c r="P2830" i="24" s="1"/>
  <c r="J3278" i="24" a="1"/>
  <c r="J3278" i="24" s="1"/>
  <c r="J924" i="24" a="1"/>
  <c r="J924" i="24" s="1"/>
  <c r="P737" i="24" s="1"/>
  <c r="J711" i="24" a="1"/>
  <c r="J711" i="24" s="1"/>
  <c r="P557" i="24" s="1"/>
  <c r="J2180" i="24" a="1"/>
  <c r="J2180" i="24" s="1"/>
  <c r="J2419" i="24" a="1"/>
  <c r="J2419" i="24" s="1"/>
  <c r="P1969" i="24" s="1"/>
  <c r="J2297" i="24" a="1"/>
  <c r="J2297" i="24" s="1"/>
  <c r="J1254" i="24" a="1"/>
  <c r="J1254" i="24" s="1"/>
  <c r="P1029" i="24" s="1"/>
  <c r="J187" i="24" a="1"/>
  <c r="J187" i="24" s="1"/>
  <c r="P186" i="24" s="1"/>
  <c r="J241" i="24" a="1"/>
  <c r="J241" i="24" s="1"/>
  <c r="P240" i="24" s="1"/>
  <c r="J3097" i="24" a="1"/>
  <c r="J3097" i="24" s="1"/>
  <c r="P2540" i="24" s="1"/>
  <c r="J2136" i="24" a="1"/>
  <c r="J2136" i="24" s="1"/>
  <c r="P1771" i="24" s="1"/>
  <c r="J2714" i="24" a="1"/>
  <c r="J2714" i="24" s="1"/>
  <c r="P2255" i="24" s="1"/>
  <c r="J142" i="24" a="1"/>
  <c r="J142" i="24" s="1"/>
  <c r="P141" i="24" s="1"/>
  <c r="J2625" i="24" a="1"/>
  <c r="J2625" i="24" s="1"/>
  <c r="P2175" i="24" s="1"/>
  <c r="J250" i="24" a="1"/>
  <c r="J250" i="24" s="1"/>
  <c r="P249" i="24" s="1"/>
  <c r="J1689" i="24" a="1"/>
  <c r="J1689" i="24" s="1"/>
  <c r="P1427" i="24" s="1"/>
  <c r="J3425" i="24" a="1"/>
  <c r="J3425" i="24" s="1"/>
  <c r="P2817" i="24" s="1"/>
  <c r="J780" i="24" a="1"/>
  <c r="J780" i="24" s="1"/>
  <c r="J2247" i="24" a="1"/>
  <c r="J2247" i="24" s="1"/>
  <c r="P1845" i="24" s="1"/>
  <c r="J517" i="24" a="1"/>
  <c r="J517" i="24" s="1"/>
  <c r="J1804" i="24" a="1"/>
  <c r="J1804" i="24" s="1"/>
  <c r="P1511" i="24" s="1"/>
  <c r="J2257" i="24" a="1"/>
  <c r="J2257" i="24" s="1"/>
  <c r="J1246" i="24" a="1"/>
  <c r="J1246" i="24" s="1"/>
  <c r="P1024" i="24" s="1"/>
  <c r="J3523" i="24" a="1"/>
  <c r="J3523" i="24" s="1"/>
  <c r="J1728" i="24" a="1"/>
  <c r="J1728" i="24" s="1"/>
  <c r="P1466" i="24" s="1"/>
  <c r="J3477" i="24" a="1"/>
  <c r="J3477" i="24" s="1"/>
  <c r="P2869" i="24" s="1"/>
  <c r="J1749" i="24" a="1"/>
  <c r="J1749" i="24" s="1"/>
  <c r="J432" i="24" a="1"/>
  <c r="J432" i="24" s="1"/>
  <c r="P386" i="24" s="1"/>
  <c r="J2202" i="24" a="1"/>
  <c r="J2202" i="24" s="1"/>
  <c r="J1623" i="24" a="1"/>
  <c r="J1623" i="24" s="1"/>
  <c r="P1361" i="24" s="1"/>
  <c r="J2762" i="24" a="1"/>
  <c r="J2762" i="24" s="1"/>
  <c r="J2810" i="24" a="1"/>
  <c r="J2810" i="24" s="1"/>
  <c r="P2328" i="24" s="1"/>
  <c r="J2321" i="24" a="1"/>
  <c r="J2321" i="24" s="1"/>
  <c r="P1895" i="24" s="1"/>
  <c r="J1244" i="24" a="1"/>
  <c r="J1244" i="24" s="1"/>
  <c r="P1022" i="24" s="1"/>
  <c r="J1987" i="24" a="1"/>
  <c r="J1987" i="24" s="1"/>
  <c r="J222" i="24" a="1"/>
  <c r="J222" i="24" s="1"/>
  <c r="P221" i="24" s="1"/>
  <c r="J2153" i="24" a="1"/>
  <c r="J2153" i="24" s="1"/>
  <c r="P1788" i="24" s="1"/>
  <c r="J976" i="24" a="1"/>
  <c r="J976" i="24" s="1"/>
  <c r="P783" i="24" s="1"/>
  <c r="J2647" i="24" a="1"/>
  <c r="J2647" i="24" s="1"/>
  <c r="P2197" i="24" s="1"/>
  <c r="J2674" i="24" a="1"/>
  <c r="J2674" i="24" s="1"/>
  <c r="P2222" i="24" s="1"/>
  <c r="J1963" i="24" a="1"/>
  <c r="J1963" i="24" s="1"/>
  <c r="P1604" i="24" s="1"/>
  <c r="J3297" i="24" a="1"/>
  <c r="J3297" i="24" s="1"/>
  <c r="J867" i="24" a="1"/>
  <c r="J867" i="24" s="1"/>
  <c r="P692" i="24" s="1"/>
  <c r="J1921" i="24" a="1"/>
  <c r="J1921" i="24" s="1"/>
  <c r="J548" i="24" a="1"/>
  <c r="J548" i="24" s="1"/>
  <c r="P421" i="24" s="1"/>
  <c r="J1573" i="24" a="1"/>
  <c r="J1573" i="24" s="1"/>
  <c r="P1311" i="24" s="1"/>
  <c r="J1688" i="24" a="1"/>
  <c r="J1688" i="24" s="1"/>
  <c r="P1426" i="24" s="1"/>
  <c r="J1410" i="24" a="1"/>
  <c r="J1410" i="24" s="1"/>
  <c r="P1154" i="24" s="1"/>
  <c r="J1880" i="24" a="1"/>
  <c r="J1880" i="24" s="1"/>
  <c r="P1550" i="24" s="1"/>
  <c r="J1909" i="24" a="1"/>
  <c r="J1909" i="24" s="1"/>
  <c r="P1573" i="24" s="1"/>
  <c r="J2034" i="24" a="1"/>
  <c r="J2034" i="24" s="1"/>
  <c r="P1669" i="24" s="1"/>
  <c r="J812" i="24" a="1"/>
  <c r="J812" i="24" s="1"/>
  <c r="P648" i="24" s="1"/>
  <c r="J1765" i="24" a="1"/>
  <c r="J1765" i="24" s="1"/>
  <c r="J1310" i="24" a="1"/>
  <c r="J1310" i="24" s="1"/>
  <c r="J1255" i="24" a="1"/>
  <c r="J1255" i="24" s="1"/>
  <c r="P1030" i="24" s="1"/>
  <c r="J1802" i="24" a="1"/>
  <c r="J1802" i="24" s="1"/>
  <c r="J465" i="24" a="1"/>
  <c r="J465" i="24" s="1"/>
  <c r="P394" i="24" s="1"/>
  <c r="J447" i="24" a="1"/>
  <c r="J447" i="24" s="1"/>
  <c r="J1685" i="24" a="1"/>
  <c r="J1685" i="24" s="1"/>
  <c r="P1423" i="24" s="1"/>
  <c r="J1206" i="24" a="1"/>
  <c r="J1206" i="24" s="1"/>
  <c r="J487" i="24" a="1"/>
  <c r="J487" i="24" s="1"/>
  <c r="J1612" i="24" a="1"/>
  <c r="J1612" i="24" s="1"/>
  <c r="P1350" i="24" s="1"/>
  <c r="J3271" i="24" a="1"/>
  <c r="J3271" i="24" s="1"/>
  <c r="P2695" i="24" s="1"/>
  <c r="J1433" i="24" a="1"/>
  <c r="J1433" i="24" s="1"/>
  <c r="P1173" i="24" s="1"/>
  <c r="J946" i="24" a="1"/>
  <c r="J946" i="24" s="1"/>
  <c r="P753" i="24" s="1"/>
  <c r="J2975" i="24" a="1"/>
  <c r="J2975" i="24" s="1"/>
  <c r="P2444" i="24" s="1"/>
  <c r="J514" i="24" a="1"/>
  <c r="J514" i="24" s="1"/>
  <c r="J3411" i="24" a="1"/>
  <c r="J3411" i="24" s="1"/>
  <c r="P2803" i="24" s="1"/>
  <c r="J966" i="24" a="1"/>
  <c r="J966" i="24" s="1"/>
  <c r="P773" i="24" s="1"/>
  <c r="J1608" i="24" a="1"/>
  <c r="J1608" i="24" s="1"/>
  <c r="P1346" i="24" s="1"/>
  <c r="J449" i="24" a="1"/>
  <c r="J449" i="24" s="1"/>
  <c r="J2263" i="24" a="1"/>
  <c r="J2263" i="24" s="1"/>
  <c r="P1857" i="24" s="1"/>
  <c r="J3488" i="24" a="1"/>
  <c r="J3488" i="24" s="1"/>
  <c r="P2880" i="24" s="1"/>
  <c r="J306" i="24" a="1"/>
  <c r="J306" i="24" s="1"/>
  <c r="P305" i="24" s="1"/>
  <c r="J1220" i="24" a="1"/>
  <c r="J1220" i="24" s="1"/>
  <c r="P1004" i="24" s="1"/>
  <c r="J2228" i="24" a="1"/>
  <c r="J2228" i="24" s="1"/>
  <c r="P1833" i="24" s="1"/>
  <c r="J2634" i="24" a="1"/>
  <c r="J2634" i="24" s="1"/>
  <c r="P2184" i="24" s="1"/>
  <c r="J351" i="24" a="1"/>
  <c r="J351" i="24" s="1"/>
  <c r="J431" i="24" a="1"/>
  <c r="J431" i="24" s="1"/>
  <c r="J422" i="24" a="1"/>
  <c r="J422" i="24" s="1"/>
  <c r="J3287" i="24" a="1"/>
  <c r="J3287" i="24" s="1"/>
  <c r="J171" i="24" a="1"/>
  <c r="J171" i="24" s="1"/>
  <c r="P170" i="24" s="1"/>
  <c r="J772" i="24" a="1"/>
  <c r="J772" i="24" s="1"/>
  <c r="J2240" i="24" a="1"/>
  <c r="J2240" i="24" s="1"/>
  <c r="P1842" i="24" s="1"/>
  <c r="J2894" i="24" a="1"/>
  <c r="J2894" i="24" s="1"/>
  <c r="P2386" i="24" s="1"/>
  <c r="J1934" i="24" a="1"/>
  <c r="J1934" i="24" s="1"/>
  <c r="J717" i="24" a="1"/>
  <c r="J717" i="24" s="1"/>
  <c r="P563" i="24" s="1"/>
  <c r="J271" i="24" a="1"/>
  <c r="J271" i="24" s="1"/>
  <c r="P270" i="24" s="1"/>
  <c r="J3009" i="24" a="1"/>
  <c r="J3009" i="24" s="1"/>
  <c r="J2209" i="24" a="1"/>
  <c r="J2209" i="24" s="1"/>
  <c r="P1822" i="24" s="1"/>
  <c r="J2474" i="24" a="1"/>
  <c r="J2474" i="24" s="1"/>
  <c r="P2024" i="24" s="1"/>
  <c r="J3073" i="24" a="1"/>
  <c r="J3073" i="24" s="1"/>
  <c r="P2518" i="24" s="1"/>
  <c r="J2949" i="24" a="1"/>
  <c r="J2949" i="24" s="1"/>
  <c r="P2423" i="24" s="1"/>
  <c r="J1535" i="24" a="1"/>
  <c r="J1535" i="24" s="1"/>
  <c r="P1273" i="24" s="1"/>
  <c r="J3057" i="24" a="1"/>
  <c r="J3057" i="24" s="1"/>
  <c r="P2512" i="24" s="1"/>
  <c r="J2510" i="24" a="1"/>
  <c r="J2510" i="24" s="1"/>
  <c r="P2060" i="24" s="1"/>
  <c r="J435" i="24" a="1"/>
  <c r="J435" i="24" s="1"/>
  <c r="J1853" i="24" a="1"/>
  <c r="J1853" i="24" s="1"/>
  <c r="J2896" i="24" a="1"/>
  <c r="J2896" i="24" s="1"/>
  <c r="P2388" i="24" s="1"/>
  <c r="J1065" i="24" a="1"/>
  <c r="J1065" i="24" s="1"/>
  <c r="P872" i="24" s="1"/>
  <c r="J1630" i="24" a="1"/>
  <c r="J1630" i="24" s="1"/>
  <c r="P1368" i="24" s="1"/>
  <c r="J2112" i="24" a="1"/>
  <c r="J2112" i="24" s="1"/>
  <c r="P1747" i="24" s="1"/>
  <c r="J1572" i="24" a="1"/>
  <c r="J1572" i="24" s="1"/>
  <c r="P1310" i="24" s="1"/>
  <c r="J3448" i="24" a="1"/>
  <c r="J3448" i="24" s="1"/>
  <c r="P2840" i="24" s="1"/>
  <c r="J3134" i="24" a="1"/>
  <c r="J3134" i="24" s="1"/>
  <c r="P2575" i="24" s="1"/>
  <c r="J1506" i="24" a="1"/>
  <c r="J1506" i="24" s="1"/>
  <c r="P1244" i="24" s="1"/>
  <c r="J2017" i="24" a="1"/>
  <c r="J2017" i="24" s="1"/>
  <c r="P1652" i="24" s="1"/>
  <c r="J1222" i="24" a="1"/>
  <c r="J1222" i="24" s="1"/>
  <c r="P1006" i="24" s="1"/>
  <c r="J3489" i="24" a="1"/>
  <c r="J3489" i="24" s="1"/>
  <c r="P2881" i="24" s="1"/>
  <c r="J2132" i="24" a="1"/>
  <c r="J2132" i="24" s="1"/>
  <c r="P1767" i="24" s="1"/>
  <c r="J3121" i="24" a="1"/>
  <c r="J3121" i="24" s="1"/>
  <c r="P2562" i="24" s="1"/>
  <c r="J560" i="24" a="1"/>
  <c r="J560" i="24" s="1"/>
  <c r="P430" i="24" s="1"/>
  <c r="J402" i="24" a="1"/>
  <c r="J402" i="24" s="1"/>
  <c r="J2918" i="24" a="1"/>
  <c r="J2918" i="24" s="1"/>
  <c r="P2403" i="24" s="1"/>
  <c r="J566" i="24" a="1"/>
  <c r="J566" i="24" s="1"/>
  <c r="P436" i="24" s="1"/>
  <c r="J2995" i="24" a="1"/>
  <c r="J2995" i="24" s="1"/>
  <c r="J2255" i="24" a="1"/>
  <c r="J2255" i="24" s="1"/>
  <c r="P1852" i="24" s="1"/>
  <c r="J3122" i="24" a="1"/>
  <c r="J3122" i="24" s="1"/>
  <c r="P2563" i="24" s="1"/>
  <c r="J2639" i="24" a="1"/>
  <c r="J2639" i="24" s="1"/>
  <c r="P2189" i="24" s="1"/>
  <c r="J3342" i="24" a="1"/>
  <c r="J3342" i="24" s="1"/>
  <c r="P2734" i="24" s="1"/>
  <c r="J3368" i="24" a="1"/>
  <c r="J3368" i="24" s="1"/>
  <c r="P2760" i="24" s="1"/>
  <c r="J3279" i="24" a="1"/>
  <c r="J3279" i="24" s="1"/>
  <c r="J3179" i="24" a="1"/>
  <c r="J3179" i="24" s="1"/>
  <c r="P2605" i="24" s="1"/>
  <c r="J3125" i="24" a="1"/>
  <c r="J3125" i="24" s="1"/>
  <c r="P2566" i="24" s="1"/>
  <c r="J561" i="24" a="1"/>
  <c r="J561" i="24" s="1"/>
  <c r="P431" i="24" s="1"/>
  <c r="J1016" i="24" a="1"/>
  <c r="J1016" i="24" s="1"/>
  <c r="P823" i="24" s="1"/>
  <c r="J198" i="24" a="1"/>
  <c r="J198" i="24" s="1"/>
  <c r="P197" i="24" s="1"/>
  <c r="J2290" i="24" a="1"/>
  <c r="J2290" i="24" s="1"/>
  <c r="P1873" i="24" s="1"/>
  <c r="J2681" i="24" a="1"/>
  <c r="J2681" i="24" s="1"/>
  <c r="J733" i="24" a="1"/>
  <c r="J733" i="24" s="1"/>
  <c r="P579" i="24" s="1"/>
  <c r="J1089" i="24" a="1"/>
  <c r="J1089" i="24" s="1"/>
  <c r="P895" i="24" s="1"/>
  <c r="J3166" i="24" a="1"/>
  <c r="J3166" i="24" s="1"/>
  <c r="P2597" i="24" s="1"/>
  <c r="J3158" i="24" a="1"/>
  <c r="J3158" i="24" s="1"/>
  <c r="P2591" i="24" s="1"/>
  <c r="J1312" i="24" a="1"/>
  <c r="J1312" i="24" s="1"/>
  <c r="P1078" i="24" s="1"/>
  <c r="J2642" i="24" a="1"/>
  <c r="J2642" i="24" s="1"/>
  <c r="P2192" i="24" s="1"/>
  <c r="J1996" i="24" a="1"/>
  <c r="J1996" i="24" s="1"/>
  <c r="P1631" i="24" s="1"/>
  <c r="J2421" i="24" a="1"/>
  <c r="J2421" i="24" s="1"/>
  <c r="P1971" i="24" s="1"/>
  <c r="J3387" i="24" a="1"/>
  <c r="J3387" i="24" s="1"/>
  <c r="P2779" i="24" s="1"/>
  <c r="J3170" i="24" a="1"/>
  <c r="J3170" i="24" s="1"/>
  <c r="J1793" i="24" a="1"/>
  <c r="J1793" i="24" s="1"/>
  <c r="J1800" i="24" a="1"/>
  <c r="J1800" i="24" s="1"/>
  <c r="P1509" i="24" s="1"/>
  <c r="J2499" i="24" a="1"/>
  <c r="J2499" i="24" s="1"/>
  <c r="P2049" i="24" s="1"/>
  <c r="J1965" i="24" a="1"/>
  <c r="J1965" i="24" s="1"/>
  <c r="J29" i="24" a="1"/>
  <c r="J29" i="24" s="1"/>
  <c r="P28" i="24" s="1"/>
  <c r="J2331" i="24" a="1"/>
  <c r="J2331" i="24" s="1"/>
  <c r="J1787" i="24" a="1"/>
  <c r="J1787" i="24" s="1"/>
  <c r="P1500" i="24" s="1"/>
  <c r="J220" i="24" a="1"/>
  <c r="J220" i="24" s="1"/>
  <c r="P219" i="24" s="1"/>
  <c r="J2717" i="24" a="1"/>
  <c r="J2717" i="24" s="1"/>
  <c r="P2257" i="24" s="1"/>
  <c r="J1274" i="24" a="1"/>
  <c r="J1274" i="24" s="1"/>
  <c r="P1045" i="24" s="1"/>
  <c r="J1741" i="24" a="1"/>
  <c r="J1741" i="24" s="1"/>
  <c r="P1479" i="24" s="1"/>
  <c r="J2115" i="24" a="1"/>
  <c r="J2115" i="24" s="1"/>
  <c r="P1750" i="24" s="1"/>
  <c r="J716" i="24" a="1"/>
  <c r="J716" i="24" s="1"/>
  <c r="P562" i="24" s="1"/>
  <c r="J885" i="24" a="1"/>
  <c r="J885" i="24" s="1"/>
  <c r="P708" i="24" s="1"/>
  <c r="J862" i="24" a="1"/>
  <c r="J862" i="24" s="1"/>
  <c r="P688" i="24" s="1"/>
  <c r="J216" i="24" a="1"/>
  <c r="J216" i="24" s="1"/>
  <c r="P215" i="24" s="1"/>
  <c r="J2973" i="24" a="1"/>
  <c r="J2973" i="24" s="1"/>
  <c r="P2442" i="24" s="1"/>
  <c r="J2337" i="24" a="1"/>
  <c r="J2337" i="24" s="1"/>
  <c r="J1941" i="24" a="1"/>
  <c r="J1941" i="24" s="1"/>
  <c r="J3483" i="24" a="1"/>
  <c r="J3483" i="24" s="1"/>
  <c r="P2875" i="24" s="1"/>
  <c r="J80" i="24" a="1"/>
  <c r="J80" i="24" s="1"/>
  <c r="P79" i="24" s="1"/>
  <c r="J1895" i="24" a="1"/>
  <c r="J1895" i="24" s="1"/>
  <c r="P1563" i="24" s="1"/>
  <c r="J844" i="24" a="1"/>
  <c r="J844" i="24" s="1"/>
  <c r="P674" i="24" s="1"/>
  <c r="J1362" i="24" a="1"/>
  <c r="J1362" i="24" s="1"/>
  <c r="J2787" i="24" a="1"/>
  <c r="J2787" i="24" s="1"/>
  <c r="P2307" i="24" s="1"/>
  <c r="J364" i="24" a="1"/>
  <c r="J364" i="24" s="1"/>
  <c r="J3128" i="24" a="1"/>
  <c r="J3128" i="24" s="1"/>
  <c r="P2569" i="24" s="1"/>
  <c r="J2578" i="24" a="1"/>
  <c r="J2578" i="24" s="1"/>
  <c r="P2128" i="24" s="1"/>
  <c r="J2743" i="24" a="1"/>
  <c r="J2743" i="24" s="1"/>
  <c r="P2273" i="24" s="1"/>
  <c r="J2013" i="24" a="1"/>
  <c r="J2013" i="24" s="1"/>
  <c r="P1648" i="24" s="1"/>
  <c r="J2249" i="24" a="1"/>
  <c r="J2249" i="24" s="1"/>
  <c r="P1847" i="24" s="1"/>
  <c r="J1216" i="24" a="1"/>
  <c r="J1216" i="24" s="1"/>
  <c r="P1000" i="24" s="1"/>
  <c r="J820" i="24" a="1"/>
  <c r="J820" i="24" s="1"/>
  <c r="P655" i="24" s="1"/>
  <c r="J72" i="24" a="1"/>
  <c r="J72" i="24" s="1"/>
  <c r="P71" i="24" s="1"/>
  <c r="J617" i="24" a="1"/>
  <c r="J617" i="24" s="1"/>
  <c r="P478" i="24" s="1"/>
  <c r="J1093" i="24" a="1"/>
  <c r="J1093" i="24" s="1"/>
  <c r="J3380" i="24" a="1"/>
  <c r="J3380" i="24" s="1"/>
  <c r="P2772" i="24" s="1"/>
  <c r="J2171" i="24" a="1"/>
  <c r="J2171" i="24" s="1"/>
  <c r="P1805" i="24" s="1"/>
  <c r="J1008" i="24" a="1"/>
  <c r="J1008" i="24" s="1"/>
  <c r="P815" i="24" s="1"/>
  <c r="J2236" i="24" a="1"/>
  <c r="J2236" i="24" s="1"/>
  <c r="P1839" i="24" s="1"/>
  <c r="J2222" i="24" a="1"/>
  <c r="J2222" i="24" s="1"/>
  <c r="P1831" i="24" s="1"/>
  <c r="J2497" i="24" a="1"/>
  <c r="J2497" i="24" s="1"/>
  <c r="P2047" i="24" s="1"/>
  <c r="J2360" i="24" a="1"/>
  <c r="J2360" i="24" s="1"/>
  <c r="J982" i="24" a="1"/>
  <c r="J982" i="24" s="1"/>
  <c r="P789" i="24" s="1"/>
  <c r="J1173" i="24" a="1"/>
  <c r="J1173" i="24" s="1"/>
  <c r="P965" i="24" s="1"/>
  <c r="J2754" i="24" a="1"/>
  <c r="J2754" i="24" s="1"/>
  <c r="P2283" i="24" s="1"/>
  <c r="J490" i="24" a="1"/>
  <c r="J490" i="24" s="1"/>
  <c r="P401" i="24" s="1"/>
  <c r="J2528" i="24" a="1"/>
  <c r="J2528" i="24" s="1"/>
  <c r="P2078" i="24" s="1"/>
  <c r="J2924" i="24" a="1"/>
  <c r="J2924" i="24" s="1"/>
  <c r="P2406" i="24" s="1"/>
  <c r="J2455" i="24" a="1"/>
  <c r="J2455" i="24" s="1"/>
  <c r="P2005" i="24" s="1"/>
  <c r="J2442" i="24" a="1"/>
  <c r="J2442" i="24" s="1"/>
  <c r="P1992" i="24" s="1"/>
  <c r="J1621" i="24" a="1"/>
  <c r="J1621" i="24" s="1"/>
  <c r="P1359" i="24" s="1"/>
  <c r="J2072" i="24" a="1"/>
  <c r="J2072" i="24" s="1"/>
  <c r="P1707" i="24" s="1"/>
  <c r="J3093" i="24" a="1"/>
  <c r="J3093" i="24" s="1"/>
  <c r="P2536" i="24" s="1"/>
  <c r="J1664" i="24" a="1"/>
  <c r="J1664" i="24" s="1"/>
  <c r="P1402" i="24" s="1"/>
  <c r="J2581" i="24" a="1"/>
  <c r="J2581" i="24" s="1"/>
  <c r="P2131" i="24" s="1"/>
  <c r="J618" i="24" a="1"/>
  <c r="J618" i="24" s="1"/>
  <c r="P479" i="24" s="1"/>
  <c r="J1112" i="24" a="1"/>
  <c r="J1112" i="24" s="1"/>
  <c r="P915" i="24" s="1"/>
  <c r="J630" i="24" a="1"/>
  <c r="J630" i="24" s="1"/>
  <c r="P489" i="24" s="1"/>
  <c r="J2725" i="24" a="1"/>
  <c r="J2725" i="24" s="1"/>
  <c r="P2261" i="24" s="1"/>
  <c r="J2791" i="24" a="1"/>
  <c r="J2791" i="24" s="1"/>
  <c r="P2311" i="24" s="1"/>
  <c r="J3601" i="24" a="1"/>
  <c r="J3601" i="24" s="1"/>
  <c r="P2945" i="24" s="1"/>
  <c r="J3256" i="24" a="1"/>
  <c r="J3256" i="24" s="1"/>
  <c r="P2680" i="24" s="1"/>
  <c r="J626" i="24" a="1"/>
  <c r="J626" i="24" s="1"/>
  <c r="P487" i="24" s="1"/>
  <c r="J1466" i="24" a="1"/>
  <c r="J1466" i="24" s="1"/>
  <c r="P1204" i="24" s="1"/>
  <c r="J1979" i="24" a="1"/>
  <c r="J1979" i="24" s="1"/>
  <c r="P1616" i="24" s="1"/>
  <c r="J2657" i="24" a="1"/>
  <c r="J2657" i="24" s="1"/>
  <c r="P2207" i="24" s="1"/>
  <c r="J427" i="24" a="1"/>
  <c r="J427" i="24" s="1"/>
  <c r="P384" i="24" s="1"/>
  <c r="J3223" i="24" a="1"/>
  <c r="J3223" i="24" s="1"/>
  <c r="P2647" i="24" s="1"/>
  <c r="J3545" i="24" a="1"/>
  <c r="J3545" i="24" s="1"/>
  <c r="P2914" i="24" s="1"/>
  <c r="J483" i="24" a="1"/>
  <c r="J483" i="24" s="1"/>
  <c r="J3118" i="24" a="1"/>
  <c r="J3118" i="24" s="1"/>
  <c r="P2559" i="24" s="1"/>
  <c r="J988" i="24" a="1"/>
  <c r="J988" i="24" s="1"/>
  <c r="P795" i="24" s="1"/>
  <c r="J497" i="24" a="1"/>
  <c r="J497" i="24" s="1"/>
  <c r="P403" i="24" s="1"/>
  <c r="J752" i="24" a="1"/>
  <c r="J752" i="24" s="1"/>
  <c r="P597" i="24" s="1"/>
  <c r="J2608" i="24" a="1"/>
  <c r="J2608" i="24" s="1"/>
  <c r="P2158" i="24" s="1"/>
  <c r="J2551" i="24" a="1"/>
  <c r="J2551" i="24" s="1"/>
  <c r="P2101" i="24" s="1"/>
  <c r="J3582" i="24" a="1"/>
  <c r="J3582" i="24" s="1"/>
  <c r="P2935" i="24" s="1"/>
  <c r="J2942" i="24" a="1"/>
  <c r="J2942" i="24" s="1"/>
  <c r="J3301" i="24" a="1"/>
  <c r="J3301" i="24" s="1"/>
  <c r="J373" i="24" a="1"/>
  <c r="J373" i="24" s="1"/>
  <c r="P356" i="24" s="1"/>
  <c r="J2212" i="24" a="1"/>
  <c r="J2212" i="24" s="1"/>
  <c r="J1730" i="24" a="1"/>
  <c r="J1730" i="24" s="1"/>
  <c r="P1468" i="24" s="1"/>
  <c r="J3472" i="24" a="1"/>
  <c r="J3472" i="24" s="1"/>
  <c r="P2864" i="24" s="1"/>
  <c r="J2105" i="24" a="1"/>
  <c r="J2105" i="24" s="1"/>
  <c r="P1740" i="24" s="1"/>
  <c r="J1879" i="24" a="1"/>
  <c r="J1879" i="24" s="1"/>
  <c r="J3262" i="24" a="1"/>
  <c r="J3262" i="24" s="1"/>
  <c r="P2686" i="24" s="1"/>
  <c r="J3646" i="24" a="1"/>
  <c r="J3646" i="24" s="1"/>
  <c r="P2974" i="24" s="1"/>
  <c r="J256" i="24" a="1"/>
  <c r="J256" i="24" s="1"/>
  <c r="P255" i="24" s="1"/>
  <c r="J2669" i="24" a="1"/>
  <c r="J2669" i="24" s="1"/>
  <c r="J3265" i="24" a="1"/>
  <c r="J3265" i="24" s="1"/>
  <c r="P2689" i="24" s="1"/>
  <c r="J1151" i="24" a="1"/>
  <c r="J1151" i="24" s="1"/>
  <c r="P946" i="24" s="1"/>
  <c r="J3208" i="24" a="1"/>
  <c r="J3208" i="24" s="1"/>
  <c r="P2632" i="24" s="1"/>
  <c r="J1186" i="24" a="1"/>
  <c r="J1186" i="24" s="1"/>
  <c r="P977" i="24" s="1"/>
  <c r="J2929" i="24" a="1"/>
  <c r="J2929" i="24" s="1"/>
  <c r="J1374" i="24" a="1"/>
  <c r="J1374" i="24" s="1"/>
  <c r="P1128" i="24" s="1"/>
  <c r="J1382" i="24" a="1"/>
  <c r="J1382" i="24" s="1"/>
  <c r="J2781" i="24" a="1"/>
  <c r="J2781" i="24" s="1"/>
  <c r="P2302" i="24" s="1"/>
  <c r="J2010" i="24" a="1"/>
  <c r="J2010" i="24" s="1"/>
  <c r="P1645" i="24" s="1"/>
  <c r="J3378" i="24" a="1"/>
  <c r="J3378" i="24" s="1"/>
  <c r="P2770" i="24" s="1"/>
  <c r="J3420" i="24" a="1"/>
  <c r="J3420" i="24" s="1"/>
  <c r="P2812" i="24" s="1"/>
  <c r="J2090" i="24" a="1"/>
  <c r="J2090" i="24" s="1"/>
  <c r="P1725" i="24" s="1"/>
  <c r="J1514" i="24" a="1"/>
  <c r="J1514" i="24" s="1"/>
  <c r="P1252" i="24" s="1"/>
  <c r="J1732" i="24" a="1"/>
  <c r="J1732" i="24" s="1"/>
  <c r="P1470" i="24" s="1"/>
  <c r="J2405" i="24" a="1"/>
  <c r="J2405" i="24" s="1"/>
  <c r="P1955" i="24" s="1"/>
  <c r="J1192" i="24" a="1"/>
  <c r="J1192" i="24" s="1"/>
  <c r="P983" i="24" s="1"/>
  <c r="J1533" i="24" a="1"/>
  <c r="J1533" i="24" s="1"/>
  <c r="P1271" i="24" s="1"/>
  <c r="J2039" i="24" a="1"/>
  <c r="J2039" i="24" s="1"/>
  <c r="P1674" i="24" s="1"/>
  <c r="J1847" i="24" a="1"/>
  <c r="J1847" i="24" s="1"/>
  <c r="J2667" i="24" a="1"/>
  <c r="J2667" i="24" s="1"/>
  <c r="P2217" i="24" s="1"/>
  <c r="J348" i="24" a="1"/>
  <c r="J348" i="24" s="1"/>
  <c r="P347" i="24" s="1"/>
  <c r="J3354" i="24" a="1"/>
  <c r="J3354" i="24" s="1"/>
  <c r="P2746" i="24" s="1"/>
  <c r="J163" i="24" a="1"/>
  <c r="J163" i="24" s="1"/>
  <c r="P162" i="24" s="1"/>
  <c r="J3049" i="24" a="1"/>
  <c r="J3049" i="24" s="1"/>
  <c r="P2504" i="24" s="1"/>
  <c r="J971" i="24" a="1"/>
  <c r="J971" i="24" s="1"/>
  <c r="P778" i="24" s="1"/>
  <c r="J3095" i="24" a="1"/>
  <c r="J3095" i="24" s="1"/>
  <c r="P2538" i="24" s="1"/>
  <c r="J2857" i="24" a="1"/>
  <c r="J2857" i="24" s="1"/>
  <c r="P2361" i="24" s="1"/>
  <c r="J953" i="24" a="1"/>
  <c r="J953" i="24" s="1"/>
  <c r="P760" i="24" s="1"/>
  <c r="J1923" i="24" a="1"/>
  <c r="J1923" i="24" s="1"/>
  <c r="J1228" i="24" a="1"/>
  <c r="J1228" i="24" s="1"/>
  <c r="J205" i="24" a="1"/>
  <c r="J205" i="24" s="1"/>
  <c r="P204" i="24" s="1"/>
  <c r="J2617" i="24" a="1"/>
  <c r="J2617" i="24" s="1"/>
  <c r="P2167" i="24" s="1"/>
  <c r="J1582" i="24" a="1"/>
  <c r="J1582" i="24" s="1"/>
  <c r="P1320" i="24" s="1"/>
  <c r="J3088" i="24" a="1"/>
  <c r="J3088" i="24" s="1"/>
  <c r="P2531" i="24" s="1"/>
  <c r="J355" i="24" a="1"/>
  <c r="J355" i="24" s="1"/>
  <c r="P351" i="24" s="1"/>
  <c r="J2146" i="24" a="1"/>
  <c r="J2146" i="24" s="1"/>
  <c r="P1781" i="24" s="1"/>
  <c r="J3593" i="24" a="1"/>
  <c r="J3593" i="24" s="1"/>
  <c r="J56" i="24" a="1"/>
  <c r="J56" i="24" s="1"/>
  <c r="P55" i="24" s="1"/>
  <c r="J2747" i="24" a="1"/>
  <c r="J2747" i="24" s="1"/>
  <c r="P2277" i="24" s="1"/>
  <c r="J749" i="24" a="1"/>
  <c r="J749" i="24" s="1"/>
  <c r="P595" i="24" s="1"/>
  <c r="J669" i="24" a="1"/>
  <c r="J669" i="24" s="1"/>
  <c r="P522" i="24" s="1"/>
  <c r="J3584" i="24" a="1"/>
  <c r="J3584" i="24" s="1"/>
  <c r="P2937" i="24" s="1"/>
  <c r="J3518" i="24" a="1"/>
  <c r="J3518" i="24" s="1"/>
  <c r="P2901" i="24" s="1"/>
  <c r="J2991" i="24" a="1"/>
  <c r="J2991" i="24" s="1"/>
  <c r="J2974" i="24" a="1"/>
  <c r="J2974" i="24" s="1"/>
  <c r="P2443" i="24" s="1"/>
  <c r="J1079" i="24" a="1"/>
  <c r="J1079" i="24" s="1"/>
  <c r="P886" i="24" s="1"/>
  <c r="J2097" i="24" a="1"/>
  <c r="J2097" i="24" s="1"/>
  <c r="P1732" i="24" s="1"/>
  <c r="J3539" i="24" a="1"/>
  <c r="J3539" i="24" s="1"/>
  <c r="J2591" i="24" a="1"/>
  <c r="J2591" i="24" s="1"/>
  <c r="P2141" i="24" s="1"/>
  <c r="J42" i="24" a="1"/>
  <c r="J42" i="24" s="1"/>
  <c r="P41" i="24" s="1"/>
  <c r="J980" i="24" a="1"/>
  <c r="J980" i="24" s="1"/>
  <c r="P787" i="24" s="1"/>
  <c r="J22" i="24" a="1"/>
  <c r="J22" i="24" s="1"/>
  <c r="P21" i="24" s="1"/>
  <c r="J2131" i="24" a="1"/>
  <c r="J2131" i="24" s="1"/>
  <c r="P1766" i="24" s="1"/>
  <c r="J543" i="24" a="1"/>
  <c r="J543" i="24" s="1"/>
  <c r="P418" i="24" s="1"/>
  <c r="J1180" i="24" a="1"/>
  <c r="J1180" i="24" s="1"/>
  <c r="P972" i="24" s="1"/>
  <c r="J1922" i="24" a="1"/>
  <c r="J1922" i="24" s="1"/>
  <c r="J1755" i="24" a="1"/>
  <c r="J1755" i="24" s="1"/>
  <c r="P1486" i="24" s="1"/>
  <c r="J3111" i="24" a="1"/>
  <c r="J3111" i="24" s="1"/>
  <c r="P2552" i="24" s="1"/>
  <c r="J950" i="24" a="1"/>
  <c r="J950" i="24" s="1"/>
  <c r="P757" i="24" s="1"/>
  <c r="J928" i="24" a="1"/>
  <c r="J928" i="24" s="1"/>
  <c r="P741" i="24" s="1"/>
  <c r="J150" i="24" a="1"/>
  <c r="J150" i="24" s="1"/>
  <c r="P149" i="24" s="1"/>
  <c r="J406" i="24" a="1"/>
  <c r="J406" i="24" s="1"/>
  <c r="P368" i="24" s="1"/>
  <c r="J75" i="24" a="1"/>
  <c r="J75" i="24" s="1"/>
  <c r="P74" i="24" s="1"/>
  <c r="J3138" i="24" a="1"/>
  <c r="J3138" i="24" s="1"/>
  <c r="P2579" i="24" s="1"/>
  <c r="J3141" i="24" a="1"/>
  <c r="J3141" i="24" s="1"/>
  <c r="P2582" i="24" s="1"/>
  <c r="J558" i="24" a="1"/>
  <c r="J558" i="24" s="1"/>
  <c r="P428" i="24" s="1"/>
  <c r="J1826" i="24" a="1"/>
  <c r="J1826" i="24" s="1"/>
  <c r="P1521" i="24" s="1"/>
  <c r="J1687" i="24" a="1"/>
  <c r="J1687" i="24" s="1"/>
  <c r="P1425" i="24" s="1"/>
  <c r="J486" i="24" a="1"/>
  <c r="J486" i="24" s="1"/>
  <c r="J2444" i="24" a="1"/>
  <c r="J2444" i="24" s="1"/>
  <c r="P1994" i="24" s="1"/>
  <c r="J1926" i="24" a="1"/>
  <c r="J1926" i="24" s="1"/>
  <c r="P1579" i="24" s="1"/>
  <c r="J2901" i="24" a="1"/>
  <c r="J2901" i="24" s="1"/>
  <c r="J82" i="24" a="1"/>
  <c r="J82" i="24" s="1"/>
  <c r="P81" i="24" s="1"/>
  <c r="J2555" i="24" a="1"/>
  <c r="J2555" i="24" s="1"/>
  <c r="P2105" i="24" s="1"/>
  <c r="J3528" i="24" a="1"/>
  <c r="J3528" i="24" s="1"/>
  <c r="J2151" i="24" a="1"/>
  <c r="J2151" i="24" s="1"/>
  <c r="P1786" i="24" s="1"/>
  <c r="J2800" i="24" a="1"/>
  <c r="J2800" i="24" s="1"/>
  <c r="P2318" i="24" s="1"/>
  <c r="J3529" i="24" a="1"/>
  <c r="J3529" i="24" s="1"/>
  <c r="P2906" i="24" s="1"/>
  <c r="J2756" i="24" a="1"/>
  <c r="J2756" i="24" s="1"/>
  <c r="P2285" i="24" s="1"/>
  <c r="J268" i="24" a="1"/>
  <c r="J268" i="24" s="1"/>
  <c r="P267" i="24" s="1"/>
  <c r="J3383" i="24" a="1"/>
  <c r="J3383" i="24" s="1"/>
  <c r="P2775" i="24" s="1"/>
  <c r="J2398" i="24" a="1"/>
  <c r="J2398" i="24" s="1"/>
  <c r="P1948" i="24" s="1"/>
  <c r="J919" i="24" a="1"/>
  <c r="J919" i="24" s="1"/>
  <c r="P733" i="24" s="1"/>
  <c r="J3041" i="24" a="1"/>
  <c r="J3041" i="24" s="1"/>
  <c r="P2496" i="24" s="1"/>
  <c r="J3116" i="24" a="1"/>
  <c r="J3116" i="24" s="1"/>
  <c r="P2557" i="24" s="1"/>
  <c r="J1451" i="24" a="1"/>
  <c r="J1451" i="24" s="1"/>
  <c r="P1189" i="24" s="1"/>
  <c r="J3066" i="24" a="1"/>
  <c r="J3066" i="24" s="1"/>
  <c r="P2515" i="24" s="1"/>
  <c r="J266" i="24" a="1"/>
  <c r="J266" i="24" s="1"/>
  <c r="P265" i="24" s="1"/>
  <c r="J1028" i="24" a="1"/>
  <c r="J1028" i="24" s="1"/>
  <c r="P835" i="24" s="1"/>
  <c r="J2663" i="24" a="1"/>
  <c r="J2663" i="24" s="1"/>
  <c r="P2213" i="24" s="1"/>
  <c r="J3136" i="24" a="1"/>
  <c r="J3136" i="24" s="1"/>
  <c r="P2577" i="24" s="1"/>
  <c r="J524" i="24" a="1"/>
  <c r="J524" i="24" s="1"/>
  <c r="P413" i="24" s="1"/>
  <c r="J1403" i="24" a="1"/>
  <c r="J1403" i="24" s="1"/>
  <c r="J1019" i="24" a="1"/>
  <c r="J1019" i="24" s="1"/>
  <c r="P826" i="24" s="1"/>
  <c r="J3449" i="24" a="1"/>
  <c r="J3449" i="24" s="1"/>
  <c r="P2841" i="24" s="1"/>
  <c r="J2908" i="24" a="1"/>
  <c r="J2908" i="24" s="1"/>
  <c r="P2395" i="24" s="1"/>
  <c r="J2148" i="24" a="1"/>
  <c r="J2148" i="24" s="1"/>
  <c r="P1783" i="24" s="1"/>
  <c r="J1049" i="24" a="1"/>
  <c r="J1049" i="24" s="1"/>
  <c r="P856" i="24" s="1"/>
  <c r="J3625" i="24" a="1"/>
  <c r="J3625" i="24" s="1"/>
  <c r="P2961" i="24" s="1"/>
  <c r="J2324" i="24" a="1"/>
  <c r="J2324" i="24" s="1"/>
  <c r="J2248" i="24" a="1"/>
  <c r="J2248" i="24" s="1"/>
  <c r="P1846" i="24" s="1"/>
  <c r="J466" i="24" a="1"/>
  <c r="J466" i="24" s="1"/>
  <c r="J1911" i="24" a="1"/>
  <c r="J1911" i="24" s="1"/>
  <c r="P1574" i="24" s="1"/>
  <c r="J19" i="24" a="1"/>
  <c r="J19" i="24" s="1"/>
  <c r="P18" i="24" s="1"/>
  <c r="J1209" i="24" a="1"/>
  <c r="J1209" i="24" s="1"/>
  <c r="P995" i="24" s="1"/>
  <c r="J3417" i="24" a="1"/>
  <c r="J3417" i="24" s="1"/>
  <c r="P2809" i="24" s="1"/>
  <c r="J1769" i="24" a="1"/>
  <c r="J1769" i="24" s="1"/>
  <c r="J1048" i="24" a="1"/>
  <c r="J1048" i="24" s="1"/>
  <c r="P855" i="24" s="1"/>
  <c r="J3168" i="24" a="1"/>
  <c r="J3168" i="24" s="1"/>
  <c r="P2598" i="24" s="1"/>
  <c r="J3402" i="24" a="1"/>
  <c r="J3402" i="24" s="1"/>
  <c r="P2794" i="24" s="1"/>
  <c r="J2921" i="24" a="1"/>
  <c r="J2921" i="24" s="1"/>
  <c r="J3064" i="24" a="1"/>
  <c r="J3064" i="24" s="1"/>
  <c r="J236" i="24" a="1"/>
  <c r="J236" i="24" s="1"/>
  <c r="P235" i="24" s="1"/>
  <c r="J1488" i="24" a="1"/>
  <c r="J1488" i="24" s="1"/>
  <c r="P1226" i="24" s="1"/>
  <c r="J2449" i="24" a="1"/>
  <c r="J2449" i="24" s="1"/>
  <c r="P1999" i="24" s="1"/>
  <c r="J464" i="24" a="1"/>
  <c r="J464" i="24" s="1"/>
  <c r="P393" i="24" s="1"/>
  <c r="J770" i="24" a="1"/>
  <c r="J770" i="24" s="1"/>
  <c r="P614" i="24" s="1"/>
  <c r="J721" i="24" a="1"/>
  <c r="J721" i="24" s="1"/>
  <c r="P567" i="24" s="1"/>
  <c r="J519" i="24" a="1"/>
  <c r="J519" i="24" s="1"/>
  <c r="J1827" i="24" a="1"/>
  <c r="J1827" i="24" s="1"/>
  <c r="P1522" i="24" s="1"/>
  <c r="J817" i="24" a="1"/>
  <c r="J817" i="24" s="1"/>
  <c r="J127" i="24" a="1"/>
  <c r="J127" i="24" s="1"/>
  <c r="P126" i="24" s="1"/>
  <c r="J1865" i="24" a="1"/>
  <c r="J1865" i="24" s="1"/>
  <c r="J2012" i="24" a="1"/>
  <c r="J2012" i="24" s="1"/>
  <c r="P1647" i="24" s="1"/>
  <c r="J3140" i="24" a="1"/>
  <c r="J3140" i="24" s="1"/>
  <c r="P2581" i="24" s="1"/>
  <c r="J1981" i="24" a="1"/>
  <c r="J1981" i="24" s="1"/>
  <c r="P1618" i="24" s="1"/>
  <c r="J2772" i="24" a="1"/>
  <c r="J2772" i="24" s="1"/>
  <c r="J342" i="24" a="1"/>
  <c r="J342" i="24" s="1"/>
  <c r="P341" i="24" s="1"/>
  <c r="J1299" i="24" a="1"/>
  <c r="J1299" i="24" s="1"/>
  <c r="P1068" i="24" s="1"/>
  <c r="J3473" i="24" a="1"/>
  <c r="J3473" i="24" s="1"/>
  <c r="P2865" i="24" s="1"/>
  <c r="J1784" i="24" a="1"/>
  <c r="J1784" i="24" s="1"/>
  <c r="P1498" i="24" s="1"/>
  <c r="J1642" i="24" a="1"/>
  <c r="J1642" i="24" s="1"/>
  <c r="P1380" i="24" s="1"/>
  <c r="J2278" i="24" a="1"/>
  <c r="J2278" i="24" s="1"/>
  <c r="P1864" i="24" s="1"/>
  <c r="J1659" i="24" a="1"/>
  <c r="J1659" i="24" s="1"/>
  <c r="P1397" i="24" s="1"/>
  <c r="J1935" i="24" a="1"/>
  <c r="J1935" i="24" s="1"/>
  <c r="P1585" i="24" s="1"/>
  <c r="J723" i="24" a="1"/>
  <c r="J723" i="24" s="1"/>
  <c r="P569" i="24" s="1"/>
  <c r="J1126" i="24" a="1"/>
  <c r="J1126" i="24" s="1"/>
  <c r="P929" i="24" s="1"/>
  <c r="J2490" i="24" a="1"/>
  <c r="J2490" i="24" s="1"/>
  <c r="P2040" i="24" s="1"/>
  <c r="J1633" i="24" a="1"/>
  <c r="J1633" i="24" s="1"/>
  <c r="P1371" i="24" s="1"/>
  <c r="J2333" i="24" a="1"/>
  <c r="J2333" i="24" s="1"/>
  <c r="J3357" i="24" a="1"/>
  <c r="J3357" i="24" s="1"/>
  <c r="P2749" i="24" s="1"/>
  <c r="J3585" i="24" a="1"/>
  <c r="J3585" i="24" s="1"/>
  <c r="J461" i="24" a="1"/>
  <c r="J461" i="24" s="1"/>
  <c r="J2476" i="24" a="1"/>
  <c r="J2476" i="24" s="1"/>
  <c r="P2026" i="24" s="1"/>
  <c r="J526" i="24" a="1"/>
  <c r="J526" i="24" s="1"/>
  <c r="J1528" i="24" a="1"/>
  <c r="J1528" i="24" s="1"/>
  <c r="P1266" i="24" s="1"/>
  <c r="J3043" i="24" a="1"/>
  <c r="J3043" i="24" s="1"/>
  <c r="P2498" i="24" s="1"/>
  <c r="J2976" i="24" a="1"/>
  <c r="J2976" i="24" s="1"/>
  <c r="P2445" i="24" s="1"/>
  <c r="J2187" i="24" a="1"/>
  <c r="J2187" i="24" s="1"/>
  <c r="J247" i="24" a="1"/>
  <c r="J247" i="24" s="1"/>
  <c r="P246" i="24" s="1"/>
  <c r="J1371" i="24" a="1"/>
  <c r="J1371" i="24" s="1"/>
  <c r="P1125" i="24" s="1"/>
  <c r="J1693" i="24" a="1"/>
  <c r="J1693" i="24" s="1"/>
  <c r="P1431" i="24" s="1"/>
  <c r="J3270" i="24" a="1"/>
  <c r="J3270" i="24" s="1"/>
  <c r="P2694" i="24" s="1"/>
  <c r="J1229" i="24" a="1"/>
  <c r="J1229" i="24" s="1"/>
  <c r="J2245" i="24" a="1"/>
  <c r="J2245" i="24" s="1"/>
  <c r="P1844" i="24" s="1"/>
  <c r="J2461" i="24" a="1"/>
  <c r="J2461" i="24" s="1"/>
  <c r="P2011" i="24" s="1"/>
  <c r="J2645" i="24" a="1"/>
  <c r="J2645" i="24" s="1"/>
  <c r="P2195" i="24" s="1"/>
  <c r="J2703" i="24" a="1"/>
  <c r="J2703" i="24" s="1"/>
  <c r="P2247" i="24" s="1"/>
  <c r="J870" i="24" a="1"/>
  <c r="J870" i="24" s="1"/>
  <c r="P694" i="24" s="1"/>
  <c r="J24" i="24" a="1"/>
  <c r="J24" i="24" s="1"/>
  <c r="P23" i="24" s="1"/>
  <c r="J2541" i="24" a="1"/>
  <c r="J2541" i="24" s="1"/>
  <c r="P2091" i="24" s="1"/>
  <c r="J98" i="24" a="1"/>
  <c r="J98" i="24" s="1"/>
  <c r="P97" i="24" s="1"/>
  <c r="J3544" i="24" a="1"/>
  <c r="J3544" i="24" s="1"/>
  <c r="P2913" i="24" s="1"/>
  <c r="J1835" i="24" a="1"/>
  <c r="J1835" i="24" s="1"/>
  <c r="J1221" i="24" a="1"/>
  <c r="J1221" i="24" s="1"/>
  <c r="P1005" i="24" s="1"/>
  <c r="J395" i="24" a="1"/>
  <c r="J395" i="24" s="1"/>
  <c r="J1446" i="24" a="1"/>
  <c r="J1446" i="24" s="1"/>
  <c r="P1184" i="24" s="1"/>
  <c r="J718" i="24" a="1"/>
  <c r="J718" i="24" s="1"/>
  <c r="P564" i="24" s="1"/>
  <c r="J1073" i="24" a="1"/>
  <c r="J1073" i="24" s="1"/>
  <c r="P880" i="24" s="1"/>
  <c r="J530" i="24" a="1"/>
  <c r="J530" i="24" s="1"/>
  <c r="P414" i="24" s="1"/>
  <c r="J3452" i="24" a="1"/>
  <c r="J3452" i="24" s="1"/>
  <c r="P2844" i="24" s="1"/>
  <c r="J7" i="24" a="1"/>
  <c r="J7" i="24" s="1"/>
  <c r="P6" i="24" s="1"/>
  <c r="J3169" i="24" a="1"/>
  <c r="J3169" i="24" s="1"/>
  <c r="P2599" i="24" s="1"/>
  <c r="J3181" i="24" a="1"/>
  <c r="J3181" i="24" s="1"/>
  <c r="P2607" i="24" s="1"/>
  <c r="J1960" i="24" a="1"/>
  <c r="J1960" i="24" s="1"/>
  <c r="P1601" i="24" s="1"/>
  <c r="J884" i="24" a="1"/>
  <c r="J884" i="24" s="1"/>
  <c r="P707" i="24" s="1"/>
  <c r="J1746" i="24" a="1"/>
  <c r="J1746" i="24" s="1"/>
  <c r="J745" i="24" a="1"/>
  <c r="J745" i="24" s="1"/>
  <c r="P591" i="24" s="1"/>
  <c r="J3017" i="24" a="1"/>
  <c r="J3017" i="24" s="1"/>
  <c r="P2475" i="24" s="1"/>
  <c r="J3184" i="24" a="1"/>
  <c r="J3184" i="24" s="1"/>
  <c r="P2610" i="24" s="1"/>
  <c r="J2253" i="24" a="1"/>
  <c r="J2253" i="24" s="1"/>
  <c r="P1850" i="24" s="1"/>
  <c r="J2270" i="24" a="1"/>
  <c r="J2270" i="24" s="1"/>
  <c r="J3236" i="24" a="1"/>
  <c r="J3236" i="24" s="1"/>
  <c r="P2660" i="24" s="1"/>
  <c r="J2443" i="24" a="1"/>
  <c r="J2443" i="24" s="1"/>
  <c r="P1993" i="24" s="1"/>
  <c r="J685" i="24" a="1"/>
  <c r="J685" i="24" s="1"/>
  <c r="P533" i="24" s="1"/>
  <c r="J3004" i="24" a="1"/>
  <c r="J3004" i="24" s="1"/>
  <c r="P2465" i="24" s="1"/>
  <c r="J2480" i="24" a="1"/>
  <c r="J2480" i="24" s="1"/>
  <c r="P2030" i="24" s="1"/>
  <c r="J2792" i="24" a="1"/>
  <c r="J2792" i="24" s="1"/>
  <c r="J2520" i="24" a="1"/>
  <c r="J2520" i="24" s="1"/>
  <c r="P2070" i="24" s="1"/>
  <c r="J1886" i="24" a="1"/>
  <c r="J1886" i="24" s="1"/>
  <c r="P1555" i="24" s="1"/>
  <c r="J1705" i="24" a="1"/>
  <c r="J1705" i="24" s="1"/>
  <c r="P1443" i="24" s="1"/>
  <c r="J2631" i="24" a="1"/>
  <c r="J2631" i="24" s="1"/>
  <c r="P2181" i="24" s="1"/>
  <c r="J476" i="24" a="1"/>
  <c r="J476" i="24" s="1"/>
  <c r="J68" i="24" a="1"/>
  <c r="J68" i="24" s="1"/>
  <c r="P67" i="24" s="1"/>
  <c r="J1710" i="24" a="1"/>
  <c r="J1710" i="24" s="1"/>
  <c r="P1448" i="24" s="1"/>
  <c r="J3206" i="24" a="1"/>
  <c r="J3206" i="24" s="1"/>
  <c r="P2630" i="24" s="1"/>
  <c r="J2633" i="24" a="1"/>
  <c r="J2633" i="24" s="1"/>
  <c r="P2183" i="24" s="1"/>
  <c r="J2292" i="24" a="1"/>
  <c r="J2292" i="24" s="1"/>
  <c r="J2700" i="24" a="1"/>
  <c r="J2700" i="24" s="1"/>
  <c r="P2244" i="24" s="1"/>
  <c r="J1440" i="24" a="1"/>
  <c r="J1440" i="24" s="1"/>
  <c r="P1178" i="24" s="1"/>
  <c r="J2785" i="24" a="1"/>
  <c r="J2785" i="24" s="1"/>
  <c r="P2305" i="24" s="1"/>
  <c r="J3231" i="24" a="1"/>
  <c r="J3231" i="24" s="1"/>
  <c r="P2655" i="24" s="1"/>
  <c r="J637" i="24" a="1"/>
  <c r="J637" i="24" s="1"/>
  <c r="J727" i="24" a="1"/>
  <c r="J727" i="24" s="1"/>
  <c r="P573" i="24" s="1"/>
  <c r="J2907" i="24" a="1"/>
  <c r="J2907" i="24" s="1"/>
  <c r="P2394" i="24" s="1"/>
  <c r="J601" i="24" a="1"/>
  <c r="J601" i="24" s="1"/>
  <c r="P463" i="24" s="1"/>
  <c r="J3463" i="24" a="1"/>
  <c r="J3463" i="24" s="1"/>
  <c r="P2855" i="24" s="1"/>
  <c r="J2874" i="24" a="1"/>
  <c r="J2874" i="24" s="1"/>
  <c r="P2373" i="24" s="1"/>
  <c r="J114" i="24" a="1"/>
  <c r="J114" i="24" s="1"/>
  <c r="P113" i="24" s="1"/>
  <c r="J3300" i="24" a="1"/>
  <c r="J3300" i="24" s="1"/>
  <c r="P2707" i="24" s="1"/>
  <c r="J3258" i="24" a="1"/>
  <c r="J3258" i="24" s="1"/>
  <c r="P2682" i="24" s="1"/>
  <c r="J1022" i="24" a="1"/>
  <c r="J1022" i="24" s="1"/>
  <c r="P829" i="24" s="1"/>
  <c r="J2721" i="24" a="1"/>
  <c r="J2721" i="24" s="1"/>
  <c r="P2259" i="24" s="1"/>
  <c r="J2047" i="24" a="1"/>
  <c r="J2047" i="24" s="1"/>
  <c r="P1682" i="24" s="1"/>
  <c r="J3375" i="24" a="1"/>
  <c r="J3375" i="24" s="1"/>
  <c r="P2767" i="24" s="1"/>
  <c r="J1873" i="24" a="1"/>
  <c r="J1873" i="24" s="1"/>
  <c r="P1545" i="24" s="1"/>
  <c r="J1503" i="24" a="1"/>
  <c r="J1503" i="24" s="1"/>
  <c r="P1241" i="24" s="1"/>
  <c r="J421" i="24" a="1"/>
  <c r="J421" i="24" s="1"/>
  <c r="P381" i="24" s="1"/>
  <c r="J3546" i="24" a="1"/>
  <c r="J3546" i="24" s="1"/>
  <c r="P2915" i="24" s="1"/>
  <c r="J3130" i="24" a="1"/>
  <c r="J3130" i="24" s="1"/>
  <c r="P2571" i="24" s="1"/>
  <c r="J448" i="24" a="1"/>
  <c r="J448" i="24" s="1"/>
  <c r="J2990" i="24" a="1"/>
  <c r="J2990" i="24" s="1"/>
  <c r="P2458" i="24" s="1"/>
  <c r="J1782" i="24" a="1"/>
  <c r="J1782" i="24" s="1"/>
  <c r="P1497" i="24" s="1"/>
  <c r="J213" i="24" a="1"/>
  <c r="J213" i="24" s="1"/>
  <c r="P212" i="24" s="1"/>
  <c r="J1260" i="24" a="1"/>
  <c r="J1260" i="24" s="1"/>
  <c r="P1034" i="24" s="1"/>
  <c r="J2200" i="24" a="1"/>
  <c r="J2200" i="24" s="1"/>
  <c r="J3112" i="24" a="1"/>
  <c r="J3112" i="24" s="1"/>
  <c r="P2553" i="24" s="1"/>
  <c r="J2389" i="24" a="1"/>
  <c r="J2389" i="24" s="1"/>
  <c r="P1939" i="24" s="1"/>
  <c r="J3659" i="24" a="1"/>
  <c r="J3659" i="24" s="1"/>
  <c r="P2984" i="24" s="1"/>
  <c r="J600" i="24" a="1"/>
  <c r="J600" i="24" s="1"/>
  <c r="P462" i="24" s="1"/>
  <c r="J3042" i="24" a="1"/>
  <c r="J3042" i="24" s="1"/>
  <c r="P2497" i="24" s="1"/>
  <c r="J453" i="24" a="1"/>
  <c r="J453" i="24" s="1"/>
  <c r="J1213" i="24" a="1"/>
  <c r="J1213" i="24" s="1"/>
  <c r="P997" i="24" s="1"/>
  <c r="J383" i="24" a="1"/>
  <c r="J383" i="24" s="1"/>
  <c r="P359" i="24" s="1"/>
  <c r="J2708" i="24" a="1"/>
  <c r="J2708" i="24" s="1"/>
  <c r="J3390" i="24" a="1"/>
  <c r="J3390" i="24" s="1"/>
  <c r="P2782" i="24" s="1"/>
  <c r="J1592" i="24" a="1"/>
  <c r="J1592" i="24" s="1"/>
  <c r="P1330" i="24" s="1"/>
  <c r="J899" i="24" a="1"/>
  <c r="J899" i="24" s="1"/>
  <c r="J2526" i="24" a="1"/>
  <c r="J2526" i="24" s="1"/>
  <c r="P2076" i="24" s="1"/>
  <c r="J2440" i="24" a="1"/>
  <c r="J2440" i="24" s="1"/>
  <c r="P1990" i="24" s="1"/>
  <c r="J636" i="24" a="1"/>
  <c r="J636" i="24" s="1"/>
  <c r="J1237" i="24" a="1"/>
  <c r="J1237" i="24" s="1"/>
  <c r="P1016" i="24" s="1"/>
  <c r="J784" i="24" a="1"/>
  <c r="J784" i="24" s="1"/>
  <c r="P624" i="24" s="1"/>
  <c r="J3337" i="24" a="1"/>
  <c r="J3337" i="24" s="1"/>
  <c r="P2729" i="24" s="1"/>
  <c r="J2334" i="24" a="1"/>
  <c r="J2334" i="24" s="1"/>
  <c r="J2007" i="24" a="1"/>
  <c r="J2007" i="24" s="1"/>
  <c r="P1642" i="24" s="1"/>
  <c r="J2367" i="24" a="1"/>
  <c r="J2367" i="24" s="1"/>
  <c r="J2322" i="24" a="1"/>
  <c r="J2322" i="24" s="1"/>
  <c r="J2284" i="24" a="1"/>
  <c r="J2284" i="24" s="1"/>
  <c r="P1868" i="24" s="1"/>
  <c r="J2268" i="24" a="1"/>
  <c r="J2268" i="24" s="1"/>
  <c r="P1861" i="24" s="1"/>
  <c r="J2003" i="24" a="1"/>
  <c r="J2003" i="24" s="1"/>
  <c r="P1638" i="24" s="1"/>
  <c r="J1761" i="24" a="1"/>
  <c r="J1761" i="24" s="1"/>
  <c r="P1489" i="24" s="1"/>
  <c r="J1132" i="24" a="1"/>
  <c r="J1132" i="24" s="1"/>
  <c r="P935" i="24" s="1"/>
  <c r="J1736" i="24" a="1"/>
  <c r="J1736" i="24" s="1"/>
  <c r="P1474" i="24" s="1"/>
  <c r="J126" i="24" a="1"/>
  <c r="J126" i="24" s="1"/>
  <c r="P125" i="24" s="1"/>
  <c r="J412" i="24" a="1"/>
  <c r="J412" i="24" s="1"/>
  <c r="P373" i="24" s="1"/>
  <c r="J1082" i="24" a="1"/>
  <c r="J1082" i="24" s="1"/>
  <c r="P889" i="24" s="1"/>
  <c r="J1308" i="24" a="1"/>
  <c r="J1308" i="24" s="1"/>
  <c r="P1076" i="24" s="1"/>
  <c r="J2156" i="24" a="1"/>
  <c r="J2156" i="24" s="1"/>
  <c r="P1791" i="24" s="1"/>
  <c r="J2049" i="24" a="1"/>
  <c r="J2049" i="24" s="1"/>
  <c r="P1684" i="24" s="1"/>
  <c r="J471" i="24" a="1"/>
  <c r="J471" i="24" s="1"/>
  <c r="J1545" i="24" a="1"/>
  <c r="J1545" i="24" s="1"/>
  <c r="P1283" i="24" s="1"/>
  <c r="J1622" i="24" a="1"/>
  <c r="J1622" i="24" s="1"/>
  <c r="P1360" i="24" s="1"/>
  <c r="J3100" i="24" a="1"/>
  <c r="J3100" i="24" s="1"/>
  <c r="J2687" i="24" a="1"/>
  <c r="J2687" i="24" s="1"/>
  <c r="P2234" i="24" s="1"/>
  <c r="J3339" i="24" a="1"/>
  <c r="J3339" i="24" s="1"/>
  <c r="P2731" i="24" s="1"/>
  <c r="J1353" i="24" a="1"/>
  <c r="J1353" i="24" s="1"/>
  <c r="P1111" i="24" s="1"/>
  <c r="J380" i="24" a="1"/>
  <c r="J380" i="24" s="1"/>
  <c r="J130" i="24" a="1"/>
  <c r="J130" i="24" s="1"/>
  <c r="P129" i="24" s="1"/>
  <c r="J2157" i="24" a="1"/>
  <c r="J2157" i="24" s="1"/>
  <c r="P1792" i="24" s="1"/>
  <c r="J2377" i="24" a="1"/>
  <c r="J2377" i="24" s="1"/>
  <c r="P1927" i="24" s="1"/>
  <c r="J2913" i="24" a="1"/>
  <c r="J2913" i="24" s="1"/>
  <c r="P2400" i="24" s="1"/>
  <c r="J3644" i="24" a="1"/>
  <c r="J3644" i="24" s="1"/>
  <c r="P2973" i="24" s="1"/>
  <c r="J1200" i="24" a="1"/>
  <c r="J1200" i="24" s="1"/>
  <c r="P990" i="24" s="1"/>
  <c r="J120" i="24" a="1"/>
  <c r="J120" i="24" s="1"/>
  <c r="P119" i="24" s="1"/>
  <c r="J2261" i="24" a="1"/>
  <c r="J2261" i="24" s="1"/>
  <c r="P1855" i="24" s="1"/>
  <c r="J978" i="24" a="1"/>
  <c r="J978" i="24" s="1"/>
  <c r="P785" i="24" s="1"/>
  <c r="J218" i="24" a="1"/>
  <c r="J218" i="24" s="1"/>
  <c r="P217" i="24" s="1"/>
  <c r="J3227" i="24" a="1"/>
  <c r="J3227" i="24" s="1"/>
  <c r="P2651" i="24" s="1"/>
  <c r="J409" i="24" a="1"/>
  <c r="J409" i="24" s="1"/>
  <c r="P370" i="24" s="1"/>
  <c r="J2467" i="24" a="1"/>
  <c r="J2467" i="24" s="1"/>
  <c r="P2017" i="24" s="1"/>
  <c r="J532" i="24" a="1"/>
  <c r="J532" i="24" s="1"/>
  <c r="J2063" i="24" a="1"/>
  <c r="J2063" i="24" s="1"/>
  <c r="P1698" i="24" s="1"/>
  <c r="J816" i="24" a="1"/>
  <c r="J816" i="24" s="1"/>
  <c r="P652" i="24" s="1"/>
  <c r="J2080" i="24" a="1"/>
  <c r="J2080" i="24" s="1"/>
  <c r="P1715" i="24" s="1"/>
  <c r="J755" i="24" a="1"/>
  <c r="J755" i="24" s="1"/>
  <c r="P600" i="24" s="1"/>
  <c r="J2507" i="24" a="1"/>
  <c r="J2507" i="24" s="1"/>
  <c r="P2057" i="24" s="1"/>
  <c r="J3517" i="24" a="1"/>
  <c r="J3517" i="24" s="1"/>
  <c r="P2900" i="24" s="1"/>
  <c r="J2504" i="24" a="1"/>
  <c r="J2504" i="24" s="1"/>
  <c r="P2054" i="24" s="1"/>
  <c r="J40" i="24" a="1"/>
  <c r="J40" i="24" s="1"/>
  <c r="P39" i="24" s="1"/>
  <c r="J1057" i="24" a="1"/>
  <c r="J1057" i="24" s="1"/>
  <c r="P864" i="24" s="1"/>
  <c r="J3156" i="24" a="1"/>
  <c r="J3156" i="24" s="1"/>
  <c r="J1695" i="24" a="1"/>
  <c r="J1695" i="24" s="1"/>
  <c r="P1433" i="24" s="1"/>
  <c r="J1709" i="24" a="1"/>
  <c r="J1709" i="24" s="1"/>
  <c r="P1447" i="24" s="1"/>
  <c r="J1319" i="24" a="1"/>
  <c r="J1319" i="24" s="1"/>
  <c r="P1084" i="24" s="1"/>
  <c r="J3183" i="24" a="1"/>
  <c r="J3183" i="24" s="1"/>
  <c r="P2609" i="24" s="1"/>
  <c r="J3285" i="24" a="1"/>
  <c r="J3285" i="24" s="1"/>
  <c r="J1956" i="24" a="1"/>
  <c r="J1956" i="24" s="1"/>
  <c r="P1597" i="24" s="1"/>
  <c r="J1768" i="24" a="1"/>
  <c r="J1768" i="24" s="1"/>
  <c r="J2069" i="24" a="1"/>
  <c r="J2069" i="24" s="1"/>
  <c r="P1704" i="24" s="1"/>
  <c r="J84" i="24" a="1"/>
  <c r="J84" i="24" s="1"/>
  <c r="P83" i="24" s="1"/>
  <c r="J986" i="24" a="1"/>
  <c r="J986" i="24" s="1"/>
  <c r="P793" i="24" s="1"/>
  <c r="J3642" i="24" a="1"/>
  <c r="J3642" i="24" s="1"/>
  <c r="P2971" i="24" s="1"/>
  <c r="J3062" i="24" a="1"/>
  <c r="J3062" i="24" s="1"/>
  <c r="J1568" i="24" a="1"/>
  <c r="J1568" i="24" s="1"/>
  <c r="P1306" i="24" s="1"/>
  <c r="J3220" i="24" a="1"/>
  <c r="J3220" i="24" s="1"/>
  <c r="P2644" i="24" s="1"/>
  <c r="J522" i="24" a="1"/>
  <c r="J522" i="24" s="1"/>
  <c r="J398" i="24" a="1"/>
  <c r="J398" i="24" s="1"/>
  <c r="J1783" i="24" a="1"/>
  <c r="J1783" i="24" s="1"/>
  <c r="J2965" i="24" a="1"/>
  <c r="J2965" i="24" s="1"/>
  <c r="P2438" i="24" s="1"/>
  <c r="J1649" i="24" a="1"/>
  <c r="J1649" i="24" s="1"/>
  <c r="P1387" i="24" s="1"/>
  <c r="J2138" i="24" a="1"/>
  <c r="J2138" i="24" s="1"/>
  <c r="P1773" i="24" s="1"/>
  <c r="J970" i="24" a="1"/>
  <c r="J970" i="24" s="1"/>
  <c r="P777" i="24" s="1"/>
  <c r="J528" i="24" a="1"/>
  <c r="J528" i="24" s="1"/>
  <c r="J158" i="24" a="1"/>
  <c r="J158" i="24" s="1"/>
  <c r="P157" i="24" s="1"/>
  <c r="J238" i="24" a="1"/>
  <c r="J238" i="24" s="1"/>
  <c r="P237" i="24" s="1"/>
  <c r="J1468" i="24" a="1"/>
  <c r="J1468" i="24" s="1"/>
  <c r="P1206" i="24" s="1"/>
  <c r="J90" i="24" a="1"/>
  <c r="J90" i="24" s="1"/>
  <c r="P89" i="24" s="1"/>
  <c r="J1638" i="24" a="1"/>
  <c r="J1638" i="24" s="1"/>
  <c r="P1376" i="24" s="1"/>
  <c r="J2101" i="24" a="1"/>
  <c r="J2101" i="24" s="1"/>
  <c r="P1736" i="24" s="1"/>
  <c r="J1684" i="24" a="1"/>
  <c r="J1684" i="24" s="1"/>
  <c r="P1422" i="24" s="1"/>
  <c r="J3254" i="24" a="1"/>
  <c r="J3254" i="24" s="1"/>
  <c r="P2678" i="24" s="1"/>
  <c r="J3135" i="24" a="1"/>
  <c r="J3135" i="24" s="1"/>
  <c r="P2576" i="24" s="1"/>
  <c r="J1477" i="24" a="1"/>
  <c r="J1477" i="24" s="1"/>
  <c r="P1215" i="24" s="1"/>
  <c r="J915" i="24" a="1"/>
  <c r="J915" i="24" s="1"/>
  <c r="P730" i="24" s="1"/>
  <c r="J2511" i="24" a="1"/>
  <c r="J2511" i="24" s="1"/>
  <c r="P2061" i="24" s="1"/>
  <c r="J1692" i="24" a="1"/>
  <c r="J1692" i="24" s="1"/>
  <c r="P1430" i="24" s="1"/>
  <c r="J3153" i="24" a="1"/>
  <c r="J3153" i="24" s="1"/>
  <c r="P2589" i="24" s="1"/>
  <c r="J841" i="24" a="1"/>
  <c r="J841" i="24" s="1"/>
  <c r="P672" i="24" s="1"/>
  <c r="J1081" i="24" a="1"/>
  <c r="J1081" i="24" s="1"/>
  <c r="P888" i="24" s="1"/>
  <c r="J3084" i="24" a="1"/>
  <c r="J3084" i="24" s="1"/>
  <c r="P2527" i="24" s="1"/>
  <c r="J2353" i="24" a="1"/>
  <c r="J2353" i="24" s="1"/>
  <c r="J1807" i="24" a="1"/>
  <c r="J1807" i="24" s="1"/>
  <c r="P1512" i="24" s="1"/>
  <c r="J1169" i="24" a="1"/>
  <c r="J1169" i="24" s="1"/>
  <c r="P962" i="24" s="1"/>
  <c r="J895" i="24" a="1"/>
  <c r="J895" i="24" s="1"/>
  <c r="J1675" i="24" a="1"/>
  <c r="J1675" i="24" s="1"/>
  <c r="P1413" i="24" s="1"/>
  <c r="J1242" i="24" a="1"/>
  <c r="J1242" i="24" s="1"/>
  <c r="P1020" i="24" s="1"/>
  <c r="J2160" i="24" a="1"/>
  <c r="J2160" i="24" s="1"/>
  <c r="P1795" i="24" s="1"/>
  <c r="J853" i="24" a="1"/>
  <c r="J853" i="24" s="1"/>
  <c r="P679" i="24" s="1"/>
  <c r="J2357" i="24" a="1"/>
  <c r="J2357" i="24" s="1"/>
  <c r="J1064" i="24" a="1"/>
  <c r="J1064" i="24" s="1"/>
  <c r="P871" i="24" s="1"/>
  <c r="J1757" i="24" a="1"/>
  <c r="J1757" i="24" s="1"/>
  <c r="P1487" i="24" s="1"/>
  <c r="J1207" i="24" a="1"/>
  <c r="J1207" i="24" s="1"/>
  <c r="J595" i="24" a="1"/>
  <c r="J595" i="24" s="1"/>
  <c r="P459" i="24" s="1"/>
  <c r="J1422" i="24" a="1"/>
  <c r="J1422" i="24" s="1"/>
  <c r="P1164" i="24" s="1"/>
  <c r="J2693" i="24" a="1"/>
  <c r="J2693" i="24" s="1"/>
  <c r="P2239" i="24" s="1"/>
  <c r="J3381" i="24" a="1"/>
  <c r="J3381" i="24" s="1"/>
  <c r="P2773" i="24" s="1"/>
  <c r="J1537" i="24" a="1"/>
  <c r="J1537" i="24" s="1"/>
  <c r="P1275" i="24" s="1"/>
  <c r="J2134" i="24" a="1"/>
  <c r="J2134" i="24" s="1"/>
  <c r="P1769" i="24" s="1"/>
  <c r="J2928" i="24" a="1"/>
  <c r="J2928" i="24" s="1"/>
  <c r="P2410" i="24" s="1"/>
  <c r="J2023" i="24" a="1"/>
  <c r="J2023" i="24" s="1"/>
  <c r="P1658" i="24" s="1"/>
  <c r="J3345" i="24" a="1"/>
  <c r="J3345" i="24" s="1"/>
  <c r="P2737" i="24" s="1"/>
  <c r="J1473" i="24" a="1"/>
  <c r="J1473" i="24" s="1"/>
  <c r="P1211" i="24" s="1"/>
  <c r="J1239" i="24" a="1"/>
  <c r="J1239" i="24" s="1"/>
  <c r="P1018" i="24" s="1"/>
  <c r="J1258" i="24" a="1"/>
  <c r="J1258" i="24" s="1"/>
  <c r="P1032" i="24" s="1"/>
  <c r="J2627" i="24" a="1"/>
  <c r="J2627" i="24" s="1"/>
  <c r="P2177" i="24" s="1"/>
  <c r="J1414" i="24" a="1"/>
  <c r="J1414" i="24" s="1"/>
  <c r="P1157" i="24" s="1"/>
  <c r="J2488" i="24" a="1"/>
  <c r="J2488" i="24" s="1"/>
  <c r="P2038" i="24" s="1"/>
  <c r="J2993" i="24" a="1"/>
  <c r="J2993" i="24" s="1"/>
  <c r="P2460" i="24" s="1"/>
  <c r="J3551" i="24" a="1"/>
  <c r="J3551" i="24" s="1"/>
  <c r="P2918" i="24" s="1"/>
  <c r="J2158" i="24" a="1"/>
  <c r="J2158" i="24" s="1"/>
  <c r="P1793" i="24" s="1"/>
  <c r="J1141" i="24" a="1"/>
  <c r="J1141" i="24" s="1"/>
  <c r="J159" i="24" a="1"/>
  <c r="J159" i="24" s="1"/>
  <c r="P158" i="24" s="1"/>
  <c r="J859" i="24" a="1"/>
  <c r="J859" i="24" s="1"/>
  <c r="P685" i="24" s="1"/>
  <c r="J62" i="24" a="1"/>
  <c r="J62" i="24" s="1"/>
  <c r="P61" i="24" s="1"/>
  <c r="J1600" i="24" a="1"/>
  <c r="J1600" i="24" s="1"/>
  <c r="P1338" i="24" s="1"/>
  <c r="J1090" i="24" a="1"/>
  <c r="J1090" i="24" s="1"/>
  <c r="J338" i="24" a="1"/>
  <c r="J338" i="24" s="1"/>
  <c r="P337" i="24" s="1"/>
  <c r="J91" i="24" a="1"/>
  <c r="J91" i="24" s="1"/>
  <c r="P90" i="24" s="1"/>
  <c r="J430" i="24" a="1"/>
  <c r="J430" i="24" s="1"/>
  <c r="P385" i="24" s="1"/>
  <c r="J1743" i="24" a="1"/>
  <c r="J1743" i="24" s="1"/>
  <c r="P1480" i="24" s="1"/>
  <c r="J3016" i="24" a="1"/>
  <c r="J3016" i="24" s="1"/>
  <c r="P2474" i="24" s="1"/>
  <c r="J893" i="24" a="1"/>
  <c r="J893" i="24" s="1"/>
  <c r="P715" i="24" s="1"/>
  <c r="J2369" i="24" a="1"/>
  <c r="J2369" i="24" s="1"/>
  <c r="P1919" i="24" s="1"/>
  <c r="J2489" i="24" a="1"/>
  <c r="J2489" i="24" s="1"/>
  <c r="P2039" i="24" s="1"/>
  <c r="J2972" i="24" a="1"/>
  <c r="J2972" i="24" s="1"/>
  <c r="J795" i="24" a="1"/>
  <c r="J795" i="24" s="1"/>
  <c r="P634" i="24" s="1"/>
  <c r="J3007" i="24" a="1"/>
  <c r="J3007" i="24" s="1"/>
  <c r="J2122" i="24" a="1"/>
  <c r="J2122" i="24" s="1"/>
  <c r="P1757" i="24" s="1"/>
  <c r="J2688" i="24" a="1"/>
  <c r="J2688" i="24" s="1"/>
  <c r="P2235" i="24" s="1"/>
  <c r="J489" i="24" a="1"/>
  <c r="J489" i="24" s="1"/>
  <c r="J797" i="24" a="1"/>
  <c r="J797" i="24" s="1"/>
  <c r="P636" i="24" s="1"/>
  <c r="J3609" i="24" a="1"/>
  <c r="J3609" i="24" s="1"/>
  <c r="P2950" i="24" s="1"/>
  <c r="J1467" i="24" a="1"/>
  <c r="J1467" i="24" s="1"/>
  <c r="P1205" i="24" s="1"/>
  <c r="J620" i="24" a="1"/>
  <c r="J620" i="24" s="1"/>
  <c r="P481" i="24" s="1"/>
  <c r="J549" i="24" a="1"/>
  <c r="J549" i="24" s="1"/>
  <c r="J3000" i="24" a="1"/>
  <c r="J3000" i="24" s="1"/>
  <c r="J1706" i="24" a="1"/>
  <c r="J1706" i="24" s="1"/>
  <c r="P1444" i="24" s="1"/>
  <c r="J404" i="24" a="1"/>
  <c r="J404" i="24" s="1"/>
  <c r="P367" i="24" s="1"/>
  <c r="J2224" i="24" a="1"/>
  <c r="J2224" i="24" s="1"/>
  <c r="J2366" i="24" a="1"/>
  <c r="J2366" i="24" s="1"/>
  <c r="J31" i="24" a="1"/>
  <c r="J31" i="24" s="1"/>
  <c r="P30" i="24" s="1"/>
  <c r="J502" i="24" a="1"/>
  <c r="J502" i="24" s="1"/>
  <c r="J536" i="24" a="1"/>
  <c r="J536" i="24" s="1"/>
  <c r="J203" i="24" a="1"/>
  <c r="J203" i="24" s="1"/>
  <c r="P202" i="24" s="1"/>
  <c r="J807" i="24" a="1"/>
  <c r="J807" i="24" s="1"/>
  <c r="P646" i="24" s="1"/>
  <c r="J119" i="24" a="1"/>
  <c r="J119" i="24" s="1"/>
  <c r="P118" i="24" s="1"/>
  <c r="J3341" i="24" a="1"/>
  <c r="J3341" i="24" s="1"/>
  <c r="P2733" i="24" s="1"/>
  <c r="J1505" i="24" a="1"/>
  <c r="J1505" i="24" s="1"/>
  <c r="P1243" i="24" s="1"/>
  <c r="J1195" i="24" a="1"/>
  <c r="J1195" i="24" s="1"/>
  <c r="P986" i="24" s="1"/>
  <c r="J2197" i="24" a="1"/>
  <c r="J2197" i="24" s="1"/>
  <c r="J2000" i="24" a="1"/>
  <c r="J2000" i="24" s="1"/>
  <c r="P1635" i="24" s="1"/>
  <c r="J2258" i="24" a="1"/>
  <c r="J2258" i="24" s="1"/>
  <c r="P1853" i="24" s="1"/>
  <c r="J1408" i="24" a="1"/>
  <c r="J1408" i="24" s="1"/>
  <c r="P1152" i="24" s="1"/>
  <c r="J1738" i="24" a="1"/>
  <c r="J1738" i="24" s="1"/>
  <c r="P1476" i="24" s="1"/>
  <c r="J3535" i="24" a="1"/>
  <c r="J3535" i="24" s="1"/>
  <c r="J2435" i="24" a="1"/>
  <c r="J2435" i="24" s="1"/>
  <c r="P1985" i="24" s="1"/>
  <c r="J2413" i="24" a="1"/>
  <c r="J2413" i="24" s="1"/>
  <c r="P1963" i="24" s="1"/>
  <c r="J2387" i="24" a="1"/>
  <c r="J2387" i="24" s="1"/>
  <c r="P1937" i="24" s="1"/>
  <c r="J612" i="24" a="1"/>
  <c r="J612" i="24" s="1"/>
  <c r="P473" i="24" s="1"/>
  <c r="J2370" i="24" a="1"/>
  <c r="J2370" i="24" s="1"/>
  <c r="P1920" i="24" s="1"/>
  <c r="J664" i="24" a="1"/>
  <c r="J664" i="24" s="1"/>
  <c r="P518" i="24" s="1"/>
  <c r="J30" i="24" a="1"/>
  <c r="J30" i="24" s="1"/>
  <c r="P29" i="24" s="1"/>
  <c r="J1174" i="24" a="1"/>
  <c r="J1174" i="24" s="1"/>
  <c r="P966" i="24" s="1"/>
  <c r="J2720" i="24" a="1"/>
  <c r="J2720" i="24" s="1"/>
  <c r="P2258" i="24" s="1"/>
  <c r="J766" i="24" a="1"/>
  <c r="J766" i="24" s="1"/>
  <c r="J352" i="24" a="1"/>
  <c r="J352" i="24" s="1"/>
  <c r="J357" i="24" a="1"/>
  <c r="J357" i="24" s="1"/>
  <c r="J563" i="24" a="1"/>
  <c r="J563" i="24" s="1"/>
  <c r="P433" i="24" s="1"/>
  <c r="J1268" i="24" a="1"/>
  <c r="J1268" i="24" s="1"/>
  <c r="P1039" i="24" s="1"/>
  <c r="J767" i="24" a="1"/>
  <c r="J767" i="24" s="1"/>
  <c r="P611" i="24" s="1"/>
  <c r="J1920" i="24" a="1"/>
  <c r="J1920" i="24" s="1"/>
  <c r="P1577" i="24" s="1"/>
  <c r="J1051" i="24" a="1"/>
  <c r="J1051" i="24" s="1"/>
  <c r="P858" i="24" s="1"/>
  <c r="J2999" i="24" a="1"/>
  <c r="J2999" i="24" s="1"/>
  <c r="J1406" i="24" a="1"/>
  <c r="J1406" i="24" s="1"/>
  <c r="P1150" i="24" s="1"/>
  <c r="J3666" i="24" a="1"/>
  <c r="J3666" i="24" s="1"/>
  <c r="P2991" i="24" s="1"/>
  <c r="J2184" i="24" a="1"/>
  <c r="J2184" i="24" s="1"/>
  <c r="P1812" i="24" s="1"/>
  <c r="J1464" i="24" a="1"/>
  <c r="J1464" i="24" s="1"/>
  <c r="P1202" i="24" s="1"/>
  <c r="J842" i="24" a="1"/>
  <c r="J842" i="24" s="1"/>
  <c r="J1598" i="24" a="1"/>
  <c r="J1598" i="24" s="1"/>
  <c r="P1336" i="24" s="1"/>
  <c r="J2279" i="24" a="1"/>
  <c r="J2279" i="24" s="1"/>
  <c r="J1133" i="24" a="1"/>
  <c r="J1133" i="24" s="1"/>
  <c r="J3388" i="24" a="1"/>
  <c r="J3388" i="24" s="1"/>
  <c r="P2780" i="24" s="1"/>
  <c r="J2519" i="24" a="1"/>
  <c r="J2519" i="24" s="1"/>
  <c r="P2069" i="24" s="1"/>
  <c r="J206" i="24" a="1"/>
  <c r="J206" i="24" s="1"/>
  <c r="P205" i="24" s="1"/>
  <c r="J2364" i="24" a="1"/>
  <c r="J2364" i="24" s="1"/>
  <c r="P1918" i="24" s="1"/>
  <c r="J1489" i="24" a="1"/>
  <c r="J1489" i="24" s="1"/>
  <c r="P1227" i="24" s="1"/>
  <c r="J2293" i="24" a="1"/>
  <c r="J2293" i="24" s="1"/>
  <c r="P1874" i="24" s="1"/>
  <c r="J3246" i="24" a="1"/>
  <c r="J3246" i="24" s="1"/>
  <c r="P2670" i="24" s="1"/>
  <c r="J1194" i="24" a="1"/>
  <c r="J1194" i="24" s="1"/>
  <c r="P985" i="24" s="1"/>
  <c r="J2900" i="24" a="1"/>
  <c r="J2900" i="24" s="1"/>
  <c r="J3554" i="24" a="1"/>
  <c r="J3554" i="24" s="1"/>
  <c r="J1145" i="24" a="1"/>
  <c r="J1145" i="24" s="1"/>
  <c r="P942" i="24" s="1"/>
  <c r="J3332" i="24" a="1"/>
  <c r="J3332" i="24" s="1"/>
  <c r="P2724" i="24" s="1"/>
  <c r="J2673" i="24" a="1"/>
  <c r="J2673" i="24" s="1"/>
  <c r="P2221" i="24" s="1"/>
  <c r="J2477" i="24" a="1"/>
  <c r="J2477" i="24" s="1"/>
  <c r="P2027" i="24" s="1"/>
  <c r="J1952" i="24" a="1"/>
  <c r="J1952" i="24" s="1"/>
  <c r="P1593" i="24" s="1"/>
  <c r="J2120" i="24" a="1"/>
  <c r="J2120" i="24" s="1"/>
  <c r="P1755" i="24" s="1"/>
  <c r="J940" i="24" a="1"/>
  <c r="J940" i="24" s="1"/>
  <c r="P748" i="24" s="1"/>
  <c r="J3281" i="24" a="1"/>
  <c r="J3281" i="24" s="1"/>
  <c r="J1225" i="24" a="1"/>
  <c r="J1225" i="24" s="1"/>
  <c r="J1211" i="24" a="1"/>
  <c r="J1211" i="24" s="1"/>
  <c r="J847" i="24" a="1"/>
  <c r="J847" i="24" s="1"/>
  <c r="P676" i="24" s="1"/>
  <c r="J2005" i="24" a="1"/>
  <c r="J2005" i="24" s="1"/>
  <c r="P1640" i="24" s="1"/>
  <c r="J2351" i="24" a="1"/>
  <c r="J2351" i="24" s="1"/>
  <c r="P1911" i="24" s="1"/>
  <c r="J1803" i="24" a="1"/>
  <c r="J1803" i="24" s="1"/>
  <c r="P1510" i="24" s="1"/>
  <c r="J2381" i="24" a="1"/>
  <c r="J2381" i="24" s="1"/>
  <c r="P1931" i="24" s="1"/>
  <c r="J95" i="24" a="1"/>
  <c r="J95" i="24" s="1"/>
  <c r="P94" i="24" s="1"/>
  <c r="J705" i="24" a="1"/>
  <c r="J705" i="24" s="1"/>
  <c r="P551" i="24" s="1"/>
  <c r="J93" i="24" a="1"/>
  <c r="J93" i="24" s="1"/>
  <c r="P92" i="24" s="1"/>
  <c r="J1486" i="24" a="1"/>
  <c r="J1486" i="24" s="1"/>
  <c r="P1224" i="24" s="1"/>
  <c r="J3431" i="24" a="1"/>
  <c r="J3431" i="24" s="1"/>
  <c r="P2823" i="24" s="1"/>
  <c r="J1447" i="24" a="1"/>
  <c r="J1447" i="24" s="1"/>
  <c r="P1185" i="24" s="1"/>
  <c r="J347" i="24" a="1"/>
  <c r="J347" i="24" s="1"/>
  <c r="P346" i="24" s="1"/>
  <c r="J1326" i="24" a="1"/>
  <c r="J1326" i="24" s="1"/>
  <c r="J907" i="24" a="1"/>
  <c r="J907" i="24" s="1"/>
  <c r="P723" i="24" s="1"/>
  <c r="J3547" i="24" a="1"/>
  <c r="J3547" i="24" s="1"/>
  <c r="P2916" i="24" s="1"/>
  <c r="J1253" i="24" a="1"/>
  <c r="J1253" i="24" s="1"/>
  <c r="J1794" i="24" a="1"/>
  <c r="J1794" i="24" s="1"/>
  <c r="J1295" i="24" a="1"/>
  <c r="J1295" i="24" s="1"/>
  <c r="P1064" i="24" s="1"/>
  <c r="J1259" i="24" a="1"/>
  <c r="J1259" i="24" s="1"/>
  <c r="P1033" i="24" s="1"/>
  <c r="J2040" i="24" a="1"/>
  <c r="J2040" i="24" s="1"/>
  <c r="P1675" i="24" s="1"/>
  <c r="J972" i="24" a="1"/>
  <c r="J972" i="24" s="1"/>
  <c r="P779" i="24" s="1"/>
  <c r="J3462" i="24" a="1"/>
  <c r="J3462" i="24" s="1"/>
  <c r="P2854" i="24" s="1"/>
  <c r="J1288" i="24" a="1"/>
  <c r="J1288" i="24" s="1"/>
  <c r="P1057" i="24" s="1"/>
  <c r="J1286" i="24" a="1"/>
  <c r="J1286" i="24" s="1"/>
  <c r="P1055" i="24" s="1"/>
  <c r="J3359" i="24" a="1"/>
  <c r="J3359" i="24" s="1"/>
  <c r="P2751" i="24" s="1"/>
  <c r="J2546" i="24" a="1"/>
  <c r="J2546" i="24" s="1"/>
  <c r="P2096" i="24" s="1"/>
  <c r="J1424" i="24" a="1"/>
  <c r="J1424" i="24" s="1"/>
  <c r="P1166" i="24" s="1"/>
  <c r="J2967" i="24" a="1"/>
  <c r="J2967" i="24" s="1"/>
  <c r="J1563" i="24" a="1"/>
  <c r="J1563" i="24" s="1"/>
  <c r="P1301" i="24" s="1"/>
  <c r="J2513" i="24" a="1"/>
  <c r="J2513" i="24" s="1"/>
  <c r="P2063" i="24" s="1"/>
  <c r="J2471" i="24" a="1"/>
  <c r="J2471" i="24" s="1"/>
  <c r="P2021" i="24" s="1"/>
  <c r="J3466" i="24" a="1"/>
  <c r="J3466" i="24" s="1"/>
  <c r="P2858" i="24" s="1"/>
  <c r="J3014" i="24" a="1"/>
  <c r="J3014" i="24" s="1"/>
  <c r="P2472" i="24" s="1"/>
  <c r="J1325" i="24" a="1"/>
  <c r="J1325" i="24" s="1"/>
  <c r="J845" i="24" a="1"/>
  <c r="J845" i="24" s="1"/>
  <c r="J184" i="24" a="1"/>
  <c r="J184" i="24" s="1"/>
  <c r="P183" i="24" s="1"/>
  <c r="J2230" i="24" a="1"/>
  <c r="J2230" i="24" s="1"/>
  <c r="J3439" i="24" a="1"/>
  <c r="J3439" i="24" s="1"/>
  <c r="P2831" i="24" s="1"/>
  <c r="J2876" i="24" a="1"/>
  <c r="J2876" i="24" s="1"/>
  <c r="J3003" i="24" a="1"/>
  <c r="J3003" i="24" s="1"/>
  <c r="J1843" i="24" a="1"/>
  <c r="J1843" i="24" s="1"/>
  <c r="J2052" i="24" a="1"/>
  <c r="J2052" i="24" s="1"/>
  <c r="P1687" i="24" s="1"/>
  <c r="J121" i="24" a="1"/>
  <c r="J121" i="24" s="1"/>
  <c r="P120" i="24" s="1"/>
  <c r="J65" i="24" a="1"/>
  <c r="J65" i="24" s="1"/>
  <c r="P64" i="24" s="1"/>
  <c r="J2484" i="24" a="1"/>
  <c r="J2484" i="24" s="1"/>
  <c r="P2034" i="24" s="1"/>
  <c r="J2028" i="24" a="1"/>
  <c r="J2028" i="24" s="1"/>
  <c r="P1663" i="24" s="1"/>
  <c r="J557" i="24" a="1"/>
  <c r="J557" i="24" s="1"/>
  <c r="P427" i="24" s="1"/>
  <c r="J169" i="24" a="1"/>
  <c r="J169" i="24" s="1"/>
  <c r="P168" i="24" s="1"/>
  <c r="J3474" i="24" a="1"/>
  <c r="J3474" i="24" s="1"/>
  <c r="P2866" i="24" s="1"/>
  <c r="J666" i="24" a="1"/>
  <c r="J666" i="24" s="1"/>
  <c r="P520" i="24" s="1"/>
  <c r="J660" i="24" a="1"/>
  <c r="J660" i="24" s="1"/>
  <c r="P514" i="24" s="1"/>
  <c r="J3568" i="24" a="1"/>
  <c r="J3568" i="24" s="1"/>
  <c r="P2926" i="24" s="1"/>
  <c r="J1146" i="24" a="1"/>
  <c r="J1146" i="24" s="1"/>
  <c r="P943" i="24" s="1"/>
  <c r="J992" i="24" a="1"/>
  <c r="J992" i="24" s="1"/>
  <c r="P799" i="24" s="1"/>
  <c r="J2282" i="24" a="1"/>
  <c r="J2282" i="24" s="1"/>
  <c r="J2045" i="24" a="1"/>
  <c r="J2045" i="24" s="1"/>
  <c r="P1680" i="24" s="1"/>
  <c r="J2610" i="24" a="1"/>
  <c r="J2610" i="24" s="1"/>
  <c r="P2160" i="24" s="1"/>
  <c r="J252" i="24" a="1"/>
  <c r="J252" i="24" s="1"/>
  <c r="P251" i="24" s="1"/>
  <c r="J2451" i="24" a="1"/>
  <c r="J2451" i="24" s="1"/>
  <c r="P2001" i="24" s="1"/>
  <c r="J3406" i="24" a="1"/>
  <c r="J3406" i="24" s="1"/>
  <c r="P2798" i="24" s="1"/>
  <c r="J801" i="24" a="1"/>
  <c r="J801" i="24" s="1"/>
  <c r="P640" i="24" s="1"/>
  <c r="J2585" i="24" a="1"/>
  <c r="J2585" i="24" s="1"/>
  <c r="P2135" i="24" s="1"/>
  <c r="J3289" i="24" a="1"/>
  <c r="J3289" i="24" s="1"/>
  <c r="P2703" i="24" s="1"/>
  <c r="J1777" i="24" a="1"/>
  <c r="J1777" i="24" s="1"/>
  <c r="P1494" i="24" s="1"/>
  <c r="J824" i="24" a="1"/>
  <c r="J824" i="24" s="1"/>
  <c r="P659" i="24" s="1"/>
  <c r="J2388" i="24" a="1"/>
  <c r="J2388" i="24" s="1"/>
  <c r="P1938" i="24" s="1"/>
  <c r="J556" i="24" a="1"/>
  <c r="J556" i="24" s="1"/>
  <c r="P426" i="24" s="1"/>
  <c r="J1836" i="24" a="1"/>
  <c r="J1836" i="24" s="1"/>
  <c r="P1529" i="24" s="1"/>
  <c r="J2561" i="24" a="1"/>
  <c r="J2561" i="24" s="1"/>
  <c r="P2111" i="24" s="1"/>
  <c r="J2595" i="24" a="1"/>
  <c r="J2595" i="24" s="1"/>
  <c r="P2145" i="24" s="1"/>
  <c r="J153" i="24" a="1"/>
  <c r="J153" i="24" s="1"/>
  <c r="P152" i="24" s="1"/>
  <c r="J1165" i="24" a="1"/>
  <c r="J1165" i="24" s="1"/>
  <c r="P959" i="24" s="1"/>
  <c r="J1832" i="24" a="1"/>
  <c r="J1832" i="24" s="1"/>
  <c r="P1526" i="24" s="1"/>
  <c r="J3272" i="24" a="1"/>
  <c r="J3272" i="24" s="1"/>
  <c r="P2696" i="24" s="1"/>
  <c r="J505" i="24" a="1"/>
  <c r="J505" i="24" s="1"/>
  <c r="J1959" i="24" a="1"/>
  <c r="J1959" i="24" s="1"/>
  <c r="P1600" i="24" s="1"/>
  <c r="J2540" i="24" a="1"/>
  <c r="J2540" i="24" s="1"/>
  <c r="P2090" i="24" s="1"/>
  <c r="J1767" i="24" a="1"/>
  <c r="J1767" i="24" s="1"/>
  <c r="J3363" i="24" a="1"/>
  <c r="J3363" i="24" s="1"/>
  <c r="P2755" i="24" s="1"/>
  <c r="J1903" i="24" a="1"/>
  <c r="J1903" i="24" s="1"/>
  <c r="P1568" i="24" s="1"/>
  <c r="J307" i="24" a="1"/>
  <c r="J307" i="24" s="1"/>
  <c r="P306" i="24" s="1"/>
  <c r="J1766" i="24" a="1"/>
  <c r="J1766" i="24" s="1"/>
  <c r="P1491" i="24" s="1"/>
  <c r="J1375" i="24" a="1"/>
  <c r="J1375" i="24" s="1"/>
  <c r="P1129" i="24" s="1"/>
  <c r="J235" i="24" a="1"/>
  <c r="J235" i="24" s="1"/>
  <c r="P234" i="24" s="1"/>
  <c r="J3283" i="24" a="1"/>
  <c r="J3283" i="24" s="1"/>
  <c r="J1718" i="24" a="1"/>
  <c r="J1718" i="24" s="1"/>
  <c r="P1456" i="24" s="1"/>
  <c r="J1868" i="24" a="1"/>
  <c r="J1868" i="24" s="1"/>
  <c r="P1542" i="24" s="1"/>
  <c r="J89" i="24" a="1"/>
  <c r="J89" i="24" s="1"/>
  <c r="P88" i="24" s="1"/>
  <c r="J2204" i="24" a="1"/>
  <c r="J2204" i="24" s="1"/>
  <c r="J1999" i="24" a="1"/>
  <c r="J1999" i="24" s="1"/>
  <c r="P1634" i="24" s="1"/>
  <c r="J2892" i="24" a="1"/>
  <c r="J2892" i="24" s="1"/>
  <c r="P2384" i="24" s="1"/>
  <c r="J2589" i="24" a="1"/>
  <c r="J2589" i="24" s="1"/>
  <c r="P2139" i="24" s="1"/>
  <c r="J3182" i="24" a="1"/>
  <c r="J3182" i="24" s="1"/>
  <c r="P2608" i="24" s="1"/>
  <c r="J578" i="24" a="1"/>
  <c r="J578" i="24" s="1"/>
  <c r="P447" i="24" s="1"/>
  <c r="J2705" i="24" a="1"/>
  <c r="J2705" i="24" s="1"/>
  <c r="P2249" i="24" s="1"/>
  <c r="J2216" i="24" a="1"/>
  <c r="J2216" i="24" s="1"/>
  <c r="P1826" i="24" s="1"/>
  <c r="J3052" i="24" a="1"/>
  <c r="J3052" i="24" s="1"/>
  <c r="P2507" i="24" s="1"/>
  <c r="J1494" i="24" a="1"/>
  <c r="J1494" i="24" s="1"/>
  <c r="P1232" i="24" s="1"/>
  <c r="J1438" i="24" a="1"/>
  <c r="J1438" i="24" s="1"/>
  <c r="P1177" i="24" s="1"/>
  <c r="J2303" i="24" a="1"/>
  <c r="J2303" i="24" s="1"/>
  <c r="P1882" i="24" s="1"/>
  <c r="J1604" i="24" a="1"/>
  <c r="J1604" i="24" s="1"/>
  <c r="P1342" i="24" s="1"/>
  <c r="J3564" i="24" a="1"/>
  <c r="J3564" i="24" s="1"/>
  <c r="J1045" i="24" a="1"/>
  <c r="J1045" i="24" s="1"/>
  <c r="P852" i="24" s="1"/>
  <c r="J1614" i="24" a="1"/>
  <c r="J1614" i="24" s="1"/>
  <c r="P1352" i="24" s="1"/>
  <c r="J2859" i="24" a="1"/>
  <c r="J2859" i="24" s="1"/>
  <c r="P2363" i="24" s="1"/>
  <c r="J450" i="24" a="1"/>
  <c r="J450" i="24" s="1"/>
  <c r="J3061" i="24" a="1"/>
  <c r="J3061" i="24" s="1"/>
  <c r="J525" i="24" a="1"/>
  <c r="J525" i="24" s="1"/>
  <c r="J2460" i="24" a="1"/>
  <c r="J2460" i="24" s="1"/>
  <c r="P2010" i="24" s="1"/>
  <c r="J396" i="24" a="1"/>
  <c r="J396" i="24" s="1"/>
  <c r="J1324" i="24" a="1"/>
  <c r="J1324" i="24" s="1"/>
  <c r="P1089" i="24" s="1"/>
  <c r="J2423" i="24" a="1"/>
  <c r="J2423" i="24" s="1"/>
  <c r="P1973" i="24" s="1"/>
  <c r="J3105" i="24" a="1"/>
  <c r="J3105" i="24" s="1"/>
  <c r="P2546" i="24" s="1"/>
  <c r="J2035" i="24" a="1"/>
  <c r="J2035" i="24" s="1"/>
  <c r="P1670" i="24" s="1"/>
  <c r="J3373" i="24" a="1"/>
  <c r="J3373" i="24" s="1"/>
  <c r="P2765" i="24" s="1"/>
  <c r="J833" i="24" a="1"/>
  <c r="J833" i="24" s="1"/>
  <c r="P667" i="24" s="1"/>
  <c r="J2259" i="24" a="1"/>
  <c r="J2259" i="24" s="1"/>
  <c r="J1032" i="24" a="1"/>
  <c r="J1032" i="24" s="1"/>
  <c r="P839" i="24" s="1"/>
  <c r="J2093" i="24" a="1"/>
  <c r="J2093" i="24" s="1"/>
  <c r="P1728" i="24" s="1"/>
  <c r="J3015" i="24" a="1"/>
  <c r="J3015" i="24" s="1"/>
  <c r="P2473" i="24" s="1"/>
  <c r="J2709" i="24" a="1"/>
  <c r="J2709" i="24" s="1"/>
  <c r="P2252" i="24" s="1"/>
  <c r="J896" i="24" a="1"/>
  <c r="J896" i="24" s="1"/>
  <c r="J2456" i="24" a="1"/>
  <c r="J2456" i="24" s="1"/>
  <c r="P2006" i="24" s="1"/>
  <c r="J520" i="24" a="1"/>
  <c r="J520" i="24" s="1"/>
  <c r="P412" i="24" s="1"/>
  <c r="J3053" i="24" a="1"/>
  <c r="J3053" i="24" s="1"/>
  <c r="P2508" i="24" s="1"/>
  <c r="J2169" i="24" a="1"/>
  <c r="J2169" i="24" s="1"/>
  <c r="P1804" i="24" s="1"/>
  <c r="J1919" i="24" a="1"/>
  <c r="J1919" i="24" s="1"/>
  <c r="J445" i="24" a="1"/>
  <c r="J445" i="24" s="1"/>
  <c r="J750" i="24" a="1"/>
  <c r="J750" i="24" s="1"/>
  <c r="J3596" i="24" a="1"/>
  <c r="J3596" i="24" s="1"/>
  <c r="P2941" i="24" s="1"/>
  <c r="J3333" i="24" a="1"/>
  <c r="J3333" i="24" s="1"/>
  <c r="P2725" i="24" s="1"/>
  <c r="J3552" i="24" a="1"/>
  <c r="J3552" i="24" s="1"/>
  <c r="J2238" i="24" a="1"/>
  <c r="J2238" i="24" s="1"/>
  <c r="P1841" i="24" s="1"/>
  <c r="J2085" i="24" a="1"/>
  <c r="J2085" i="24" s="1"/>
  <c r="P1720" i="24" s="1"/>
  <c r="J3251" i="24" a="1"/>
  <c r="J3251" i="24" s="1"/>
  <c r="P2675" i="24" s="1"/>
  <c r="J707" i="24" a="1"/>
  <c r="J707" i="24" s="1"/>
  <c r="P553" i="24" s="1"/>
  <c r="J2454" i="24" a="1"/>
  <c r="J2454" i="24" s="1"/>
  <c r="P2004" i="24" s="1"/>
  <c r="J3225" i="24" a="1"/>
  <c r="J3225" i="24" s="1"/>
  <c r="P2649" i="24" s="1"/>
  <c r="J2804" i="24" a="1"/>
  <c r="J2804" i="24" s="1"/>
  <c r="P2322" i="24" s="1"/>
  <c r="J2806" i="24" a="1"/>
  <c r="J2806" i="24" s="1"/>
  <c r="P2324" i="24" s="1"/>
  <c r="J829" i="24" a="1"/>
  <c r="J829" i="24" s="1"/>
  <c r="P664" i="24" s="1"/>
  <c r="J149" i="24" a="1"/>
  <c r="J149" i="24" s="1"/>
  <c r="P148" i="24" s="1"/>
  <c r="J230" i="24" a="1"/>
  <c r="J230" i="24" s="1"/>
  <c r="P229" i="24" s="1"/>
  <c r="J1122" i="24" a="1"/>
  <c r="J1122" i="24" s="1"/>
  <c r="P925" i="24" s="1"/>
  <c r="J2570" i="24" a="1"/>
  <c r="J2570" i="24" s="1"/>
  <c r="P2120" i="24" s="1"/>
  <c r="J512" i="24" a="1"/>
  <c r="J512" i="24" s="1"/>
  <c r="P409" i="24" s="1"/>
  <c r="J2565" i="24" a="1"/>
  <c r="J2565" i="24" s="1"/>
  <c r="P2115" i="24" s="1"/>
  <c r="J3433" i="24" a="1"/>
  <c r="J3433" i="24" s="1"/>
  <c r="P2825" i="24" s="1"/>
  <c r="J955" i="24" a="1"/>
  <c r="J955" i="24" s="1"/>
  <c r="P762" i="24" s="1"/>
  <c r="J3493" i="24" a="1"/>
  <c r="J3493" i="24" s="1"/>
  <c r="P2885" i="24" s="1"/>
  <c r="J958" i="24" a="1"/>
  <c r="J958" i="24" s="1"/>
  <c r="P765" i="24" s="1"/>
  <c r="J1702" i="24" a="1"/>
  <c r="J1702" i="24" s="1"/>
  <c r="P1440" i="24" s="1"/>
  <c r="J1504" i="24" a="1"/>
  <c r="J1504" i="24" s="1"/>
  <c r="P1242" i="24" s="1"/>
  <c r="J1560" i="24" a="1"/>
  <c r="J1560" i="24" s="1"/>
  <c r="P1298" i="24" s="1"/>
  <c r="J1050" i="24" a="1"/>
  <c r="J1050" i="24" s="1"/>
  <c r="P857" i="24" s="1"/>
  <c r="J1856" i="24" a="1"/>
  <c r="J1856" i="24" s="1"/>
  <c r="P1537" i="24" s="1"/>
  <c r="J2096" i="24" a="1"/>
  <c r="J2096" i="24" s="1"/>
  <c r="P1731" i="24" s="1"/>
  <c r="J3024" i="24" a="1"/>
  <c r="J3024" i="24" s="1"/>
  <c r="P2481" i="24" s="1"/>
  <c r="J12" i="24" a="1"/>
  <c r="J12" i="24" s="1"/>
  <c r="P11" i="24" s="1"/>
  <c r="J3559" i="24" a="1"/>
  <c r="J3559" i="24" s="1"/>
  <c r="P2923" i="24" s="1"/>
  <c r="J2464" i="24" a="1"/>
  <c r="J2464" i="24" s="1"/>
  <c r="P2014" i="24" s="1"/>
  <c r="J51" i="24" a="1"/>
  <c r="J51" i="24" s="1"/>
  <c r="P50" i="24" s="1"/>
  <c r="J228" i="24" a="1"/>
  <c r="J228" i="24" s="1"/>
  <c r="P227" i="24" s="1"/>
  <c r="J2802" i="24" a="1"/>
  <c r="J2802" i="24" s="1"/>
  <c r="P2320" i="24" s="1"/>
  <c r="J1363" i="24" a="1"/>
  <c r="J1363" i="24" s="1"/>
  <c r="P1118" i="24" s="1"/>
  <c r="J3080" i="24" a="1"/>
  <c r="J3080" i="24" s="1"/>
  <c r="P2523" i="24" s="1"/>
  <c r="J2427" i="24" a="1"/>
  <c r="J2427" i="24" s="1"/>
  <c r="P1977" i="24" s="1"/>
  <c r="J3098" i="24" a="1"/>
  <c r="J3098" i="24" s="1"/>
  <c r="P2541" i="24" s="1"/>
  <c r="J827" i="24" a="1"/>
  <c r="J827" i="24" s="1"/>
  <c r="P662" i="24" s="1"/>
  <c r="J2332" i="24" a="1"/>
  <c r="J2332" i="24" s="1"/>
  <c r="P1901" i="24" s="1"/>
  <c r="J2609" i="24" a="1"/>
  <c r="J2609" i="24" s="1"/>
  <c r="P2159" i="24" s="1"/>
  <c r="J11" i="24" a="1"/>
  <c r="J11" i="24" s="1"/>
  <c r="P10" i="24" s="1"/>
  <c r="J510" i="24" a="1"/>
  <c r="J510" i="24" s="1"/>
  <c r="P408" i="24" s="1"/>
  <c r="J793" i="24" a="1"/>
  <c r="J793" i="24" s="1"/>
  <c r="P632" i="24" s="1"/>
  <c r="J2426" i="24" a="1"/>
  <c r="J2426" i="24" s="1"/>
  <c r="P1976" i="24" s="1"/>
  <c r="J2376" i="24" a="1"/>
  <c r="J2376" i="24" s="1"/>
  <c r="P1926" i="24" s="1"/>
  <c r="J2326" i="24" a="1"/>
  <c r="J2326" i="24" s="1"/>
  <c r="P1897" i="24" s="1"/>
  <c r="J712" i="24" a="1"/>
  <c r="J712" i="24" s="1"/>
  <c r="P558" i="24" s="1"/>
  <c r="J2272" i="24" a="1"/>
  <c r="J2272" i="24" s="1"/>
  <c r="J2469" i="24" a="1"/>
  <c r="J2469" i="24" s="1"/>
  <c r="P2019" i="24" s="1"/>
  <c r="J1261" i="24" a="1"/>
  <c r="J1261" i="24" s="1"/>
  <c r="P1035" i="24" s="1"/>
  <c r="J1515" i="24" a="1"/>
  <c r="J1515" i="24" s="1"/>
  <c r="P1253" i="24" s="1"/>
  <c r="J3201" i="24" a="1"/>
  <c r="J3201" i="24" s="1"/>
  <c r="J2210" i="24" a="1"/>
  <c r="J2210" i="24" s="1"/>
  <c r="P1823" i="24" s="1"/>
  <c r="J1751" i="24" a="1"/>
  <c r="J1751" i="24" s="1"/>
  <c r="P1484" i="24" s="1"/>
  <c r="J1990" i="24" a="1"/>
  <c r="J1990" i="24" s="1"/>
  <c r="P1625" i="24" s="1"/>
  <c r="J2021" i="24" a="1"/>
  <c r="J2021" i="24" s="1"/>
  <c r="P1656" i="24" s="1"/>
  <c r="J482" i="24" a="1"/>
  <c r="J482" i="24" s="1"/>
  <c r="J2761" i="24" a="1"/>
  <c r="J2761" i="24" s="1"/>
  <c r="P2290" i="24" s="1"/>
  <c r="J1618" i="24" a="1"/>
  <c r="J1618" i="24" s="1"/>
  <c r="P1356" i="24" s="1"/>
  <c r="J2207" i="24" a="1"/>
  <c r="J2207" i="24" s="1"/>
  <c r="P1821" i="24" s="1"/>
  <c r="J1123" i="24" a="1"/>
  <c r="J1123" i="24" s="1"/>
  <c r="P926" i="24" s="1"/>
  <c r="J1924" i="24" a="1"/>
  <c r="J1924" i="24" s="1"/>
  <c r="J1527" i="24" a="1"/>
  <c r="J1527" i="24" s="1"/>
  <c r="P1265" i="24" s="1"/>
  <c r="J188" i="24" a="1"/>
  <c r="J188" i="24" s="1"/>
  <c r="P187" i="24" s="1"/>
  <c r="J2117" i="24" a="1"/>
  <c r="J2117" i="24" s="1"/>
  <c r="P1752" i="24" s="1"/>
  <c r="J3620" i="24" a="1"/>
  <c r="J3620" i="24" s="1"/>
  <c r="P2957" i="24" s="1"/>
  <c r="J886" i="24" a="1"/>
  <c r="J886" i="24" s="1"/>
  <c r="P709" i="24" s="1"/>
  <c r="J675" i="24" a="1"/>
  <c r="J675" i="24" s="1"/>
  <c r="J1177" i="24" a="1"/>
  <c r="J1177" i="24" s="1"/>
  <c r="P969" i="24" s="1"/>
  <c r="J1316" i="24" a="1"/>
  <c r="J1316" i="24" s="1"/>
  <c r="J1047" i="24" a="1"/>
  <c r="J1047" i="24" s="1"/>
  <c r="P854" i="24" s="1"/>
  <c r="J2690" i="24" a="1"/>
  <c r="J2690" i="24" s="1"/>
  <c r="J722" i="24" a="1"/>
  <c r="J722" i="24" s="1"/>
  <c r="P568" i="24" s="1"/>
  <c r="J49" i="24" a="1"/>
  <c r="J49" i="24" s="1"/>
  <c r="P48" i="24" s="1"/>
  <c r="J511" i="24" a="1"/>
  <c r="J511" i="24" s="1"/>
  <c r="J1694" i="24" a="1"/>
  <c r="J1694" i="24" s="1"/>
  <c r="P1432" i="24" s="1"/>
  <c r="J804" i="24" a="1"/>
  <c r="J804" i="24" s="1"/>
  <c r="P643" i="24" s="1"/>
  <c r="J935" i="24" a="1"/>
  <c r="J935" i="24" s="1"/>
  <c r="P743" i="24" s="1"/>
  <c r="J303" i="24" a="1"/>
  <c r="J303" i="24" s="1"/>
  <c r="P302" i="24" s="1"/>
  <c r="J3178" i="24" a="1"/>
  <c r="J3178" i="24" s="1"/>
  <c r="J2374" i="24" a="1"/>
  <c r="J2374" i="24" s="1"/>
  <c r="P1924" i="24" s="1"/>
  <c r="J979" i="24" a="1"/>
  <c r="J979" i="24" s="1"/>
  <c r="P786" i="24" s="1"/>
  <c r="J1483" i="24" a="1"/>
  <c r="J1483" i="24" s="1"/>
  <c r="P1221" i="24" s="1"/>
  <c r="J706" i="24" a="1"/>
  <c r="J706" i="24" s="1"/>
  <c r="P552" i="24" s="1"/>
  <c r="J2567" i="24" a="1"/>
  <c r="J2567" i="24" s="1"/>
  <c r="P2117" i="24" s="1"/>
  <c r="J963" i="24" a="1"/>
  <c r="J963" i="24" s="1"/>
  <c r="P770" i="24" s="1"/>
  <c r="J3553" i="24" a="1"/>
  <c r="J3553" i="24" s="1"/>
  <c r="J2895" i="24" a="1"/>
  <c r="J2895" i="24" s="1"/>
  <c r="P2387" i="24" s="1"/>
  <c r="J1413" i="24" a="1"/>
  <c r="J1413" i="24" s="1"/>
  <c r="P1156" i="24" s="1"/>
  <c r="J1430" i="24" a="1"/>
  <c r="J1430" i="24" s="1"/>
  <c r="P1170" i="24" s="1"/>
  <c r="J15" i="24" a="1"/>
  <c r="J15" i="24" s="1"/>
  <c r="P14" i="24" s="1"/>
  <c r="J2994" i="24" a="1"/>
  <c r="J2994" i="24" s="1"/>
  <c r="J2887" i="24" a="1"/>
  <c r="J2887" i="24" s="1"/>
  <c r="P2381" i="24" s="1"/>
  <c r="J54" i="24" a="1"/>
  <c r="J54" i="24" s="1"/>
  <c r="P53" i="24" s="1"/>
  <c r="J2523" i="24" a="1"/>
  <c r="J2523" i="24" s="1"/>
  <c r="P2073" i="24" s="1"/>
  <c r="J3094" i="24" a="1"/>
  <c r="J3094" i="24" s="1"/>
  <c r="P2537" i="24" s="1"/>
  <c r="J2550" i="24" a="1"/>
  <c r="J2550" i="24" s="1"/>
  <c r="P2100" i="24" s="1"/>
  <c r="J3542" i="24" a="1"/>
  <c r="J3542" i="24" s="1"/>
  <c r="P2911" i="24" s="1"/>
  <c r="J81" i="24" a="1"/>
  <c r="J81" i="24" s="1"/>
  <c r="P80" i="24" s="1"/>
  <c r="J2722" i="24" a="1"/>
  <c r="J2722" i="24" s="1"/>
  <c r="J621" i="24" a="1"/>
  <c r="J621" i="24" s="1"/>
  <c r="P482" i="24" s="1"/>
  <c r="J2696" i="24" a="1"/>
  <c r="J2696" i="24" s="1"/>
  <c r="P2241" i="24" s="1"/>
  <c r="J1817" i="24" a="1"/>
  <c r="J1817" i="24" s="1"/>
  <c r="J550" i="24" a="1"/>
  <c r="J550" i="24" s="1"/>
  <c r="J1797" i="24" a="1"/>
  <c r="J1797" i="24" s="1"/>
  <c r="P1506" i="24" s="1"/>
  <c r="J2927" i="24" a="1"/>
  <c r="J2927" i="24" s="1"/>
  <c r="P2409" i="24" s="1"/>
  <c r="J2475" i="24" a="1"/>
  <c r="J2475" i="24" s="1"/>
  <c r="P2025" i="24" s="1"/>
  <c r="J1763" i="24" a="1"/>
  <c r="J1763" i="24" s="1"/>
  <c r="J3224" i="24" a="1"/>
  <c r="J3224" i="24" s="1"/>
  <c r="P2648" i="24" s="1"/>
  <c r="J863" i="24" a="1"/>
  <c r="J863" i="24" s="1"/>
  <c r="P689" i="24" s="1"/>
  <c r="J1916" i="24" a="1"/>
  <c r="J1916" i="24" s="1"/>
  <c r="P1576" i="24" s="1"/>
  <c r="J1801" i="24" a="1"/>
  <c r="J1801" i="24" s="1"/>
  <c r="J3660" i="24" a="1"/>
  <c r="J3660" i="24" s="1"/>
  <c r="P2985" i="24" s="1"/>
  <c r="J2065" i="24" a="1"/>
  <c r="J2065" i="24" s="1"/>
  <c r="P1700" i="24" s="1"/>
  <c r="J1009" i="24" a="1"/>
  <c r="J1009" i="24" s="1"/>
  <c r="P816" i="24" s="1"/>
  <c r="J883" i="24" a="1"/>
  <c r="J883" i="24" s="1"/>
  <c r="P706" i="24" s="1"/>
  <c r="J814" i="24" a="1"/>
  <c r="J814" i="24" s="1"/>
  <c r="P650" i="24" s="1"/>
  <c r="J926" i="24" a="1"/>
  <c r="J926" i="24" s="1"/>
  <c r="P739" i="24" s="1"/>
  <c r="J2628" i="24" a="1"/>
  <c r="J2628" i="24" s="1"/>
  <c r="P2178" i="24" s="1"/>
  <c r="J1851" i="24" a="1"/>
  <c r="J1851" i="24" s="1"/>
  <c r="J995" i="24" a="1"/>
  <c r="J995" i="24" s="1"/>
  <c r="P802" i="24" s="1"/>
  <c r="J134" i="24" a="1"/>
  <c r="J134" i="24" s="1"/>
  <c r="P133" i="24" s="1"/>
  <c r="J751" i="24" a="1"/>
  <c r="J751" i="24" s="1"/>
  <c r="P596" i="24" s="1"/>
  <c r="J3294" i="24" a="1"/>
  <c r="J3294" i="24" s="1"/>
  <c r="P2704" i="24" s="1"/>
  <c r="J8" i="24" a="1"/>
  <c r="J8" i="24" s="1"/>
  <c r="P7" i="24" s="1"/>
  <c r="J1094" i="24" a="1"/>
  <c r="J1094" i="24" s="1"/>
  <c r="P898" i="24" s="1"/>
  <c r="J1645" i="24" a="1"/>
  <c r="J1645" i="24" s="1"/>
  <c r="P1383" i="24" s="1"/>
  <c r="J2149" i="24" a="1"/>
  <c r="J2149" i="24" s="1"/>
  <c r="P1784" i="24" s="1"/>
  <c r="J1243" i="24" a="1"/>
  <c r="J1243" i="24" s="1"/>
  <c r="P1021" i="24" s="1"/>
  <c r="J2089" i="24" a="1"/>
  <c r="J2089" i="24" s="1"/>
  <c r="P1724" i="24" s="1"/>
  <c r="J537" i="24" a="1"/>
  <c r="J537" i="24" s="1"/>
  <c r="J2173" i="24" a="1"/>
  <c r="J2173" i="24" s="1"/>
  <c r="J687" i="24" a="1"/>
  <c r="J687" i="24" s="1"/>
  <c r="P535" i="24" s="1"/>
  <c r="J1653" i="24" a="1"/>
  <c r="J1653" i="24" s="1"/>
  <c r="P1391" i="24" s="1"/>
  <c r="J1772" i="24" a="1"/>
  <c r="J1772" i="24" s="1"/>
  <c r="J3312" i="24" a="1"/>
  <c r="J3312" i="24" s="1"/>
  <c r="J680" i="24" a="1"/>
  <c r="J680" i="24" s="1"/>
  <c r="P529" i="24" s="1"/>
  <c r="J3577" i="24" a="1"/>
  <c r="J3577" i="24" s="1"/>
  <c r="P2931" i="24" s="1"/>
  <c r="J1063" i="24" a="1"/>
  <c r="J1063" i="24" s="1"/>
  <c r="P870" i="24" s="1"/>
  <c r="J649" i="24" a="1"/>
  <c r="J649" i="24" s="1"/>
  <c r="P503" i="24" s="1"/>
  <c r="J2745" i="24" a="1"/>
  <c r="J2745" i="24" s="1"/>
  <c r="P2275" i="24" s="1"/>
  <c r="J2141" i="24" a="1"/>
  <c r="J2141" i="24" s="1"/>
  <c r="P1776" i="24" s="1"/>
  <c r="J1770" i="24" a="1"/>
  <c r="J1770" i="24" s="1"/>
  <c r="P1492" i="24" s="1"/>
  <c r="J2954" i="24" a="1"/>
  <c r="J2954" i="24" s="1"/>
  <c r="P2428" i="24" s="1"/>
  <c r="J2959" i="24" a="1"/>
  <c r="J2959" i="24" s="1"/>
  <c r="P2433" i="24" s="1"/>
  <c r="J2547" i="24" a="1"/>
  <c r="J2547" i="24" s="1"/>
  <c r="P2097" i="24" s="1"/>
  <c r="J1350" i="24" a="1"/>
  <c r="J1350" i="24" s="1"/>
  <c r="P1109" i="24" s="1"/>
  <c r="J2159" i="24" a="1"/>
  <c r="J2159" i="24" s="1"/>
  <c r="P1794" i="24" s="1"/>
  <c r="J3316" i="24" a="1"/>
  <c r="J3316" i="24" s="1"/>
  <c r="P2710" i="24" s="1"/>
  <c r="J1190" i="24" a="1"/>
  <c r="J1190" i="24" s="1"/>
  <c r="P981" i="24" s="1"/>
  <c r="J1530" i="24" a="1"/>
  <c r="J1530" i="24" s="1"/>
  <c r="P1268" i="24" s="1"/>
  <c r="J182" i="24" a="1"/>
  <c r="J182" i="24" s="1"/>
  <c r="P181" i="24" s="1"/>
  <c r="J3450" i="24" a="1"/>
  <c r="J3450" i="24" s="1"/>
  <c r="P2842" i="24" s="1"/>
  <c r="J61" i="24" a="1"/>
  <c r="J61" i="24" s="1"/>
  <c r="P60" i="24" s="1"/>
  <c r="J3323" i="24" a="1"/>
  <c r="J3323" i="24" s="1"/>
  <c r="P2715" i="24" s="1"/>
  <c r="J76" i="24" a="1"/>
  <c r="J76" i="24" s="1"/>
  <c r="P75" i="24" s="1"/>
  <c r="J2273" i="24" a="1"/>
  <c r="J2273" i="24" s="1"/>
  <c r="P1863" i="24" s="1"/>
  <c r="J1474" i="24" a="1"/>
  <c r="J1474" i="24" s="1"/>
  <c r="P1212" i="24" s="1"/>
  <c r="J162" i="24" a="1"/>
  <c r="J162" i="24" s="1"/>
  <c r="P161" i="24" s="1"/>
  <c r="J2774" i="24" a="1"/>
  <c r="J2774" i="24" s="1"/>
  <c r="J726" i="24" a="1"/>
  <c r="J726" i="24" s="1"/>
  <c r="P572" i="24" s="1"/>
  <c r="J2586" i="24" a="1"/>
  <c r="J2586" i="24" s="1"/>
  <c r="P2136" i="24" s="1"/>
  <c r="J470" i="24" a="1"/>
  <c r="J470" i="24" s="1"/>
  <c r="P396" i="24" s="1"/>
  <c r="J1490" i="24" a="1"/>
  <c r="J1490" i="24" s="1"/>
  <c r="P1228" i="24" s="1"/>
  <c r="J1937" i="24" a="1"/>
  <c r="J1937" i="24" s="1"/>
  <c r="J309" i="24" a="1"/>
  <c r="J309" i="24" s="1"/>
  <c r="P308" i="24" s="1"/>
  <c r="J58" i="24" a="1"/>
  <c r="J58" i="24" s="1"/>
  <c r="P57" i="24" s="1"/>
  <c r="J1839" i="24" a="1"/>
  <c r="J1839" i="24" s="1"/>
  <c r="J3079" i="24" a="1"/>
  <c r="J3079" i="24" s="1"/>
  <c r="J2439" i="24" a="1"/>
  <c r="J2439" i="24" s="1"/>
  <c r="P1989" i="24" s="1"/>
  <c r="J1628" i="24" a="1"/>
  <c r="J1628" i="24" s="1"/>
  <c r="P1366" i="24" s="1"/>
  <c r="J2345" i="24" a="1"/>
  <c r="J2345" i="24" s="1"/>
  <c r="J3020" i="24" a="1"/>
  <c r="J3020" i="24" s="1"/>
  <c r="P2477" i="24" s="1"/>
  <c r="J1867" i="24" a="1"/>
  <c r="J1867" i="24" s="1"/>
  <c r="P1541" i="24" s="1"/>
  <c r="J704" i="24" a="1"/>
  <c r="J704" i="24" s="1"/>
  <c r="P550" i="24" s="1"/>
  <c r="J1742" i="24" a="1"/>
  <c r="J1742" i="24" s="1"/>
  <c r="J627" i="24" a="1"/>
  <c r="J627" i="24" s="1"/>
  <c r="P488" i="24" s="1"/>
  <c r="J1227" i="24" a="1"/>
  <c r="J1227" i="24" s="1"/>
  <c r="P1009" i="24" s="1"/>
  <c r="J231" i="24" a="1"/>
  <c r="J231" i="24" s="1"/>
  <c r="P230" i="24" s="1"/>
  <c r="J2125" i="24" a="1"/>
  <c r="J2125" i="24" s="1"/>
  <c r="P1760" i="24" s="1"/>
  <c r="J468" i="24" a="1"/>
  <c r="J468" i="24" s="1"/>
  <c r="J552" i="24" a="1"/>
  <c r="J552" i="24" s="1"/>
  <c r="P423" i="24" s="1"/>
  <c r="J3662" i="24" a="1"/>
  <c r="J3662" i="24" s="1"/>
  <c r="P2987" i="24" s="1"/>
  <c r="J1810" i="24" a="1"/>
  <c r="J1810" i="24" s="1"/>
  <c r="J1191" i="24" a="1"/>
  <c r="J1191" i="24" s="1"/>
  <c r="P982" i="24" s="1"/>
  <c r="J3104" i="24" a="1"/>
  <c r="J3104" i="24" s="1"/>
  <c r="P2545" i="24" s="1"/>
  <c r="J50" i="24" a="1"/>
  <c r="J50" i="24" s="1"/>
  <c r="P49" i="24" s="1"/>
  <c r="J1714" i="24" a="1"/>
  <c r="J1714" i="24" s="1"/>
  <c r="P1452" i="24" s="1"/>
  <c r="J1409" i="24" a="1"/>
  <c r="J1409" i="24" s="1"/>
  <c r="P1153" i="24" s="1"/>
  <c r="J933" i="24" a="1"/>
  <c r="J933" i="24" s="1"/>
  <c r="J1460" i="24" a="1"/>
  <c r="J1460" i="24" s="1"/>
  <c r="P1198" i="24" s="1"/>
  <c r="J1840" i="24" a="1"/>
  <c r="J1840" i="24" s="1"/>
  <c r="J85" i="24" a="1"/>
  <c r="J85" i="24" s="1"/>
  <c r="P84" i="24" s="1"/>
  <c r="J2715" i="24" a="1"/>
  <c r="J2715" i="24" s="1"/>
  <c r="P2256" i="24" s="1"/>
  <c r="J1925" i="24" a="1"/>
  <c r="J1925" i="24" s="1"/>
  <c r="P1578" i="24" s="1"/>
  <c r="J943" i="24" a="1"/>
  <c r="J943" i="24" s="1"/>
  <c r="J2809" i="24" a="1"/>
  <c r="J2809" i="24" s="1"/>
  <c r="P2327" i="24" s="1"/>
  <c r="J36" i="24" a="1"/>
  <c r="J36" i="24" s="1"/>
  <c r="P35" i="24" s="1"/>
  <c r="J415" i="24" a="1"/>
  <c r="J415" i="24" s="1"/>
  <c r="J3578" i="24" a="1"/>
  <c r="J3578" i="24" s="1"/>
  <c r="P2932" i="24" s="1"/>
  <c r="J211" i="24" a="1"/>
  <c r="J211" i="24" s="1"/>
  <c r="P210" i="24" s="1"/>
  <c r="J2024" i="24" a="1"/>
  <c r="J2024" i="24" s="1"/>
  <c r="P1659" i="24" s="1"/>
  <c r="J538" i="24" a="1"/>
  <c r="J538" i="24" s="1"/>
  <c r="J738" i="24" a="1"/>
  <c r="J738" i="24" s="1"/>
  <c r="P584" i="24" s="1"/>
  <c r="J2624" i="24" a="1"/>
  <c r="J2624" i="24" s="1"/>
  <c r="P2174" i="24" s="1"/>
  <c r="J3615" i="24" a="1"/>
  <c r="J3615" i="24" s="1"/>
  <c r="P2954" i="24" s="1"/>
  <c r="J1646" i="24" a="1"/>
  <c r="J1646" i="24" s="1"/>
  <c r="P1384" i="24" s="1"/>
  <c r="J910" i="24" a="1"/>
  <c r="J910" i="24" s="1"/>
  <c r="P726" i="24" s="1"/>
  <c r="J1661" i="24" a="1"/>
  <c r="J1661" i="24" s="1"/>
  <c r="P1399" i="24" s="1"/>
  <c r="J1069" i="24" a="1"/>
  <c r="J1069" i="24" s="1"/>
  <c r="P876" i="24" s="1"/>
  <c r="J1233" i="24" a="1"/>
  <c r="J1233" i="24" s="1"/>
  <c r="P1012" i="24" s="1"/>
  <c r="J865" i="24" a="1"/>
  <c r="J865" i="24" s="1"/>
  <c r="P691" i="24" s="1"/>
  <c r="J3423" i="24" a="1"/>
  <c r="J3423" i="24" s="1"/>
  <c r="P2815" i="24" s="1"/>
  <c r="J2655" i="24" a="1"/>
  <c r="J2655" i="24" s="1"/>
  <c r="P2205" i="24" s="1"/>
  <c r="J1278" i="24" a="1"/>
  <c r="J1278" i="24" s="1"/>
  <c r="P1048" i="24" s="1"/>
  <c r="J3498" i="24" a="1"/>
  <c r="J3498" i="24" s="1"/>
  <c r="J1304" i="24" a="1"/>
  <c r="J1304" i="24" s="1"/>
  <c r="P1072" i="24" s="1"/>
  <c r="J1296" i="24" a="1"/>
  <c r="J1296" i="24" s="1"/>
  <c r="P1065" i="24" s="1"/>
  <c r="J1809" i="24" a="1"/>
  <c r="J1809" i="24" s="1"/>
  <c r="P1513" i="24" s="1"/>
  <c r="J2630" i="24" a="1"/>
  <c r="J2630" i="24" s="1"/>
  <c r="P2180" i="24" s="1"/>
  <c r="J18" i="24" a="1"/>
  <c r="J18" i="24" s="1"/>
  <c r="P17" i="24" s="1"/>
  <c r="J1017" i="24" a="1"/>
  <c r="J1017" i="24" s="1"/>
  <c r="P824" i="24" s="1"/>
  <c r="J2612" i="24" a="1"/>
  <c r="J2612" i="24" s="1"/>
  <c r="P2162" i="24" s="1"/>
  <c r="J1480" i="24" a="1"/>
  <c r="J1480" i="24" s="1"/>
  <c r="P1218" i="24" s="1"/>
  <c r="J3419" i="24" a="1"/>
  <c r="J3419" i="24" s="1"/>
  <c r="P2811" i="24" s="1"/>
  <c r="J292" i="24" a="1"/>
  <c r="J292" i="24" s="1"/>
  <c r="P291" i="24" s="1"/>
  <c r="J509" i="24" a="1"/>
  <c r="J509" i="24" s="1"/>
  <c r="J2797" i="24" a="1"/>
  <c r="J2797" i="24" s="1"/>
  <c r="P2315" i="24" s="1"/>
  <c r="J2100" i="24" a="1"/>
  <c r="J2100" i="24" s="1"/>
  <c r="P1735" i="24" s="1"/>
  <c r="J2707" i="24" a="1"/>
  <c r="J2707" i="24" s="1"/>
  <c r="P2251" i="24" s="1"/>
  <c r="J279" i="24" a="1"/>
  <c r="J279" i="24" s="1"/>
  <c r="P278" i="24" s="1"/>
  <c r="J1720" i="24" a="1"/>
  <c r="J1720" i="24" s="1"/>
  <c r="P1458" i="24" s="1"/>
  <c r="J1394" i="24" a="1"/>
  <c r="J1394" i="24" s="1"/>
  <c r="P1142" i="24" s="1"/>
  <c r="J3550" i="24" a="1"/>
  <c r="J3550" i="24" s="1"/>
  <c r="P2917" i="24" s="1"/>
  <c r="J1318" i="24" a="1"/>
  <c r="J1318" i="24" s="1"/>
  <c r="P1083" i="24" s="1"/>
  <c r="J981" i="24" a="1"/>
  <c r="J981" i="24" s="1"/>
  <c r="P788" i="24" s="1"/>
  <c r="J3479" i="24" a="1"/>
  <c r="J3479" i="24" s="1"/>
  <c r="P2871" i="24" s="1"/>
  <c r="J3071" i="24" a="1"/>
  <c r="J3071" i="24" s="1"/>
  <c r="P2516" i="24" s="1"/>
  <c r="J166" i="24" a="1"/>
  <c r="J166" i="24" s="1"/>
  <c r="P165" i="24" s="1"/>
  <c r="J2741" i="24" a="1"/>
  <c r="J2741" i="24" s="1"/>
  <c r="P2271" i="24" s="1"/>
  <c r="J2594" i="24" a="1"/>
  <c r="J2594" i="24" s="1"/>
  <c r="P2144" i="24" s="1"/>
  <c r="J177" i="24" a="1"/>
  <c r="J177" i="24" s="1"/>
  <c r="P176" i="24" s="1"/>
  <c r="J3515" i="24" a="1"/>
  <c r="J3515" i="24" s="1"/>
  <c r="P2899" i="24" s="1"/>
  <c r="J1284" i="24" a="1"/>
  <c r="J1284" i="24" s="1"/>
  <c r="P1053" i="24" s="1"/>
  <c r="J2665" i="24" a="1"/>
  <c r="J2665" i="24" s="1"/>
  <c r="P2215" i="24" s="1"/>
  <c r="J2329" i="24" a="1"/>
  <c r="J2329" i="24" s="1"/>
  <c r="P1899" i="24" s="1"/>
  <c r="J3541" i="24" a="1"/>
  <c r="J3541" i="24" s="1"/>
  <c r="P2910" i="24" s="1"/>
  <c r="J1683" i="24" a="1"/>
  <c r="J1683" i="24" s="1"/>
  <c r="P1421" i="24" s="1"/>
  <c r="J229" i="24" a="1"/>
  <c r="J229" i="24" s="1"/>
  <c r="P228" i="24" s="1"/>
  <c r="J1968" i="24" a="1"/>
  <c r="J1968" i="24" s="1"/>
  <c r="P1607" i="24" s="1"/>
  <c r="J3543" i="24" a="1"/>
  <c r="J3543" i="24" s="1"/>
  <c r="P2912" i="24" s="1"/>
  <c r="J2937" i="24" a="1"/>
  <c r="J2937" i="24" s="1"/>
  <c r="P2416" i="24" s="1"/>
  <c r="J254" i="24" a="1"/>
  <c r="J254" i="24" s="1"/>
  <c r="P253" i="24" s="1"/>
  <c r="J165" i="24" a="1"/>
  <c r="J165" i="24" s="1"/>
  <c r="P164" i="24" s="1"/>
  <c r="J219" i="24" a="1"/>
  <c r="J219" i="24" s="1"/>
  <c r="P218" i="24" s="1"/>
  <c r="J2621" i="24" a="1"/>
  <c r="J2621" i="24" s="1"/>
  <c r="P2171" i="24" s="1"/>
  <c r="J1037" i="24" a="1"/>
  <c r="J1037" i="24" s="1"/>
  <c r="P844" i="24" s="1"/>
  <c r="J2675" i="24" a="1"/>
  <c r="J2675" i="24" s="1"/>
  <c r="P2223" i="24" s="1"/>
  <c r="J2056" i="24" a="1"/>
  <c r="J2056" i="24" s="1"/>
  <c r="P1691" i="24" s="1"/>
  <c r="J386" i="24" a="1"/>
  <c r="J386" i="24" s="1"/>
  <c r="J2795" i="24" a="1"/>
  <c r="J2795" i="24" s="1"/>
  <c r="P2314" i="24" s="1"/>
  <c r="J1297" i="24" a="1"/>
  <c r="J1297" i="24" s="1"/>
  <c r="P1066" i="24" s="1"/>
  <c r="J1283" i="24" a="1"/>
  <c r="J1283" i="24" s="1"/>
  <c r="P1052" i="24" s="1"/>
  <c r="J2399" i="24" a="1"/>
  <c r="J2399" i="24" s="1"/>
  <c r="P1949" i="24" s="1"/>
  <c r="J1644" i="24" a="1"/>
  <c r="J1644" i="24" s="1"/>
  <c r="P1382" i="24" s="1"/>
  <c r="J1434" i="24" a="1"/>
  <c r="J1434" i="24" s="1"/>
  <c r="P1174" i="24" s="1"/>
  <c r="J1070" i="24" a="1"/>
  <c r="J1070" i="24" s="1"/>
  <c r="P877" i="24" s="1"/>
  <c r="J2579" i="24" a="1"/>
  <c r="J2579" i="24" s="1"/>
  <c r="P2129" i="24" s="1"/>
  <c r="J2783" i="24" a="1"/>
  <c r="J2783" i="24" s="1"/>
  <c r="P2304" i="24" s="1"/>
  <c r="J2977" i="24" a="1"/>
  <c r="J2977" i="24" s="1"/>
  <c r="P2446" i="24" s="1"/>
  <c r="J3471" i="24" a="1"/>
  <c r="J3471" i="24" s="1"/>
  <c r="P2863" i="24" s="1"/>
  <c r="J1280" i="24" a="1"/>
  <c r="J1280" i="24" s="1"/>
  <c r="J1558" i="24" a="1"/>
  <c r="J1558" i="24" s="1"/>
  <c r="P1296" i="24" s="1"/>
  <c r="J1059" i="24" a="1"/>
  <c r="J1059" i="24" s="1"/>
  <c r="P866" i="24" s="1"/>
  <c r="J830" i="24" a="1"/>
  <c r="J830" i="24" s="1"/>
  <c r="P665" i="24" s="1"/>
  <c r="J2414" i="24" a="1"/>
  <c r="J2414" i="24" s="1"/>
  <c r="P1964" i="24" s="1"/>
  <c r="J1011" i="24" a="1"/>
  <c r="J1011" i="24" s="1"/>
  <c r="P818" i="24" s="1"/>
  <c r="J2531" i="24" a="1"/>
  <c r="J2531" i="24" s="1"/>
  <c r="P2081" i="24" s="1"/>
  <c r="J1750" i="24" a="1"/>
  <c r="J1750" i="24" s="1"/>
  <c r="J1731" i="24" a="1"/>
  <c r="J1731" i="24" s="1"/>
  <c r="P1469" i="24" s="1"/>
  <c r="J1138" i="24" a="1"/>
  <c r="J1138" i="24" s="1"/>
  <c r="P938" i="24" s="1"/>
  <c r="J2354" i="24" a="1"/>
  <c r="J2354" i="24" s="1"/>
  <c r="P1913" i="24" s="1"/>
  <c r="J491" i="24" a="1"/>
  <c r="J491" i="24" s="1"/>
  <c r="J1697" i="24" a="1"/>
  <c r="J1697" i="24" s="1"/>
  <c r="P1435" i="24" s="1"/>
  <c r="J3157" i="24" a="1"/>
  <c r="J3157" i="24" s="1"/>
  <c r="J2061" i="24" a="1"/>
  <c r="J2061" i="24" s="1"/>
  <c r="P1696" i="24" s="1"/>
  <c r="J337" i="24" a="1"/>
  <c r="J337" i="24" s="1"/>
  <c r="P336" i="24" s="1"/>
  <c r="J2794" i="24" a="1"/>
  <c r="J2794" i="24" s="1"/>
  <c r="P2313" i="24" s="1"/>
  <c r="J1724" i="24" a="1"/>
  <c r="J1724" i="24" s="1"/>
  <c r="P1462" i="24" s="1"/>
  <c r="J340" i="24" a="1"/>
  <c r="J340" i="24" s="1"/>
  <c r="P339" i="24" s="1"/>
  <c r="J1298" i="24" a="1"/>
  <c r="J1298" i="24" s="1"/>
  <c r="P1067" i="24" s="1"/>
  <c r="J960" i="24" a="1"/>
  <c r="J960" i="24" s="1"/>
  <c r="P767" i="24" s="1"/>
  <c r="J2116" i="24" a="1"/>
  <c r="J2116" i="24" s="1"/>
  <c r="P1751" i="24" s="1"/>
  <c r="J3645" i="24" a="1"/>
  <c r="J3645" i="24" s="1"/>
  <c r="J3485" i="24" a="1"/>
  <c r="J3485" i="24" s="1"/>
  <c r="P2877" i="24" s="1"/>
  <c r="J1829" i="24" a="1"/>
  <c r="J1829" i="24" s="1"/>
  <c r="P1524" i="24" s="1"/>
  <c r="J1416" i="24" a="1"/>
  <c r="J1416" i="24" s="1"/>
  <c r="P1159" i="24" s="1"/>
  <c r="J2250" i="24" a="1"/>
  <c r="J2250" i="24" s="1"/>
  <c r="P1848" i="24" s="1"/>
  <c r="J2235" i="24" a="1"/>
  <c r="J2235" i="24" s="1"/>
  <c r="P1838" i="24" s="1"/>
  <c r="J1833" i="24" a="1"/>
  <c r="J1833" i="24" s="1"/>
  <c r="P1527" i="24" s="1"/>
  <c r="J1991" i="24" a="1"/>
  <c r="J1991" i="24" s="1"/>
  <c r="P1626" i="24" s="1"/>
  <c r="J615" i="24" a="1"/>
  <c r="J615" i="24" s="1"/>
  <c r="P476" i="24" s="1"/>
  <c r="J1855" i="24" a="1"/>
  <c r="J1855" i="24" s="1"/>
  <c r="P1536" i="24" s="1"/>
  <c r="J2915" i="24" a="1"/>
  <c r="J2915" i="24" s="1"/>
  <c r="P2402" i="24" s="1"/>
  <c r="J167" i="24" a="1"/>
  <c r="J167" i="24" s="1"/>
  <c r="P166" i="24" s="1"/>
  <c r="J1199" i="24" a="1"/>
  <c r="J1199" i="24" s="1"/>
  <c r="P989" i="24" s="1"/>
  <c r="J2368" i="24" a="1"/>
  <c r="J2368" i="24" s="1"/>
  <c r="J481" i="24" a="1"/>
  <c r="J481" i="24" s="1"/>
  <c r="P399" i="24" s="1"/>
  <c r="J2920" i="24" a="1"/>
  <c r="J2920" i="24" s="1"/>
  <c r="P2405" i="24" s="1"/>
  <c r="J3435" i="24" a="1"/>
  <c r="J3435" i="24" s="1"/>
  <c r="P2827" i="24" s="1"/>
  <c r="J2095" i="24" a="1"/>
  <c r="J2095" i="24" s="1"/>
  <c r="P1730" i="24" s="1"/>
  <c r="J1887" i="24" a="1"/>
  <c r="J1887" i="24" s="1"/>
  <c r="J234" i="24" a="1"/>
  <c r="J234" i="24" s="1"/>
  <c r="P233" i="24" s="1"/>
  <c r="J1550" i="24" a="1"/>
  <c r="J1550" i="24" s="1"/>
  <c r="P1288" i="24" s="1"/>
  <c r="J518" i="24" a="1"/>
  <c r="J518" i="24" s="1"/>
  <c r="P411" i="24" s="1"/>
  <c r="J629" i="24" a="1"/>
  <c r="J629" i="24" s="1"/>
  <c r="J3630" i="24" a="1"/>
  <c r="J3630" i="24" s="1"/>
  <c r="J315" i="24" a="1"/>
  <c r="J315" i="24" s="1"/>
  <c r="P314" i="24" s="1"/>
  <c r="J3241" i="24" a="1"/>
  <c r="J3241" i="24" s="1"/>
  <c r="P2665" i="24" s="1"/>
  <c r="J3370" i="24" a="1"/>
  <c r="J3370" i="24" s="1"/>
  <c r="P2762" i="24" s="1"/>
  <c r="J2084" i="24" a="1"/>
  <c r="J2084" i="24" s="1"/>
  <c r="P1719" i="24" s="1"/>
  <c r="J3126" i="24" a="1"/>
  <c r="J3126" i="24" s="1"/>
  <c r="P2567" i="24" s="1"/>
  <c r="J2931" i="24" a="1"/>
  <c r="J2931" i="24" s="1"/>
  <c r="J1544" i="24" a="1"/>
  <c r="J1544" i="24" s="1"/>
  <c r="J1392" i="24" a="1"/>
  <c r="J1392" i="24" s="1"/>
  <c r="P1140" i="24" s="1"/>
  <c r="J2879" i="24" a="1"/>
  <c r="J2879" i="24" s="1"/>
  <c r="P2375" i="24" s="1"/>
  <c r="J2266" i="24" a="1"/>
  <c r="J2266" i="24" s="1"/>
  <c r="P1859" i="24" s="1"/>
  <c r="J1725" i="24" a="1"/>
  <c r="J1725" i="24" s="1"/>
  <c r="P1463" i="24" s="1"/>
  <c r="J1994" i="24" a="1"/>
  <c r="J1994" i="24" s="1"/>
  <c r="P1629" i="24" s="1"/>
  <c r="J3253" i="24" a="1"/>
  <c r="J3253" i="24" s="1"/>
  <c r="P2677" i="24" s="1"/>
  <c r="J2126" i="24" a="1"/>
  <c r="J2126" i="24" s="1"/>
  <c r="P1761" i="24" s="1"/>
  <c r="J3530" i="24" a="1"/>
  <c r="J3530" i="24" s="1"/>
  <c r="J3216" i="24" a="1"/>
  <c r="J3216" i="24" s="1"/>
  <c r="P2640" i="24" s="1"/>
  <c r="J3496" i="24" a="1"/>
  <c r="J3496" i="24" s="1"/>
  <c r="J2406" i="24" a="1"/>
  <c r="J2406" i="24" s="1"/>
  <c r="P1956" i="24" s="1"/>
  <c r="J2254" i="24" a="1"/>
  <c r="J2254" i="24" s="1"/>
  <c r="P1851" i="24" s="1"/>
  <c r="J2417" i="24" a="1"/>
  <c r="J2417" i="24" s="1"/>
  <c r="P1967" i="24" s="1"/>
  <c r="J1039" i="24" a="1"/>
  <c r="J1039" i="24" s="1"/>
  <c r="P846" i="24" s="1"/>
  <c r="J2365" i="24" a="1"/>
  <c r="J2365" i="24" s="1"/>
  <c r="J3626" i="24" a="1"/>
  <c r="J3626" i="24" s="1"/>
  <c r="J1500" i="24" a="1"/>
  <c r="J1500" i="24" s="1"/>
  <c r="P1238" i="24" s="1"/>
  <c r="J2584" i="24" a="1"/>
  <c r="J2584" i="24" s="1"/>
  <c r="P2134" i="24" s="1"/>
  <c r="J974" i="24" a="1"/>
  <c r="J974" i="24" s="1"/>
  <c r="P781" i="24" s="1"/>
  <c r="J2344" i="24" a="1"/>
  <c r="J2344" i="24" s="1"/>
  <c r="P1909" i="24" s="1"/>
  <c r="J2301" i="24" a="1"/>
  <c r="J2301" i="24" s="1"/>
  <c r="P1880" i="24" s="1"/>
  <c r="J2099" i="24" a="1"/>
  <c r="J2099" i="24" s="1"/>
  <c r="P1734" i="24" s="1"/>
  <c r="J2517" i="24" a="1"/>
  <c r="J2517" i="24" s="1"/>
  <c r="P2067" i="24" s="1"/>
  <c r="J2358" i="24" a="1"/>
  <c r="J2358" i="24" s="1"/>
  <c r="P1915" i="24" s="1"/>
  <c r="J227" i="24" a="1"/>
  <c r="J227" i="24" s="1"/>
  <c r="P226" i="24" s="1"/>
  <c r="J1105" i="24" a="1"/>
  <c r="J1105" i="24" s="1"/>
  <c r="P908" i="24" s="1"/>
  <c r="J3590" i="24" a="1"/>
  <c r="J3590" i="24" s="1"/>
  <c r="P2939" i="24" s="1"/>
  <c r="J2002" i="24" a="1"/>
  <c r="J2002" i="24" s="1"/>
  <c r="P1637" i="24" s="1"/>
  <c r="J3351" i="24" a="1"/>
  <c r="J3351" i="24" s="1"/>
  <c r="P2743" i="24" s="1"/>
  <c r="J232" i="24" a="1"/>
  <c r="J232" i="24" s="1"/>
  <c r="P231" i="24" s="1"/>
  <c r="J2776" i="24" a="1"/>
  <c r="J2776" i="24" s="1"/>
  <c r="P2299" i="24" s="1"/>
  <c r="J1654" i="24" a="1"/>
  <c r="J1654" i="24" s="1"/>
  <c r="P1392" i="24" s="1"/>
  <c r="J699" i="24" a="1"/>
  <c r="J699" i="24" s="1"/>
  <c r="P545" i="24" s="1"/>
  <c r="J384" i="24" a="1"/>
  <c r="J384" i="24" s="1"/>
  <c r="P360" i="24" s="1"/>
  <c r="J1407" i="24" a="1"/>
  <c r="J1407" i="24" s="1"/>
  <c r="P1151" i="24" s="1"/>
  <c r="J1656" i="24" a="1"/>
  <c r="J1656" i="24" s="1"/>
  <c r="P1394" i="24" s="1"/>
  <c r="J2771" i="24" a="1"/>
  <c r="J2771" i="24" s="1"/>
  <c r="P2297" i="24" s="1"/>
  <c r="J1933" i="24" a="1"/>
  <c r="J1933" i="24" s="1"/>
  <c r="P1584" i="24" s="1"/>
  <c r="J2601" i="24" a="1"/>
  <c r="J2601" i="24" s="1"/>
  <c r="P2151" i="24" s="1"/>
  <c r="J731" i="24" a="1"/>
  <c r="J731" i="24" s="1"/>
  <c r="P577" i="24" s="1"/>
  <c r="J300" i="24" a="1"/>
  <c r="J300" i="24" s="1"/>
  <c r="P299" i="24" s="1"/>
  <c r="J2340" i="24" a="1"/>
  <c r="J2340" i="24" s="1"/>
  <c r="P1905" i="24" s="1"/>
  <c r="J2283" i="24" a="1"/>
  <c r="J2283" i="24" s="1"/>
  <c r="P1867" i="24" s="1"/>
  <c r="J934" i="24" a="1"/>
  <c r="J934" i="24" s="1"/>
  <c r="J2397" i="24" a="1"/>
  <c r="J2397" i="24" s="1"/>
  <c r="P1947" i="24" s="1"/>
  <c r="J322" i="24" a="1"/>
  <c r="J322" i="24" s="1"/>
  <c r="P321" i="24" s="1"/>
  <c r="J129" i="24" a="1"/>
  <c r="J129" i="24" s="1"/>
  <c r="P128" i="24" s="1"/>
  <c r="J906" i="24" a="1"/>
  <c r="J906" i="24" s="1"/>
  <c r="P722" i="24" s="1"/>
  <c r="J3275" i="24" a="1"/>
  <c r="J3275" i="24" s="1"/>
  <c r="P2699" i="24" s="1"/>
  <c r="J2549" i="24" a="1"/>
  <c r="J2549" i="24" s="1"/>
  <c r="P2099" i="24" s="1"/>
  <c r="J3144" i="24" a="1"/>
  <c r="J3144" i="24" s="1"/>
  <c r="J2434" i="24" a="1"/>
  <c r="J2434" i="24" s="1"/>
  <c r="P1984" i="24" s="1"/>
  <c r="J3293" i="24" a="1"/>
  <c r="J3293" i="24" s="1"/>
  <c r="J2755" i="24" a="1"/>
  <c r="J2755" i="24" s="1"/>
  <c r="P2284" i="24" s="1"/>
  <c r="J2656" i="24" a="1"/>
  <c r="J2656" i="24" s="1"/>
  <c r="P2206" i="24" s="1"/>
  <c r="J3358" i="24" a="1"/>
  <c r="J3358" i="24" s="1"/>
  <c r="P2750" i="24" s="1"/>
  <c r="J246" i="24" a="1"/>
  <c r="J246" i="24" s="1"/>
  <c r="P245" i="24" s="1"/>
  <c r="J851" i="24" a="1"/>
  <c r="J851" i="24" s="1"/>
  <c r="J998" i="24" a="1"/>
  <c r="J998" i="24" s="1"/>
  <c r="P805" i="24" s="1"/>
  <c r="J1581" i="24" a="1"/>
  <c r="J1581" i="24" s="1"/>
  <c r="P1319" i="24" s="1"/>
  <c r="J1153" i="24" a="1"/>
  <c r="J1153" i="24" s="1"/>
  <c r="P948" i="24" s="1"/>
  <c r="J3336" i="24" a="1"/>
  <c r="J3336" i="24" s="1"/>
  <c r="P2728" i="24" s="1"/>
  <c r="J597" i="24" a="1"/>
  <c r="J597" i="24" s="1"/>
  <c r="J690" i="24" a="1"/>
  <c r="J690" i="24" s="1"/>
  <c r="P537" i="24" s="1"/>
  <c r="J1390" i="24" a="1"/>
  <c r="J1390" i="24" s="1"/>
  <c r="P1138" i="24" s="1"/>
  <c r="J429" i="24" a="1"/>
  <c r="J429" i="24" s="1"/>
  <c r="J3317" i="24" a="1"/>
  <c r="J3317" i="24" s="1"/>
  <c r="J3456" i="24" a="1"/>
  <c r="J3456" i="24" s="1"/>
  <c r="P2848" i="24" s="1"/>
  <c r="J288" i="24" a="1"/>
  <c r="J288" i="24" s="1"/>
  <c r="P287" i="24" s="1"/>
  <c r="J1067" i="24" a="1"/>
  <c r="J1067" i="24" s="1"/>
  <c r="P874" i="24" s="1"/>
  <c r="J799" i="24" a="1"/>
  <c r="J799" i="24" s="1"/>
  <c r="P638" i="24" s="1"/>
  <c r="J2380" i="24" a="1"/>
  <c r="J2380" i="24" s="1"/>
  <c r="P1930" i="24" s="1"/>
  <c r="J319" i="24" a="1"/>
  <c r="J319" i="24" s="1"/>
  <c r="P318" i="24" s="1"/>
  <c r="J1531" i="24" a="1"/>
  <c r="J1531" i="24" s="1"/>
  <c r="P1269" i="24" s="1"/>
  <c r="J1601" i="24" a="1"/>
  <c r="J1601" i="24" s="1"/>
  <c r="P1339" i="24" s="1"/>
  <c r="J535" i="24" a="1"/>
  <c r="J535" i="24" s="1"/>
  <c r="J977" i="24" a="1"/>
  <c r="J977" i="24" s="1"/>
  <c r="P784" i="24" s="1"/>
  <c r="J2350" i="24" a="1"/>
  <c r="J2350" i="24" s="1"/>
  <c r="J1294" i="24" a="1"/>
  <c r="J1294" i="24" s="1"/>
  <c r="P1063" i="24" s="1"/>
  <c r="J110" i="24" a="1"/>
  <c r="J110" i="24" s="1"/>
  <c r="P109" i="24" s="1"/>
  <c r="J2315" i="24" a="1"/>
  <c r="J2315" i="24" s="1"/>
  <c r="P1891" i="24" s="1"/>
  <c r="J1214" i="24" a="1"/>
  <c r="J1214" i="24" s="1"/>
  <c r="P998" i="24" s="1"/>
  <c r="J1482" i="24" a="1"/>
  <c r="J1482" i="24" s="1"/>
  <c r="P1220" i="24" s="1"/>
  <c r="J1435" i="24" a="1"/>
  <c r="J1435" i="24" s="1"/>
  <c r="P1175" i="24" s="1"/>
  <c r="J1182" i="24" a="1"/>
  <c r="J1182" i="24" s="1"/>
  <c r="J1499" i="24" a="1"/>
  <c r="J1499" i="24" s="1"/>
  <c r="P1237" i="24" s="1"/>
  <c r="J1205" i="24" a="1"/>
  <c r="J1205" i="24" s="1"/>
  <c r="P993" i="24" s="1"/>
  <c r="J775" i="24" a="1"/>
  <c r="J775" i="24" s="1"/>
  <c r="P618" i="24" s="1"/>
  <c r="J3524" i="24" a="1"/>
  <c r="J3524" i="24" s="1"/>
  <c r="J3150" i="24" a="1"/>
  <c r="J3150" i="24" s="1"/>
  <c r="P2586" i="24" s="1"/>
  <c r="J2445" i="24" a="1"/>
  <c r="J2445" i="24" s="1"/>
  <c r="P1995" i="24" s="1"/>
  <c r="J912" i="24" a="1"/>
  <c r="J912" i="24" s="1"/>
  <c r="J2538" i="24" a="1"/>
  <c r="J2538" i="24" s="1"/>
  <c r="P2088" i="24" s="1"/>
  <c r="J3397" i="24" a="1"/>
  <c r="J3397" i="24" s="1"/>
  <c r="P2789" i="24" s="1"/>
  <c r="J2317" i="24" a="1"/>
  <c r="J2317" i="24" s="1"/>
  <c r="P1893" i="24" s="1"/>
  <c r="J1116" i="24" a="1"/>
  <c r="J1116" i="24" s="1"/>
  <c r="P919" i="24" s="1"/>
  <c r="J2339" i="24" a="1"/>
  <c r="J2339" i="24" s="1"/>
  <c r="P1904" i="24" s="1"/>
  <c r="J3295" i="24" a="1"/>
  <c r="J3295" i="24" s="1"/>
  <c r="P2705" i="24" s="1"/>
  <c r="J1579" i="24" a="1"/>
  <c r="J1579" i="24" s="1"/>
  <c r="P1317" i="24" s="1"/>
  <c r="J2015" i="24" a="1"/>
  <c r="J2015" i="24" s="1"/>
  <c r="P1650" i="24" s="1"/>
  <c r="J3619" i="24" a="1"/>
  <c r="J3619" i="24" s="1"/>
  <c r="J2629" i="24" a="1"/>
  <c r="J2629" i="24" s="1"/>
  <c r="P2179" i="24" s="1"/>
  <c r="J78" i="24" a="1"/>
  <c r="J78" i="24" s="1"/>
  <c r="P77" i="24" s="1"/>
  <c r="J3399" i="24" a="1"/>
  <c r="J3399" i="24" s="1"/>
  <c r="P2791" i="24" s="1"/>
  <c r="J631" i="24" a="1"/>
  <c r="J631" i="24" s="1"/>
  <c r="P490" i="24" s="1"/>
  <c r="J821" i="24" a="1"/>
  <c r="J821" i="24" s="1"/>
  <c r="P656" i="24" s="1"/>
  <c r="J2335" i="24" a="1"/>
  <c r="J2335" i="24" s="1"/>
  <c r="J2481" i="24" a="1"/>
  <c r="J2481" i="24" s="1"/>
  <c r="P2031" i="24" s="1"/>
  <c r="J1845" i="24" a="1"/>
  <c r="J1845" i="24" s="1"/>
  <c r="P1531" i="24" s="1"/>
  <c r="J33" i="24" a="1"/>
  <c r="J33" i="24" s="1"/>
  <c r="P32" i="24" s="1"/>
  <c r="J656" i="24" a="1"/>
  <c r="J656" i="24" s="1"/>
  <c r="P510" i="24" s="1"/>
  <c r="J1152" i="24" a="1"/>
  <c r="J1152" i="24" s="1"/>
  <c r="P947" i="24" s="1"/>
  <c r="J1756" i="24" a="1"/>
  <c r="J1756" i="24" s="1"/>
  <c r="J1266" i="24" a="1"/>
  <c r="J1266" i="24" s="1"/>
  <c r="P1037" i="24" s="1"/>
  <c r="J1457" i="24" a="1"/>
  <c r="J1457" i="24" s="1"/>
  <c r="P1195" i="24" s="1"/>
  <c r="J671" i="24" a="1"/>
  <c r="J671" i="24" s="1"/>
  <c r="P523" i="24" s="1"/>
  <c r="J176" i="24" a="1"/>
  <c r="J176" i="24" s="1"/>
  <c r="P175" i="24" s="1"/>
  <c r="J1361" i="24" a="1"/>
  <c r="J1361" i="24" s="1"/>
  <c r="P1117" i="24" s="1"/>
  <c r="J1175" i="24" a="1"/>
  <c r="J1175" i="24" s="1"/>
  <c r="P967" i="24" s="1"/>
  <c r="J802" i="24" a="1"/>
  <c r="J802" i="24" s="1"/>
  <c r="P641" i="24" s="1"/>
  <c r="J1127" i="24" a="1"/>
  <c r="J1127" i="24" s="1"/>
  <c r="P930" i="24" s="1"/>
  <c r="J741" i="24" a="1"/>
  <c r="J741" i="24" s="1"/>
  <c r="P587" i="24" s="1"/>
  <c r="J603" i="24" a="1"/>
  <c r="J603" i="24" s="1"/>
  <c r="P465" i="24" s="1"/>
  <c r="J968" i="24" a="1"/>
  <c r="J968" i="24" s="1"/>
  <c r="P775" i="24" s="1"/>
  <c r="J1256" i="24" a="1"/>
  <c r="J1256" i="24" s="1"/>
  <c r="P1031" i="24" s="1"/>
  <c r="J3086" i="24" a="1"/>
  <c r="J3086" i="24" s="1"/>
  <c r="P2529" i="24" s="1"/>
  <c r="J753" i="24" a="1"/>
  <c r="J753" i="24" s="1"/>
  <c r="P598" i="24" s="1"/>
  <c r="J1015" i="24" a="1"/>
  <c r="J1015" i="24" s="1"/>
  <c r="P822" i="24" s="1"/>
  <c r="J989" i="24" a="1"/>
  <c r="J989" i="24" s="1"/>
  <c r="P796" i="24" s="1"/>
  <c r="J839" i="24" a="1"/>
  <c r="J839" i="24" s="1"/>
  <c r="P671" i="24" s="1"/>
  <c r="J283" i="24" a="1"/>
  <c r="J283" i="24" s="1"/>
  <c r="P282" i="24" s="1"/>
  <c r="J2904" i="24" a="1"/>
  <c r="J2904" i="24" s="1"/>
  <c r="J1412" i="24" a="1"/>
  <c r="J1412" i="24" s="1"/>
  <c r="P1155" i="24" s="1"/>
  <c r="J284" i="24" a="1"/>
  <c r="J284" i="24" s="1"/>
  <c r="P283" i="24" s="1"/>
  <c r="J2420" i="24" a="1"/>
  <c r="J2420" i="24" s="1"/>
  <c r="P1970" i="24" s="1"/>
  <c r="J3307" i="24" a="1"/>
  <c r="J3307" i="24" s="1"/>
  <c r="J698" i="24" a="1"/>
  <c r="J698" i="24" s="1"/>
  <c r="P544" i="24" s="1"/>
  <c r="J1395" i="24" a="1"/>
  <c r="J1395" i="24" s="1"/>
  <c r="P1143" i="24" s="1"/>
  <c r="J3522" i="24" a="1"/>
  <c r="J3522" i="24" s="1"/>
  <c r="J1269" i="24" a="1"/>
  <c r="J1269" i="24" s="1"/>
  <c r="P1040" i="24" s="1"/>
  <c r="J850" i="24" a="1"/>
  <c r="J850" i="24" s="1"/>
  <c r="J1792" i="24" a="1"/>
  <c r="J1792" i="24" s="1"/>
  <c r="P1504" i="24" s="1"/>
  <c r="J2516" i="24" a="1"/>
  <c r="J2516" i="24" s="1"/>
  <c r="P2066" i="24" s="1"/>
  <c r="J2403" i="24" a="1"/>
  <c r="J2403" i="24" s="1"/>
  <c r="P1953" i="24" s="1"/>
  <c r="J2450" i="24" a="1"/>
  <c r="J2450" i="24" s="1"/>
  <c r="P2000" i="24" s="1"/>
  <c r="J2205" i="24" a="1"/>
  <c r="J2205" i="24" s="1"/>
  <c r="P1819" i="24" s="1"/>
  <c r="J1354" i="24" a="1"/>
  <c r="J1354" i="24" s="1"/>
  <c r="J610" i="24" a="1"/>
  <c r="J610" i="24" s="1"/>
  <c r="P471" i="24" s="1"/>
  <c r="J891" i="24" a="1"/>
  <c r="J891" i="24" s="1"/>
  <c r="P713" i="24" s="1"/>
  <c r="J3127" i="24" a="1"/>
  <c r="J3127" i="24" s="1"/>
  <c r="P2568" i="24" s="1"/>
  <c r="J1908" i="24" a="1"/>
  <c r="J1908" i="24" s="1"/>
  <c r="P1572" i="24" s="1"/>
  <c r="J2457" i="24" a="1"/>
  <c r="J2457" i="24" s="1"/>
  <c r="P2007" i="24" s="1"/>
  <c r="J1904" i="24" a="1"/>
  <c r="J1904" i="24" s="1"/>
  <c r="P1569" i="24" s="1"/>
  <c r="J1405" i="24" a="1"/>
  <c r="J1405" i="24" s="1"/>
  <c r="P1149" i="24" s="1"/>
  <c r="J1806" i="24" a="1"/>
  <c r="J1806" i="24" s="1"/>
  <c r="J2102" i="24" a="1"/>
  <c r="J2102" i="24" s="1"/>
  <c r="P1737" i="24" s="1"/>
  <c r="J320" i="24" a="1"/>
  <c r="J320" i="24" s="1"/>
  <c r="P319" i="24" s="1"/>
  <c r="J45" i="24" a="1"/>
  <c r="J45" i="24" s="1"/>
  <c r="P44" i="24" s="1"/>
  <c r="J890" i="24" a="1"/>
  <c r="J890" i="24" s="1"/>
  <c r="J504" i="24" a="1"/>
  <c r="J504" i="24" s="1"/>
  <c r="P405" i="24" s="1"/>
  <c r="J2225" i="24" a="1"/>
  <c r="J2225" i="24" s="1"/>
  <c r="J3377" i="24" a="1"/>
  <c r="J3377" i="24" s="1"/>
  <c r="P2769" i="24" s="1"/>
  <c r="J648" i="24" a="1"/>
  <c r="J648" i="24" s="1"/>
  <c r="P502" i="24" s="1"/>
  <c r="J1498" i="24" a="1"/>
  <c r="J1498" i="24" s="1"/>
  <c r="P1236" i="24" s="1"/>
  <c r="J2123" i="24" a="1"/>
  <c r="J2123" i="24" s="1"/>
  <c r="P1758" i="24" s="1"/>
  <c r="J1107" i="24" a="1"/>
  <c r="J1107" i="24" s="1"/>
  <c r="P910" i="24" s="1"/>
  <c r="J1183" i="24" a="1"/>
  <c r="J1183" i="24" s="1"/>
  <c r="P974" i="24" s="1"/>
  <c r="J1219" i="24" a="1"/>
  <c r="J1219" i="24" s="1"/>
  <c r="P1003" i="24" s="1"/>
  <c r="J382" i="24" a="1"/>
  <c r="J382" i="24" s="1"/>
  <c r="P358" i="24" s="1"/>
  <c r="J848" i="24" a="1"/>
  <c r="J848" i="24" s="1"/>
  <c r="P677" i="24" s="1"/>
  <c r="J1511" i="24" a="1"/>
  <c r="J1511" i="24" s="1"/>
  <c r="P1249" i="24" s="1"/>
  <c r="J2091" i="24" a="1"/>
  <c r="J2091" i="24" s="1"/>
  <c r="P1726" i="24" s="1"/>
  <c r="J1735" i="24" a="1"/>
  <c r="J1735" i="24" s="1"/>
  <c r="P1473" i="24" s="1"/>
  <c r="J932" i="24" a="1"/>
  <c r="J932" i="24" s="1"/>
  <c r="P742" i="24" s="1"/>
  <c r="J658" i="24" a="1"/>
  <c r="J658" i="24" s="1"/>
  <c r="P512" i="24" s="1"/>
  <c r="J1056" i="24" a="1"/>
  <c r="J1056" i="24" s="1"/>
  <c r="P863" i="24" s="1"/>
  <c r="J1257" i="24" a="1"/>
  <c r="J1257" i="24" s="1"/>
  <c r="J1185" i="24" a="1"/>
  <c r="J1185" i="24" s="1"/>
  <c r="P976" i="24" s="1"/>
  <c r="J1156" i="24" a="1"/>
  <c r="J1156" i="24" s="1"/>
  <c r="P951" i="24" s="1"/>
  <c r="J195" i="24" a="1"/>
  <c r="J195" i="24" s="1"/>
  <c r="P194" i="24" s="1"/>
  <c r="J3491" i="24" a="1"/>
  <c r="J3491" i="24" s="1"/>
  <c r="P2883" i="24" s="1"/>
  <c r="J534" i="24" a="1"/>
  <c r="J534" i="24" s="1"/>
  <c r="J101" i="24" a="1"/>
  <c r="J101" i="24" s="1"/>
  <c r="P100" i="24" s="1"/>
  <c r="J1876" i="24" a="1"/>
  <c r="J1876" i="24" s="1"/>
  <c r="J3641" i="24" a="1"/>
  <c r="J3641" i="24" s="1"/>
  <c r="J1450" i="24" a="1"/>
  <c r="J1450" i="24" s="1"/>
  <c r="P1188" i="24" s="1"/>
  <c r="J3110" i="24" a="1"/>
  <c r="J3110" i="24" s="1"/>
  <c r="P2551" i="24" s="1"/>
  <c r="J2410" i="24" a="1"/>
  <c r="J2410" i="24" s="1"/>
  <c r="P1960" i="24" s="1"/>
  <c r="J63" i="24" a="1"/>
  <c r="J63" i="24" s="1"/>
  <c r="P62" i="24" s="1"/>
  <c r="J3031" i="24" a="1"/>
  <c r="J3031" i="24" s="1"/>
  <c r="J2189" i="24" a="1"/>
  <c r="J2189" i="24" s="1"/>
  <c r="J2346" i="24" a="1"/>
  <c r="J2346" i="24" s="1"/>
  <c r="P1910" i="24" s="1"/>
  <c r="J1521" i="24" a="1"/>
  <c r="J1521" i="24" s="1"/>
  <c r="P1259" i="24" s="1"/>
  <c r="J243" i="24" a="1"/>
  <c r="J243" i="24" s="1"/>
  <c r="P242" i="24" s="1"/>
  <c r="J336" i="24" a="1"/>
  <c r="J336" i="24" s="1"/>
  <c r="P335" i="24" s="1"/>
  <c r="J516" i="24" a="1"/>
  <c r="J516" i="24" s="1"/>
  <c r="J1282" i="24" a="1"/>
  <c r="J1282" i="24" s="1"/>
  <c r="P1051" i="24" s="1"/>
  <c r="J1160" i="24" a="1"/>
  <c r="J1160" i="24" s="1"/>
  <c r="J1044" i="24" a="1"/>
  <c r="J1044" i="24" s="1"/>
  <c r="P851" i="24" s="1"/>
  <c r="J249" i="24" a="1"/>
  <c r="J249" i="24" s="1"/>
  <c r="P248" i="24" s="1"/>
  <c r="J1496" i="24" a="1"/>
  <c r="J1496" i="24" s="1"/>
  <c r="P1234" i="24" s="1"/>
  <c r="J1402" i="24" a="1"/>
  <c r="J1402" i="24" s="1"/>
  <c r="P1148" i="24" s="1"/>
  <c r="J2969" i="24" a="1"/>
  <c r="J2969" i="24" s="1"/>
  <c r="P2441" i="24" s="1"/>
  <c r="J2165" i="24" a="1"/>
  <c r="J2165" i="24" s="1"/>
  <c r="P1800" i="24" s="1"/>
  <c r="J1161" i="24" a="1"/>
  <c r="J1161" i="24" s="1"/>
  <c r="P955" i="24" s="1"/>
  <c r="J1552" i="24" a="1"/>
  <c r="J1552" i="24" s="1"/>
  <c r="P1290" i="24" s="1"/>
  <c r="J1497" i="24" a="1"/>
  <c r="J1497" i="24" s="1"/>
  <c r="P1235" i="24" s="1"/>
  <c r="J2298" i="24" a="1"/>
  <c r="J2298" i="24" s="1"/>
  <c r="P1877" i="24" s="1"/>
  <c r="J2868" i="24" a="1"/>
  <c r="J2868" i="24" s="1"/>
  <c r="J1010" i="24" a="1"/>
  <c r="J1010" i="24" s="1"/>
  <c r="P817" i="24" s="1"/>
  <c r="J613" i="24" a="1"/>
  <c r="J613" i="24" s="1"/>
  <c r="P474" i="24" s="1"/>
  <c r="J2691" i="24" a="1"/>
  <c r="J2691" i="24" s="1"/>
  <c r="P2237" i="24" s="1"/>
  <c r="J889" i="24" a="1"/>
  <c r="J889" i="24" s="1"/>
  <c r="P712" i="24" s="1"/>
  <c r="J367" i="24" a="1"/>
  <c r="J367" i="24" s="1"/>
  <c r="J1717" i="24" a="1"/>
  <c r="J1717" i="24" s="1"/>
  <c r="P1455" i="24" s="1"/>
  <c r="J3032" i="24" a="1"/>
  <c r="J3032" i="24" s="1"/>
  <c r="P2487" i="24" s="1"/>
  <c r="J1599" i="24" a="1"/>
  <c r="J1599" i="24" s="1"/>
  <c r="P1337" i="24" s="1"/>
  <c r="J1824" i="24" a="1"/>
  <c r="J1824" i="24" s="1"/>
  <c r="J1972" i="24" a="1"/>
  <c r="J1972" i="24" s="1"/>
  <c r="P1611" i="24" s="1"/>
  <c r="J1264" i="24" a="1"/>
  <c r="J1264" i="24" s="1"/>
  <c r="J258" i="24" a="1"/>
  <c r="J258" i="24" s="1"/>
  <c r="P257" i="24" s="1"/>
  <c r="J2588" i="24" a="1"/>
  <c r="J2588" i="24" s="1"/>
  <c r="P2138" i="24" s="1"/>
  <c r="J1713" i="24" a="1"/>
  <c r="J1713" i="24" s="1"/>
  <c r="P1451" i="24" s="1"/>
  <c r="J3172" i="24" a="1"/>
  <c r="J3172" i="24" s="1"/>
  <c r="P2601" i="24" s="1"/>
  <c r="J831" i="24" a="1"/>
  <c r="J831" i="24" s="1"/>
  <c r="P666" i="24" s="1"/>
  <c r="J2352" i="24" a="1"/>
  <c r="J2352" i="24" s="1"/>
  <c r="P1912" i="24" s="1"/>
  <c r="J2910" i="24" a="1"/>
  <c r="J2910" i="24" s="1"/>
  <c r="P2397" i="24" s="1"/>
  <c r="J494" i="24" a="1"/>
  <c r="J494" i="24" s="1"/>
  <c r="J330" i="24" a="1"/>
  <c r="J330" i="24" s="1"/>
  <c r="P329" i="24" s="1"/>
  <c r="J2242" i="24" a="1"/>
  <c r="J2242" i="24" s="1"/>
  <c r="J2036" i="24" a="1"/>
  <c r="J2036" i="24" s="1"/>
  <c r="P1671" i="24" s="1"/>
  <c r="J1569" i="24" a="1"/>
  <c r="J1569" i="24" s="1"/>
  <c r="P1307" i="24" s="1"/>
  <c r="J3298" i="24" a="1"/>
  <c r="J3298" i="24" s="1"/>
  <c r="J1882" i="24" a="1"/>
  <c r="J1882" i="24" s="1"/>
  <c r="P1551" i="24" s="1"/>
  <c r="J3356" i="24" a="1"/>
  <c r="J3356" i="24" s="1"/>
  <c r="P2748" i="24" s="1"/>
  <c r="J1711" i="24" a="1"/>
  <c r="J1711" i="24" s="1"/>
  <c r="P1449" i="24" s="1"/>
  <c r="J3142" i="24" a="1"/>
  <c r="J3142" i="24" s="1"/>
  <c r="J2305" i="24" a="1"/>
  <c r="J2305" i="24" s="1"/>
  <c r="P1884" i="24" s="1"/>
  <c r="J2524" i="24" a="1"/>
  <c r="J2524" i="24" s="1"/>
  <c r="P2074" i="24" s="1"/>
  <c r="J1546" i="24" a="1"/>
  <c r="J1546" i="24" s="1"/>
  <c r="P1284" i="24" s="1"/>
  <c r="J1265" i="24" a="1"/>
  <c r="J1265" i="24" s="1"/>
  <c r="J2861" i="24" a="1"/>
  <c r="J2861" i="24" s="1"/>
  <c r="J808" i="24" a="1"/>
  <c r="J808" i="24" s="1"/>
  <c r="J221" i="24" a="1"/>
  <c r="J221" i="24" s="1"/>
  <c r="P220" i="24" s="1"/>
  <c r="J1217" i="24" a="1"/>
  <c r="J1217" i="24" s="1"/>
  <c r="P1001" i="24" s="1"/>
  <c r="J1837" i="24" a="1"/>
  <c r="J1837" i="24" s="1"/>
  <c r="J441" i="24" a="1"/>
  <c r="J441" i="24" s="1"/>
  <c r="P387" i="24" s="1"/>
  <c r="J1163" i="24" a="1"/>
  <c r="J1163" i="24" s="1"/>
  <c r="P957" i="24" s="1"/>
  <c r="J562" i="24" a="1"/>
  <c r="J562" i="24" s="1"/>
  <c r="P432" i="24" s="1"/>
  <c r="J3022" i="24" a="1"/>
  <c r="J3022" i="24" s="1"/>
  <c r="P2479" i="24" s="1"/>
  <c r="J1859" i="24" a="1"/>
  <c r="J1859" i="24" s="1"/>
  <c r="J3326" i="24" a="1"/>
  <c r="J3326" i="24" s="1"/>
  <c r="P2718" i="24" s="1"/>
  <c r="J542" i="24" a="1"/>
  <c r="J542" i="24" s="1"/>
  <c r="P417" i="24" s="1"/>
  <c r="J2948" i="24" a="1"/>
  <c r="J2948" i="24" s="1"/>
  <c r="P2422" i="24" s="1"/>
  <c r="J1076" i="24" a="1"/>
  <c r="J1076" i="24" s="1"/>
  <c r="P883" i="24" s="1"/>
  <c r="J1699" i="24" a="1"/>
  <c r="J1699" i="24" s="1"/>
  <c r="P1437" i="24" s="1"/>
  <c r="J3185" i="24" a="1"/>
  <c r="J3185" i="24" s="1"/>
  <c r="P2611" i="24" s="1"/>
  <c r="J1171" i="24" a="1"/>
  <c r="J1171" i="24" s="1"/>
  <c r="P963" i="24" s="1"/>
  <c r="J1555" i="24" a="1"/>
  <c r="J1555" i="24" s="1"/>
  <c r="P1293" i="24" s="1"/>
  <c r="J1423" i="24" a="1"/>
  <c r="J1423" i="24" s="1"/>
  <c r="P1165" i="24" s="1"/>
  <c r="J1178" i="24" a="1"/>
  <c r="J1178" i="24" s="1"/>
  <c r="P970" i="24" s="1"/>
  <c r="J1541" i="24" a="1"/>
  <c r="J1541" i="24" s="1"/>
  <c r="P1279" i="24" s="1"/>
  <c r="J3661" i="24" a="1"/>
  <c r="J3661" i="24" s="1"/>
  <c r="P2986" i="24" s="1"/>
  <c r="J3484" i="24" a="1"/>
  <c r="J3484" i="24" s="1"/>
  <c r="P2876" i="24" s="1"/>
  <c r="J2623" i="24" a="1"/>
  <c r="J2623" i="24" s="1"/>
  <c r="P2173" i="24" s="1"/>
  <c r="J1276" i="24" a="1"/>
  <c r="J1276" i="24" s="1"/>
  <c r="P1046" i="24" s="1"/>
  <c r="J3343" i="24" a="1"/>
  <c r="J3343" i="24" s="1"/>
  <c r="P2735" i="24" s="1"/>
  <c r="J805" i="24" a="1"/>
  <c r="J805" i="24" s="1"/>
  <c r="P644" i="24" s="1"/>
  <c r="J1252" i="24" a="1"/>
  <c r="J1252" i="24" s="1"/>
  <c r="J1773" i="24" a="1"/>
  <c r="J1773" i="24" s="1"/>
  <c r="J697" i="24" a="1"/>
  <c r="J697" i="24" s="1"/>
  <c r="P543" i="24" s="1"/>
  <c r="J212" i="24" a="1"/>
  <c r="J212" i="24" s="1"/>
  <c r="P211" i="24" s="1"/>
  <c r="J792" i="24" a="1"/>
  <c r="J792" i="24" s="1"/>
  <c r="P631" i="24" s="1"/>
  <c r="J1587" i="24" a="1"/>
  <c r="J1587" i="24" s="1"/>
  <c r="P1325" i="24" s="1"/>
  <c r="J381" i="24" a="1"/>
  <c r="J381" i="24" s="1"/>
  <c r="J1386" i="24" a="1"/>
  <c r="J1386" i="24" s="1"/>
  <c r="P1135" i="24" s="1"/>
  <c r="J1291" i="24" a="1"/>
  <c r="J1291" i="24" s="1"/>
  <c r="P1060" i="24" s="1"/>
  <c r="J2300" i="24" a="1"/>
  <c r="J2300" i="24" s="1"/>
  <c r="P1879" i="24" s="1"/>
  <c r="J1469" i="24" a="1"/>
  <c r="J1469" i="24" s="1"/>
  <c r="P1207" i="24" s="1"/>
  <c r="J3637" i="24" a="1"/>
  <c r="J3637" i="24" s="1"/>
  <c r="P2968" i="24" s="1"/>
  <c r="J769" i="24" a="1"/>
  <c r="J769" i="24" s="1"/>
  <c r="P613" i="24" s="1"/>
  <c r="J2130" i="24" a="1"/>
  <c r="J2130" i="24" s="1"/>
  <c r="P1765" i="24" s="1"/>
  <c r="J1231" i="24" a="1"/>
  <c r="J1231" i="24" s="1"/>
  <c r="P1010" i="24" s="1"/>
  <c r="J2925" i="24" a="1"/>
  <c r="J2925" i="24" s="1"/>
  <c r="P2407" i="24" s="1"/>
  <c r="J2572" i="24" a="1"/>
  <c r="J2572" i="24" s="1"/>
  <c r="P2122" i="24" s="1"/>
  <c r="J1472" i="24" a="1"/>
  <c r="J1472" i="24" s="1"/>
  <c r="P1210" i="24" s="1"/>
  <c r="J903" i="24" a="1"/>
  <c r="J903" i="24" s="1"/>
  <c r="P719" i="24" s="1"/>
  <c r="J2559" i="24" a="1"/>
  <c r="J2559" i="24" s="1"/>
  <c r="P2109" i="24" s="1"/>
  <c r="J3109" i="24" a="1"/>
  <c r="J3109" i="24" s="1"/>
  <c r="P2550" i="24" s="1"/>
  <c r="J1210" i="24" a="1"/>
  <c r="J1210" i="24" s="1"/>
  <c r="J2558" i="24" a="1"/>
  <c r="J2558" i="24" s="1"/>
  <c r="P2108" i="24" s="1"/>
  <c r="J984" i="24" a="1"/>
  <c r="J984" i="24" s="1"/>
  <c r="P791" i="24" s="1"/>
  <c r="J1778" i="24" a="1"/>
  <c r="J1778" i="24" s="1"/>
  <c r="J683" i="24" a="1"/>
  <c r="J683" i="24" s="1"/>
  <c r="P532" i="24" s="1"/>
  <c r="J1785" i="24" a="1"/>
  <c r="J1785" i="24" s="1"/>
  <c r="J2029" i="24" a="1"/>
  <c r="J2029" i="24" s="1"/>
  <c r="P1664" i="24" s="1"/>
  <c r="J2154" i="24" a="1"/>
  <c r="J2154" i="24" s="1"/>
  <c r="P1789" i="24" s="1"/>
  <c r="J1663" i="24" a="1"/>
  <c r="J1663" i="24" s="1"/>
  <c r="P1401" i="24" s="1"/>
  <c r="J424" i="24" a="1"/>
  <c r="J424" i="24" s="1"/>
  <c r="J2161" i="24" a="1"/>
  <c r="J2161" i="24" s="1"/>
  <c r="P1796" i="24" s="1"/>
  <c r="J747" i="24" a="1"/>
  <c r="J747" i="24" s="1"/>
  <c r="P593" i="24" s="1"/>
  <c r="J782" i="24" a="1"/>
  <c r="J782" i="24" s="1"/>
  <c r="J131" i="24" a="1"/>
  <c r="J131" i="24" s="1"/>
  <c r="P130" i="24" s="1"/>
  <c r="J3232" i="24" a="1"/>
  <c r="J3232" i="24" s="1"/>
  <c r="P2656" i="24" s="1"/>
  <c r="J719" i="24" a="1"/>
  <c r="J719" i="24" s="1"/>
  <c r="P565" i="24" s="1"/>
  <c r="J2022" i="24" a="1"/>
  <c r="J2022" i="24" s="1"/>
  <c r="P1657" i="24" s="1"/>
  <c r="J1966" i="24" a="1"/>
  <c r="J1966" i="24" s="1"/>
  <c r="P1605" i="24" s="1"/>
  <c r="J2302" i="24" a="1"/>
  <c r="J2302" i="24" s="1"/>
  <c r="P1881" i="24" s="1"/>
  <c r="J1896" i="24" a="1"/>
  <c r="J1896" i="24" s="1"/>
  <c r="J2217" i="24" a="1"/>
  <c r="J2217" i="24" s="1"/>
  <c r="P1827" i="24" s="1"/>
  <c r="J2060" i="24" a="1"/>
  <c r="J2060" i="24" s="1"/>
  <c r="P1695" i="24" s="1"/>
  <c r="J825" i="24" a="1"/>
  <c r="J825" i="24" s="1"/>
  <c r="P660" i="24" s="1"/>
  <c r="J2740" i="24" a="1"/>
  <c r="J2740" i="24" s="1"/>
  <c r="J458" i="24" a="1"/>
  <c r="J458" i="24" s="1"/>
  <c r="J2522" i="24" a="1"/>
  <c r="J2522" i="24" s="1"/>
  <c r="P2072" i="24" s="1"/>
  <c r="J3310" i="24" a="1"/>
  <c r="J3310" i="24" s="1"/>
  <c r="J1475" i="24" a="1"/>
  <c r="J1475" i="24" s="1"/>
  <c r="P1213" i="24" s="1"/>
  <c r="J209" i="24" a="1"/>
  <c r="J209" i="24" s="1"/>
  <c r="P208" i="24" s="1"/>
  <c r="J446" i="24" a="1"/>
  <c r="J446" i="24" s="1"/>
  <c r="J832" i="24" a="1"/>
  <c r="J832" i="24" s="1"/>
  <c r="J724" i="24" a="1"/>
  <c r="J724" i="24" s="1"/>
  <c r="P570" i="24" s="1"/>
  <c r="J2144" i="24" a="1"/>
  <c r="J2144" i="24" s="1"/>
  <c r="P1779" i="24" s="1"/>
  <c r="J1352" i="24" a="1"/>
  <c r="J1352" i="24" s="1"/>
  <c r="J193" i="24" a="1"/>
  <c r="J193" i="24" s="1"/>
  <c r="P192" i="24" s="1"/>
  <c r="J1798" i="24" a="1"/>
  <c r="J1798" i="24" s="1"/>
  <c r="P1507" i="24" s="1"/>
  <c r="J2573" i="24" a="1"/>
  <c r="J2573" i="24" s="1"/>
  <c r="P2123" i="24" s="1"/>
  <c r="J676" i="24" a="1"/>
  <c r="J676" i="24" s="1"/>
  <c r="J547" i="24" a="1"/>
  <c r="J547" i="24" s="1"/>
  <c r="P420" i="24" s="1"/>
  <c r="J501" i="24" a="1"/>
  <c r="J501" i="24" s="1"/>
  <c r="J2008" i="24" a="1"/>
  <c r="J2008" i="24" s="1"/>
  <c r="P1643" i="24" s="1"/>
  <c r="J941" i="24" a="1"/>
  <c r="J941" i="24" s="1"/>
  <c r="P749" i="24" s="1"/>
  <c r="J2265" i="24" a="1"/>
  <c r="J2265" i="24" s="1"/>
  <c r="J1201" i="24" a="1"/>
  <c r="J1201" i="24" s="1"/>
  <c r="P991" i="24" s="1"/>
  <c r="J2996" i="24" a="1"/>
  <c r="J2996" i="24" s="1"/>
  <c r="J2981" i="24" a="1"/>
  <c r="J2981" i="24" s="1"/>
  <c r="P2449" i="24" s="1"/>
  <c r="J1437" i="24" a="1"/>
  <c r="J1437" i="24" s="1"/>
  <c r="J1708" i="24" a="1"/>
  <c r="J1708" i="24" s="1"/>
  <c r="P1446" i="24" s="1"/>
  <c r="J3379" i="24" a="1"/>
  <c r="J3379" i="24" s="1"/>
  <c r="P2771" i="24" s="1"/>
  <c r="J826" i="24" a="1"/>
  <c r="J826" i="24" s="1"/>
  <c r="P661" i="24" s="1"/>
  <c r="J1366" i="24" a="1"/>
  <c r="J1366" i="24" s="1"/>
  <c r="P1120" i="24" s="1"/>
  <c r="J513" i="24" a="1"/>
  <c r="J513" i="24" s="1"/>
  <c r="P410" i="24" s="1"/>
  <c r="J3614" i="24" a="1"/>
  <c r="J3614" i="24" s="1"/>
  <c r="J3413" i="24" a="1"/>
  <c r="J3413" i="24" s="1"/>
  <c r="P2805" i="24" s="1"/>
  <c r="J1226" i="24" a="1"/>
  <c r="J1226" i="24" s="1"/>
  <c r="J837" i="24" a="1"/>
  <c r="J837" i="24" s="1"/>
  <c r="P670" i="24" s="1"/>
  <c r="J754" i="24" a="1"/>
  <c r="J754" i="24" s="1"/>
  <c r="P599" i="24" s="1"/>
  <c r="J469" i="24" a="1"/>
  <c r="J469" i="24" s="1"/>
  <c r="P395" i="24" s="1"/>
  <c r="J803" i="24" a="1"/>
  <c r="J803" i="24" s="1"/>
  <c r="P642" i="24" s="1"/>
  <c r="J2506" i="24" a="1"/>
  <c r="J2506" i="24" s="1"/>
  <c r="P2056" i="24" s="1"/>
  <c r="J725" i="24" a="1"/>
  <c r="J725" i="24" s="1"/>
  <c r="P571" i="24" s="1"/>
  <c r="J1118" i="24" a="1"/>
  <c r="J1118" i="24" s="1"/>
  <c r="P921" i="24" s="1"/>
  <c r="J2695" i="24" a="1"/>
  <c r="J2695" i="24" s="1"/>
  <c r="J3070" i="24" a="1"/>
  <c r="J3070" i="24" s="1"/>
  <c r="J251" i="24" a="1"/>
  <c r="J251" i="24" s="1"/>
  <c r="P250" i="24" s="1"/>
  <c r="J1752" i="24" a="1"/>
  <c r="J1752" i="24" s="1"/>
  <c r="J2713" i="24" a="1"/>
  <c r="J2713" i="24" s="1"/>
  <c r="P2254" i="24" s="1"/>
  <c r="J2067" i="24" a="1"/>
  <c r="J2067" i="24" s="1"/>
  <c r="P1702" i="24" s="1"/>
  <c r="J2274" i="24" a="1"/>
  <c r="J2274" i="24" s="1"/>
  <c r="J1137" i="24" a="1"/>
  <c r="J1137" i="24" s="1"/>
  <c r="P937" i="24" s="1"/>
  <c r="J173" i="24" a="1"/>
  <c r="J173" i="24" s="1"/>
  <c r="P172" i="24" s="1"/>
  <c r="J1323" i="24" a="1"/>
  <c r="J1323" i="24" s="1"/>
  <c r="P1088" i="24" s="1"/>
  <c r="J736" i="24" a="1"/>
  <c r="J736" i="24" s="1"/>
  <c r="P582" i="24" s="1"/>
  <c r="J1034" i="24" a="1"/>
  <c r="J1034" i="24" s="1"/>
  <c r="P841" i="24" s="1"/>
  <c r="J2932" i="24" a="1"/>
  <c r="J2932" i="24" s="1"/>
  <c r="P2411" i="24" s="1"/>
  <c r="J1103" i="24" a="1"/>
  <c r="J1103" i="24" s="1"/>
  <c r="P906" i="24" s="1"/>
  <c r="J1808" i="24" a="1"/>
  <c r="J1808" i="24" s="1"/>
  <c r="J1673" i="24" a="1"/>
  <c r="J1673" i="24" s="1"/>
  <c r="P1411" i="24" s="1"/>
  <c r="J439" i="24" a="1"/>
  <c r="J439" i="24" s="1"/>
  <c r="J233" i="24" a="1"/>
  <c r="J233" i="24" s="1"/>
  <c r="P232" i="24" s="1"/>
  <c r="J1204" i="24" a="1"/>
  <c r="J1204" i="24" s="1"/>
  <c r="J185" i="24" a="1"/>
  <c r="J185" i="24" s="1"/>
  <c r="P184" i="24" s="1"/>
  <c r="J2395" i="24" a="1"/>
  <c r="J2395" i="24" s="1"/>
  <c r="P1945" i="24" s="1"/>
  <c r="J1790" i="24" a="1"/>
  <c r="J1790" i="24" s="1"/>
  <c r="J1462" i="24" a="1"/>
  <c r="J1462" i="24" s="1"/>
  <c r="P1200" i="24" s="1"/>
  <c r="J2966" i="24" a="1"/>
  <c r="J2966" i="24" s="1"/>
  <c r="P2439" i="24" s="1"/>
  <c r="J1862" i="24" a="1"/>
  <c r="J1862" i="24" s="1"/>
  <c r="J1162" i="24" a="1"/>
  <c r="J1162" i="24" s="1"/>
  <c r="P956" i="24" s="1"/>
  <c r="J576" i="24" a="1"/>
  <c r="J576" i="24" s="1"/>
  <c r="P446" i="24" s="1"/>
  <c r="J3372" i="24" a="1"/>
  <c r="J3372" i="24" s="1"/>
  <c r="P2764" i="24" s="1"/>
  <c r="J2487" i="24" a="1"/>
  <c r="J2487" i="24" s="1"/>
  <c r="P2037" i="24" s="1"/>
  <c r="J3177" i="24" a="1"/>
  <c r="J3177" i="24" s="1"/>
  <c r="P2604" i="24" s="1"/>
  <c r="J1745" i="24" a="1"/>
  <c r="J1745" i="24" s="1"/>
  <c r="P1482" i="24" s="1"/>
  <c r="J655" i="24" a="1"/>
  <c r="J655" i="24" s="1"/>
  <c r="P509" i="24" s="1"/>
  <c r="J1077" i="24" a="1"/>
  <c r="J1077" i="24" s="1"/>
  <c r="P884" i="24" s="1"/>
  <c r="J1439" i="24" a="1"/>
  <c r="J1439" i="24" s="1"/>
  <c r="J2031" i="24" a="1"/>
  <c r="J2031" i="24" s="1"/>
  <c r="P1666" i="24" s="1"/>
  <c r="J168" i="24" a="1"/>
  <c r="J168" i="24" s="1"/>
  <c r="P167" i="24" s="1"/>
  <c r="J1388" i="24" a="1"/>
  <c r="J1388" i="24" s="1"/>
  <c r="J1998" i="24" a="1"/>
  <c r="J1998" i="24" s="1"/>
  <c r="P1633" i="24" s="1"/>
  <c r="J1666" i="24" a="1"/>
  <c r="J1666" i="24" s="1"/>
  <c r="P1404" i="24" s="1"/>
  <c r="J3504" i="24" a="1"/>
  <c r="J3504" i="24" s="1"/>
  <c r="P2892" i="24" s="1"/>
  <c r="J79" i="24" a="1"/>
  <c r="J79" i="24" s="1"/>
  <c r="P78" i="24" s="1"/>
  <c r="J1113" i="24" a="1"/>
  <c r="J1113" i="24" s="1"/>
  <c r="P916" i="24" s="1"/>
  <c r="J553" i="24" a="1"/>
  <c r="J553" i="24" s="1"/>
  <c r="P424" i="24" s="1"/>
  <c r="J860" i="24" a="1"/>
  <c r="J860" i="24" s="1"/>
  <c r="P686" i="24" s="1"/>
  <c r="J39" i="24" a="1"/>
  <c r="J39" i="24" s="1"/>
  <c r="P38" i="24" s="1"/>
  <c r="J2106" i="24" a="1"/>
  <c r="J2106" i="24" s="1"/>
  <c r="P1741" i="24" s="1"/>
  <c r="J785" i="24" a="1"/>
  <c r="J785" i="24" s="1"/>
  <c r="J1042" i="24" a="1"/>
  <c r="J1042" i="24" s="1"/>
  <c r="P849" i="24" s="1"/>
  <c r="J3591" i="24" a="1"/>
  <c r="J3591" i="24" s="1"/>
  <c r="J952" i="24" a="1"/>
  <c r="J952" i="24" s="1"/>
  <c r="P759" i="24" s="1"/>
  <c r="J3255" i="24" a="1"/>
  <c r="J3255" i="24" s="1"/>
  <c r="P2679" i="24" s="1"/>
  <c r="J276" i="24" a="1"/>
  <c r="J276" i="24" s="1"/>
  <c r="P275" i="24" s="1"/>
  <c r="J1491" i="24" a="1"/>
  <c r="J1491" i="24" s="1"/>
  <c r="P1229" i="24" s="1"/>
  <c r="J2164" i="24" a="1"/>
  <c r="J2164" i="24" s="1"/>
  <c r="P1799" i="24" s="1"/>
  <c r="J939" i="24" a="1"/>
  <c r="J939" i="24" s="1"/>
  <c r="P747" i="24" s="1"/>
  <c r="J2607" i="24" a="1"/>
  <c r="J2607" i="24" s="1"/>
  <c r="P2157" i="24" s="1"/>
  <c r="J69" i="24" a="1"/>
  <c r="J69" i="24" s="1"/>
  <c r="P68" i="24" s="1"/>
  <c r="J1184" i="24" a="1"/>
  <c r="J1184" i="24" s="1"/>
  <c r="P975" i="24" s="1"/>
  <c r="J2626" i="24" a="1"/>
  <c r="J2626" i="24" s="1"/>
  <c r="P2176" i="24" s="1"/>
  <c r="J764" i="24" a="1"/>
  <c r="J764" i="24" s="1"/>
  <c r="P609" i="24" s="1"/>
  <c r="J2304" i="24" a="1"/>
  <c r="J2304" i="24" s="1"/>
  <c r="P1883" i="24" s="1"/>
  <c r="J3633" i="24" a="1"/>
  <c r="J3633" i="24" s="1"/>
  <c r="J3304" i="24" a="1"/>
  <c r="J3304" i="24" s="1"/>
  <c r="J3188" i="24" a="1"/>
  <c r="J3188" i="24" s="1"/>
  <c r="P2614" i="24" s="1"/>
  <c r="J2372" i="24" a="1"/>
  <c r="J2372" i="24" s="1"/>
  <c r="P1922" i="24" s="1"/>
  <c r="J996" i="24" a="1"/>
  <c r="J996" i="24" s="1"/>
  <c r="P803" i="24" s="1"/>
  <c r="J2281" i="24" a="1"/>
  <c r="J2281" i="24" s="1"/>
  <c r="P1866" i="24" s="1"/>
  <c r="J1554" i="24" a="1"/>
  <c r="J1554" i="24" s="1"/>
  <c r="P1292" i="24" s="1"/>
  <c r="J2195" i="24" a="1"/>
  <c r="J2195" i="24" s="1"/>
  <c r="J614" i="24" a="1"/>
  <c r="J614" i="24" s="1"/>
  <c r="P475" i="24" s="1"/>
  <c r="J914" i="24" a="1"/>
  <c r="J914" i="24" s="1"/>
  <c r="P729" i="24" s="1"/>
  <c r="J1399" i="24" a="1"/>
  <c r="J1399" i="24" s="1"/>
  <c r="P1147" i="24" s="1"/>
  <c r="J714" i="24" a="1"/>
  <c r="J714" i="24" s="1"/>
  <c r="P560" i="24" s="1"/>
  <c r="J350" i="24" a="1"/>
  <c r="J350" i="24" s="1"/>
  <c r="P349" i="24" s="1"/>
  <c r="J1716" i="24" a="1"/>
  <c r="J1716" i="24" s="1"/>
  <c r="P1454" i="24" s="1"/>
  <c r="J2544" i="24" a="1"/>
  <c r="J2544" i="24" s="1"/>
  <c r="P2094" i="24" s="1"/>
  <c r="J3432" i="24" a="1"/>
  <c r="J3432" i="24" s="1"/>
  <c r="P2824" i="24" s="1"/>
  <c r="J1648" i="24" a="1"/>
  <c r="J1648" i="24" s="1"/>
  <c r="P1386" i="24" s="1"/>
  <c r="J1878" i="24" a="1"/>
  <c r="J1878" i="24" s="1"/>
  <c r="P1549" i="24" s="1"/>
  <c r="J2059" i="24" a="1"/>
  <c r="J2059" i="24" s="1"/>
  <c r="P1694" i="24" s="1"/>
  <c r="J670" i="24" a="1"/>
  <c r="J670" i="24" s="1"/>
  <c r="J2988" i="24" a="1"/>
  <c r="J2988" i="24" s="1"/>
  <c r="P2456" i="24" s="1"/>
  <c r="J377" i="24" a="1"/>
  <c r="J377" i="24" s="1"/>
  <c r="P357" i="24" s="1"/>
  <c r="J2163" i="24" a="1"/>
  <c r="J2163" i="24" s="1"/>
  <c r="P1798" i="24" s="1"/>
  <c r="J43" i="24" a="1"/>
  <c r="J43" i="24" s="1"/>
  <c r="P42" i="24" s="1"/>
  <c r="J1425" i="24" a="1"/>
  <c r="J1425" i="24" s="1"/>
  <c r="J681" i="24" a="1"/>
  <c r="J681" i="24" s="1"/>
  <c r="P530" i="24" s="1"/>
  <c r="J1953" i="24" a="1"/>
  <c r="J1953" i="24" s="1"/>
  <c r="P1594" i="24" s="1"/>
  <c r="J2737" i="24" a="1"/>
  <c r="J2737" i="24" s="1"/>
  <c r="P2269" i="24" s="1"/>
  <c r="J3242" i="24" a="1"/>
  <c r="J3242" i="24" s="1"/>
  <c r="P2666" i="24" s="1"/>
  <c r="J244" i="24" a="1"/>
  <c r="J244" i="24" s="1"/>
  <c r="P243" i="24" s="1"/>
  <c r="J3124" i="24" a="1"/>
  <c r="J3124" i="24" s="1"/>
  <c r="P2565" i="24" s="1"/>
  <c r="J3119" i="24" a="1"/>
  <c r="J3119" i="24" s="1"/>
  <c r="P2560" i="24" s="1"/>
  <c r="J14" i="24" a="1"/>
  <c r="J14" i="24" s="1"/>
  <c r="P13" i="24" s="1"/>
  <c r="J2682" i="24" a="1"/>
  <c r="J2682" i="24" s="1"/>
  <c r="P2229" i="24" s="1"/>
  <c r="J746" i="24" a="1"/>
  <c r="J746" i="24" s="1"/>
  <c r="P592" i="24" s="1"/>
  <c r="J1678" i="24" a="1"/>
  <c r="J1678" i="24" s="1"/>
  <c r="P1416" i="24" s="1"/>
  <c r="J1551" i="24" a="1"/>
  <c r="J1551" i="24" s="1"/>
  <c r="P1289" i="24" s="1"/>
  <c r="J390" i="24" a="1"/>
  <c r="J390" i="24" s="1"/>
  <c r="P364" i="24" s="1"/>
  <c r="J2379" i="24" a="1"/>
  <c r="J2379" i="24" s="1"/>
  <c r="P1929" i="24" s="1"/>
  <c r="J634" i="24" a="1"/>
  <c r="J634" i="24" s="1"/>
  <c r="P492" i="24" s="1"/>
  <c r="J1857" i="24" a="1"/>
  <c r="J1857" i="24" s="1"/>
  <c r="P1538" i="24" s="1"/>
  <c r="J1097" i="24" a="1"/>
  <c r="J1097" i="24" s="1"/>
  <c r="P901" i="24" s="1"/>
  <c r="J744" i="24" a="1"/>
  <c r="J744" i="24" s="1"/>
  <c r="P590" i="24" s="1"/>
  <c r="J1893" i="24" a="1"/>
  <c r="J1893" i="24" s="1"/>
  <c r="P1561" i="24" s="1"/>
  <c r="J2757" i="24" a="1"/>
  <c r="J2757" i="24" s="1"/>
  <c r="P2286" i="24" s="1"/>
  <c r="J1121" i="24" a="1"/>
  <c r="J1121" i="24" s="1"/>
  <c r="P924" i="24" s="1"/>
  <c r="J3426" i="24" a="1"/>
  <c r="J3426" i="24" s="1"/>
  <c r="P2818" i="24" s="1"/>
  <c r="J2592" i="24" a="1"/>
  <c r="J2592" i="24" s="1"/>
  <c r="P2142" i="24" s="1"/>
  <c r="J172" i="24" a="1"/>
  <c r="J172" i="24" s="1"/>
  <c r="P171" i="24" s="1"/>
  <c r="J684" i="24" a="1"/>
  <c r="J684" i="24" s="1"/>
  <c r="J507" i="24" a="1"/>
  <c r="J507" i="24" s="1"/>
  <c r="P407" i="24" s="1"/>
  <c r="J370" i="24" a="1"/>
  <c r="J370" i="24" s="1"/>
  <c r="P353" i="24" s="1"/>
  <c r="J2025" i="24" a="1"/>
  <c r="J2025" i="24" s="1"/>
  <c r="P1660" i="24" s="1"/>
  <c r="J2670" i="24" a="1"/>
  <c r="J2670" i="24" s="1"/>
  <c r="P2218" i="24" s="1"/>
  <c r="J846" i="24" a="1"/>
  <c r="J846" i="24" s="1"/>
  <c r="P675" i="24" s="1"/>
  <c r="J948" i="24" a="1"/>
  <c r="J948" i="24" s="1"/>
  <c r="P755" i="24" s="1"/>
  <c r="J993" i="24" a="1"/>
  <c r="J993" i="24" s="1"/>
  <c r="P800" i="24" s="1"/>
  <c r="J1565" i="24" a="1"/>
  <c r="J1565" i="24" s="1"/>
  <c r="P1303" i="24" s="1"/>
  <c r="J2906" i="24" a="1"/>
  <c r="J2906" i="24" s="1"/>
  <c r="P2393" i="24" s="1"/>
  <c r="J1321" i="24" a="1"/>
  <c r="J1321" i="24" s="1"/>
  <c r="P1086" i="24" s="1"/>
  <c r="J2615" i="24" a="1"/>
  <c r="J2615" i="24" s="1"/>
  <c r="P2165" i="24" s="1"/>
  <c r="J2911" i="24" a="1"/>
  <c r="J2911" i="24" s="1"/>
  <c r="P2398" i="24" s="1"/>
  <c r="J3213" i="24" a="1"/>
  <c r="J3213" i="24" s="1"/>
  <c r="P2637" i="24" s="1"/>
  <c r="J1902" i="24" a="1"/>
  <c r="J1902" i="24" s="1"/>
  <c r="J454" i="24" a="1"/>
  <c r="J454" i="24" s="1"/>
  <c r="J3643" i="24" a="1"/>
  <c r="J3643" i="24" s="1"/>
  <c r="P2972" i="24" s="1"/>
  <c r="J644" i="24" a="1"/>
  <c r="J644" i="24" s="1"/>
  <c r="P498" i="24" s="1"/>
  <c r="J1854" i="24" a="1"/>
  <c r="J1854" i="24" s="1"/>
  <c r="P1535" i="24" s="1"/>
  <c r="J691" i="24" a="1"/>
  <c r="J691" i="24" s="1"/>
  <c r="J413" i="24" a="1"/>
  <c r="J413" i="24" s="1"/>
  <c r="P374" i="24" s="1"/>
  <c r="J2863" i="24" a="1"/>
  <c r="J2863" i="24" s="1"/>
  <c r="J2119" i="24" a="1"/>
  <c r="J2119" i="24" s="1"/>
  <c r="P1754" i="24" s="1"/>
  <c r="J151" i="24" a="1"/>
  <c r="J151" i="24" s="1"/>
  <c r="P150" i="24" s="1"/>
  <c r="J3631" i="24" a="1"/>
  <c r="J3631" i="24" s="1"/>
  <c r="J2668" i="24" a="1"/>
  <c r="J2668" i="24" s="1"/>
  <c r="J739" i="24" a="1"/>
  <c r="J739" i="24" s="1"/>
  <c r="P585" i="24" s="1"/>
  <c r="J3348" i="24" a="1"/>
  <c r="J3348" i="24" s="1"/>
  <c r="P2740" i="24" s="1"/>
  <c r="J3036" i="24" a="1"/>
  <c r="J3036" i="24" s="1"/>
  <c r="P2491" i="24" s="1"/>
  <c r="J1774" i="24" a="1"/>
  <c r="J1774" i="24" s="1"/>
  <c r="P1493" i="24" s="1"/>
  <c r="J2064" i="24" a="1"/>
  <c r="J2064" i="24" s="1"/>
  <c r="P1699" i="24" s="1"/>
  <c r="J1149" i="24" a="1"/>
  <c r="J1149" i="24" s="1"/>
  <c r="P945" i="24" s="1"/>
  <c r="J1636" i="24" a="1"/>
  <c r="J1636" i="24" s="1"/>
  <c r="P1374" i="24" s="1"/>
  <c r="J1524" i="24" a="1"/>
  <c r="J1524" i="24" s="1"/>
  <c r="P1262" i="24" s="1"/>
  <c r="J1389" i="24" a="1"/>
  <c r="J1389" i="24" s="1"/>
  <c r="P1137" i="24" s="1"/>
  <c r="J41" i="24" a="1"/>
  <c r="J41" i="24" s="1"/>
  <c r="P40" i="24" s="1"/>
  <c r="J544" i="24" a="1"/>
  <c r="J544" i="24" s="1"/>
  <c r="J667" i="24" a="1"/>
  <c r="J667" i="24" s="1"/>
  <c r="P521" i="24" s="1"/>
  <c r="J2338" i="24" a="1"/>
  <c r="J2338" i="24" s="1"/>
  <c r="P1903" i="24" s="1"/>
  <c r="J2466" i="24" a="1"/>
  <c r="J2466" i="24" s="1"/>
  <c r="P2016" i="24" s="1"/>
  <c r="J2458" i="24" a="1"/>
  <c r="J2458" i="24" s="1"/>
  <c r="P2008" i="24" s="1"/>
  <c r="J3239" i="24" a="1"/>
  <c r="J3239" i="24" s="1"/>
  <c r="P2663" i="24" s="1"/>
  <c r="J756" i="24" a="1"/>
  <c r="J756" i="24" s="1"/>
  <c r="P601" i="24" s="1"/>
  <c r="J462" i="24" a="1"/>
  <c r="J462" i="24" s="1"/>
  <c r="P391" i="24" s="1"/>
  <c r="J389" i="24" a="1"/>
  <c r="J389" i="24" s="1"/>
  <c r="J677" i="24" a="1"/>
  <c r="J677" i="24" s="1"/>
  <c r="J3331" i="24" a="1"/>
  <c r="J3331" i="24" s="1"/>
  <c r="P2723" i="24" s="1"/>
  <c r="J1484" i="24" a="1"/>
  <c r="J1484" i="24" s="1"/>
  <c r="P1222" i="24" s="1"/>
  <c r="J1975" i="24" a="1"/>
  <c r="J1975" i="24" s="1"/>
  <c r="J3190" i="24" a="1"/>
  <c r="J3190" i="24" s="1"/>
  <c r="P2616" i="24" s="1"/>
  <c r="J2393" i="24" a="1"/>
  <c r="J2393" i="24" s="1"/>
  <c r="P1943" i="24" s="1"/>
  <c r="J810" i="24" a="1"/>
  <c r="J810" i="24" s="1"/>
  <c r="J823" i="24" a="1"/>
  <c r="J823" i="24" s="1"/>
  <c r="P658" i="24" s="1"/>
  <c r="J2577" i="24" a="1"/>
  <c r="J2577" i="24" s="1"/>
  <c r="P2127" i="24" s="1"/>
  <c r="J3240" i="24" a="1"/>
  <c r="J3240" i="24" s="1"/>
  <c r="P2664" i="24" s="1"/>
  <c r="J2926" i="24" a="1"/>
  <c r="J2926" i="24" s="1"/>
  <c r="P2408" i="24" s="1"/>
  <c r="J2686" i="24" a="1"/>
  <c r="J2686" i="24" s="1"/>
  <c r="P2233" i="24" s="1"/>
  <c r="J1670" i="24" a="1"/>
  <c r="J1670" i="24" s="1"/>
  <c r="P1408" i="24" s="1"/>
  <c r="J1929" i="24" a="1"/>
  <c r="J1929" i="24" s="1"/>
  <c r="P1582" i="24" s="1"/>
  <c r="J1542" i="24" a="1"/>
  <c r="J1542" i="24" s="1"/>
  <c r="P1280" i="24" s="1"/>
  <c r="J703" i="24" a="1"/>
  <c r="J703" i="24" s="1"/>
  <c r="P549" i="24" s="1"/>
  <c r="J729" i="24" a="1"/>
  <c r="J729" i="24" s="1"/>
  <c r="P575" i="24" s="1"/>
  <c r="J2940" i="24" a="1"/>
  <c r="J2940" i="24" s="1"/>
  <c r="J3409" i="24" a="1"/>
  <c r="J3409" i="24" s="1"/>
  <c r="P2801" i="24" s="1"/>
  <c r="J1021" i="24" a="1"/>
  <c r="J1021" i="24" s="1"/>
  <c r="P828" i="24" s="1"/>
  <c r="J2053" i="24" a="1"/>
  <c r="J2053" i="24" s="1"/>
  <c r="P1688" i="24" s="1"/>
  <c r="J226" i="24" a="1"/>
  <c r="J226" i="24" s="1"/>
  <c r="P225" i="24" s="1"/>
  <c r="J623" i="24" a="1"/>
  <c r="J623" i="24" s="1"/>
  <c r="P484" i="24" s="1"/>
  <c r="J353" i="24" a="1"/>
  <c r="J353" i="24" s="1"/>
  <c r="J425" i="24" a="1"/>
  <c r="J425" i="24" s="1"/>
  <c r="P382" i="24" s="1"/>
  <c r="J3503" i="24" a="1"/>
  <c r="J3503" i="24" s="1"/>
  <c r="P2891" i="24" s="1"/>
  <c r="J1838" i="24" a="1"/>
  <c r="J1838" i="24" s="1"/>
  <c r="J1020" i="24" a="1"/>
  <c r="J1020" i="24" s="1"/>
  <c r="P827" i="24" s="1"/>
  <c r="J743" i="24" a="1"/>
  <c r="J743" i="24" s="1"/>
  <c r="P589" i="24" s="1"/>
  <c r="J164" i="24" a="1"/>
  <c r="J164" i="24" s="1"/>
  <c r="P163" i="24" s="1"/>
  <c r="J864" i="24" a="1"/>
  <c r="J864" i="24" s="1"/>
  <c r="P690" i="24" s="1"/>
  <c r="J2945" i="24" a="1"/>
  <c r="J2945" i="24" s="1"/>
  <c r="J1189" i="24" a="1"/>
  <c r="J1189" i="24" s="1"/>
  <c r="P980" i="24" s="1"/>
  <c r="J3558" i="24" a="1"/>
  <c r="J3558" i="24" s="1"/>
  <c r="P2922" i="24" s="1"/>
  <c r="J1583" i="24" a="1"/>
  <c r="J1583" i="24" s="1"/>
  <c r="P1321" i="24" s="1"/>
  <c r="J2736" i="24" a="1"/>
  <c r="J2736" i="24" s="1"/>
  <c r="P2268" i="24" s="1"/>
  <c r="J818" i="24" a="1"/>
  <c r="J818" i="24" s="1"/>
  <c r="P653" i="24" s="1"/>
  <c r="J5" i="24" a="1"/>
  <c r="J5" i="24" s="1"/>
  <c r="P5" i="24" s="1"/>
  <c r="J1795" i="24" a="1"/>
  <c r="J1795" i="24" s="1"/>
  <c r="P1505" i="24" s="1"/>
  <c r="J650" i="24" a="1"/>
  <c r="J650" i="24" s="1"/>
  <c r="P504" i="24" s="1"/>
  <c r="J1900" i="24" a="1"/>
  <c r="J1900" i="24" s="1"/>
  <c r="P1566" i="24" s="1"/>
  <c r="J296" i="24" a="1"/>
  <c r="J296" i="24" s="1"/>
  <c r="P295" i="24" s="1"/>
  <c r="J155" i="24" a="1"/>
  <c r="J155" i="24" s="1"/>
  <c r="P154" i="24" s="1"/>
  <c r="J1967" i="24" a="1"/>
  <c r="J1967" i="24" s="1"/>
  <c r="P1606" i="24" s="1"/>
  <c r="J391" i="24" a="1"/>
  <c r="J391" i="24" s="1"/>
  <c r="J2778" i="24" a="1"/>
  <c r="J2778" i="24" s="1"/>
  <c r="P2300" i="24" s="1"/>
  <c r="J48" i="24" a="1"/>
  <c r="J48" i="24" s="1"/>
  <c r="P47" i="24" s="1"/>
  <c r="J800" i="24" a="1"/>
  <c r="J800" i="24" s="1"/>
  <c r="P639" i="24" s="1"/>
  <c r="J3327" i="24" a="1"/>
  <c r="J3327" i="24" s="1"/>
  <c r="P2719" i="24" s="1"/>
  <c r="J1170" i="24" a="1"/>
  <c r="J1170" i="24" s="1"/>
  <c r="J269" i="24" a="1"/>
  <c r="J269" i="24" s="1"/>
  <c r="P268" i="24" s="1"/>
  <c r="J3495" i="24" a="1"/>
  <c r="J3495" i="24" s="1"/>
  <c r="P2886" i="24" s="1"/>
  <c r="J285" i="24" a="1"/>
  <c r="J285" i="24" s="1"/>
  <c r="P284" i="24" s="1"/>
  <c r="J1232" i="24" a="1"/>
  <c r="J1232" i="24" s="1"/>
  <c r="P1011" i="24" s="1"/>
  <c r="J1373" i="24" a="1"/>
  <c r="J1373" i="24" s="1"/>
  <c r="P1127" i="24" s="1"/>
  <c r="J3210" i="24" a="1"/>
  <c r="J3210" i="24" s="1"/>
  <c r="P2634" i="24" s="1"/>
  <c r="J2018" i="24" a="1"/>
  <c r="J2018" i="24" s="1"/>
  <c r="P1653" i="24" s="1"/>
  <c r="J1456" i="24" a="1"/>
  <c r="J1456" i="24" s="1"/>
  <c r="P1194" i="24" s="1"/>
  <c r="J1502" i="24" a="1"/>
  <c r="J1502" i="24" s="1"/>
  <c r="P1240" i="24" s="1"/>
  <c r="J1001" i="24" a="1"/>
  <c r="J1001" i="24" s="1"/>
  <c r="P808" i="24" s="1"/>
  <c r="J2502" i="24" a="1"/>
  <c r="J2502" i="24" s="1"/>
  <c r="P2052" i="24" s="1"/>
  <c r="J1370" i="24" a="1"/>
  <c r="J1370" i="24" s="1"/>
  <c r="P1124" i="24" s="1"/>
  <c r="J3046" i="24" a="1"/>
  <c r="J3046" i="24" s="1"/>
  <c r="P2501" i="24" s="1"/>
  <c r="J3627" i="24" a="1"/>
  <c r="J3627" i="24" s="1"/>
  <c r="P2962" i="24" s="1"/>
  <c r="J987" i="24" a="1"/>
  <c r="J987" i="24" s="1"/>
  <c r="P794" i="24" s="1"/>
  <c r="J3266" i="24" a="1"/>
  <c r="J3266" i="24" s="1"/>
  <c r="P2690" i="24" s="1"/>
  <c r="J2227" i="24" a="1"/>
  <c r="J2227" i="24" s="1"/>
  <c r="J1479" i="24" a="1"/>
  <c r="J1479" i="24" s="1"/>
  <c r="P1217" i="24" s="1"/>
  <c r="J46" i="24" a="1"/>
  <c r="J46" i="24" s="1"/>
  <c r="P45" i="24" s="1"/>
  <c r="J2009" i="24" a="1"/>
  <c r="J2009" i="24" s="1"/>
  <c r="P1644" i="24" s="1"/>
  <c r="J3451" i="24" a="1"/>
  <c r="J3451" i="24" s="1"/>
  <c r="P2843" i="24" s="1"/>
  <c r="J1681" i="24" a="1"/>
  <c r="J1681" i="24" s="1"/>
  <c r="P1419" i="24" s="1"/>
  <c r="J1936" i="24" a="1"/>
  <c r="J1936" i="24" s="1"/>
  <c r="P1586" i="24" s="1"/>
  <c r="J1380" i="24" a="1"/>
  <c r="J1380" i="24" s="1"/>
  <c r="P1132" i="24" s="1"/>
  <c r="J2478" i="24" a="1"/>
  <c r="J2478" i="24" s="1"/>
  <c r="P2028" i="24" s="1"/>
  <c r="J3038" i="24" a="1"/>
  <c r="J3038" i="24" s="1"/>
  <c r="P2493" i="24" s="1"/>
  <c r="J262" i="24" a="1"/>
  <c r="J262" i="24" s="1"/>
  <c r="P261" i="24" s="1"/>
  <c r="J2784" i="24" a="1"/>
  <c r="J2784" i="24" s="1"/>
  <c r="J366" i="24" a="1"/>
  <c r="J366" i="24" s="1"/>
  <c r="J2548" i="24" a="1"/>
  <c r="J2548" i="24" s="1"/>
  <c r="P2098" i="24" s="1"/>
  <c r="J1591" i="24" a="1"/>
  <c r="J1591" i="24" s="1"/>
  <c r="P1329" i="24" s="1"/>
  <c r="J1115" i="24" a="1"/>
  <c r="J1115" i="24" s="1"/>
  <c r="P918" i="24" s="1"/>
  <c r="J3008" i="24" a="1"/>
  <c r="J3008" i="24" s="1"/>
  <c r="P2467" i="24" s="1"/>
  <c r="J762" i="24" a="1"/>
  <c r="J762" i="24" s="1"/>
  <c r="P607" i="24" s="1"/>
  <c r="J2701" i="24" a="1"/>
  <c r="J2701" i="24" s="1"/>
  <c r="P2245" i="24" s="1"/>
  <c r="J3394" i="24" a="1"/>
  <c r="J3394" i="24" s="1"/>
  <c r="P2786" i="24" s="1"/>
  <c r="J1626" i="24" a="1"/>
  <c r="J1626" i="24" s="1"/>
  <c r="P1364" i="24" s="1"/>
  <c r="J2328" i="24" a="1"/>
  <c r="J2328" i="24" s="1"/>
  <c r="J1727" i="24" a="1"/>
  <c r="J1727" i="24" s="1"/>
  <c r="P1465" i="24" s="1"/>
  <c r="J2006" i="24" a="1"/>
  <c r="J2006" i="24" s="1"/>
  <c r="P1641" i="24" s="1"/>
  <c r="J732" i="24" a="1"/>
  <c r="J732" i="24" s="1"/>
  <c r="P578" i="24" s="1"/>
  <c r="J3668" i="24" a="1"/>
  <c r="J3668" i="24" s="1"/>
  <c r="P2993" i="24" s="1"/>
  <c r="J3628" i="24" a="1"/>
  <c r="J3628" i="24" s="1"/>
  <c r="P2963" i="24" s="1"/>
  <c r="J573" i="24" a="1"/>
  <c r="J573" i="24" s="1"/>
  <c r="P443" i="24" s="1"/>
  <c r="J1061" i="24" a="1"/>
  <c r="J1061" i="24" s="1"/>
  <c r="P868" i="24" s="1"/>
  <c r="J921" i="24" a="1"/>
  <c r="J921" i="24" s="1"/>
  <c r="J3186" i="24" a="1"/>
  <c r="J3186" i="24" s="1"/>
  <c r="P2612" i="24" s="1"/>
  <c r="J60" i="24" a="1"/>
  <c r="J60" i="24" s="1"/>
  <c r="P59" i="24" s="1"/>
  <c r="J554" i="24" a="1"/>
  <c r="J554" i="24" s="1"/>
  <c r="P425" i="24" s="1"/>
  <c r="J3263" i="24" a="1"/>
  <c r="J3263" i="24" s="1"/>
  <c r="P2687" i="24" s="1"/>
  <c r="J3367" i="24" a="1"/>
  <c r="J3367" i="24" s="1"/>
  <c r="P2759" i="24" s="1"/>
  <c r="J3106" i="24" a="1"/>
  <c r="J3106" i="24" s="1"/>
  <c r="P2547" i="24" s="1"/>
  <c r="J2556" i="24" a="1"/>
  <c r="J2556" i="24" s="1"/>
  <c r="P2106" i="24" s="1"/>
  <c r="J1091" i="24" a="1"/>
  <c r="J1091" i="24" s="1"/>
  <c r="P896" i="24" s="1"/>
  <c r="J1411" i="24" a="1"/>
  <c r="J1411" i="24" s="1"/>
  <c r="J2575" i="24" a="1"/>
  <c r="J2575" i="24" s="1"/>
  <c r="P2125" i="24" s="1"/>
  <c r="J1906" i="24" a="1"/>
  <c r="J1906" i="24" s="1"/>
  <c r="P1571" i="24" s="1"/>
  <c r="J1027" i="24" a="1"/>
  <c r="J1027" i="24" s="1"/>
  <c r="P834" i="24" s="1"/>
  <c r="J3280" i="24" a="1"/>
  <c r="J3280" i="24" s="1"/>
  <c r="J2936" i="24" a="1"/>
  <c r="J2936" i="24" s="1"/>
  <c r="P2415" i="24" s="1"/>
  <c r="J500" i="24" a="1"/>
  <c r="J500" i="24" s="1"/>
  <c r="J1995" i="24" a="1"/>
  <c r="J1995" i="24" s="1"/>
  <c r="P1630" i="24" s="1"/>
  <c r="J2121" i="24" a="1"/>
  <c r="J2121" i="24" s="1"/>
  <c r="P1756" i="24" s="1"/>
  <c r="J1417" i="24" a="1"/>
  <c r="J1417" i="24" s="1"/>
  <c r="J3309" i="24" a="1"/>
  <c r="J3309" i="24" s="1"/>
  <c r="J2341" i="24" a="1"/>
  <c r="J2341" i="24" s="1"/>
  <c r="J1753" i="24" a="1"/>
  <c r="J1753" i="24" s="1"/>
  <c r="J2534" i="24" a="1"/>
  <c r="J2534" i="24" s="1"/>
  <c r="P2084" i="24" s="1"/>
  <c r="J2051" i="24" a="1"/>
  <c r="J2051" i="24" s="1"/>
  <c r="P1686" i="24" s="1"/>
  <c r="J1640" i="24" a="1"/>
  <c r="J1640" i="24" s="1"/>
  <c r="P1378" i="24" s="1"/>
  <c r="J2554" i="24" a="1"/>
  <c r="J2554" i="24" s="1"/>
  <c r="P2104" i="24" s="1"/>
  <c r="J2462" i="24" a="1"/>
  <c r="J2462" i="24" s="1"/>
  <c r="P2012" i="24" s="1"/>
  <c r="J3037" i="24" a="1"/>
  <c r="J3037" i="24" s="1"/>
  <c r="P2492" i="24" s="1"/>
  <c r="J991" i="24" a="1"/>
  <c r="J991" i="24" s="1"/>
  <c r="P798" i="24" s="1"/>
  <c r="J3416" i="24" a="1"/>
  <c r="J3416" i="24" s="1"/>
  <c r="P2808" i="24" s="1"/>
  <c r="J1605" i="24" a="1"/>
  <c r="J1605" i="24" s="1"/>
  <c r="P1343" i="24" s="1"/>
  <c r="J3175" i="24" a="1"/>
  <c r="J3175" i="24" s="1"/>
  <c r="J1248" i="24" a="1"/>
  <c r="J1248" i="24" s="1"/>
  <c r="P1026" i="24" s="1"/>
  <c r="J3440" i="24" a="1"/>
  <c r="J3440" i="24" s="1"/>
  <c r="P2832" i="24" s="1"/>
  <c r="J1627" i="24" a="1"/>
  <c r="J1627" i="24" s="1"/>
  <c r="P1365" i="24" s="1"/>
  <c r="J99" i="24" a="1"/>
  <c r="J99" i="24" s="1"/>
  <c r="P98" i="24" s="1"/>
  <c r="J178" i="24" a="1"/>
  <c r="J178" i="24" s="1"/>
  <c r="P177" i="24" s="1"/>
  <c r="J1943" i="24" a="1"/>
  <c r="J1943" i="24" s="1"/>
  <c r="J189" i="24" a="1"/>
  <c r="J189" i="24" s="1"/>
  <c r="P188" i="24" s="1"/>
  <c r="J1973" i="24" a="1"/>
  <c r="J1973" i="24" s="1"/>
  <c r="P1612" i="24" s="1"/>
  <c r="J433" i="24" a="1"/>
  <c r="J433" i="24" s="1"/>
  <c r="J3039" i="24" a="1"/>
  <c r="J3039" i="24" s="1"/>
  <c r="P2494" i="24" s="1"/>
  <c r="J371" i="24" a="1"/>
  <c r="J371" i="24" s="1"/>
  <c r="P354" i="24" s="1"/>
  <c r="J1776" i="24" a="1"/>
  <c r="J1776" i="24" s="1"/>
  <c r="J1415" i="24" a="1"/>
  <c r="J1415" i="24" s="1"/>
  <c r="P1158" i="24" s="1"/>
  <c r="J1031" i="24" a="1"/>
  <c r="J1031" i="24" s="1"/>
  <c r="P838" i="24" s="1"/>
  <c r="J1355" i="24" a="1"/>
  <c r="J1355" i="24" s="1"/>
  <c r="P1112" i="24" s="1"/>
  <c r="J400" i="24" a="1"/>
  <c r="J400" i="24" s="1"/>
  <c r="J472" i="24" a="1"/>
  <c r="J472" i="24" s="1"/>
  <c r="P397" i="24" s="1"/>
  <c r="J10" i="24" a="1"/>
  <c r="J10" i="24" s="1"/>
  <c r="P9" i="24" s="1"/>
  <c r="J436" i="24" a="1"/>
  <c r="J436" i="24" s="1"/>
  <c r="J599" i="24" a="1"/>
  <c r="J599" i="24" s="1"/>
  <c r="P461" i="24" s="1"/>
  <c r="J2276" i="24" a="1"/>
  <c r="J2276" i="24" s="1"/>
  <c r="J2453" i="24" a="1"/>
  <c r="J2453" i="24" s="1"/>
  <c r="P2003" i="24" s="1"/>
  <c r="J3638" i="24" a="1"/>
  <c r="J3638" i="24" s="1"/>
  <c r="P2969" i="24" s="1"/>
  <c r="J2535" i="24" a="1"/>
  <c r="J2535" i="24" s="1"/>
  <c r="P2085" i="24" s="1"/>
  <c r="J1954" i="24" a="1"/>
  <c r="J1954" i="24" s="1"/>
  <c r="P1595" i="24" s="1"/>
  <c r="J3579" i="24" a="1"/>
  <c r="J3579" i="24" s="1"/>
  <c r="J2472" i="24" a="1"/>
  <c r="J2472" i="24" s="1"/>
  <c r="P2022" i="24" s="1"/>
  <c r="J2641" i="24" a="1"/>
  <c r="J2641" i="24" s="1"/>
  <c r="P2191" i="24" s="1"/>
  <c r="J1376" i="24" a="1"/>
  <c r="J1376" i="24" s="1"/>
  <c r="J1427" i="24" a="1"/>
  <c r="J1427" i="24" s="1"/>
  <c r="P1167" i="24" s="1"/>
  <c r="J1944" i="24" a="1"/>
  <c r="J1944" i="24" s="1"/>
  <c r="J3613" i="24" a="1"/>
  <c r="J3613" i="24" s="1"/>
  <c r="P2953" i="24" s="1"/>
  <c r="J781" i="24" a="1"/>
  <c r="J781" i="24" s="1"/>
  <c r="J730" i="24" a="1"/>
  <c r="J730" i="24" s="1"/>
  <c r="P576" i="24" s="1"/>
  <c r="J1841" i="24" a="1"/>
  <c r="J1841" i="24" s="1"/>
  <c r="P1530" i="24" s="1"/>
  <c r="J1277" i="24" a="1"/>
  <c r="J1277" i="24" s="1"/>
  <c r="P1047" i="24" s="1"/>
  <c r="J97" i="24" a="1"/>
  <c r="J97" i="24" s="1"/>
  <c r="P96" i="24" s="1"/>
  <c r="J1510" i="24" a="1"/>
  <c r="J1510" i="24" s="1"/>
  <c r="P1248" i="24" s="1"/>
  <c r="J2280" i="24" a="1"/>
  <c r="J2280" i="24" s="1"/>
  <c r="P1865" i="24" s="1"/>
  <c r="J1148" i="24" a="1"/>
  <c r="J1148" i="24" s="1"/>
  <c r="P944" i="24" s="1"/>
  <c r="J498" i="24" a="1"/>
  <c r="J498" i="24" s="1"/>
  <c r="J2448" i="24" a="1"/>
  <c r="J2448" i="24" s="1"/>
  <c r="P1998" i="24" s="1"/>
  <c r="J748" i="24" a="1"/>
  <c r="J748" i="24" s="1"/>
  <c r="P594" i="24" s="1"/>
  <c r="J777" i="24" a="1"/>
  <c r="J777" i="24" s="1"/>
  <c r="P620" i="24" s="1"/>
  <c r="J2135" i="24" a="1"/>
  <c r="J2135" i="24" s="1"/>
  <c r="P1770" i="24" s="1"/>
  <c r="J2213" i="24" a="1"/>
  <c r="J2213" i="24" s="1"/>
  <c r="P1824" i="24" s="1"/>
  <c r="J2392" i="24" a="1"/>
  <c r="J2392" i="24" s="1"/>
  <c r="P1942" i="24" s="1"/>
  <c r="J132" i="24" a="1"/>
  <c r="J132" i="24" s="1"/>
  <c r="P131" i="24" s="1"/>
  <c r="J3437" i="24" a="1"/>
  <c r="J3437" i="24" s="1"/>
  <c r="P2829" i="24" s="1"/>
  <c r="J3063" i="24" a="1"/>
  <c r="J3063" i="24" s="1"/>
  <c r="P2514" i="24" s="1"/>
  <c r="J2473" i="24" a="1"/>
  <c r="J2473" i="24" s="1"/>
  <c r="P2023" i="24" s="1"/>
  <c r="J59" i="24" a="1"/>
  <c r="J59" i="24" s="1"/>
  <c r="P58" i="24" s="1"/>
  <c r="J975" i="24" a="1"/>
  <c r="J975" i="24" s="1"/>
  <c r="P782" i="24" s="1"/>
  <c r="J1144" i="24" a="1"/>
  <c r="J1144" i="24" s="1"/>
  <c r="P941" i="24" s="1"/>
  <c r="J2766" i="24" a="1"/>
  <c r="J2766" i="24" s="1"/>
  <c r="P2294" i="24" s="1"/>
  <c r="J2596" i="24" a="1"/>
  <c r="J2596" i="24" s="1"/>
  <c r="P2146" i="24" s="1"/>
  <c r="J1052" i="24" a="1"/>
  <c r="J1052" i="24" s="1"/>
  <c r="P859" i="24" s="1"/>
  <c r="J1849" i="24" a="1"/>
  <c r="J1849" i="24" s="1"/>
  <c r="J321" i="24" a="1"/>
  <c r="J321" i="24" s="1"/>
  <c r="P320" i="24" s="1"/>
  <c r="J2983" i="24" a="1"/>
  <c r="J2983" i="24" s="1"/>
  <c r="P2451" i="24" s="1"/>
  <c r="J828" i="24" a="1"/>
  <c r="J828" i="24" s="1"/>
  <c r="P663" i="24" s="1"/>
  <c r="J861" i="24" a="1"/>
  <c r="J861" i="24" s="1"/>
  <c r="P687" i="24" s="1"/>
  <c r="J3509" i="24" a="1"/>
  <c r="J3509" i="24" s="1"/>
  <c r="J2985" i="24" a="1"/>
  <c r="J2985" i="24" s="1"/>
  <c r="P2453" i="24" s="1"/>
  <c r="J2968" i="24" a="1"/>
  <c r="J2968" i="24" s="1"/>
  <c r="P2440" i="24" s="1"/>
  <c r="J3353" i="24" a="1"/>
  <c r="J3353" i="24" s="1"/>
  <c r="P2745" i="24" s="1"/>
  <c r="J1885" i="24" a="1"/>
  <c r="J1885" i="24" s="1"/>
  <c r="P1554" i="24" s="1"/>
  <c r="J1084" i="24" a="1"/>
  <c r="J1084" i="24" s="1"/>
  <c r="P891" i="24" s="1"/>
  <c r="J856" i="24" a="1"/>
  <c r="J856" i="24" s="1"/>
  <c r="P682" i="24" s="1"/>
  <c r="J1014" i="24" a="1"/>
  <c r="J1014" i="24" s="1"/>
  <c r="P821" i="24" s="1"/>
  <c r="J604" i="24" a="1"/>
  <c r="J604" i="24" s="1"/>
  <c r="P466" i="24" s="1"/>
  <c r="J3019" i="24" a="1"/>
  <c r="J3019" i="24" s="1"/>
  <c r="J2342" i="24" a="1"/>
  <c r="J2342" i="24" s="1"/>
  <c r="P1907" i="24" s="1"/>
  <c r="J3219" i="24" a="1"/>
  <c r="J3219" i="24" s="1"/>
  <c r="P2643" i="24" s="1"/>
  <c r="J2412" i="24" a="1"/>
  <c r="J2412" i="24" s="1"/>
  <c r="P1962" i="24" s="1"/>
  <c r="J2383" i="24" a="1"/>
  <c r="J2383" i="24" s="1"/>
  <c r="P1933" i="24" s="1"/>
  <c r="J2362" i="24" a="1"/>
  <c r="J2362" i="24" s="1"/>
  <c r="P1916" i="24" s="1"/>
  <c r="J83" i="24" a="1"/>
  <c r="J83" i="24" s="1"/>
  <c r="P82" i="24" s="1"/>
  <c r="J1796" i="24" a="1"/>
  <c r="J1796" i="24" s="1"/>
  <c r="J2482" i="24" a="1"/>
  <c r="J2482" i="24" s="1"/>
  <c r="P2032" i="24" s="1"/>
  <c r="J2181" i="24" a="1"/>
  <c r="J2181" i="24" s="1"/>
  <c r="J3164" i="24" a="1"/>
  <c r="J3164" i="24" s="1"/>
  <c r="J2295" i="24" a="1"/>
  <c r="J2295" i="24" s="1"/>
  <c r="J2275" i="24" a="1"/>
  <c r="J2275" i="24" s="1"/>
  <c r="J3292" i="24" a="1"/>
  <c r="J3292" i="24" s="1"/>
  <c r="J1962" i="24" a="1"/>
  <c r="J1962" i="24" s="1"/>
  <c r="P1603" i="24" s="1"/>
  <c r="J3512" i="24" a="1"/>
  <c r="J3512" i="24" s="1"/>
  <c r="J1187" i="24" a="1"/>
  <c r="J1187" i="24" s="1"/>
  <c r="P978" i="24" s="1"/>
  <c r="J3507" i="24" a="1"/>
  <c r="J3507" i="24" s="1"/>
  <c r="P2895" i="24" s="1"/>
  <c r="J105" i="24" a="1"/>
  <c r="J105" i="24" s="1"/>
  <c r="P104" i="24" s="1"/>
  <c r="J3205" i="24" a="1"/>
  <c r="J3205" i="24" s="1"/>
  <c r="P2629" i="24" s="1"/>
  <c r="J401" i="24" a="1"/>
  <c r="J401" i="24" s="1"/>
  <c r="J361" i="24" a="1"/>
  <c r="J361" i="24" s="1"/>
  <c r="J1651" i="24" a="1"/>
  <c r="J1651" i="24" s="1"/>
  <c r="P1389" i="24" s="1"/>
  <c r="J2719" i="24" a="1"/>
  <c r="J2719" i="24" s="1"/>
  <c r="J2055" i="24" a="1"/>
  <c r="J2055" i="24" s="1"/>
  <c r="P1690" i="24" s="1"/>
  <c r="J2167" i="24" a="1"/>
  <c r="J2167" i="24" s="1"/>
  <c r="P1802" i="24" s="1"/>
  <c r="J591" i="24" a="1"/>
  <c r="J591" i="24" s="1"/>
  <c r="J369" i="24" a="1"/>
  <c r="J369" i="24" s="1"/>
  <c r="J606" i="24" a="1"/>
  <c r="J606" i="24" s="1"/>
  <c r="P468" i="24" s="1"/>
  <c r="J1033" i="24" a="1"/>
  <c r="J1033" i="24" s="1"/>
  <c r="P840" i="24" s="1"/>
  <c r="J34" i="24" a="1"/>
  <c r="J34" i="24" s="1"/>
  <c r="P33" i="24" s="1"/>
  <c r="J2201" i="24" a="1"/>
  <c r="J2201" i="24" s="1"/>
  <c r="P1817" i="24" s="1"/>
  <c r="J2316" i="24" a="1"/>
  <c r="J2316" i="24" s="1"/>
  <c r="P1892" i="24" s="1"/>
  <c r="J2264" i="24" a="1"/>
  <c r="J2264" i="24" s="1"/>
  <c r="P1858" i="24" s="1"/>
  <c r="J3624" i="24" a="1"/>
  <c r="J3624" i="24" s="1"/>
  <c r="J267" i="24" a="1"/>
  <c r="J267" i="24" s="1"/>
  <c r="P266" i="24" s="1"/>
  <c r="J2288" i="24" a="1"/>
  <c r="J2288" i="24" s="1"/>
  <c r="P1871" i="24" s="1"/>
  <c r="J882" i="24" a="1"/>
  <c r="J882" i="24" s="1"/>
  <c r="P705" i="24" s="1"/>
  <c r="J759" i="24" a="1"/>
  <c r="J759" i="24" s="1"/>
  <c r="P604" i="24" s="1"/>
  <c r="J2886" i="24" a="1"/>
  <c r="J2886" i="24" s="1"/>
  <c r="J1111" i="24" a="1"/>
  <c r="J1111" i="24" s="1"/>
  <c r="P914" i="24" s="1"/>
  <c r="J1589" i="24" a="1"/>
  <c r="J1589" i="24" s="1"/>
  <c r="P1327" i="24" s="1"/>
  <c r="J2495" i="24" a="1"/>
  <c r="J2495" i="24" s="1"/>
  <c r="P2045" i="24" s="1"/>
  <c r="J2415" i="24" a="1"/>
  <c r="J2415" i="24" s="1"/>
  <c r="P1965" i="24" s="1"/>
  <c r="J783" i="24" a="1"/>
  <c r="J783" i="24" s="1"/>
  <c r="P623" i="24" s="1"/>
  <c r="J2653" i="24" a="1"/>
  <c r="J2653" i="24" s="1"/>
  <c r="P2203" i="24" s="1"/>
  <c r="J1525" i="24" a="1"/>
  <c r="J1525" i="24" s="1"/>
  <c r="P1263" i="24" s="1"/>
  <c r="J1279" i="24" a="1"/>
  <c r="J1279" i="24" s="1"/>
  <c r="P1049" i="24" s="1"/>
  <c r="J936" i="24" a="1"/>
  <c r="J936" i="24" s="1"/>
  <c r="P744" i="24" s="1"/>
  <c r="J2712" i="24" a="1"/>
  <c r="J2712" i="24" s="1"/>
  <c r="J2763" i="24" a="1"/>
  <c r="J2763" i="24" s="1"/>
  <c r="P2291" i="24" s="1"/>
  <c r="J2515" i="24" a="1"/>
  <c r="J2515" i="24" s="1"/>
  <c r="P2065" i="24" s="1"/>
  <c r="J1707" i="24" a="1"/>
  <c r="J1707" i="24" s="1"/>
  <c r="P1445" i="24" s="1"/>
  <c r="J2503" i="24" a="1"/>
  <c r="J2503" i="24" s="1"/>
  <c r="P2053" i="24" s="1"/>
  <c r="J579" i="24" a="1"/>
  <c r="J579" i="24" s="1"/>
  <c r="P448" i="24" s="1"/>
  <c r="J2527" i="24" a="1"/>
  <c r="J2527" i="24" s="1"/>
  <c r="P2077" i="24" s="1"/>
  <c r="J3002" i="24" a="1"/>
  <c r="J3002" i="24" s="1"/>
  <c r="P2464" i="24" s="1"/>
  <c r="J1158" i="24" a="1"/>
  <c r="J1158" i="24" s="1"/>
  <c r="P953" i="24" s="1"/>
  <c r="J13" i="24" a="1"/>
  <c r="J13" i="24" s="1"/>
  <c r="P12" i="24" s="1"/>
  <c r="J1461" i="24" a="1"/>
  <c r="J1461" i="24" s="1"/>
  <c r="P1199" i="24" s="1"/>
  <c r="J3165" i="24" a="1"/>
  <c r="J3165" i="24" s="1"/>
  <c r="P2596" i="24" s="1"/>
  <c r="J1062" i="24" a="1"/>
  <c r="J1062" i="24" s="1"/>
  <c r="P869" i="24" s="1"/>
  <c r="J3636" i="24" a="1"/>
  <c r="J3636" i="24" s="1"/>
  <c r="P2967" i="24" s="1"/>
  <c r="J902" i="24" a="1"/>
  <c r="J902" i="24" s="1"/>
  <c r="P718" i="24" s="1"/>
  <c r="J2935" i="24" a="1"/>
  <c r="J2935" i="24" s="1"/>
  <c r="P2414" i="24" s="1"/>
  <c r="J3040" i="24" a="1"/>
  <c r="J3040" i="24" s="1"/>
  <c r="P2495" i="24" s="1"/>
  <c r="J2485" i="24" a="1"/>
  <c r="J2485" i="24" s="1"/>
  <c r="P2035" i="24" s="1"/>
  <c r="J3305" i="24" a="1"/>
  <c r="J3305" i="24" s="1"/>
  <c r="J1109" i="24" a="1"/>
  <c r="J1109" i="24" s="1"/>
  <c r="P912" i="24" s="1"/>
  <c r="J2780" i="24" a="1"/>
  <c r="J2780" i="24" s="1"/>
  <c r="P2301" i="24" s="1"/>
  <c r="J1293" i="24" a="1"/>
  <c r="J1293" i="24" s="1"/>
  <c r="P1062" i="24" s="1"/>
  <c r="J1884" i="24" a="1"/>
  <c r="J1884" i="24" s="1"/>
  <c r="P1553" i="24" s="1"/>
  <c r="J2885" i="24" a="1"/>
  <c r="J2885" i="24" s="1"/>
  <c r="P2380" i="24" s="1"/>
  <c r="J1805" i="24" a="1"/>
  <c r="J1805" i="24" s="1"/>
  <c r="J1758" i="24" a="1"/>
  <c r="J1758" i="24" s="1"/>
  <c r="J419" i="24" a="1"/>
  <c r="J419" i="24" s="1"/>
  <c r="P379" i="24" s="1"/>
  <c r="J2512" i="24" a="1"/>
  <c r="J2512" i="24" s="1"/>
  <c r="P2062" i="24" s="1"/>
  <c r="J442" i="24" a="1"/>
  <c r="J442" i="24" s="1"/>
  <c r="J2190" i="24" a="1"/>
  <c r="J2190" i="24" s="1"/>
  <c r="P1814" i="24" s="1"/>
  <c r="J3607" i="24" a="1"/>
  <c r="J3607" i="24" s="1"/>
  <c r="J3556" i="24" a="1"/>
  <c r="J3556" i="24" s="1"/>
  <c r="P2920" i="24" s="1"/>
  <c r="J1507" i="24" a="1"/>
  <c r="J1507" i="24" s="1"/>
  <c r="P1245" i="24" s="1"/>
  <c r="J3629" i="24" a="1"/>
  <c r="J3629" i="24" s="1"/>
  <c r="P2964" i="24" s="1"/>
  <c r="J3006" i="24" a="1"/>
  <c r="J3006" i="24" s="1"/>
  <c r="J2431" i="24" a="1"/>
  <c r="J2431" i="24" s="1"/>
  <c r="P1981" i="24" s="1"/>
  <c r="J2218" i="24" a="1"/>
  <c r="J2218" i="24" s="1"/>
  <c r="P1828" i="24" s="1"/>
  <c r="J1516" i="24" a="1"/>
  <c r="J1516" i="24" s="1"/>
  <c r="P1254" i="24" s="1"/>
  <c r="J3386" i="24" a="1"/>
  <c r="J3386" i="24" s="1"/>
  <c r="P2778" i="24" s="1"/>
  <c r="J2963" i="24" a="1"/>
  <c r="J2963" i="24" s="1"/>
  <c r="J849" i="24" a="1"/>
  <c r="J849" i="24" s="1"/>
  <c r="P678" i="24" s="1"/>
  <c r="J2433" i="24" a="1"/>
  <c r="J2433" i="24" s="1"/>
  <c r="P1983" i="24" s="1"/>
  <c r="J2803" i="24" a="1"/>
  <c r="J2803" i="24" s="1"/>
  <c r="P2321" i="24" s="1"/>
  <c r="J295" i="24" a="1"/>
  <c r="J295" i="24" s="1"/>
  <c r="P294" i="24" s="1"/>
  <c r="J771" i="24" a="1"/>
  <c r="J771" i="24" s="1"/>
  <c r="P615" i="24" s="1"/>
  <c r="J1726" i="24" a="1"/>
  <c r="J1726" i="24" s="1"/>
  <c r="P1464" i="24" s="1"/>
  <c r="J2073" i="24" a="1"/>
  <c r="J2073" i="24" s="1"/>
  <c r="P1708" i="24" s="1"/>
  <c r="J2622" i="24" a="1"/>
  <c r="J2622" i="24" s="1"/>
  <c r="P2172" i="24" s="1"/>
  <c r="J1549" i="24" a="1"/>
  <c r="J1549" i="24" s="1"/>
  <c r="P1287" i="24" s="1"/>
  <c r="J417" i="24" a="1"/>
  <c r="J417" i="24" s="1"/>
  <c r="P377" i="24" s="1"/>
  <c r="J1517" i="24" a="1"/>
  <c r="J1517" i="24" s="1"/>
  <c r="P1255" i="24" s="1"/>
  <c r="J2014" i="24" a="1"/>
  <c r="J2014" i="24" s="1"/>
  <c r="P1649" i="24" s="1"/>
  <c r="J815" i="24" a="1"/>
  <c r="J815" i="24" s="1"/>
  <c r="P651" i="24" s="1"/>
  <c r="J2416" i="24" a="1"/>
  <c r="J2416" i="24" s="1"/>
  <c r="P1966" i="24" s="1"/>
  <c r="J2603" i="24" a="1"/>
  <c r="J2603" i="24" s="1"/>
  <c r="P2153" i="24" s="1"/>
  <c r="J1101" i="24" a="1"/>
  <c r="J1101" i="24" s="1"/>
  <c r="P904" i="24" s="1"/>
  <c r="J822" i="24" a="1"/>
  <c r="J822" i="24" s="1"/>
  <c r="P657" i="24" s="1"/>
  <c r="J1441" i="24" a="1"/>
  <c r="J1441" i="24" s="1"/>
  <c r="P1179" i="24" s="1"/>
  <c r="J3075" i="24" a="1"/>
  <c r="J3075" i="24" s="1"/>
  <c r="P2520" i="24" s="1"/>
  <c r="J2960" i="24" a="1"/>
  <c r="J2960" i="24" s="1"/>
  <c r="P2434" i="24" s="1"/>
  <c r="J1397" i="24" a="1"/>
  <c r="J1397" i="24" s="1"/>
  <c r="P1145" i="24" s="1"/>
  <c r="J3589" i="24" a="1"/>
  <c r="J3589" i="24" s="1"/>
  <c r="J2964" i="24" a="1"/>
  <c r="J2964" i="24" s="1"/>
  <c r="J843" i="24" a="1"/>
  <c r="J843" i="24" s="1"/>
  <c r="P673" i="24" s="1"/>
  <c r="J1306" i="24" a="1"/>
  <c r="J1306" i="24" s="1"/>
  <c r="P1074" i="24" s="1"/>
  <c r="J2336" i="24" a="1"/>
  <c r="J2336" i="24" s="1"/>
  <c r="P1902" i="24" s="1"/>
  <c r="J3018" i="24" a="1"/>
  <c r="J3018" i="24" s="1"/>
  <c r="P2476" i="24" s="1"/>
  <c r="J3475" i="24" a="1"/>
  <c r="J3475" i="24" s="1"/>
  <c r="P2867" i="24" s="1"/>
  <c r="J2997" i="24" a="1"/>
  <c r="J2997" i="24" s="1"/>
  <c r="P2461" i="24" s="1"/>
  <c r="J2076" i="24" a="1"/>
  <c r="J2076" i="24" s="1"/>
  <c r="P1711" i="24" s="1"/>
  <c r="J1470" i="24" a="1"/>
  <c r="J1470" i="24" s="1"/>
  <c r="P1208" i="24" s="1"/>
  <c r="J2256" i="24" a="1"/>
  <c r="J2256" i="24" s="1"/>
  <c r="J1275" i="24" a="1"/>
  <c r="J1275" i="24" s="1"/>
  <c r="J2361" i="24" a="1"/>
  <c r="J2361" i="24" s="1"/>
  <c r="J2563" i="24" a="1"/>
  <c r="J2563" i="24" s="1"/>
  <c r="P2113" i="24" s="1"/>
  <c r="J1088" i="24" a="1"/>
  <c r="J1088" i="24" s="1"/>
  <c r="P894" i="24" s="1"/>
  <c r="J1449" i="24" a="1"/>
  <c r="J1449" i="24" s="1"/>
  <c r="P1187" i="24" s="1"/>
  <c r="J1606" i="24" a="1"/>
  <c r="J1606" i="24" s="1"/>
  <c r="P1344" i="24" s="1"/>
  <c r="J9" i="24" a="1"/>
  <c r="J9" i="24" s="1"/>
  <c r="P8" i="24" s="1"/>
  <c r="J1436" i="24" a="1"/>
  <c r="J1436" i="24" s="1"/>
  <c r="P1176" i="24" s="1"/>
  <c r="J523" i="24" a="1"/>
  <c r="J523" i="24" s="1"/>
  <c r="J1631" i="24" a="1"/>
  <c r="J1631" i="24" s="1"/>
  <c r="P1369" i="24" s="1"/>
  <c r="J1881" i="24" a="1"/>
  <c r="J1881" i="24" s="1"/>
  <c r="J2252" i="24" a="1"/>
  <c r="J2252" i="24" s="1"/>
  <c r="J973" i="24" a="1"/>
  <c r="J973" i="24" s="1"/>
  <c r="P780" i="24" s="1"/>
  <c r="J1593" i="24" a="1"/>
  <c r="J1593" i="24" s="1"/>
  <c r="P1331" i="24" s="1"/>
  <c r="J2244" i="24" a="1"/>
  <c r="J2244" i="24" s="1"/>
  <c r="P1843" i="24" s="1"/>
  <c r="J1223" i="24" a="1"/>
  <c r="J1223" i="24" s="1"/>
  <c r="P1007" i="24" s="1"/>
  <c r="J3026" i="24" a="1"/>
  <c r="J3026" i="24" s="1"/>
  <c r="J2862" i="24" a="1"/>
  <c r="J2862" i="24" s="1"/>
  <c r="J2494" i="24" a="1"/>
  <c r="J2494" i="24" s="1"/>
  <c r="P2044" i="24" s="1"/>
  <c r="J2509" i="24" a="1"/>
  <c r="J2509" i="24" s="1"/>
  <c r="P2059" i="24" s="1"/>
  <c r="J2219" i="24" a="1"/>
  <c r="J2219" i="24" s="1"/>
  <c r="P1829" i="24" s="1"/>
  <c r="J128" i="24" a="1"/>
  <c r="J128" i="24" s="1"/>
  <c r="P127" i="24" s="1"/>
  <c r="J2075" i="24" a="1"/>
  <c r="J2075" i="24" s="1"/>
  <c r="P1710" i="24" s="1"/>
  <c r="J809" i="24" a="1"/>
  <c r="J809" i="24" s="1"/>
  <c r="J397" i="24" a="1"/>
  <c r="J397" i="24" s="1"/>
  <c r="P366" i="24" s="1"/>
  <c r="J2530" i="24" a="1"/>
  <c r="J2530" i="24" s="1"/>
  <c r="P2080" i="24" s="1"/>
  <c r="J1940" i="24" a="1"/>
  <c r="J1940" i="24" s="1"/>
  <c r="J2947" i="24" a="1"/>
  <c r="J2947" i="24" s="1"/>
  <c r="P2421" i="24" s="1"/>
  <c r="J1250" i="24" a="1"/>
  <c r="J1250" i="24" s="1"/>
  <c r="P1028" i="24" s="1"/>
  <c r="J1485" i="24" a="1"/>
  <c r="J1485" i="24" s="1"/>
  <c r="P1223" i="24" s="1"/>
  <c r="J3459" i="24" a="1"/>
  <c r="J3459" i="24" s="1"/>
  <c r="P2851" i="24" s="1"/>
  <c r="J1988" i="24" a="1"/>
  <c r="J1988" i="24" s="1"/>
  <c r="P1623" i="24" s="1"/>
  <c r="J287" i="24" a="1"/>
  <c r="J287" i="24" s="1"/>
  <c r="P286" i="24" s="1"/>
  <c r="J1584" i="24" a="1"/>
  <c r="J1584" i="24" s="1"/>
  <c r="P1322" i="24" s="1"/>
  <c r="J1949" i="24" a="1"/>
  <c r="J1949" i="24" s="1"/>
  <c r="P1590" i="24" s="1"/>
  <c r="J1379" i="24" a="1"/>
  <c r="J1379" i="24" s="1"/>
  <c r="P1131" i="24" s="1"/>
  <c r="J410" i="24" a="1"/>
  <c r="J410" i="24" s="1"/>
  <c r="P371" i="24" s="1"/>
  <c r="J2401" i="24" a="1"/>
  <c r="J2401" i="24" s="1"/>
  <c r="P1951" i="24" s="1"/>
  <c r="J1215" i="24" a="1"/>
  <c r="J1215" i="24" s="1"/>
  <c r="P999" i="24" s="1"/>
  <c r="J1285" i="24" a="1"/>
  <c r="J1285" i="24" s="1"/>
  <c r="P1054" i="24" s="1"/>
  <c r="J3277" i="24" a="1"/>
  <c r="J3277" i="24" s="1"/>
  <c r="P2701" i="24" s="1"/>
  <c r="J927" i="24" a="1"/>
  <c r="J927" i="24" s="1"/>
  <c r="P740" i="24" s="1"/>
  <c r="J1384" i="24" a="1"/>
  <c r="J1384" i="24" s="1"/>
  <c r="P1134" i="24" s="1"/>
  <c r="J2951" i="24" a="1"/>
  <c r="J2951" i="24" s="1"/>
  <c r="P2425" i="24" s="1"/>
  <c r="J1543" i="24" a="1"/>
  <c r="J1543" i="24" s="1"/>
  <c r="P1281" i="24" s="1"/>
  <c r="J3261" i="24" a="1"/>
  <c r="J3261" i="24" s="1"/>
  <c r="P2685" i="24" s="1"/>
  <c r="J937" i="24" a="1"/>
  <c r="J937" i="24" s="1"/>
  <c r="P745" i="24" s="1"/>
  <c r="J2864" i="24" a="1"/>
  <c r="J2864" i="24" s="1"/>
  <c r="J3526" i="24" a="1"/>
  <c r="J3526" i="24" s="1"/>
  <c r="P2904" i="24" s="1"/>
  <c r="J3481" i="24" a="1"/>
  <c r="J3481" i="24" s="1"/>
  <c r="P2873" i="24" s="1"/>
  <c r="J1281" i="24" a="1"/>
  <c r="J1281" i="24" s="1"/>
  <c r="P1050" i="24" s="1"/>
  <c r="J2769" i="24" a="1"/>
  <c r="J2769" i="24" s="1"/>
  <c r="J930" i="24" a="1"/>
  <c r="J930" i="24" s="1"/>
  <c r="J1948" i="24" a="1"/>
  <c r="J1948" i="24" s="1"/>
  <c r="J1249" i="24" a="1"/>
  <c r="J1249" i="24" s="1"/>
  <c r="P1027" i="24" s="1"/>
  <c r="J1478" i="24" a="1"/>
  <c r="J1478" i="24" s="1"/>
  <c r="P1216" i="24" s="1"/>
  <c r="J2011" i="24" a="1"/>
  <c r="J2011" i="24" s="1"/>
  <c r="P1646" i="24" s="1"/>
  <c r="J2989" i="24" a="1"/>
  <c r="J2989" i="24" s="1"/>
  <c r="P2457" i="24" s="1"/>
  <c r="J2139" i="24" a="1"/>
  <c r="J2139" i="24" s="1"/>
  <c r="P1774" i="24" s="1"/>
  <c r="J931" i="24" a="1"/>
  <c r="J931" i="24" s="1"/>
  <c r="J207" i="24" a="1"/>
  <c r="J207" i="24" s="1"/>
  <c r="P206" i="24" s="1"/>
  <c r="J2978" i="24" a="1"/>
  <c r="J2978" i="24" s="1"/>
  <c r="P2447" i="24" s="1"/>
  <c r="J1238" i="24" a="1"/>
  <c r="J1238" i="24" s="1"/>
  <c r="P1017" i="24" s="1"/>
  <c r="J1986" i="24" a="1"/>
  <c r="J1986" i="24" s="1"/>
  <c r="P1622" i="24" s="1"/>
  <c r="J760" i="24" a="1"/>
  <c r="J760" i="24" s="1"/>
  <c r="P605" i="24" s="1"/>
  <c r="J102" i="24" a="1"/>
  <c r="J102" i="24" s="1"/>
  <c r="P101" i="24" s="1"/>
  <c r="J1085" i="24" a="1"/>
  <c r="J1085" i="24" s="1"/>
  <c r="J1006" i="24" a="1"/>
  <c r="J1006" i="24" s="1"/>
  <c r="P813" i="24" s="1"/>
  <c r="J836" i="24" a="1"/>
  <c r="J836" i="24" s="1"/>
  <c r="P669" i="24" s="1"/>
  <c r="J1607" i="24" a="1"/>
  <c r="J1607" i="24" s="1"/>
  <c r="P1345" i="24" s="1"/>
  <c r="J1912" i="24" a="1"/>
  <c r="J1912" i="24" s="1"/>
  <c r="J3247" i="24" a="1"/>
  <c r="J3247" i="24" s="1"/>
  <c r="P2671" i="24" s="1"/>
  <c r="J533" i="24" a="1"/>
  <c r="J533" i="24" s="1"/>
  <c r="P415" i="24" s="1"/>
  <c r="J3428" i="24" a="1"/>
  <c r="J3428" i="24" s="1"/>
  <c r="P2820" i="24" s="1"/>
  <c r="J2428" i="24" a="1"/>
  <c r="J2428" i="24" s="1"/>
  <c r="P1978" i="24" s="1"/>
  <c r="J779" i="24" a="1"/>
  <c r="J779" i="24" s="1"/>
  <c r="P622" i="24" s="1"/>
  <c r="J2193" i="24" a="1"/>
  <c r="J2193" i="24" s="1"/>
  <c r="J2192" i="24" a="1"/>
  <c r="J2192" i="24" s="1"/>
  <c r="P1815" i="24" s="1"/>
  <c r="J2314" i="24" a="1"/>
  <c r="J2314" i="24" s="1"/>
  <c r="P1890" i="24" s="1"/>
  <c r="J2082" i="24" a="1"/>
  <c r="J2082" i="24" s="1"/>
  <c r="P1717" i="24" s="1"/>
  <c r="J3557" i="24" a="1"/>
  <c r="J3557" i="24" s="1"/>
  <c r="P2921" i="24" s="1"/>
  <c r="J1704" i="24" a="1"/>
  <c r="J1704" i="24" s="1"/>
  <c r="P1442" i="24" s="1"/>
  <c r="J2916" i="24" a="1"/>
  <c r="J2916" i="24" s="1"/>
  <c r="J202" i="24" a="1"/>
  <c r="J202" i="24" s="1"/>
  <c r="P201" i="24" s="1"/>
  <c r="J3398" i="24" a="1"/>
  <c r="J3398" i="24" s="1"/>
  <c r="P2790" i="24" s="1"/>
  <c r="J474" i="24" a="1"/>
  <c r="J474" i="24" s="1"/>
  <c r="J2956" i="24" a="1"/>
  <c r="J2956" i="24" s="1"/>
  <c r="P2430" i="24" s="1"/>
  <c r="J3069" i="24" a="1"/>
  <c r="J3069" i="24" s="1"/>
  <c r="J1041" i="24" a="1"/>
  <c r="J1041" i="24" s="1"/>
  <c r="P848" i="24" s="1"/>
  <c r="J872" i="24" a="1"/>
  <c r="J872" i="24" s="1"/>
  <c r="P696" i="24" s="1"/>
  <c r="J496" i="24" a="1"/>
  <c r="J496" i="24" s="1"/>
  <c r="J3389" i="24" a="1"/>
  <c r="J3389" i="24" s="1"/>
  <c r="P2781" i="24" s="1"/>
  <c r="J2683" i="24" a="1"/>
  <c r="J2683" i="24" s="1"/>
  <c r="P2230" i="24" s="1"/>
  <c r="J3273" i="24" a="1"/>
  <c r="J3273" i="24" s="1"/>
  <c r="P2697" i="24" s="1"/>
  <c r="J270" i="24" a="1"/>
  <c r="J270" i="24" s="1"/>
  <c r="P269" i="24" s="1"/>
  <c r="J1888" i="24" a="1"/>
  <c r="J1888" i="24" s="1"/>
  <c r="P1557" i="24" s="1"/>
  <c r="J3563" i="24" a="1"/>
  <c r="J3563" i="24" s="1"/>
  <c r="P2925" i="24" s="1"/>
  <c r="J922" i="24" a="1"/>
  <c r="J922" i="24" s="1"/>
  <c r="P735" i="24" s="1"/>
  <c r="J3320" i="24" a="1"/>
  <c r="J3320" i="24" s="1"/>
  <c r="J260" i="24" a="1"/>
  <c r="J260" i="24" s="1"/>
  <c r="P259" i="24" s="1"/>
  <c r="J2764" i="24" a="1"/>
  <c r="J2764" i="24" s="1"/>
  <c r="P2292" i="24" s="1"/>
  <c r="J2143" i="24" a="1"/>
  <c r="J2143" i="24" s="1"/>
  <c r="P1778" i="24" s="1"/>
  <c r="J2582" i="24" a="1"/>
  <c r="J2582" i="24" s="1"/>
  <c r="P2132" i="24" s="1"/>
  <c r="J3480" i="24" a="1"/>
  <c r="J3480" i="24" s="1"/>
  <c r="P2872" i="24" s="1"/>
  <c r="J2092" i="24" a="1"/>
  <c r="J2092" i="24" s="1"/>
  <c r="P1727" i="24" s="1"/>
  <c r="J3286" i="24" a="1"/>
  <c r="J3286" i="24" s="1"/>
  <c r="J2463" i="24" a="1"/>
  <c r="J2463" i="24" s="1"/>
  <c r="P2013" i="24" s="1"/>
  <c r="J540" i="24" a="1"/>
  <c r="J540" i="24" s="1"/>
  <c r="J2108" i="24" a="1"/>
  <c r="J2108" i="24" s="1"/>
  <c r="P1743" i="24" s="1"/>
  <c r="J2048" i="24" a="1"/>
  <c r="J2048" i="24" s="1"/>
  <c r="P1683" i="24" s="1"/>
  <c r="J3395" i="24" a="1"/>
  <c r="J3395" i="24" s="1"/>
  <c r="P2787" i="24" s="1"/>
  <c r="J2952" i="24" a="1"/>
  <c r="J2952" i="24" s="1"/>
  <c r="P2426" i="24" s="1"/>
  <c r="J2348" i="24" a="1"/>
  <c r="J2348" i="24" s="1"/>
  <c r="J1452" i="24" a="1"/>
  <c r="J1452" i="24" s="1"/>
  <c r="P1190" i="24" s="1"/>
  <c r="J788" i="24" a="1"/>
  <c r="J788" i="24" s="1"/>
  <c r="P627" i="24" s="1"/>
  <c r="J1534" i="24" a="1"/>
  <c r="J1534" i="24" s="1"/>
  <c r="P1272" i="24" s="1"/>
  <c r="J1147" i="24" a="1"/>
  <c r="J1147" i="24" s="1"/>
  <c r="J568" i="24" a="1"/>
  <c r="J568" i="24" s="1"/>
  <c r="P438" i="24" s="1"/>
  <c r="J2418" i="24" a="1"/>
  <c r="J2418" i="24" s="1"/>
  <c r="P1968" i="24" s="1"/>
  <c r="J2899" i="24" a="1"/>
  <c r="J2899" i="24" s="1"/>
  <c r="P2391" i="24" s="1"/>
  <c r="J375" i="24" a="1"/>
  <c r="J375" i="24" s="1"/>
  <c r="J2651" i="24" a="1"/>
  <c r="J2651" i="24" s="1"/>
  <c r="P2201" i="24" s="1"/>
  <c r="J1780" i="24" a="1"/>
  <c r="J1780" i="24" s="1"/>
  <c r="P1496" i="24" s="1"/>
  <c r="J997" i="24" a="1"/>
  <c r="J997" i="24" s="1"/>
  <c r="P804" i="24" s="1"/>
  <c r="J3429" i="24" a="1"/>
  <c r="J3429" i="24" s="1"/>
  <c r="P2821" i="24" s="1"/>
  <c r="J2026" i="24" a="1"/>
  <c r="J2026" i="24" s="1"/>
  <c r="P1661" i="24" s="1"/>
  <c r="J1459" i="24" a="1"/>
  <c r="J1459" i="24" s="1"/>
  <c r="P1197" i="24" s="1"/>
  <c r="J641" i="24" a="1"/>
  <c r="J641" i="24" s="1"/>
  <c r="P495" i="24" s="1"/>
  <c r="J2751" i="24" a="1"/>
  <c r="J2751" i="24" s="1"/>
  <c r="P2281" i="24" s="1"/>
  <c r="J791" i="24" a="1"/>
  <c r="J791" i="24" s="1"/>
  <c r="P630" i="24" s="1"/>
  <c r="J223" i="24" a="1"/>
  <c r="J223" i="24" s="1"/>
  <c r="P222" i="24" s="1"/>
  <c r="J3346" i="24" a="1"/>
  <c r="J3346" i="24" s="1"/>
  <c r="P2738" i="24" s="1"/>
  <c r="J2728" i="24" a="1"/>
  <c r="J2728" i="24" s="1"/>
  <c r="P2264" i="24" s="1"/>
  <c r="J3152" i="24" a="1"/>
  <c r="J3152" i="24" s="1"/>
  <c r="P2588" i="24" s="1"/>
  <c r="J2694" i="24" a="1"/>
  <c r="J2694" i="24" s="1"/>
  <c r="P2240" i="24" s="1"/>
  <c r="J1588" i="24" a="1"/>
  <c r="J1588" i="24" s="1"/>
  <c r="P1326" i="24" s="1"/>
  <c r="J3618" i="24" a="1"/>
  <c r="J3618" i="24" s="1"/>
  <c r="J887" i="24" a="1"/>
  <c r="J887" i="24" s="1"/>
  <c r="P710" i="24" s="1"/>
  <c r="J3222" i="24" a="1"/>
  <c r="J3222" i="24" s="1"/>
  <c r="P2646" i="24" s="1"/>
  <c r="J2649" i="24" a="1"/>
  <c r="J2649" i="24" s="1"/>
  <c r="P2199" i="24" s="1"/>
  <c r="J2587" i="24" a="1"/>
  <c r="J2587" i="24" s="1"/>
  <c r="P2137" i="24" s="1"/>
  <c r="J1976" i="24" a="1"/>
  <c r="J1976" i="24" s="1"/>
  <c r="J2750" i="24" a="1"/>
  <c r="J2750" i="24" s="1"/>
  <c r="P2280" i="24" s="1"/>
  <c r="J3198" i="24" a="1"/>
  <c r="J3198" i="24" s="1"/>
  <c r="P2624" i="24" s="1"/>
  <c r="J278" i="24" a="1"/>
  <c r="J278" i="24" s="1"/>
  <c r="P277" i="24" s="1"/>
  <c r="J1327" i="24" a="1"/>
  <c r="J1327" i="24" s="1"/>
  <c r="P1090" i="24" s="1"/>
  <c r="J1811" i="24" a="1"/>
  <c r="J1811" i="24" s="1"/>
  <c r="J635" i="24" a="1"/>
  <c r="J635" i="24" s="1"/>
  <c r="P493" i="24" s="1"/>
  <c r="J2552" i="24" a="1"/>
  <c r="J2552" i="24" s="1"/>
  <c r="P2102" i="24" s="1"/>
  <c r="J1863" i="24" a="1"/>
  <c r="J1863" i="24" s="1"/>
  <c r="P1540" i="24" s="1"/>
  <c r="J2699" i="24" a="1"/>
  <c r="J2699" i="24" s="1"/>
  <c r="J1602" i="24" a="1"/>
  <c r="J1602" i="24" s="1"/>
  <c r="P1340" i="24" s="1"/>
  <c r="J1536" i="24" a="1"/>
  <c r="J1536" i="24" s="1"/>
  <c r="P1274" i="24" s="1"/>
  <c r="J1850" i="24" a="1"/>
  <c r="J1850" i="24" s="1"/>
  <c r="J52" i="24" a="1"/>
  <c r="J52" i="24" s="1"/>
  <c r="P51" i="24" s="1"/>
  <c r="J2912" i="24" a="1"/>
  <c r="J2912" i="24" s="1"/>
  <c r="P2399" i="24" s="1"/>
  <c r="J407" i="24" a="1"/>
  <c r="J407" i="24" s="1"/>
  <c r="J3176" i="24" a="1"/>
  <c r="J3176" i="24" s="1"/>
  <c r="J3355" i="24" a="1"/>
  <c r="J3355" i="24" s="1"/>
  <c r="P2747" i="24" s="1"/>
  <c r="J2496" i="24" a="1"/>
  <c r="J2496" i="24" s="1"/>
  <c r="P2046" i="24" s="1"/>
  <c r="J3621" i="24" a="1"/>
  <c r="J3621" i="24" s="1"/>
  <c r="P2958" i="24" s="1"/>
  <c r="J1754" i="24" a="1"/>
  <c r="J1754" i="24" s="1"/>
  <c r="P1485" i="24" s="1"/>
  <c r="J3302" i="24" a="1"/>
  <c r="J3302" i="24" s="1"/>
  <c r="J460" i="24" a="1"/>
  <c r="J460" i="24" s="1"/>
  <c r="P390" i="24" s="1"/>
  <c r="J1383" i="24" a="1"/>
  <c r="J1383" i="24" s="1"/>
  <c r="J428" i="24" a="1"/>
  <c r="J428" i="24" s="1"/>
  <c r="J3235" i="24" a="1"/>
  <c r="J3235" i="24" s="1"/>
  <c r="P2659" i="24" s="1"/>
  <c r="J3655" i="24" a="1"/>
  <c r="J3655" i="24" s="1"/>
  <c r="P2980" i="24" s="1"/>
  <c r="J572" i="24" a="1"/>
  <c r="J572" i="24" s="1"/>
  <c r="P442" i="24" s="1"/>
  <c r="J2593" i="24" a="1"/>
  <c r="J2593" i="24" s="1"/>
  <c r="P2143" i="24" s="1"/>
  <c r="J311" i="24" a="1"/>
  <c r="J311" i="24" s="1"/>
  <c r="P310" i="24" s="1"/>
  <c r="J156" i="24" a="1"/>
  <c r="J156" i="24" s="1"/>
  <c r="P155" i="24" s="1"/>
  <c r="J388" i="24" a="1"/>
  <c r="J388" i="24" s="1"/>
  <c r="P363" i="24" s="1"/>
  <c r="J2676" i="24" a="1"/>
  <c r="J2676" i="24" s="1"/>
  <c r="P2224" i="24" s="1"/>
  <c r="J2962" i="24" a="1"/>
  <c r="J2962" i="24" s="1"/>
  <c r="P2436" i="24" s="1"/>
  <c r="J715" i="24" a="1"/>
  <c r="J715" i="24" s="1"/>
  <c r="P561" i="24" s="1"/>
  <c r="J2716" i="24" a="1"/>
  <c r="J2716" i="24" s="1"/>
  <c r="J2893" i="24" a="1"/>
  <c r="J2893" i="24" s="1"/>
  <c r="P2385" i="24" s="1"/>
  <c r="J1066" i="24" a="1"/>
  <c r="J1066" i="24" s="1"/>
  <c r="P873" i="24" s="1"/>
  <c r="J2884" i="24" a="1"/>
  <c r="J2884" i="24" s="1"/>
  <c r="P2379" i="24" s="1"/>
  <c r="J1557" i="24" a="1"/>
  <c r="J1557" i="24" s="1"/>
  <c r="P1295" i="24" s="1"/>
  <c r="J423" i="24" a="1"/>
  <c r="J423" i="24" s="1"/>
  <c r="J967" i="24" a="1"/>
  <c r="J967" i="24" s="1"/>
  <c r="P774" i="24" s="1"/>
  <c r="J2658" i="24" a="1"/>
  <c r="J2658" i="24" s="1"/>
  <c r="P2208" i="24" s="1"/>
  <c r="J3441" i="24" a="1"/>
  <c r="J3441" i="24" s="1"/>
  <c r="P2833" i="24" s="1"/>
  <c r="J696" i="24" a="1"/>
  <c r="J696" i="24" s="1"/>
  <c r="P542" i="24" s="1"/>
  <c r="J190" i="24" a="1"/>
  <c r="J190" i="24" s="1"/>
  <c r="P189" i="24" s="1"/>
  <c r="J308" i="24" a="1"/>
  <c r="J308" i="24" s="1"/>
  <c r="P307" i="24" s="1"/>
  <c r="J2680" i="24" a="1"/>
  <c r="J2680" i="24" s="1"/>
  <c r="P2228" i="24" s="1"/>
  <c r="J2710" i="24" a="1"/>
  <c r="J2710" i="24" s="1"/>
  <c r="J87" i="24" a="1"/>
  <c r="J87" i="24" s="1"/>
  <c r="P86" i="24" s="1"/>
  <c r="J333" i="24" a="1"/>
  <c r="J333" i="24" s="1"/>
  <c r="P332" i="24" s="1"/>
  <c r="J2286" i="24" a="1"/>
  <c r="J2286" i="24" s="1"/>
  <c r="J1917" i="24" a="1"/>
  <c r="J1917" i="24" s="1"/>
  <c r="J1898" i="24" a="1"/>
  <c r="J1898" i="24" s="1"/>
  <c r="P1564" i="24" s="1"/>
  <c r="J1595" i="24" a="1"/>
  <c r="J1595" i="24" s="1"/>
  <c r="P1333" i="24" s="1"/>
  <c r="J1508" i="24" a="1"/>
  <c r="J1508" i="24" s="1"/>
  <c r="P1246" i="24" s="1"/>
  <c r="J25" i="24" a="1"/>
  <c r="J25" i="24" s="1"/>
  <c r="P24" i="24" s="1"/>
  <c r="J2142" i="24" a="1"/>
  <c r="J2142" i="24" s="1"/>
  <c r="P1777" i="24" s="1"/>
  <c r="J3482" i="24" a="1"/>
  <c r="J3482" i="24" s="1"/>
  <c r="P2874" i="24" s="1"/>
  <c r="J3467" i="24" a="1"/>
  <c r="J3467" i="24" s="1"/>
  <c r="P2859" i="24" s="1"/>
  <c r="J3640" i="24" a="1"/>
  <c r="J3640" i="24" s="1"/>
  <c r="P2970" i="24" s="1"/>
  <c r="J1647" i="24" a="1"/>
  <c r="J1647" i="24" s="1"/>
  <c r="P1385" i="24" s="1"/>
  <c r="J917" i="24" a="1"/>
  <c r="J917" i="24" s="1"/>
  <c r="P732" i="24" s="1"/>
  <c r="J3587" i="24" a="1"/>
  <c r="J3587" i="24" s="1"/>
  <c r="J3173" i="24" a="1"/>
  <c r="J3173" i="24" s="1"/>
  <c r="P2602" i="24" s="1"/>
  <c r="J1964" i="24" a="1"/>
  <c r="J1964" i="24" s="1"/>
  <c r="J1918" i="24" a="1"/>
  <c r="J1918" i="24" s="1"/>
  <c r="J1650" i="24" a="1"/>
  <c r="J1650" i="24" s="1"/>
  <c r="P1388" i="24" s="1"/>
  <c r="J2083" i="24" a="1"/>
  <c r="J2083" i="24" s="1"/>
  <c r="P1718" i="24" s="1"/>
  <c r="J358" i="24" a="1"/>
  <c r="J358" i="24" s="1"/>
  <c r="J868" i="24" a="1"/>
  <c r="J868" i="24" s="1"/>
  <c r="P693" i="24" s="1"/>
  <c r="J3238" i="24" a="1"/>
  <c r="J3238" i="24" s="1"/>
  <c r="P2662" i="24" s="1"/>
  <c r="J3005" i="24" a="1"/>
  <c r="J3005" i="24" s="1"/>
  <c r="P2466" i="24" s="1"/>
  <c r="J1641" i="24" a="1"/>
  <c r="J1641" i="24" s="1"/>
  <c r="P1379" i="24" s="1"/>
  <c r="J1632" i="24" a="1"/>
  <c r="J1632" i="24" s="1"/>
  <c r="P1370" i="24" s="1"/>
  <c r="J3159" i="24" a="1"/>
  <c r="J3159" i="24" s="1"/>
  <c r="J1914" i="24" a="1"/>
  <c r="J1914" i="24" s="1"/>
  <c r="J1791" i="24" a="1"/>
  <c r="J1791" i="24" s="1"/>
  <c r="P1503" i="24" s="1"/>
  <c r="J2407" i="24" a="1"/>
  <c r="J2407" i="24" s="1"/>
  <c r="P1957" i="24" s="1"/>
  <c r="J403" i="24" a="1"/>
  <c r="J403" i="24" s="1"/>
  <c r="J2078" i="24" a="1"/>
  <c r="J2078" i="24" s="1"/>
  <c r="P1713" i="24" s="1"/>
  <c r="J323" i="24" a="1"/>
  <c r="J323" i="24" s="1"/>
  <c r="P322" i="24" s="1"/>
  <c r="J316" i="24" a="1"/>
  <c r="J316" i="24" s="1"/>
  <c r="P315" i="24" s="1"/>
  <c r="J3664" i="24" a="1"/>
  <c r="J3664" i="24" s="1"/>
  <c r="P2989" i="24" s="1"/>
  <c r="J1547" i="24" a="1"/>
  <c r="J1547" i="24" s="1"/>
  <c r="P1285" i="24" s="1"/>
  <c r="J493" i="24" a="1"/>
  <c r="J493" i="24" s="1"/>
  <c r="P402" i="24" s="1"/>
  <c r="J3284" i="24" a="1"/>
  <c r="J3284" i="24" s="1"/>
  <c r="P2702" i="24" s="1"/>
  <c r="J3058" i="24" a="1"/>
  <c r="J3058" i="24" s="1"/>
  <c r="P2513" i="24" s="1"/>
  <c r="J224" i="24" a="1"/>
  <c r="J224" i="24" s="1"/>
  <c r="P223" i="24" s="1"/>
  <c r="J3025" i="24" a="1"/>
  <c r="J3025" i="24" s="1"/>
  <c r="P2482" i="24" s="1"/>
  <c r="J574" i="24" a="1"/>
  <c r="J574" i="24" s="1"/>
  <c r="P444" i="24" s="1"/>
  <c r="J3202" i="24" a="1"/>
  <c r="J3202" i="24" s="1"/>
  <c r="P2626" i="24" s="1"/>
  <c r="J444" i="24" a="1"/>
  <c r="J444" i="24" s="1"/>
  <c r="J495" i="24" a="1"/>
  <c r="J495" i="24" s="1"/>
  <c r="J944" i="24" a="1"/>
  <c r="J944" i="24" s="1"/>
  <c r="P751" i="24" s="1"/>
  <c r="J2262" i="24" a="1"/>
  <c r="J2262" i="24" s="1"/>
  <c r="P1856" i="24" s="1"/>
  <c r="J567" i="24" a="1"/>
  <c r="J567" i="24" s="1"/>
  <c r="P437" i="24" s="1"/>
  <c r="J3444" i="24" a="1"/>
  <c r="J3444" i="24" s="1"/>
  <c r="P2836" i="24" s="1"/>
  <c r="J3081" i="24" a="1"/>
  <c r="J3081" i="24" s="1"/>
  <c r="P2524" i="24" s="1"/>
  <c r="J3045" i="24" a="1"/>
  <c r="J3045" i="24" s="1"/>
  <c r="P2500" i="24" s="1"/>
  <c r="J565" i="24" a="1"/>
  <c r="J565" i="24" s="1"/>
  <c r="P435" i="24" s="1"/>
  <c r="J2492" i="24" a="1"/>
  <c r="J2492" i="24" s="1"/>
  <c r="P2042" i="24" s="1"/>
  <c r="J100" i="24" a="1"/>
  <c r="J100" i="24" s="1"/>
  <c r="P99" i="24" s="1"/>
  <c r="J2941" i="24" a="1"/>
  <c r="J2941" i="24" s="1"/>
  <c r="P2419" i="24" s="1"/>
  <c r="J217" i="24" a="1"/>
  <c r="J217" i="24" s="1"/>
  <c r="P216" i="24" s="1"/>
  <c r="J2760" i="24" a="1"/>
  <c r="J2760" i="24" s="1"/>
  <c r="P2289" i="24" s="1"/>
  <c r="J3672" i="24" a="1"/>
  <c r="J3672" i="24" s="1"/>
  <c r="P2996" i="24" s="1"/>
  <c r="J2890" i="24" a="1"/>
  <c r="J2890" i="24" s="1"/>
  <c r="J2479" i="24" a="1"/>
  <c r="J2479" i="24" s="1"/>
  <c r="P2029" i="24" s="1"/>
  <c r="J3436" i="24" a="1"/>
  <c r="J3436" i="24" s="1"/>
  <c r="P2828" i="24" s="1"/>
  <c r="J1455" i="24" a="1"/>
  <c r="J1455" i="24" s="1"/>
  <c r="P1193" i="24" s="1"/>
  <c r="J1110" i="24" a="1"/>
  <c r="J1110" i="24" s="1"/>
  <c r="P913" i="24" s="1"/>
  <c r="J1099" i="24" a="1"/>
  <c r="J1099" i="24" s="1"/>
  <c r="P903" i="24" s="1"/>
  <c r="J945" i="24" a="1"/>
  <c r="J945" i="24" s="1"/>
  <c r="P752" i="24" s="1"/>
  <c r="J2188" i="24" a="1"/>
  <c r="J2188" i="24" s="1"/>
  <c r="J2793" i="24" a="1"/>
  <c r="J2793" i="24" s="1"/>
  <c r="P2312" i="24" s="1"/>
  <c r="J2062" i="24" a="1"/>
  <c r="J2062" i="24" s="1"/>
  <c r="P1697" i="24" s="1"/>
  <c r="J688" i="24" a="1"/>
  <c r="J688" i="24" s="1"/>
  <c r="P536" i="24" s="1"/>
  <c r="J240" i="24" a="1"/>
  <c r="J240" i="24" s="1"/>
  <c r="P239" i="24" s="1"/>
  <c r="J1114" i="24" a="1"/>
  <c r="J1114" i="24" s="1"/>
  <c r="P917" i="24" s="1"/>
  <c r="J1421" i="24" a="1"/>
  <c r="J1421" i="24" s="1"/>
  <c r="P1163" i="24" s="1"/>
  <c r="J2758" i="24" a="1"/>
  <c r="J2758" i="24" s="1"/>
  <c r="P2287" i="24" s="1"/>
  <c r="J1236" i="24" a="1"/>
  <c r="J1236" i="24" s="1"/>
  <c r="P1015" i="24" s="1"/>
  <c r="J668" i="24" a="1"/>
  <c r="J668" i="24" s="1"/>
  <c r="J639" i="24" a="1"/>
  <c r="J639" i="24" s="1"/>
  <c r="J3567" i="24" a="1"/>
  <c r="J3567" i="24" s="1"/>
  <c r="J3514" i="24" a="1"/>
  <c r="J3514" i="24" s="1"/>
  <c r="J2016" i="24" a="1"/>
  <c r="J2016" i="24" s="1"/>
  <c r="P1651" i="24" s="1"/>
  <c r="J418" i="24" a="1"/>
  <c r="J418" i="24" s="1"/>
  <c r="P378" i="24" s="1"/>
  <c r="J3010" i="24" a="1"/>
  <c r="J3010" i="24" s="1"/>
  <c r="P2468" i="24" s="1"/>
  <c r="J3114" i="24" a="1"/>
  <c r="J3114" i="24" s="1"/>
  <c r="P2555" i="24" s="1"/>
  <c r="J416" i="24" a="1"/>
  <c r="J416" i="24" s="1"/>
  <c r="P376" i="24" s="1"/>
  <c r="J2483" i="24" a="1"/>
  <c r="J2483" i="24" s="1"/>
  <c r="P2033" i="24" s="1"/>
  <c r="J2598" i="24" a="1"/>
  <c r="J2598" i="24" s="1"/>
  <c r="P2148" i="24" s="1"/>
  <c r="J1188" i="24" a="1"/>
  <c r="J1188" i="24" s="1"/>
  <c r="P979" i="24" s="1"/>
  <c r="J3189" i="24" a="1"/>
  <c r="J3189" i="24" s="1"/>
  <c r="P2615" i="24" s="1"/>
  <c r="J3023" i="24" a="1"/>
  <c r="J3023" i="24" s="1"/>
  <c r="P2480" i="24" s="1"/>
  <c r="J2470" i="24" a="1"/>
  <c r="J2470" i="24" s="1"/>
  <c r="P2020" i="24" s="1"/>
  <c r="J3193" i="24" a="1"/>
  <c r="J3193" i="24" s="1"/>
  <c r="P2619" i="24" s="1"/>
  <c r="J3148" i="24" a="1"/>
  <c r="J3148" i="24" s="1"/>
  <c r="J2739" i="24" a="1"/>
  <c r="J2739" i="24" s="1"/>
  <c r="J1348" i="24" a="1"/>
  <c r="J1348" i="24" s="1"/>
  <c r="P1108" i="24" s="1"/>
  <c r="J263" i="24" a="1"/>
  <c r="J263" i="24" s="1"/>
  <c r="P262" i="24" s="1"/>
  <c r="J2580" i="24" a="1"/>
  <c r="J2580" i="24" s="1"/>
  <c r="P2130" i="24" s="1"/>
  <c r="J3382" i="24" a="1"/>
  <c r="J3382" i="24" s="1"/>
  <c r="P2774" i="24" s="1"/>
  <c r="J1538" i="24" a="1"/>
  <c r="J1538" i="24" s="1"/>
  <c r="P1276" i="24" s="1"/>
  <c r="J3137" i="24" a="1"/>
  <c r="J3137" i="24" s="1"/>
  <c r="P2578" i="24" s="1"/>
  <c r="J1104" i="24" a="1"/>
  <c r="J1104" i="24" s="1"/>
  <c r="P907" i="24" s="1"/>
  <c r="J1519" i="24" a="1"/>
  <c r="J1519" i="24" s="1"/>
  <c r="P1257" i="24" s="1"/>
  <c r="J1969" i="24" a="1"/>
  <c r="J1969" i="24" s="1"/>
  <c r="P1608" i="24" s="1"/>
  <c r="J3249" i="24" a="1"/>
  <c r="J3249" i="24" s="1"/>
  <c r="P2673" i="24" s="1"/>
  <c r="J1762" i="24" a="1"/>
  <c r="J1762" i="24" s="1"/>
  <c r="P1490" i="24" s="1"/>
  <c r="J1655" i="24" a="1"/>
  <c r="J1655" i="24" s="1"/>
  <c r="P1393" i="24" s="1"/>
  <c r="J2646" i="24" a="1"/>
  <c r="J2646" i="24" s="1"/>
  <c r="P2196" i="24" s="1"/>
  <c r="J2378" i="24" a="1"/>
  <c r="J2378" i="24" s="1"/>
  <c r="P1928" i="24" s="1"/>
  <c r="J1682" i="24" a="1"/>
  <c r="J1682" i="24" s="1"/>
  <c r="P1420" i="24" s="1"/>
  <c r="J678" i="24" a="1"/>
  <c r="J678" i="24" s="1"/>
  <c r="P527" i="24" s="1"/>
  <c r="J2318" i="24" a="1"/>
  <c r="J2318" i="24" s="1"/>
  <c r="J339" i="24" a="1"/>
  <c r="J339" i="24" s="1"/>
  <c r="P338" i="24" s="1"/>
  <c r="J3470" i="24" a="1"/>
  <c r="J3470" i="24" s="1"/>
  <c r="P2862" i="24" s="1"/>
  <c r="J2576" i="24" a="1"/>
  <c r="J2576" i="24" s="1"/>
  <c r="P2126" i="24" s="1"/>
  <c r="J1977" i="24" a="1"/>
  <c r="J1977" i="24" s="1"/>
  <c r="P1614" i="24" s="1"/>
  <c r="J1946" i="24" a="1"/>
  <c r="J1946" i="24" s="1"/>
  <c r="P1589" i="24" s="1"/>
  <c r="J3573" i="24" a="1"/>
  <c r="J3573" i="24" s="1"/>
  <c r="J3191" i="24" a="1"/>
  <c r="J3191" i="24" s="1"/>
  <c r="P2617" i="24" s="1"/>
  <c r="J3404" i="24" a="1"/>
  <c r="J3404" i="24" s="1"/>
  <c r="P2796" i="24" s="1"/>
  <c r="J1054" i="24" a="1"/>
  <c r="J1054" i="24" s="1"/>
  <c r="P861" i="24" s="1"/>
  <c r="J261" i="24" a="1"/>
  <c r="J261" i="24" s="1"/>
  <c r="P260" i="24" s="1"/>
  <c r="J1432" i="24" a="1"/>
  <c r="J1432" i="24" s="1"/>
  <c r="P1172" i="24" s="1"/>
  <c r="J3392" i="24" a="1"/>
  <c r="J3392" i="24" s="1"/>
  <c r="P2784" i="24" s="1"/>
  <c r="J2114" i="24" a="1"/>
  <c r="J2114" i="24" s="1"/>
  <c r="P1749" i="24" s="1"/>
  <c r="J3196" i="24" a="1"/>
  <c r="J3196" i="24" s="1"/>
  <c r="P2622" i="24" s="1"/>
  <c r="J108" i="24" a="1"/>
  <c r="J108" i="24" s="1"/>
  <c r="P107" i="24" s="1"/>
  <c r="J1715" i="24" a="1"/>
  <c r="J1715" i="24" s="1"/>
  <c r="P1453" i="24" s="1"/>
  <c r="J1381" i="24" a="1"/>
  <c r="J1381" i="24" s="1"/>
  <c r="P1133" i="24" s="1"/>
  <c r="J908" i="24" a="1"/>
  <c r="J908" i="24" s="1"/>
  <c r="P724" i="24" s="1"/>
  <c r="J673" i="24" a="1"/>
  <c r="J673" i="24" s="1"/>
  <c r="P525" i="24" s="1"/>
  <c r="J2074" i="24" a="1"/>
  <c r="J2074" i="24" s="1"/>
  <c r="P1709" i="24" s="1"/>
  <c r="J2782" i="24" a="1"/>
  <c r="J2782" i="24" s="1"/>
  <c r="P2303" i="24" s="1"/>
  <c r="J1590" i="24" a="1"/>
  <c r="J1590" i="24" s="1"/>
  <c r="P1328" i="24" s="1"/>
  <c r="J3602" i="24" a="1"/>
  <c r="J3602" i="24" s="1"/>
  <c r="P2946" i="24" s="1"/>
  <c r="J2871" i="24" a="1"/>
  <c r="J2871" i="24" s="1"/>
  <c r="P2370" i="24" s="1"/>
  <c r="J904" i="24" a="1"/>
  <c r="J904" i="24" s="1"/>
  <c r="P720" i="24" s="1"/>
  <c r="J1040" i="24" a="1"/>
  <c r="J1040" i="24" s="1"/>
  <c r="P847" i="24" s="1"/>
  <c r="J3494" i="24" a="1"/>
  <c r="J3494" i="24" s="1"/>
  <c r="J1372" i="24" a="1"/>
  <c r="J1372" i="24" s="1"/>
  <c r="P1126" i="24" s="1"/>
  <c r="J3612" i="24" a="1"/>
  <c r="J3612" i="24" s="1"/>
  <c r="P2952" i="24" s="1"/>
  <c r="J2961" i="24" a="1"/>
  <c r="J2961" i="24" s="1"/>
  <c r="P2435" i="24" s="1"/>
  <c r="J3486" i="24" a="1"/>
  <c r="J3486" i="24" s="1"/>
  <c r="P2878" i="24" s="1"/>
  <c r="J2611" i="24" a="1"/>
  <c r="J2611" i="24" s="1"/>
  <c r="P2161" i="24" s="1"/>
  <c r="J529" i="24" a="1"/>
  <c r="J529" i="24" s="1"/>
  <c r="J3083" i="24" a="1"/>
  <c r="J3083" i="24" s="1"/>
  <c r="P2526" i="24" s="1"/>
  <c r="J3115" i="24" a="1"/>
  <c r="J3115" i="24" s="1"/>
  <c r="P2556" i="24" s="1"/>
  <c r="J3030" i="24" a="1"/>
  <c r="J3030" i="24" s="1"/>
  <c r="P2486" i="24" s="1"/>
  <c r="J2438" i="24" a="1"/>
  <c r="J2438" i="24" s="1"/>
  <c r="P1988" i="24" s="1"/>
  <c r="J3421" i="24" a="1"/>
  <c r="J3421" i="24" s="1"/>
  <c r="P2813" i="24" s="1"/>
  <c r="J1003" i="24" a="1"/>
  <c r="J1003" i="24" s="1"/>
  <c r="P810" i="24" s="1"/>
  <c r="J1556" i="24" a="1"/>
  <c r="J1556" i="24" s="1"/>
  <c r="P1294" i="24" s="1"/>
  <c r="J710" i="24" a="1"/>
  <c r="J710" i="24" s="1"/>
  <c r="P556" i="24" s="1"/>
  <c r="J1814" i="24" a="1"/>
  <c r="J1814" i="24" s="1"/>
  <c r="P1515" i="24" s="1"/>
  <c r="J2349" i="24" a="1"/>
  <c r="J2349" i="24" s="1"/>
  <c r="J2616" i="24" a="1"/>
  <c r="J2616" i="24" s="1"/>
  <c r="P2166" i="24" s="1"/>
  <c r="J2103" i="24" a="1"/>
  <c r="J2103" i="24" s="1"/>
  <c r="P1738" i="24" s="1"/>
  <c r="J3145" i="24" a="1"/>
  <c r="J3145" i="24" s="1"/>
  <c r="P2583" i="24" s="1"/>
  <c r="J3540" i="24" a="1"/>
  <c r="J3540" i="24" s="1"/>
  <c r="J2704" i="24" a="1"/>
  <c r="J2704" i="24" s="1"/>
  <c r="P2248" i="24" s="1"/>
  <c r="J1301" i="24" a="1"/>
  <c r="J1301" i="24" s="1"/>
  <c r="J1072" i="24" a="1"/>
  <c r="J1072" i="24" s="1"/>
  <c r="P879" i="24" s="1"/>
  <c r="J571" i="24" a="1"/>
  <c r="J571" i="24" s="1"/>
  <c r="P441" i="24" s="1"/>
  <c r="J2044" i="24" a="1"/>
  <c r="J2044" i="24" s="1"/>
  <c r="P1679" i="24" s="1"/>
  <c r="J1548" i="24" a="1"/>
  <c r="J1548" i="24" s="1"/>
  <c r="P1286" i="24" s="1"/>
  <c r="J1302" i="24" a="1"/>
  <c r="J1302" i="24" s="1"/>
  <c r="P1070" i="24" s="1"/>
  <c r="J248" i="24" a="1"/>
  <c r="J248" i="24" s="1"/>
  <c r="P247" i="24" s="1"/>
  <c r="J1676" i="24" a="1"/>
  <c r="J1676" i="24" s="1"/>
  <c r="P1414" i="24" s="1"/>
  <c r="J1951" i="24" a="1"/>
  <c r="J1951" i="24" s="1"/>
  <c r="P1592" i="24" s="1"/>
  <c r="J1729" i="24" a="1"/>
  <c r="J1729" i="24" s="1"/>
  <c r="P1467" i="24" s="1"/>
  <c r="J2111" i="24" a="1"/>
  <c r="J2111" i="24" s="1"/>
  <c r="P1746" i="24" s="1"/>
  <c r="J1036" i="24" a="1"/>
  <c r="J1036" i="24" s="1"/>
  <c r="P843" i="24" s="1"/>
  <c r="J282" i="24" a="1"/>
  <c r="J282" i="24" s="1"/>
  <c r="P281" i="24" s="1"/>
  <c r="J3548" i="24" a="1"/>
  <c r="J3548" i="24" s="1"/>
  <c r="J1652" i="24" a="1"/>
  <c r="J1652" i="24" s="1"/>
  <c r="P1390" i="24" s="1"/>
  <c r="J3234" i="24" a="1"/>
  <c r="J3234" i="24" s="1"/>
  <c r="P2658" i="24" s="1"/>
  <c r="J1665" i="24" a="1"/>
  <c r="J1665" i="24" s="1"/>
  <c r="P1403" i="24" s="1"/>
  <c r="J2514" i="24" a="1"/>
  <c r="J2514" i="24" s="1"/>
  <c r="P2064" i="24" s="1"/>
  <c r="J139" i="24" a="1"/>
  <c r="J139" i="24" s="1"/>
  <c r="P138" i="24" s="1"/>
  <c r="J2590" i="24" a="1"/>
  <c r="J2590" i="24" s="1"/>
  <c r="P2140" i="24" s="1"/>
  <c r="J294" i="24" a="1"/>
  <c r="J294" i="24" s="1"/>
  <c r="P293" i="24" s="1"/>
  <c r="J682" i="24" a="1"/>
  <c r="J682" i="24" s="1"/>
  <c r="P531" i="24" s="1"/>
  <c r="J1025" i="24" a="1"/>
  <c r="J1025" i="24" s="1"/>
  <c r="P832" i="24" s="1"/>
  <c r="J2746" i="24" a="1"/>
  <c r="J2746" i="24" s="1"/>
  <c r="P2276" i="24" s="1"/>
  <c r="J408" i="24" a="1"/>
  <c r="J408" i="24" s="1"/>
  <c r="P369" i="24" s="1"/>
  <c r="J2726" i="24" a="1"/>
  <c r="J2726" i="24" s="1"/>
  <c r="P2262" i="24" s="1"/>
  <c r="J3464" i="24" a="1"/>
  <c r="J3464" i="24" s="1"/>
  <c r="P2856" i="24" s="1"/>
  <c r="J3338" i="24" a="1"/>
  <c r="J3338" i="24" s="1"/>
  <c r="P2730" i="24" s="1"/>
  <c r="J273" i="24" a="1"/>
  <c r="J273" i="24" s="1"/>
  <c r="P272" i="24" s="1"/>
  <c r="J3149" i="24" a="1"/>
  <c r="J3149" i="24" s="1"/>
  <c r="J3490" i="24" a="1"/>
  <c r="J3490" i="24" s="1"/>
  <c r="P2882" i="24" s="1"/>
  <c r="J3215" i="24" a="1"/>
  <c r="J3215" i="24" s="1"/>
  <c r="P2639" i="24" s="1"/>
  <c r="J708" i="24" a="1"/>
  <c r="J708" i="24" s="1"/>
  <c r="P554" i="24" s="1"/>
  <c r="J2396" i="24" a="1"/>
  <c r="J2396" i="24" s="1"/>
  <c r="P1946" i="24" s="1"/>
  <c r="J379" i="24" a="1"/>
  <c r="J379" i="24" s="1"/>
  <c r="J990" i="24" a="1"/>
  <c r="J990" i="24" s="1"/>
  <c r="P797" i="24" s="1"/>
  <c r="J393" i="24" a="1"/>
  <c r="J393" i="24" s="1"/>
  <c r="P365" i="24" s="1"/>
  <c r="J1950" i="24" a="1"/>
  <c r="J1950" i="24" s="1"/>
  <c r="P1591" i="24" s="1"/>
  <c r="J2568" i="24" a="1"/>
  <c r="J2568" i="24" s="1"/>
  <c r="P2118" i="24" s="1"/>
  <c r="J3028" i="24" a="1"/>
  <c r="J3028" i="24" s="1"/>
  <c r="P2484" i="24" s="1"/>
  <c r="J735" i="24" a="1"/>
  <c r="J735" i="24" s="1"/>
  <c r="P581" i="24" s="1"/>
  <c r="J2104" i="24" a="1"/>
  <c r="J2104" i="24" s="1"/>
  <c r="P1739" i="24" s="1"/>
  <c r="J905" i="24" a="1"/>
  <c r="J905" i="24" s="1"/>
  <c r="P721" i="24" s="1"/>
  <c r="J3476" i="24" a="1"/>
  <c r="J3476" i="24" s="1"/>
  <c r="P2868" i="24" s="1"/>
  <c r="J426" i="24" a="1"/>
  <c r="J426" i="24" s="1"/>
  <c r="P383" i="24" s="1"/>
  <c r="J1143" i="24" a="1"/>
  <c r="J1143" i="24" s="1"/>
  <c r="P940" i="24" s="1"/>
  <c r="J1864" i="24" a="1"/>
  <c r="J1864" i="24" s="1"/>
  <c r="J196" i="24" a="1"/>
  <c r="J196" i="24" s="1"/>
  <c r="P195" i="24" s="1"/>
  <c r="J1102" i="24" a="1"/>
  <c r="J1102" i="24" s="1"/>
  <c r="P905" i="24" s="1"/>
  <c r="J3107" i="24" a="1"/>
  <c r="J3107" i="24" s="1"/>
  <c r="P2548" i="24" s="1"/>
  <c r="J2110" i="24" a="1"/>
  <c r="J2110" i="24" s="1"/>
  <c r="P1745" i="24" s="1"/>
  <c r="J147" i="24" a="1"/>
  <c r="J147" i="24" s="1"/>
  <c r="P146" i="24" s="1"/>
  <c r="J1871" i="24" a="1"/>
  <c r="J1871" i="24" s="1"/>
  <c r="J3460" i="24" a="1"/>
  <c r="J3460" i="24" s="1"/>
  <c r="P2852" i="24" s="1"/>
  <c r="J2564" i="24" a="1"/>
  <c r="J2564" i="24" s="1"/>
  <c r="P2114" i="24" s="1"/>
  <c r="J1463" i="24" a="1"/>
  <c r="J1463" i="24" s="1"/>
  <c r="P1201" i="24" s="1"/>
  <c r="J3250" i="24" a="1"/>
  <c r="J3250" i="24" s="1"/>
  <c r="P2674" i="24" s="1"/>
  <c r="J3598" i="24" a="1"/>
  <c r="J3598" i="24" s="1"/>
  <c r="J1719" i="24" a="1"/>
  <c r="J1719" i="24" s="1"/>
  <c r="P1457" i="24" s="1"/>
  <c r="J701" i="24" a="1"/>
  <c r="J701" i="24" s="1"/>
  <c r="P547" i="24" s="1"/>
  <c r="J1629" i="24" a="1"/>
  <c r="J1629" i="24" s="1"/>
  <c r="P1367" i="24" s="1"/>
  <c r="J1619" i="24" a="1"/>
  <c r="J1619" i="24" s="1"/>
  <c r="P1357" i="24" s="1"/>
  <c r="J2468" i="24" a="1"/>
  <c r="J2468" i="24" s="1"/>
  <c r="P2018" i="24" s="1"/>
  <c r="J289" i="24" a="1"/>
  <c r="J289" i="24" s="1"/>
  <c r="P288" i="24" s="1"/>
  <c r="J3400" i="24" a="1"/>
  <c r="J3400" i="24" s="1"/>
  <c r="P2792" i="24" s="1"/>
  <c r="J654" i="24" a="1"/>
  <c r="J654" i="24" s="1"/>
  <c r="P508" i="24" s="1"/>
  <c r="J2430" i="24" a="1"/>
  <c r="J2430" i="24" s="1"/>
  <c r="P1980" i="24" s="1"/>
  <c r="J3044" i="24" a="1"/>
  <c r="J3044" i="24" s="1"/>
  <c r="P2499" i="24" s="1"/>
  <c r="J2206" i="24" a="1"/>
  <c r="J2206" i="24" s="1"/>
  <c r="P1820" i="24" s="1"/>
  <c r="J2635" i="24" a="1"/>
  <c r="J2635" i="24" s="1"/>
  <c r="P2185" i="24" s="1"/>
  <c r="J628" i="24" a="1"/>
  <c r="J628" i="24" s="1"/>
  <c r="J144" i="24" a="1"/>
  <c r="J144" i="24" s="1"/>
  <c r="P143" i="24" s="1"/>
  <c r="J3103" i="24" a="1"/>
  <c r="J3103" i="24" s="1"/>
  <c r="P2544" i="24" s="1"/>
  <c r="J2486" i="24" a="1"/>
  <c r="J2486" i="24" s="1"/>
  <c r="P2036" i="24" s="1"/>
  <c r="J2744" i="24" a="1"/>
  <c r="J2744" i="24" s="1"/>
  <c r="P2274" i="24" s="1"/>
  <c r="J1883" i="24" a="1"/>
  <c r="J1883" i="24" s="1"/>
  <c r="P1552" i="24" s="1"/>
  <c r="J1018" i="24" a="1"/>
  <c r="J1018" i="24" s="1"/>
  <c r="P825" i="24" s="1"/>
  <c r="J1002" i="24" a="1"/>
  <c r="J1002" i="24" s="1"/>
  <c r="P809" i="24" s="1"/>
  <c r="J894" i="24" a="1"/>
  <c r="J894" i="24" s="1"/>
  <c r="J2343" i="24" a="1"/>
  <c r="J2343" i="24" s="1"/>
  <c r="P1908" i="24" s="1"/>
  <c r="J197" i="24" a="1"/>
  <c r="J197" i="24" s="1"/>
  <c r="P196" i="24" s="1"/>
  <c r="J1984" i="24" a="1"/>
  <c r="J1984" i="24" s="1"/>
  <c r="J787" i="24" a="1"/>
  <c r="J787" i="24" s="1"/>
  <c r="P626" i="24" s="1"/>
  <c r="J3212" i="24" a="1"/>
  <c r="J3212" i="24" s="1"/>
  <c r="P2636" i="24" s="1"/>
  <c r="J1368" i="24" a="1"/>
  <c r="J1368" i="24" s="1"/>
  <c r="P1122" i="24" s="1"/>
  <c r="J3322" i="24" a="1"/>
  <c r="J3322" i="24" s="1"/>
  <c r="P2714" i="24" s="1"/>
  <c r="J2079" i="24" a="1"/>
  <c r="J2079" i="24" s="1"/>
  <c r="P1714" i="24" s="1"/>
  <c r="J329" i="24" a="1"/>
  <c r="J329" i="24" s="1"/>
  <c r="P328" i="24" s="1"/>
  <c r="J2571" i="24" a="1"/>
  <c r="J2571" i="24" s="1"/>
  <c r="P2121" i="24" s="1"/>
  <c r="J2081" i="24" a="1"/>
  <c r="J2081" i="24" s="1"/>
  <c r="P1716" i="24" s="1"/>
  <c r="J1931" i="24" a="1"/>
  <c r="J1931" i="24" s="1"/>
  <c r="J3617" i="24" a="1"/>
  <c r="J3617" i="24" s="1"/>
  <c r="P2956" i="24" s="1"/>
  <c r="J363" i="24" a="1"/>
  <c r="J363" i="24" s="1"/>
  <c r="P352" i="24" s="1"/>
  <c r="J1844" i="24" a="1"/>
  <c r="J1844" i="24" s="1"/>
  <c r="J479" i="24" a="1"/>
  <c r="J479" i="24" s="1"/>
  <c r="J900" i="24" a="1"/>
  <c r="J900" i="24" s="1"/>
  <c r="P716" i="24" s="1"/>
  <c r="J2145" i="24" a="1"/>
  <c r="J2145" i="24" s="1"/>
  <c r="P1780" i="24" s="1"/>
  <c r="J452" i="24" a="1"/>
  <c r="J452" i="24" s="1"/>
  <c r="P388" i="24" s="1"/>
  <c r="J646" i="24" a="1"/>
  <c r="J646" i="24" s="1"/>
  <c r="P500" i="24" s="1"/>
  <c r="J1307" i="24" a="1"/>
  <c r="J1307" i="24" s="1"/>
  <c r="P1075" i="24" s="1"/>
  <c r="J180" i="24" a="1"/>
  <c r="J180" i="24" s="1"/>
  <c r="P179" i="24" s="1"/>
  <c r="J2727" i="24" a="1"/>
  <c r="J2727" i="24" s="1"/>
  <c r="P2263" i="24" s="1"/>
  <c r="J2955" i="24" a="1"/>
  <c r="J2955" i="24" s="1"/>
  <c r="P2429" i="24" s="1"/>
  <c r="J2172" i="24" a="1"/>
  <c r="J2172" i="24" s="1"/>
  <c r="P1806" i="24" s="1"/>
  <c r="J1771" i="24" a="1"/>
  <c r="J1771" i="24" s="1"/>
  <c r="J985" i="24" a="1"/>
  <c r="J985" i="24" s="1"/>
  <c r="P792" i="24" s="1"/>
  <c r="J774" i="24" a="1"/>
  <c r="J774" i="24" s="1"/>
  <c r="P617" i="24" s="1"/>
  <c r="J2643" i="24" a="1"/>
  <c r="J2643" i="24" s="1"/>
  <c r="P2193" i="24" s="1"/>
  <c r="J768" i="24" a="1"/>
  <c r="J768" i="24" s="1"/>
  <c r="P612" i="24" s="1"/>
  <c r="J2619" i="24" a="1"/>
  <c r="J2619" i="24" s="1"/>
  <c r="P2169" i="24" s="1"/>
  <c r="J2902" i="24" a="1"/>
  <c r="J2902" i="24" s="1"/>
  <c r="J354" i="24" a="1"/>
  <c r="J354" i="24" s="1"/>
  <c r="P350" i="24" s="1"/>
  <c r="J1828" i="24" a="1"/>
  <c r="J1828" i="24" s="1"/>
  <c r="P1523" i="24" s="1"/>
  <c r="J245" i="24" a="1"/>
  <c r="J245" i="24" s="1"/>
  <c r="P244" i="24" s="1"/>
  <c r="J1744" i="24" a="1"/>
  <c r="J1744" i="24" s="1"/>
  <c r="P1481" i="24" s="1"/>
  <c r="J2306" i="24" a="1"/>
  <c r="J2306" i="24" s="1"/>
  <c r="P1885" i="24" s="1"/>
  <c r="J1026" i="24" a="1"/>
  <c r="J1026" i="24" s="1"/>
  <c r="P833" i="24" s="1"/>
  <c r="J326" i="24" a="1"/>
  <c r="J326" i="24" s="1"/>
  <c r="P325" i="24" s="1"/>
  <c r="J2459" i="24" a="1"/>
  <c r="J2459" i="24" s="1"/>
  <c r="P2009" i="24" s="1"/>
  <c r="J3060" i="24" a="1"/>
  <c r="J3060" i="24" s="1"/>
  <c r="J293" i="24" a="1"/>
  <c r="J293" i="24" s="1"/>
  <c r="P292" i="24" s="1"/>
  <c r="J3576" i="24" a="1"/>
  <c r="J3576" i="24" s="1"/>
  <c r="J789" i="24" a="1"/>
  <c r="J789" i="24" s="1"/>
  <c r="P628" i="24" s="1"/>
  <c r="J2226" i="24" a="1"/>
  <c r="J2226" i="24" s="1"/>
  <c r="J2934" i="24" a="1"/>
  <c r="J2934" i="24" s="1"/>
  <c r="P2413" i="24" s="1"/>
  <c r="J3195" i="24" a="1"/>
  <c r="J3195" i="24" s="1"/>
  <c r="P2621" i="24" s="1"/>
  <c r="J1703" i="24" a="1"/>
  <c r="J1703" i="24" s="1"/>
  <c r="P1441" i="24" s="1"/>
  <c r="J2759" i="24" a="1"/>
  <c r="J2759" i="24" s="1"/>
  <c r="P2288" i="24" s="1"/>
  <c r="J2872" i="24" a="1"/>
  <c r="J2872" i="24" s="1"/>
  <c r="P2371" i="24" s="1"/>
  <c r="J208" i="24" a="1"/>
  <c r="J208" i="24" s="1"/>
  <c r="P207" i="24" s="1"/>
  <c r="J1739" i="24" a="1"/>
  <c r="J1739" i="24" s="1"/>
  <c r="P1477" i="24" s="1"/>
  <c r="J1235" i="24" a="1"/>
  <c r="J1235" i="24" s="1"/>
  <c r="P1014" i="24" s="1"/>
  <c r="J1262" i="24" a="1"/>
  <c r="J1262" i="24" s="1"/>
  <c r="J2888" i="24" a="1"/>
  <c r="J2888" i="24" s="1"/>
  <c r="P2382" i="24" s="1"/>
  <c r="J3101" i="24" a="1"/>
  <c r="J3101" i="24" s="1"/>
  <c r="P2542" i="24" s="1"/>
  <c r="J3461" i="24" a="1"/>
  <c r="J3461" i="24" s="1"/>
  <c r="P2853" i="24" s="1"/>
  <c r="J1311" i="24" a="1"/>
  <c r="J1311" i="24" s="1"/>
  <c r="P1077" i="24" s="1"/>
  <c r="J2706" i="24" a="1"/>
  <c r="J2706" i="24" s="1"/>
  <c r="P2250" i="24" s="1"/>
  <c r="J2734" i="24" a="1"/>
  <c r="J2734" i="24" s="1"/>
  <c r="P2267" i="24" s="1"/>
  <c r="J1159" i="24" a="1"/>
  <c r="J1159" i="24" s="1"/>
  <c r="P954" i="24" s="1"/>
  <c r="J2285" i="24" a="1"/>
  <c r="J2285" i="24" s="1"/>
  <c r="P1869" i="24" s="1"/>
  <c r="J38" i="24" a="1"/>
  <c r="J38" i="24" s="1"/>
  <c r="P37" i="24" s="1"/>
  <c r="J1905" i="24" a="1"/>
  <c r="J1905" i="24" s="1"/>
  <c r="P1570" i="24" s="1"/>
  <c r="J2182" i="24" a="1"/>
  <c r="J2182" i="24" s="1"/>
  <c r="J657" i="24" a="1"/>
  <c r="J657" i="24" s="1"/>
  <c r="P511" i="24" s="1"/>
  <c r="J2786" i="24" a="1"/>
  <c r="J2786" i="24" s="1"/>
  <c r="P2306" i="24" s="1"/>
  <c r="J2858" i="24" a="1"/>
  <c r="J2858" i="24" s="1"/>
  <c r="P2362" i="24" s="1"/>
  <c r="J3099" i="24" a="1"/>
  <c r="J3099" i="24" s="1"/>
  <c r="J3537" i="24" a="1"/>
  <c r="J3537" i="24" s="1"/>
  <c r="J2152" i="24" a="1"/>
  <c r="J2152" i="24" s="1"/>
  <c r="P1787" i="24" s="1"/>
  <c r="J2183" i="24" a="1"/>
  <c r="J2183" i="24" s="1"/>
  <c r="P1811" i="24" s="1"/>
  <c r="J2560" i="24" a="1"/>
  <c r="J2560" i="24" s="1"/>
  <c r="P2110" i="24" s="1"/>
  <c r="J892" i="24" a="1"/>
  <c r="J892" i="24" s="1"/>
  <c r="P714" i="24" s="1"/>
  <c r="J593" i="24" a="1"/>
  <c r="J593" i="24" s="1"/>
  <c r="P457" i="24" s="1"/>
  <c r="J2684" i="24" a="1"/>
  <c r="J2684" i="24" s="1"/>
  <c r="P2231" i="24" s="1"/>
  <c r="J1208" i="24" a="1"/>
  <c r="J1208" i="24" s="1"/>
  <c r="P994" i="24" s="1"/>
  <c r="J3667" i="24" a="1"/>
  <c r="J3667" i="24" s="1"/>
  <c r="P2992" i="24" s="1"/>
  <c r="J951" i="24" a="1"/>
  <c r="J951" i="24" s="1"/>
  <c r="P758" i="24" s="1"/>
  <c r="J440" i="24" a="1"/>
  <c r="J440" i="24" s="1"/>
  <c r="J2654" i="24" a="1"/>
  <c r="J2654" i="24" s="1"/>
  <c r="P2204" i="24" s="1"/>
  <c r="J3082" i="24" a="1"/>
  <c r="J3082" i="24" s="1"/>
  <c r="P2525" i="24" s="1"/>
  <c r="J3090" i="24" a="1"/>
  <c r="J3090" i="24" s="1"/>
  <c r="P2533" i="24" s="1"/>
  <c r="J359" i="24" a="1"/>
  <c r="J359" i="24" s="1"/>
  <c r="J133" i="24" a="1"/>
  <c r="J133" i="24" s="1"/>
  <c r="P132" i="24" s="1"/>
  <c r="J443" i="24" a="1"/>
  <c r="J443" i="24" s="1"/>
  <c r="J1677" i="24" a="1"/>
  <c r="J1677" i="24" s="1"/>
  <c r="P1415" i="24" s="1"/>
  <c r="J1445" i="24" a="1"/>
  <c r="J1445" i="24" s="1"/>
  <c r="P1183" i="24" s="1"/>
  <c r="J360" i="24" a="1"/>
  <c r="J360" i="24" s="1"/>
  <c r="J331" i="24" a="1"/>
  <c r="J331" i="24" s="1"/>
  <c r="P330" i="24" s="1"/>
  <c r="J2689" i="24" a="1"/>
  <c r="J2689" i="24" s="1"/>
  <c r="P2236" i="24" s="1"/>
  <c r="J2860" i="24" a="1"/>
  <c r="J2860" i="24" s="1"/>
  <c r="P2364" i="24" s="1"/>
  <c r="J3430" i="24" a="1"/>
  <c r="J3430" i="24" s="1"/>
  <c r="P2822" i="24" s="1"/>
  <c r="J272" i="24" a="1"/>
  <c r="J272" i="24" s="1"/>
  <c r="P271" i="24" s="1"/>
  <c r="J47" i="24" a="1"/>
  <c r="J47" i="24" s="1"/>
  <c r="P46" i="24" s="1"/>
  <c r="J2958" i="24" a="1"/>
  <c r="J2958" i="24" s="1"/>
  <c r="P2432" i="24" s="1"/>
  <c r="J592" i="24" a="1"/>
  <c r="J592" i="24" s="1"/>
  <c r="P456" i="24" s="1"/>
  <c r="J693" i="24" a="1"/>
  <c r="J693" i="24" s="1"/>
  <c r="P539" i="24" s="1"/>
  <c r="J3299" i="24" a="1"/>
  <c r="J3299" i="24" s="1"/>
  <c r="J2614" i="24" a="1"/>
  <c r="J2614" i="24" s="1"/>
  <c r="P2164" i="24" s="1"/>
  <c r="J1305" i="24" a="1"/>
  <c r="J1305" i="24" s="1"/>
  <c r="P1073" i="24" s="1"/>
  <c r="J2054" i="24" a="1"/>
  <c r="J2054" i="24" s="1"/>
  <c r="P1689" i="24" s="1"/>
  <c r="J2390" i="24" a="1"/>
  <c r="J2390" i="24" s="1"/>
  <c r="P1940" i="24" s="1"/>
  <c r="J2032" i="24" a="1"/>
  <c r="J2032" i="24" s="1"/>
  <c r="P1667" i="24" s="1"/>
  <c r="J2877" i="24" a="1"/>
  <c r="J2877" i="24" s="1"/>
  <c r="P2374" i="24" s="1"/>
  <c r="J3376" i="24" a="1"/>
  <c r="J3376" i="24" s="1"/>
  <c r="P2768" i="24" s="1"/>
  <c r="J2409" i="24" a="1"/>
  <c r="J2409" i="24" s="1"/>
  <c r="P1959" i="24" s="1"/>
  <c r="J1131" i="24" a="1"/>
  <c r="J1131" i="24" s="1"/>
  <c r="P934" i="24" s="1"/>
  <c r="J115" i="24" a="1"/>
  <c r="J115" i="24" s="1"/>
  <c r="P114" i="24" s="1"/>
  <c r="J66" i="24" a="1"/>
  <c r="J66" i="24" s="1"/>
  <c r="P65" i="24" s="1"/>
  <c r="J720" i="24" a="1"/>
  <c r="J720" i="24" s="1"/>
  <c r="P566" i="24" s="1"/>
  <c r="J2128" i="24" a="1"/>
  <c r="J2128" i="24" s="1"/>
  <c r="P1763" i="24" s="1"/>
  <c r="J918" i="24" a="1"/>
  <c r="J918" i="24" s="1"/>
  <c r="J1639" i="24" a="1"/>
  <c r="J1639" i="24" s="1"/>
  <c r="P1377" i="24" s="1"/>
  <c r="J2533" i="24" a="1"/>
  <c r="J2533" i="24" s="1"/>
  <c r="P2083" i="24" s="1"/>
  <c r="J2638" i="24" a="1"/>
  <c r="J2638" i="24" s="1"/>
  <c r="P2188" i="24" s="1"/>
  <c r="J3245" i="24" a="1"/>
  <c r="J3245" i="24" s="1"/>
  <c r="P2669" i="24" s="1"/>
  <c r="J1203" i="24" a="1"/>
  <c r="J1203" i="24" s="1"/>
  <c r="J1890" i="24" a="1"/>
  <c r="J1890" i="24" s="1"/>
  <c r="P1559" i="24" s="1"/>
  <c r="J3244" i="24" a="1"/>
  <c r="J3244" i="24" s="1"/>
  <c r="P2668" i="24" s="1"/>
  <c r="J1872" i="24" a="1"/>
  <c r="J1872" i="24" s="1"/>
  <c r="P1544" i="24" s="1"/>
  <c r="J1852" i="24" a="1"/>
  <c r="J1852" i="24" s="1"/>
  <c r="P1534" i="24" s="1"/>
  <c r="J616" i="24" a="1"/>
  <c r="J616" i="24" s="1"/>
  <c r="P477" i="24" s="1"/>
  <c r="J2971" i="24" a="1"/>
  <c r="J2971" i="24" s="1"/>
  <c r="J3197" i="24" a="1"/>
  <c r="J3197" i="24" s="1"/>
  <c r="P2623" i="24" s="1"/>
  <c r="J3508" i="24" a="1"/>
  <c r="J3508" i="24" s="1"/>
  <c r="P2896" i="24" s="1"/>
  <c r="J2543" i="24" a="1"/>
  <c r="J2543" i="24" s="1"/>
  <c r="P2093" i="24" s="1"/>
  <c r="J1901" i="24" a="1"/>
  <c r="J1901" i="24" s="1"/>
  <c r="P1567" i="24" s="1"/>
  <c r="J20" i="24" a="1"/>
  <c r="J20" i="24" s="1"/>
  <c r="P19" i="24" s="1"/>
  <c r="J2950" i="24" a="1"/>
  <c r="J2950" i="24" s="1"/>
  <c r="P2424" i="24" s="1"/>
  <c r="J1930" i="24" a="1"/>
  <c r="J1930" i="24" s="1"/>
  <c r="P1583" i="24" s="1"/>
  <c r="J3362" i="24" a="1"/>
  <c r="J3362" i="24" s="1"/>
  <c r="P2754" i="24" s="1"/>
  <c r="J2732" i="24" a="1"/>
  <c r="J2732" i="24" s="1"/>
  <c r="J1955" i="24" a="1"/>
  <c r="J1955" i="24" s="1"/>
  <c r="P1596" i="24" s="1"/>
  <c r="J2620" i="24" a="1"/>
  <c r="J2620" i="24" s="1"/>
  <c r="P2170" i="24" s="1"/>
  <c r="J123" i="24" a="1"/>
  <c r="J123" i="24" s="1"/>
  <c r="P122" i="24" s="1"/>
  <c r="J2768" i="24" a="1"/>
  <c r="J2768" i="24" s="1"/>
  <c r="P2295" i="24" s="1"/>
  <c r="J318" i="24" a="1"/>
  <c r="J318" i="24" s="1"/>
  <c r="P317" i="24" s="1"/>
  <c r="J3597" i="24" a="1"/>
  <c r="J3597" i="24" s="1"/>
  <c r="P2942" i="24" s="1"/>
  <c r="J1128" i="24" a="1"/>
  <c r="J1128" i="24" s="1"/>
  <c r="P931" i="24" s="1"/>
  <c r="J1317" i="24" a="1"/>
  <c r="J1317" i="24" s="1"/>
  <c r="P1082" i="24" s="1"/>
  <c r="J181" i="24" a="1"/>
  <c r="J181" i="24" s="1"/>
  <c r="P180" i="24" s="1"/>
  <c r="J3308" i="24" a="1"/>
  <c r="J3308" i="24" s="1"/>
  <c r="J456" i="24" a="1"/>
  <c r="J456" i="24" s="1"/>
  <c r="J2404" i="24" a="1"/>
  <c r="J2404" i="24" s="1"/>
  <c r="P1954" i="24" s="1"/>
  <c r="J2311" i="24" a="1"/>
  <c r="J2311" i="24" s="1"/>
  <c r="P1888" i="24" s="1"/>
  <c r="J2602" i="24" a="1"/>
  <c r="J2602" i="24" s="1"/>
  <c r="P2152" i="24" s="1"/>
  <c r="J1617" i="24" a="1"/>
  <c r="J1617" i="24" s="1"/>
  <c r="P1355" i="24" s="1"/>
  <c r="J555" i="24" a="1"/>
  <c r="J555" i="24" s="1"/>
  <c r="J1578" i="24" a="1"/>
  <c r="J1578" i="24" s="1"/>
  <c r="P1316" i="24" s="1"/>
  <c r="J3291" i="24" a="1"/>
  <c r="J3291" i="24" s="1"/>
  <c r="J1786" i="24" a="1"/>
  <c r="J1786" i="24" s="1"/>
  <c r="P1499" i="24" s="1"/>
  <c r="J545" i="24" a="1"/>
  <c r="J545" i="24" s="1"/>
  <c r="J1723" i="24" a="1"/>
  <c r="J1723" i="24" s="1"/>
  <c r="P1461" i="24" s="1"/>
  <c r="J3532" i="24" a="1"/>
  <c r="J3532" i="24" s="1"/>
  <c r="J1877" i="24" a="1"/>
  <c r="J1877" i="24" s="1"/>
  <c r="J3434" i="24" a="1"/>
  <c r="J3434" i="24" s="1"/>
  <c r="P2826" i="24" s="1"/>
  <c r="J3228" i="24" a="1"/>
  <c r="J3228" i="24" s="1"/>
  <c r="P2652" i="24" s="1"/>
  <c r="J2748" i="24" a="1"/>
  <c r="J2748" i="24" s="1"/>
  <c r="P2278" i="24" s="1"/>
  <c r="J478" i="24" a="1"/>
  <c r="J478" i="24" s="1"/>
  <c r="J794" i="24" a="1"/>
  <c r="J794" i="24" s="1"/>
  <c r="P633" i="24" s="1"/>
  <c r="J161" i="24" a="1"/>
  <c r="J161" i="24" s="1"/>
  <c r="P160" i="24" s="1"/>
  <c r="J1980" i="24" a="1"/>
  <c r="J1980" i="24" s="1"/>
  <c r="P1617" i="24" s="1"/>
  <c r="J3422" i="24" a="1"/>
  <c r="J3422" i="24" s="1"/>
  <c r="P2814" i="24" s="1"/>
  <c r="J3054" i="24" a="1"/>
  <c r="J3054" i="24" s="1"/>
  <c r="P2509" i="24" s="1"/>
  <c r="J1314" i="24" a="1"/>
  <c r="J1314" i="24" s="1"/>
  <c r="P1080" i="24" s="1"/>
  <c r="J257" i="24" a="1"/>
  <c r="J257" i="24" s="1"/>
  <c r="P256" i="24" s="1"/>
  <c r="J3670" i="24" a="1"/>
  <c r="J3670" i="24" s="1"/>
  <c r="P2995" i="24" s="1"/>
  <c r="J3155" i="24" a="1"/>
  <c r="J3155" i="24" s="1"/>
  <c r="P2590" i="24" s="1"/>
  <c r="J2679" i="24" a="1"/>
  <c r="J2679" i="24" s="1"/>
  <c r="P2227" i="24" s="1"/>
  <c r="J1989" i="24" a="1"/>
  <c r="J1989" i="24" s="1"/>
  <c r="P1624" i="24" s="1"/>
  <c r="J2801" i="24" a="1"/>
  <c r="J2801" i="24" s="1"/>
  <c r="P2319" i="24" s="1"/>
  <c r="J3410" i="24" a="1"/>
  <c r="J3410" i="24" s="1"/>
  <c r="P2802" i="24" s="1"/>
  <c r="J3074" i="24" a="1"/>
  <c r="J3074" i="24" s="1"/>
  <c r="P2519" i="24" s="1"/>
  <c r="J3161" i="24" a="1"/>
  <c r="J3161" i="24" s="1"/>
  <c r="P2593" i="24" s="1"/>
  <c r="J1813" i="24" a="1"/>
  <c r="J1813" i="24" s="1"/>
  <c r="J368" i="24" a="1"/>
  <c r="J368" i="24" s="1"/>
  <c r="J3465" i="24" a="1"/>
  <c r="J3465" i="24" s="1"/>
  <c r="P2857" i="24" s="1"/>
  <c r="J1816" i="24" a="1"/>
  <c r="J1816" i="24" s="1"/>
  <c r="P1517" i="24" s="1"/>
  <c r="J103" i="24" a="1"/>
  <c r="J103" i="24" s="1"/>
  <c r="P102" i="24" s="1"/>
  <c r="J3335" i="24" a="1"/>
  <c r="J3335" i="24" s="1"/>
  <c r="P2727" i="24" s="1"/>
  <c r="J1023" i="24" a="1"/>
  <c r="J1023" i="24" s="1"/>
  <c r="P830" i="24" s="1"/>
  <c r="J3574" i="24" a="1"/>
  <c r="J3574" i="24" s="1"/>
  <c r="J1234" i="24" a="1"/>
  <c r="J1234" i="24" s="1"/>
  <c r="P1013" i="24" s="1"/>
  <c r="J374" i="24" a="1"/>
  <c r="J374" i="24" s="1"/>
  <c r="J737" i="24" a="1"/>
  <c r="J737" i="24" s="1"/>
  <c r="P583" i="24" s="1"/>
  <c r="J947" i="24" a="1"/>
  <c r="J947" i="24" s="1"/>
  <c r="P754" i="24" s="1"/>
  <c r="J1263" i="24" a="1"/>
  <c r="J1263" i="24" s="1"/>
  <c r="P1036" i="24" s="1"/>
  <c r="J399" i="24" a="1"/>
  <c r="J399" i="24" s="1"/>
  <c r="J73" i="24" a="1"/>
  <c r="J73" i="24" s="1"/>
  <c r="P72" i="24" s="1"/>
  <c r="J394" i="24" a="1"/>
  <c r="J394" i="24" s="1"/>
  <c r="J2562" i="24" a="1"/>
  <c r="J2562" i="24" s="1"/>
  <c r="P2112" i="24" s="1"/>
  <c r="J387" i="24" a="1"/>
  <c r="J387" i="24" s="1"/>
  <c r="P362" i="24" s="1"/>
  <c r="J437" i="24" a="1"/>
  <c r="J437" i="24" s="1"/>
  <c r="J104" i="24" a="1"/>
  <c r="J104" i="24" s="1"/>
  <c r="P103" i="24" s="1"/>
  <c r="J3059" i="24" a="1"/>
  <c r="J3059" i="24" s="1"/>
  <c r="J3669" i="24" a="1"/>
  <c r="J3669" i="24" s="1"/>
  <c r="P2994" i="24" s="1"/>
  <c r="J94" i="24" a="1"/>
  <c r="J94" i="24" s="1"/>
  <c r="P93" i="24" s="1"/>
  <c r="J2729" i="24" a="1"/>
  <c r="J2729" i="24" s="1"/>
  <c r="J1391" i="24" a="1"/>
  <c r="J1391" i="24" s="1"/>
  <c r="P1139" i="24" s="1"/>
  <c r="J541" i="24" a="1"/>
  <c r="J541" i="24" s="1"/>
  <c r="J2644" i="24" a="1"/>
  <c r="J2644" i="24" s="1"/>
  <c r="P2194" i="24" s="1"/>
  <c r="J2917" i="24" a="1"/>
  <c r="J2917" i="24" s="1"/>
  <c r="J3453" i="24" a="1"/>
  <c r="J3453" i="24" s="1"/>
  <c r="P2845" i="24" s="1"/>
  <c r="J411" i="24" a="1"/>
  <c r="J411" i="24" s="1"/>
  <c r="P372" i="24" s="1"/>
  <c r="J674" i="24" a="1"/>
  <c r="J674" i="24" s="1"/>
  <c r="P526" i="24" s="1"/>
  <c r="J2788" i="24" a="1"/>
  <c r="J2788" i="24" s="1"/>
  <c r="P2308" i="24" s="1"/>
  <c r="J1566" i="24" a="1"/>
  <c r="J1566" i="24" s="1"/>
  <c r="P1304" i="24" s="1"/>
  <c r="J3269" i="24" a="1"/>
  <c r="J3269" i="24" s="1"/>
  <c r="P2693" i="24" s="1"/>
  <c r="J1154" i="24" a="1"/>
  <c r="J1154" i="24" s="1"/>
  <c r="P949" i="24" s="1"/>
  <c r="J2574" i="24" a="1"/>
  <c r="J2574" i="24" s="1"/>
  <c r="P2124" i="24" s="1"/>
  <c r="J2914" i="24" a="1"/>
  <c r="J2914" i="24" s="1"/>
  <c r="P2401" i="24" s="1"/>
  <c r="J3455" i="24" a="1"/>
  <c r="J3455" i="24" s="1"/>
  <c r="P2847" i="24" s="1"/>
  <c r="J194" i="24" a="1"/>
  <c r="J194" i="24" s="1"/>
  <c r="P193" i="24" s="1"/>
  <c r="J663" i="24" a="1"/>
  <c r="J663" i="24" s="1"/>
  <c r="P517" i="24" s="1"/>
  <c r="J74" i="24" a="1"/>
  <c r="J74" i="24" s="1"/>
  <c r="P73" i="24" s="1"/>
  <c r="J3087" i="24" a="1"/>
  <c r="J3087" i="24" s="1"/>
  <c r="P2530" i="24" s="1"/>
  <c r="J1679" i="24" a="1"/>
  <c r="J1679" i="24" s="1"/>
  <c r="P1417" i="24" s="1"/>
  <c r="J1359" i="24" a="1"/>
  <c r="J1359" i="24" s="1"/>
  <c r="J2447" i="24" a="1"/>
  <c r="J2447" i="24" s="1"/>
  <c r="P1997" i="24" s="1"/>
  <c r="J2692" i="24" a="1"/>
  <c r="J2692" i="24" s="1"/>
  <c r="P2238" i="24" s="1"/>
  <c r="J378" i="24" a="1"/>
  <c r="J378" i="24" s="1"/>
  <c r="J297" i="24" a="1"/>
  <c r="J297" i="24" s="1"/>
  <c r="P296" i="24" s="1"/>
  <c r="J3268" i="24" a="1"/>
  <c r="J3268" i="24" s="1"/>
  <c r="P2692" i="24" s="1"/>
  <c r="Q2692" i="24" s="1"/>
  <c r="J372" i="24" a="1"/>
  <c r="J372" i="24" s="1"/>
  <c r="P355" i="24" s="1"/>
  <c r="J1443" i="24" a="1"/>
  <c r="J1443" i="24" s="1"/>
  <c r="P1181" i="24" s="1"/>
  <c r="J148" i="24" a="1"/>
  <c r="J148" i="24" s="1"/>
  <c r="P147" i="24" s="1"/>
  <c r="J3349" i="24" a="1"/>
  <c r="J3349" i="24" s="1"/>
  <c r="P2741" i="24" s="1"/>
  <c r="J3635" i="24" a="1"/>
  <c r="J3635" i="24" s="1"/>
  <c r="J3021" i="24" a="1"/>
  <c r="J3021" i="24" s="1"/>
  <c r="P2478" i="24" s="1"/>
  <c r="J925" i="24" a="1"/>
  <c r="J925" i="24" s="1"/>
  <c r="P738" i="24" s="1"/>
  <c r="J1000" i="24" a="1"/>
  <c r="J1000" i="24" s="1"/>
  <c r="P807" i="24" s="1"/>
  <c r="J3531" i="24" a="1"/>
  <c r="J3531" i="24" s="1"/>
  <c r="J2553" i="24" a="1"/>
  <c r="J2553" i="24" s="1"/>
  <c r="P2103" i="24" s="1"/>
  <c r="J640" i="24" a="1"/>
  <c r="J640" i="24" s="1"/>
  <c r="P494" i="24" s="1"/>
  <c r="J2982" i="24" a="1"/>
  <c r="J2982" i="24" s="1"/>
  <c r="P2450" i="24" s="1"/>
  <c r="J2909" i="24" a="1"/>
  <c r="J2909" i="24" s="1"/>
  <c r="P2396" i="24" s="1"/>
  <c r="J3313" i="24" a="1"/>
  <c r="J3313" i="24" s="1"/>
  <c r="J2798" i="24" a="1"/>
  <c r="J2798" i="24" s="1"/>
  <c r="P2316" i="24" s="1"/>
  <c r="J1858" i="24" a="1"/>
  <c r="J1858" i="24" s="1"/>
  <c r="J923" i="24" a="1"/>
  <c r="J923" i="24" s="1"/>
  <c r="P736" i="24" s="1"/>
  <c r="J1454" i="24" a="1"/>
  <c r="J1454" i="24" s="1"/>
  <c r="P1192" i="24" s="1"/>
  <c r="J1179" i="24" a="1"/>
  <c r="J1179" i="24" s="1"/>
  <c r="P971" i="24" s="1"/>
  <c r="J214" i="24" a="1"/>
  <c r="J214" i="24" s="1"/>
  <c r="P213" i="24" s="1"/>
  <c r="J2545" i="24" a="1"/>
  <c r="J2545" i="24" s="1"/>
  <c r="P2095" i="24" s="1"/>
  <c r="J3171" i="24" a="1"/>
  <c r="J3171" i="24" s="1"/>
  <c r="P2600" i="24" s="1"/>
  <c r="J1875" i="24" a="1"/>
  <c r="J1875" i="24" s="1"/>
  <c r="P1547" i="24" s="1"/>
  <c r="J3565" i="24" a="1"/>
  <c r="J3565" i="24" s="1"/>
  <c r="J3325" i="24" a="1"/>
  <c r="J3325" i="24" s="1"/>
  <c r="P2717" i="24" s="1"/>
  <c r="J2071" i="24" a="1"/>
  <c r="J2071" i="24" s="1"/>
  <c r="P1706" i="24" s="1"/>
  <c r="J1597" i="24" a="1"/>
  <c r="J1597" i="24" s="1"/>
  <c r="P1335" i="24" s="1"/>
  <c r="Q1335" i="24" s="1"/>
  <c r="J2753" i="24" a="1"/>
  <c r="J2753" i="24" s="1"/>
  <c r="P2282" i="24" s="1"/>
  <c r="J3288" i="24" a="1"/>
  <c r="J3288" i="24" s="1"/>
  <c r="J210" i="24" a="1"/>
  <c r="J210" i="24" s="1"/>
  <c r="P209" i="24" s="1"/>
  <c r="J124" i="24" a="1"/>
  <c r="J124" i="24" s="1"/>
  <c r="P123" i="24" s="1"/>
  <c r="J2606" i="24" a="1"/>
  <c r="J2606" i="24" s="1"/>
  <c r="P2156" i="24" s="1"/>
  <c r="J3566" i="24" a="1"/>
  <c r="J3566" i="24" s="1"/>
  <c r="J1660" i="24" a="1"/>
  <c r="J1660" i="24" s="1"/>
  <c r="P1398" i="24" s="1"/>
  <c r="J3102" i="24" a="1"/>
  <c r="J3102" i="24" s="1"/>
  <c r="P2543" i="24" s="1"/>
  <c r="J3549" i="24" a="1"/>
  <c r="J3549" i="24" s="1"/>
  <c r="J2505" i="24" a="1"/>
  <c r="J2505" i="24" s="1"/>
  <c r="P2055" i="24" s="1"/>
  <c r="J1594" i="24" a="1"/>
  <c r="J1594" i="24" s="1"/>
  <c r="P1332" i="24" s="1"/>
  <c r="J897" i="24" a="1"/>
  <c r="J897" i="24" s="1"/>
  <c r="J457" i="24" a="1"/>
  <c r="J457" i="24" s="1"/>
  <c r="J1945" i="24" a="1"/>
  <c r="J1945" i="24" s="1"/>
  <c r="J1108" i="24" a="1"/>
  <c r="J1108" i="24" s="1"/>
  <c r="P911" i="24" s="1"/>
  <c r="J3478" i="24" a="1"/>
  <c r="J3478" i="24" s="1"/>
  <c r="P2870" i="24" s="1"/>
  <c r="J645" i="24" a="1"/>
  <c r="J645" i="24" s="1"/>
  <c r="P499" i="24" s="1"/>
  <c r="J2133" i="24" a="1"/>
  <c r="J2133" i="24" s="1"/>
  <c r="P1768" i="24" s="1"/>
  <c r="J2179" i="24" a="1"/>
  <c r="J2179" i="24" s="1"/>
  <c r="J345" i="24" a="1"/>
  <c r="J345" i="24" s="1"/>
  <c r="P344" i="24" s="1"/>
  <c r="J3516" i="24" a="1"/>
  <c r="J3516" i="24" s="1"/>
  <c r="J344" i="24" a="1"/>
  <c r="J344" i="24" s="1"/>
  <c r="P343" i="24" s="1"/>
  <c r="J1928" i="24" a="1"/>
  <c r="J1928" i="24" s="1"/>
  <c r="P1581" i="24" s="1"/>
  <c r="Q1581" i="24" s="1"/>
  <c r="J1818" i="24" a="1"/>
  <c r="J1818" i="24" s="1"/>
  <c r="J304" i="24" a="1"/>
  <c r="J304" i="24" s="1"/>
  <c r="P303" i="24" s="1"/>
  <c r="J3608" i="24" a="1"/>
  <c r="J3608" i="24" s="1"/>
  <c r="P2949" i="24" s="1"/>
  <c r="J2678" i="24" a="1"/>
  <c r="J2678" i="24" s="1"/>
  <c r="P2226" i="24" s="1"/>
  <c r="J2327" i="24" a="1"/>
  <c r="J2327" i="24" s="1"/>
  <c r="P1898" i="24" s="1"/>
  <c r="J3211" i="24" a="1"/>
  <c r="J3211" i="24" s="1"/>
  <c r="P2635" i="24" s="1"/>
  <c r="J1815" i="24" a="1"/>
  <c r="J1815" i="24" s="1"/>
  <c r="P1516" i="24" s="1"/>
  <c r="J265" i="24" a="1"/>
  <c r="J265" i="24" s="1"/>
  <c r="P264" i="24" s="1"/>
  <c r="J6" i="24" a="1"/>
  <c r="J6" i="24" s="1"/>
  <c r="J2637" i="24" a="1"/>
  <c r="J2637" i="24" s="1"/>
  <c r="P2187" i="24" s="1"/>
  <c r="J3328" i="24" a="1"/>
  <c r="J3328" i="24" s="1"/>
  <c r="P2720" i="24" s="1"/>
  <c r="J949" i="24" a="1"/>
  <c r="J949" i="24" s="1"/>
  <c r="P756" i="24" s="1"/>
  <c r="J3091" i="24" a="1"/>
  <c r="J3091" i="24" s="1"/>
  <c r="P2534" i="24" s="1"/>
  <c r="J92" i="24" a="1"/>
  <c r="J92" i="24" s="1"/>
  <c r="P91" i="24" s="1"/>
  <c r="J3050" i="24" a="1"/>
  <c r="J3050" i="24" s="1"/>
  <c r="P2505" i="24" s="1"/>
  <c r="J2094" i="24" a="1"/>
  <c r="J2094" i="24" s="1"/>
  <c r="P1729" i="24" s="1"/>
  <c r="J3538" i="24" a="1"/>
  <c r="J3538" i="24" s="1"/>
  <c r="P2909" i="24" s="1"/>
  <c r="J1907" i="24" a="1"/>
  <c r="J1907" i="24" s="1"/>
  <c r="J2883" i="24" a="1"/>
  <c r="J2883" i="24" s="1"/>
  <c r="P2378" i="24" s="1"/>
  <c r="J3194" i="24" a="1"/>
  <c r="J3194" i="24" s="1"/>
  <c r="P2620" i="24" s="1"/>
  <c r="Q2620" i="24" s="1"/>
  <c r="J3321" i="24" a="1"/>
  <c r="J3321" i="24" s="1"/>
  <c r="P2713" i="24" s="1"/>
  <c r="J3347" i="24" a="1"/>
  <c r="J3347" i="24" s="1"/>
  <c r="P2739" i="24" s="1"/>
  <c r="J776" i="24" a="1"/>
  <c r="J776" i="24" s="1"/>
  <c r="P619" i="24" s="1"/>
  <c r="J2539" i="24" a="1"/>
  <c r="J2539" i="24" s="1"/>
  <c r="P2089" i="24" s="1"/>
  <c r="Q2089" i="24" s="1"/>
  <c r="J763" i="24" a="1"/>
  <c r="J763" i="24" s="1"/>
  <c r="P608" i="24" s="1"/>
  <c r="J3501" i="24" a="1"/>
  <c r="J3501" i="24" s="1"/>
  <c r="P2889" i="24" s="1"/>
  <c r="Q2889" i="24" s="1"/>
  <c r="J2107" i="24" a="1"/>
  <c r="J2107" i="24" s="1"/>
  <c r="P1742" i="24" s="1"/>
  <c r="J959" i="24" a="1"/>
  <c r="J959" i="24" s="1"/>
  <c r="P766" i="24" s="1"/>
  <c r="J2500" i="24" a="1"/>
  <c r="J2500" i="24" s="1"/>
  <c r="P2050" i="24" s="1"/>
  <c r="J1013" i="24" a="1"/>
  <c r="J1013" i="24" s="1"/>
  <c r="P820" i="24" s="1"/>
  <c r="J3595" i="24" a="1"/>
  <c r="J3595" i="24" s="1"/>
  <c r="J451" i="24" a="1"/>
  <c r="J451" i="24" s="1"/>
  <c r="J2933" i="24" a="1"/>
  <c r="J2933" i="24" s="1"/>
  <c r="P2412" i="24" s="1"/>
  <c r="J392" i="24" a="1"/>
  <c r="J392" i="24" s="1"/>
  <c r="J2765" i="24" a="1"/>
  <c r="J2765" i="24" s="1"/>
  <c r="P2293" i="24" s="1"/>
  <c r="J2648" i="24" a="1"/>
  <c r="J2648" i="24" s="1"/>
  <c r="P2198" i="24" s="1"/>
  <c r="Q2198" i="24" s="1"/>
  <c r="J1453" i="24" a="1"/>
  <c r="J1453" i="24" s="1"/>
  <c r="P1191" i="24" s="1"/>
  <c r="J2799" i="24" a="1"/>
  <c r="J2799" i="24" s="1"/>
  <c r="P2317" i="24" s="1"/>
  <c r="Q2317" i="24" s="1"/>
  <c r="J3077" i="24" a="1"/>
  <c r="J3077" i="24" s="1"/>
  <c r="J2042" i="24" a="1"/>
  <c r="J2042" i="24" s="1"/>
  <c r="P1677" i="24" s="1"/>
  <c r="Q1677" i="24" s="1"/>
  <c r="J3497" i="24" a="1"/>
  <c r="J3497" i="24" s="1"/>
  <c r="P2887" i="24" s="1"/>
  <c r="J1993" i="24" a="1"/>
  <c r="J1993" i="24" s="1"/>
  <c r="P1628" i="24" s="1"/>
  <c r="J2050" i="24" a="1"/>
  <c r="J2050" i="24" s="1"/>
  <c r="P1685" i="24" s="1"/>
  <c r="J138" i="24" a="1"/>
  <c r="J138" i="24" s="1"/>
  <c r="P137" i="24" s="1"/>
  <c r="J3469" i="24" a="1"/>
  <c r="J3469" i="24" s="1"/>
  <c r="P2861" i="24" s="1"/>
  <c r="J713" i="24" a="1"/>
  <c r="J713" i="24" s="1"/>
  <c r="P559" i="24" s="1"/>
  <c r="Q559" i="24" s="1"/>
  <c r="J1974" i="24" a="1"/>
  <c r="J1974" i="24" s="1"/>
  <c r="P1613" i="24" s="1"/>
  <c r="Q1613" i="24" s="1"/>
  <c r="J569" i="24" a="1"/>
  <c r="J569" i="24" s="1"/>
  <c r="P439" i="24" s="1"/>
  <c r="Q439" i="24" s="1"/>
  <c r="J1577" i="24" a="1"/>
  <c r="J1577" i="24" s="1"/>
  <c r="P1315" i="24" s="1"/>
  <c r="J2777" i="24" a="1"/>
  <c r="J2777" i="24" s="1"/>
  <c r="J2867" i="24" a="1"/>
  <c r="J2867" i="24" s="1"/>
  <c r="P2367" i="24" s="1"/>
  <c r="J758" i="24" a="1"/>
  <c r="J758" i="24" s="1"/>
  <c r="P603" i="24" s="1"/>
  <c r="Q603" i="24" s="1"/>
  <c r="J3113" i="24" a="1"/>
  <c r="J3113" i="24" s="1"/>
  <c r="P2554" i="24" s="1"/>
  <c r="J327" i="24" a="1"/>
  <c r="J327" i="24" s="1"/>
  <c r="P326" i="24" s="1"/>
  <c r="J3519" i="24" a="1"/>
  <c r="J3519" i="24" s="1"/>
  <c r="P2902" i="24" s="1"/>
  <c r="Q2902" i="24" s="1"/>
  <c r="J3123" i="24" a="1"/>
  <c r="J3123" i="24" s="1"/>
  <c r="P2564" i="24" s="1"/>
  <c r="Q2564" i="24" s="1"/>
  <c r="J3468" i="24" a="1"/>
  <c r="J3468" i="24" s="1"/>
  <c r="P2860" i="24" s="1"/>
  <c r="J157" i="24" a="1"/>
  <c r="J157" i="24" s="1"/>
  <c r="P156" i="24" s="1"/>
  <c r="J2779" i="24" a="1"/>
  <c r="J2779" i="24" s="1"/>
  <c r="J1596" i="24" a="1"/>
  <c r="J1596" i="24" s="1"/>
  <c r="P1334" i="24" s="1"/>
  <c r="Q1334" i="24" s="1"/>
  <c r="J1740" i="24" a="1"/>
  <c r="J1740" i="24" s="1"/>
  <c r="P1478" i="24" s="1"/>
  <c r="O3022" i="24"/>
  <c r="O3026" i="24"/>
  <c r="O3030" i="24"/>
  <c r="O3034" i="24"/>
  <c r="O3038" i="24"/>
  <c r="O3042" i="24"/>
  <c r="O3046" i="24"/>
  <c r="O3027" i="24"/>
  <c r="O3035" i="24"/>
  <c r="O3043" i="24"/>
  <c r="O3024" i="24"/>
  <c r="O3040" i="24"/>
  <c r="O3032" i="24"/>
  <c r="O3036" i="24"/>
  <c r="O3044" i="24"/>
  <c r="O3028" i="24"/>
  <c r="O3047" i="24"/>
  <c r="O3039" i="24"/>
  <c r="O3031" i="24"/>
  <c r="O3023" i="24"/>
  <c r="O3045" i="24"/>
  <c r="O3041" i="24"/>
  <c r="O3037" i="24"/>
  <c r="O3033" i="24"/>
  <c r="O3029" i="24"/>
  <c r="O3025" i="24"/>
  <c r="O3021" i="24"/>
  <c r="O3018" i="24"/>
  <c r="O3014" i="24"/>
  <c r="O3010" i="24"/>
  <c r="O3006" i="24"/>
  <c r="O3002" i="24"/>
  <c r="O2998" i="24"/>
  <c r="O2994" i="24"/>
  <c r="O2990" i="24"/>
  <c r="O2986" i="24"/>
  <c r="O2982" i="24"/>
  <c r="O2978" i="24"/>
  <c r="O2974" i="24"/>
  <c r="O2970" i="24"/>
  <c r="O3017" i="24"/>
  <c r="O3013" i="24"/>
  <c r="O3009" i="24"/>
  <c r="O3005" i="24"/>
  <c r="O3001" i="24"/>
  <c r="O2997" i="24"/>
  <c r="O2993" i="24"/>
  <c r="O2989" i="24"/>
  <c r="O2985" i="24"/>
  <c r="O2981" i="24"/>
  <c r="O2977" i="24"/>
  <c r="O2973" i="24"/>
  <c r="O3020" i="24"/>
  <c r="O3016" i="24"/>
  <c r="O3012" i="24"/>
  <c r="O3008" i="24"/>
  <c r="O3004" i="24"/>
  <c r="O3000" i="24"/>
  <c r="O2996" i="24"/>
  <c r="O2992" i="24"/>
  <c r="O2988" i="24"/>
  <c r="O2984" i="24"/>
  <c r="O2980" i="24"/>
  <c r="O2976" i="24"/>
  <c r="O2972" i="24"/>
  <c r="O3019" i="24"/>
  <c r="O3015" i="24"/>
  <c r="O3011" i="24"/>
  <c r="O3007" i="24"/>
  <c r="O3003" i="24"/>
  <c r="O2999" i="24"/>
  <c r="O2995" i="24"/>
  <c r="O2991" i="24"/>
  <c r="O2987" i="24"/>
  <c r="O2983" i="24"/>
  <c r="O2979" i="24"/>
  <c r="O2975" i="24"/>
  <c r="O2971" i="24"/>
  <c r="O7" i="24"/>
  <c r="O11" i="24"/>
  <c r="O15" i="24"/>
  <c r="O19" i="24"/>
  <c r="O23" i="24"/>
  <c r="O27" i="24"/>
  <c r="O31" i="24"/>
  <c r="O35" i="24"/>
  <c r="O39" i="24"/>
  <c r="O4" i="24"/>
  <c r="O8" i="24"/>
  <c r="O12" i="24"/>
  <c r="O16" i="24"/>
  <c r="O20" i="24"/>
  <c r="O24" i="24"/>
  <c r="O28" i="24"/>
  <c r="O32" i="24"/>
  <c r="O36" i="24"/>
  <c r="O40" i="24"/>
  <c r="O5" i="24"/>
  <c r="O9" i="24"/>
  <c r="O13" i="24"/>
  <c r="O17" i="24"/>
  <c r="O21" i="24"/>
  <c r="O25" i="24"/>
  <c r="O29" i="24"/>
  <c r="O33" i="24"/>
  <c r="O37" i="24"/>
  <c r="O41" i="24"/>
  <c r="O6" i="24"/>
  <c r="O22" i="24"/>
  <c r="O38" i="24"/>
  <c r="O45" i="24"/>
  <c r="O49" i="24"/>
  <c r="O53" i="24"/>
  <c r="O57" i="24"/>
  <c r="O61" i="24"/>
  <c r="O65" i="24"/>
  <c r="O69" i="24"/>
  <c r="O73" i="24"/>
  <c r="O77" i="24"/>
  <c r="O81" i="24"/>
  <c r="O85" i="24"/>
  <c r="O89" i="24"/>
  <c r="O93" i="24"/>
  <c r="O97" i="24"/>
  <c r="O101" i="24"/>
  <c r="O105" i="24"/>
  <c r="O109" i="24"/>
  <c r="O113" i="24"/>
  <c r="O117" i="24"/>
  <c r="O121" i="24"/>
  <c r="O125" i="24"/>
  <c r="O129" i="24"/>
  <c r="O133" i="24"/>
  <c r="O137" i="24"/>
  <c r="O141" i="24"/>
  <c r="O145" i="24"/>
  <c r="O149" i="24"/>
  <c r="O153" i="24"/>
  <c r="O157" i="24"/>
  <c r="O161" i="24"/>
  <c r="O165" i="24"/>
  <c r="O169" i="24"/>
  <c r="O173" i="24"/>
  <c r="O177" i="24"/>
  <c r="O181" i="24"/>
  <c r="O185" i="24"/>
  <c r="O189" i="24"/>
  <c r="O193" i="24"/>
  <c r="O197" i="24"/>
  <c r="O201" i="24"/>
  <c r="O205" i="24"/>
  <c r="O209" i="24"/>
  <c r="O213" i="24"/>
  <c r="O217" i="24"/>
  <c r="O221" i="24"/>
  <c r="O225" i="24"/>
  <c r="O229" i="24"/>
  <c r="O233" i="24"/>
  <c r="O237" i="24"/>
  <c r="O241" i="24"/>
  <c r="O245" i="24"/>
  <c r="O249" i="24"/>
  <c r="O253" i="24"/>
  <c r="O257" i="24"/>
  <c r="O261" i="24"/>
  <c r="O265" i="24"/>
  <c r="O269" i="24"/>
  <c r="O273" i="24"/>
  <c r="O277" i="24"/>
  <c r="O281" i="24"/>
  <c r="O285" i="24"/>
  <c r="O289" i="24"/>
  <c r="O293" i="24"/>
  <c r="O10" i="24"/>
  <c r="O26" i="24"/>
  <c r="O42" i="24"/>
  <c r="O46" i="24"/>
  <c r="O50" i="24"/>
  <c r="O54" i="24"/>
  <c r="O58" i="24"/>
  <c r="O62" i="24"/>
  <c r="O66" i="24"/>
  <c r="O70" i="24"/>
  <c r="O74" i="24"/>
  <c r="O78" i="24"/>
  <c r="O82" i="24"/>
  <c r="O86" i="24"/>
  <c r="O90" i="24"/>
  <c r="O14" i="24"/>
  <c r="O43" i="24"/>
  <c r="O51" i="24"/>
  <c r="O59" i="24"/>
  <c r="O67" i="24"/>
  <c r="O75" i="24"/>
  <c r="O83" i="24"/>
  <c r="O91" i="24"/>
  <c r="O96" i="24"/>
  <c r="O102" i="24"/>
  <c r="O107" i="24"/>
  <c r="O112" i="24"/>
  <c r="O118" i="24"/>
  <c r="O123" i="24"/>
  <c r="O128" i="24"/>
  <c r="O134" i="24"/>
  <c r="O139" i="24"/>
  <c r="O144" i="24"/>
  <c r="O150" i="24"/>
  <c r="O155" i="24"/>
  <c r="O160" i="24"/>
  <c r="O166" i="24"/>
  <c r="O171" i="24"/>
  <c r="O176" i="24"/>
  <c r="O182" i="24"/>
  <c r="O187" i="24"/>
  <c r="O192" i="24"/>
  <c r="O198" i="24"/>
  <c r="O203" i="24"/>
  <c r="O208" i="24"/>
  <c r="O214" i="24"/>
  <c r="O219" i="24"/>
  <c r="O224" i="24"/>
  <c r="O230" i="24"/>
  <c r="O235" i="24"/>
  <c r="O240" i="24"/>
  <c r="O246" i="24"/>
  <c r="O251" i="24"/>
  <c r="O256" i="24"/>
  <c r="O262" i="24"/>
  <c r="O267" i="24"/>
  <c r="O272" i="24"/>
  <c r="O278" i="24"/>
  <c r="O283" i="24"/>
  <c r="O288" i="24"/>
  <c r="O294" i="24"/>
  <c r="O298" i="24"/>
  <c r="O302" i="24"/>
  <c r="O306" i="24"/>
  <c r="O310" i="24"/>
  <c r="O314" i="24"/>
  <c r="O318" i="24"/>
  <c r="O322" i="24"/>
  <c r="O326" i="24"/>
  <c r="O330" i="24"/>
  <c r="O334" i="24"/>
  <c r="O338" i="24"/>
  <c r="O342" i="24"/>
  <c r="O346" i="24"/>
  <c r="O350" i="24"/>
  <c r="O354" i="24"/>
  <c r="O358" i="24"/>
  <c r="O362" i="24"/>
  <c r="O366" i="24"/>
  <c r="O370" i="24"/>
  <c r="O374" i="24"/>
  <c r="O378" i="24"/>
  <c r="O382" i="24"/>
  <c r="O386" i="24"/>
  <c r="O390" i="24"/>
  <c r="O394" i="24"/>
  <c r="O398" i="24"/>
  <c r="O402" i="24"/>
  <c r="O406" i="24"/>
  <c r="O410" i="24"/>
  <c r="O414" i="24"/>
  <c r="O418" i="24"/>
  <c r="O422" i="24"/>
  <c r="O426" i="24"/>
  <c r="O430" i="24"/>
  <c r="O434" i="24"/>
  <c r="O438" i="24"/>
  <c r="O442" i="24"/>
  <c r="O446" i="24"/>
  <c r="O450" i="24"/>
  <c r="O454" i="24"/>
  <c r="O18" i="24"/>
  <c r="O44" i="24"/>
  <c r="O52" i="24"/>
  <c r="O60" i="24"/>
  <c r="O68" i="24"/>
  <c r="O76" i="24"/>
  <c r="O84" i="24"/>
  <c r="O92" i="24"/>
  <c r="O98" i="24"/>
  <c r="O103" i="24"/>
  <c r="O108" i="24"/>
  <c r="O114" i="24"/>
  <c r="O119" i="24"/>
  <c r="O124" i="24"/>
  <c r="O130" i="24"/>
  <c r="O135" i="24"/>
  <c r="O140" i="24"/>
  <c r="O146" i="24"/>
  <c r="O151" i="24"/>
  <c r="O156" i="24"/>
  <c r="O162" i="24"/>
  <c r="O167" i="24"/>
  <c r="O172" i="24"/>
  <c r="O178" i="24"/>
  <c r="O183" i="24"/>
  <c r="O188" i="24"/>
  <c r="O194" i="24"/>
  <c r="O199" i="24"/>
  <c r="O204" i="24"/>
  <c r="O210" i="24"/>
  <c r="O215" i="24"/>
  <c r="O220" i="24"/>
  <c r="O226" i="24"/>
  <c r="O231" i="24"/>
  <c r="O236" i="24"/>
  <c r="O242" i="24"/>
  <c r="O247" i="24"/>
  <c r="O252" i="24"/>
  <c r="O258" i="24"/>
  <c r="O263" i="24"/>
  <c r="O268" i="24"/>
  <c r="O274" i="24"/>
  <c r="O279" i="24"/>
  <c r="O284" i="24"/>
  <c r="O290" i="24"/>
  <c r="O295" i="24"/>
  <c r="O299" i="24"/>
  <c r="O303" i="24"/>
  <c r="O307" i="24"/>
  <c r="O311" i="24"/>
  <c r="O315" i="24"/>
  <c r="O319" i="24"/>
  <c r="O323" i="24"/>
  <c r="O327" i="24"/>
  <c r="O331" i="24"/>
  <c r="O335" i="24"/>
  <c r="O339" i="24"/>
  <c r="O343" i="24"/>
  <c r="O347" i="24"/>
  <c r="O351" i="24"/>
  <c r="O355" i="24"/>
  <c r="O359" i="24"/>
  <c r="O363" i="24"/>
  <c r="O367" i="24"/>
  <c r="O371" i="24"/>
  <c r="O375" i="24"/>
  <c r="O379" i="24"/>
  <c r="O383" i="24"/>
  <c r="O387" i="24"/>
  <c r="O391" i="24"/>
  <c r="O395" i="24"/>
  <c r="O399" i="24"/>
  <c r="O403" i="24"/>
  <c r="O407" i="24"/>
  <c r="O411" i="24"/>
  <c r="O415" i="24"/>
  <c r="O419" i="24"/>
  <c r="O423" i="24"/>
  <c r="O427" i="24"/>
  <c r="O431" i="24"/>
  <c r="O435" i="24"/>
  <c r="O439" i="24"/>
  <c r="O443" i="24"/>
  <c r="O30" i="24"/>
  <c r="O47" i="24"/>
  <c r="O55" i="24"/>
  <c r="O63" i="24"/>
  <c r="O71" i="24"/>
  <c r="O79" i="24"/>
  <c r="O87" i="24"/>
  <c r="O94" i="24"/>
  <c r="O99" i="24"/>
  <c r="O104" i="24"/>
  <c r="O110" i="24"/>
  <c r="O115" i="24"/>
  <c r="O120" i="24"/>
  <c r="O126" i="24"/>
  <c r="O131" i="24"/>
  <c r="O136" i="24"/>
  <c r="O142" i="24"/>
  <c r="O147" i="24"/>
  <c r="O152" i="24"/>
  <c r="O158" i="24"/>
  <c r="O163" i="24"/>
  <c r="O168" i="24"/>
  <c r="O174" i="24"/>
  <c r="O179" i="24"/>
  <c r="O184" i="24"/>
  <c r="O190" i="24"/>
  <c r="O195" i="24"/>
  <c r="O200" i="24"/>
  <c r="O206" i="24"/>
  <c r="O211" i="24"/>
  <c r="O216" i="24"/>
  <c r="O222" i="24"/>
  <c r="O227" i="24"/>
  <c r="O232" i="24"/>
  <c r="O238" i="24"/>
  <c r="O243" i="24"/>
  <c r="O248" i="24"/>
  <c r="O254" i="24"/>
  <c r="O259" i="24"/>
  <c r="O264" i="24"/>
  <c r="O270" i="24"/>
  <c r="O275" i="24"/>
  <c r="O280" i="24"/>
  <c r="O286" i="24"/>
  <c r="O291" i="24"/>
  <c r="O296" i="24"/>
  <c r="O300" i="24"/>
  <c r="O304" i="24"/>
  <c r="O308" i="24"/>
  <c r="O312" i="24"/>
  <c r="O316" i="24"/>
  <c r="O320" i="24"/>
  <c r="O324" i="24"/>
  <c r="O328" i="24"/>
  <c r="O332" i="24"/>
  <c r="O336" i="24"/>
  <c r="O340" i="24"/>
  <c r="O344" i="24"/>
  <c r="O348" i="24"/>
  <c r="O352" i="24"/>
  <c r="O356" i="24"/>
  <c r="O360" i="24"/>
  <c r="O364" i="24"/>
  <c r="O368" i="24"/>
  <c r="O372" i="24"/>
  <c r="O376" i="24"/>
  <c r="O380" i="24"/>
  <c r="O384" i="24"/>
  <c r="O388" i="24"/>
  <c r="O392" i="24"/>
  <c r="O396" i="24"/>
  <c r="O400" i="24"/>
  <c r="O404" i="24"/>
  <c r="O408" i="24"/>
  <c r="O412" i="24"/>
  <c r="O416" i="24"/>
  <c r="O420" i="24"/>
  <c r="O424" i="24"/>
  <c r="O428" i="24"/>
  <c r="O432" i="24"/>
  <c r="O436" i="24"/>
  <c r="O440" i="24"/>
  <c r="O34" i="24"/>
  <c r="O48" i="24"/>
  <c r="O56" i="24"/>
  <c r="O64" i="24"/>
  <c r="O72" i="24"/>
  <c r="O80" i="24"/>
  <c r="O88" i="24"/>
  <c r="O95" i="24"/>
  <c r="O100" i="24"/>
  <c r="O106" i="24"/>
  <c r="O111" i="24"/>
  <c r="O116" i="24"/>
  <c r="O122" i="24"/>
  <c r="O127" i="24"/>
  <c r="O132" i="24"/>
  <c r="O138" i="24"/>
  <c r="O143" i="24"/>
  <c r="O148" i="24"/>
  <c r="O154" i="24"/>
  <c r="O159" i="24"/>
  <c r="O164" i="24"/>
  <c r="O170" i="24"/>
  <c r="O175" i="24"/>
  <c r="O180" i="24"/>
  <c r="O186" i="24"/>
  <c r="O191" i="24"/>
  <c r="O196" i="24"/>
  <c r="O202" i="24"/>
  <c r="O207" i="24"/>
  <c r="O212" i="24"/>
  <c r="O218" i="24"/>
  <c r="O223" i="24"/>
  <c r="O228" i="24"/>
  <c r="O234" i="24"/>
  <c r="O239" i="24"/>
  <c r="O244" i="24"/>
  <c r="O250" i="24"/>
  <c r="O255" i="24"/>
  <c r="O260" i="24"/>
  <c r="O266" i="24"/>
  <c r="O271" i="24"/>
  <c r="O276" i="24"/>
  <c r="O282" i="24"/>
  <c r="O287" i="24"/>
  <c r="O292" i="24"/>
  <c r="O297" i="24"/>
  <c r="O301" i="24"/>
  <c r="O305" i="24"/>
  <c r="O309" i="24"/>
  <c r="O313" i="24"/>
  <c r="O317" i="24"/>
  <c r="O321" i="24"/>
  <c r="O325" i="24"/>
  <c r="O329" i="24"/>
  <c r="O333" i="24"/>
  <c r="O337" i="24"/>
  <c r="O341" i="24"/>
  <c r="O345" i="24"/>
  <c r="O349" i="24"/>
  <c r="O353" i="24"/>
  <c r="O357" i="24"/>
  <c r="O361" i="24"/>
  <c r="O365" i="24"/>
  <c r="O369" i="24"/>
  <c r="O373" i="24"/>
  <c r="O377" i="24"/>
  <c r="O381" i="24"/>
  <c r="O385" i="24"/>
  <c r="O389" i="24"/>
  <c r="O393" i="24"/>
  <c r="O397" i="24"/>
  <c r="O401" i="24"/>
  <c r="O405" i="24"/>
  <c r="O409" i="24"/>
  <c r="O413" i="24"/>
  <c r="O417" i="24"/>
  <c r="O421" i="24"/>
  <c r="O425" i="24"/>
  <c r="O429" i="24"/>
  <c r="O433" i="24"/>
  <c r="O445" i="24"/>
  <c r="O451" i="24"/>
  <c r="O456" i="24"/>
  <c r="O460" i="24"/>
  <c r="O464" i="24"/>
  <c r="O468" i="24"/>
  <c r="O472" i="24"/>
  <c r="O476" i="24"/>
  <c r="O480" i="24"/>
  <c r="O484" i="24"/>
  <c r="O488" i="24"/>
  <c r="O492" i="24"/>
  <c r="O496" i="24"/>
  <c r="O500" i="24"/>
  <c r="O504" i="24"/>
  <c r="O508" i="24"/>
  <c r="O512" i="24"/>
  <c r="O516" i="24"/>
  <c r="O520" i="24"/>
  <c r="O524" i="24"/>
  <c r="O528" i="24"/>
  <c r="O532" i="24"/>
  <c r="O536" i="24"/>
  <c r="O540" i="24"/>
  <c r="O544" i="24"/>
  <c r="O548" i="24"/>
  <c r="O552" i="24"/>
  <c r="O556" i="24"/>
  <c r="O560" i="24"/>
  <c r="O564" i="24"/>
  <c r="O568" i="24"/>
  <c r="O572" i="24"/>
  <c r="O576" i="24"/>
  <c r="O580" i="24"/>
  <c r="O584" i="24"/>
  <c r="O588" i="24"/>
  <c r="O592" i="24"/>
  <c r="O596" i="24"/>
  <c r="O600" i="24"/>
  <c r="O604" i="24"/>
  <c r="O608" i="24"/>
  <c r="O612" i="24"/>
  <c r="O616" i="24"/>
  <c r="O620" i="24"/>
  <c r="O624" i="24"/>
  <c r="O628" i="24"/>
  <c r="O632" i="24"/>
  <c r="O636" i="24"/>
  <c r="O640" i="24"/>
  <c r="O644" i="24"/>
  <c r="O648" i="24"/>
  <c r="O652" i="24"/>
  <c r="O656" i="24"/>
  <c r="O660" i="24"/>
  <c r="O664" i="24"/>
  <c r="O668" i="24"/>
  <c r="O672" i="24"/>
  <c r="O676" i="24"/>
  <c r="O680" i="24"/>
  <c r="O684" i="24"/>
  <c r="O688" i="24"/>
  <c r="O692" i="24"/>
  <c r="O696" i="24"/>
  <c r="O700" i="24"/>
  <c r="O704" i="24"/>
  <c r="O708" i="24"/>
  <c r="O712" i="24"/>
  <c r="O716" i="24"/>
  <c r="O720" i="24"/>
  <c r="O724" i="24"/>
  <c r="O728" i="24"/>
  <c r="O732" i="24"/>
  <c r="O736" i="24"/>
  <c r="O740" i="24"/>
  <c r="O744" i="24"/>
  <c r="O748" i="24"/>
  <c r="O752" i="24"/>
  <c r="O756" i="24"/>
  <c r="O760" i="24"/>
  <c r="O764" i="24"/>
  <c r="O768" i="24"/>
  <c r="O772" i="24"/>
  <c r="O776" i="24"/>
  <c r="O780" i="24"/>
  <c r="O784" i="24"/>
  <c r="O788" i="24"/>
  <c r="O792" i="24"/>
  <c r="O796" i="24"/>
  <c r="O800" i="24"/>
  <c r="O804" i="24"/>
  <c r="O808" i="24"/>
  <c r="O812" i="24"/>
  <c r="O816" i="24"/>
  <c r="O820" i="24"/>
  <c r="O824" i="24"/>
  <c r="O828" i="24"/>
  <c r="O832" i="24"/>
  <c r="O836" i="24"/>
  <c r="O840" i="24"/>
  <c r="O844" i="24"/>
  <c r="O848" i="24"/>
  <c r="O852" i="24"/>
  <c r="O856" i="24"/>
  <c r="O860" i="24"/>
  <c r="O864" i="24"/>
  <c r="O868" i="24"/>
  <c r="O872" i="24"/>
  <c r="O876" i="24"/>
  <c r="O880" i="24"/>
  <c r="O437" i="24"/>
  <c r="O447" i="24"/>
  <c r="O452" i="24"/>
  <c r="O457" i="24"/>
  <c r="O461" i="24"/>
  <c r="O465" i="24"/>
  <c r="O469" i="24"/>
  <c r="O473" i="24"/>
  <c r="O477" i="24"/>
  <c r="O481" i="24"/>
  <c r="O485" i="24"/>
  <c r="O489" i="24"/>
  <c r="O493" i="24"/>
  <c r="O497" i="24"/>
  <c r="O501" i="24"/>
  <c r="O505" i="24"/>
  <c r="O509" i="24"/>
  <c r="O513" i="24"/>
  <c r="O517" i="24"/>
  <c r="O521" i="24"/>
  <c r="O525" i="24"/>
  <c r="O529" i="24"/>
  <c r="O533" i="24"/>
  <c r="O537" i="24"/>
  <c r="O541" i="24"/>
  <c r="O545" i="24"/>
  <c r="O549" i="24"/>
  <c r="O553" i="24"/>
  <c r="O557" i="24"/>
  <c r="O561" i="24"/>
  <c r="O565" i="24"/>
  <c r="O569" i="24"/>
  <c r="O573" i="24"/>
  <c r="O577" i="24"/>
  <c r="O581" i="24"/>
  <c r="O585" i="24"/>
  <c r="O589" i="24"/>
  <c r="O593" i="24"/>
  <c r="O597" i="24"/>
  <c r="O601" i="24"/>
  <c r="O605" i="24"/>
  <c r="O609" i="24"/>
  <c r="O613" i="24"/>
  <c r="O617" i="24"/>
  <c r="O621" i="24"/>
  <c r="O625" i="24"/>
  <c r="O629" i="24"/>
  <c r="O633" i="24"/>
  <c r="O637" i="24"/>
  <c r="O641" i="24"/>
  <c r="O645" i="24"/>
  <c r="O649" i="24"/>
  <c r="O653" i="24"/>
  <c r="O657" i="24"/>
  <c r="O661" i="24"/>
  <c r="O665" i="24"/>
  <c r="O669" i="24"/>
  <c r="O673" i="24"/>
  <c r="O677" i="24"/>
  <c r="O681" i="24"/>
  <c r="O685" i="24"/>
  <c r="O689" i="24"/>
  <c r="O693" i="24"/>
  <c r="O697" i="24"/>
  <c r="O701" i="24"/>
  <c r="O705" i="24"/>
  <c r="O709" i="24"/>
  <c r="O713" i="24"/>
  <c r="O717" i="24"/>
  <c r="O721" i="24"/>
  <c r="O725" i="24"/>
  <c r="O729" i="24"/>
  <c r="O733" i="24"/>
  <c r="O737" i="24"/>
  <c r="O741" i="24"/>
  <c r="O745" i="24"/>
  <c r="O749" i="24"/>
  <c r="O753" i="24"/>
  <c r="O757" i="24"/>
  <c r="O761" i="24"/>
  <c r="O765" i="24"/>
  <c r="O769" i="24"/>
  <c r="O773" i="24"/>
  <c r="O777" i="24"/>
  <c r="O781" i="24"/>
  <c r="O785" i="24"/>
  <c r="O789" i="24"/>
  <c r="O793" i="24"/>
  <c r="O797" i="24"/>
  <c r="O801" i="24"/>
  <c r="O805" i="24"/>
  <c r="O809" i="24"/>
  <c r="O813" i="24"/>
  <c r="O817" i="24"/>
  <c r="O821" i="24"/>
  <c r="O825" i="24"/>
  <c r="O829" i="24"/>
  <c r="O833" i="24"/>
  <c r="O837" i="24"/>
  <c r="O841" i="24"/>
  <c r="O845" i="24"/>
  <c r="O849" i="24"/>
  <c r="O853" i="24"/>
  <c r="O857" i="24"/>
  <c r="O861" i="24"/>
  <c r="O865" i="24"/>
  <c r="O869" i="24"/>
  <c r="O873" i="24"/>
  <c r="O877" i="24"/>
  <c r="O881" i="24"/>
  <c r="O441" i="24"/>
  <c r="O448" i="24"/>
  <c r="O453" i="24"/>
  <c r="O458" i="24"/>
  <c r="O462" i="24"/>
  <c r="O466" i="24"/>
  <c r="O470" i="24"/>
  <c r="O474" i="24"/>
  <c r="O478" i="24"/>
  <c r="O482" i="24"/>
  <c r="O486" i="24"/>
  <c r="O490" i="24"/>
  <c r="O494" i="24"/>
  <c r="O498" i="24"/>
  <c r="O502" i="24"/>
  <c r="O506" i="24"/>
  <c r="O510" i="24"/>
  <c r="O514" i="24"/>
  <c r="O518" i="24"/>
  <c r="O522" i="24"/>
  <c r="O526" i="24"/>
  <c r="O530" i="24"/>
  <c r="O534" i="24"/>
  <c r="O538" i="24"/>
  <c r="O542" i="24"/>
  <c r="O546" i="24"/>
  <c r="O550" i="24"/>
  <c r="O554" i="24"/>
  <c r="O558" i="24"/>
  <c r="O562" i="24"/>
  <c r="O566" i="24"/>
  <c r="O570" i="24"/>
  <c r="O574" i="24"/>
  <c r="O578" i="24"/>
  <c r="O582" i="24"/>
  <c r="O586" i="24"/>
  <c r="O590" i="24"/>
  <c r="O594" i="24"/>
  <c r="O598" i="24"/>
  <c r="O602" i="24"/>
  <c r="O606" i="24"/>
  <c r="O610" i="24"/>
  <c r="O614" i="24"/>
  <c r="O618" i="24"/>
  <c r="O622" i="24"/>
  <c r="O626" i="24"/>
  <c r="O630" i="24"/>
  <c r="O634" i="24"/>
  <c r="O638" i="24"/>
  <c r="O642" i="24"/>
  <c r="O646" i="24"/>
  <c r="O650" i="24"/>
  <c r="O654" i="24"/>
  <c r="O658" i="24"/>
  <c r="O662" i="24"/>
  <c r="O666" i="24"/>
  <c r="O670" i="24"/>
  <c r="O674" i="24"/>
  <c r="O678" i="24"/>
  <c r="O682" i="24"/>
  <c r="O686" i="24"/>
  <c r="O690" i="24"/>
  <c r="O694" i="24"/>
  <c r="O698" i="24"/>
  <c r="O702" i="24"/>
  <c r="O706" i="24"/>
  <c r="O710" i="24"/>
  <c r="O714" i="24"/>
  <c r="O718" i="24"/>
  <c r="O722" i="24"/>
  <c r="O726" i="24"/>
  <c r="O730" i="24"/>
  <c r="O734" i="24"/>
  <c r="O738" i="24"/>
  <c r="O742" i="24"/>
  <c r="O746" i="24"/>
  <c r="O750" i="24"/>
  <c r="O754" i="24"/>
  <c r="O758" i="24"/>
  <c r="O762" i="24"/>
  <c r="O766" i="24"/>
  <c r="O770" i="24"/>
  <c r="O774" i="24"/>
  <c r="O778" i="24"/>
  <c r="O782" i="24"/>
  <c r="O786" i="24"/>
  <c r="O790" i="24"/>
  <c r="O794" i="24"/>
  <c r="O798" i="24"/>
  <c r="O802" i="24"/>
  <c r="O806" i="24"/>
  <c r="O810" i="24"/>
  <c r="O814" i="24"/>
  <c r="O818" i="24"/>
  <c r="O822" i="24"/>
  <c r="O826" i="24"/>
  <c r="O830" i="24"/>
  <c r="O834" i="24"/>
  <c r="O838" i="24"/>
  <c r="O842" i="24"/>
  <c r="O846" i="24"/>
  <c r="O850" i="24"/>
  <c r="O854" i="24"/>
  <c r="O858" i="24"/>
  <c r="O862" i="24"/>
  <c r="O866" i="24"/>
  <c r="O870" i="24"/>
  <c r="O874" i="24"/>
  <c r="O878" i="24"/>
  <c r="O882" i="24"/>
  <c r="O444" i="24"/>
  <c r="O449" i="24"/>
  <c r="O455" i="24"/>
  <c r="O459" i="24"/>
  <c r="O463" i="24"/>
  <c r="O467" i="24"/>
  <c r="O471" i="24"/>
  <c r="O475" i="24"/>
  <c r="O479" i="24"/>
  <c r="O483" i="24"/>
  <c r="O487" i="24"/>
  <c r="O491" i="24"/>
  <c r="O495" i="24"/>
  <c r="O499" i="24"/>
  <c r="O503" i="24"/>
  <c r="O507" i="24"/>
  <c r="O511" i="24"/>
  <c r="O515" i="24"/>
  <c r="O519" i="24"/>
  <c r="O523" i="24"/>
  <c r="O527" i="24"/>
  <c r="O531" i="24"/>
  <c r="O535" i="24"/>
  <c r="O539" i="24"/>
  <c r="O543" i="24"/>
  <c r="O547" i="24"/>
  <c r="O551" i="24"/>
  <c r="O555" i="24"/>
  <c r="O559" i="24"/>
  <c r="O563" i="24"/>
  <c r="O567" i="24"/>
  <c r="O571" i="24"/>
  <c r="O575" i="24"/>
  <c r="O579" i="24"/>
  <c r="O583" i="24"/>
  <c r="O587" i="24"/>
  <c r="O591" i="24"/>
  <c r="O595" i="24"/>
  <c r="O599" i="24"/>
  <c r="O603" i="24"/>
  <c r="O607" i="24"/>
  <c r="O611" i="24"/>
  <c r="O615" i="24"/>
  <c r="O619" i="24"/>
  <c r="O623" i="24"/>
  <c r="O627" i="24"/>
  <c r="O631" i="24"/>
  <c r="O635" i="24"/>
  <c r="O639" i="24"/>
  <c r="O643" i="24"/>
  <c r="O647" i="24"/>
  <c r="O651" i="24"/>
  <c r="O655" i="24"/>
  <c r="O659" i="24"/>
  <c r="O663" i="24"/>
  <c r="O667" i="24"/>
  <c r="O671" i="24"/>
  <c r="O675" i="24"/>
  <c r="O679" i="24"/>
  <c r="O683" i="24"/>
  <c r="O687" i="24"/>
  <c r="O691" i="24"/>
  <c r="O695" i="24"/>
  <c r="O699" i="24"/>
  <c r="O703" i="24"/>
  <c r="O707" i="24"/>
  <c r="O711" i="24"/>
  <c r="O715" i="24"/>
  <c r="O719" i="24"/>
  <c r="O723" i="24"/>
  <c r="O727" i="24"/>
  <c r="O731" i="24"/>
  <c r="O735" i="24"/>
  <c r="O739" i="24"/>
  <c r="O743" i="24"/>
  <c r="O747" i="24"/>
  <c r="O751" i="24"/>
  <c r="O755" i="24"/>
  <c r="O759" i="24"/>
  <c r="O763" i="24"/>
  <c r="O767" i="24"/>
  <c r="O771" i="24"/>
  <c r="O775" i="24"/>
  <c r="O779" i="24"/>
  <c r="O783" i="24"/>
  <c r="O799" i="24"/>
  <c r="O815" i="24"/>
  <c r="O831" i="24"/>
  <c r="O847" i="24"/>
  <c r="O863" i="24"/>
  <c r="O879" i="24"/>
  <c r="O886" i="24"/>
  <c r="O890" i="24"/>
  <c r="O894" i="24"/>
  <c r="O898" i="24"/>
  <c r="O902" i="24"/>
  <c r="O906" i="24"/>
  <c r="O910" i="24"/>
  <c r="O914" i="24"/>
  <c r="O918" i="24"/>
  <c r="O922" i="24"/>
  <c r="O926" i="24"/>
  <c r="O930" i="24"/>
  <c r="O934" i="24"/>
  <c r="O938" i="24"/>
  <c r="O942" i="24"/>
  <c r="O946" i="24"/>
  <c r="O950" i="24"/>
  <c r="O954" i="24"/>
  <c r="O958" i="24"/>
  <c r="O962" i="24"/>
  <c r="O966" i="24"/>
  <c r="O970" i="24"/>
  <c r="O974" i="24"/>
  <c r="O978" i="24"/>
  <c r="O982" i="24"/>
  <c r="O986" i="24"/>
  <c r="O990" i="24"/>
  <c r="O994" i="24"/>
  <c r="O998" i="24"/>
  <c r="O1002" i="24"/>
  <c r="O1006" i="24"/>
  <c r="O1010" i="24"/>
  <c r="O1014" i="24"/>
  <c r="O1018" i="24"/>
  <c r="O1022" i="24"/>
  <c r="O1026" i="24"/>
  <c r="O1030" i="24"/>
  <c r="O1034" i="24"/>
  <c r="O1038" i="24"/>
  <c r="O1042" i="24"/>
  <c r="O1046" i="24"/>
  <c r="O1050" i="24"/>
  <c r="O1054" i="24"/>
  <c r="O1058" i="24"/>
  <c r="O1062" i="24"/>
  <c r="O1066" i="24"/>
  <c r="O1070" i="24"/>
  <c r="O1074" i="24"/>
  <c r="O1078" i="24"/>
  <c r="O1082" i="24"/>
  <c r="O1086" i="24"/>
  <c r="O1090" i="24"/>
  <c r="O1094" i="24"/>
  <c r="O1098" i="24"/>
  <c r="O1102" i="24"/>
  <c r="O1106" i="24"/>
  <c r="O1110" i="24"/>
  <c r="O1114" i="24"/>
  <c r="O1118" i="24"/>
  <c r="O1122" i="24"/>
  <c r="O1126" i="24"/>
  <c r="O1130" i="24"/>
  <c r="O1134" i="24"/>
  <c r="O1138" i="24"/>
  <c r="O1142" i="24"/>
  <c r="O1146" i="24"/>
  <c r="O1150" i="24"/>
  <c r="O1154" i="24"/>
  <c r="O1158" i="24"/>
  <c r="O1162" i="24"/>
  <c r="O1166" i="24"/>
  <c r="O1170" i="24"/>
  <c r="O1174" i="24"/>
  <c r="O1178" i="24"/>
  <c r="O1182" i="24"/>
  <c r="O1186" i="24"/>
  <c r="O1190" i="24"/>
  <c r="O1194" i="24"/>
  <c r="O1198" i="24"/>
  <c r="O1202" i="24"/>
  <c r="O1206" i="24"/>
  <c r="O1210" i="24"/>
  <c r="O1214" i="24"/>
  <c r="O1218" i="24"/>
  <c r="O1222" i="24"/>
  <c r="O1226" i="24"/>
  <c r="O1230" i="24"/>
  <c r="O1234" i="24"/>
  <c r="O1238" i="24"/>
  <c r="O1242" i="24"/>
  <c r="O1246" i="24"/>
  <c r="O1250" i="24"/>
  <c r="O1254" i="24"/>
  <c r="O1258" i="24"/>
  <c r="O1262" i="24"/>
  <c r="O1266" i="24"/>
  <c r="O1270" i="24"/>
  <c r="O1274" i="24"/>
  <c r="O1278" i="24"/>
  <c r="O1282" i="24"/>
  <c r="O1286" i="24"/>
  <c r="O1290" i="24"/>
  <c r="O1294" i="24"/>
  <c r="O1298" i="24"/>
  <c r="O1302" i="24"/>
  <c r="O1306" i="24"/>
  <c r="O1310" i="24"/>
  <c r="O1314" i="24"/>
  <c r="O1318" i="24"/>
  <c r="O1322" i="24"/>
  <c r="O1326" i="24"/>
  <c r="O1330" i="24"/>
  <c r="O1334" i="24"/>
  <c r="O1338" i="24"/>
  <c r="O1342" i="24"/>
  <c r="O1346" i="24"/>
  <c r="O1350" i="24"/>
  <c r="O1354" i="24"/>
  <c r="O1358" i="24"/>
  <c r="O1362" i="24"/>
  <c r="O1366" i="24"/>
  <c r="O1370" i="24"/>
  <c r="O1374" i="24"/>
  <c r="O1378" i="24"/>
  <c r="O1382" i="24"/>
  <c r="O1386" i="24"/>
  <c r="O1390" i="24"/>
  <c r="O1394" i="24"/>
  <c r="O1398" i="24"/>
  <c r="O1402" i="24"/>
  <c r="O1406" i="24"/>
  <c r="O1410" i="24"/>
  <c r="O1414" i="24"/>
  <c r="O1418" i="24"/>
  <c r="O1422" i="24"/>
  <c r="O1426" i="24"/>
  <c r="O1430" i="24"/>
  <c r="O1434" i="24"/>
  <c r="O1438" i="24"/>
  <c r="O1442" i="24"/>
  <c r="O1446" i="24"/>
  <c r="O1450" i="24"/>
  <c r="O1454" i="24"/>
  <c r="O1458" i="24"/>
  <c r="O1462" i="24"/>
  <c r="O1466" i="24"/>
  <c r="O1470" i="24"/>
  <c r="O1474" i="24"/>
  <c r="O1478" i="24"/>
  <c r="O1482" i="24"/>
  <c r="O1486" i="24"/>
  <c r="O1490" i="24"/>
  <c r="O1494" i="24"/>
  <c r="O1498" i="24"/>
  <c r="O1502" i="24"/>
  <c r="O1506" i="24"/>
  <c r="O1510" i="24"/>
  <c r="O1514" i="24"/>
  <c r="O1518" i="24"/>
  <c r="O1522" i="24"/>
  <c r="O1526" i="24"/>
  <c r="O1530" i="24"/>
  <c r="O1534" i="24"/>
  <c r="O1538" i="24"/>
  <c r="O787" i="24"/>
  <c r="O803" i="24"/>
  <c r="O819" i="24"/>
  <c r="O835" i="24"/>
  <c r="O851" i="24"/>
  <c r="O867" i="24"/>
  <c r="O883" i="24"/>
  <c r="O887" i="24"/>
  <c r="O891" i="24"/>
  <c r="O895" i="24"/>
  <c r="O899" i="24"/>
  <c r="O903" i="24"/>
  <c r="O907" i="24"/>
  <c r="O911" i="24"/>
  <c r="O915" i="24"/>
  <c r="O919" i="24"/>
  <c r="O923" i="24"/>
  <c r="O927" i="24"/>
  <c r="O931" i="24"/>
  <c r="O935" i="24"/>
  <c r="O939" i="24"/>
  <c r="O943" i="24"/>
  <c r="O947" i="24"/>
  <c r="O951" i="24"/>
  <c r="O955" i="24"/>
  <c r="O959" i="24"/>
  <c r="O963" i="24"/>
  <c r="O967" i="24"/>
  <c r="O971" i="24"/>
  <c r="O975" i="24"/>
  <c r="O979" i="24"/>
  <c r="O983" i="24"/>
  <c r="O987" i="24"/>
  <c r="O991" i="24"/>
  <c r="O995" i="24"/>
  <c r="O999" i="24"/>
  <c r="O1003" i="24"/>
  <c r="O1007" i="24"/>
  <c r="O1011" i="24"/>
  <c r="O1015" i="24"/>
  <c r="O1019" i="24"/>
  <c r="O1023" i="24"/>
  <c r="O1027" i="24"/>
  <c r="O1031" i="24"/>
  <c r="O1035" i="24"/>
  <c r="O1039" i="24"/>
  <c r="O1043" i="24"/>
  <c r="O1047" i="24"/>
  <c r="O1051" i="24"/>
  <c r="O1055" i="24"/>
  <c r="O1059" i="24"/>
  <c r="O1063" i="24"/>
  <c r="O1067" i="24"/>
  <c r="O1071" i="24"/>
  <c r="O1075" i="24"/>
  <c r="O1079" i="24"/>
  <c r="O1083" i="24"/>
  <c r="O1087" i="24"/>
  <c r="O1091" i="24"/>
  <c r="O1095" i="24"/>
  <c r="O1099" i="24"/>
  <c r="O1103" i="24"/>
  <c r="O1107" i="24"/>
  <c r="O1111" i="24"/>
  <c r="O1115" i="24"/>
  <c r="O1119" i="24"/>
  <c r="O1123" i="24"/>
  <c r="O1127" i="24"/>
  <c r="O1131" i="24"/>
  <c r="O1135" i="24"/>
  <c r="O1139" i="24"/>
  <c r="O1143" i="24"/>
  <c r="O1147" i="24"/>
  <c r="O1151" i="24"/>
  <c r="O1155" i="24"/>
  <c r="O1159" i="24"/>
  <c r="O1163" i="24"/>
  <c r="O1167" i="24"/>
  <c r="O1171" i="24"/>
  <c r="O1175" i="24"/>
  <c r="O1179" i="24"/>
  <c r="O1183" i="24"/>
  <c r="O1187" i="24"/>
  <c r="O1191" i="24"/>
  <c r="O1195" i="24"/>
  <c r="O1199" i="24"/>
  <c r="O1203" i="24"/>
  <c r="O1207" i="24"/>
  <c r="O1211" i="24"/>
  <c r="O1215" i="24"/>
  <c r="O1219" i="24"/>
  <c r="O1223" i="24"/>
  <c r="O1227" i="24"/>
  <c r="O1231" i="24"/>
  <c r="O1235" i="24"/>
  <c r="O1239" i="24"/>
  <c r="O1243" i="24"/>
  <c r="O1247" i="24"/>
  <c r="O1251" i="24"/>
  <c r="O1255" i="24"/>
  <c r="O1259" i="24"/>
  <c r="O1263" i="24"/>
  <c r="O1267" i="24"/>
  <c r="O1271" i="24"/>
  <c r="O1275" i="24"/>
  <c r="O1279" i="24"/>
  <c r="O1283" i="24"/>
  <c r="O1287" i="24"/>
  <c r="O1291" i="24"/>
  <c r="O1295" i="24"/>
  <c r="O1299" i="24"/>
  <c r="O1303" i="24"/>
  <c r="O1307" i="24"/>
  <c r="O1311" i="24"/>
  <c r="O1315" i="24"/>
  <c r="O1319" i="24"/>
  <c r="O1323" i="24"/>
  <c r="O1327" i="24"/>
  <c r="O1331" i="24"/>
  <c r="O1335" i="24"/>
  <c r="O1339" i="24"/>
  <c r="O1343" i="24"/>
  <c r="O1347" i="24"/>
  <c r="O1351" i="24"/>
  <c r="O1355" i="24"/>
  <c r="O1359" i="24"/>
  <c r="O1363" i="24"/>
  <c r="O1367" i="24"/>
  <c r="O1371" i="24"/>
  <c r="O1375" i="24"/>
  <c r="O1379" i="24"/>
  <c r="O1383" i="24"/>
  <c r="O1387" i="24"/>
  <c r="O1391" i="24"/>
  <c r="O1395" i="24"/>
  <c r="O1399" i="24"/>
  <c r="O1403" i="24"/>
  <c r="O1407" i="24"/>
  <c r="O1411" i="24"/>
  <c r="O1415" i="24"/>
  <c r="O1419" i="24"/>
  <c r="O1423" i="24"/>
  <c r="O1427" i="24"/>
  <c r="O1431" i="24"/>
  <c r="O1435" i="24"/>
  <c r="O1439" i="24"/>
  <c r="O1443" i="24"/>
  <c r="O1447" i="24"/>
  <c r="O1451" i="24"/>
  <c r="O1455" i="24"/>
  <c r="O1459" i="24"/>
  <c r="O1463" i="24"/>
  <c r="O1467" i="24"/>
  <c r="O1471" i="24"/>
  <c r="O1475" i="24"/>
  <c r="O1479" i="24"/>
  <c r="O1483" i="24"/>
  <c r="O1487" i="24"/>
  <c r="O1491" i="24"/>
  <c r="O1495" i="24"/>
  <c r="O1499" i="24"/>
  <c r="O1503" i="24"/>
  <c r="O1507" i="24"/>
  <c r="O1511" i="24"/>
  <c r="O1515" i="24"/>
  <c r="O1519" i="24"/>
  <c r="O1523" i="24"/>
  <c r="O1527" i="24"/>
  <c r="O1531" i="24"/>
  <c r="O1535" i="24"/>
  <c r="O791" i="24"/>
  <c r="O807" i="24"/>
  <c r="O823" i="24"/>
  <c r="O839" i="24"/>
  <c r="O855" i="24"/>
  <c r="O871" i="24"/>
  <c r="O884" i="24"/>
  <c r="O888" i="24"/>
  <c r="O892" i="24"/>
  <c r="O896" i="24"/>
  <c r="O900" i="24"/>
  <c r="O904" i="24"/>
  <c r="O908" i="24"/>
  <c r="O912" i="24"/>
  <c r="O916" i="24"/>
  <c r="O920" i="24"/>
  <c r="O924" i="24"/>
  <c r="O928" i="24"/>
  <c r="O932" i="24"/>
  <c r="O936" i="24"/>
  <c r="O940" i="24"/>
  <c r="O944" i="24"/>
  <c r="O948" i="24"/>
  <c r="O952" i="24"/>
  <c r="O956" i="24"/>
  <c r="O960" i="24"/>
  <c r="O964" i="24"/>
  <c r="O968" i="24"/>
  <c r="O972" i="24"/>
  <c r="O976" i="24"/>
  <c r="O980" i="24"/>
  <c r="O984" i="24"/>
  <c r="O988" i="24"/>
  <c r="O992" i="24"/>
  <c r="O996" i="24"/>
  <c r="O1000" i="24"/>
  <c r="O1004" i="24"/>
  <c r="O1008" i="24"/>
  <c r="O1012" i="24"/>
  <c r="O1016" i="24"/>
  <c r="O1020" i="24"/>
  <c r="O1024" i="24"/>
  <c r="O1028" i="24"/>
  <c r="O1032" i="24"/>
  <c r="O1036" i="24"/>
  <c r="O1040" i="24"/>
  <c r="O1044" i="24"/>
  <c r="O1048" i="24"/>
  <c r="O1052" i="24"/>
  <c r="O1056" i="24"/>
  <c r="O1060" i="24"/>
  <c r="O1064" i="24"/>
  <c r="O1068" i="24"/>
  <c r="O1072" i="24"/>
  <c r="O1076" i="24"/>
  <c r="O1080" i="24"/>
  <c r="O1084" i="24"/>
  <c r="O1088" i="24"/>
  <c r="O1092" i="24"/>
  <c r="O1096" i="24"/>
  <c r="O1100" i="24"/>
  <c r="O1104" i="24"/>
  <c r="O1108" i="24"/>
  <c r="O1112" i="24"/>
  <c r="O1116" i="24"/>
  <c r="O1120" i="24"/>
  <c r="O1124" i="24"/>
  <c r="O1128" i="24"/>
  <c r="O1132" i="24"/>
  <c r="O1136" i="24"/>
  <c r="O1140" i="24"/>
  <c r="O1144" i="24"/>
  <c r="O1148" i="24"/>
  <c r="O1152" i="24"/>
  <c r="O1156" i="24"/>
  <c r="O1160" i="24"/>
  <c r="O1164" i="24"/>
  <c r="O1168" i="24"/>
  <c r="O1172" i="24"/>
  <c r="O1176" i="24"/>
  <c r="O1180" i="24"/>
  <c r="O1184" i="24"/>
  <c r="O1188" i="24"/>
  <c r="O1192" i="24"/>
  <c r="O1196" i="24"/>
  <c r="O1200" i="24"/>
  <c r="O1204" i="24"/>
  <c r="O1208" i="24"/>
  <c r="O1212" i="24"/>
  <c r="O1216" i="24"/>
  <c r="O1220" i="24"/>
  <c r="O1224" i="24"/>
  <c r="O1228" i="24"/>
  <c r="O1232" i="24"/>
  <c r="O1236" i="24"/>
  <c r="O1240" i="24"/>
  <c r="O1244" i="24"/>
  <c r="O1248" i="24"/>
  <c r="O1252" i="24"/>
  <c r="O1256" i="24"/>
  <c r="O1260" i="24"/>
  <c r="O1264" i="24"/>
  <c r="O1268" i="24"/>
  <c r="O1272" i="24"/>
  <c r="O1276" i="24"/>
  <c r="O1280" i="24"/>
  <c r="O1284" i="24"/>
  <c r="O1288" i="24"/>
  <c r="O1292" i="24"/>
  <c r="O1296" i="24"/>
  <c r="O1300" i="24"/>
  <c r="O1304" i="24"/>
  <c r="O1308" i="24"/>
  <c r="O1312" i="24"/>
  <c r="O1316" i="24"/>
  <c r="O1320" i="24"/>
  <c r="O1324" i="24"/>
  <c r="O1328" i="24"/>
  <c r="O1332" i="24"/>
  <c r="O1336" i="24"/>
  <c r="O1340" i="24"/>
  <c r="O1344" i="24"/>
  <c r="O1348" i="24"/>
  <c r="O1352" i="24"/>
  <c r="O1356" i="24"/>
  <c r="O1360" i="24"/>
  <c r="O1364" i="24"/>
  <c r="O1368" i="24"/>
  <c r="O1372" i="24"/>
  <c r="O1376" i="24"/>
  <c r="O1380" i="24"/>
  <c r="O1384" i="24"/>
  <c r="O1388" i="24"/>
  <c r="O1392" i="24"/>
  <c r="O1396" i="24"/>
  <c r="O1400" i="24"/>
  <c r="O1404" i="24"/>
  <c r="O1408" i="24"/>
  <c r="O1412" i="24"/>
  <c r="O1416" i="24"/>
  <c r="O1420" i="24"/>
  <c r="O1424" i="24"/>
  <c r="O1428" i="24"/>
  <c r="O1432" i="24"/>
  <c r="O1436" i="24"/>
  <c r="O1440" i="24"/>
  <c r="O1444" i="24"/>
  <c r="O1448" i="24"/>
  <c r="O1452" i="24"/>
  <c r="O1456" i="24"/>
  <c r="O1460" i="24"/>
  <c r="O1464" i="24"/>
  <c r="O1468" i="24"/>
  <c r="O1472" i="24"/>
  <c r="O1476" i="24"/>
  <c r="O1480" i="24"/>
  <c r="O1484" i="24"/>
  <c r="O1488" i="24"/>
  <c r="O1492" i="24"/>
  <c r="O1496" i="24"/>
  <c r="O1500" i="24"/>
  <c r="O1504" i="24"/>
  <c r="O1508" i="24"/>
  <c r="O1512" i="24"/>
  <c r="O1516" i="24"/>
  <c r="O1520" i="24"/>
  <c r="O1524" i="24"/>
  <c r="O1528" i="24"/>
  <c r="O1532" i="24"/>
  <c r="O1536" i="24"/>
  <c r="O843" i="24"/>
  <c r="O889" i="24"/>
  <c r="O905" i="24"/>
  <c r="O921" i="24"/>
  <c r="O937" i="24"/>
  <c r="O953" i="24"/>
  <c r="O969" i="24"/>
  <c r="O985" i="24"/>
  <c r="O1001" i="24"/>
  <c r="O1017" i="24"/>
  <c r="O1033" i="24"/>
  <c r="O1049" i="24"/>
  <c r="O1065" i="24"/>
  <c r="O1081" i="24"/>
  <c r="O1097" i="24"/>
  <c r="O1113" i="24"/>
  <c r="O1129" i="24"/>
  <c r="O1145" i="24"/>
  <c r="O1161" i="24"/>
  <c r="O1177" i="24"/>
  <c r="O1193" i="24"/>
  <c r="O1209" i="24"/>
  <c r="O1225" i="24"/>
  <c r="O1241" i="24"/>
  <c r="O1257" i="24"/>
  <c r="O1273" i="24"/>
  <c r="O1289" i="24"/>
  <c r="O1305" i="24"/>
  <c r="O1321" i="24"/>
  <c r="O1337" i="24"/>
  <c r="O1353" i="24"/>
  <c r="O1369" i="24"/>
  <c r="O1385" i="24"/>
  <c r="O1401" i="24"/>
  <c r="O1417" i="24"/>
  <c r="O1433" i="24"/>
  <c r="O1449" i="24"/>
  <c r="O1465" i="24"/>
  <c r="O1481" i="24"/>
  <c r="O1497" i="24"/>
  <c r="O1513" i="24"/>
  <c r="O1529" i="24"/>
  <c r="O1540" i="24"/>
  <c r="O1544" i="24"/>
  <c r="O1548" i="24"/>
  <c r="O1552" i="24"/>
  <c r="O1556" i="24"/>
  <c r="O1560" i="24"/>
  <c r="O1564" i="24"/>
  <c r="O1568" i="24"/>
  <c r="O1572" i="24"/>
  <c r="O1576" i="24"/>
  <c r="O1580" i="24"/>
  <c r="O1584" i="24"/>
  <c r="O1588" i="24"/>
  <c r="O1592" i="24"/>
  <c r="O1596" i="24"/>
  <c r="O1600" i="24"/>
  <c r="O1604" i="24"/>
  <c r="O1608" i="24"/>
  <c r="O1612" i="24"/>
  <c r="O1616" i="24"/>
  <c r="O1620" i="24"/>
  <c r="O1624" i="24"/>
  <c r="O1628" i="24"/>
  <c r="O1632" i="24"/>
  <c r="O1636" i="24"/>
  <c r="O1640" i="24"/>
  <c r="O1644" i="24"/>
  <c r="O1648" i="24"/>
  <c r="O1652" i="24"/>
  <c r="O1656" i="24"/>
  <c r="O1660" i="24"/>
  <c r="O1664" i="24"/>
  <c r="O1668" i="24"/>
  <c r="O1672" i="24"/>
  <c r="O1676" i="24"/>
  <c r="O1680" i="24"/>
  <c r="O1684" i="24"/>
  <c r="O1688" i="24"/>
  <c r="O1692" i="24"/>
  <c r="O1696" i="24"/>
  <c r="O1700" i="24"/>
  <c r="O1704" i="24"/>
  <c r="O1708" i="24"/>
  <c r="O1712" i="24"/>
  <c r="O1716" i="24"/>
  <c r="O1720" i="24"/>
  <c r="O1724" i="24"/>
  <c r="O1728" i="24"/>
  <c r="O1732" i="24"/>
  <c r="O1736" i="24"/>
  <c r="O1740" i="24"/>
  <c r="O1744" i="24"/>
  <c r="O1748" i="24"/>
  <c r="O1752" i="24"/>
  <c r="O1756" i="24"/>
  <c r="O1760" i="24"/>
  <c r="O1764" i="24"/>
  <c r="O1768" i="24"/>
  <c r="O1772" i="24"/>
  <c r="O1776" i="24"/>
  <c r="O1780" i="24"/>
  <c r="O1784" i="24"/>
  <c r="O1788" i="24"/>
  <c r="O1792" i="24"/>
  <c r="O1796" i="24"/>
  <c r="O1800" i="24"/>
  <c r="O1804" i="24"/>
  <c r="O1808" i="24"/>
  <c r="O1812" i="24"/>
  <c r="O1816" i="24"/>
  <c r="O1820" i="24"/>
  <c r="O1824" i="24"/>
  <c r="O1828" i="24"/>
  <c r="O1832" i="24"/>
  <c r="O1836" i="24"/>
  <c r="O1840" i="24"/>
  <c r="O1844" i="24"/>
  <c r="O1848" i="24"/>
  <c r="O1852" i="24"/>
  <c r="O1856" i="24"/>
  <c r="O1860" i="24"/>
  <c r="O1864" i="24"/>
  <c r="O1868" i="24"/>
  <c r="O1872" i="24"/>
  <c r="O1876" i="24"/>
  <c r="O1880" i="24"/>
  <c r="O1884" i="24"/>
  <c r="O1888" i="24"/>
  <c r="O1892" i="24"/>
  <c r="O1896" i="24"/>
  <c r="O1900" i="24"/>
  <c r="O1904" i="24"/>
  <c r="O1908" i="24"/>
  <c r="O1912" i="24"/>
  <c r="O1916" i="24"/>
  <c r="O1920" i="24"/>
  <c r="O1924" i="24"/>
  <c r="O1928" i="24"/>
  <c r="O1932" i="24"/>
  <c r="O1936" i="24"/>
  <c r="O1940" i="24"/>
  <c r="O1944" i="24"/>
  <c r="O1948" i="24"/>
  <c r="O1952" i="24"/>
  <c r="O1956" i="24"/>
  <c r="O1960" i="24"/>
  <c r="O1964" i="24"/>
  <c r="O1968" i="24"/>
  <c r="O1972" i="24"/>
  <c r="O1976" i="24"/>
  <c r="O1980" i="24"/>
  <c r="O1984" i="24"/>
  <c r="O1988" i="24"/>
  <c r="O1992" i="24"/>
  <c r="O1996" i="24"/>
  <c r="O2000" i="24"/>
  <c r="O2004" i="24"/>
  <c r="O2008" i="24"/>
  <c r="O2012" i="24"/>
  <c r="O2016" i="24"/>
  <c r="O2020" i="24"/>
  <c r="O2024" i="24"/>
  <c r="O2028" i="24"/>
  <c r="O2032" i="24"/>
  <c r="O2036" i="24"/>
  <c r="O2040" i="24"/>
  <c r="O2044" i="24"/>
  <c r="O2048" i="24"/>
  <c r="O795" i="24"/>
  <c r="O859" i="24"/>
  <c r="O893" i="24"/>
  <c r="O909" i="24"/>
  <c r="O925" i="24"/>
  <c r="O941" i="24"/>
  <c r="O957" i="24"/>
  <c r="O973" i="24"/>
  <c r="O989" i="24"/>
  <c r="O1005" i="24"/>
  <c r="O1021" i="24"/>
  <c r="O1037" i="24"/>
  <c r="O1053" i="24"/>
  <c r="O1069" i="24"/>
  <c r="O1085" i="24"/>
  <c r="O1101" i="24"/>
  <c r="O1117" i="24"/>
  <c r="O1133" i="24"/>
  <c r="O1149" i="24"/>
  <c r="O1165" i="24"/>
  <c r="O1181" i="24"/>
  <c r="O1197" i="24"/>
  <c r="O1213" i="24"/>
  <c r="O1229" i="24"/>
  <c r="O1245" i="24"/>
  <c r="O1261" i="24"/>
  <c r="O1277" i="24"/>
  <c r="O1293" i="24"/>
  <c r="O1309" i="24"/>
  <c r="O1325" i="24"/>
  <c r="O1341" i="24"/>
  <c r="O1357" i="24"/>
  <c r="O1373" i="24"/>
  <c r="O1389" i="24"/>
  <c r="O1405" i="24"/>
  <c r="O1421" i="24"/>
  <c r="O1437" i="24"/>
  <c r="O1453" i="24"/>
  <c r="O1469" i="24"/>
  <c r="O1485" i="24"/>
  <c r="O1501" i="24"/>
  <c r="O1517" i="24"/>
  <c r="O1533" i="24"/>
  <c r="O1541" i="24"/>
  <c r="O1545" i="24"/>
  <c r="O1549" i="24"/>
  <c r="O1553" i="24"/>
  <c r="O1557" i="24"/>
  <c r="O1561" i="24"/>
  <c r="O1565" i="24"/>
  <c r="O1569" i="24"/>
  <c r="O1573" i="24"/>
  <c r="O1577" i="24"/>
  <c r="O1581" i="24"/>
  <c r="O1585" i="24"/>
  <c r="O1589" i="24"/>
  <c r="O1593" i="24"/>
  <c r="O1597" i="24"/>
  <c r="O1601" i="24"/>
  <c r="O1605" i="24"/>
  <c r="O1609" i="24"/>
  <c r="O1613" i="24"/>
  <c r="O1617" i="24"/>
  <c r="O1621" i="24"/>
  <c r="O1625" i="24"/>
  <c r="O1629" i="24"/>
  <c r="O1633" i="24"/>
  <c r="O1637" i="24"/>
  <c r="O1641" i="24"/>
  <c r="O1645" i="24"/>
  <c r="O1649" i="24"/>
  <c r="O1653" i="24"/>
  <c r="O1657" i="24"/>
  <c r="O1661" i="24"/>
  <c r="O1665" i="24"/>
  <c r="O1669" i="24"/>
  <c r="O1673" i="24"/>
  <c r="O1677" i="24"/>
  <c r="O1681" i="24"/>
  <c r="O1685" i="24"/>
  <c r="O1689" i="24"/>
  <c r="O1693" i="24"/>
  <c r="O1697" i="24"/>
  <c r="O1701" i="24"/>
  <c r="O1705" i="24"/>
  <c r="O1709" i="24"/>
  <c r="O1713" i="24"/>
  <c r="O1717" i="24"/>
  <c r="O1721" i="24"/>
  <c r="O1725" i="24"/>
  <c r="O1729" i="24"/>
  <c r="O1733" i="24"/>
  <c r="O1737" i="24"/>
  <c r="O1741" i="24"/>
  <c r="O1745" i="24"/>
  <c r="O1749" i="24"/>
  <c r="O1753" i="24"/>
  <c r="O1757" i="24"/>
  <c r="O1761" i="24"/>
  <c r="O1765" i="24"/>
  <c r="O1769" i="24"/>
  <c r="O1773" i="24"/>
  <c r="O1777" i="24"/>
  <c r="O1781" i="24"/>
  <c r="O1785" i="24"/>
  <c r="O1789" i="24"/>
  <c r="O1793" i="24"/>
  <c r="O1797" i="24"/>
  <c r="O1801" i="24"/>
  <c r="O1805" i="24"/>
  <c r="O1809" i="24"/>
  <c r="O1813" i="24"/>
  <c r="O1817" i="24"/>
  <c r="O1821" i="24"/>
  <c r="O1825" i="24"/>
  <c r="O1829" i="24"/>
  <c r="O1833" i="24"/>
  <c r="O1837" i="24"/>
  <c r="O1841" i="24"/>
  <c r="O1845" i="24"/>
  <c r="O1849" i="24"/>
  <c r="O1853" i="24"/>
  <c r="O1857" i="24"/>
  <c r="O1861" i="24"/>
  <c r="O1865" i="24"/>
  <c r="O1869" i="24"/>
  <c r="O1873" i="24"/>
  <c r="O1877" i="24"/>
  <c r="O1881" i="24"/>
  <c r="O1885" i="24"/>
  <c r="O1889" i="24"/>
  <c r="O1893" i="24"/>
  <c r="O1897" i="24"/>
  <c r="O1901" i="24"/>
  <c r="O1905" i="24"/>
  <c r="O1909" i="24"/>
  <c r="O1913" i="24"/>
  <c r="O1917" i="24"/>
  <c r="O1921" i="24"/>
  <c r="O1925" i="24"/>
  <c r="O1929" i="24"/>
  <c r="O1933" i="24"/>
  <c r="O1937" i="24"/>
  <c r="O1941" i="24"/>
  <c r="O1945" i="24"/>
  <c r="O1949" i="24"/>
  <c r="O1953" i="24"/>
  <c r="O1957" i="24"/>
  <c r="O1961" i="24"/>
  <c r="O1965" i="24"/>
  <c r="O1969" i="24"/>
  <c r="O1973" i="24"/>
  <c r="O1977" i="24"/>
  <c r="O1981" i="24"/>
  <c r="O1985" i="24"/>
  <c r="O1989" i="24"/>
  <c r="O1993" i="24"/>
  <c r="O1997" i="24"/>
  <c r="O2001" i="24"/>
  <c r="O2005" i="24"/>
  <c r="O2009" i="24"/>
  <c r="O2013" i="24"/>
  <c r="O2017" i="24"/>
  <c r="O2021" i="24"/>
  <c r="O2025" i="24"/>
  <c r="O2029" i="24"/>
  <c r="O2033" i="24"/>
  <c r="O2037" i="24"/>
  <c r="O2041" i="24"/>
  <c r="O2045" i="24"/>
  <c r="O885" i="24"/>
  <c r="O917" i="24"/>
  <c r="O949" i="24"/>
  <c r="O981" i="24"/>
  <c r="O1013" i="24"/>
  <c r="O1045" i="24"/>
  <c r="O1077" i="24"/>
  <c r="O1109" i="24"/>
  <c r="O1141" i="24"/>
  <c r="O1173" i="24"/>
  <c r="O1205" i="24"/>
  <c r="O1237" i="24"/>
  <c r="O1269" i="24"/>
  <c r="O1301" i="24"/>
  <c r="O1333" i="24"/>
  <c r="O1365" i="24"/>
  <c r="O1397" i="24"/>
  <c r="O1429" i="24"/>
  <c r="O1461" i="24"/>
  <c r="O1493" i="24"/>
  <c r="O1525" i="24"/>
  <c r="O1543" i="24"/>
  <c r="O1551" i="24"/>
  <c r="O1559" i="24"/>
  <c r="O1567" i="24"/>
  <c r="O1575" i="24"/>
  <c r="O1583" i="24"/>
  <c r="O1591" i="24"/>
  <c r="O1599" i="24"/>
  <c r="O1607" i="24"/>
  <c r="O1615" i="24"/>
  <c r="O1623" i="24"/>
  <c r="O1631" i="24"/>
  <c r="O1639" i="24"/>
  <c r="O1647" i="24"/>
  <c r="O1655" i="24"/>
  <c r="O1663" i="24"/>
  <c r="O1671" i="24"/>
  <c r="O1679" i="24"/>
  <c r="O1687" i="24"/>
  <c r="O1695" i="24"/>
  <c r="O1703" i="24"/>
  <c r="O1711" i="24"/>
  <c r="O1719" i="24"/>
  <c r="O1727" i="24"/>
  <c r="O1735" i="24"/>
  <c r="O1743" i="24"/>
  <c r="O1751" i="24"/>
  <c r="O1759" i="24"/>
  <c r="O1767" i="24"/>
  <c r="O1775" i="24"/>
  <c r="O1783" i="24"/>
  <c r="O1791" i="24"/>
  <c r="O1799" i="24"/>
  <c r="O1807" i="24"/>
  <c r="O1815" i="24"/>
  <c r="O1823" i="24"/>
  <c r="O1831" i="24"/>
  <c r="O1839" i="24"/>
  <c r="O1847" i="24"/>
  <c r="O1855" i="24"/>
  <c r="O1863" i="24"/>
  <c r="O1871" i="24"/>
  <c r="O1879" i="24"/>
  <c r="O1887" i="24"/>
  <c r="O1895" i="24"/>
  <c r="O1903" i="24"/>
  <c r="O1911" i="24"/>
  <c r="O1919" i="24"/>
  <c r="O1927" i="24"/>
  <c r="O1935" i="24"/>
  <c r="O1943" i="24"/>
  <c r="O1951" i="24"/>
  <c r="O1959" i="24"/>
  <c r="O1967" i="24"/>
  <c r="O1975" i="24"/>
  <c r="O1983" i="24"/>
  <c r="O1991" i="24"/>
  <c r="O1999" i="24"/>
  <c r="O2007" i="24"/>
  <c r="O2015" i="24"/>
  <c r="O2023" i="24"/>
  <c r="O2031" i="24"/>
  <c r="O2039" i="24"/>
  <c r="O2047" i="24"/>
  <c r="O2052" i="24"/>
  <c r="O2056" i="24"/>
  <c r="O2060" i="24"/>
  <c r="O2064" i="24"/>
  <c r="O2068" i="24"/>
  <c r="O2072" i="24"/>
  <c r="O2076" i="24"/>
  <c r="O2080" i="24"/>
  <c r="O2084" i="24"/>
  <c r="O2088" i="24"/>
  <c r="O2092" i="24"/>
  <c r="O2096" i="24"/>
  <c r="O2100" i="24"/>
  <c r="O2104" i="24"/>
  <c r="O2108" i="24"/>
  <c r="O2112" i="24"/>
  <c r="O2116" i="24"/>
  <c r="O2120" i="24"/>
  <c r="O2124" i="24"/>
  <c r="O2128" i="24"/>
  <c r="O2132" i="24"/>
  <c r="O2136" i="24"/>
  <c r="O2140" i="24"/>
  <c r="O2144" i="24"/>
  <c r="O2148" i="24"/>
  <c r="O2152" i="24"/>
  <c r="O2156" i="24"/>
  <c r="O2160" i="24"/>
  <c r="O2164" i="24"/>
  <c r="O2168" i="24"/>
  <c r="O2172" i="24"/>
  <c r="O2176" i="24"/>
  <c r="O2180" i="24"/>
  <c r="O2184" i="24"/>
  <c r="O2188" i="24"/>
  <c r="O2192" i="24"/>
  <c r="O2196" i="24"/>
  <c r="O2200" i="24"/>
  <c r="O2204" i="24"/>
  <c r="O2208" i="24"/>
  <c r="O2212" i="24"/>
  <c r="O2216" i="24"/>
  <c r="O2220" i="24"/>
  <c r="O2224" i="24"/>
  <c r="O2228" i="24"/>
  <c r="O2232" i="24"/>
  <c r="O2236" i="24"/>
  <c r="O2240" i="24"/>
  <c r="O2244" i="24"/>
  <c r="O2248" i="24"/>
  <c r="O2252" i="24"/>
  <c r="O2256" i="24"/>
  <c r="O2260" i="24"/>
  <c r="O2264" i="24"/>
  <c r="O2268" i="24"/>
  <c r="O2272" i="24"/>
  <c r="O2276" i="24"/>
  <c r="O2280" i="24"/>
  <c r="O2284" i="24"/>
  <c r="O2288" i="24"/>
  <c r="O2292" i="24"/>
  <c r="O2296" i="24"/>
  <c r="O2300" i="24"/>
  <c r="O2304" i="24"/>
  <c r="O2308" i="24"/>
  <c r="O2312" i="24"/>
  <c r="O2316" i="24"/>
  <c r="O2320" i="24"/>
  <c r="O2324" i="24"/>
  <c r="O2328" i="24"/>
  <c r="O2332" i="24"/>
  <c r="O2336" i="24"/>
  <c r="O2340" i="24"/>
  <c r="O2344" i="24"/>
  <c r="O2348" i="24"/>
  <c r="O2352" i="24"/>
  <c r="O2356" i="24"/>
  <c r="O2360" i="24"/>
  <c r="O2364" i="24"/>
  <c r="O2368" i="24"/>
  <c r="O2372" i="24"/>
  <c r="O2376" i="24"/>
  <c r="O2380" i="24"/>
  <c r="O2384" i="24"/>
  <c r="O2388" i="24"/>
  <c r="O811" i="24"/>
  <c r="O897" i="24"/>
  <c r="O929" i="24"/>
  <c r="O961" i="24"/>
  <c r="O993" i="24"/>
  <c r="O1025" i="24"/>
  <c r="O1057" i="24"/>
  <c r="O1089" i="24"/>
  <c r="O1121" i="24"/>
  <c r="O1153" i="24"/>
  <c r="O1185" i="24"/>
  <c r="O1217" i="24"/>
  <c r="O1249" i="24"/>
  <c r="O1281" i="24"/>
  <c r="O1313" i="24"/>
  <c r="O1345" i="24"/>
  <c r="O1377" i="24"/>
  <c r="O1409" i="24"/>
  <c r="O1441" i="24"/>
  <c r="O1473" i="24"/>
  <c r="O1505" i="24"/>
  <c r="O1537" i="24"/>
  <c r="O1546" i="24"/>
  <c r="O1554" i="24"/>
  <c r="O1562" i="24"/>
  <c r="O1570" i="24"/>
  <c r="O1578" i="24"/>
  <c r="O1586" i="24"/>
  <c r="O1594" i="24"/>
  <c r="O1602" i="24"/>
  <c r="O1610" i="24"/>
  <c r="O1618" i="24"/>
  <c r="O1626" i="24"/>
  <c r="O1634" i="24"/>
  <c r="O1642" i="24"/>
  <c r="O1650" i="24"/>
  <c r="O1658" i="24"/>
  <c r="O1666" i="24"/>
  <c r="O1674" i="24"/>
  <c r="O1682" i="24"/>
  <c r="O1690" i="24"/>
  <c r="O1698" i="24"/>
  <c r="O1706" i="24"/>
  <c r="O1714" i="24"/>
  <c r="O1722" i="24"/>
  <c r="O1730" i="24"/>
  <c r="O1738" i="24"/>
  <c r="O1746" i="24"/>
  <c r="O1754" i="24"/>
  <c r="O1762" i="24"/>
  <c r="O1770" i="24"/>
  <c r="O1778" i="24"/>
  <c r="O1786" i="24"/>
  <c r="O1794" i="24"/>
  <c r="O1802" i="24"/>
  <c r="O1810" i="24"/>
  <c r="O1818" i="24"/>
  <c r="O1826" i="24"/>
  <c r="O1834" i="24"/>
  <c r="O1842" i="24"/>
  <c r="O1850" i="24"/>
  <c r="O1858" i="24"/>
  <c r="O1866" i="24"/>
  <c r="O1874" i="24"/>
  <c r="O1882" i="24"/>
  <c r="O1890" i="24"/>
  <c r="O1898" i="24"/>
  <c r="O1906" i="24"/>
  <c r="O1914" i="24"/>
  <c r="O1922" i="24"/>
  <c r="O1930" i="24"/>
  <c r="O1938" i="24"/>
  <c r="O1946" i="24"/>
  <c r="O1954" i="24"/>
  <c r="O1962" i="24"/>
  <c r="O1970" i="24"/>
  <c r="O1978" i="24"/>
  <c r="O1986" i="24"/>
  <c r="O1994" i="24"/>
  <c r="O2002" i="24"/>
  <c r="O2010" i="24"/>
  <c r="O2018" i="24"/>
  <c r="O2026" i="24"/>
  <c r="O2034" i="24"/>
  <c r="O2042" i="24"/>
  <c r="O2049" i="24"/>
  <c r="O2053" i="24"/>
  <c r="O2057" i="24"/>
  <c r="O2061" i="24"/>
  <c r="O2065" i="24"/>
  <c r="O2069" i="24"/>
  <c r="O2073" i="24"/>
  <c r="O2077" i="24"/>
  <c r="O2081" i="24"/>
  <c r="O2085" i="24"/>
  <c r="O2089" i="24"/>
  <c r="O2093" i="24"/>
  <c r="O2097" i="24"/>
  <c r="O2101" i="24"/>
  <c r="O2105" i="24"/>
  <c r="O2109" i="24"/>
  <c r="O2113" i="24"/>
  <c r="O2117" i="24"/>
  <c r="O2121" i="24"/>
  <c r="O2125" i="24"/>
  <c r="O2129" i="24"/>
  <c r="O2133" i="24"/>
  <c r="O2137" i="24"/>
  <c r="O2141" i="24"/>
  <c r="O2145" i="24"/>
  <c r="O2149" i="24"/>
  <c r="O2153" i="24"/>
  <c r="O2157" i="24"/>
  <c r="O2161" i="24"/>
  <c r="O2165" i="24"/>
  <c r="O2169" i="24"/>
  <c r="O2173" i="24"/>
  <c r="O2177" i="24"/>
  <c r="O2181" i="24"/>
  <c r="O2185" i="24"/>
  <c r="O2189" i="24"/>
  <c r="O2193" i="24"/>
  <c r="O2197" i="24"/>
  <c r="O2201" i="24"/>
  <c r="O2205" i="24"/>
  <c r="O2209" i="24"/>
  <c r="O2213" i="24"/>
  <c r="O2217" i="24"/>
  <c r="O2221" i="24"/>
  <c r="O2225" i="24"/>
  <c r="O2229" i="24"/>
  <c r="O2233" i="24"/>
  <c r="O2237" i="24"/>
  <c r="O2241" i="24"/>
  <c r="O2245" i="24"/>
  <c r="O2249" i="24"/>
  <c r="O2253" i="24"/>
  <c r="O2257" i="24"/>
  <c r="O2261" i="24"/>
  <c r="O2265" i="24"/>
  <c r="O2269" i="24"/>
  <c r="O2273" i="24"/>
  <c r="O2277" i="24"/>
  <c r="O2281" i="24"/>
  <c r="O2285" i="24"/>
  <c r="O2289" i="24"/>
  <c r="O2293" i="24"/>
  <c r="O2297" i="24"/>
  <c r="O2301" i="24"/>
  <c r="O2305" i="24"/>
  <c r="O2309" i="24"/>
  <c r="O2313" i="24"/>
  <c r="O2317" i="24"/>
  <c r="O2321" i="24"/>
  <c r="O2325" i="24"/>
  <c r="O2329" i="24"/>
  <c r="O2333" i="24"/>
  <c r="O2337" i="24"/>
  <c r="O2341" i="24"/>
  <c r="O2345" i="24"/>
  <c r="O2349" i="24"/>
  <c r="O2353" i="24"/>
  <c r="O2357" i="24"/>
  <c r="O2361" i="24"/>
  <c r="O2365" i="24"/>
  <c r="O2369" i="24"/>
  <c r="O2373" i="24"/>
  <c r="O2377" i="24"/>
  <c r="O2381" i="24"/>
  <c r="O2385" i="24"/>
  <c r="O827" i="24"/>
  <c r="O901" i="24"/>
  <c r="O933" i="24"/>
  <c r="O965" i="24"/>
  <c r="O997" i="24"/>
  <c r="O1029" i="24"/>
  <c r="O1061" i="24"/>
  <c r="O1093" i="24"/>
  <c r="O1125" i="24"/>
  <c r="O1157" i="24"/>
  <c r="O1189" i="24"/>
  <c r="O1221" i="24"/>
  <c r="O1253" i="24"/>
  <c r="O1285" i="24"/>
  <c r="O1317" i="24"/>
  <c r="O1349" i="24"/>
  <c r="O1381" i="24"/>
  <c r="O1413" i="24"/>
  <c r="O1445" i="24"/>
  <c r="O1477" i="24"/>
  <c r="O1509" i="24"/>
  <c r="O1539" i="24"/>
  <c r="O1547" i="24"/>
  <c r="O1555" i="24"/>
  <c r="O1563" i="24"/>
  <c r="O1571" i="24"/>
  <c r="O1579" i="24"/>
  <c r="O1587" i="24"/>
  <c r="O1595" i="24"/>
  <c r="O1603" i="24"/>
  <c r="O1611" i="24"/>
  <c r="O1619" i="24"/>
  <c r="O1627" i="24"/>
  <c r="O1635" i="24"/>
  <c r="O1643" i="24"/>
  <c r="O1651" i="24"/>
  <c r="O1659" i="24"/>
  <c r="O1667" i="24"/>
  <c r="O1675" i="24"/>
  <c r="O1683" i="24"/>
  <c r="O1691" i="24"/>
  <c r="O1699" i="24"/>
  <c r="O1707" i="24"/>
  <c r="O1715" i="24"/>
  <c r="O1723" i="24"/>
  <c r="O1731" i="24"/>
  <c r="O1739" i="24"/>
  <c r="O1747" i="24"/>
  <c r="O1755" i="24"/>
  <c r="O1763" i="24"/>
  <c r="O1771" i="24"/>
  <c r="O1779" i="24"/>
  <c r="O1787" i="24"/>
  <c r="O1795" i="24"/>
  <c r="O1803" i="24"/>
  <c r="O1811" i="24"/>
  <c r="O1819" i="24"/>
  <c r="O1827" i="24"/>
  <c r="O1835" i="24"/>
  <c r="O1843" i="24"/>
  <c r="O1851" i="24"/>
  <c r="O1859" i="24"/>
  <c r="O1867" i="24"/>
  <c r="O1875" i="24"/>
  <c r="O1883" i="24"/>
  <c r="O1891" i="24"/>
  <c r="O1899" i="24"/>
  <c r="O1907" i="24"/>
  <c r="O1915" i="24"/>
  <c r="O1923" i="24"/>
  <c r="O1931" i="24"/>
  <c r="O1939" i="24"/>
  <c r="O1947" i="24"/>
  <c r="O1955" i="24"/>
  <c r="O1963" i="24"/>
  <c r="O1971" i="24"/>
  <c r="O1979" i="24"/>
  <c r="O1987" i="24"/>
  <c r="O1995" i="24"/>
  <c r="O2003" i="24"/>
  <c r="O2011" i="24"/>
  <c r="O2019" i="24"/>
  <c r="O2027" i="24"/>
  <c r="O2035" i="24"/>
  <c r="O2043" i="24"/>
  <c r="O2050" i="24"/>
  <c r="O2054" i="24"/>
  <c r="O2058" i="24"/>
  <c r="O2062" i="24"/>
  <c r="O2066" i="24"/>
  <c r="O2070" i="24"/>
  <c r="O2074" i="24"/>
  <c r="O2078" i="24"/>
  <c r="O2082" i="24"/>
  <c r="O2086" i="24"/>
  <c r="O2090" i="24"/>
  <c r="O2094" i="24"/>
  <c r="O2098" i="24"/>
  <c r="O2102" i="24"/>
  <c r="O2106" i="24"/>
  <c r="O2110" i="24"/>
  <c r="O2114" i="24"/>
  <c r="O2118" i="24"/>
  <c r="O2122" i="24"/>
  <c r="O2126" i="24"/>
  <c r="O2130" i="24"/>
  <c r="O2134" i="24"/>
  <c r="O2138" i="24"/>
  <c r="O2142" i="24"/>
  <c r="O2146" i="24"/>
  <c r="O2150" i="24"/>
  <c r="O2154" i="24"/>
  <c r="O2158" i="24"/>
  <c r="O2162" i="24"/>
  <c r="O2166" i="24"/>
  <c r="O2170" i="24"/>
  <c r="O2174" i="24"/>
  <c r="O2178" i="24"/>
  <c r="O2182" i="24"/>
  <c r="O2186" i="24"/>
  <c r="O2190" i="24"/>
  <c r="O2194" i="24"/>
  <c r="O2198" i="24"/>
  <c r="O2202" i="24"/>
  <c r="O2206" i="24"/>
  <c r="O2210" i="24"/>
  <c r="O2214" i="24"/>
  <c r="O2218" i="24"/>
  <c r="O2222" i="24"/>
  <c r="O2226" i="24"/>
  <c r="O2230" i="24"/>
  <c r="O2234" i="24"/>
  <c r="O2238" i="24"/>
  <c r="O2242" i="24"/>
  <c r="O2246" i="24"/>
  <c r="O2250" i="24"/>
  <c r="O2254" i="24"/>
  <c r="O2258" i="24"/>
  <c r="O2262" i="24"/>
  <c r="O2266" i="24"/>
  <c r="O2270" i="24"/>
  <c r="O2274" i="24"/>
  <c r="O2278" i="24"/>
  <c r="O2282" i="24"/>
  <c r="O2286" i="24"/>
  <c r="O2290" i="24"/>
  <c r="O2294" i="24"/>
  <c r="O2298" i="24"/>
  <c r="O2302" i="24"/>
  <c r="O2306" i="24"/>
  <c r="O2310" i="24"/>
  <c r="O2314" i="24"/>
  <c r="O2318" i="24"/>
  <c r="O2322" i="24"/>
  <c r="O2326" i="24"/>
  <c r="O2330" i="24"/>
  <c r="O2334" i="24"/>
  <c r="O2338" i="24"/>
  <c r="O2342" i="24"/>
  <c r="O2346" i="24"/>
  <c r="O2350" i="24"/>
  <c r="O2354" i="24"/>
  <c r="O2358" i="24"/>
  <c r="O2362" i="24"/>
  <c r="O2366" i="24"/>
  <c r="O2370" i="24"/>
  <c r="O2374" i="24"/>
  <c r="O2378" i="24"/>
  <c r="O2382" i="24"/>
  <c r="O2386" i="24"/>
  <c r="O875" i="24"/>
  <c r="O913" i="24"/>
  <c r="O945" i="24"/>
  <c r="O977" i="24"/>
  <c r="O1009" i="24"/>
  <c r="O1041" i="24"/>
  <c r="O1073" i="24"/>
  <c r="O1105" i="24"/>
  <c r="O1137" i="24"/>
  <c r="O1169" i="24"/>
  <c r="O1201" i="24"/>
  <c r="O1233" i="24"/>
  <c r="O1265" i="24"/>
  <c r="O1297" i="24"/>
  <c r="O1329" i="24"/>
  <c r="O1361" i="24"/>
  <c r="O1393" i="24"/>
  <c r="O1425" i="24"/>
  <c r="O1457" i="24"/>
  <c r="O1489" i="24"/>
  <c r="O1521" i="24"/>
  <c r="O1542" i="24"/>
  <c r="O1550" i="24"/>
  <c r="O1558" i="24"/>
  <c r="O1566" i="24"/>
  <c r="O1574" i="24"/>
  <c r="O1582" i="24"/>
  <c r="O1590" i="24"/>
  <c r="O1598" i="24"/>
  <c r="O1606" i="24"/>
  <c r="O1614" i="24"/>
  <c r="O1622" i="24"/>
  <c r="O1630" i="24"/>
  <c r="O1638" i="24"/>
  <c r="O1646" i="24"/>
  <c r="O1654" i="24"/>
  <c r="O1662" i="24"/>
  <c r="O1670" i="24"/>
  <c r="O1678" i="24"/>
  <c r="O1686" i="24"/>
  <c r="O1694" i="24"/>
  <c r="O1702" i="24"/>
  <c r="O1710" i="24"/>
  <c r="O1718" i="24"/>
  <c r="O1726" i="24"/>
  <c r="O1734" i="24"/>
  <c r="O1742" i="24"/>
  <c r="O1750" i="24"/>
  <c r="O1758" i="24"/>
  <c r="O1766" i="24"/>
  <c r="O1774" i="24"/>
  <c r="O1782" i="24"/>
  <c r="O1790" i="24"/>
  <c r="O1798" i="24"/>
  <c r="O1806" i="24"/>
  <c r="O1814" i="24"/>
  <c r="O1822" i="24"/>
  <c r="O1830" i="24"/>
  <c r="O1838" i="24"/>
  <c r="O1846" i="24"/>
  <c r="O1854" i="24"/>
  <c r="O1862" i="24"/>
  <c r="O1870" i="24"/>
  <c r="O1878" i="24"/>
  <c r="O1886" i="24"/>
  <c r="O1894" i="24"/>
  <c r="O1902" i="24"/>
  <c r="O1910" i="24"/>
  <c r="O1918" i="24"/>
  <c r="O1926" i="24"/>
  <c r="O1934" i="24"/>
  <c r="O1942" i="24"/>
  <c r="O1950" i="24"/>
  <c r="O1958" i="24"/>
  <c r="O1966" i="24"/>
  <c r="O1974" i="24"/>
  <c r="O1982" i="24"/>
  <c r="O1990" i="24"/>
  <c r="O1998" i="24"/>
  <c r="O2006" i="24"/>
  <c r="O2014" i="24"/>
  <c r="O2022" i="24"/>
  <c r="O2030" i="24"/>
  <c r="O2038" i="24"/>
  <c r="O2046" i="24"/>
  <c r="O2051" i="24"/>
  <c r="O2055" i="24"/>
  <c r="O2059" i="24"/>
  <c r="O2063" i="24"/>
  <c r="O2067" i="24"/>
  <c r="O2071" i="24"/>
  <c r="O2075" i="24"/>
  <c r="O2079" i="24"/>
  <c r="O2083" i="24"/>
  <c r="O2087" i="24"/>
  <c r="O2091" i="24"/>
  <c r="O2095" i="24"/>
  <c r="O2099" i="24"/>
  <c r="O2103" i="24"/>
  <c r="O2107" i="24"/>
  <c r="O2111" i="24"/>
  <c r="O2115" i="24"/>
  <c r="O2119" i="24"/>
  <c r="O2123" i="24"/>
  <c r="O2127" i="24"/>
  <c r="O2131" i="24"/>
  <c r="O2135" i="24"/>
  <c r="O2968" i="24"/>
  <c r="O2964" i="24"/>
  <c r="O2960" i="24"/>
  <c r="O2956" i="24"/>
  <c r="O2952" i="24"/>
  <c r="O2948" i="24"/>
  <c r="O2944" i="24"/>
  <c r="O2940" i="24"/>
  <c r="O2936" i="24"/>
  <c r="O2932" i="24"/>
  <c r="O2928" i="24"/>
  <c r="O2924" i="24"/>
  <c r="O2920" i="24"/>
  <c r="O2916" i="24"/>
  <c r="O2912" i="24"/>
  <c r="O2908" i="24"/>
  <c r="O2904" i="24"/>
  <c r="O2900" i="24"/>
  <c r="O2896" i="24"/>
  <c r="O2892" i="24"/>
  <c r="O2888" i="24"/>
  <c r="O2884" i="24"/>
  <c r="O2880" i="24"/>
  <c r="O2876" i="24"/>
  <c r="O2872" i="24"/>
  <c r="O2868" i="24"/>
  <c r="O2864" i="24"/>
  <c r="O2860" i="24"/>
  <c r="O2856" i="24"/>
  <c r="O2852" i="24"/>
  <c r="O2848" i="24"/>
  <c r="O2844" i="24"/>
  <c r="O2840" i="24"/>
  <c r="O2836" i="24"/>
  <c r="O2832" i="24"/>
  <c r="O2828" i="24"/>
  <c r="O2824" i="24"/>
  <c r="O2820" i="24"/>
  <c r="O2816" i="24"/>
  <c r="O2812" i="24"/>
  <c r="O2808" i="24"/>
  <c r="O2804" i="24"/>
  <c r="O2800" i="24"/>
  <c r="O2796" i="24"/>
  <c r="O2792" i="24"/>
  <c r="O2788" i="24"/>
  <c r="O2784" i="24"/>
  <c r="O2780" i="24"/>
  <c r="O2776" i="24"/>
  <c r="O2772" i="24"/>
  <c r="O2768" i="24"/>
  <c r="O2764" i="24"/>
  <c r="O2760" i="24"/>
  <c r="O2756" i="24"/>
  <c r="O2752" i="24"/>
  <c r="O2748" i="24"/>
  <c r="O2744" i="24"/>
  <c r="O2740" i="24"/>
  <c r="O2736" i="24"/>
  <c r="O2732" i="24"/>
  <c r="O2728" i="24"/>
  <c r="O2724" i="24"/>
  <c r="O2720" i="24"/>
  <c r="O2716" i="24"/>
  <c r="O2712" i="24"/>
  <c r="O2708" i="24"/>
  <c r="O2704" i="24"/>
  <c r="O2700" i="24"/>
  <c r="O2696" i="24"/>
  <c r="O2692" i="24"/>
  <c r="O2688" i="24"/>
  <c r="O2684" i="24"/>
  <c r="O2680" i="24"/>
  <c r="O2676" i="24"/>
  <c r="O2672" i="24"/>
  <c r="O2668" i="24"/>
  <c r="O2664" i="24"/>
  <c r="O2660" i="24"/>
  <c r="O2656" i="24"/>
  <c r="O2652" i="24"/>
  <c r="O2648" i="24"/>
  <c r="O2644" i="24"/>
  <c r="O2640" i="24"/>
  <c r="O2636" i="24"/>
  <c r="O2632" i="24"/>
  <c r="O2628" i="24"/>
  <c r="O2624" i="24"/>
  <c r="O2620" i="24"/>
  <c r="O2616" i="24"/>
  <c r="O2612" i="24"/>
  <c r="O2608" i="24"/>
  <c r="O2604" i="24"/>
  <c r="O2600" i="24"/>
  <c r="O2596" i="24"/>
  <c r="O2592" i="24"/>
  <c r="O2588" i="24"/>
  <c r="O2584" i="24"/>
  <c r="O2580" i="24"/>
  <c r="O2576" i="24"/>
  <c r="O2572" i="24"/>
  <c r="O2568" i="24"/>
  <c r="O2564" i="24"/>
  <c r="O2560" i="24"/>
  <c r="O2556" i="24"/>
  <c r="O2552" i="24"/>
  <c r="O2548" i="24"/>
  <c r="O2544" i="24"/>
  <c r="O2540" i="24"/>
  <c r="O2536" i="24"/>
  <c r="O2532" i="24"/>
  <c r="O2528" i="24"/>
  <c r="O2524" i="24"/>
  <c r="O2520" i="24"/>
  <c r="O2516" i="24"/>
  <c r="O2512" i="24"/>
  <c r="O2508" i="24"/>
  <c r="O2504" i="24"/>
  <c r="O2500" i="24"/>
  <c r="O2496" i="24"/>
  <c r="O2492" i="24"/>
  <c r="O2488" i="24"/>
  <c r="O2484" i="24"/>
  <c r="O2480" i="24"/>
  <c r="O2476" i="24"/>
  <c r="O2472" i="24"/>
  <c r="O2468" i="24"/>
  <c r="O2464" i="24"/>
  <c r="O2460" i="24"/>
  <c r="O2456" i="24"/>
  <c r="O2452" i="24"/>
  <c r="O2448" i="24"/>
  <c r="O2444" i="24"/>
  <c r="O2440" i="24"/>
  <c r="O2436" i="24"/>
  <c r="O2432" i="24"/>
  <c r="O2428" i="24"/>
  <c r="O2424" i="24"/>
  <c r="O2420" i="24"/>
  <c r="O2416" i="24"/>
  <c r="O2412" i="24"/>
  <c r="O2408" i="24"/>
  <c r="O2404" i="24"/>
  <c r="O2400" i="24"/>
  <c r="O2396" i="24"/>
  <c r="O2392" i="24"/>
  <c r="O2387" i="24"/>
  <c r="O2371" i="24"/>
  <c r="O2355" i="24"/>
  <c r="O2339" i="24"/>
  <c r="O2323" i="24"/>
  <c r="O2307" i="24"/>
  <c r="O2291" i="24"/>
  <c r="O2275" i="24"/>
  <c r="O2259" i="24"/>
  <c r="O2243" i="24"/>
  <c r="O2227" i="24"/>
  <c r="O2211" i="24"/>
  <c r="O2195" i="24"/>
  <c r="O2179" i="24"/>
  <c r="O2163" i="24"/>
  <c r="O2147" i="24"/>
  <c r="O2967" i="24"/>
  <c r="O2963" i="24"/>
  <c r="O2959" i="24"/>
  <c r="O2955" i="24"/>
  <c r="O2951" i="24"/>
  <c r="O2947" i="24"/>
  <c r="O2943" i="24"/>
  <c r="O2939" i="24"/>
  <c r="O2935" i="24"/>
  <c r="O2931" i="24"/>
  <c r="O2927" i="24"/>
  <c r="O2923" i="24"/>
  <c r="O2919" i="24"/>
  <c r="O2915" i="24"/>
  <c r="O2911" i="24"/>
  <c r="O2907" i="24"/>
  <c r="O2903" i="24"/>
  <c r="O2899" i="24"/>
  <c r="O2895" i="24"/>
  <c r="O2891" i="24"/>
  <c r="O2887" i="24"/>
  <c r="O2883" i="24"/>
  <c r="O2879" i="24"/>
  <c r="O2875" i="24"/>
  <c r="O2871" i="24"/>
  <c r="O2867" i="24"/>
  <c r="O2863" i="24"/>
  <c r="O2859" i="24"/>
  <c r="O2855" i="24"/>
  <c r="O2851" i="24"/>
  <c r="O2847" i="24"/>
  <c r="O2843" i="24"/>
  <c r="O2839" i="24"/>
  <c r="O2835" i="24"/>
  <c r="O2831" i="24"/>
  <c r="O2827" i="24"/>
  <c r="O2823" i="24"/>
  <c r="O2819" i="24"/>
  <c r="O2815" i="24"/>
  <c r="O2811" i="24"/>
  <c r="O2807" i="24"/>
  <c r="O2803" i="24"/>
  <c r="O2799" i="24"/>
  <c r="O2795" i="24"/>
  <c r="O2791" i="24"/>
  <c r="O2787" i="24"/>
  <c r="O2783" i="24"/>
  <c r="O2779" i="24"/>
  <c r="O2775" i="24"/>
  <c r="O2771" i="24"/>
  <c r="O2767" i="24"/>
  <c r="O2763" i="24"/>
  <c r="O2759" i="24"/>
  <c r="O2755" i="24"/>
  <c r="O2751" i="24"/>
  <c r="O2747" i="24"/>
  <c r="O2743" i="24"/>
  <c r="O2739" i="24"/>
  <c r="O2735" i="24"/>
  <c r="O2731" i="24"/>
  <c r="O2727" i="24"/>
  <c r="O2723" i="24"/>
  <c r="O2719" i="24"/>
  <c r="O2715" i="24"/>
  <c r="O2711" i="24"/>
  <c r="O2707" i="24"/>
  <c r="O2703" i="24"/>
  <c r="O2699" i="24"/>
  <c r="O2695" i="24"/>
  <c r="O2691" i="24"/>
  <c r="O2687" i="24"/>
  <c r="O2683" i="24"/>
  <c r="O2679" i="24"/>
  <c r="O2675" i="24"/>
  <c r="O2671" i="24"/>
  <c r="O2667" i="24"/>
  <c r="O2663" i="24"/>
  <c r="O2659" i="24"/>
  <c r="O2655" i="24"/>
  <c r="O2651" i="24"/>
  <c r="O2647" i="24"/>
  <c r="O2643" i="24"/>
  <c r="O2639" i="24"/>
  <c r="O2635" i="24"/>
  <c r="O2631" i="24"/>
  <c r="O2627" i="24"/>
  <c r="O2623" i="24"/>
  <c r="O2619" i="24"/>
  <c r="O2615" i="24"/>
  <c r="O2611" i="24"/>
  <c r="O2607" i="24"/>
  <c r="O2603" i="24"/>
  <c r="O2599" i="24"/>
  <c r="O2595" i="24"/>
  <c r="O2591" i="24"/>
  <c r="O2587" i="24"/>
  <c r="O2583" i="24"/>
  <c r="O2579" i="24"/>
  <c r="O2575" i="24"/>
  <c r="O2571" i="24"/>
  <c r="O2567" i="24"/>
  <c r="O2563" i="24"/>
  <c r="O2559" i="24"/>
  <c r="O2555" i="24"/>
  <c r="O2551" i="24"/>
  <c r="O2547" i="24"/>
  <c r="O2543" i="24"/>
  <c r="O2539" i="24"/>
  <c r="O2535" i="24"/>
  <c r="O2531" i="24"/>
  <c r="O2527" i="24"/>
  <c r="O2523" i="24"/>
  <c r="O2519" i="24"/>
  <c r="O2515" i="24"/>
  <c r="O2511" i="24"/>
  <c r="O2507" i="24"/>
  <c r="O2503" i="24"/>
  <c r="O2499" i="24"/>
  <c r="O2495" i="24"/>
  <c r="O2491" i="24"/>
  <c r="O2487" i="24"/>
  <c r="O2483" i="24"/>
  <c r="O2479" i="24"/>
  <c r="O2475" i="24"/>
  <c r="O2471" i="24"/>
  <c r="O2467" i="24"/>
  <c r="O2463" i="24"/>
  <c r="O2459" i="24"/>
  <c r="O2455" i="24"/>
  <c r="O2451" i="24"/>
  <c r="O2447" i="24"/>
  <c r="O2443" i="24"/>
  <c r="O2439" i="24"/>
  <c r="O2435" i="24"/>
  <c r="O2431" i="24"/>
  <c r="O2427" i="24"/>
  <c r="O2423" i="24"/>
  <c r="O2419" i="24"/>
  <c r="O2415" i="24"/>
  <c r="O2411" i="24"/>
  <c r="O2407" i="24"/>
  <c r="O2403" i="24"/>
  <c r="O2399" i="24"/>
  <c r="O2395" i="24"/>
  <c r="O2391" i="24"/>
  <c r="O2383" i="24"/>
  <c r="O2367" i="24"/>
  <c r="O2351" i="24"/>
  <c r="O2335" i="24"/>
  <c r="O2319" i="24"/>
  <c r="O2303" i="24"/>
  <c r="O2287" i="24"/>
  <c r="O2271" i="24"/>
  <c r="O2255" i="24"/>
  <c r="O2239" i="24"/>
  <c r="O2223" i="24"/>
  <c r="O2207" i="24"/>
  <c r="O2191" i="24"/>
  <c r="O2175" i="24"/>
  <c r="O2159" i="24"/>
  <c r="O2143" i="24"/>
  <c r="O2966" i="24"/>
  <c r="O2962" i="24"/>
  <c r="O2958" i="24"/>
  <c r="O2954" i="24"/>
  <c r="O2950" i="24"/>
  <c r="O2946" i="24"/>
  <c r="O2942" i="24"/>
  <c r="O2938" i="24"/>
  <c r="O2934" i="24"/>
  <c r="O2930" i="24"/>
  <c r="O2926" i="24"/>
  <c r="O2922" i="24"/>
  <c r="O2918" i="24"/>
  <c r="O2914" i="24"/>
  <c r="O2910" i="24"/>
  <c r="O2906" i="24"/>
  <c r="O2902" i="24"/>
  <c r="O2898" i="24"/>
  <c r="O2894" i="24"/>
  <c r="O2890" i="24"/>
  <c r="O2886" i="24"/>
  <c r="O2882" i="24"/>
  <c r="O2878" i="24"/>
  <c r="O2874" i="24"/>
  <c r="O2870" i="24"/>
  <c r="O2866" i="24"/>
  <c r="O2862" i="24"/>
  <c r="O2858" i="24"/>
  <c r="O2854" i="24"/>
  <c r="O2850" i="24"/>
  <c r="O2846" i="24"/>
  <c r="O2842" i="24"/>
  <c r="O2838" i="24"/>
  <c r="O2834" i="24"/>
  <c r="O2830" i="24"/>
  <c r="O2826" i="24"/>
  <c r="O2822" i="24"/>
  <c r="O2818" i="24"/>
  <c r="O2814" i="24"/>
  <c r="O2810" i="24"/>
  <c r="O2806" i="24"/>
  <c r="O2802" i="24"/>
  <c r="O2798" i="24"/>
  <c r="O2794" i="24"/>
  <c r="O2790" i="24"/>
  <c r="O2786" i="24"/>
  <c r="O2782" i="24"/>
  <c r="O2778" i="24"/>
  <c r="O2774" i="24"/>
  <c r="O2770" i="24"/>
  <c r="O2766" i="24"/>
  <c r="O2762" i="24"/>
  <c r="O2758" i="24"/>
  <c r="O2754" i="24"/>
  <c r="O2750" i="24"/>
  <c r="O2746" i="24"/>
  <c r="O2742" i="24"/>
  <c r="O2738" i="24"/>
  <c r="O2734" i="24"/>
  <c r="O2730" i="24"/>
  <c r="O2726" i="24"/>
  <c r="O2722" i="24"/>
  <c r="O2718" i="24"/>
  <c r="O2714" i="24"/>
  <c r="O2710" i="24"/>
  <c r="O2706" i="24"/>
  <c r="O2702" i="24"/>
  <c r="O2698" i="24"/>
  <c r="O2694" i="24"/>
  <c r="O2690" i="24"/>
  <c r="O2686" i="24"/>
  <c r="O2682" i="24"/>
  <c r="O2678" i="24"/>
  <c r="O2674" i="24"/>
  <c r="O2670" i="24"/>
  <c r="O2666" i="24"/>
  <c r="O2662" i="24"/>
  <c r="O2658" i="24"/>
  <c r="O2654" i="24"/>
  <c r="O2650" i="24"/>
  <c r="O2646" i="24"/>
  <c r="O2642" i="24"/>
  <c r="O2638" i="24"/>
  <c r="O2634" i="24"/>
  <c r="O2630" i="24"/>
  <c r="O2626" i="24"/>
  <c r="O2622" i="24"/>
  <c r="O2618" i="24"/>
  <c r="O2614" i="24"/>
  <c r="O2610" i="24"/>
  <c r="O2606" i="24"/>
  <c r="O2602" i="24"/>
  <c r="O2598" i="24"/>
  <c r="O2594" i="24"/>
  <c r="O2590" i="24"/>
  <c r="O2586" i="24"/>
  <c r="O2582" i="24"/>
  <c r="O2578" i="24"/>
  <c r="O2574" i="24"/>
  <c r="O2570" i="24"/>
  <c r="O2566" i="24"/>
  <c r="O2562" i="24"/>
  <c r="O2558" i="24"/>
  <c r="O2554" i="24"/>
  <c r="O2550" i="24"/>
  <c r="O2546" i="24"/>
  <c r="O2542" i="24"/>
  <c r="O2538" i="24"/>
  <c r="O2534" i="24"/>
  <c r="O2530" i="24"/>
  <c r="O2526" i="24"/>
  <c r="O2522" i="24"/>
  <c r="O2518" i="24"/>
  <c r="O2514" i="24"/>
  <c r="O2510" i="24"/>
  <c r="O2506" i="24"/>
  <c r="O2502" i="24"/>
  <c r="O2498" i="24"/>
  <c r="O2494" i="24"/>
  <c r="O2490" i="24"/>
  <c r="O2486" i="24"/>
  <c r="O2482" i="24"/>
  <c r="O2478" i="24"/>
  <c r="O2474" i="24"/>
  <c r="O2470" i="24"/>
  <c r="O2466" i="24"/>
  <c r="O2462" i="24"/>
  <c r="O2458" i="24"/>
  <c r="O2454" i="24"/>
  <c r="O2450" i="24"/>
  <c r="O2446" i="24"/>
  <c r="O2442" i="24"/>
  <c r="O2438" i="24"/>
  <c r="O2434" i="24"/>
  <c r="O2430" i="24"/>
  <c r="O2426" i="24"/>
  <c r="O2422" i="24"/>
  <c r="O2418" i="24"/>
  <c r="O2414" i="24"/>
  <c r="O2410" i="24"/>
  <c r="O2406" i="24"/>
  <c r="O2402" i="24"/>
  <c r="O2398" i="24"/>
  <c r="O2394" i="24"/>
  <c r="O2390" i="24"/>
  <c r="O2379" i="24"/>
  <c r="O2363" i="24"/>
  <c r="O2347" i="24"/>
  <c r="O2331" i="24"/>
  <c r="O2315" i="24"/>
  <c r="O2299" i="24"/>
  <c r="O2283" i="24"/>
  <c r="O2267" i="24"/>
  <c r="O2251" i="24"/>
  <c r="O2235" i="24"/>
  <c r="O2219" i="24"/>
  <c r="O2203" i="24"/>
  <c r="O2187" i="24"/>
  <c r="O2171" i="24"/>
  <c r="O2155" i="24"/>
  <c r="O2139" i="24"/>
  <c r="O3" i="24"/>
  <c r="O2969" i="24"/>
  <c r="O2965" i="24"/>
  <c r="O2961" i="24"/>
  <c r="O2957" i="24"/>
  <c r="O2953" i="24"/>
  <c r="O2949" i="24"/>
  <c r="O2945" i="24"/>
  <c r="O2941" i="24"/>
  <c r="O2937" i="24"/>
  <c r="O2933" i="24"/>
  <c r="O2929" i="24"/>
  <c r="O2925" i="24"/>
  <c r="O2921" i="24"/>
  <c r="O2917" i="24"/>
  <c r="O2913" i="24"/>
  <c r="O2909" i="24"/>
  <c r="O2905" i="24"/>
  <c r="O2901" i="24"/>
  <c r="O2897" i="24"/>
  <c r="O2893" i="24"/>
  <c r="O2889" i="24"/>
  <c r="O2885" i="24"/>
  <c r="O2881" i="24"/>
  <c r="O2877" i="24"/>
  <c r="O2873" i="24"/>
  <c r="O2869" i="24"/>
  <c r="O2865" i="24"/>
  <c r="O2861" i="24"/>
  <c r="O2857" i="24"/>
  <c r="O2853" i="24"/>
  <c r="O2849" i="24"/>
  <c r="O2845" i="24"/>
  <c r="O2841" i="24"/>
  <c r="O2837" i="24"/>
  <c r="O2833" i="24"/>
  <c r="O2829" i="24"/>
  <c r="O2825" i="24"/>
  <c r="O2821" i="24"/>
  <c r="O2817" i="24"/>
  <c r="O2813" i="24"/>
  <c r="O2809" i="24"/>
  <c r="O2805" i="24"/>
  <c r="O2801" i="24"/>
  <c r="O2797" i="24"/>
  <c r="O2793" i="24"/>
  <c r="O2789" i="24"/>
  <c r="O2785" i="24"/>
  <c r="O2781" i="24"/>
  <c r="O2777" i="24"/>
  <c r="O2773" i="24"/>
  <c r="O2769" i="24"/>
  <c r="O2765" i="24"/>
  <c r="O2761" i="24"/>
  <c r="O2757" i="24"/>
  <c r="O2753" i="24"/>
  <c r="O2749" i="24"/>
  <c r="O2745" i="24"/>
  <c r="O2741" i="24"/>
  <c r="O2737" i="24"/>
  <c r="O2733" i="24"/>
  <c r="O2729" i="24"/>
  <c r="O2725" i="24"/>
  <c r="O2721" i="24"/>
  <c r="O2717" i="24"/>
  <c r="O2713" i="24"/>
  <c r="O2709" i="24"/>
  <c r="O2705" i="24"/>
  <c r="O2701" i="24"/>
  <c r="O2697" i="24"/>
  <c r="O2693" i="24"/>
  <c r="O2689" i="24"/>
  <c r="O2685" i="24"/>
  <c r="O2681" i="24"/>
  <c r="O2677" i="24"/>
  <c r="O2673" i="24"/>
  <c r="O2669" i="24"/>
  <c r="O2665" i="24"/>
  <c r="O2661" i="24"/>
  <c r="O2657" i="24"/>
  <c r="O2653" i="24"/>
  <c r="O2649" i="24"/>
  <c r="O2645" i="24"/>
  <c r="O2641" i="24"/>
  <c r="O2637" i="24"/>
  <c r="O2633" i="24"/>
  <c r="O2629" i="24"/>
  <c r="O2625" i="24"/>
  <c r="O2621" i="24"/>
  <c r="O2617" i="24"/>
  <c r="O2613" i="24"/>
  <c r="O2609" i="24"/>
  <c r="O2605" i="24"/>
  <c r="O2601" i="24"/>
  <c r="O2597" i="24"/>
  <c r="O2593" i="24"/>
  <c r="O2589" i="24"/>
  <c r="O2585" i="24"/>
  <c r="O2581" i="24"/>
  <c r="O2577" i="24"/>
  <c r="O2573" i="24"/>
  <c r="O2569" i="24"/>
  <c r="O2565" i="24"/>
  <c r="O2561" i="24"/>
  <c r="O2557" i="24"/>
  <c r="O2553" i="24"/>
  <c r="O2549" i="24"/>
  <c r="O2545" i="24"/>
  <c r="O2541" i="24"/>
  <c r="O2537" i="24"/>
  <c r="O2533" i="24"/>
  <c r="O2529" i="24"/>
  <c r="O2525" i="24"/>
  <c r="O2521" i="24"/>
  <c r="O2517" i="24"/>
  <c r="O2513" i="24"/>
  <c r="O2509" i="24"/>
  <c r="O2505" i="24"/>
  <c r="O2501" i="24"/>
  <c r="O2497" i="24"/>
  <c r="O2493" i="24"/>
  <c r="O2489" i="24"/>
  <c r="O2485" i="24"/>
  <c r="O2481" i="24"/>
  <c r="O2477" i="24"/>
  <c r="O2473" i="24"/>
  <c r="O2469" i="24"/>
  <c r="O2465" i="24"/>
  <c r="O2461" i="24"/>
  <c r="O2457" i="24"/>
  <c r="O2453" i="24"/>
  <c r="O2449" i="24"/>
  <c r="O2445" i="24"/>
  <c r="O2441" i="24"/>
  <c r="O2437" i="24"/>
  <c r="O2433" i="24"/>
  <c r="O2429" i="24"/>
  <c r="O2425" i="24"/>
  <c r="O2421" i="24"/>
  <c r="O2417" i="24"/>
  <c r="O2413" i="24"/>
  <c r="O2409" i="24"/>
  <c r="O2405" i="24"/>
  <c r="O2401" i="24"/>
  <c r="O2397" i="24"/>
  <c r="O2393" i="24"/>
  <c r="O2389" i="24"/>
  <c r="O2375" i="24"/>
  <c r="O2359" i="24"/>
  <c r="O2343" i="24"/>
  <c r="O2327" i="24"/>
  <c r="O2311" i="24"/>
  <c r="O2295" i="24"/>
  <c r="O2279" i="24"/>
  <c r="O2263" i="24"/>
  <c r="O2247" i="24"/>
  <c r="O2231" i="24"/>
  <c r="O2215" i="24"/>
  <c r="O2199" i="24"/>
  <c r="O2183" i="24"/>
  <c r="O2167" i="24"/>
  <c r="O2151" i="24"/>
  <c r="O3" i="23"/>
  <c r="Q1729" i="24" l="1"/>
  <c r="R264" i="24"/>
  <c r="Q264" i="24"/>
  <c r="Q2226" i="24"/>
  <c r="Q911" i="24"/>
  <c r="Q1332" i="24"/>
  <c r="Q1398" i="24"/>
  <c r="R209" i="24"/>
  <c r="Q209" i="24"/>
  <c r="Q1706" i="24"/>
  <c r="Q2600" i="24"/>
  <c r="Q1192" i="24"/>
  <c r="Q2103" i="24"/>
  <c r="Q2478" i="24"/>
  <c r="Q1181" i="24"/>
  <c r="R193" i="24"/>
  <c r="Q193" i="24"/>
  <c r="Q949" i="24"/>
  <c r="Q526" i="24"/>
  <c r="Q2194" i="24"/>
  <c r="R93" i="24"/>
  <c r="Q93" i="24"/>
  <c r="R72" i="24"/>
  <c r="Q583" i="24"/>
  <c r="Q830" i="24"/>
  <c r="Q2857" i="24"/>
  <c r="Q2519" i="24"/>
  <c r="Q2227" i="24"/>
  <c r="Q1080" i="24"/>
  <c r="R160" i="24"/>
  <c r="Q160" i="24"/>
  <c r="Q2652" i="24"/>
  <c r="Q1461" i="24"/>
  <c r="Q1316" i="24"/>
  <c r="Q1888" i="24"/>
  <c r="R180" i="24"/>
  <c r="Q180" i="24"/>
  <c r="R317" i="24"/>
  <c r="Q317" i="24"/>
  <c r="Q1596" i="24"/>
  <c r="Q2424" i="24"/>
  <c r="Q2896" i="24"/>
  <c r="Q1534" i="24"/>
  <c r="Q1377" i="24"/>
  <c r="R65" i="24"/>
  <c r="Q65" i="24"/>
  <c r="Q2768" i="24"/>
  <c r="Q1689" i="24"/>
  <c r="Q539" i="24"/>
  <c r="R271" i="24"/>
  <c r="R330" i="24"/>
  <c r="Q330" i="24"/>
  <c r="Q2992" i="24"/>
  <c r="Q714" i="24"/>
  <c r="Q511" i="24"/>
  <c r="Q1869" i="24"/>
  <c r="Q1077" i="24"/>
  <c r="Q2371" i="24"/>
  <c r="R292" i="24"/>
  <c r="Q292" i="24"/>
  <c r="Q1523" i="24"/>
  <c r="Q612" i="24"/>
  <c r="R179" i="24"/>
  <c r="Q179" i="24"/>
  <c r="R352" i="24"/>
  <c r="Q352" i="24"/>
  <c r="Q1122" i="24"/>
  <c r="R196" i="24"/>
  <c r="Q196" i="24"/>
  <c r="Q825" i="24"/>
  <c r="Q2544" i="24"/>
  <c r="Q1820" i="24"/>
  <c r="Q2792" i="24"/>
  <c r="Q1367" i="24"/>
  <c r="Q2674" i="24"/>
  <c r="Q905" i="24"/>
  <c r="R383" i="24"/>
  <c r="Q383" i="24"/>
  <c r="R365" i="24"/>
  <c r="Q365" i="24"/>
  <c r="R272" i="24"/>
  <c r="Q272" i="24"/>
  <c r="R369" i="24"/>
  <c r="Q369" i="24"/>
  <c r="R293" i="24"/>
  <c r="Q293" i="24"/>
  <c r="Q1403" i="24"/>
  <c r="R281" i="24"/>
  <c r="Q281" i="24"/>
  <c r="Q1592" i="24"/>
  <c r="Q1738" i="24"/>
  <c r="Q556" i="24"/>
  <c r="Q1988" i="24"/>
  <c r="Q2952" i="24"/>
  <c r="Q2303" i="24"/>
  <c r="Q1133" i="24"/>
  <c r="Q1749" i="24"/>
  <c r="Q861" i="24"/>
  <c r="Q1589" i="24"/>
  <c r="R338" i="24"/>
  <c r="Q338" i="24"/>
  <c r="Q2578" i="24"/>
  <c r="R262" i="24"/>
  <c r="Q262" i="24"/>
  <c r="Q2619" i="24"/>
  <c r="Q979" i="24"/>
  <c r="Q2555" i="24"/>
  <c r="Q1015" i="24"/>
  <c r="R239" i="24"/>
  <c r="Q239" i="24"/>
  <c r="Q1193" i="24"/>
  <c r="Q2996" i="24"/>
  <c r="R99" i="24"/>
  <c r="Q99" i="24"/>
  <c r="Q2524" i="24"/>
  <c r="Q751" i="24"/>
  <c r="Q444" i="24"/>
  <c r="Q2702" i="24"/>
  <c r="R315" i="24"/>
  <c r="Q315" i="24"/>
  <c r="Q1957" i="24"/>
  <c r="Q1370" i="24"/>
  <c r="Q693" i="24"/>
  <c r="Q1333" i="24"/>
  <c r="Q332" i="24"/>
  <c r="R332" i="24"/>
  <c r="R307" i="24"/>
  <c r="Q307" i="24"/>
  <c r="Q2379" i="24"/>
  <c r="Q561" i="24"/>
  <c r="R155" i="24"/>
  <c r="Q155" i="24"/>
  <c r="Q2980" i="24"/>
  <c r="R390" i="24"/>
  <c r="Q390" i="24"/>
  <c r="Q2046" i="24"/>
  <c r="Q2399" i="24"/>
  <c r="Q1340" i="24"/>
  <c r="Q493" i="24"/>
  <c r="Q2624" i="24"/>
  <c r="Q2738" i="24"/>
  <c r="Q804" i="24"/>
  <c r="Q2391" i="24"/>
  <c r="Q1272" i="24"/>
  <c r="Q2426" i="24"/>
  <c r="Q2872" i="24"/>
  <c r="R259" i="24"/>
  <c r="Q259" i="24"/>
  <c r="Q2781" i="24"/>
  <c r="R201" i="24"/>
  <c r="Q1717" i="24"/>
  <c r="Q622" i="24"/>
  <c r="Q2671" i="24"/>
  <c r="Q1622" i="24"/>
  <c r="Q1216" i="24"/>
  <c r="Q2425" i="24"/>
  <c r="Q1054" i="24"/>
  <c r="Q1131" i="24"/>
  <c r="Q1623" i="24"/>
  <c r="Q2421" i="24"/>
  <c r="Q2059" i="24"/>
  <c r="Q1007" i="24"/>
  <c r="Q1176" i="24"/>
  <c r="Q894" i="24"/>
  <c r="Q2867" i="24"/>
  <c r="Q673" i="24"/>
  <c r="Q2434" i="24"/>
  <c r="Q1649" i="24"/>
  <c r="Q2172" i="24"/>
  <c r="R294" i="24"/>
  <c r="Q294" i="24"/>
  <c r="Q1981" i="24"/>
  <c r="Q2920" i="24"/>
  <c r="Q2062" i="24"/>
  <c r="Q2380" i="24"/>
  <c r="Q912" i="24"/>
  <c r="Q2414" i="24"/>
  <c r="Q2596" i="24"/>
  <c r="Q2464" i="24"/>
  <c r="Q1445" i="24"/>
  <c r="Q744" i="24"/>
  <c r="Q623" i="24"/>
  <c r="Q1871" i="24"/>
  <c r="Q1892" i="24"/>
  <c r="Q468" i="24"/>
  <c r="Q1690" i="24"/>
  <c r="Q978" i="24"/>
  <c r="Q2032" i="24"/>
  <c r="Q2453" i="24"/>
  <c r="Q2146" i="24"/>
  <c r="R58" i="24"/>
  <c r="R131" i="24"/>
  <c r="Q131" i="24"/>
  <c r="Q620" i="24"/>
  <c r="Q944" i="24"/>
  <c r="Q1047" i="24"/>
  <c r="Q2953" i="24"/>
  <c r="Q2191" i="24"/>
  <c r="Q2085" i="24"/>
  <c r="Q461" i="24"/>
  <c r="Q1612" i="24"/>
  <c r="R98" i="24"/>
  <c r="Q98" i="24"/>
  <c r="Q2106" i="24"/>
  <c r="R425" i="24"/>
  <c r="Q425" i="24"/>
  <c r="Q578" i="24"/>
  <c r="Q2467" i="24"/>
  <c r="Q2028" i="24"/>
  <c r="Q2843" i="24"/>
  <c r="Q2501" i="24"/>
  <c r="Q1240" i="24"/>
  <c r="Q268" i="24"/>
  <c r="R268" i="24"/>
  <c r="Q47" i="24"/>
  <c r="R47" i="24"/>
  <c r="R154" i="24"/>
  <c r="Q1321" i="24"/>
  <c r="Q2801" i="24"/>
  <c r="Q2408" i="24"/>
  <c r="Q1222" i="24"/>
  <c r="R391" i="24"/>
  <c r="Q391" i="24"/>
  <c r="Q2016" i="24"/>
  <c r="R40" i="24"/>
  <c r="Q40" i="24"/>
  <c r="Q945" i="24"/>
  <c r="R150" i="24"/>
  <c r="Q150" i="24"/>
  <c r="Q2165" i="24"/>
  <c r="Q800" i="24"/>
  <c r="Q1660" i="24"/>
  <c r="R171" i="24"/>
  <c r="Q171" i="24"/>
  <c r="Q1538" i="24"/>
  <c r="R13" i="24"/>
  <c r="Q13" i="24"/>
  <c r="Q2666" i="24"/>
  <c r="Q2456" i="24"/>
  <c r="R349" i="24"/>
  <c r="Q349" i="24"/>
  <c r="Q475" i="24"/>
  <c r="Q803" i="24"/>
  <c r="Q975" i="24"/>
  <c r="Q1799" i="24"/>
  <c r="Q1741" i="24"/>
  <c r="Q1633" i="24"/>
  <c r="Q2604" i="24"/>
  <c r="Q956" i="24"/>
  <c r="R232" i="24"/>
  <c r="Q232" i="24"/>
  <c r="Q1088" i="24"/>
  <c r="Q1702" i="24"/>
  <c r="Q2056" i="24"/>
  <c r="Q670" i="24"/>
  <c r="R410" i="24"/>
  <c r="Q410" i="24"/>
  <c r="Q1446" i="24"/>
  <c r="Q991" i="24"/>
  <c r="Q1213" i="24"/>
  <c r="Q565" i="24"/>
  <c r="Q593" i="24"/>
  <c r="Q1789" i="24"/>
  <c r="Q2550" i="24"/>
  <c r="Q613" i="24"/>
  <c r="Q1060" i="24"/>
  <c r="Q2173" i="24"/>
  <c r="Q970" i="24"/>
  <c r="Q2611" i="24"/>
  <c r="R417" i="24"/>
  <c r="Q417" i="24"/>
  <c r="Q432" i="24"/>
  <c r="Q1001" i="24"/>
  <c r="R329" i="24"/>
  <c r="Q329" i="24"/>
  <c r="Q666" i="24"/>
  <c r="R257" i="24"/>
  <c r="Q257" i="24"/>
  <c r="Q1337" i="24"/>
  <c r="Q712" i="24"/>
  <c r="Q955" i="24"/>
  <c r="Q1234" i="24"/>
  <c r="Q1259" i="24"/>
  <c r="R62" i="24"/>
  <c r="Q1473" i="24"/>
  <c r="R358" i="24"/>
  <c r="Q358" i="24"/>
  <c r="Q1758" i="24"/>
  <c r="R319" i="24"/>
  <c r="Q319" i="24"/>
  <c r="Q2000" i="24"/>
  <c r="Q544" i="24"/>
  <c r="Q796" i="24"/>
  <c r="Q1031" i="24"/>
  <c r="Q175" i="24"/>
  <c r="R175" i="24"/>
  <c r="Q1531" i="24"/>
  <c r="Q490" i="24"/>
  <c r="Q1904" i="24"/>
  <c r="Q2088" i="24"/>
  <c r="Q1891" i="24"/>
  <c r="Q784" i="24"/>
  <c r="R318" i="24"/>
  <c r="Q318" i="24"/>
  <c r="R287" i="24"/>
  <c r="Q287" i="24"/>
  <c r="Q1138" i="24"/>
  <c r="Q948" i="24"/>
  <c r="R245" i="24"/>
  <c r="Q245" i="24"/>
  <c r="Q2699" i="24"/>
  <c r="R299" i="24"/>
  <c r="Q299" i="24"/>
  <c r="Q2297" i="24"/>
  <c r="Q545" i="24"/>
  <c r="Q2743" i="24"/>
  <c r="R226" i="24"/>
  <c r="Q1238" i="24"/>
  <c r="Q2640" i="24"/>
  <c r="Q1629" i="24"/>
  <c r="Q1140" i="24"/>
  <c r="Q1719" i="24"/>
  <c r="R233" i="24"/>
  <c r="Q233" i="24"/>
  <c r="R166" i="24"/>
  <c r="Q166" i="24"/>
  <c r="Q1626" i="24"/>
  <c r="Q1159" i="24"/>
  <c r="Q1751" i="24"/>
  <c r="Q1462" i="24"/>
  <c r="Q938" i="24"/>
  <c r="Q818" i="24"/>
  <c r="Q1296" i="24"/>
  <c r="Q2304" i="24"/>
  <c r="Q2314" i="24"/>
  <c r="R253" i="24"/>
  <c r="Q253" i="24"/>
  <c r="R228" i="24"/>
  <c r="Q228" i="24"/>
  <c r="Q2144" i="24"/>
  <c r="Q2871" i="24"/>
  <c r="Q1142" i="24"/>
  <c r="Q1735" i="24"/>
  <c r="Q2811" i="24"/>
  <c r="R17" i="24"/>
  <c r="Q17" i="24"/>
  <c r="Q1072" i="24"/>
  <c r="Q2815" i="24"/>
  <c r="Q1399" i="24"/>
  <c r="Q2174" i="24"/>
  <c r="R210" i="24"/>
  <c r="Q210" i="24"/>
  <c r="Q2327" i="24"/>
  <c r="R84" i="24"/>
  <c r="Q84" i="24"/>
  <c r="Q1153" i="24"/>
  <c r="Q982" i="24"/>
  <c r="Q488" i="24"/>
  <c r="Q2477" i="24"/>
  <c r="Q572" i="24"/>
  <c r="Q2842" i="24"/>
  <c r="Q2433" i="24"/>
  <c r="Q529" i="24"/>
  <c r="Q535" i="24"/>
  <c r="Q1021" i="24"/>
  <c r="Q7" i="24"/>
  <c r="Q802" i="24"/>
  <c r="Q650" i="24"/>
  <c r="Q482" i="24"/>
  <c r="Q2100" i="24"/>
  <c r="Q2381" i="24"/>
  <c r="Q1156" i="24"/>
  <c r="Q2117" i="24"/>
  <c r="Q643" i="24"/>
  <c r="Q568" i="24"/>
  <c r="Q969" i="24"/>
  <c r="Q1752" i="24"/>
  <c r="Q926" i="24"/>
  <c r="Q1823" i="24"/>
  <c r="Q2019" i="24"/>
  <c r="R10" i="24"/>
  <c r="Q10" i="24"/>
  <c r="Q2541" i="24"/>
  <c r="Q2320" i="24"/>
  <c r="Q2923" i="24"/>
  <c r="Q1440" i="24"/>
  <c r="Q2825" i="24"/>
  <c r="Q925" i="24"/>
  <c r="Q2324" i="24"/>
  <c r="Q553" i="24"/>
  <c r="R412" i="24"/>
  <c r="Q412" i="24"/>
  <c r="Q2473" i="24"/>
  <c r="Q1352" i="24"/>
  <c r="Q1826" i="24"/>
  <c r="Q2139" i="24"/>
  <c r="R88" i="24"/>
  <c r="R234" i="24"/>
  <c r="Q234" i="24"/>
  <c r="Q1600" i="24"/>
  <c r="Q959" i="24"/>
  <c r="Q1529" i="24"/>
  <c r="Q2798" i="24"/>
  <c r="Q1680" i="24"/>
  <c r="Q2926" i="24"/>
  <c r="R168" i="24"/>
  <c r="Q168" i="24"/>
  <c r="R64" i="24"/>
  <c r="Q64" i="24"/>
  <c r="R183" i="24"/>
  <c r="Q183" i="24"/>
  <c r="Q2858" i="24"/>
  <c r="Q1055" i="24"/>
  <c r="Q1675" i="24"/>
  <c r="R346" i="24"/>
  <c r="Q346" i="24"/>
  <c r="Q92" i="24"/>
  <c r="R92" i="24"/>
  <c r="Q1510" i="24"/>
  <c r="Q2724" i="24"/>
  <c r="Q985" i="24"/>
  <c r="Q1039" i="24"/>
  <c r="Q518" i="24"/>
  <c r="Q1152" i="24"/>
  <c r="Q986" i="24"/>
  <c r="Q646" i="24"/>
  <c r="R30" i="24"/>
  <c r="Q30" i="24"/>
  <c r="Q1444" i="24"/>
  <c r="Q2235" i="24"/>
  <c r="Q2474" i="24"/>
  <c r="R337" i="24"/>
  <c r="Q337" i="24"/>
  <c r="Q685" i="24"/>
  <c r="Q2177" i="24"/>
  <c r="Q2737" i="24"/>
  <c r="Q1275" i="24"/>
  <c r="Q459" i="24"/>
  <c r="Q1413" i="24"/>
  <c r="Q2589" i="24"/>
  <c r="Q1215" i="24"/>
  <c r="Q1736" i="24"/>
  <c r="R237" i="24"/>
  <c r="Q237" i="24"/>
  <c r="Q1704" i="24"/>
  <c r="Q2609" i="24"/>
  <c r="Q2900" i="24"/>
  <c r="Q652" i="24"/>
  <c r="R370" i="24"/>
  <c r="Q1855" i="24"/>
  <c r="Q2400" i="24"/>
  <c r="R373" i="24"/>
  <c r="Q373" i="24"/>
  <c r="Q2729" i="24"/>
  <c r="Q1990" i="24"/>
  <c r="Q2782" i="24"/>
  <c r="Q1939" i="24"/>
  <c r="R212" i="24"/>
  <c r="Q212" i="24"/>
  <c r="Q2571" i="24"/>
  <c r="Q1545" i="24"/>
  <c r="Q829" i="24"/>
  <c r="Q2373" i="24"/>
  <c r="Q573" i="24"/>
  <c r="Q1178" i="24"/>
  <c r="Q2630" i="24"/>
  <c r="Q2181" i="24"/>
  <c r="Q1993" i="24"/>
  <c r="Q2610" i="24"/>
  <c r="Q707" i="24"/>
  <c r="Q6" i="24"/>
  <c r="Q564" i="24"/>
  <c r="R23" i="24"/>
  <c r="Q23" i="24"/>
  <c r="Q2011" i="24"/>
  <c r="Q1431" i="24"/>
  <c r="Q2026" i="24"/>
  <c r="Q569" i="24"/>
  <c r="Q1380" i="24"/>
  <c r="R341" i="24"/>
  <c r="Q341" i="24"/>
  <c r="Q1647" i="24"/>
  <c r="Q1522" i="24"/>
  <c r="R393" i="24"/>
  <c r="Q393" i="24"/>
  <c r="R18" i="24"/>
  <c r="Q18" i="24"/>
  <c r="Q2395" i="24"/>
  <c r="R413" i="24"/>
  <c r="Q413" i="24"/>
  <c r="R265" i="24"/>
  <c r="Q265" i="24"/>
  <c r="R267" i="24"/>
  <c r="Q267" i="24"/>
  <c r="Q1786" i="24"/>
  <c r="Q2579" i="24"/>
  <c r="Q741" i="24"/>
  <c r="R21" i="24"/>
  <c r="Q21" i="24"/>
  <c r="Q595" i="24"/>
  <c r="Q2167" i="24"/>
  <c r="Q2504" i="24"/>
  <c r="Q983" i="24"/>
  <c r="Q2302" i="24"/>
  <c r="Q977" i="24"/>
  <c r="R403" i="24"/>
  <c r="Q403" i="24"/>
  <c r="Q2914" i="24"/>
  <c r="Q1616" i="24"/>
  <c r="Q2945" i="24"/>
  <c r="Q2536" i="24"/>
  <c r="Q2005" i="24"/>
  <c r="Q2283" i="24"/>
  <c r="Q2047" i="24"/>
  <c r="R71" i="24"/>
  <c r="Q1648" i="24"/>
  <c r="Q1563" i="24"/>
  <c r="Q708" i="24"/>
  <c r="Q1045" i="24"/>
  <c r="Q2760" i="24"/>
  <c r="Q2881" i="24"/>
  <c r="Q2575" i="24"/>
  <c r="Q1368" i="24"/>
  <c r="Q2386" i="24"/>
  <c r="Q2184" i="24"/>
  <c r="Q2880" i="24"/>
  <c r="Q773" i="24"/>
  <c r="R394" i="24"/>
  <c r="Q394" i="24"/>
  <c r="Q1550" i="24"/>
  <c r="Q1604" i="24"/>
  <c r="Q1788" i="24"/>
  <c r="Q1895" i="24"/>
  <c r="Q1511" i="24"/>
  <c r="Q2817" i="24"/>
  <c r="Q2898" i="24"/>
  <c r="Q1662" i="24"/>
  <c r="R327" i="24"/>
  <c r="Q327" i="24"/>
  <c r="Q1782" i="24"/>
  <c r="R419" i="24"/>
  <c r="Q419" i="24"/>
  <c r="Q2365" i="24"/>
  <c r="Q2119" i="24"/>
  <c r="R52" i="24"/>
  <c r="Q52" i="24"/>
  <c r="Q1974" i="24"/>
  <c r="Q1115" i="24"/>
  <c r="Q1896" i="24"/>
  <c r="Q1233" i="24"/>
  <c r="Q1620" i="24"/>
  <c r="Q1025" i="24"/>
  <c r="Q2584" i="24"/>
  <c r="Q1986" i="24"/>
  <c r="Q625" i="24"/>
  <c r="Q2716" i="24"/>
  <c r="Q2469" i="24"/>
  <c r="Q2163" i="24"/>
  <c r="Q1160" i="24"/>
  <c r="Q928" i="24"/>
  <c r="Q2068" i="24"/>
  <c r="Q2758" i="24"/>
  <c r="Q1250" i="24"/>
  <c r="Q1085" i="24"/>
  <c r="Q2783" i="24"/>
  <c r="Q2082" i="24"/>
  <c r="Q2633" i="24"/>
  <c r="Q2684" i="24"/>
  <c r="Q1632" i="24"/>
  <c r="Q2150" i="24"/>
  <c r="Q2002" i="24"/>
  <c r="Q2726" i="24"/>
  <c r="Q1056" i="24"/>
  <c r="Q1136" i="24"/>
  <c r="Q1935" i="24"/>
  <c r="Q1058" i="24"/>
  <c r="Q467" i="24"/>
  <c r="Q2744" i="24"/>
  <c r="Q2580" i="24"/>
  <c r="Q1598" i="24"/>
  <c r="Q2431" i="24"/>
  <c r="Q2799" i="24"/>
  <c r="Q2653" i="24"/>
  <c r="Q506" i="24"/>
  <c r="Q2041" i="24"/>
  <c r="Q2549" i="24"/>
  <c r="Q1256" i="24"/>
  <c r="Q988" i="24"/>
  <c r="Q2279" i="24"/>
  <c r="Q2587" i="24"/>
  <c r="Q2788" i="24"/>
  <c r="Q668" i="24"/>
  <c r="Q2470" i="24"/>
  <c r="Q1733" i="24"/>
  <c r="Q519" i="24"/>
  <c r="Q897" i="24"/>
  <c r="Q1438" i="24"/>
  <c r="Q434" i="24"/>
  <c r="Q1297" i="24"/>
  <c r="Q836" i="24"/>
  <c r="Q458" i="24"/>
  <c r="Q2225" i="24"/>
  <c r="R178" i="24"/>
  <c r="Q178" i="24"/>
  <c r="Q1934" i="24"/>
  <c r="Q1875" i="24"/>
  <c r="Q1107" i="24"/>
  <c r="Q2390" i="24"/>
  <c r="Q1436" i="24"/>
  <c r="Q2982" i="24"/>
  <c r="Q2645" i="24"/>
  <c r="Q1668" i="24"/>
  <c r="R199" i="24"/>
  <c r="Q199" i="24"/>
  <c r="R56" i="24"/>
  <c r="Q2483" i="24"/>
  <c r="R151" i="24"/>
  <c r="Q31" i="24"/>
  <c r="R31" i="24"/>
  <c r="Q923" i="24"/>
  <c r="Q472" i="24"/>
  <c r="Q1673" i="24"/>
  <c r="Q2804" i="24"/>
  <c r="Q933" i="24"/>
  <c r="Q2383" i="24"/>
  <c r="Q2838" i="24"/>
  <c r="Q2943" i="24"/>
  <c r="Q2761" i="24"/>
  <c r="Q2182" i="24"/>
  <c r="Q1472" i="24"/>
  <c r="Q2326" i="24"/>
  <c r="Q1801" i="24"/>
  <c r="Q853" i="24"/>
  <c r="Q1701" i="24"/>
  <c r="Q1676" i="24"/>
  <c r="Q1225" i="24"/>
  <c r="Q1627" i="24"/>
  <c r="Q2683" i="24"/>
  <c r="Q2816" i="24"/>
  <c r="Q1395" i="24"/>
  <c r="Q900" i="24"/>
  <c r="Q124" i="24"/>
  <c r="R124" i="24"/>
  <c r="Q2890" i="24"/>
  <c r="Q2418" i="24"/>
  <c r="Q1475" i="24"/>
  <c r="Q2955" i="24"/>
  <c r="Q2708" i="24"/>
  <c r="Q2752" i="24"/>
  <c r="Q252" i="24"/>
  <c r="R252" i="24"/>
  <c r="Q2219" i="24"/>
  <c r="Q1313" i="24"/>
  <c r="Q1044" i="24"/>
  <c r="Q2561" i="24"/>
  <c r="Q893" i="24"/>
  <c r="R142" i="24"/>
  <c r="Q142" i="24"/>
  <c r="Q2351" i="24"/>
  <c r="Q2360" i="24"/>
  <c r="Q2977" i="24"/>
  <c r="Q2336" i="24"/>
  <c r="Q2976" i="24"/>
  <c r="Q2355" i="24"/>
  <c r="Q701" i="24"/>
  <c r="Q1099" i="24"/>
  <c r="Q2330" i="24"/>
  <c r="Q2352" i="24"/>
  <c r="Q2329" i="24"/>
  <c r="Q2341" i="24"/>
  <c r="Q1094" i="24"/>
  <c r="Q2342" i="24"/>
  <c r="Q2353" i="24"/>
  <c r="Q2997" i="24"/>
  <c r="Q3012" i="24"/>
  <c r="Q3028" i="24"/>
  <c r="Q3044" i="24"/>
  <c r="Q3060" i="24"/>
  <c r="Q3087" i="24"/>
  <c r="Q3103" i="24"/>
  <c r="Q3011" i="24"/>
  <c r="Q3027" i="24"/>
  <c r="Q3043" i="24"/>
  <c r="Q3059" i="24"/>
  <c r="Q3082" i="24"/>
  <c r="Q3098" i="24"/>
  <c r="Q3110" i="24"/>
  <c r="Q3014" i="24"/>
  <c r="Q3030" i="24"/>
  <c r="Q3046" i="24"/>
  <c r="Q3062" i="24"/>
  <c r="Q3071" i="24"/>
  <c r="Q3085" i="24"/>
  <c r="Q3101" i="24"/>
  <c r="Q3148" i="24"/>
  <c r="Q3163" i="24"/>
  <c r="Q3158" i="24"/>
  <c r="Q3005" i="24"/>
  <c r="Q3025" i="24"/>
  <c r="Q3057" i="24"/>
  <c r="Q3083" i="24"/>
  <c r="Q3142" i="24"/>
  <c r="Q3133" i="24"/>
  <c r="Q3130" i="24"/>
  <c r="Q3145" i="24"/>
  <c r="Q3160" i="24"/>
  <c r="Q3100" i="24"/>
  <c r="Q3146" i="24"/>
  <c r="Q2367" i="24"/>
  <c r="Q2293" i="24"/>
  <c r="Q1742" i="24"/>
  <c r="Q619" i="24"/>
  <c r="Q2505" i="24"/>
  <c r="Q2720" i="24"/>
  <c r="Q1516" i="24"/>
  <c r="Q2949" i="24"/>
  <c r="R343" i="24"/>
  <c r="Q343" i="24"/>
  <c r="Q1768" i="24"/>
  <c r="Q2055" i="24"/>
  <c r="Q2717" i="24"/>
  <c r="Q2095" i="24"/>
  <c r="Q736" i="24"/>
  <c r="Q2396" i="24"/>
  <c r="R355" i="24"/>
  <c r="Q355" i="24"/>
  <c r="Q2238" i="24"/>
  <c r="Q2847" i="24"/>
  <c r="Q2693" i="24"/>
  <c r="R372" i="24"/>
  <c r="Q372" i="24"/>
  <c r="Q2994" i="24"/>
  <c r="R362" i="24"/>
  <c r="Q362" i="24"/>
  <c r="Q2727" i="24"/>
  <c r="Q2802" i="24"/>
  <c r="Q2590" i="24"/>
  <c r="Q633" i="24"/>
  <c r="Q2826" i="24"/>
  <c r="Q1954" i="24"/>
  <c r="Q1082" i="24"/>
  <c r="R19" i="24"/>
  <c r="Q19" i="24"/>
  <c r="Q2623" i="24"/>
  <c r="Q2669" i="24"/>
  <c r="R114" i="24"/>
  <c r="Q114" i="24"/>
  <c r="Q2374" i="24"/>
  <c r="Q1073" i="24"/>
  <c r="Q456" i="24"/>
  <c r="Q2822" i="24"/>
  <c r="R132" i="24"/>
  <c r="Q132" i="24"/>
  <c r="Q994" i="24"/>
  <c r="Q954" i="24"/>
  <c r="Q2853" i="24"/>
  <c r="Q1014" i="24"/>
  <c r="Q1885" i="24"/>
  <c r="R350" i="24"/>
  <c r="Q350" i="24"/>
  <c r="Q2193" i="24"/>
  <c r="Q1806" i="24"/>
  <c r="Q1075" i="24"/>
  <c r="Q716" i="24"/>
  <c r="Q2956" i="24"/>
  <c r="R328" i="24"/>
  <c r="Q328" i="24"/>
  <c r="Q2636" i="24"/>
  <c r="Q143" i="24"/>
  <c r="R143" i="24"/>
  <c r="Q2499" i="24"/>
  <c r="R288" i="24"/>
  <c r="Q288" i="24"/>
  <c r="Q547" i="24"/>
  <c r="R146" i="24"/>
  <c r="Q146" i="24"/>
  <c r="R195" i="24"/>
  <c r="Q2868" i="24"/>
  <c r="Q2484" i="24"/>
  <c r="Q797" i="24"/>
  <c r="Q2639" i="24"/>
  <c r="Q2730" i="24"/>
  <c r="Q2140" i="24"/>
  <c r="Q2658" i="24"/>
  <c r="Q843" i="24"/>
  <c r="Q1414" i="24"/>
  <c r="Q1679" i="24"/>
  <c r="Q2248" i="24"/>
  <c r="Q2166" i="24"/>
  <c r="Q1294" i="24"/>
  <c r="Q2161" i="24"/>
  <c r="Q2370" i="24"/>
  <c r="Q1709" i="24"/>
  <c r="Q1453" i="24"/>
  <c r="Q2784" i="24"/>
  <c r="Q2796" i="24"/>
  <c r="Q1614" i="24"/>
  <c r="Q2196" i="24"/>
  <c r="Q1608" i="24"/>
  <c r="Q1276" i="24"/>
  <c r="Q1108" i="24"/>
  <c r="Q2020" i="24"/>
  <c r="Q2148" i="24"/>
  <c r="Q2468" i="24"/>
  <c r="Q536" i="24"/>
  <c r="Q752" i="24"/>
  <c r="Q2828" i="24"/>
  <c r="Q2289" i="24"/>
  <c r="Q2042" i="24"/>
  <c r="Q2482" i="24"/>
  <c r="R402" i="24"/>
  <c r="Q402" i="24"/>
  <c r="R322" i="24"/>
  <c r="Q322" i="24"/>
  <c r="Q1379" i="24"/>
  <c r="Q1777" i="24"/>
  <c r="Q1564" i="24"/>
  <c r="R86" i="24"/>
  <c r="Q86" i="24"/>
  <c r="R189" i="24"/>
  <c r="Q189" i="24"/>
  <c r="Q774" i="24"/>
  <c r="Q873" i="24"/>
  <c r="R310" i="24"/>
  <c r="Q310" i="24"/>
  <c r="Q2659" i="24"/>
  <c r="Q2747" i="24"/>
  <c r="R51" i="24"/>
  <c r="Q51" i="24"/>
  <c r="Q2280" i="24"/>
  <c r="Q2646" i="24"/>
  <c r="Q2240" i="24"/>
  <c r="R222" i="24"/>
  <c r="Q222" i="24"/>
  <c r="Q1197" i="24"/>
  <c r="Q627" i="24"/>
  <c r="Q2787" i="24"/>
  <c r="Q2013" i="24"/>
  <c r="R269" i="24"/>
  <c r="Q269" i="24"/>
  <c r="Q2430" i="24"/>
  <c r="Q1890" i="24"/>
  <c r="Q1978" i="24"/>
  <c r="Q1774" i="24"/>
  <c r="Q1027" i="24"/>
  <c r="Q1050" i="24"/>
  <c r="Q745" i="24"/>
  <c r="Q999" i="24"/>
  <c r="Q1590" i="24"/>
  <c r="Q2851" i="24"/>
  <c r="Q1710" i="24"/>
  <c r="Q2044" i="24"/>
  <c r="R8" i="24"/>
  <c r="Q2476" i="24"/>
  <c r="Q2520" i="24"/>
  <c r="Q2153" i="24"/>
  <c r="Q1255" i="24"/>
  <c r="Q1708" i="24"/>
  <c r="Q2321" i="24"/>
  <c r="Q2778" i="24"/>
  <c r="R379" i="24"/>
  <c r="Q379" i="24"/>
  <c r="Q1199" i="24"/>
  <c r="Q2077" i="24"/>
  <c r="Q2065" i="24"/>
  <c r="Q1965" i="24"/>
  <c r="R266" i="24"/>
  <c r="Q266" i="24"/>
  <c r="Q1817" i="24"/>
  <c r="Q2629" i="24"/>
  <c r="Q466" i="24"/>
  <c r="R320" i="24"/>
  <c r="Q320" i="24"/>
  <c r="Q2023" i="24"/>
  <c r="Q1942" i="24"/>
  <c r="Q1865" i="24"/>
  <c r="Q2022" i="24"/>
  <c r="Q2969" i="24"/>
  <c r="R354" i="24"/>
  <c r="Q354" i="24"/>
  <c r="Q188" i="24"/>
  <c r="R188" i="24"/>
  <c r="Q1343" i="24"/>
  <c r="Q2012" i="24"/>
  <c r="Q2084" i="24"/>
  <c r="Q2415" i="24"/>
  <c r="Q2547" i="24"/>
  <c r="R59" i="24"/>
  <c r="Q443" i="24"/>
  <c r="Q1641" i="24"/>
  <c r="Q2786" i="24"/>
  <c r="Q1132" i="24"/>
  <c r="Q1644" i="24"/>
  <c r="Q1124" i="24"/>
  <c r="Q1194" i="24"/>
  <c r="Q1011" i="24"/>
  <c r="Q2300" i="24"/>
  <c r="R295" i="24"/>
  <c r="Q295" i="24"/>
  <c r="Q2922" i="24"/>
  <c r="R163" i="24"/>
  <c r="Q163" i="24"/>
  <c r="Q2891" i="24"/>
  <c r="R225" i="24"/>
  <c r="Q1582" i="24"/>
  <c r="Q2664" i="24"/>
  <c r="Q1943" i="24"/>
  <c r="Q2723" i="24"/>
  <c r="Q601" i="24"/>
  <c r="Q1903" i="24"/>
  <c r="Q1137" i="24"/>
  <c r="Q1699" i="24"/>
  <c r="Q585" i="24"/>
  <c r="Q1535" i="24"/>
  <c r="Q1086" i="24"/>
  <c r="R353" i="24"/>
  <c r="Q353" i="24"/>
  <c r="Q2142" i="24"/>
  <c r="Q1561" i="24"/>
  <c r="Q492" i="24"/>
  <c r="Q2560" i="24"/>
  <c r="R42" i="24"/>
  <c r="Q42" i="24"/>
  <c r="Q2824" i="24"/>
  <c r="R68" i="24"/>
  <c r="Q68" i="24"/>
  <c r="Q1229" i="24"/>
  <c r="R38" i="24"/>
  <c r="Q38" i="24"/>
  <c r="R78" i="24"/>
  <c r="Q78" i="24"/>
  <c r="Q2037" i="24"/>
  <c r="Q172" i="24"/>
  <c r="R172" i="24"/>
  <c r="Q642" i="24"/>
  <c r="Q1120" i="24"/>
  <c r="R420" i="24"/>
  <c r="Q420" i="24"/>
  <c r="R192" i="24"/>
  <c r="Q660" i="24"/>
  <c r="Q1881" i="24"/>
  <c r="Q2656" i="24"/>
  <c r="Q1796" i="24"/>
  <c r="Q791" i="24"/>
  <c r="Q2109" i="24"/>
  <c r="Q2407" i="24"/>
  <c r="Q2968" i="24"/>
  <c r="Q1135" i="24"/>
  <c r="R211" i="24"/>
  <c r="Q211" i="24"/>
  <c r="Q644" i="24"/>
  <c r="Q2876" i="24"/>
  <c r="Q1165" i="24"/>
  <c r="Q1437" i="24"/>
  <c r="Q2718" i="24"/>
  <c r="Q220" i="24"/>
  <c r="R220" i="24"/>
  <c r="Q1284" i="24"/>
  <c r="Q1449" i="24"/>
  <c r="Q2601" i="24"/>
  <c r="Q2487" i="24"/>
  <c r="Q2237" i="24"/>
  <c r="Q1877" i="24"/>
  <c r="Q1800" i="24"/>
  <c r="R248" i="24"/>
  <c r="Q248" i="24"/>
  <c r="Q1910" i="24"/>
  <c r="Q1960" i="24"/>
  <c r="P1548" i="24"/>
  <c r="Q813" i="24" s="1"/>
  <c r="P1556" i="24"/>
  <c r="Q1556" i="24" s="1"/>
  <c r="R194" i="24"/>
  <c r="Q863" i="24"/>
  <c r="Q1726" i="24"/>
  <c r="Q1003" i="24"/>
  <c r="Q1236" i="24"/>
  <c r="R405" i="24"/>
  <c r="Q405" i="24"/>
  <c r="Q1737" i="24"/>
  <c r="Q2007" i="24"/>
  <c r="Q471" i="24"/>
  <c r="Q1953" i="24"/>
  <c r="Q1040" i="24"/>
  <c r="Q822" i="24"/>
  <c r="Q775" i="24"/>
  <c r="Q641" i="24"/>
  <c r="Q523" i="24"/>
  <c r="Q947" i="24"/>
  <c r="Q2031" i="24"/>
  <c r="Q2791" i="24"/>
  <c r="Q1650" i="24"/>
  <c r="Q919" i="24"/>
  <c r="Q618" i="24"/>
  <c r="R109" i="24"/>
  <c r="Q109" i="24"/>
  <c r="Q2848" i="24"/>
  <c r="Q1319" i="24"/>
  <c r="Q2750" i="24"/>
  <c r="Q1984" i="24"/>
  <c r="Q722" i="24"/>
  <c r="Q1394" i="24"/>
  <c r="Q1392" i="24"/>
  <c r="Q1637" i="24"/>
  <c r="Q1915" i="24"/>
  <c r="Q1909" i="24"/>
  <c r="Q1463" i="24"/>
  <c r="P1508" i="24"/>
  <c r="P1282" i="24"/>
  <c r="Q2762" i="24"/>
  <c r="R399" i="24"/>
  <c r="Q399" i="24"/>
  <c r="Q2402" i="24"/>
  <c r="Q1527" i="24"/>
  <c r="Q1524" i="24"/>
  <c r="Q2313" i="24"/>
  <c r="Q1435" i="24"/>
  <c r="Q1469" i="24"/>
  <c r="Q1964" i="24"/>
  <c r="Q2171" i="24"/>
  <c r="Q2416" i="24"/>
  <c r="Q1053" i="24"/>
  <c r="Q788" i="24"/>
  <c r="Q1458" i="24"/>
  <c r="Q2315" i="24"/>
  <c r="Q1218" i="24"/>
  <c r="Q2180" i="24"/>
  <c r="Q691" i="24"/>
  <c r="Q726" i="24"/>
  <c r="Q584" i="24"/>
  <c r="Q2932" i="24"/>
  <c r="Q1452" i="24"/>
  <c r="Q1760" i="24"/>
  <c r="Q1228" i="24"/>
  <c r="R75" i="24"/>
  <c r="Q75" i="24"/>
  <c r="R181" i="24"/>
  <c r="Q181" i="24"/>
  <c r="Q2428" i="24"/>
  <c r="Q503" i="24"/>
  <c r="Q1784" i="24"/>
  <c r="Q2704" i="24"/>
  <c r="Q706" i="24"/>
  <c r="Q2537" i="24"/>
  <c r="Q2387" i="24"/>
  <c r="Q552" i="24"/>
  <c r="Q1432" i="24"/>
  <c r="R187" i="24"/>
  <c r="Q187" i="24"/>
  <c r="Q1976" i="24"/>
  <c r="Q2159" i="24"/>
  <c r="Q1977" i="24"/>
  <c r="R227" i="24"/>
  <c r="R11" i="24"/>
  <c r="Q11" i="24"/>
  <c r="R229" i="24"/>
  <c r="Q229" i="24"/>
  <c r="Q2322" i="24"/>
  <c r="Q2675" i="24"/>
  <c r="Q2725" i="24"/>
  <c r="Q2006" i="24"/>
  <c r="Q1728" i="24"/>
  <c r="Q2765" i="24"/>
  <c r="Q1089" i="24"/>
  <c r="Q852" i="24"/>
  <c r="Q2249" i="24"/>
  <c r="Q2384" i="24"/>
  <c r="Q1542" i="24"/>
  <c r="Q1129" i="24"/>
  <c r="Q2755" i="24"/>
  <c r="R152" i="24"/>
  <c r="Q426" i="24"/>
  <c r="Q2703" i="24"/>
  <c r="Q2001" i="24"/>
  <c r="Q514" i="24"/>
  <c r="R120" i="24"/>
  <c r="Q120" i="24"/>
  <c r="Q2021" i="24"/>
  <c r="Q1166" i="24"/>
  <c r="Q1057" i="24"/>
  <c r="Q1033" i="24"/>
  <c r="Q2916" i="24"/>
  <c r="Q1185" i="24"/>
  <c r="Q551" i="24"/>
  <c r="Q1911" i="24"/>
  <c r="Q1593" i="24"/>
  <c r="Q942" i="24"/>
  <c r="Q2670" i="24"/>
  <c r="R205" i="24"/>
  <c r="Q205" i="24"/>
  <c r="Q1812" i="24"/>
  <c r="Q433" i="24"/>
  <c r="Q1985" i="24"/>
  <c r="Q1853" i="24"/>
  <c r="Q1243" i="24"/>
  <c r="R202" i="24"/>
  <c r="Q202" i="24"/>
  <c r="Q2950" i="24"/>
  <c r="Q2039" i="24"/>
  <c r="Q1480" i="24"/>
  <c r="R158" i="24"/>
  <c r="Q158" i="24"/>
  <c r="Q2460" i="24"/>
  <c r="Q1032" i="24"/>
  <c r="Q1658" i="24"/>
  <c r="Q2773" i="24"/>
  <c r="Q679" i="24"/>
  <c r="Q1430" i="24"/>
  <c r="Q2576" i="24"/>
  <c r="Q1376" i="24"/>
  <c r="R157" i="24"/>
  <c r="Q157" i="24"/>
  <c r="Q1387" i="24"/>
  <c r="Q1084" i="24"/>
  <c r="Q864" i="24"/>
  <c r="Q2057" i="24"/>
  <c r="Q2651" i="24"/>
  <c r="R119" i="24"/>
  <c r="Q119" i="24"/>
  <c r="Q1360" i="24"/>
  <c r="Q1791" i="24"/>
  <c r="R125" i="24"/>
  <c r="Q125" i="24"/>
  <c r="Q1638" i="24"/>
  <c r="Q624" i="24"/>
  <c r="Q2497" i="24"/>
  <c r="Q2915" i="24"/>
  <c r="Q2767" i="24"/>
  <c r="Q2682" i="24"/>
  <c r="Q2855" i="24"/>
  <c r="Q2244" i="24"/>
  <c r="Q1448" i="24"/>
  <c r="Q1443" i="24"/>
  <c r="Q2030" i="24"/>
  <c r="Q2660" i="24"/>
  <c r="Q2475" i="24"/>
  <c r="Q1601" i="24"/>
  <c r="Q2844" i="24"/>
  <c r="Q1184" i="24"/>
  <c r="Q2913" i="24"/>
  <c r="Q694" i="24"/>
  <c r="Q2498" i="24"/>
  <c r="Q1371" i="24"/>
  <c r="Q1585" i="24"/>
  <c r="Q1498" i="24"/>
  <c r="Q1999" i="24"/>
  <c r="Q1574" i="24"/>
  <c r="Q2961" i="24"/>
  <c r="Q2577" i="24"/>
  <c r="Q2515" i="24"/>
  <c r="Q733" i="24"/>
  <c r="Q2285" i="24"/>
  <c r="Q1579" i="24"/>
  <c r="Q1521" i="24"/>
  <c r="R74" i="24"/>
  <c r="Q74" i="24"/>
  <c r="Q972" i="24"/>
  <c r="Q787" i="24"/>
  <c r="Q1732" i="24"/>
  <c r="Q2901" i="24"/>
  <c r="R351" i="24"/>
  <c r="Q351" i="24"/>
  <c r="Q204" i="24"/>
  <c r="R204" i="24"/>
  <c r="Q2361" i="24"/>
  <c r="R162" i="24"/>
  <c r="Q162" i="24"/>
  <c r="Q1955" i="24"/>
  <c r="Q2812" i="24"/>
  <c r="Q2632" i="24"/>
  <c r="R255" i="24"/>
  <c r="Q255" i="24"/>
  <c r="Q1740" i="24"/>
  <c r="R356" i="24"/>
  <c r="Q356" i="24"/>
  <c r="Q2101" i="24"/>
  <c r="Q795" i="24"/>
  <c r="Q479" i="24"/>
  <c r="Q1707" i="24"/>
  <c r="Q2406" i="24"/>
  <c r="Q1831" i="24"/>
  <c r="Q2772" i="24"/>
  <c r="Q655" i="24"/>
  <c r="Q2273" i="24"/>
  <c r="Q2307" i="24"/>
  <c r="Q79" i="24"/>
  <c r="R79" i="24"/>
  <c r="Q2442" i="24"/>
  <c r="Q562" i="24"/>
  <c r="Q28" i="24"/>
  <c r="R28" i="24"/>
  <c r="Q1631" i="24"/>
  <c r="Q2597" i="24"/>
  <c r="Q1873" i="24"/>
  <c r="Q2566" i="24"/>
  <c r="Q430" i="24"/>
  <c r="Q2840" i="24"/>
  <c r="Q872" i="24"/>
  <c r="Q2060" i="24"/>
  <c r="Q2518" i="24"/>
  <c r="R270" i="24"/>
  <c r="Q1842" i="24"/>
  <c r="Q1833" i="24"/>
  <c r="Q2803" i="24"/>
  <c r="Q1173" i="24"/>
  <c r="Q648" i="24"/>
  <c r="Q1154" i="24"/>
  <c r="Q2222" i="24"/>
  <c r="Q2328" i="24"/>
  <c r="R386" i="24"/>
  <c r="Q386" i="24"/>
  <c r="Q1427" i="24"/>
  <c r="R186" i="24"/>
  <c r="Q186" i="24"/>
  <c r="Q1825" i="24"/>
  <c r="Q1459" i="24"/>
  <c r="R26" i="24"/>
  <c r="Q26" i="24"/>
  <c r="Q2521" i="24"/>
  <c r="Q616" i="24"/>
  <c r="Q1886" i="24"/>
  <c r="Q920" i="24"/>
  <c r="R334" i="24"/>
  <c r="Q334" i="24"/>
  <c r="Q899" i="24"/>
  <c r="Q1958" i="24"/>
  <c r="Q1849" i="24"/>
  <c r="R174" i="24"/>
  <c r="Q174" i="24"/>
  <c r="Q1692" i="24"/>
  <c r="Q1748" i="24"/>
  <c r="Q996" i="24"/>
  <c r="Q1693" i="24"/>
  <c r="Q2595" i="24"/>
  <c r="Q1429" i="24"/>
  <c r="Q1141" i="24"/>
  <c r="Q236" i="24"/>
  <c r="R236" i="24"/>
  <c r="Q1996" i="24"/>
  <c r="Q610" i="24"/>
  <c r="Q2149" i="24"/>
  <c r="Q1565" i="24"/>
  <c r="Q540" i="24"/>
  <c r="Q2966" i="24"/>
  <c r="Q1406" i="24"/>
  <c r="Q635" i="24"/>
  <c r="Q2777" i="24"/>
  <c r="Q2960" i="24"/>
  <c r="Q1712" i="24"/>
  <c r="Q95" i="24"/>
  <c r="R95" i="24"/>
  <c r="Q2613" i="24"/>
  <c r="Q1061" i="24"/>
  <c r="Q728" i="24"/>
  <c r="Q2806" i="24"/>
  <c r="Q2246" i="24"/>
  <c r="Q2585" i="24"/>
  <c r="Q2965" i="24"/>
  <c r="Q1483" i="24"/>
  <c r="Q2672" i="24"/>
  <c r="Q819" i="24"/>
  <c r="Q1412" i="24"/>
  <c r="Q2309" i="24"/>
  <c r="Q1539" i="24"/>
  <c r="Q2310" i="24"/>
  <c r="Q1110" i="24"/>
  <c r="Q1043" i="24"/>
  <c r="Q1744" i="24"/>
  <c r="Q483" i="24"/>
  <c r="Q2376" i="24"/>
  <c r="Q1278" i="24"/>
  <c r="Q1182" i="24"/>
  <c r="Q1753" i="24"/>
  <c r="Q2603" i="24"/>
  <c r="Q1121" i="24"/>
  <c r="Q1532" i="24"/>
  <c r="Q1602" i="24"/>
  <c r="Q1952" i="24"/>
  <c r="Q731" i="24"/>
  <c r="Q2928" i="24"/>
  <c r="Q1161" i="24"/>
  <c r="Q2392" i="24"/>
  <c r="Q2641" i="24"/>
  <c r="Q111" i="24"/>
  <c r="R111" i="24"/>
  <c r="Q2488" i="24"/>
  <c r="Q645" i="24"/>
  <c r="Q968" i="24"/>
  <c r="Q927" i="24"/>
  <c r="Q961" i="24"/>
  <c r="Q1349" i="24"/>
  <c r="Q2086" i="24"/>
  <c r="R398" i="24"/>
  <c r="Q398" i="24"/>
  <c r="Q1840" i="24"/>
  <c r="R323" i="24"/>
  <c r="Q323" i="24"/>
  <c r="Q2698" i="24"/>
  <c r="R87" i="24"/>
  <c r="Q2756" i="24"/>
  <c r="Q1353" i="24"/>
  <c r="Q1460" i="24"/>
  <c r="Q1347" i="24"/>
  <c r="Q2944" i="24"/>
  <c r="Q2742" i="24"/>
  <c r="Q15" i="24"/>
  <c r="R15" i="24"/>
  <c r="R258" i="24"/>
  <c r="Q258" i="24"/>
  <c r="Q159" i="24"/>
  <c r="R159" i="24"/>
  <c r="Q1797" i="24"/>
  <c r="Q1803" i="24"/>
  <c r="Q2079" i="24"/>
  <c r="Q2810" i="24"/>
  <c r="Q2243" i="24"/>
  <c r="Q1261" i="24"/>
  <c r="Q2190" i="24"/>
  <c r="Q1113" i="24"/>
  <c r="Q2795" i="24"/>
  <c r="Q1186" i="24"/>
  <c r="Q1424" i="24"/>
  <c r="Q1019" i="24"/>
  <c r="Q2417" i="24"/>
  <c r="Q725" i="24"/>
  <c r="Q1810" i="24"/>
  <c r="Q1381" i="24"/>
  <c r="R274" i="24"/>
  <c r="Q274" i="24"/>
  <c r="Q703" i="24"/>
  <c r="Q1813" i="24"/>
  <c r="Q1518" i="24"/>
  <c r="Q2354" i="24"/>
  <c r="Q2333" i="24"/>
  <c r="Q1103" i="24"/>
  <c r="Q2337" i="24"/>
  <c r="Q2345" i="24"/>
  <c r="Q2356" i="24"/>
  <c r="Q2572" i="24"/>
  <c r="Q1096" i="24"/>
  <c r="Q2331" i="24"/>
  <c r="Q2346" i="24"/>
  <c r="Q2573" i="24"/>
  <c r="Q3009" i="24"/>
  <c r="Q3000" i="24"/>
  <c r="Q3032" i="24"/>
  <c r="Q3048" i="24"/>
  <c r="Q3064" i="24"/>
  <c r="Q3073" i="24"/>
  <c r="Q3091" i="24"/>
  <c r="Q3105" i="24"/>
  <c r="Q3072" i="24"/>
  <c r="Q3113" i="24"/>
  <c r="Q3002" i="24"/>
  <c r="Q3018" i="24"/>
  <c r="Q3034" i="24"/>
  <c r="Q3050" i="24"/>
  <c r="Q3089" i="24"/>
  <c r="Q3104" i="24"/>
  <c r="Q3115" i="24"/>
  <c r="Q3129" i="24"/>
  <c r="Q3077" i="24"/>
  <c r="Q3147" i="24"/>
  <c r="Q3162" i="24"/>
  <c r="Q3066" i="24"/>
  <c r="Q3117" i="24"/>
  <c r="Q3013" i="24"/>
  <c r="Q3029" i="24"/>
  <c r="Q3045" i="24"/>
  <c r="Q3123" i="24"/>
  <c r="Q3149" i="24"/>
  <c r="Q3164" i="24"/>
  <c r="Q3112" i="24"/>
  <c r="Q3138" i="24"/>
  <c r="Q3144" i="24"/>
  <c r="R137" i="24"/>
  <c r="Q137" i="24"/>
  <c r="R326" i="24"/>
  <c r="Q326" i="24"/>
  <c r="Q1628" i="24"/>
  <c r="Q820" i="24"/>
  <c r="R91" i="24"/>
  <c r="Q91" i="24"/>
  <c r="Q2187" i="24"/>
  <c r="R303" i="24"/>
  <c r="Q303" i="24"/>
  <c r="Q499" i="24"/>
  <c r="Q2156" i="24"/>
  <c r="Q2282" i="24"/>
  <c r="R213" i="24"/>
  <c r="Q213" i="24"/>
  <c r="Q807" i="24"/>
  <c r="Q2741" i="24"/>
  <c r="Q1997" i="24"/>
  <c r="R73" i="24"/>
  <c r="Q73" i="24"/>
  <c r="Q2401" i="24"/>
  <c r="Q2845" i="24"/>
  <c r="Q1139" i="24"/>
  <c r="Q1036" i="24"/>
  <c r="Q1013" i="24"/>
  <c r="R102" i="24"/>
  <c r="Q102" i="24"/>
  <c r="Q2319" i="24"/>
  <c r="Q2995" i="24"/>
  <c r="Q2814" i="24"/>
  <c r="Q1499" i="24"/>
  <c r="Q1355" i="24"/>
  <c r="Q931" i="24"/>
  <c r="R122" i="24"/>
  <c r="Q122" i="24"/>
  <c r="Q2754" i="24"/>
  <c r="Q2668" i="24"/>
  <c r="Q2188" i="24"/>
  <c r="Q1763" i="24"/>
  <c r="Q934" i="24"/>
  <c r="Q1667" i="24"/>
  <c r="Q2164" i="24"/>
  <c r="Q2432" i="24"/>
  <c r="Q2364" i="24"/>
  <c r="Q1183" i="24"/>
  <c r="Q2231" i="24"/>
  <c r="Q1811" i="24"/>
  <c r="Q2362" i="24"/>
  <c r="Q1570" i="24"/>
  <c r="Q1477" i="24"/>
  <c r="Q1441" i="24"/>
  <c r="Q628" i="24"/>
  <c r="Q2009" i="24"/>
  <c r="Q1481" i="24"/>
  <c r="Q617" i="24"/>
  <c r="Q2429" i="24"/>
  <c r="Q500" i="24"/>
  <c r="Q1714" i="24"/>
  <c r="Q626" i="24"/>
  <c r="Q2274" i="24"/>
  <c r="Q1980" i="24"/>
  <c r="Q2018" i="24"/>
  <c r="Q1457" i="24"/>
  <c r="Q1745" i="24"/>
  <c r="Q2118" i="24"/>
  <c r="Q2882" i="24"/>
  <c r="Q2856" i="24"/>
  <c r="Q832" i="24"/>
  <c r="R138" i="24"/>
  <c r="Q138" i="24"/>
  <c r="Q1390" i="24"/>
  <c r="Q1746" i="24"/>
  <c r="R247" i="24"/>
  <c r="Q247" i="24"/>
  <c r="Q441" i="24"/>
  <c r="Q810" i="24"/>
  <c r="Q2556" i="24"/>
  <c r="Q2878" i="24"/>
  <c r="Q2946" i="24"/>
  <c r="Q525" i="24"/>
  <c r="R107" i="24"/>
  <c r="Q107" i="24"/>
  <c r="Q1172" i="24"/>
  <c r="Q2126" i="24"/>
  <c r="Q527" i="24"/>
  <c r="Q1393" i="24"/>
  <c r="Q1257" i="24"/>
  <c r="Q2774" i="24"/>
  <c r="Q2480" i="24"/>
  <c r="Q2033" i="24"/>
  <c r="R378" i="24"/>
  <c r="Q378" i="24"/>
  <c r="Q1163" i="24"/>
  <c r="Q903" i="24"/>
  <c r="Q2029" i="24"/>
  <c r="R216" i="24"/>
  <c r="Q216" i="24"/>
  <c r="Q435" i="24"/>
  <c r="Q437" i="24"/>
  <c r="R223" i="24"/>
  <c r="Q1285" i="24"/>
  <c r="Q1713" i="24"/>
  <c r="Q2466" i="24"/>
  <c r="Q1718" i="24"/>
  <c r="Q2602" i="24"/>
  <c r="Q2970" i="24"/>
  <c r="R24" i="24"/>
  <c r="Q24" i="24"/>
  <c r="Q542" i="24"/>
  <c r="Q2385" i="24"/>
  <c r="Q2143" i="24"/>
  <c r="Q1485" i="24"/>
  <c r="Q1090" i="24"/>
  <c r="Q710" i="24"/>
  <c r="Q2588" i="24"/>
  <c r="Q630" i="24"/>
  <c r="Q1661" i="24"/>
  <c r="Q2201" i="24"/>
  <c r="Q438" i="24"/>
  <c r="Q1190" i="24"/>
  <c r="Q1778" i="24"/>
  <c r="Q735" i="24"/>
  <c r="Q2697" i="24"/>
  <c r="Q696" i="24"/>
  <c r="Q1442" i="24"/>
  <c r="Q1815" i="24"/>
  <c r="Q2820" i="24"/>
  <c r="Q1345" i="24"/>
  <c r="R101" i="24"/>
  <c r="Q101" i="24"/>
  <c r="Q2457" i="24"/>
  <c r="Q2873" i="24"/>
  <c r="Q2685" i="24"/>
  <c r="Q1951" i="24"/>
  <c r="Q1322" i="24"/>
  <c r="Q1223" i="24"/>
  <c r="Q2080" i="24"/>
  <c r="Q127" i="24"/>
  <c r="R127" i="24"/>
  <c r="Q1331" i="24"/>
  <c r="Q1369" i="24"/>
  <c r="Q1344" i="24"/>
  <c r="Q1711" i="24"/>
  <c r="Q1902" i="24"/>
  <c r="Q1179" i="24"/>
  <c r="R377" i="24"/>
  <c r="Q377" i="24"/>
  <c r="Q1464" i="24"/>
  <c r="Q1983" i="24"/>
  <c r="Q1254" i="24"/>
  <c r="Q2964" i="24"/>
  <c r="Q1814" i="24"/>
  <c r="Q1062" i="24"/>
  <c r="Q2035" i="24"/>
  <c r="Q2967" i="24"/>
  <c r="Q12" i="24"/>
  <c r="R12" i="24"/>
  <c r="Q448" i="24"/>
  <c r="Q2291" i="24"/>
  <c r="Q1263" i="24"/>
  <c r="Q2045" i="24"/>
  <c r="Q604" i="24"/>
  <c r="R33" i="24"/>
  <c r="Q33" i="24"/>
  <c r="Q1389" i="24"/>
  <c r="R104" i="24"/>
  <c r="Q104" i="24"/>
  <c r="Q1603" i="24"/>
  <c r="R82" i="24"/>
  <c r="Q82" i="24"/>
  <c r="Q2643" i="24"/>
  <c r="Q821" i="24"/>
  <c r="Q2745" i="24"/>
  <c r="Q687" i="24"/>
  <c r="Q941" i="24"/>
  <c r="Q1824" i="24"/>
  <c r="Q1998" i="24"/>
  <c r="Q1248" i="24"/>
  <c r="Q576" i="24"/>
  <c r="Q1167" i="24"/>
  <c r="Q2003" i="24"/>
  <c r="R9" i="24"/>
  <c r="Q838" i="24"/>
  <c r="Q2832" i="24"/>
  <c r="Q2808" i="24"/>
  <c r="Q2104" i="24"/>
  <c r="Q2759" i="24"/>
  <c r="Q2963" i="24"/>
  <c r="Q1465" i="24"/>
  <c r="Q2245" i="24"/>
  <c r="R261" i="24"/>
  <c r="Q261" i="24"/>
  <c r="R45" i="24"/>
  <c r="Q45" i="24"/>
  <c r="Q794" i="24"/>
  <c r="Q2052" i="24"/>
  <c r="Q284" i="24"/>
  <c r="R284" i="24"/>
  <c r="Q2719" i="24"/>
  <c r="Q653" i="24"/>
  <c r="Q980" i="24"/>
  <c r="Q589" i="24"/>
  <c r="R382" i="24"/>
  <c r="Q382" i="24"/>
  <c r="Q1688" i="24"/>
  <c r="Q575" i="24"/>
  <c r="Q1408" i="24"/>
  <c r="Q2616" i="24"/>
  <c r="Q2663" i="24"/>
  <c r="Q521" i="24"/>
  <c r="Q1262" i="24"/>
  <c r="Q1493" i="24"/>
  <c r="Q498" i="24"/>
  <c r="Q2637" i="24"/>
  <c r="Q2393" i="24"/>
  <c r="Q675" i="24"/>
  <c r="R407" i="24"/>
  <c r="Q407" i="24"/>
  <c r="Q2818" i="24"/>
  <c r="Q590" i="24"/>
  <c r="Q592" i="24"/>
  <c r="Q2565" i="24"/>
  <c r="Q1594" i="24"/>
  <c r="Q1798" i="24"/>
  <c r="Q1694" i="24"/>
  <c r="Q2094" i="24"/>
  <c r="Q1147" i="24"/>
  <c r="Q2614" i="24"/>
  <c r="Q609" i="24"/>
  <c r="Q2157" i="24"/>
  <c r="R275" i="24"/>
  <c r="Q275" i="24"/>
  <c r="Q849" i="24"/>
  <c r="Q686" i="24"/>
  <c r="Q2892" i="24"/>
  <c r="R167" i="24"/>
  <c r="Q167" i="24"/>
  <c r="Q509" i="24"/>
  <c r="Q2764" i="24"/>
  <c r="Q2439" i="24"/>
  <c r="R184" i="24"/>
  <c r="Q184" i="24"/>
  <c r="Q1411" i="24"/>
  <c r="Q841" i="24"/>
  <c r="Q937" i="24"/>
  <c r="Q921" i="24"/>
  <c r="R395" i="24"/>
  <c r="Q395" i="24"/>
  <c r="Q2805" i="24"/>
  <c r="Q661" i="24"/>
  <c r="Q749" i="24"/>
  <c r="Q1695" i="24"/>
  <c r="Q1605" i="24"/>
  <c r="R130" i="24"/>
  <c r="Q130" i="24"/>
  <c r="Q2108" i="24"/>
  <c r="Q1010" i="24"/>
  <c r="Q2735" i="24"/>
  <c r="Q2986" i="24"/>
  <c r="Q883" i="24"/>
  <c r="R387" i="24"/>
  <c r="Q387" i="24"/>
  <c r="Q2748" i="24"/>
  <c r="Q1671" i="24"/>
  <c r="Q2397" i="24"/>
  <c r="Q1451" i="24"/>
  <c r="Q1611" i="24"/>
  <c r="Q1455" i="24"/>
  <c r="Q474" i="24"/>
  <c r="Q1235" i="24"/>
  <c r="Q2441" i="24"/>
  <c r="Q851" i="24"/>
  <c r="R335" i="24"/>
  <c r="Q2551" i="24"/>
  <c r="R100" i="24"/>
  <c r="Q100" i="24"/>
  <c r="Q951" i="24"/>
  <c r="Q512" i="24"/>
  <c r="Q1249" i="24"/>
  <c r="Q974" i="24"/>
  <c r="Q502" i="24"/>
  <c r="Q1572" i="24"/>
  <c r="Q2066" i="24"/>
  <c r="R282" i="24"/>
  <c r="Q282" i="24"/>
  <c r="Q598" i="24"/>
  <c r="Q465" i="24"/>
  <c r="Q967" i="24"/>
  <c r="Q1195" i="24"/>
  <c r="Q510" i="24"/>
  <c r="R77" i="24"/>
  <c r="Q77" i="24"/>
  <c r="Q1317" i="24"/>
  <c r="Q1893" i="24"/>
  <c r="Q1995" i="24"/>
  <c r="Q993" i="24"/>
  <c r="Q1220" i="24"/>
  <c r="Q1063" i="24"/>
  <c r="Q1339" i="24"/>
  <c r="Q805" i="24"/>
  <c r="R128" i="24"/>
  <c r="Q128" i="24"/>
  <c r="Q1867" i="24"/>
  <c r="Q2151" i="24"/>
  <c r="Q1151" i="24"/>
  <c r="Q2299" i="24"/>
  <c r="Q2939" i="24"/>
  <c r="Q2067" i="24"/>
  <c r="Q781" i="24"/>
  <c r="Q1956" i="24"/>
  <c r="Q1859" i="24"/>
  <c r="Q2665" i="24"/>
  <c r="R411" i="24"/>
  <c r="Q411" i="24"/>
  <c r="Q1730" i="24"/>
  <c r="Q1838" i="24"/>
  <c r="Q2877" i="24"/>
  <c r="Q1067" i="24"/>
  <c r="R336" i="24"/>
  <c r="Q336" i="24"/>
  <c r="Q665" i="24"/>
  <c r="Q877" i="24"/>
  <c r="Q1052" i="24"/>
  <c r="Q1691" i="24"/>
  <c r="R218" i="24"/>
  <c r="Q218" i="24"/>
  <c r="Q2912" i="24"/>
  <c r="Q2910" i="24"/>
  <c r="Q2899" i="24"/>
  <c r="R165" i="24"/>
  <c r="Q165" i="24"/>
  <c r="Q1083" i="24"/>
  <c r="R278" i="24"/>
  <c r="Q278" i="24"/>
  <c r="Q2162" i="24"/>
  <c r="Q1513" i="24"/>
  <c r="Q1048" i="24"/>
  <c r="Q1012" i="24"/>
  <c r="Q1384" i="24"/>
  <c r="Q1578" i="24"/>
  <c r="Q1198" i="24"/>
  <c r="R49" i="24"/>
  <c r="Q49" i="24"/>
  <c r="Q2987" i="24"/>
  <c r="R230" i="24"/>
  <c r="Q230" i="24"/>
  <c r="Q550" i="24"/>
  <c r="Q1366" i="24"/>
  <c r="R57" i="24"/>
  <c r="R396" i="24"/>
  <c r="Q396" i="24"/>
  <c r="R161" i="24"/>
  <c r="Q161" i="24"/>
  <c r="Q2715" i="24"/>
  <c r="Q1268" i="24"/>
  <c r="Q1109" i="24"/>
  <c r="Q1492" i="24"/>
  <c r="Q870" i="24"/>
  <c r="Q1383" i="24"/>
  <c r="Q2178" i="24"/>
  <c r="Q816" i="24"/>
  <c r="Q1576" i="24"/>
  <c r="Q2025" i="24"/>
  <c r="R80" i="24"/>
  <c r="Q80" i="24"/>
  <c r="R14" i="24"/>
  <c r="Q14" i="24"/>
  <c r="Q1221" i="24"/>
  <c r="R302" i="24"/>
  <c r="Q302" i="24"/>
  <c r="Q709" i="24"/>
  <c r="Q1265" i="24"/>
  <c r="Q1356" i="24"/>
  <c r="Q1625" i="24"/>
  <c r="Q1253" i="24"/>
  <c r="Q558" i="24"/>
  <c r="Q632" i="24"/>
  <c r="Q2523" i="24"/>
  <c r="R50" i="24"/>
  <c r="Q50" i="24"/>
  <c r="Q2481" i="24"/>
  <c r="Q1298" i="24"/>
  <c r="Q2885" i="24"/>
  <c r="R409" i="24"/>
  <c r="Q409" i="24"/>
  <c r="R148" i="24"/>
  <c r="Q148" i="24"/>
  <c r="Q2649" i="24"/>
  <c r="Q1720" i="24"/>
  <c r="Q2941" i="24"/>
  <c r="Q1804" i="24"/>
  <c r="Q839" i="24"/>
  <c r="Q1670" i="24"/>
  <c r="Q1232" i="24"/>
  <c r="Q447" i="24"/>
  <c r="Q1634" i="24"/>
  <c r="Q1456" i="24"/>
  <c r="Q1491" i="24"/>
  <c r="Q2696" i="24"/>
  <c r="Q2145" i="24"/>
  <c r="Q1938" i="24"/>
  <c r="Q2135" i="24"/>
  <c r="R251" i="24"/>
  <c r="Q251" i="24"/>
  <c r="Q799" i="24"/>
  <c r="Q520" i="24"/>
  <c r="Q1663" i="24"/>
  <c r="Q1687" i="24"/>
  <c r="Q2831" i="24"/>
  <c r="Q2063" i="24"/>
  <c r="Q2096" i="24"/>
  <c r="Q2854" i="24"/>
  <c r="Q1064" i="24"/>
  <c r="Q723" i="24"/>
  <c r="Q2823" i="24"/>
  <c r="R94" i="24"/>
  <c r="Q94" i="24"/>
  <c r="Q1640" i="24"/>
  <c r="Q2027" i="24"/>
  <c r="Q1874" i="24"/>
  <c r="Q2069" i="24"/>
  <c r="Q1336" i="24"/>
  <c r="Q2991" i="24"/>
  <c r="Q1577" i="24"/>
  <c r="Q473" i="24"/>
  <c r="Q1635" i="24"/>
  <c r="Q2733" i="24"/>
  <c r="Q636" i="24"/>
  <c r="R385" i="24"/>
  <c r="Q385" i="24"/>
  <c r="Q1338" i="24"/>
  <c r="Q2038" i="24"/>
  <c r="Q2239" i="24"/>
  <c r="Q1487" i="24"/>
  <c r="Q888" i="24"/>
  <c r="Q2061" i="24"/>
  <c r="R89" i="24"/>
  <c r="Q2438" i="24"/>
  <c r="Q2644" i="24"/>
  <c r="Q793" i="24"/>
  <c r="Q1597" i="24"/>
  <c r="Q1447" i="24"/>
  <c r="R39" i="24"/>
  <c r="Q39" i="24"/>
  <c r="Q600" i="24"/>
  <c r="R217" i="24"/>
  <c r="Q217" i="24"/>
  <c r="Q990" i="24"/>
  <c r="Q1792" i="24"/>
  <c r="Q2731" i="24"/>
  <c r="Q1076" i="24"/>
  <c r="Q1474" i="24"/>
  <c r="Q1861" i="24"/>
  <c r="Q1642" i="24"/>
  <c r="Q1016" i="24"/>
  <c r="R359" i="24"/>
  <c r="Q359" i="24"/>
  <c r="Q462" i="24"/>
  <c r="Q2458" i="24"/>
  <c r="R381" i="24"/>
  <c r="Q381" i="24"/>
  <c r="Q1682" i="24"/>
  <c r="Q2707" i="24"/>
  <c r="Q463" i="24"/>
  <c r="Q2655" i="24"/>
  <c r="R67" i="24"/>
  <c r="Q67" i="24"/>
  <c r="Q1555" i="24"/>
  <c r="Q591" i="24"/>
  <c r="Q2607" i="24"/>
  <c r="R414" i="24"/>
  <c r="Q414" i="24"/>
  <c r="R97" i="24"/>
  <c r="Q97" i="24"/>
  <c r="Q2247" i="24"/>
  <c r="R246" i="24"/>
  <c r="Q246" i="24"/>
  <c r="Q1266" i="24"/>
  <c r="Q2040" i="24"/>
  <c r="Q1397" i="24"/>
  <c r="Q2865" i="24"/>
  <c r="Q1618" i="24"/>
  <c r="R126" i="24"/>
  <c r="Q126" i="24"/>
  <c r="Q567" i="24"/>
  <c r="Q1226" i="24"/>
  <c r="Q2794" i="24"/>
  <c r="Q2809" i="24"/>
  <c r="Q826" i="24"/>
  <c r="Q2213" i="24"/>
  <c r="Q1189" i="24"/>
  <c r="Q2906" i="24"/>
  <c r="Q2105" i="24"/>
  <c r="Q1994" i="24"/>
  <c r="R368" i="24"/>
  <c r="Q368" i="24"/>
  <c r="Q2552" i="24"/>
  <c r="R418" i="24"/>
  <c r="Q418" i="24"/>
  <c r="R41" i="24"/>
  <c r="Q41" i="24"/>
  <c r="Q886" i="24"/>
  <c r="Q2937" i="24"/>
  <c r="R55" i="24"/>
  <c r="Q2531" i="24"/>
  <c r="Q2538" i="24"/>
  <c r="Q2746" i="24"/>
  <c r="Q1674" i="24"/>
  <c r="Q1470" i="24"/>
  <c r="Q2770" i="24"/>
  <c r="Q1128" i="24"/>
  <c r="Q946" i="24"/>
  <c r="Q2974" i="24"/>
  <c r="Q2864" i="24"/>
  <c r="Q2158" i="24"/>
  <c r="Q2559" i="24"/>
  <c r="R384" i="24"/>
  <c r="Q384" i="24"/>
  <c r="Q487" i="24"/>
  <c r="Q1359" i="24"/>
  <c r="Q2078" i="24"/>
  <c r="Q789" i="24"/>
  <c r="Q1839" i="24"/>
  <c r="Q1000" i="24"/>
  <c r="R215" i="24"/>
  <c r="Q215" i="24"/>
  <c r="Q1750" i="24"/>
  <c r="Q2192" i="24"/>
  <c r="Q895" i="24"/>
  <c r="Q2605" i="24"/>
  <c r="Q2388" i="24"/>
  <c r="Q2024" i="24"/>
  <c r="Q1669" i="24"/>
  <c r="Q1426" i="24"/>
  <c r="Q692" i="24"/>
  <c r="Q2197" i="24"/>
  <c r="Q1024" i="24"/>
  <c r="Q1845" i="24"/>
  <c r="Q1771" i="24"/>
  <c r="Q1087" i="24"/>
  <c r="Q2981" i="24"/>
  <c r="Q1230" i="24"/>
  <c r="Q1144" i="24"/>
  <c r="Q680" i="24"/>
  <c r="Q1372" i="24"/>
  <c r="R279" i="24"/>
  <c r="Q279" i="24"/>
  <c r="Q973" i="24"/>
  <c r="Q2681" i="24"/>
  <c r="Q63" i="24"/>
  <c r="R63" i="24"/>
  <c r="Q2107" i="24"/>
  <c r="Q1264" i="24"/>
  <c r="Q2485" i="24"/>
  <c r="Q538" i="24"/>
  <c r="Q1872" i="24"/>
  <c r="R300" i="24"/>
  <c r="Q892" i="24"/>
  <c r="Q2459" i="24"/>
  <c r="Q2947" i="24"/>
  <c r="Q1323" i="24"/>
  <c r="Q1116" i="24"/>
  <c r="Q2736" i="24"/>
  <c r="Q1979" i="24"/>
  <c r="Q2502" i="24"/>
  <c r="Q1171" i="24"/>
  <c r="Q2700" i="24"/>
  <c r="R110" i="24"/>
  <c r="Q110" i="24"/>
  <c r="Q1341" i="24"/>
  <c r="Q2490" i="24"/>
  <c r="Q2489" i="24"/>
  <c r="Q1299" i="24"/>
  <c r="Q1267" i="24"/>
  <c r="Q2907" i="24"/>
  <c r="Q2785" i="24"/>
  <c r="Q1887" i="24"/>
  <c r="R106" i="24"/>
  <c r="Q106" i="24"/>
  <c r="Q2835" i="24"/>
  <c r="Q1764" i="24"/>
  <c r="Q1936" i="24"/>
  <c r="Q2819" i="24"/>
  <c r="Q1270" i="24"/>
  <c r="Q1876" i="24"/>
  <c r="Q2879" i="24"/>
  <c r="Q2905" i="24"/>
  <c r="Q2522" i="24"/>
  <c r="Q776" i="24"/>
  <c r="Q2661" i="24"/>
  <c r="Q2709" i="24"/>
  <c r="Q2506" i="24"/>
  <c r="R135" i="24"/>
  <c r="Q135" i="24"/>
  <c r="Q2528" i="24"/>
  <c r="R190" i="24"/>
  <c r="Q190" i="24"/>
  <c r="R348" i="24"/>
  <c r="Q348" i="24"/>
  <c r="Q108" i="24"/>
  <c r="R108" i="24"/>
  <c r="Q2959" i="24"/>
  <c r="Q1762" i="24"/>
  <c r="Q932" i="24"/>
  <c r="Q1302" i="24"/>
  <c r="Q316" i="24"/>
  <c r="R316" i="24"/>
  <c r="Q1621" i="24"/>
  <c r="R116" i="24"/>
  <c r="Q116" i="24"/>
  <c r="Q2691" i="24"/>
  <c r="Q2929" i="24"/>
  <c r="Q2628" i="24"/>
  <c r="Q2924" i="24"/>
  <c r="Q1672" i="24"/>
  <c r="Q1759" i="24"/>
  <c r="Q2539" i="24"/>
  <c r="Q1832" i="24"/>
  <c r="Q1405" i="24"/>
  <c r="Q2897" i="24"/>
  <c r="Q681" i="24"/>
  <c r="Q1314" i="24"/>
  <c r="Q2936" i="24"/>
  <c r="Q2721" i="24"/>
  <c r="Q2800" i="24"/>
  <c r="Q2592" i="24"/>
  <c r="Q1041" i="24"/>
  <c r="Q1889" i="24"/>
  <c r="Q1588" i="24"/>
  <c r="R191" i="24"/>
  <c r="Q191" i="24"/>
  <c r="Q1575" i="24"/>
  <c r="Q2722" i="24"/>
  <c r="Q772" i="24"/>
  <c r="R263" i="24"/>
  <c r="Q263" i="24"/>
  <c r="Q2849" i="24"/>
  <c r="R280" i="24"/>
  <c r="Q280" i="24"/>
  <c r="Q952" i="24"/>
  <c r="Q1678" i="24"/>
  <c r="Q2753" i="24"/>
  <c r="Q2763" i="24"/>
  <c r="Q1533" i="24"/>
  <c r="Q2051" i="24"/>
  <c r="Q1428" i="24"/>
  <c r="Q2732" i="24"/>
  <c r="Q1785" i="24"/>
  <c r="Q515" i="24"/>
  <c r="Q2043" i="24"/>
  <c r="Q1807" i="24"/>
  <c r="Q1407" i="24"/>
  <c r="Q1681" i="24"/>
  <c r="Q964" i="24"/>
  <c r="Q2676" i="24"/>
  <c r="R66" i="24"/>
  <c r="Q66" i="24"/>
  <c r="Q2934" i="24"/>
  <c r="Q1410" i="24"/>
  <c r="Q860" i="24"/>
  <c r="R254" i="24"/>
  <c r="Q254" i="24"/>
  <c r="R404" i="24"/>
  <c r="Q404" i="24"/>
  <c r="Q987" i="24"/>
  <c r="R312" i="24"/>
  <c r="Q312" i="24"/>
  <c r="Q1439" i="24"/>
  <c r="Q2757" i="24"/>
  <c r="Q2242" i="24"/>
  <c r="R20" i="24"/>
  <c r="Q20" i="24"/>
  <c r="Q1092" i="24"/>
  <c r="Q451" i="24"/>
  <c r="Q704" i="24"/>
  <c r="Q2344" i="24"/>
  <c r="Q2975" i="24"/>
  <c r="Q455" i="24"/>
  <c r="Q2340" i="24"/>
  <c r="Q2420" i="24"/>
  <c r="Q2348" i="24"/>
  <c r="Q2358" i="24"/>
  <c r="Q450" i="24"/>
  <c r="Q2335" i="24"/>
  <c r="Q2349" i="24"/>
  <c r="Q3088" i="24"/>
  <c r="Q3004" i="24"/>
  <c r="Q3020" i="24"/>
  <c r="Q3052" i="24"/>
  <c r="Q3076" i="24"/>
  <c r="Q3108" i="24"/>
  <c r="Q3003" i="24"/>
  <c r="Q3019" i="24"/>
  <c r="Q3051" i="24"/>
  <c r="Q3090" i="24"/>
  <c r="Q3116" i="24"/>
  <c r="Q3078" i="24"/>
  <c r="Q3106" i="24"/>
  <c r="Q3136" i="24"/>
  <c r="Q3156" i="24"/>
  <c r="Q3061" i="24"/>
  <c r="Q3084" i="24"/>
  <c r="Q3135" i="24"/>
  <c r="Q3033" i="24"/>
  <c r="Q3049" i="24"/>
  <c r="Q3109" i="24"/>
  <c r="Q2998" i="24"/>
  <c r="Q3131" i="24"/>
  <c r="Q3137" i="24"/>
  <c r="Q156" i="24"/>
  <c r="R156" i="24"/>
  <c r="Q1478" i="24"/>
  <c r="Q2860" i="24"/>
  <c r="Q2554" i="24"/>
  <c r="Q1315" i="24"/>
  <c r="Q2861" i="24"/>
  <c r="Q2887" i="24"/>
  <c r="Q1191" i="24"/>
  <c r="Q2050" i="24"/>
  <c r="Q608" i="24"/>
  <c r="Q2713" i="24"/>
  <c r="Q2909" i="24"/>
  <c r="Q1898" i="24"/>
  <c r="R344" i="24"/>
  <c r="Q344" i="24"/>
  <c r="Q2870" i="24"/>
  <c r="Q2543" i="24"/>
  <c r="R123" i="24"/>
  <c r="Q123" i="24"/>
  <c r="Q1547" i="24"/>
  <c r="Q2316" i="24"/>
  <c r="Q738" i="24"/>
  <c r="R147" i="24"/>
  <c r="Q147" i="24"/>
  <c r="R296" i="24"/>
  <c r="Q296" i="24"/>
  <c r="Q517" i="24"/>
  <c r="Q2308" i="24"/>
  <c r="R103" i="24"/>
  <c r="Q1517" i="24"/>
  <c r="Q2593" i="24"/>
  <c r="Q1624" i="24"/>
  <c r="R256" i="24"/>
  <c r="Q256" i="24"/>
  <c r="Q1617" i="24"/>
  <c r="Q2152" i="24"/>
  <c r="Q2942" i="24"/>
  <c r="Q2170" i="24"/>
  <c r="Q1583" i="24"/>
  <c r="Q2093" i="24"/>
  <c r="Q1559" i="24"/>
  <c r="Q2083" i="24"/>
  <c r="Q566" i="24"/>
  <c r="Q1959" i="24"/>
  <c r="Q1940" i="24"/>
  <c r="R46" i="24"/>
  <c r="Q46" i="24"/>
  <c r="Q2236" i="24"/>
  <c r="Q1415" i="24"/>
  <c r="Q457" i="24"/>
  <c r="Q1787" i="24"/>
  <c r="Q2306" i="24"/>
  <c r="R37" i="24"/>
  <c r="Q37" i="24"/>
  <c r="Q2250" i="24"/>
  <c r="Q2382" i="24"/>
  <c r="R207" i="24"/>
  <c r="R325" i="24"/>
  <c r="Q325" i="24"/>
  <c r="R244" i="24"/>
  <c r="Q244" i="24"/>
  <c r="Q2169" i="24"/>
  <c r="Q792" i="24"/>
  <c r="R388" i="24"/>
  <c r="Q388" i="24"/>
  <c r="Q1716" i="24"/>
  <c r="Q2036" i="24"/>
  <c r="Q2185" i="24"/>
  <c r="Q508" i="24"/>
  <c r="Q1357" i="24"/>
  <c r="Q2852" i="24"/>
  <c r="Q2548" i="24"/>
  <c r="Q940" i="24"/>
  <c r="Q1591" i="24"/>
  <c r="Q531" i="24"/>
  <c r="Q2064" i="24"/>
  <c r="Q1467" i="24"/>
  <c r="Q1070" i="24"/>
  <c r="Q879" i="24"/>
  <c r="Q2583" i="24"/>
  <c r="Q1515" i="24"/>
  <c r="Q2813" i="24"/>
  <c r="Q2526" i="24"/>
  <c r="Q2435" i="24"/>
  <c r="Q847" i="24"/>
  <c r="Q724" i="24"/>
  <c r="Q2622" i="24"/>
  <c r="R260" i="24"/>
  <c r="Q260" i="24"/>
  <c r="Q1490" i="24"/>
  <c r="Q907" i="24"/>
  <c r="Q2615" i="24"/>
  <c r="R376" i="24"/>
  <c r="Q376" i="24"/>
  <c r="Q917" i="24"/>
  <c r="Q2312" i="24"/>
  <c r="Q2419" i="24"/>
  <c r="Q2500" i="24"/>
  <c r="Q1856" i="24"/>
  <c r="Q2626" i="24"/>
  <c r="Q2513" i="24"/>
  <c r="Q2989" i="24"/>
  <c r="Q2662" i="24"/>
  <c r="Q1388" i="24"/>
  <c r="Q2859" i="24"/>
  <c r="Q1246" i="24"/>
  <c r="Q2228" i="24"/>
  <c r="Q2833" i="24"/>
  <c r="Q1295" i="24"/>
  <c r="R363" i="24"/>
  <c r="Q363" i="24"/>
  <c r="Q442" i="24"/>
  <c r="Q2958" i="24"/>
  <c r="Q1274" i="24"/>
  <c r="Q2102" i="24"/>
  <c r="R277" i="24"/>
  <c r="Q277" i="24"/>
  <c r="Q2137" i="24"/>
  <c r="Q2281" i="24"/>
  <c r="Q2821" i="24"/>
  <c r="Q1743" i="24"/>
  <c r="Q1727" i="24"/>
  <c r="Q2292" i="24"/>
  <c r="Q2925" i="24"/>
  <c r="Q2230" i="24"/>
  <c r="Q848" i="24"/>
  <c r="Q2790" i="24"/>
  <c r="Q2921" i="24"/>
  <c r="R415" i="24"/>
  <c r="Q415" i="24"/>
  <c r="Q669" i="24"/>
  <c r="Q605" i="24"/>
  <c r="R206" i="24"/>
  <c r="Q206" i="24"/>
  <c r="Q1646" i="24"/>
  <c r="Q2904" i="24"/>
  <c r="Q2701" i="24"/>
  <c r="R371" i="24"/>
  <c r="Q371" i="24"/>
  <c r="R286" i="24"/>
  <c r="Q286" i="24"/>
  <c r="Q1028" i="24"/>
  <c r="R366" i="24"/>
  <c r="Q366" i="24"/>
  <c r="Q1829" i="24"/>
  <c r="Q1187" i="24"/>
  <c r="Q2461" i="24"/>
  <c r="Q1074" i="24"/>
  <c r="Q1145" i="24"/>
  <c r="Q657" i="24"/>
  <c r="Q615" i="24"/>
  <c r="Q678" i="24"/>
  <c r="Q1828" i="24"/>
  <c r="Q1245" i="24"/>
  <c r="Q2301" i="24"/>
  <c r="Q953" i="24"/>
  <c r="Q2053" i="24"/>
  <c r="Q705" i="24"/>
  <c r="Q1858" i="24"/>
  <c r="Q840" i="24"/>
  <c r="Q1802" i="24"/>
  <c r="Q2895" i="24"/>
  <c r="Q1916" i="24"/>
  <c r="Q682" i="24"/>
  <c r="Q2440" i="24"/>
  <c r="Q663" i="24"/>
  <c r="Q859" i="24"/>
  <c r="Q782" i="24"/>
  <c r="Q2829" i="24"/>
  <c r="Q1770" i="24"/>
  <c r="R96" i="24"/>
  <c r="Q96" i="24"/>
  <c r="Q1595" i="24"/>
  <c r="R397" i="24"/>
  <c r="Q397" i="24"/>
  <c r="R177" i="24"/>
  <c r="Q177" i="24"/>
  <c r="Q1026" i="24"/>
  <c r="Q798" i="24"/>
  <c r="Q1378" i="24"/>
  <c r="Q1630" i="24"/>
  <c r="Q834" i="24"/>
  <c r="Q896" i="24"/>
  <c r="Q2687" i="24"/>
  <c r="Q2993" i="24"/>
  <c r="Q607" i="24"/>
  <c r="Q2098" i="24"/>
  <c r="Q1217" i="24"/>
  <c r="Q2962" i="24"/>
  <c r="Q2634" i="24"/>
  <c r="Q639" i="24"/>
  <c r="Q1606" i="24"/>
  <c r="Q504" i="24"/>
  <c r="Q827" i="24"/>
  <c r="Q828" i="24"/>
  <c r="Q549" i="24"/>
  <c r="Q2233" i="24"/>
  <c r="Q658" i="24"/>
  <c r="Q2008" i="24"/>
  <c r="Q1374" i="24"/>
  <c r="Q2491" i="24"/>
  <c r="R374" i="24"/>
  <c r="Q374" i="24"/>
  <c r="Q2972" i="24"/>
  <c r="Q2398" i="24"/>
  <c r="Q1303" i="24"/>
  <c r="Q2218" i="24"/>
  <c r="Q924" i="24"/>
  <c r="Q901" i="24"/>
  <c r="R364" i="24"/>
  <c r="Q364" i="24"/>
  <c r="Q2229" i="24"/>
  <c r="R243" i="24"/>
  <c r="Q243" i="24"/>
  <c r="Q530" i="24"/>
  <c r="R357" i="24"/>
  <c r="Q357" i="24"/>
  <c r="Q1549" i="24"/>
  <c r="Q1454" i="24"/>
  <c r="Q729" i="24"/>
  <c r="Q1866" i="24"/>
  <c r="Q2176" i="24"/>
  <c r="Q747" i="24"/>
  <c r="R424" i="24"/>
  <c r="Q424" i="24"/>
  <c r="Q1404" i="24"/>
  <c r="Q1666" i="24"/>
  <c r="Q1482" i="24"/>
  <c r="Q446" i="24"/>
  <c r="Q1200" i="24"/>
  <c r="Q582" i="24"/>
  <c r="R250" i="24"/>
  <c r="Q250" i="24"/>
  <c r="Q571" i="24"/>
  <c r="Q599" i="24"/>
  <c r="Q2771" i="24"/>
  <c r="Q1643" i="24"/>
  <c r="R208" i="24"/>
  <c r="Q208" i="24"/>
  <c r="Q1827" i="24"/>
  <c r="Q1401" i="24"/>
  <c r="Q1210" i="24"/>
  <c r="Q1765" i="24"/>
  <c r="Q1879" i="24"/>
  <c r="Q1046" i="24"/>
  <c r="Q1279" i="24"/>
  <c r="Q963" i="24"/>
  <c r="Q2422" i="24"/>
  <c r="Q2479" i="24"/>
  <c r="Q1884" i="24"/>
  <c r="Q1912" i="24"/>
  <c r="Q2138" i="24"/>
  <c r="Q817" i="24"/>
  <c r="Q1148" i="24"/>
  <c r="R242" i="24"/>
  <c r="Q1188" i="24"/>
  <c r="Q976" i="24"/>
  <c r="Q742" i="24"/>
  <c r="Q677" i="24"/>
  <c r="Q910" i="24"/>
  <c r="Q2769" i="24"/>
  <c r="Q44" i="24"/>
  <c r="R44" i="24"/>
  <c r="Q1149" i="24"/>
  <c r="Q2568" i="24"/>
  <c r="Q1819" i="24"/>
  <c r="Q1143" i="24"/>
  <c r="R283" i="24"/>
  <c r="Q283" i="24"/>
  <c r="Q671" i="24"/>
  <c r="Q2529" i="24"/>
  <c r="Q587" i="24"/>
  <c r="Q1117" i="24"/>
  <c r="Q1037" i="24"/>
  <c r="R32" i="24"/>
  <c r="Q32" i="24"/>
  <c r="Q656" i="24"/>
  <c r="Q2179" i="24"/>
  <c r="Q2705" i="24"/>
  <c r="Q2789" i="24"/>
  <c r="Q2586" i="24"/>
  <c r="Q1237" i="24"/>
  <c r="Q998" i="24"/>
  <c r="Q1269" i="24"/>
  <c r="Q874" i="24"/>
  <c r="Q2728" i="24"/>
  <c r="Q2284" i="24"/>
  <c r="Q2099" i="24"/>
  <c r="R321" i="24"/>
  <c r="Q321" i="24"/>
  <c r="Q1584" i="24"/>
  <c r="R360" i="24"/>
  <c r="Q360" i="24"/>
  <c r="R231" i="24"/>
  <c r="Q231" i="24"/>
  <c r="Q908" i="24"/>
  <c r="Q1734" i="24"/>
  <c r="Q2134" i="24"/>
  <c r="Q846" i="24"/>
  <c r="Q2677" i="24"/>
  <c r="Q2375" i="24"/>
  <c r="Q2567" i="24"/>
  <c r="R314" i="24"/>
  <c r="Q314" i="24"/>
  <c r="Q2827" i="24"/>
  <c r="Q989" i="24"/>
  <c r="Q476" i="24"/>
  <c r="Q1848" i="24"/>
  <c r="R339" i="24"/>
  <c r="Q339" i="24"/>
  <c r="Q1913" i="24"/>
  <c r="Q2081" i="24"/>
  <c r="Q1174" i="24"/>
  <c r="Q1066" i="24"/>
  <c r="R164" i="24"/>
  <c r="Q164" i="24"/>
  <c r="Q1607" i="24"/>
  <c r="R176" i="24"/>
  <c r="Q176" i="24"/>
  <c r="R291" i="24"/>
  <c r="Q291" i="24"/>
  <c r="Q824" i="24"/>
  <c r="Q1065" i="24"/>
  <c r="Q876" i="24"/>
  <c r="Q1659" i="24"/>
  <c r="R35" i="24"/>
  <c r="Q35" i="24"/>
  <c r="Q2545" i="24"/>
  <c r="R423" i="24"/>
  <c r="Q423" i="24"/>
  <c r="Q1009" i="24"/>
  <c r="Q1989" i="24"/>
  <c r="R308" i="24"/>
  <c r="Q308" i="24"/>
  <c r="Q2136" i="24"/>
  <c r="Q1212" i="24"/>
  <c r="Q60" i="24"/>
  <c r="R60" i="24"/>
  <c r="Q981" i="24"/>
  <c r="Q2097" i="24"/>
  <c r="Q2931" i="24"/>
  <c r="Q1391" i="24"/>
  <c r="Q898" i="24"/>
  <c r="R133" i="24"/>
  <c r="Q1700" i="24"/>
  <c r="Q689" i="24"/>
  <c r="Q2241" i="24"/>
  <c r="Q2911" i="24"/>
  <c r="R53" i="24"/>
  <c r="Q786" i="24"/>
  <c r="Q743" i="24"/>
  <c r="R48" i="24"/>
  <c r="Q48" i="24"/>
  <c r="Q2957" i="24"/>
  <c r="Q2290" i="24"/>
  <c r="Q1484" i="24"/>
  <c r="Q1035" i="24"/>
  <c r="Q1897" i="24"/>
  <c r="R408" i="24"/>
  <c r="Q408" i="24"/>
  <c r="Q662" i="24"/>
  <c r="Q1118" i="24"/>
  <c r="Q2014" i="24"/>
  <c r="Q1731" i="24"/>
  <c r="Q1242" i="24"/>
  <c r="Q2120" i="24"/>
  <c r="Q664" i="24"/>
  <c r="Q2004" i="24"/>
  <c r="Q1841" i="24"/>
  <c r="Q2508" i="24"/>
  <c r="Q2546" i="24"/>
  <c r="Q2010" i="24"/>
  <c r="Q2363" i="24"/>
  <c r="Q1342" i="24"/>
  <c r="Q2507" i="24"/>
  <c r="Q2608" i="24"/>
  <c r="R306" i="24"/>
  <c r="Q306" i="24"/>
  <c r="Q2090" i="24"/>
  <c r="Q1526" i="24"/>
  <c r="Q659" i="24"/>
  <c r="Q640" i="24"/>
  <c r="Q2160" i="24"/>
  <c r="Q943" i="24"/>
  <c r="Q2034" i="24"/>
  <c r="Q2472" i="24"/>
  <c r="Q1301" i="24"/>
  <c r="Q2751" i="24"/>
  <c r="Q779" i="24"/>
  <c r="Q1224" i="24"/>
  <c r="Q676" i="24"/>
  <c r="Q748" i="24"/>
  <c r="Q2221" i="24"/>
  <c r="Q1227" i="24"/>
  <c r="Q2780" i="24"/>
  <c r="Q1150" i="24"/>
  <c r="R29" i="24"/>
  <c r="Q29" i="24"/>
  <c r="Q1937" i="24"/>
  <c r="Q1476" i="24"/>
  <c r="R118" i="24"/>
  <c r="Q118" i="24"/>
  <c r="R367" i="24"/>
  <c r="Q367" i="24"/>
  <c r="Q481" i="24"/>
  <c r="Q634" i="24"/>
  <c r="Q715" i="24"/>
  <c r="R90" i="24"/>
  <c r="Q90" i="24"/>
  <c r="R61" i="24"/>
  <c r="Q1793" i="24"/>
  <c r="Q1157" i="24"/>
  <c r="Q1211" i="24"/>
  <c r="Q1769" i="24"/>
  <c r="Q871" i="24"/>
  <c r="Q1020" i="24"/>
  <c r="Q1512" i="24"/>
  <c r="Q672" i="24"/>
  <c r="Q777" i="24"/>
  <c r="R83" i="24"/>
  <c r="Q83" i="24"/>
  <c r="Q2054" i="24"/>
  <c r="Q1715" i="24"/>
  <c r="Q2017" i="24"/>
  <c r="Q785" i="24"/>
  <c r="Q2973" i="24"/>
  <c r="R129" i="24"/>
  <c r="Q129" i="24"/>
  <c r="Q2234" i="24"/>
  <c r="Q935" i="24"/>
  <c r="Q997" i="24"/>
  <c r="Q2984" i="24"/>
  <c r="Q1034" i="24"/>
  <c r="Q1241" i="24"/>
  <c r="R113" i="24"/>
  <c r="Q113" i="24"/>
  <c r="Q2394" i="24"/>
  <c r="Q2305" i="24"/>
  <c r="Q2183" i="24"/>
  <c r="Q2070" i="24"/>
  <c r="Q1850" i="24"/>
  <c r="Q2599" i="24"/>
  <c r="Q880" i="24"/>
  <c r="Q1005" i="24"/>
  <c r="Q2091" i="24"/>
  <c r="Q2195" i="24"/>
  <c r="Q2694" i="24"/>
  <c r="Q2749" i="24"/>
  <c r="Q929" i="24"/>
  <c r="Q1864" i="24"/>
  <c r="Q1068" i="24"/>
  <c r="Q2581" i="24"/>
  <c r="Q614" i="24"/>
  <c r="R235" i="24"/>
  <c r="Q235" i="24"/>
  <c r="Q2598" i="24"/>
  <c r="Q995" i="24"/>
  <c r="Q1846" i="24"/>
  <c r="Q1783" i="24"/>
  <c r="Q835" i="24"/>
  <c r="Q2557" i="24"/>
  <c r="Q2775" i="24"/>
  <c r="Q2318" i="24"/>
  <c r="R81" i="24"/>
  <c r="Q81" i="24"/>
  <c r="Q2582" i="24"/>
  <c r="R149" i="24"/>
  <c r="Q149" i="24"/>
  <c r="Q1486" i="24"/>
  <c r="Q1766" i="24"/>
  <c r="Q2141" i="24"/>
  <c r="Q2443" i="24"/>
  <c r="Q522" i="24"/>
  <c r="Q1320" i="24"/>
  <c r="R347" i="24"/>
  <c r="Q347" i="24"/>
  <c r="Q1271" i="24"/>
  <c r="Q1252" i="24"/>
  <c r="Q1645" i="24"/>
  <c r="Q2689" i="24"/>
  <c r="Q1468" i="24"/>
  <c r="Q597" i="24"/>
  <c r="Q2207" i="24"/>
  <c r="Q2680" i="24"/>
  <c r="Q1992" i="24"/>
  <c r="Q815" i="24"/>
  <c r="Q1847" i="24"/>
  <c r="Q2569" i="24"/>
  <c r="Q674" i="24"/>
  <c r="Q1479" i="24"/>
  <c r="Q1500" i="24"/>
  <c r="Q2779" i="24"/>
  <c r="Q2563" i="24"/>
  <c r="Q2403" i="24"/>
  <c r="Q1767" i="24"/>
  <c r="Q1244" i="24"/>
  <c r="Q1747" i="24"/>
  <c r="Q1822" i="24"/>
  <c r="Q1346" i="24"/>
  <c r="Q2444" i="24"/>
  <c r="Q1350" i="24"/>
  <c r="Q1573" i="24"/>
  <c r="Q783" i="24"/>
  <c r="Q2869" i="24"/>
  <c r="Q2175" i="24"/>
  <c r="Q2540" i="24"/>
  <c r="Q737" i="24"/>
  <c r="Q1358" i="24"/>
  <c r="Q2657" i="24"/>
  <c r="Q2372" i="24"/>
  <c r="Q2688" i="24"/>
  <c r="Q1639" i="24"/>
  <c r="Q1705" i="24"/>
  <c r="Q1944" i="24"/>
  <c r="Q1599" i="24"/>
  <c r="Q2888" i="24"/>
  <c r="Q939" i="24"/>
  <c r="Q936" i="24"/>
  <c r="Q875" i="24"/>
  <c r="Q683" i="24"/>
  <c r="Q2048" i="24"/>
  <c r="Q2463" i="24"/>
  <c r="Q1917" i="24"/>
  <c r="Q1219" i="24"/>
  <c r="Q1560" i="24"/>
  <c r="Q2015" i="24"/>
  <c r="Q2427" i="24"/>
  <c r="Q881" i="24"/>
  <c r="Q1878" i="24"/>
  <c r="R380" i="24"/>
  <c r="Q380" i="24"/>
  <c r="Q2323" i="24"/>
  <c r="Q1862" i="24"/>
  <c r="Q1396" i="24"/>
  <c r="Q1808" i="24"/>
  <c r="Q649" i="24"/>
  <c r="Q1723" i="24"/>
  <c r="Q1023" i="24"/>
  <c r="Q2908" i="24"/>
  <c r="R276" i="24"/>
  <c r="Q276" i="24"/>
  <c r="Q1277" i="24"/>
  <c r="Q2930" i="24"/>
  <c r="Q2850" i="24"/>
  <c r="Q1941" i="24"/>
  <c r="Q1816" i="24"/>
  <c r="Q1809" i="24"/>
  <c r="Q1247" i="24"/>
  <c r="Q831" i="24"/>
  <c r="Q2837" i="24"/>
  <c r="R324" i="24"/>
  <c r="Q324" i="24"/>
  <c r="Q629" i="24"/>
  <c r="Q1373" i="24"/>
  <c r="R298" i="24"/>
  <c r="Q298" i="24"/>
  <c r="Q2570" i="24"/>
  <c r="Q2706" i="24"/>
  <c r="Q2155" i="24"/>
  <c r="Q2454" i="24"/>
  <c r="Q1703" i="24"/>
  <c r="Q1119" i="24"/>
  <c r="Q960" i="24"/>
  <c r="Q1059" i="24"/>
  <c r="Q2369" i="24"/>
  <c r="Q1318" i="24"/>
  <c r="Q2594" i="24"/>
  <c r="Q2389" i="24"/>
  <c r="Q2404" i="24"/>
  <c r="Q2511" i="24"/>
  <c r="R238" i="24"/>
  <c r="Q238" i="24"/>
  <c r="Q2212" i="24"/>
  <c r="Q1008" i="24"/>
  <c r="Q1525" i="24"/>
  <c r="Q2642" i="24"/>
  <c r="Q1587" i="24"/>
  <c r="Q1775" i="24"/>
  <c r="Q2325" i="24"/>
  <c r="Q1987" i="24"/>
  <c r="Q2272" i="24"/>
  <c r="Q637" i="24"/>
  <c r="Q1860" i="24"/>
  <c r="Q1501" i="24"/>
  <c r="Q1471" i="24"/>
  <c r="Q2087" i="24"/>
  <c r="Q1837" i="24"/>
  <c r="Q2776" i="24"/>
  <c r="Q2200" i="24"/>
  <c r="Q1300" i="24"/>
  <c r="Q1870" i="24"/>
  <c r="Q1982" i="24"/>
  <c r="Q2296" i="24"/>
  <c r="Q801" i="24"/>
  <c r="Q1042" i="24"/>
  <c r="Q3" i="24"/>
  <c r="Q546" i="24"/>
  <c r="Q1351" i="24"/>
  <c r="Q984" i="24"/>
  <c r="Q2797" i="24"/>
  <c r="Q1609" i="24"/>
  <c r="Q1830" i="24"/>
  <c r="Q1975" i="24"/>
  <c r="Q2893" i="24"/>
  <c r="Q1071" i="24"/>
  <c r="Q837" i="24"/>
  <c r="Q1991" i="24"/>
  <c r="Q1790" i="24"/>
  <c r="Q1348" i="24"/>
  <c r="Q717" i="24"/>
  <c r="Q1180" i="24"/>
  <c r="Q1502" i="24"/>
  <c r="Q1214" i="24"/>
  <c r="Q1105" i="24"/>
  <c r="Q1097" i="24"/>
  <c r="Q1101" i="24"/>
  <c r="Q1093" i="24"/>
  <c r="Q2357" i="24"/>
  <c r="Q2332" i="24"/>
  <c r="Q2933" i="24"/>
  <c r="Q2978" i="24"/>
  <c r="Q2347" i="24"/>
  <c r="Q2368" i="24"/>
  <c r="Q2338" i="24"/>
  <c r="Q1091" i="24"/>
  <c r="Q1104" i="24"/>
  <c r="Q2339" i="24"/>
  <c r="Q3114" i="24"/>
  <c r="Q3008" i="24"/>
  <c r="Q3024" i="24"/>
  <c r="Q3056" i="24"/>
  <c r="Q3067" i="24"/>
  <c r="Q3099" i="24"/>
  <c r="Q3124" i="24"/>
  <c r="Q3007" i="24"/>
  <c r="Q3023" i="24"/>
  <c r="Q3055" i="24"/>
  <c r="Q3107" i="24"/>
  <c r="Q3010" i="24"/>
  <c r="Q3026" i="24"/>
  <c r="Q3058" i="24"/>
  <c r="Q3081" i="24"/>
  <c r="Q3097" i="24"/>
  <c r="Q3122" i="24"/>
  <c r="Q3140" i="24"/>
  <c r="Q3139" i="24"/>
  <c r="Q3155" i="24"/>
  <c r="Q3065" i="24"/>
  <c r="Q3092" i="24"/>
  <c r="Q3157" i="24"/>
  <c r="Q3021" i="24"/>
  <c r="Q3053" i="24"/>
  <c r="Q3068" i="24"/>
  <c r="Q3121" i="24"/>
  <c r="Q3001" i="24"/>
  <c r="Q3132" i="24"/>
  <c r="Q3141" i="24"/>
  <c r="Q3154" i="24"/>
  <c r="Q2686" i="24"/>
  <c r="Q489" i="24"/>
  <c r="Q1402" i="24"/>
  <c r="R401" i="24"/>
  <c r="Q401" i="24"/>
  <c r="Q2049" i="24"/>
  <c r="Q823" i="24"/>
  <c r="Q1273" i="24"/>
  <c r="R170" i="24"/>
  <c r="Q170" i="24"/>
  <c r="R305" i="24"/>
  <c r="Q305" i="24"/>
  <c r="Q1022" i="24"/>
  <c r="Q1514" i="24"/>
  <c r="R224" i="24"/>
  <c r="Q1434" i="24"/>
  <c r="R85" i="24"/>
  <c r="Q85" i="24"/>
  <c r="R16" i="24"/>
  <c r="Q16" i="24"/>
  <c r="Q2168" i="24"/>
  <c r="Q507" i="24"/>
  <c r="Q2606" i="24"/>
  <c r="Q470" i="24"/>
  <c r="Q491" i="24"/>
  <c r="Q909" i="24"/>
  <c r="Q2654" i="24"/>
  <c r="Q1528" i="24"/>
  <c r="Q513" i="24"/>
  <c r="Q2807" i="24"/>
  <c r="Q621" i="24"/>
  <c r="R43" i="24"/>
  <c r="Q43" i="24"/>
  <c r="R136" i="24"/>
  <c r="Q136" i="24"/>
  <c r="Q684" i="24"/>
  <c r="R416" i="24"/>
  <c r="Q416" i="24"/>
  <c r="Q1146" i="24"/>
  <c r="Q1079" i="24"/>
  <c r="R105" i="24"/>
  <c r="Q105" i="24"/>
  <c r="R139" i="24"/>
  <c r="Q139" i="24"/>
  <c r="Q1772" i="24"/>
  <c r="Q1546" i="24"/>
  <c r="Q2092" i="24"/>
  <c r="Q806" i="24"/>
  <c r="Q1231" i="24"/>
  <c r="Q469" i="24"/>
  <c r="R214" i="24"/>
  <c r="Q214" i="24"/>
  <c r="R25" i="24"/>
  <c r="Q25" i="24"/>
  <c r="Q2455" i="24"/>
  <c r="R241" i="24"/>
  <c r="Q241" i="24"/>
  <c r="Q1409" i="24"/>
  <c r="R304" i="24"/>
  <c r="Q304" i="24"/>
  <c r="Q140" i="24"/>
  <c r="R140" i="24"/>
  <c r="R173" i="24"/>
  <c r="Q173" i="24"/>
  <c r="Q1038" i="24"/>
  <c r="Q485" i="24"/>
  <c r="Q602" i="24"/>
  <c r="Q464" i="24"/>
  <c r="Q2058" i="24"/>
  <c r="Q887" i="24"/>
  <c r="Q548" i="24"/>
  <c r="Q2359" i="24"/>
  <c r="Q454" i="24"/>
  <c r="Q697" i="24"/>
  <c r="Q2350" i="24"/>
  <c r="Q3079" i="24"/>
  <c r="Q3111" i="24"/>
  <c r="Q3159" i="24"/>
  <c r="P1203" i="24"/>
  <c r="Q1203" i="24" s="1"/>
  <c r="P1906" i="24"/>
  <c r="Q1906" i="24" s="1"/>
  <c r="Q2935" i="24"/>
  <c r="Q1805" i="24"/>
  <c r="Q431" i="24"/>
  <c r="Q2423" i="24"/>
  <c r="R421" i="24"/>
  <c r="Q421" i="24"/>
  <c r="Q1466" i="24"/>
  <c r="R141" i="24"/>
  <c r="Q141" i="24"/>
  <c r="R240" i="24"/>
  <c r="Q240" i="24"/>
  <c r="R313" i="24"/>
  <c r="Q313" i="24"/>
  <c r="Q790" i="24"/>
  <c r="Q1722" i="24"/>
  <c r="Q1580" i="24"/>
  <c r="Q695" i="24"/>
  <c r="Q842" i="24"/>
  <c r="Q1081" i="24"/>
  <c r="R117" i="24"/>
  <c r="Q117" i="24"/>
  <c r="R400" i="24"/>
  <c r="Q400" i="24"/>
  <c r="R22" i="24"/>
  <c r="Q22" i="24"/>
  <c r="R169" i="24"/>
  <c r="Q169" i="24"/>
  <c r="Q2558" i="24"/>
  <c r="Q76" i="24"/>
  <c r="R76" i="24"/>
  <c r="Q1069" i="24"/>
  <c r="Q2232" i="24"/>
  <c r="Q727" i="24"/>
  <c r="Q1665" i="24"/>
  <c r="R273" i="24"/>
  <c r="Q273" i="24"/>
  <c r="Q734" i="24"/>
  <c r="Q1400" i="24"/>
  <c r="Q845" i="24"/>
  <c r="Q2711" i="24"/>
  <c r="Q890" i="24"/>
  <c r="R115" i="24"/>
  <c r="Q115" i="24"/>
  <c r="Q2510" i="24"/>
  <c r="Q2186" i="24"/>
  <c r="Q1196" i="24"/>
  <c r="R406" i="24"/>
  <c r="Q406" i="24"/>
  <c r="R203" i="24"/>
  <c r="Q203" i="24"/>
  <c r="Q1914" i="24"/>
  <c r="R389" i="24"/>
  <c r="Q389" i="24"/>
  <c r="Q1324" i="24"/>
  <c r="Q647" i="24"/>
  <c r="Q1260" i="24"/>
  <c r="R69" i="24"/>
  <c r="Q69" i="24"/>
  <c r="R375" i="24"/>
  <c r="Q375" i="24"/>
  <c r="Q1209" i="24"/>
  <c r="Q814" i="24"/>
  <c r="Q574" i="24"/>
  <c r="R145" i="24"/>
  <c r="Q145" i="24"/>
  <c r="Q2535" i="24"/>
  <c r="Q1615" i="24"/>
  <c r="R34" i="24"/>
  <c r="Q34" i="24"/>
  <c r="Q586" i="24"/>
  <c r="R36" i="24"/>
  <c r="Q36" i="24"/>
  <c r="Q2631" i="24"/>
  <c r="Q850" i="24"/>
  <c r="Q449" i="24"/>
  <c r="Q496" i="24"/>
  <c r="Q3070" i="24"/>
  <c r="Q3143" i="24"/>
  <c r="P2298" i="24"/>
  <c r="Q2298" i="24" s="1"/>
  <c r="Q2647" i="24"/>
  <c r="Q2311" i="24"/>
  <c r="Q2734" i="24"/>
  <c r="Q1006" i="24"/>
  <c r="Q1857" i="24"/>
  <c r="R221" i="24"/>
  <c r="Q221" i="24"/>
  <c r="Q2830" i="24"/>
  <c r="R331" i="24"/>
  <c r="Q331" i="24"/>
  <c r="Q1354" i="24"/>
  <c r="Q555" i="24"/>
  <c r="Q711" i="24"/>
  <c r="Q1834" i="24"/>
  <c r="R289" i="24"/>
  <c r="Q289" i="24"/>
  <c r="Q1002" i="24"/>
  <c r="Q1239" i="24"/>
  <c r="Q2638" i="24"/>
  <c r="Q2462" i="24"/>
  <c r="Q516" i="24"/>
  <c r="R54" i="24"/>
  <c r="Q54" i="24"/>
  <c r="Q588" i="24"/>
  <c r="Q812" i="24"/>
  <c r="R392" i="24"/>
  <c r="Q392" i="24"/>
  <c r="Q429" i="24"/>
  <c r="Q2766" i="24"/>
  <c r="Q2903" i="24"/>
  <c r="Q4" i="24"/>
  <c r="R422" i="24"/>
  <c r="Q422" i="24"/>
  <c r="Q2266" i="24"/>
  <c r="Q862" i="24"/>
  <c r="Q505" i="24"/>
  <c r="R144" i="24"/>
  <c r="Q144" i="24"/>
  <c r="R345" i="24"/>
  <c r="Q345" i="24"/>
  <c r="Q2503" i="24"/>
  <c r="Q541" i="24"/>
  <c r="Q606" i="24"/>
  <c r="Q746" i="24"/>
  <c r="Q878" i="24"/>
  <c r="R27" i="24"/>
  <c r="Q27" i="24"/>
  <c r="Q2211" i="24"/>
  <c r="R290" i="24"/>
  <c r="Q290" i="24"/>
  <c r="R333" i="24"/>
  <c r="Q333" i="24"/>
  <c r="Q882" i="24"/>
  <c r="R198" i="24"/>
  <c r="Q198" i="24"/>
  <c r="Q2894" i="24"/>
  <c r="Q524" i="24"/>
  <c r="R342" i="24"/>
  <c r="Q342" i="24"/>
  <c r="R112" i="24"/>
  <c r="Q112" i="24"/>
  <c r="R285" i="24"/>
  <c r="Q285" i="24"/>
  <c r="Q902" i="24"/>
  <c r="Q580" i="24"/>
  <c r="Q1636" i="24"/>
  <c r="Q501" i="24"/>
  <c r="Q2990" i="24"/>
  <c r="R70" i="24"/>
  <c r="Q70" i="24"/>
  <c r="Q1251" i="24"/>
  <c r="Q950" i="24"/>
  <c r="Q2154" i="24"/>
  <c r="Q497" i="24"/>
  <c r="Q1098" i="24"/>
  <c r="Q750" i="24"/>
  <c r="Q2999" i="24"/>
  <c r="Q3031" i="24"/>
  <c r="Q3047" i="24"/>
  <c r="Q3063" i="24"/>
  <c r="Q3086" i="24"/>
  <c r="Q3102" i="24"/>
  <c r="Q3150" i="24"/>
  <c r="Q3134" i="24"/>
  <c r="Q3165" i="24"/>
  <c r="R219" i="24"/>
  <c r="Q219" i="24"/>
  <c r="R197" i="24"/>
  <c r="Q197" i="24"/>
  <c r="Q2189" i="24"/>
  <c r="Q563" i="24"/>
  <c r="Q1004" i="24"/>
  <c r="Q2695" i="24"/>
  <c r="Q1423" i="24"/>
  <c r="Q1030" i="24"/>
  <c r="R249" i="24"/>
  <c r="Q249" i="24"/>
  <c r="Q557" i="24"/>
  <c r="R200" i="24"/>
  <c r="Q200" i="24"/>
  <c r="Q654" i="24"/>
  <c r="R309" i="24"/>
  <c r="Q309" i="24"/>
  <c r="R340" i="24"/>
  <c r="Q340" i="24"/>
  <c r="Q1818" i="24"/>
  <c r="Q2366" i="24"/>
  <c r="Q1418" i="24"/>
  <c r="R301" i="24"/>
  <c r="Q301" i="24"/>
  <c r="Q2919" i="24"/>
  <c r="R185" i="24"/>
  <c r="Q185" i="24"/>
  <c r="Q922" i="24"/>
  <c r="Q2951" i="24"/>
  <c r="R134" i="24"/>
  <c r="Q134" i="24"/>
  <c r="Q1610" i="24"/>
  <c r="R182" i="24"/>
  <c r="Q182" i="24"/>
  <c r="Q1114" i="24"/>
  <c r="R297" i="24"/>
  <c r="Q297" i="24"/>
  <c r="Q534" i="24"/>
  <c r="Q2839" i="24"/>
  <c r="R311" i="24"/>
  <c r="Q311" i="24"/>
  <c r="R361" i="24"/>
  <c r="Q361" i="24"/>
  <c r="Q480" i="24"/>
  <c r="Q1123" i="24"/>
  <c r="Q2220" i="24"/>
  <c r="Q1162" i="24"/>
  <c r="Q2471" i="24"/>
  <c r="Q528" i="24"/>
  <c r="R121" i="24"/>
  <c r="Q121" i="24"/>
  <c r="Q2147" i="24"/>
  <c r="R153" i="24"/>
  <c r="Q153" i="24"/>
  <c r="Q1450" i="24"/>
  <c r="Q1258" i="24"/>
  <c r="Q958" i="24"/>
  <c r="Q1562" i="24"/>
  <c r="Q1095" i="24"/>
  <c r="Q2574" i="24"/>
  <c r="Q1102" i="24"/>
  <c r="Q2343" i="24"/>
  <c r="Q2334" i="24"/>
  <c r="Q2846" i="24"/>
  <c r="Q702" i="24"/>
  <c r="Q1100" i="24"/>
  <c r="Q3095" i="24"/>
  <c r="Q3006" i="24"/>
  <c r="Q3022" i="24"/>
  <c r="Q3054" i="24"/>
  <c r="Q3118" i="24"/>
  <c r="H668" i="1"/>
  <c r="H615" i="1"/>
  <c r="H626" i="1"/>
  <c r="H594" i="1"/>
  <c r="H885" i="1"/>
  <c r="H483" i="1"/>
  <c r="H316" i="1"/>
  <c r="H220" i="1"/>
  <c r="H749" i="1"/>
  <c r="H501" i="1"/>
  <c r="H391" i="1"/>
  <c r="H326" i="1"/>
  <c r="H55" i="1"/>
  <c r="H273" i="1"/>
  <c r="H364" i="1"/>
  <c r="H161" i="1"/>
  <c r="H956" i="1"/>
  <c r="H371" i="1"/>
  <c r="H256" i="1"/>
  <c r="H145" i="1"/>
  <c r="H387" i="1"/>
  <c r="H764" i="1"/>
  <c r="H374" i="1"/>
  <c r="H227" i="1"/>
  <c r="H595" i="1"/>
  <c r="H833" i="1"/>
  <c r="H54" i="1"/>
  <c r="H96" i="1"/>
  <c r="H347" i="1"/>
  <c r="H953" i="1"/>
  <c r="H744" i="1"/>
  <c r="H249" i="1"/>
  <c r="H291" i="1"/>
  <c r="H288" i="1"/>
  <c r="H790" i="1"/>
  <c r="H201" i="1"/>
  <c r="H261" i="1"/>
  <c r="H57" i="1"/>
  <c r="H165" i="1"/>
  <c r="H649" i="1"/>
  <c r="H647" i="1"/>
  <c r="H755" i="1"/>
  <c r="H384" i="1"/>
  <c r="H343" i="1"/>
  <c r="H468" i="1"/>
  <c r="H527" i="1"/>
  <c r="H914" i="1"/>
  <c r="H63" i="1"/>
  <c r="H370" i="1"/>
  <c r="J201" i="1"/>
  <c r="I291" i="1"/>
  <c r="I201" i="1"/>
  <c r="I501" i="1"/>
  <c r="J384" i="1"/>
  <c r="I165" i="1"/>
  <c r="J364" i="1"/>
  <c r="J468" i="1"/>
  <c r="I384" i="1"/>
  <c r="J261" i="1"/>
  <c r="J527" i="1"/>
  <c r="I261" i="1"/>
  <c r="I527" i="1"/>
  <c r="I227" i="1"/>
  <c r="J161" i="1"/>
  <c r="I63" i="1"/>
  <c r="I161" i="1"/>
  <c r="J227" i="1"/>
  <c r="J63" i="1"/>
  <c r="J291" i="1"/>
  <c r="J370" i="1"/>
  <c r="J501" i="1"/>
  <c r="I370" i="1"/>
  <c r="I364" i="1"/>
  <c r="I468" i="1"/>
  <c r="J165" i="1"/>
  <c r="J649" i="1"/>
  <c r="J288" i="1"/>
  <c r="J264" i="1"/>
  <c r="J343" i="1"/>
  <c r="J371" i="1"/>
  <c r="J316" i="1"/>
  <c r="J683" i="1"/>
  <c r="J374" i="1"/>
  <c r="J887" i="1"/>
  <c r="J256" i="1"/>
  <c r="J326" i="1"/>
  <c r="J220" i="1"/>
  <c r="J443" i="1"/>
  <c r="J519" i="1"/>
  <c r="I722" i="1"/>
  <c r="J722" i="1"/>
  <c r="J513" i="1"/>
  <c r="H673" i="1"/>
  <c r="H289" i="1"/>
  <c r="H714" i="1"/>
  <c r="H125" i="1"/>
  <c r="H264" i="1"/>
  <c r="H513" i="1"/>
  <c r="H490" i="1"/>
  <c r="I519" i="1"/>
  <c r="H97" i="1"/>
  <c r="H240" i="1"/>
  <c r="H534" i="1"/>
  <c r="H408" i="1"/>
  <c r="H263" i="1"/>
  <c r="H817" i="1"/>
  <c r="H783" i="1"/>
  <c r="H296" i="1"/>
  <c r="H683" i="1"/>
  <c r="H409" i="1"/>
  <c r="J263" i="1"/>
  <c r="I443" i="1"/>
  <c r="H892" i="1"/>
  <c r="H443" i="1"/>
  <c r="H354" i="1"/>
  <c r="H277" i="1"/>
  <c r="H377" i="1"/>
  <c r="H519" i="1"/>
  <c r="H887" i="1"/>
  <c r="H181" i="1"/>
  <c r="H401" i="1"/>
  <c r="H722" i="1"/>
  <c r="H199" i="1"/>
  <c r="H931" i="1"/>
  <c r="H268" i="1"/>
  <c r="J289" i="1"/>
  <c r="J277" i="1"/>
  <c r="J534" i="1"/>
  <c r="I513" i="1"/>
  <c r="I289" i="1"/>
  <c r="H37" i="1"/>
  <c r="H340" i="1"/>
  <c r="H153" i="1"/>
  <c r="H142" i="1"/>
  <c r="H619" i="1"/>
  <c r="H518" i="1"/>
  <c r="H233" i="1"/>
  <c r="H411" i="1"/>
  <c r="H122" i="1"/>
  <c r="H482" i="1"/>
  <c r="H499" i="1"/>
  <c r="H547" i="1"/>
  <c r="H445" i="1"/>
  <c r="H413" i="1"/>
  <c r="H655" i="1"/>
  <c r="H919" i="1"/>
  <c r="H512" i="1"/>
  <c r="H948" i="1"/>
  <c r="H809" i="1"/>
  <c r="H66" i="1"/>
  <c r="H318" i="1"/>
  <c r="H163" i="1"/>
  <c r="H157" i="1"/>
  <c r="H904" i="1"/>
  <c r="H174" i="1"/>
  <c r="H497" i="1"/>
  <c r="H933" i="1"/>
  <c r="H713" i="1"/>
  <c r="H930" i="1"/>
  <c r="H578" i="1"/>
  <c r="H672" i="1"/>
  <c r="H853" i="1"/>
  <c r="H651" i="1"/>
  <c r="H194" i="1"/>
  <c r="H4" i="1"/>
  <c r="H308" i="1"/>
  <c r="H580" i="1"/>
  <c r="H720" i="1"/>
  <c r="H781" i="1"/>
  <c r="H357" i="1"/>
  <c r="H404" i="1"/>
  <c r="H792" i="1"/>
  <c r="H378" i="1"/>
  <c r="H217" i="1"/>
  <c r="H825" i="1"/>
  <c r="H633" i="1"/>
  <c r="H385" i="1"/>
  <c r="H694" i="1"/>
  <c r="H470" i="1"/>
  <c r="H528" i="1"/>
  <c r="H492" i="1"/>
  <c r="H202" i="1"/>
  <c r="H442" i="1"/>
  <c r="H173" i="1"/>
  <c r="H186" i="1"/>
  <c r="H517" i="1"/>
  <c r="H154" i="1"/>
  <c r="H849" i="1"/>
  <c r="H739" i="1"/>
  <c r="H821" i="1"/>
  <c r="H908" i="1"/>
  <c r="H867" i="1"/>
  <c r="H584" i="1"/>
  <c r="H509" i="1"/>
  <c r="H241" i="1"/>
  <c r="H847" i="1"/>
  <c r="H436" i="1"/>
  <c r="H485" i="1"/>
  <c r="H237" i="1"/>
  <c r="H557" i="1"/>
  <c r="H495" i="1"/>
  <c r="H860" i="1"/>
  <c r="H337" i="1"/>
  <c r="H936" i="1"/>
  <c r="H348" i="1"/>
  <c r="H935" i="1"/>
  <c r="H725" i="1"/>
  <c r="H437" i="1"/>
  <c r="H835" i="1"/>
  <c r="H882" i="1"/>
  <c r="H684" i="1"/>
  <c r="H351" i="1"/>
  <c r="H156" i="1"/>
  <c r="H688" i="1"/>
  <c r="H455" i="1"/>
  <c r="H798" i="1"/>
  <c r="H250" i="1"/>
  <c r="H38" i="1"/>
  <c r="H232" i="1"/>
  <c r="H130" i="1"/>
  <c r="H139" i="1"/>
  <c r="H610" i="1"/>
  <c r="H179" i="1"/>
  <c r="H872" i="1"/>
  <c r="H472" i="1"/>
  <c r="H447" i="1"/>
  <c r="H51" i="1"/>
  <c r="H489" i="1"/>
  <c r="H197" i="1"/>
  <c r="H724" i="1"/>
  <c r="H61" i="1"/>
  <c r="H234" i="1"/>
  <c r="H567" i="1"/>
  <c r="H813" i="1"/>
  <c r="H260" i="1"/>
  <c r="H706" i="1"/>
  <c r="H59" i="1"/>
  <c r="H376" i="1"/>
  <c r="H730" i="1"/>
  <c r="H635" i="1"/>
  <c r="H6" i="1"/>
  <c r="H355" i="1"/>
  <c r="H700" i="1"/>
  <c r="H924" i="1"/>
  <c r="H928" i="1"/>
  <c r="H7" i="1"/>
  <c r="H796" i="1"/>
  <c r="H500" i="1"/>
  <c r="H210" i="1"/>
  <c r="H561" i="1"/>
  <c r="H613" i="1"/>
  <c r="H302" i="1"/>
  <c r="H19" i="1"/>
  <c r="H13" i="1"/>
  <c r="H141" i="1"/>
  <c r="H940" i="1"/>
  <c r="H60" i="1"/>
  <c r="H23" i="1"/>
  <c r="H888" i="1"/>
  <c r="H837" i="1"/>
  <c r="H211" i="1"/>
  <c r="H741" i="1"/>
  <c r="H471" i="1"/>
  <c r="H799" i="1"/>
  <c r="H834" i="1"/>
  <c r="H123" i="1"/>
  <c r="H254" i="1"/>
  <c r="H524" i="1"/>
  <c r="H717" i="1"/>
  <c r="H193" i="1"/>
  <c r="H151" i="1"/>
  <c r="H695" i="1"/>
  <c r="H20" i="1"/>
  <c r="H566" i="1"/>
  <c r="H155" i="1"/>
  <c r="H906" i="1"/>
  <c r="H203" i="1"/>
  <c r="H267" i="1"/>
  <c r="H826" i="1"/>
  <c r="H565" i="1"/>
  <c r="H639" i="1"/>
  <c r="H469" i="1"/>
  <c r="H367" i="1"/>
  <c r="H170" i="1"/>
  <c r="H323" i="1"/>
  <c r="H671" i="1"/>
  <c r="H294" i="1"/>
  <c r="J578" i="1"/>
  <c r="H360" i="1"/>
  <c r="H216" i="1"/>
  <c r="H920" i="1"/>
  <c r="H522" i="1"/>
  <c r="H944" i="1"/>
  <c r="H324" i="1"/>
  <c r="H797" i="1"/>
  <c r="H292" i="1"/>
  <c r="H611" i="1"/>
  <c r="H90" i="1"/>
  <c r="H925" i="1"/>
  <c r="H169" i="1"/>
  <c r="H721" i="1"/>
  <c r="H905" i="1"/>
  <c r="H168" i="1"/>
  <c r="H218" i="1"/>
  <c r="H913" i="1"/>
  <c r="H42" i="1"/>
  <c r="H295" i="1"/>
  <c r="H757" i="1"/>
  <c r="H604" i="1"/>
  <c r="H244" i="1"/>
  <c r="H21" i="1"/>
  <c r="H365" i="1"/>
  <c r="H910" i="1"/>
  <c r="H608" i="1"/>
  <c r="H679" i="1"/>
  <c r="H53" i="1"/>
  <c r="H812" i="1"/>
  <c r="H909" i="1"/>
  <c r="H95" i="1"/>
  <c r="H279" i="1"/>
  <c r="H118" i="1"/>
  <c r="H607" i="1"/>
  <c r="H947" i="1"/>
  <c r="H536" i="1"/>
  <c r="H89" i="1"/>
  <c r="H642" i="1"/>
  <c r="J37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79" i="1"/>
  <c r="M130" i="1"/>
  <c r="M131" i="1"/>
  <c r="M86" i="1"/>
  <c r="M120" i="1"/>
  <c r="M121" i="1"/>
  <c r="M81" i="1"/>
  <c r="M147" i="1"/>
  <c r="M26" i="1"/>
  <c r="M27" i="1"/>
  <c r="M82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80" i="1"/>
  <c r="M83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2" i="1"/>
  <c r="M123" i="1"/>
  <c r="M124" i="1"/>
  <c r="M125" i="1"/>
  <c r="M126" i="1"/>
  <c r="M127" i="1"/>
  <c r="M128" i="1"/>
  <c r="M129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8" i="1"/>
  <c r="M149" i="1"/>
  <c r="M150" i="1"/>
  <c r="M151" i="1"/>
  <c r="M152" i="1"/>
  <c r="M153" i="1"/>
  <c r="M154" i="1"/>
  <c r="M155" i="1"/>
  <c r="M2" i="1"/>
  <c r="H464" i="23"/>
  <c r="I464" i="23"/>
  <c r="K154" i="1"/>
  <c r="K155" i="1"/>
  <c r="I3" i="16"/>
  <c r="I2" i="16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2" i="1"/>
  <c r="K123" i="1"/>
  <c r="K124" i="1"/>
  <c r="K125" i="1"/>
  <c r="K126" i="1"/>
  <c r="K127" i="1"/>
  <c r="K128" i="1"/>
  <c r="K129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8" i="1"/>
  <c r="K149" i="1"/>
  <c r="K150" i="1"/>
  <c r="K151" i="1"/>
  <c r="K152" i="1"/>
  <c r="K153" i="1"/>
  <c r="C31" i="16"/>
  <c r="C30" i="16"/>
  <c r="C29" i="16"/>
  <c r="C28" i="16"/>
  <c r="C27" i="16"/>
  <c r="C26" i="16"/>
  <c r="R185" i="5"/>
  <c r="S185" i="5" s="1"/>
  <c r="R165" i="5"/>
  <c r="S165" i="5" s="1"/>
  <c r="R628" i="5"/>
  <c r="S628" i="5" s="1"/>
  <c r="R282" i="5"/>
  <c r="S282" i="5" s="1"/>
  <c r="R279" i="5"/>
  <c r="S279" i="5" s="1"/>
  <c r="R161" i="5"/>
  <c r="S161" i="5" s="1"/>
  <c r="R236" i="5"/>
  <c r="S236" i="5" s="1"/>
  <c r="R81" i="5"/>
  <c r="S81" i="5" s="1"/>
  <c r="R345" i="5"/>
  <c r="S345" i="5" s="1"/>
  <c r="R509" i="5"/>
  <c r="S509" i="5" s="1"/>
  <c r="R306" i="5"/>
  <c r="S306" i="5" s="1"/>
  <c r="R49" i="5"/>
  <c r="S49" i="5" s="1"/>
  <c r="R139" i="5"/>
  <c r="S139" i="5" s="1"/>
  <c r="R197" i="5"/>
  <c r="S197" i="5" s="1"/>
  <c r="R92" i="5"/>
  <c r="S92" i="5" s="1"/>
  <c r="R30" i="5"/>
  <c r="S30" i="5" s="1"/>
  <c r="R502" i="5"/>
  <c r="S502" i="5" s="1"/>
  <c r="R610" i="5"/>
  <c r="S610" i="5" s="1"/>
  <c r="R167" i="5"/>
  <c r="S167" i="5" s="1"/>
  <c r="R182" i="5"/>
  <c r="S182" i="5" s="1"/>
  <c r="R584" i="5"/>
  <c r="S584" i="5" s="1"/>
  <c r="R326" i="5"/>
  <c r="S326" i="5" s="1"/>
  <c r="R269" i="5"/>
  <c r="S269" i="5" s="1"/>
  <c r="R439" i="5"/>
  <c r="S439" i="5" s="1"/>
  <c r="R428" i="5"/>
  <c r="S428" i="5" s="1"/>
  <c r="R522" i="5"/>
  <c r="S522" i="5" s="1"/>
  <c r="R371" i="5"/>
  <c r="S371" i="5" s="1"/>
  <c r="R24" i="5"/>
  <c r="S24" i="5" s="1"/>
  <c r="R315" i="5"/>
  <c r="S315" i="5" s="1"/>
  <c r="R561" i="5"/>
  <c r="S561" i="5" s="1"/>
  <c r="R434" i="5"/>
  <c r="S434" i="5" s="1"/>
  <c r="R140" i="5"/>
  <c r="S140" i="5" s="1"/>
  <c r="R32" i="5"/>
  <c r="S32" i="5" s="1"/>
  <c r="R624" i="5"/>
  <c r="S624" i="5" s="1"/>
  <c r="R542" i="5"/>
  <c r="S542" i="5" s="1"/>
  <c r="R472" i="5"/>
  <c r="S472" i="5" s="1"/>
  <c r="R441" i="5"/>
  <c r="S441" i="5" s="1"/>
  <c r="R265" i="5"/>
  <c r="S265" i="5" s="1"/>
  <c r="R529" i="5"/>
  <c r="S529" i="5" s="1"/>
  <c r="R525" i="5"/>
  <c r="S525" i="5" s="1"/>
  <c r="R544" i="5"/>
  <c r="S544" i="5" s="1"/>
  <c r="R594" i="5"/>
  <c r="S594" i="5" s="1"/>
  <c r="R504" i="5"/>
  <c r="S504" i="5" s="1"/>
  <c r="R252" i="5"/>
  <c r="S252" i="5" s="1"/>
  <c r="R77" i="5"/>
  <c r="S77" i="5" s="1"/>
  <c r="R177" i="5"/>
  <c r="S177" i="5" s="1"/>
  <c r="R253" i="5"/>
  <c r="S253" i="5" s="1"/>
  <c r="R108" i="5"/>
  <c r="S108" i="5" s="1"/>
  <c r="R102" i="5"/>
  <c r="S102" i="5" s="1"/>
  <c r="R67" i="5"/>
  <c r="S67" i="5" s="1"/>
  <c r="R96" i="5"/>
  <c r="S96" i="5" s="1"/>
  <c r="R358" i="5"/>
  <c r="S358" i="5" s="1"/>
  <c r="R450" i="5"/>
  <c r="S450" i="5" s="1"/>
  <c r="R495" i="5"/>
  <c r="S495" i="5" s="1"/>
  <c r="R250" i="5"/>
  <c r="S250" i="5" s="1"/>
  <c r="R496" i="5"/>
  <c r="S496" i="5" s="1"/>
  <c r="R586" i="5"/>
  <c r="S586" i="5" s="1"/>
  <c r="R607" i="5"/>
  <c r="S607" i="5" s="1"/>
  <c r="R606" i="5"/>
  <c r="S606" i="5" s="1"/>
  <c r="R602" i="5"/>
  <c r="S602" i="5" s="1"/>
  <c r="R383" i="5"/>
  <c r="S383" i="5" s="1"/>
  <c r="R97" i="5"/>
  <c r="S97" i="5" s="1"/>
  <c r="R429" i="5"/>
  <c r="S429" i="5" s="1"/>
  <c r="R57" i="5"/>
  <c r="S57" i="5" s="1"/>
  <c r="R614" i="5"/>
  <c r="S614" i="5" s="1"/>
  <c r="R427" i="5"/>
  <c r="S427" i="5" s="1"/>
  <c r="R244" i="5"/>
  <c r="S244" i="5" s="1"/>
  <c r="R490" i="5"/>
  <c r="S490" i="5" s="1"/>
  <c r="R50" i="5"/>
  <c r="S50" i="5" s="1"/>
  <c r="R138" i="5"/>
  <c r="S138" i="5" s="1"/>
  <c r="R9" i="5"/>
  <c r="S9" i="5" s="1"/>
  <c r="R45" i="5"/>
  <c r="S45" i="5" s="1"/>
  <c r="R101" i="5"/>
  <c r="S101" i="5" s="1"/>
  <c r="R234" i="5"/>
  <c r="S234" i="5" s="1"/>
  <c r="R173" i="5"/>
  <c r="S173" i="5" s="1"/>
  <c r="R533" i="5"/>
  <c r="S533" i="5" s="1"/>
  <c r="R198" i="5"/>
  <c r="S198" i="5" s="1"/>
  <c r="R364" i="5"/>
  <c r="S364" i="5" s="1"/>
  <c r="R590" i="5"/>
  <c r="S590" i="5" s="1"/>
  <c r="R629" i="5"/>
  <c r="S629" i="5" s="1"/>
  <c r="R256" i="5"/>
  <c r="S256" i="5" s="1"/>
  <c r="R206" i="5"/>
  <c r="S206" i="5" s="1"/>
  <c r="R128" i="5"/>
  <c r="S128" i="5" s="1"/>
  <c r="R412" i="5"/>
  <c r="S412" i="5" s="1"/>
  <c r="R66" i="5"/>
  <c r="S66" i="5" s="1"/>
  <c r="R323" i="5"/>
  <c r="S323" i="5" s="1"/>
  <c r="R553" i="5"/>
  <c r="S553" i="5" s="1"/>
  <c r="R189" i="5"/>
  <c r="S189" i="5" s="1"/>
  <c r="R581" i="5"/>
  <c r="S581" i="5" s="1"/>
  <c r="R378" i="5"/>
  <c r="S378" i="5" s="1"/>
  <c r="R223" i="5"/>
  <c r="S223" i="5" s="1"/>
  <c r="R147" i="5"/>
  <c r="S147" i="5" s="1"/>
  <c r="R574" i="5"/>
  <c r="S574" i="5" s="1"/>
  <c r="R451" i="5"/>
  <c r="S451" i="5" s="1"/>
  <c r="R556" i="5"/>
  <c r="S556" i="5" s="1"/>
  <c r="R54" i="5"/>
  <c r="S54" i="5" s="1"/>
  <c r="R69" i="5"/>
  <c r="S69" i="5" s="1"/>
  <c r="R435" i="5"/>
  <c r="S435" i="5" s="1"/>
  <c r="R621" i="5"/>
  <c r="S621" i="5" s="1"/>
  <c r="R375" i="5"/>
  <c r="S375" i="5" s="1"/>
  <c r="R76" i="5"/>
  <c r="S76" i="5" s="1"/>
  <c r="R569" i="5"/>
  <c r="S569" i="5" s="1"/>
  <c r="R222" i="5"/>
  <c r="S222" i="5" s="1"/>
  <c r="R89" i="5"/>
  <c r="S89" i="5" s="1"/>
  <c r="R8" i="5"/>
  <c r="S8" i="5" s="1"/>
  <c r="R356" i="5"/>
  <c r="S356" i="5" s="1"/>
  <c r="R474" i="5"/>
  <c r="S474" i="5" s="1"/>
  <c r="R208" i="5"/>
  <c r="S208" i="5" s="1"/>
  <c r="R262" i="5"/>
  <c r="S262" i="5" s="1"/>
  <c r="R257" i="5"/>
  <c r="S257" i="5" s="1"/>
  <c r="R611" i="5"/>
  <c r="S611" i="5" s="1"/>
  <c r="R373" i="5"/>
  <c r="S373" i="5" s="1"/>
  <c r="R61" i="5"/>
  <c r="S61" i="5" s="1"/>
  <c r="R536" i="5"/>
  <c r="S536" i="5" s="1"/>
  <c r="R114" i="5"/>
  <c r="S114" i="5" s="1"/>
  <c r="R181" i="5"/>
  <c r="S181" i="5" s="1"/>
  <c r="R26" i="5"/>
  <c r="S26" i="5" s="1"/>
  <c r="R463" i="5"/>
  <c r="S463" i="5" s="1"/>
  <c r="R409" i="5"/>
  <c r="S409" i="5" s="1"/>
  <c r="R321" i="5"/>
  <c r="S321" i="5" s="1"/>
  <c r="R228" i="5"/>
  <c r="S228" i="5" s="1"/>
  <c r="R154" i="5"/>
  <c r="S154" i="5" s="1"/>
  <c r="R487" i="5"/>
  <c r="S487" i="5" s="1"/>
  <c r="R233" i="5"/>
  <c r="S233" i="5" s="1"/>
  <c r="R447" i="5"/>
  <c r="S447" i="5" s="1"/>
  <c r="R259" i="5"/>
  <c r="S259" i="5" s="1"/>
  <c r="R334" i="5"/>
  <c r="S334" i="5" s="1"/>
  <c r="R261" i="5"/>
  <c r="S261" i="5" s="1"/>
  <c r="R547" i="5"/>
  <c r="S547" i="5" s="1"/>
  <c r="R483" i="5"/>
  <c r="S483" i="5" s="1"/>
  <c r="R179" i="5"/>
  <c r="S179" i="5" s="1"/>
  <c r="R145" i="5"/>
  <c r="S145" i="5" s="1"/>
  <c r="R175" i="5"/>
  <c r="S175" i="5" s="1"/>
  <c r="R266" i="5"/>
  <c r="S266" i="5" s="1"/>
  <c r="R329" i="5"/>
  <c r="S329" i="5" s="1"/>
  <c r="R283" i="5"/>
  <c r="S283" i="5" s="1"/>
  <c r="R595" i="5"/>
  <c r="S595" i="5" s="1"/>
  <c r="R307" i="5"/>
  <c r="S307" i="5" s="1"/>
  <c r="R40" i="5"/>
  <c r="S40" i="5" s="1"/>
  <c r="R516" i="5"/>
  <c r="S516" i="5" s="1"/>
  <c r="R135" i="5"/>
  <c r="S135" i="5" s="1"/>
  <c r="R160" i="5"/>
  <c r="S160" i="5" s="1"/>
  <c r="R71" i="5"/>
  <c r="S71" i="5" s="1"/>
  <c r="R38" i="5"/>
  <c r="S38" i="5" s="1"/>
  <c r="R579" i="5"/>
  <c r="S579" i="5" s="1"/>
  <c r="R513" i="5"/>
  <c r="S513" i="5" s="1"/>
  <c r="R337" i="5"/>
  <c r="S337" i="5" s="1"/>
  <c r="R274" i="5"/>
  <c r="S274" i="5" s="1"/>
  <c r="R318" i="5"/>
  <c r="S318" i="5" s="1"/>
  <c r="R336" i="5"/>
  <c r="S336" i="5" s="1"/>
  <c r="R537" i="5"/>
  <c r="S537" i="5" s="1"/>
  <c r="R148" i="5"/>
  <c r="S148" i="5" s="1"/>
  <c r="R43" i="5"/>
  <c r="S43" i="5" s="1"/>
  <c r="R546" i="5"/>
  <c r="S546" i="5" s="1"/>
  <c r="R220" i="5"/>
  <c r="S220" i="5" s="1"/>
  <c r="R488" i="5"/>
  <c r="S488" i="5" s="1"/>
  <c r="R47" i="5"/>
  <c r="S47" i="5" s="1"/>
  <c r="R299" i="5"/>
  <c r="S299" i="5" s="1"/>
  <c r="R201" i="5"/>
  <c r="S201" i="5" s="1"/>
  <c r="R401" i="5"/>
  <c r="S401" i="5" s="1"/>
  <c r="R104" i="5"/>
  <c r="S104" i="5" s="1"/>
  <c r="R492" i="5"/>
  <c r="S492" i="5" s="1"/>
  <c r="R129" i="5"/>
  <c r="S129" i="5" s="1"/>
  <c r="R31" i="5"/>
  <c r="R324" i="5"/>
  <c r="S324" i="5" s="1"/>
  <c r="R609" i="5"/>
  <c r="S609" i="5" s="1"/>
  <c r="R549" i="5"/>
  <c r="S549" i="5" s="1"/>
  <c r="R13" i="5"/>
  <c r="S13" i="5" s="1"/>
  <c r="R333" i="5"/>
  <c r="S333" i="5" s="1"/>
  <c r="R468" i="5"/>
  <c r="S468" i="5" s="1"/>
  <c r="R84" i="5"/>
  <c r="S84" i="5" s="1"/>
  <c r="R48" i="5"/>
  <c r="S48" i="5" s="1"/>
  <c r="R207" i="5"/>
  <c r="S207" i="5" s="1"/>
  <c r="R384" i="5"/>
  <c r="S384" i="5" s="1"/>
  <c r="R417" i="5"/>
  <c r="S417" i="5" s="1"/>
  <c r="R171" i="5"/>
  <c r="S171" i="5" s="1"/>
  <c r="R535" i="5"/>
  <c r="S535" i="5" s="1"/>
  <c r="R46" i="5"/>
  <c r="S46" i="5" s="1"/>
  <c r="R420" i="5"/>
  <c r="S420" i="5" s="1"/>
  <c r="R479" i="5"/>
  <c r="S479" i="5" s="1"/>
  <c r="R575" i="5"/>
  <c r="S575" i="5" s="1"/>
  <c r="R582" i="5"/>
  <c r="S582" i="5" s="1"/>
  <c r="R369" i="5"/>
  <c r="S369" i="5" s="1"/>
  <c r="R626" i="5"/>
  <c r="S626" i="5" s="1"/>
  <c r="R330" i="5"/>
  <c r="S330" i="5" s="1"/>
  <c r="R162" i="5"/>
  <c r="S162" i="5" s="1"/>
  <c r="R501" i="5"/>
  <c r="S501" i="5" s="1"/>
  <c r="R354" i="5"/>
  <c r="S354" i="5" s="1"/>
  <c r="R391" i="5"/>
  <c r="S391" i="5" s="1"/>
  <c r="R184" i="5"/>
  <c r="S184" i="5" s="1"/>
  <c r="R301" i="5"/>
  <c r="S301" i="5" s="1"/>
  <c r="R65" i="5"/>
  <c r="S65" i="5" s="1"/>
  <c r="R291" i="5"/>
  <c r="S291" i="5" s="1"/>
  <c r="R518" i="5"/>
  <c r="S518" i="5" s="1"/>
  <c r="R225" i="5"/>
  <c r="S225" i="5" s="1"/>
  <c r="R263" i="5"/>
  <c r="S263" i="5" s="1"/>
  <c r="R619" i="5"/>
  <c r="S619" i="5" s="1"/>
  <c r="R17" i="5"/>
  <c r="S17" i="5" s="1"/>
  <c r="R499" i="5"/>
  <c r="S499" i="5" s="1"/>
  <c r="R368" i="5"/>
  <c r="S368" i="5" s="1"/>
  <c r="R534" i="5"/>
  <c r="S534" i="5" s="1"/>
  <c r="R437" i="5"/>
  <c r="S437" i="5" s="1"/>
  <c r="R455" i="5"/>
  <c r="S455" i="5" s="1"/>
  <c r="R328" i="5"/>
  <c r="S328" i="5" s="1"/>
  <c r="R515" i="5"/>
  <c r="S515" i="5" s="1"/>
  <c r="R548" i="5"/>
  <c r="S548" i="5" s="1"/>
  <c r="R473" i="5"/>
  <c r="S473" i="5" s="1"/>
  <c r="R431" i="5"/>
  <c r="S431" i="5" s="1"/>
  <c r="R612" i="5"/>
  <c r="S612" i="5" s="1"/>
  <c r="R195" i="5"/>
  <c r="S195" i="5" s="1"/>
  <c r="R68" i="5"/>
  <c r="S68" i="5" s="1"/>
  <c r="R297" i="5"/>
  <c r="S297" i="5" s="1"/>
  <c r="R194" i="5"/>
  <c r="S194" i="5" s="1"/>
  <c r="R382" i="5"/>
  <c r="S382" i="5" s="1"/>
  <c r="R527" i="5"/>
  <c r="S527" i="5" s="1"/>
  <c r="R242" i="5"/>
  <c r="S242" i="5" s="1"/>
  <c r="R564" i="5"/>
  <c r="S564" i="5" s="1"/>
  <c r="R462" i="5"/>
  <c r="S462" i="5" s="1"/>
  <c r="R477" i="5"/>
  <c r="S477" i="5" s="1"/>
  <c r="R352" i="5"/>
  <c r="S352" i="5" s="1"/>
  <c r="R5" i="5"/>
  <c r="S5" i="5" s="1"/>
  <c r="R98" i="5"/>
  <c r="S98" i="5" s="1"/>
  <c r="R433" i="5"/>
  <c r="S433" i="5" s="1"/>
  <c r="R292" i="5"/>
  <c r="S292" i="5" s="1"/>
  <c r="R27" i="5"/>
  <c r="S27" i="5" s="1"/>
  <c r="R304" i="5"/>
  <c r="S304" i="5" s="1"/>
  <c r="R131" i="5"/>
  <c r="S131" i="5" s="1"/>
  <c r="R469" i="5"/>
  <c r="S469" i="5" s="1"/>
  <c r="R436" i="5"/>
  <c r="S436" i="5" s="1"/>
  <c r="R386" i="5"/>
  <c r="S386" i="5" s="1"/>
  <c r="R404" i="5"/>
  <c r="S404" i="5" s="1"/>
  <c r="R313" i="5"/>
  <c r="S313" i="5" s="1"/>
  <c r="R174" i="5"/>
  <c r="S174" i="5" s="1"/>
  <c r="R500" i="5"/>
  <c r="S500" i="5" s="1"/>
  <c r="R164" i="5"/>
  <c r="S164" i="5" s="1"/>
  <c r="R601" i="5"/>
  <c r="S601" i="5" s="1"/>
  <c r="R203" i="5"/>
  <c r="S203" i="5" s="1"/>
  <c r="R190" i="5"/>
  <c r="S190" i="5" s="1"/>
  <c r="R613" i="5"/>
  <c r="S613" i="5" s="1"/>
  <c r="R103" i="5"/>
  <c r="S103" i="5" s="1"/>
  <c r="R526" i="5"/>
  <c r="S526" i="5" s="1"/>
  <c r="R397" i="5"/>
  <c r="S397" i="5" s="1"/>
  <c r="R91" i="5"/>
  <c r="S91" i="5" s="1"/>
  <c r="R22" i="5"/>
  <c r="S22" i="5" s="1"/>
  <c r="R6" i="5"/>
  <c r="S6" i="5" s="1"/>
  <c r="R419" i="5"/>
  <c r="S419" i="5" s="1"/>
  <c r="R393" i="5"/>
  <c r="S393" i="5" s="1"/>
  <c r="R464" i="5"/>
  <c r="S464" i="5" s="1"/>
  <c r="R105" i="5"/>
  <c r="S105" i="5" s="1"/>
  <c r="R210" i="5"/>
  <c r="S210" i="5" s="1"/>
  <c r="R423" i="5"/>
  <c r="S423" i="5" s="1"/>
  <c r="R565" i="5"/>
  <c r="S565" i="5" s="1"/>
  <c r="R4" i="5"/>
  <c r="S4" i="5" s="1"/>
  <c r="R3" i="5"/>
  <c r="S3" i="5" s="1"/>
  <c r="R51" i="5"/>
  <c r="S51" i="5" s="1"/>
  <c r="R10" i="5"/>
  <c r="S10" i="5" s="1"/>
  <c r="R151" i="5"/>
  <c r="S151" i="5" s="1"/>
  <c r="R541" i="5"/>
  <c r="S541" i="5" s="1"/>
  <c r="R506" i="5"/>
  <c r="S506" i="5" s="1"/>
  <c r="R247" i="5"/>
  <c r="S247" i="5" s="1"/>
  <c r="R361" i="5"/>
  <c r="S361" i="5" s="1"/>
  <c r="R123" i="5"/>
  <c r="S123" i="5" s="1"/>
  <c r="R152" i="5"/>
  <c r="S152" i="5" s="1"/>
  <c r="R497" i="5"/>
  <c r="S497" i="5" s="1"/>
  <c r="R212" i="5"/>
  <c r="S212" i="5" s="1"/>
  <c r="R183" i="5"/>
  <c r="S183" i="5" s="1"/>
  <c r="R600" i="5"/>
  <c r="S600" i="5" s="1"/>
  <c r="R204" i="5"/>
  <c r="S204" i="5" s="1"/>
  <c r="R158" i="5"/>
  <c r="S158" i="5" s="1"/>
  <c r="R260" i="5"/>
  <c r="S260" i="5" s="1"/>
  <c r="R285" i="5"/>
  <c r="S285" i="5" s="1"/>
  <c r="R380" i="5"/>
  <c r="S380" i="5" s="1"/>
  <c r="R74" i="5"/>
  <c r="S74" i="5" s="1"/>
  <c r="R216" i="5"/>
  <c r="S216" i="5" s="1"/>
  <c r="R111" i="5"/>
  <c r="S111" i="5" s="1"/>
  <c r="R517" i="5"/>
  <c r="S517" i="5" s="1"/>
  <c r="R591" i="5"/>
  <c r="S591" i="5" s="1"/>
  <c r="R64" i="5"/>
  <c r="S64" i="5" s="1"/>
  <c r="R491" i="5"/>
  <c r="S491" i="5" s="1"/>
  <c r="R186" i="5"/>
  <c r="S186" i="5" s="1"/>
  <c r="R599" i="5"/>
  <c r="S599" i="5" s="1"/>
  <c r="R75" i="5"/>
  <c r="S75" i="5" s="1"/>
  <c r="R70" i="5"/>
  <c r="S70" i="5" s="1"/>
  <c r="R202" i="5"/>
  <c r="S202" i="5" s="1"/>
  <c r="R59" i="5"/>
  <c r="S59" i="5" s="1"/>
  <c r="R319" i="5"/>
  <c r="S319" i="5" s="1"/>
  <c r="R94" i="5"/>
  <c r="S94" i="5" s="1"/>
  <c r="R438" i="5"/>
  <c r="S438" i="5" s="1"/>
  <c r="R461" i="5"/>
  <c r="S461" i="5" s="1"/>
  <c r="R309" i="5"/>
  <c r="S309" i="5" s="1"/>
  <c r="R166" i="5"/>
  <c r="S166" i="5" s="1"/>
  <c r="R163" i="5"/>
  <c r="S163" i="5" s="1"/>
  <c r="R567" i="5"/>
  <c r="S567" i="5" s="1"/>
  <c r="R298" i="5"/>
  <c r="S298" i="5" s="1"/>
  <c r="R110" i="5"/>
  <c r="S110" i="5" s="1"/>
  <c r="R16" i="5"/>
  <c r="S16" i="5" s="1"/>
  <c r="R176" i="5"/>
  <c r="S176" i="5" s="1"/>
  <c r="R243" i="5"/>
  <c r="S243" i="5" s="1"/>
  <c r="R271" i="5"/>
  <c r="S271" i="5" s="1"/>
  <c r="R113" i="5"/>
  <c r="S113" i="5" s="1"/>
  <c r="R374" i="5"/>
  <c r="S374" i="5" s="1"/>
  <c r="R392" i="5"/>
  <c r="S392" i="5" s="1"/>
  <c r="R205" i="5"/>
  <c r="S205" i="5" s="1"/>
  <c r="R109" i="5"/>
  <c r="S109" i="5" s="1"/>
  <c r="R508" i="5"/>
  <c r="S508" i="5" s="1"/>
  <c r="R280" i="5"/>
  <c r="S280" i="5" s="1"/>
  <c r="R327" i="5"/>
  <c r="S327" i="5" s="1"/>
  <c r="R416" i="5"/>
  <c r="S416" i="5" s="1"/>
  <c r="R112" i="5"/>
  <c r="S112" i="5" s="1"/>
  <c r="R134" i="5"/>
  <c r="S134" i="5" s="1"/>
  <c r="R310" i="5"/>
  <c r="S310" i="5" s="1"/>
  <c r="R275" i="5"/>
  <c r="S275" i="5" s="1"/>
  <c r="R214" i="5"/>
  <c r="S214" i="5" s="1"/>
  <c r="R132" i="5"/>
  <c r="S132" i="5" s="1"/>
  <c r="R211" i="5"/>
  <c r="S211" i="5" s="1"/>
  <c r="R540" i="5"/>
  <c r="S540" i="5" s="1"/>
  <c r="R442" i="5"/>
  <c r="S442" i="5" s="1"/>
  <c r="R42" i="5"/>
  <c r="S42" i="5" s="1"/>
  <c r="R153" i="5"/>
  <c r="S153" i="5" s="1"/>
  <c r="R25" i="5"/>
  <c r="S25" i="5" s="1"/>
  <c r="R494" i="5"/>
  <c r="S494" i="5" s="1"/>
  <c r="R295" i="5"/>
  <c r="S295" i="5" s="1"/>
  <c r="R568" i="5"/>
  <c r="S568" i="5" s="1"/>
  <c r="R557" i="5"/>
  <c r="S557" i="5" s="1"/>
  <c r="R39" i="5"/>
  <c r="S39" i="5" s="1"/>
  <c r="R100" i="5"/>
  <c r="S100" i="5" s="1"/>
  <c r="R458" i="5"/>
  <c r="S458" i="5" s="1"/>
  <c r="R227" i="5"/>
  <c r="S227" i="5" s="1"/>
  <c r="R278" i="5"/>
  <c r="S278" i="5" s="1"/>
  <c r="R83" i="5"/>
  <c r="S83" i="5" s="1"/>
  <c r="R627" i="5"/>
  <c r="S627" i="5" s="1"/>
  <c r="R615" i="5"/>
  <c r="S615" i="5" s="1"/>
  <c r="R421" i="5"/>
  <c r="S421" i="5" s="1"/>
  <c r="R454" i="5"/>
  <c r="S454" i="5" s="1"/>
  <c r="R588" i="5"/>
  <c r="S588" i="5" s="1"/>
  <c r="R82" i="5"/>
  <c r="S82" i="5" s="1"/>
  <c r="R308" i="5"/>
  <c r="S308" i="5" s="1"/>
  <c r="R545" i="5"/>
  <c r="S545" i="5" s="1"/>
  <c r="R459" i="5"/>
  <c r="S459" i="5" s="1"/>
  <c r="R107" i="5"/>
  <c r="S107" i="5" s="1"/>
  <c r="R290" i="5"/>
  <c r="S290" i="5" s="1"/>
  <c r="R359" i="5"/>
  <c r="S359" i="5" s="1"/>
  <c r="R88" i="5"/>
  <c r="S88" i="5" s="1"/>
  <c r="R589" i="5"/>
  <c r="S589" i="5" s="1"/>
  <c r="R302" i="5"/>
  <c r="S302" i="5" s="1"/>
  <c r="R268" i="5"/>
  <c r="S268" i="5" s="1"/>
  <c r="R592" i="5"/>
  <c r="S592" i="5" s="1"/>
  <c r="R320" i="5"/>
  <c r="S320" i="5" s="1"/>
  <c r="R357" i="5"/>
  <c r="S357" i="5" s="1"/>
  <c r="R281" i="5"/>
  <c r="S281" i="5" s="1"/>
  <c r="R580" i="5"/>
  <c r="S580" i="5" s="1"/>
  <c r="R73" i="5"/>
  <c r="S73" i="5" s="1"/>
  <c r="R215" i="5"/>
  <c r="S215" i="5" s="1"/>
  <c r="R52" i="5"/>
  <c r="S52" i="5" s="1"/>
  <c r="R514" i="5"/>
  <c r="S514" i="5" s="1"/>
  <c r="R485" i="5"/>
  <c r="S485" i="5" s="1"/>
  <c r="R583" i="5"/>
  <c r="S583" i="5" s="1"/>
  <c r="R272" i="5"/>
  <c r="S272" i="5" s="1"/>
  <c r="R53" i="5"/>
  <c r="R300" i="5"/>
  <c r="S300" i="5" s="1"/>
  <c r="R576" i="5"/>
  <c r="S576" i="5" s="1"/>
  <c r="R119" i="5"/>
  <c r="S119" i="5" s="1"/>
  <c r="R246" i="5"/>
  <c r="S246" i="5" s="1"/>
  <c r="R325" i="5"/>
  <c r="S325" i="5" s="1"/>
  <c r="R303" i="5"/>
  <c r="S303" i="5" s="1"/>
  <c r="R106" i="5"/>
  <c r="S106" i="5" s="1"/>
  <c r="R414" i="5"/>
  <c r="S414" i="5" s="1"/>
  <c r="R398" i="5"/>
  <c r="S398" i="5" s="1"/>
  <c r="R35" i="5"/>
  <c r="S35" i="5" s="1"/>
  <c r="R90" i="5"/>
  <c r="S90" i="5" s="1"/>
  <c r="R410" i="5"/>
  <c r="S410" i="5" s="1"/>
  <c r="R21" i="5"/>
  <c r="S21" i="5" s="1"/>
  <c r="R258" i="5"/>
  <c r="S258" i="5" s="1"/>
  <c r="R372" i="5"/>
  <c r="S372" i="5" s="1"/>
  <c r="R239" i="5"/>
  <c r="S239" i="5" s="1"/>
  <c r="R446" i="5"/>
  <c r="S446" i="5" s="1"/>
  <c r="R370" i="5"/>
  <c r="S370" i="5" s="1"/>
  <c r="R349" i="5"/>
  <c r="S349" i="5" s="1"/>
  <c r="R480" i="5"/>
  <c r="S480" i="5" s="1"/>
  <c r="R470" i="5"/>
  <c r="S470" i="5" s="1"/>
  <c r="R338" i="5"/>
  <c r="S338" i="5" s="1"/>
  <c r="R605" i="5"/>
  <c r="S605" i="5" s="1"/>
  <c r="R538" i="5"/>
  <c r="S538" i="5" s="1"/>
  <c r="R87" i="5"/>
  <c r="S87" i="5" s="1"/>
  <c r="R85" i="5"/>
  <c r="S85" i="5" s="1"/>
  <c r="R232" i="5"/>
  <c r="S232" i="5" s="1"/>
  <c r="R493" i="5"/>
  <c r="S493" i="5" s="1"/>
  <c r="R168" i="5"/>
  <c r="S168" i="5" s="1"/>
  <c r="R341" i="5"/>
  <c r="S341" i="5" s="1"/>
  <c r="R443" i="5"/>
  <c r="S443" i="5" s="1"/>
  <c r="R366" i="5"/>
  <c r="S366" i="5" s="1"/>
  <c r="R562" i="5"/>
  <c r="S562" i="5" s="1"/>
  <c r="R376" i="5"/>
  <c r="S376" i="5" s="1"/>
  <c r="R224" i="5"/>
  <c r="S224" i="5" s="1"/>
  <c r="R62" i="5"/>
  <c r="S62" i="5" s="1"/>
  <c r="R20" i="5"/>
  <c r="S20" i="5" s="1"/>
  <c r="R270" i="5"/>
  <c r="S270" i="5" s="1"/>
  <c r="R512" i="5"/>
  <c r="S512" i="5" s="1"/>
  <c r="R146" i="5"/>
  <c r="S146" i="5" s="1"/>
  <c r="R136" i="5"/>
  <c r="S136" i="5" s="1"/>
  <c r="R235" i="5"/>
  <c r="S235" i="5" s="1"/>
  <c r="R118" i="5"/>
  <c r="S118" i="5" s="1"/>
  <c r="R498" i="5"/>
  <c r="S498" i="5" s="1"/>
  <c r="R360" i="5"/>
  <c r="S360" i="5" s="1"/>
  <c r="R187" i="5"/>
  <c r="S187" i="5" s="1"/>
  <c r="R178" i="5"/>
  <c r="S178" i="5" s="1"/>
  <c r="R28" i="5"/>
  <c r="S28" i="5" s="1"/>
  <c r="R448" i="5"/>
  <c r="S448" i="5" s="1"/>
  <c r="R169" i="5"/>
  <c r="S169" i="5" s="1"/>
  <c r="R348" i="5"/>
  <c r="S348" i="5" s="1"/>
  <c r="R593" i="5"/>
  <c r="S593" i="5" s="1"/>
  <c r="R489" i="5"/>
  <c r="S489" i="5" s="1"/>
  <c r="R117" i="5"/>
  <c r="S117" i="5" s="1"/>
  <c r="R7" i="5"/>
  <c r="S7" i="5" s="1"/>
  <c r="R608" i="5"/>
  <c r="S608" i="5" s="1"/>
  <c r="R273" i="5"/>
  <c r="S273" i="5" s="1"/>
  <c r="R155" i="5"/>
  <c r="S155" i="5" s="1"/>
  <c r="R625" i="5"/>
  <c r="S625" i="5" s="1"/>
  <c r="R505" i="5"/>
  <c r="S505" i="5" s="1"/>
  <c r="R577" i="5"/>
  <c r="S577" i="5" s="1"/>
  <c r="R440" i="5"/>
  <c r="S440" i="5" s="1"/>
  <c r="R521" i="5"/>
  <c r="S521" i="5" s="1"/>
  <c r="R332" i="5"/>
  <c r="S332" i="5" s="1"/>
  <c r="R403" i="5"/>
  <c r="S403" i="5" s="1"/>
  <c r="R566" i="5"/>
  <c r="S566" i="5" s="1"/>
  <c r="R555" i="5"/>
  <c r="S555" i="5" s="1"/>
  <c r="R399" i="5"/>
  <c r="S399" i="5" s="1"/>
  <c r="R125" i="5"/>
  <c r="S125" i="5" s="1"/>
  <c r="R44" i="5"/>
  <c r="S44" i="5" s="1"/>
  <c r="R156" i="5"/>
  <c r="S156" i="5" s="1"/>
  <c r="R351" i="5"/>
  <c r="S351" i="5" s="1"/>
  <c r="R597" i="5"/>
  <c r="S597" i="5" s="1"/>
  <c r="R93" i="5"/>
  <c r="S93" i="5" s="1"/>
  <c r="R475" i="5"/>
  <c r="S475" i="5" s="1"/>
  <c r="R528" i="5"/>
  <c r="S528" i="5" s="1"/>
  <c r="R249" i="5"/>
  <c r="S249" i="5" s="1"/>
  <c r="R550" i="5"/>
  <c r="S550" i="5" s="1"/>
  <c r="R317" i="5"/>
  <c r="S317" i="5" s="1"/>
  <c r="R213" i="5"/>
  <c r="S213" i="5" s="1"/>
  <c r="R218" i="5"/>
  <c r="S218" i="5" s="1"/>
  <c r="R226" i="5"/>
  <c r="S226" i="5" s="1"/>
  <c r="R444" i="5"/>
  <c r="S444" i="5" s="1"/>
  <c r="R460" i="5"/>
  <c r="S460" i="5" s="1"/>
  <c r="R523" i="5"/>
  <c r="S523" i="5" s="1"/>
  <c r="R238" i="5"/>
  <c r="S238" i="5" s="1"/>
  <c r="R127" i="5"/>
  <c r="S127" i="5" s="1"/>
  <c r="R623" i="5"/>
  <c r="S623" i="5" s="1"/>
  <c r="R172" i="5"/>
  <c r="S172" i="5" s="1"/>
  <c r="R126" i="5"/>
  <c r="S126" i="5" s="1"/>
  <c r="R335" i="5"/>
  <c r="S335" i="5" s="1"/>
  <c r="R142" i="5"/>
  <c r="S142" i="5" s="1"/>
  <c r="R389" i="5"/>
  <c r="S389" i="5" s="1"/>
  <c r="R276" i="5"/>
  <c r="S276" i="5" s="1"/>
  <c r="R286" i="5"/>
  <c r="S286" i="5" s="1"/>
  <c r="R294" i="5"/>
  <c r="S294" i="5" s="1"/>
  <c r="R237" i="5"/>
  <c r="S237" i="5" s="1"/>
  <c r="R143" i="5"/>
  <c r="S143" i="5" s="1"/>
  <c r="R363" i="5"/>
  <c r="S363" i="5" s="1"/>
  <c r="R511" i="5"/>
  <c r="S511" i="5" s="1"/>
  <c r="R342" i="5"/>
  <c r="S342" i="5" s="1"/>
  <c r="R554" i="5"/>
  <c r="S554" i="5" s="1"/>
  <c r="R449" i="5"/>
  <c r="S449" i="5" s="1"/>
  <c r="R229" i="5"/>
  <c r="S229" i="5" s="1"/>
  <c r="R362" i="5"/>
  <c r="S362" i="5" s="1"/>
  <c r="R620" i="5"/>
  <c r="S620" i="5" s="1"/>
  <c r="R230" i="5"/>
  <c r="S230" i="5" s="1"/>
  <c r="R264" i="5"/>
  <c r="S264" i="5" s="1"/>
  <c r="R424" i="5"/>
  <c r="S424" i="5" s="1"/>
  <c r="R560" i="5"/>
  <c r="S560" i="5" s="1"/>
  <c r="R99" i="5"/>
  <c r="S99" i="5" s="1"/>
  <c r="R377" i="5"/>
  <c r="S377" i="5" s="1"/>
  <c r="R390" i="5"/>
  <c r="S390" i="5" s="1"/>
  <c r="R150" i="5"/>
  <c r="S150" i="5" s="1"/>
  <c r="R245" i="5"/>
  <c r="S245" i="5" s="1"/>
  <c r="R19" i="5"/>
  <c r="S19" i="5" s="1"/>
  <c r="R465" i="5"/>
  <c r="S465" i="5" s="1"/>
  <c r="R305" i="5"/>
  <c r="S305" i="5" s="1"/>
  <c r="R532" i="5"/>
  <c r="S532" i="5" s="1"/>
  <c r="R572" i="5"/>
  <c r="S572" i="5" s="1"/>
  <c r="R196" i="5"/>
  <c r="S196" i="5" s="1"/>
  <c r="R471" i="5"/>
  <c r="S471" i="5" s="1"/>
  <c r="R482" i="5"/>
  <c r="S482" i="5" s="1"/>
  <c r="R396" i="5"/>
  <c r="S396" i="5" s="1"/>
  <c r="R457" i="5"/>
  <c r="S457" i="5" s="1"/>
  <c r="R426" i="5"/>
  <c r="S426" i="5" s="1"/>
  <c r="R248" i="5"/>
  <c r="S248" i="5" s="1"/>
  <c r="R622" i="5"/>
  <c r="S622" i="5" s="1"/>
  <c r="R79" i="5"/>
  <c r="S79" i="5" s="1"/>
  <c r="R344" i="5"/>
  <c r="S344" i="5" s="1"/>
  <c r="R452" i="5"/>
  <c r="S452" i="5" s="1"/>
  <c r="R616" i="5"/>
  <c r="S616" i="5" s="1"/>
  <c r="R296" i="5"/>
  <c r="S296" i="5" s="1"/>
  <c r="R486" i="5"/>
  <c r="S486" i="5" s="1"/>
  <c r="R254" i="5"/>
  <c r="S254" i="5" s="1"/>
  <c r="R255" i="5"/>
  <c r="S255" i="5" s="1"/>
  <c r="R137" i="5"/>
  <c r="S137" i="5" s="1"/>
  <c r="R519" i="5"/>
  <c r="S519" i="5" s="1"/>
  <c r="R36" i="5"/>
  <c r="S36" i="5" s="1"/>
  <c r="R95" i="5"/>
  <c r="S95" i="5" s="1"/>
  <c r="R394" i="5"/>
  <c r="S394" i="5" s="1"/>
  <c r="R116" i="5"/>
  <c r="S116" i="5" s="1"/>
  <c r="R618" i="5"/>
  <c r="S618" i="5" s="1"/>
  <c r="R347" i="5"/>
  <c r="S347" i="5" s="1"/>
  <c r="R23" i="5"/>
  <c r="S23" i="5" s="1"/>
  <c r="R578" i="5"/>
  <c r="S578" i="5" s="1"/>
  <c r="R149" i="5"/>
  <c r="S149" i="5" s="1"/>
  <c r="R510" i="5"/>
  <c r="S510" i="5" s="1"/>
  <c r="R367" i="5"/>
  <c r="S367" i="5" s="1"/>
  <c r="R191" i="5"/>
  <c r="S191" i="5" s="1"/>
  <c r="R78" i="5"/>
  <c r="S78" i="5" s="1"/>
  <c r="R379" i="5"/>
  <c r="S379" i="5" s="1"/>
  <c r="R400" i="5"/>
  <c r="S400" i="5" s="1"/>
  <c r="R267" i="5"/>
  <c r="S267" i="5" s="1"/>
  <c r="R432" i="5"/>
  <c r="S432" i="5" s="1"/>
  <c r="R385" i="5"/>
  <c r="S385" i="5" s="1"/>
  <c r="R86" i="5"/>
  <c r="S86" i="5" s="1"/>
  <c r="R11" i="5"/>
  <c r="S11" i="5" s="1"/>
  <c r="R219" i="5"/>
  <c r="S219" i="5" s="1"/>
  <c r="R192" i="5"/>
  <c r="S192" i="5" s="1"/>
  <c r="R170" i="5"/>
  <c r="S170" i="5" s="1"/>
  <c r="R350" i="5"/>
  <c r="S350" i="5" s="1"/>
  <c r="R531" i="5"/>
  <c r="S531" i="5" s="1"/>
  <c r="R72" i="5"/>
  <c r="S72" i="5" s="1"/>
  <c r="R316" i="5"/>
  <c r="S316" i="5" s="1"/>
  <c r="R407" i="5"/>
  <c r="S407" i="5" s="1"/>
  <c r="R422" i="5"/>
  <c r="S422" i="5" s="1"/>
  <c r="R188" i="5"/>
  <c r="S188" i="5" s="1"/>
  <c r="R411" i="5"/>
  <c r="S411" i="5" s="1"/>
  <c r="R587" i="5"/>
  <c r="S587" i="5" s="1"/>
  <c r="R311" i="5"/>
  <c r="S311" i="5" s="1"/>
  <c r="R353" i="5"/>
  <c r="S353" i="5" s="1"/>
  <c r="R570" i="5"/>
  <c r="S570" i="5" s="1"/>
  <c r="R415" i="5"/>
  <c r="S415" i="5" s="1"/>
  <c r="R503" i="5"/>
  <c r="S503" i="5" s="1"/>
  <c r="R18" i="5"/>
  <c r="S18" i="5" s="1"/>
  <c r="R543" i="5"/>
  <c r="S543" i="5" s="1"/>
  <c r="R41" i="5"/>
  <c r="S41" i="5" s="1"/>
  <c r="R520" i="5"/>
  <c r="S520" i="5" s="1"/>
  <c r="R573" i="5"/>
  <c r="S573" i="5" s="1"/>
  <c r="R343" i="5"/>
  <c r="S343" i="5" s="1"/>
  <c r="R284" i="5"/>
  <c r="S284" i="5" s="1"/>
  <c r="R122" i="5"/>
  <c r="S122" i="5" s="1"/>
  <c r="R209" i="5"/>
  <c r="S209" i="5" s="1"/>
  <c r="R585" i="5"/>
  <c r="S585" i="5" s="1"/>
  <c r="R33" i="5"/>
  <c r="S33" i="5" s="1"/>
  <c r="R604" i="5"/>
  <c r="S604" i="5" s="1"/>
  <c r="R425" i="5"/>
  <c r="S425" i="5" s="1"/>
  <c r="R484" i="5"/>
  <c r="S484" i="5" s="1"/>
  <c r="R217" i="5"/>
  <c r="S217" i="5" s="1"/>
  <c r="R405" i="5"/>
  <c r="S405" i="5" s="1"/>
  <c r="R402" i="5"/>
  <c r="S402" i="5" s="1"/>
  <c r="R141" i="5"/>
  <c r="S141" i="5" s="1"/>
  <c r="R387" i="5"/>
  <c r="S387" i="5" s="1"/>
  <c r="R120" i="5"/>
  <c r="S120" i="5" s="1"/>
  <c r="R453" i="5"/>
  <c r="S453" i="5" s="1"/>
  <c r="R331" i="5"/>
  <c r="S331" i="5" s="1"/>
  <c r="R289" i="5"/>
  <c r="S289" i="5" s="1"/>
  <c r="R388" i="5"/>
  <c r="S388" i="5" s="1"/>
  <c r="R133" i="5"/>
  <c r="S133" i="5" s="1"/>
  <c r="R559" i="5"/>
  <c r="S559" i="5" s="1"/>
  <c r="R571" i="5"/>
  <c r="S571" i="5" s="1"/>
  <c r="R467" i="5"/>
  <c r="S467" i="5" s="1"/>
  <c r="R200" i="5"/>
  <c r="S200" i="5" s="1"/>
  <c r="R430" i="5"/>
  <c r="S430" i="5" s="1"/>
  <c r="R121" i="5"/>
  <c r="S121" i="5" s="1"/>
  <c r="R312" i="5"/>
  <c r="S312" i="5" s="1"/>
  <c r="R340" i="5"/>
  <c r="S340" i="5" s="1"/>
  <c r="R552" i="5"/>
  <c r="S552" i="5" s="1"/>
  <c r="R365" i="5"/>
  <c r="S365" i="5" s="1"/>
  <c r="R288" i="5"/>
  <c r="S288" i="5" s="1"/>
  <c r="R55" i="5"/>
  <c r="S55" i="5" s="1"/>
  <c r="R339" i="5"/>
  <c r="S339" i="5" s="1"/>
  <c r="R60" i="5"/>
  <c r="S60" i="5" s="1"/>
  <c r="R466" i="5"/>
  <c r="S466" i="5" s="1"/>
  <c r="R456" i="5"/>
  <c r="S456" i="5" s="1"/>
  <c r="R395" i="5"/>
  <c r="S395" i="5" s="1"/>
  <c r="R115" i="5"/>
  <c r="S115" i="5" s="1"/>
  <c r="R598" i="5"/>
  <c r="S598" i="5" s="1"/>
  <c r="R617" i="5"/>
  <c r="S617" i="5" s="1"/>
  <c r="R314" i="5"/>
  <c r="R293" i="5"/>
  <c r="S293" i="5" s="1"/>
  <c r="R180" i="5"/>
  <c r="S180" i="5" s="1"/>
  <c r="R413" i="5"/>
  <c r="S413" i="5" s="1"/>
  <c r="R630" i="5"/>
  <c r="S630" i="5" s="1"/>
  <c r="R130" i="5"/>
  <c r="S130" i="5" s="1"/>
  <c r="R558" i="5"/>
  <c r="S558" i="5" s="1"/>
  <c r="R355" i="5"/>
  <c r="S355" i="5" s="1"/>
  <c r="R551" i="5"/>
  <c r="S551" i="5" s="1"/>
  <c r="R144" i="5"/>
  <c r="S144" i="5" s="1"/>
  <c r="R56" i="5"/>
  <c r="S56" i="5" s="1"/>
  <c r="R445" i="5"/>
  <c r="S445" i="5" s="1"/>
  <c r="R476" i="5"/>
  <c r="S476" i="5" s="1"/>
  <c r="R193" i="5"/>
  <c r="R34" i="5"/>
  <c r="S34" i="5" s="1"/>
  <c r="R418" i="5"/>
  <c r="S418" i="5" s="1"/>
  <c r="R29" i="5"/>
  <c r="S29" i="5" s="1"/>
  <c r="R322" i="5"/>
  <c r="S322" i="5" s="1"/>
  <c r="R251" i="5"/>
  <c r="S251" i="5" s="1"/>
  <c r="R478" i="5"/>
  <c r="S478" i="5" s="1"/>
  <c r="R157" i="5"/>
  <c r="S157" i="5" s="1"/>
  <c r="R124" i="5"/>
  <c r="S124" i="5" s="1"/>
  <c r="R603" i="5"/>
  <c r="S603" i="5" s="1"/>
  <c r="R524" i="5"/>
  <c r="S524" i="5" s="1"/>
  <c r="R287" i="5"/>
  <c r="S287" i="5" s="1"/>
  <c r="R241" i="5"/>
  <c r="S241" i="5" s="1"/>
  <c r="R14" i="5"/>
  <c r="S14" i="5" s="1"/>
  <c r="R481" i="5"/>
  <c r="S481" i="5" s="1"/>
  <c r="R563" i="5"/>
  <c r="S563" i="5" s="1"/>
  <c r="R277" i="5"/>
  <c r="S277" i="5" s="1"/>
  <c r="R240" i="5"/>
  <c r="S240" i="5" s="1"/>
  <c r="R539" i="5"/>
  <c r="S539" i="5" s="1"/>
  <c r="R159" i="5"/>
  <c r="S159" i="5" s="1"/>
  <c r="R406" i="5"/>
  <c r="S406" i="5" s="1"/>
  <c r="R37" i="5"/>
  <c r="S37" i="5" s="1"/>
  <c r="R12" i="5"/>
  <c r="S12" i="5" s="1"/>
  <c r="R381" i="5"/>
  <c r="S381" i="5" s="1"/>
  <c r="R63" i="5"/>
  <c r="S63" i="5" s="1"/>
  <c r="R231" i="5"/>
  <c r="S231" i="5" s="1"/>
  <c r="R530" i="5"/>
  <c r="S530" i="5" s="1"/>
  <c r="R80" i="5"/>
  <c r="S80" i="5" s="1"/>
  <c r="R408" i="5"/>
  <c r="S408" i="5" s="1"/>
  <c r="R199" i="5"/>
  <c r="S199" i="5" s="1"/>
  <c r="R507" i="5"/>
  <c r="S507" i="5" s="1"/>
  <c r="R221" i="5"/>
  <c r="S221" i="5" s="1"/>
  <c r="R346" i="5"/>
  <c r="S346" i="5" s="1"/>
  <c r="R15" i="5"/>
  <c r="S15" i="5" s="1"/>
  <c r="R596" i="5"/>
  <c r="S596" i="5" s="1"/>
  <c r="Q185" i="5"/>
  <c r="Q165" i="5"/>
  <c r="Q628" i="5"/>
  <c r="Q282" i="5"/>
  <c r="Q279" i="5"/>
  <c r="Q161" i="5"/>
  <c r="Q236" i="5"/>
  <c r="Q81" i="5"/>
  <c r="Q345" i="5"/>
  <c r="Q509" i="5"/>
  <c r="Q306" i="5"/>
  <c r="Q49" i="5"/>
  <c r="Q139" i="5"/>
  <c r="Q197" i="5"/>
  <c r="Q92" i="5"/>
  <c r="Q30" i="5"/>
  <c r="Q502" i="5"/>
  <c r="Q610" i="5"/>
  <c r="Q167" i="5"/>
  <c r="Q182" i="5"/>
  <c r="Q584" i="5"/>
  <c r="Q326" i="5"/>
  <c r="Q269" i="5"/>
  <c r="Q439" i="5"/>
  <c r="Q428" i="5"/>
  <c r="Q522" i="5"/>
  <c r="Q371" i="5"/>
  <c r="Q24" i="5"/>
  <c r="Q315" i="5"/>
  <c r="Q561" i="5"/>
  <c r="Q434" i="5"/>
  <c r="Q140" i="5"/>
  <c r="Q32" i="5"/>
  <c r="Q624" i="5"/>
  <c r="Q542" i="5"/>
  <c r="Q472" i="5"/>
  <c r="Q441" i="5"/>
  <c r="Q265" i="5"/>
  <c r="Q529" i="5"/>
  <c r="Q525" i="5"/>
  <c r="Q544" i="5"/>
  <c r="Q594" i="5"/>
  <c r="Q504" i="5"/>
  <c r="Q252" i="5"/>
  <c r="Q77" i="5"/>
  <c r="Q177" i="5"/>
  <c r="Q253" i="5"/>
  <c r="Q108" i="5"/>
  <c r="Q102" i="5"/>
  <c r="Q67" i="5"/>
  <c r="Q96" i="5"/>
  <c r="Q358" i="5"/>
  <c r="Q450" i="5"/>
  <c r="Q495" i="5"/>
  <c r="Q250" i="5"/>
  <c r="Q496" i="5"/>
  <c r="Q586" i="5"/>
  <c r="Q607" i="5"/>
  <c r="Q606" i="5"/>
  <c r="Q602" i="5"/>
  <c r="Q383" i="5"/>
  <c r="Q97" i="5"/>
  <c r="Q429" i="5"/>
  <c r="Q57" i="5"/>
  <c r="Q614" i="5"/>
  <c r="Q427" i="5"/>
  <c r="Q244" i="5"/>
  <c r="Q490" i="5"/>
  <c r="Q50" i="5"/>
  <c r="Q138" i="5"/>
  <c r="Q9" i="5"/>
  <c r="Q45" i="5"/>
  <c r="Q101" i="5"/>
  <c r="Q234" i="5"/>
  <c r="Q173" i="5"/>
  <c r="Q533" i="5"/>
  <c r="Q198" i="5"/>
  <c r="Q364" i="5"/>
  <c r="Q590" i="5"/>
  <c r="Q629" i="5"/>
  <c r="Q256" i="5"/>
  <c r="Q206" i="5"/>
  <c r="Q128" i="5"/>
  <c r="Q412" i="5"/>
  <c r="Q66" i="5"/>
  <c r="Q323" i="5"/>
  <c r="Q553" i="5"/>
  <c r="Q189" i="5"/>
  <c r="Q581" i="5"/>
  <c r="Q378" i="5"/>
  <c r="Q223" i="5"/>
  <c r="Q147" i="5"/>
  <c r="Q574" i="5"/>
  <c r="Q451" i="5"/>
  <c r="Q556" i="5"/>
  <c r="Q54" i="5"/>
  <c r="Q69" i="5"/>
  <c r="Q435" i="5"/>
  <c r="Q621" i="5"/>
  <c r="Q375" i="5"/>
  <c r="Q76" i="5"/>
  <c r="Q569" i="5"/>
  <c r="Q222" i="5"/>
  <c r="Q89" i="5"/>
  <c r="Q8" i="5"/>
  <c r="Q356" i="5"/>
  <c r="Q474" i="5"/>
  <c r="Q208" i="5"/>
  <c r="Q262" i="5"/>
  <c r="Q257" i="5"/>
  <c r="Q611" i="5"/>
  <c r="Q373" i="5"/>
  <c r="Q61" i="5"/>
  <c r="Q536" i="5"/>
  <c r="Q114" i="5"/>
  <c r="Q181" i="5"/>
  <c r="Q26" i="5"/>
  <c r="Q463" i="5"/>
  <c r="Q409" i="5"/>
  <c r="Q321" i="5"/>
  <c r="Q228" i="5"/>
  <c r="Q154" i="5"/>
  <c r="Q487" i="5"/>
  <c r="Q233" i="5"/>
  <c r="Q447" i="5"/>
  <c r="Q259" i="5"/>
  <c r="Q334" i="5"/>
  <c r="Q261" i="5"/>
  <c r="Q547" i="5"/>
  <c r="Q483" i="5"/>
  <c r="Q179" i="5"/>
  <c r="Q145" i="5"/>
  <c r="Q175" i="5"/>
  <c r="Q266" i="5"/>
  <c r="Q329" i="5"/>
  <c r="Q283" i="5"/>
  <c r="Q595" i="5"/>
  <c r="Q307" i="5"/>
  <c r="Q40" i="5"/>
  <c r="Q516" i="5"/>
  <c r="Q135" i="5"/>
  <c r="Q160" i="5"/>
  <c r="Q71" i="5"/>
  <c r="Q38" i="5"/>
  <c r="Q579" i="5"/>
  <c r="Q513" i="5"/>
  <c r="Q337" i="5"/>
  <c r="Q274" i="5"/>
  <c r="Q318" i="5"/>
  <c r="Q336" i="5"/>
  <c r="Q537" i="5"/>
  <c r="Q148" i="5"/>
  <c r="Q43" i="5"/>
  <c r="Q546" i="5"/>
  <c r="Q220" i="5"/>
  <c r="Q488" i="5"/>
  <c r="Q47" i="5"/>
  <c r="Q299" i="5"/>
  <c r="Q201" i="5"/>
  <c r="Q401" i="5"/>
  <c r="Q104" i="5"/>
  <c r="Q492" i="5"/>
  <c r="Q129" i="5"/>
  <c r="Q31" i="5"/>
  <c r="Q324" i="5"/>
  <c r="Q609" i="5"/>
  <c r="Q549" i="5"/>
  <c r="Q13" i="5"/>
  <c r="Q333" i="5"/>
  <c r="Q468" i="5"/>
  <c r="Q84" i="5"/>
  <c r="Q48" i="5"/>
  <c r="Q207" i="5"/>
  <c r="Q384" i="5"/>
  <c r="Q417" i="5"/>
  <c r="Q171" i="5"/>
  <c r="Q535" i="5"/>
  <c r="Q46" i="5"/>
  <c r="Q420" i="5"/>
  <c r="Q479" i="5"/>
  <c r="Q575" i="5"/>
  <c r="Q582" i="5"/>
  <c r="Q369" i="5"/>
  <c r="Q626" i="5"/>
  <c r="Q330" i="5"/>
  <c r="Q162" i="5"/>
  <c r="Q501" i="5"/>
  <c r="Q354" i="5"/>
  <c r="Q391" i="5"/>
  <c r="Q184" i="5"/>
  <c r="Q301" i="5"/>
  <c r="Q65" i="5"/>
  <c r="Q291" i="5"/>
  <c r="Q518" i="5"/>
  <c r="Q225" i="5"/>
  <c r="Q263" i="5"/>
  <c r="Q619" i="5"/>
  <c r="Q17" i="5"/>
  <c r="Q499" i="5"/>
  <c r="Q368" i="5"/>
  <c r="Q534" i="5"/>
  <c r="Q437" i="5"/>
  <c r="Q455" i="5"/>
  <c r="Q328" i="5"/>
  <c r="Q515" i="5"/>
  <c r="Q548" i="5"/>
  <c r="Q473" i="5"/>
  <c r="Q431" i="5"/>
  <c r="Q612" i="5"/>
  <c r="Q195" i="5"/>
  <c r="Q68" i="5"/>
  <c r="Q297" i="5"/>
  <c r="Q194" i="5"/>
  <c r="Q382" i="5"/>
  <c r="Q527" i="5"/>
  <c r="Q242" i="5"/>
  <c r="Q564" i="5"/>
  <c r="Q462" i="5"/>
  <c r="Q477" i="5"/>
  <c r="Q352" i="5"/>
  <c r="Q5" i="5"/>
  <c r="Q98" i="5"/>
  <c r="Q433" i="5"/>
  <c r="Q292" i="5"/>
  <c r="Q27" i="5"/>
  <c r="Q304" i="5"/>
  <c r="Q131" i="5"/>
  <c r="Q469" i="5"/>
  <c r="Q436" i="5"/>
  <c r="Q386" i="5"/>
  <c r="Q404" i="5"/>
  <c r="Q313" i="5"/>
  <c r="Q174" i="5"/>
  <c r="Q500" i="5"/>
  <c r="Q164" i="5"/>
  <c r="Q601" i="5"/>
  <c r="Q203" i="5"/>
  <c r="Q190" i="5"/>
  <c r="Q613" i="5"/>
  <c r="Q103" i="5"/>
  <c r="Q526" i="5"/>
  <c r="Q397" i="5"/>
  <c r="Q91" i="5"/>
  <c r="Q22" i="5"/>
  <c r="Q6" i="5"/>
  <c r="Q419" i="5"/>
  <c r="Q393" i="5"/>
  <c r="Q464" i="5"/>
  <c r="Q105" i="5"/>
  <c r="Q210" i="5"/>
  <c r="Q423" i="5"/>
  <c r="Q565" i="5"/>
  <c r="Q4" i="5"/>
  <c r="Q3" i="5"/>
  <c r="Q51" i="5"/>
  <c r="Q10" i="5"/>
  <c r="Q151" i="5"/>
  <c r="Q541" i="5"/>
  <c r="Q506" i="5"/>
  <c r="Q247" i="5"/>
  <c r="Q361" i="5"/>
  <c r="Q123" i="5"/>
  <c r="Q152" i="5"/>
  <c r="Q497" i="5"/>
  <c r="Q212" i="5"/>
  <c r="Q183" i="5"/>
  <c r="Q600" i="5"/>
  <c r="Q204" i="5"/>
  <c r="Q158" i="5"/>
  <c r="Q260" i="5"/>
  <c r="Q285" i="5"/>
  <c r="Q380" i="5"/>
  <c r="Q74" i="5"/>
  <c r="Q216" i="5"/>
  <c r="Q111" i="5"/>
  <c r="Q517" i="5"/>
  <c r="Q591" i="5"/>
  <c r="Q64" i="5"/>
  <c r="Q491" i="5"/>
  <c r="Q186" i="5"/>
  <c r="Q599" i="5"/>
  <c r="Q75" i="5"/>
  <c r="Q70" i="5"/>
  <c r="Q202" i="5"/>
  <c r="Q59" i="5"/>
  <c r="Q319" i="5"/>
  <c r="Q94" i="5"/>
  <c r="Q438" i="5"/>
  <c r="Q461" i="5"/>
  <c r="Q309" i="5"/>
  <c r="Q166" i="5"/>
  <c r="Q163" i="5"/>
  <c r="Q567" i="5"/>
  <c r="Q298" i="5"/>
  <c r="Q110" i="5"/>
  <c r="Q16" i="5"/>
  <c r="Q176" i="5"/>
  <c r="Q243" i="5"/>
  <c r="Q271" i="5"/>
  <c r="Q113" i="5"/>
  <c r="Q374" i="5"/>
  <c r="Q392" i="5"/>
  <c r="Q205" i="5"/>
  <c r="Q109" i="5"/>
  <c r="Q508" i="5"/>
  <c r="Q280" i="5"/>
  <c r="Q327" i="5"/>
  <c r="Q416" i="5"/>
  <c r="Q112" i="5"/>
  <c r="Q134" i="5"/>
  <c r="Q310" i="5"/>
  <c r="Q275" i="5"/>
  <c r="Q214" i="5"/>
  <c r="Q132" i="5"/>
  <c r="Q211" i="5"/>
  <c r="Q540" i="5"/>
  <c r="Q442" i="5"/>
  <c r="Q42" i="5"/>
  <c r="Q153" i="5"/>
  <c r="Q25" i="5"/>
  <c r="Q494" i="5"/>
  <c r="Q295" i="5"/>
  <c r="Q568" i="5"/>
  <c r="Q557" i="5"/>
  <c r="Q39" i="5"/>
  <c r="Q100" i="5"/>
  <c r="Q458" i="5"/>
  <c r="Q227" i="5"/>
  <c r="Q278" i="5"/>
  <c r="Q83" i="5"/>
  <c r="Q627" i="5"/>
  <c r="Q615" i="5"/>
  <c r="Q421" i="5"/>
  <c r="Q454" i="5"/>
  <c r="Q588" i="5"/>
  <c r="Q82" i="5"/>
  <c r="Q308" i="5"/>
  <c r="Q545" i="5"/>
  <c r="Q459" i="5"/>
  <c r="Q107" i="5"/>
  <c r="Q290" i="5"/>
  <c r="Q359" i="5"/>
  <c r="Q88" i="5"/>
  <c r="Q589" i="5"/>
  <c r="Q302" i="5"/>
  <c r="Q268" i="5"/>
  <c r="Q592" i="5"/>
  <c r="Q320" i="5"/>
  <c r="Q357" i="5"/>
  <c r="Q281" i="5"/>
  <c r="Q580" i="5"/>
  <c r="Q73" i="5"/>
  <c r="Q215" i="5"/>
  <c r="Q52" i="5"/>
  <c r="Q514" i="5"/>
  <c r="Q485" i="5"/>
  <c r="Q583" i="5"/>
  <c r="Q272" i="5"/>
  <c r="Q53" i="5"/>
  <c r="Q300" i="5"/>
  <c r="Q576" i="5"/>
  <c r="Q119" i="5"/>
  <c r="Q246" i="5"/>
  <c r="Q325" i="5"/>
  <c r="Q303" i="5"/>
  <c r="Q106" i="5"/>
  <c r="Q414" i="5"/>
  <c r="Q398" i="5"/>
  <c r="Q35" i="5"/>
  <c r="Q90" i="5"/>
  <c r="Q410" i="5"/>
  <c r="Q21" i="5"/>
  <c r="Q258" i="5"/>
  <c r="Q372" i="5"/>
  <c r="Q239" i="5"/>
  <c r="Q446" i="5"/>
  <c r="Q370" i="5"/>
  <c r="Q349" i="5"/>
  <c r="Q480" i="5"/>
  <c r="Q470" i="5"/>
  <c r="Q338" i="5"/>
  <c r="Q605" i="5"/>
  <c r="Q538" i="5"/>
  <c r="Q87" i="5"/>
  <c r="Q85" i="5"/>
  <c r="Q232" i="5"/>
  <c r="Q493" i="5"/>
  <c r="Q168" i="5"/>
  <c r="Q341" i="5"/>
  <c r="Q443" i="5"/>
  <c r="Q366" i="5"/>
  <c r="Q562" i="5"/>
  <c r="Q376" i="5"/>
  <c r="Q224" i="5"/>
  <c r="Q62" i="5"/>
  <c r="Q20" i="5"/>
  <c r="Q270" i="5"/>
  <c r="Q512" i="5"/>
  <c r="Q146" i="5"/>
  <c r="Q136" i="5"/>
  <c r="Q235" i="5"/>
  <c r="Q118" i="5"/>
  <c r="Q498" i="5"/>
  <c r="Q360" i="5"/>
  <c r="Q187" i="5"/>
  <c r="Q178" i="5"/>
  <c r="Q28" i="5"/>
  <c r="Q448" i="5"/>
  <c r="Q169" i="5"/>
  <c r="Q348" i="5"/>
  <c r="Q593" i="5"/>
  <c r="Q489" i="5"/>
  <c r="Q117" i="5"/>
  <c r="Q7" i="5"/>
  <c r="Q608" i="5"/>
  <c r="Q273" i="5"/>
  <c r="Q155" i="5"/>
  <c r="Q625" i="5"/>
  <c r="Q505" i="5"/>
  <c r="Q577" i="5"/>
  <c r="Q440" i="5"/>
  <c r="Q521" i="5"/>
  <c r="Q332" i="5"/>
  <c r="Q403" i="5"/>
  <c r="Q566" i="5"/>
  <c r="Q555" i="5"/>
  <c r="Q399" i="5"/>
  <c r="Q125" i="5"/>
  <c r="Q44" i="5"/>
  <c r="Q156" i="5"/>
  <c r="Q351" i="5"/>
  <c r="Q597" i="5"/>
  <c r="Q93" i="5"/>
  <c r="Q475" i="5"/>
  <c r="Q528" i="5"/>
  <c r="Q249" i="5"/>
  <c r="Q550" i="5"/>
  <c r="Q317" i="5"/>
  <c r="Q213" i="5"/>
  <c r="Q218" i="5"/>
  <c r="Q226" i="5"/>
  <c r="Q444" i="5"/>
  <c r="Q460" i="5"/>
  <c r="Q523" i="5"/>
  <c r="Q238" i="5"/>
  <c r="Q127" i="5"/>
  <c r="Q623" i="5"/>
  <c r="Q172" i="5"/>
  <c r="Q126" i="5"/>
  <c r="Q335" i="5"/>
  <c r="Q142" i="5"/>
  <c r="Q389" i="5"/>
  <c r="Q276" i="5"/>
  <c r="Q286" i="5"/>
  <c r="Q294" i="5"/>
  <c r="Q237" i="5"/>
  <c r="Q143" i="5"/>
  <c r="Q363" i="5"/>
  <c r="Q511" i="5"/>
  <c r="Q342" i="5"/>
  <c r="Q554" i="5"/>
  <c r="Q449" i="5"/>
  <c r="Q229" i="5"/>
  <c r="Q362" i="5"/>
  <c r="Q620" i="5"/>
  <c r="Q230" i="5"/>
  <c r="Q264" i="5"/>
  <c r="Q424" i="5"/>
  <c r="Q560" i="5"/>
  <c r="Q99" i="5"/>
  <c r="Q377" i="5"/>
  <c r="Q390" i="5"/>
  <c r="Q150" i="5"/>
  <c r="Q245" i="5"/>
  <c r="Q19" i="5"/>
  <c r="Q465" i="5"/>
  <c r="Q305" i="5"/>
  <c r="Q532" i="5"/>
  <c r="Q572" i="5"/>
  <c r="Q196" i="5"/>
  <c r="Q471" i="5"/>
  <c r="Q482" i="5"/>
  <c r="Q396" i="5"/>
  <c r="Q457" i="5"/>
  <c r="Q426" i="5"/>
  <c r="Q248" i="5"/>
  <c r="Q622" i="5"/>
  <c r="Q79" i="5"/>
  <c r="Q344" i="5"/>
  <c r="Q452" i="5"/>
  <c r="Q616" i="5"/>
  <c r="Q296" i="5"/>
  <c r="Q486" i="5"/>
  <c r="Q254" i="5"/>
  <c r="Q255" i="5"/>
  <c r="Q137" i="5"/>
  <c r="Q519" i="5"/>
  <c r="Q36" i="5"/>
  <c r="Q95" i="5"/>
  <c r="Q394" i="5"/>
  <c r="Q116" i="5"/>
  <c r="Q618" i="5"/>
  <c r="Q347" i="5"/>
  <c r="Q23" i="5"/>
  <c r="Q578" i="5"/>
  <c r="Q149" i="5"/>
  <c r="Q510" i="5"/>
  <c r="Q367" i="5"/>
  <c r="Q191" i="5"/>
  <c r="Q78" i="5"/>
  <c r="Q379" i="5"/>
  <c r="Q400" i="5"/>
  <c r="Q267" i="5"/>
  <c r="Q432" i="5"/>
  <c r="Q385" i="5"/>
  <c r="Q86" i="5"/>
  <c r="Q11" i="5"/>
  <c r="Q219" i="5"/>
  <c r="Q192" i="5"/>
  <c r="Q170" i="5"/>
  <c r="Q350" i="5"/>
  <c r="Q531" i="5"/>
  <c r="Q72" i="5"/>
  <c r="Q316" i="5"/>
  <c r="Q407" i="5"/>
  <c r="Q422" i="5"/>
  <c r="Q188" i="5"/>
  <c r="Q411" i="5"/>
  <c r="Q587" i="5"/>
  <c r="Q311" i="5"/>
  <c r="Q353" i="5"/>
  <c r="Q570" i="5"/>
  <c r="Q415" i="5"/>
  <c r="Q503" i="5"/>
  <c r="Q18" i="5"/>
  <c r="Q543" i="5"/>
  <c r="Q41" i="5"/>
  <c r="Q520" i="5"/>
  <c r="Q573" i="5"/>
  <c r="Q343" i="5"/>
  <c r="Q284" i="5"/>
  <c r="Q122" i="5"/>
  <c r="Q209" i="5"/>
  <c r="Q585" i="5"/>
  <c r="Q33" i="5"/>
  <c r="Q604" i="5"/>
  <c r="Q425" i="5"/>
  <c r="Q484" i="5"/>
  <c r="Q217" i="5"/>
  <c r="Q405" i="5"/>
  <c r="Q402" i="5"/>
  <c r="Q141" i="5"/>
  <c r="Q387" i="5"/>
  <c r="Q120" i="5"/>
  <c r="Q453" i="5"/>
  <c r="Q331" i="5"/>
  <c r="Q289" i="5"/>
  <c r="Q388" i="5"/>
  <c r="Q133" i="5"/>
  <c r="Q559" i="5"/>
  <c r="Q571" i="5"/>
  <c r="Q467" i="5"/>
  <c r="Q200" i="5"/>
  <c r="Q430" i="5"/>
  <c r="Q121" i="5"/>
  <c r="Q312" i="5"/>
  <c r="Q340" i="5"/>
  <c r="Q552" i="5"/>
  <c r="Q365" i="5"/>
  <c r="Q288" i="5"/>
  <c r="Q55" i="5"/>
  <c r="Q339" i="5"/>
  <c r="Q60" i="5"/>
  <c r="Q466" i="5"/>
  <c r="Q456" i="5"/>
  <c r="Q395" i="5"/>
  <c r="Q115" i="5"/>
  <c r="Q598" i="5"/>
  <c r="Q617" i="5"/>
  <c r="Q314" i="5"/>
  <c r="Q293" i="5"/>
  <c r="Q180" i="5"/>
  <c r="Q413" i="5"/>
  <c r="Q630" i="5"/>
  <c r="Q130" i="5"/>
  <c r="Q558" i="5"/>
  <c r="Q355" i="5"/>
  <c r="Q551" i="5"/>
  <c r="Q144" i="5"/>
  <c r="Q56" i="5"/>
  <c r="Q445" i="5"/>
  <c r="Q476" i="5"/>
  <c r="Q193" i="5"/>
  <c r="Q34" i="5"/>
  <c r="Q418" i="5"/>
  <c r="Q29" i="5"/>
  <c r="Q322" i="5"/>
  <c r="Q251" i="5"/>
  <c r="Q478" i="5"/>
  <c r="Q157" i="5"/>
  <c r="Q124" i="5"/>
  <c r="Q603" i="5"/>
  <c r="Q524" i="5"/>
  <c r="Q287" i="5"/>
  <c r="Q241" i="5"/>
  <c r="Q14" i="5"/>
  <c r="Q481" i="5"/>
  <c r="Q563" i="5"/>
  <c r="Q277" i="5"/>
  <c r="Q240" i="5"/>
  <c r="Q539" i="5"/>
  <c r="Q159" i="5"/>
  <c r="Q406" i="5"/>
  <c r="Q37" i="5"/>
  <c r="Q12" i="5"/>
  <c r="Q381" i="5"/>
  <c r="Q63" i="5"/>
  <c r="Q231" i="5"/>
  <c r="Q530" i="5"/>
  <c r="Q80" i="5"/>
  <c r="Q408" i="5"/>
  <c r="Q199" i="5"/>
  <c r="Q507" i="5"/>
  <c r="Q221" i="5"/>
  <c r="Q346" i="5"/>
  <c r="Q15" i="5"/>
  <c r="Q596" i="5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55" i="1"/>
  <c r="K56" i="1"/>
  <c r="K19" i="1"/>
  <c r="K20" i="1"/>
  <c r="K57" i="1"/>
  <c r="K58" i="1"/>
  <c r="K21" i="1"/>
  <c r="K22" i="1"/>
  <c r="K23" i="1"/>
  <c r="K24" i="1"/>
  <c r="K25" i="1"/>
  <c r="K79" i="1"/>
  <c r="K130" i="1"/>
  <c r="K131" i="1"/>
  <c r="K86" i="1"/>
  <c r="K120" i="1"/>
  <c r="K121" i="1"/>
  <c r="K81" i="1"/>
  <c r="K147" i="1"/>
  <c r="K26" i="1"/>
  <c r="K27" i="1"/>
  <c r="K82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80" i="1"/>
  <c r="K83" i="1"/>
  <c r="K87" i="1"/>
  <c r="K88" i="1"/>
  <c r="K89" i="1"/>
  <c r="K90" i="1"/>
  <c r="K91" i="1"/>
  <c r="K92" i="1"/>
  <c r="K93" i="1"/>
  <c r="K94" i="1"/>
  <c r="K95" i="1"/>
  <c r="K96" i="1"/>
  <c r="J3816" i="23" l="1" a="1"/>
  <c r="J3816" i="23" s="1"/>
  <c r="J3809" i="23" a="1"/>
  <c r="J3809" i="23" s="1"/>
  <c r="P3376" i="23"/>
  <c r="P3312" i="23"/>
  <c r="P3248" i="23"/>
  <c r="P3184" i="23"/>
  <c r="Q3184" i="23" s="1"/>
  <c r="P3120" i="23"/>
  <c r="Q3120" i="23" s="1"/>
  <c r="J3772" i="23" a="1"/>
  <c r="J3772" i="23" s="1"/>
  <c r="P3117" i="23"/>
  <c r="Q3117" i="23" s="1"/>
  <c r="P3133" i="23"/>
  <c r="Q3133" i="23" s="1"/>
  <c r="P3149" i="23"/>
  <c r="Q3149" i="23" s="1"/>
  <c r="P3165" i="23"/>
  <c r="Q3165" i="23" s="1"/>
  <c r="P3181" i="23"/>
  <c r="Q3181" i="23" s="1"/>
  <c r="P3197" i="23"/>
  <c r="Q3197" i="23" s="1"/>
  <c r="P3213" i="23"/>
  <c r="P3229" i="23"/>
  <c r="P3245" i="23"/>
  <c r="P3261" i="23"/>
  <c r="P3277" i="23"/>
  <c r="P3293" i="23"/>
  <c r="P3309" i="23"/>
  <c r="P3325" i="23"/>
  <c r="P3341" i="23"/>
  <c r="P3357" i="23"/>
  <c r="P3373" i="23"/>
  <c r="P3106" i="23"/>
  <c r="Q3106" i="23" s="1"/>
  <c r="P3122" i="23"/>
  <c r="Q3122" i="23" s="1"/>
  <c r="P3138" i="23"/>
  <c r="Q3138" i="23" s="1"/>
  <c r="P3154" i="23"/>
  <c r="Q3154" i="23" s="1"/>
  <c r="P3170" i="23"/>
  <c r="Q3170" i="23" s="1"/>
  <c r="P3186" i="23"/>
  <c r="Q3186" i="23" s="1"/>
  <c r="P3202" i="23"/>
  <c r="Q3202" i="23" s="1"/>
  <c r="P3218" i="23"/>
  <c r="P3234" i="23"/>
  <c r="P3250" i="23"/>
  <c r="P3266" i="23"/>
  <c r="P3282" i="23"/>
  <c r="P3298" i="23"/>
  <c r="P3314" i="23"/>
  <c r="P3330" i="23"/>
  <c r="P3346" i="23"/>
  <c r="P3362" i="23"/>
  <c r="P3378" i="23"/>
  <c r="P3107" i="23"/>
  <c r="Q3107" i="23" s="1"/>
  <c r="P3123" i="23"/>
  <c r="Q3123" i="23" s="1"/>
  <c r="P3139" i="23"/>
  <c r="Q3139" i="23" s="1"/>
  <c r="P3155" i="23"/>
  <c r="Q3155" i="23" s="1"/>
  <c r="P3171" i="23"/>
  <c r="Q3171" i="23" s="1"/>
  <c r="P3187" i="23"/>
  <c r="Q3187" i="23" s="1"/>
  <c r="P3203" i="23"/>
  <c r="Q3203" i="23" s="1"/>
  <c r="P3219" i="23"/>
  <c r="P3235" i="23"/>
  <c r="P3251" i="23"/>
  <c r="P3267" i="23"/>
  <c r="P3283" i="23"/>
  <c r="P3299" i="23"/>
  <c r="P3315" i="23"/>
  <c r="P3331" i="23"/>
  <c r="P3347" i="23"/>
  <c r="P3363" i="23"/>
  <c r="P3379" i="23"/>
  <c r="P3324" i="23"/>
  <c r="P3260" i="23"/>
  <c r="P3196" i="23"/>
  <c r="Q3196" i="23" s="1"/>
  <c r="P3132" i="23"/>
  <c r="Q3132" i="23" s="1"/>
  <c r="P3104" i="23"/>
  <c r="Q3104" i="23" s="1"/>
  <c r="J3800" i="23" a="1"/>
  <c r="J3800" i="23" s="1"/>
  <c r="J3801" i="23" a="1"/>
  <c r="J3801" i="23" s="1"/>
  <c r="P3360" i="23"/>
  <c r="P3296" i="23"/>
  <c r="P3232" i="23"/>
  <c r="P3168" i="23"/>
  <c r="Q3168" i="23" s="1"/>
  <c r="P3105" i="23"/>
  <c r="Q3105" i="23" s="1"/>
  <c r="P3121" i="23"/>
  <c r="Q3121" i="23" s="1"/>
  <c r="P3137" i="23"/>
  <c r="Q3137" i="23" s="1"/>
  <c r="P3153" i="23"/>
  <c r="Q3153" i="23" s="1"/>
  <c r="P3169" i="23"/>
  <c r="Q3169" i="23" s="1"/>
  <c r="P3185" i="23"/>
  <c r="Q3185" i="23" s="1"/>
  <c r="P3201" i="23"/>
  <c r="Q3201" i="23" s="1"/>
  <c r="P3217" i="23"/>
  <c r="P3233" i="23"/>
  <c r="P3249" i="23"/>
  <c r="P3265" i="23"/>
  <c r="P3281" i="23"/>
  <c r="P3297" i="23"/>
  <c r="P3313" i="23"/>
  <c r="P3329" i="23"/>
  <c r="P3345" i="23"/>
  <c r="P3361" i="23"/>
  <c r="P3377" i="23"/>
  <c r="P3110" i="23"/>
  <c r="Q3110" i="23" s="1"/>
  <c r="P3126" i="23"/>
  <c r="Q3126" i="23" s="1"/>
  <c r="P3142" i="23"/>
  <c r="Q3142" i="23" s="1"/>
  <c r="P3158" i="23"/>
  <c r="Q3158" i="23" s="1"/>
  <c r="P3174" i="23"/>
  <c r="Q3174" i="23" s="1"/>
  <c r="P3190" i="23"/>
  <c r="Q3190" i="23" s="1"/>
  <c r="P3206" i="23"/>
  <c r="P3222" i="23"/>
  <c r="P3238" i="23"/>
  <c r="P3254" i="23"/>
  <c r="P3270" i="23"/>
  <c r="P3286" i="23"/>
  <c r="P3302" i="23"/>
  <c r="P3318" i="23"/>
  <c r="P3334" i="23"/>
  <c r="P3350" i="23"/>
  <c r="P3366" i="23"/>
  <c r="P3382" i="23"/>
  <c r="P3111" i="23"/>
  <c r="Q3111" i="23" s="1"/>
  <c r="P3127" i="23"/>
  <c r="Q3127" i="23" s="1"/>
  <c r="P3143" i="23"/>
  <c r="Q3143" i="23" s="1"/>
  <c r="P3159" i="23"/>
  <c r="Q3159" i="23" s="1"/>
  <c r="P3175" i="23"/>
  <c r="Q3175" i="23" s="1"/>
  <c r="P3191" i="23"/>
  <c r="Q3191" i="23" s="1"/>
  <c r="P3207" i="23"/>
  <c r="P3223" i="23"/>
  <c r="P3239" i="23"/>
  <c r="P3255" i="23"/>
  <c r="P3271" i="23"/>
  <c r="P3287" i="23"/>
  <c r="P3303" i="23"/>
  <c r="P3319" i="23"/>
  <c r="P3335" i="23"/>
  <c r="P3351" i="23"/>
  <c r="P3367" i="23"/>
  <c r="P3383" i="23"/>
  <c r="P3372" i="23"/>
  <c r="P3308" i="23"/>
  <c r="P3244" i="23"/>
  <c r="P3180" i="23"/>
  <c r="Q3180" i="23" s="1"/>
  <c r="P3116" i="23"/>
  <c r="Q3116" i="23" s="1"/>
  <c r="J3812" i="23" a="1"/>
  <c r="J3812" i="23" s="1"/>
  <c r="J3776" i="23" a="1"/>
  <c r="J3776" i="23" s="1"/>
  <c r="P3061" i="23" s="1"/>
  <c r="P3344" i="23"/>
  <c r="P3280" i="23"/>
  <c r="P3216" i="23"/>
  <c r="P3152" i="23"/>
  <c r="Q3152" i="23" s="1"/>
  <c r="J3784" i="23" a="1"/>
  <c r="J3784" i="23" s="1"/>
  <c r="P3109" i="23"/>
  <c r="Q3109" i="23" s="1"/>
  <c r="P3125" i="23"/>
  <c r="Q3125" i="23" s="1"/>
  <c r="P3141" i="23"/>
  <c r="Q3141" i="23" s="1"/>
  <c r="P3157" i="23"/>
  <c r="Q3157" i="23" s="1"/>
  <c r="P3173" i="23"/>
  <c r="Q3173" i="23" s="1"/>
  <c r="P3189" i="23"/>
  <c r="Q3189" i="23" s="1"/>
  <c r="P3205" i="23"/>
  <c r="P3221" i="23"/>
  <c r="P3237" i="23"/>
  <c r="P3253" i="23"/>
  <c r="P3269" i="23"/>
  <c r="P3285" i="23"/>
  <c r="P3301" i="23"/>
  <c r="P3317" i="23"/>
  <c r="P3333" i="23"/>
  <c r="P3349" i="23"/>
  <c r="P3365" i="23"/>
  <c r="P3381" i="23"/>
  <c r="P3114" i="23"/>
  <c r="Q3114" i="23" s="1"/>
  <c r="P3130" i="23"/>
  <c r="Q3130" i="23" s="1"/>
  <c r="P3146" i="23"/>
  <c r="Q3146" i="23" s="1"/>
  <c r="P3162" i="23"/>
  <c r="Q3162" i="23" s="1"/>
  <c r="P3178" i="23"/>
  <c r="Q3178" i="23" s="1"/>
  <c r="P3194" i="23"/>
  <c r="Q3194" i="23" s="1"/>
  <c r="P3210" i="23"/>
  <c r="P3226" i="23"/>
  <c r="P3242" i="23"/>
  <c r="P3258" i="23"/>
  <c r="P3274" i="23"/>
  <c r="P3290" i="23"/>
  <c r="P3306" i="23"/>
  <c r="P3322" i="23"/>
  <c r="P3338" i="23"/>
  <c r="P3354" i="23"/>
  <c r="P3370" i="23"/>
  <c r="P3386" i="23"/>
  <c r="P3115" i="23"/>
  <c r="Q3115" i="23" s="1"/>
  <c r="P3131" i="23"/>
  <c r="Q3131" i="23" s="1"/>
  <c r="P3147" i="23"/>
  <c r="Q3147" i="23" s="1"/>
  <c r="P3163" i="23"/>
  <c r="Q3163" i="23" s="1"/>
  <c r="P3179" i="23"/>
  <c r="Q3179" i="23" s="1"/>
  <c r="P3195" i="23"/>
  <c r="Q3195" i="23" s="1"/>
  <c r="P3211" i="23"/>
  <c r="P3227" i="23"/>
  <c r="P3243" i="23"/>
  <c r="P3259" i="23"/>
  <c r="P3275" i="23"/>
  <c r="P3291" i="23"/>
  <c r="P3307" i="23"/>
  <c r="P3323" i="23"/>
  <c r="P3339" i="23"/>
  <c r="P3355" i="23"/>
  <c r="P3371" i="23"/>
  <c r="P3356" i="23"/>
  <c r="P3292" i="23"/>
  <c r="P3228" i="23"/>
  <c r="P3164" i="23"/>
  <c r="Q3164" i="23" s="1"/>
  <c r="J3820" i="23" a="1"/>
  <c r="J3820" i="23" s="1"/>
  <c r="J3817" i="23" a="1"/>
  <c r="J3817" i="23" s="1"/>
  <c r="P3100" i="23" s="1"/>
  <c r="P3328" i="23"/>
  <c r="P3264" i="23"/>
  <c r="P3200" i="23"/>
  <c r="Q3200" i="23" s="1"/>
  <c r="P3136" i="23"/>
  <c r="Q3136" i="23" s="1"/>
  <c r="J3780" i="23" a="1"/>
  <c r="J3780" i="23" s="1"/>
  <c r="P3113" i="23"/>
  <c r="Q3113" i="23" s="1"/>
  <c r="P3129" i="23"/>
  <c r="Q3129" i="23" s="1"/>
  <c r="P3145" i="23"/>
  <c r="Q3145" i="23" s="1"/>
  <c r="P3161" i="23"/>
  <c r="Q3161" i="23" s="1"/>
  <c r="P3177" i="23"/>
  <c r="Q3177" i="23" s="1"/>
  <c r="P3193" i="23"/>
  <c r="Q3193" i="23" s="1"/>
  <c r="P3209" i="23"/>
  <c r="P3225" i="23"/>
  <c r="P3241" i="23"/>
  <c r="P3257" i="23"/>
  <c r="P3273" i="23"/>
  <c r="P3289" i="23"/>
  <c r="P3305" i="23"/>
  <c r="P3321" i="23"/>
  <c r="P3337" i="23"/>
  <c r="P3353" i="23"/>
  <c r="P3369" i="23"/>
  <c r="P3385" i="23"/>
  <c r="P3118" i="23"/>
  <c r="Q3118" i="23" s="1"/>
  <c r="P3134" i="23"/>
  <c r="Q3134" i="23" s="1"/>
  <c r="P3150" i="23"/>
  <c r="Q3150" i="23" s="1"/>
  <c r="P3166" i="23"/>
  <c r="Q3166" i="23" s="1"/>
  <c r="P3182" i="23"/>
  <c r="Q3182" i="23" s="1"/>
  <c r="P3198" i="23"/>
  <c r="Q3198" i="23" s="1"/>
  <c r="P3214" i="23"/>
  <c r="P3230" i="23"/>
  <c r="P3246" i="23"/>
  <c r="P3262" i="23"/>
  <c r="P3278" i="23"/>
  <c r="P3294" i="23"/>
  <c r="P3310" i="23"/>
  <c r="P3326" i="23"/>
  <c r="P3342" i="23"/>
  <c r="P3358" i="23"/>
  <c r="P3374" i="23"/>
  <c r="P3103" i="23"/>
  <c r="Q3103" i="23" s="1"/>
  <c r="P3119" i="23"/>
  <c r="Q3119" i="23" s="1"/>
  <c r="P3135" i="23"/>
  <c r="Q3135" i="23" s="1"/>
  <c r="P3151" i="23"/>
  <c r="Q3151" i="23" s="1"/>
  <c r="P3167" i="23"/>
  <c r="Q3167" i="23" s="1"/>
  <c r="P3183" i="23"/>
  <c r="Q3183" i="23" s="1"/>
  <c r="P3199" i="23"/>
  <c r="Q3199" i="23" s="1"/>
  <c r="P3215" i="23"/>
  <c r="P3231" i="23"/>
  <c r="P3247" i="23"/>
  <c r="P3263" i="23"/>
  <c r="P3279" i="23"/>
  <c r="P3295" i="23"/>
  <c r="P3311" i="23"/>
  <c r="P3327" i="23"/>
  <c r="P3343" i="23"/>
  <c r="P3359" i="23"/>
  <c r="P3375" i="23"/>
  <c r="P3340" i="23"/>
  <c r="P3276" i="23"/>
  <c r="P3212" i="23"/>
  <c r="P3148" i="23"/>
  <c r="Q3148" i="23" s="1"/>
  <c r="P3095" i="23"/>
  <c r="P3352" i="23"/>
  <c r="P3288" i="23"/>
  <c r="P3224" i="23"/>
  <c r="P3160" i="23"/>
  <c r="Q3160" i="23" s="1"/>
  <c r="P3332" i="23"/>
  <c r="P3268" i="23"/>
  <c r="P3204" i="23"/>
  <c r="Q3204" i="23" s="1"/>
  <c r="P3140" i="23"/>
  <c r="Q3140" i="23" s="1"/>
  <c r="J3796" i="23" a="1"/>
  <c r="J3796" i="23" s="1"/>
  <c r="J3815" i="23" a="1"/>
  <c r="J3815" i="23" s="1"/>
  <c r="J3799" i="23" a="1"/>
  <c r="J3799" i="23" s="1"/>
  <c r="P3084" i="23" s="1"/>
  <c r="J3783" i="23" a="1"/>
  <c r="J3783" i="23" s="1"/>
  <c r="P3068" i="23" s="1"/>
  <c r="J3767" i="23" a="1"/>
  <c r="J3767" i="23" s="1"/>
  <c r="J3742" i="23" a="1"/>
  <c r="J3742" i="23" s="1"/>
  <c r="J3654" i="23" a="1"/>
  <c r="J3654" i="23" s="1"/>
  <c r="J3587" i="23" a="1"/>
  <c r="J3587" i="23" s="1"/>
  <c r="J3760" i="23" a="1"/>
  <c r="J3760" i="23" s="1"/>
  <c r="J3739" i="23" a="1"/>
  <c r="J3739" i="23" s="1"/>
  <c r="P3031" i="23" s="1"/>
  <c r="J3713" i="23" a="1"/>
  <c r="J3713" i="23" s="1"/>
  <c r="J3699" i="23" a="1"/>
  <c r="J3699" i="23" s="1"/>
  <c r="J3683" i="23" a="1"/>
  <c r="J3683" i="23" s="1"/>
  <c r="J3667" i="23" a="1"/>
  <c r="J3667" i="23" s="1"/>
  <c r="P2972" i="23" s="1"/>
  <c r="J3619" i="23" a="1"/>
  <c r="J3619" i="23" s="1"/>
  <c r="J3813" i="23" a="1"/>
  <c r="J3813" i="23" s="1"/>
  <c r="P3096" i="23" s="1"/>
  <c r="J3781" i="23" a="1"/>
  <c r="J3781" i="23" s="1"/>
  <c r="J3761" i="23" a="1"/>
  <c r="J3761" i="23" s="1"/>
  <c r="P3052" i="23" s="1"/>
  <c r="J3718" i="23" a="1"/>
  <c r="J3718" i="23" s="1"/>
  <c r="P3013" i="23" s="1"/>
  <c r="J3642" i="23" a="1"/>
  <c r="J3642" i="23" s="1"/>
  <c r="P2956" i="23" s="1"/>
  <c r="J3634" i="23" a="1"/>
  <c r="J3634" i="23" s="1"/>
  <c r="J3607" i="23" a="1"/>
  <c r="J3607" i="23" s="1"/>
  <c r="J3777" i="23" a="1"/>
  <c r="J3777" i="23" s="1"/>
  <c r="P3062" i="23" s="1"/>
  <c r="J3810" i="23" a="1"/>
  <c r="J3810" i="23" s="1"/>
  <c r="P3093" i="23" s="1"/>
  <c r="J3794" i="23" a="1"/>
  <c r="J3794" i="23" s="1"/>
  <c r="P3079" i="23" s="1"/>
  <c r="J3778" i="23" a="1"/>
  <c r="J3778" i="23" s="1"/>
  <c r="P3063" i="23" s="1"/>
  <c r="J3762" i="23" a="1"/>
  <c r="J3762" i="23" s="1"/>
  <c r="J3724" i="23" a="1"/>
  <c r="J3724" i="23" s="1"/>
  <c r="J3707" i="23" a="1"/>
  <c r="J3707" i="23" s="1"/>
  <c r="J3744" i="23" a="1"/>
  <c r="J3744" i="23" s="1"/>
  <c r="P3036" i="23" s="1"/>
  <c r="J3720" i="23" a="1"/>
  <c r="J3720" i="23" s="1"/>
  <c r="P3015" i="23" s="1"/>
  <c r="J3704" i="23" a="1"/>
  <c r="J3704" i="23" s="1"/>
  <c r="P3008" i="23" s="1"/>
  <c r="J3688" i="23" a="1"/>
  <c r="J3688" i="23" s="1"/>
  <c r="P2992" i="23" s="1"/>
  <c r="J3672" i="23" a="1"/>
  <c r="J3672" i="23" s="1"/>
  <c r="J3656" i="23" a="1"/>
  <c r="J3656" i="23" s="1"/>
  <c r="J3640" i="23" a="1"/>
  <c r="J3640" i="23" s="1"/>
  <c r="J3620" i="23" a="1"/>
  <c r="J3620" i="23" s="1"/>
  <c r="P2942" i="23" s="1"/>
  <c r="J3604" i="23" a="1"/>
  <c r="J3604" i="23" s="1"/>
  <c r="J3588" i="23" a="1"/>
  <c r="J3588" i="23" s="1"/>
  <c r="J3737" i="23" a="1"/>
  <c r="J3737" i="23" s="1"/>
  <c r="P3029" i="23" s="1"/>
  <c r="J3717" i="23" a="1"/>
  <c r="J3717" i="23" s="1"/>
  <c r="P3012" i="23" s="1"/>
  <c r="J3693" i="23" a="1"/>
  <c r="J3693" i="23" s="1"/>
  <c r="P2997" i="23" s="1"/>
  <c r="J3677" i="23" a="1"/>
  <c r="J3677" i="23" s="1"/>
  <c r="P2981" i="23" s="1"/>
  <c r="J3661" i="23" a="1"/>
  <c r="J3661" i="23" s="1"/>
  <c r="P2967" i="23" s="1"/>
  <c r="J3641" i="23" a="1"/>
  <c r="J3641" i="23" s="1"/>
  <c r="J3625" i="23" a="1"/>
  <c r="J3625" i="23" s="1"/>
  <c r="P2945" i="23" s="1"/>
  <c r="J3609" i="23" a="1"/>
  <c r="J3609" i="23" s="1"/>
  <c r="J3593" i="23" a="1"/>
  <c r="J3593" i="23" s="1"/>
  <c r="J3738" i="23" a="1"/>
  <c r="J3738" i="23" s="1"/>
  <c r="P3030" i="23" s="1"/>
  <c r="J3710" i="23" a="1"/>
  <c r="J3710" i="23" s="1"/>
  <c r="J3690" i="23" a="1"/>
  <c r="J3690" i="23" s="1"/>
  <c r="J3674" i="23" a="1"/>
  <c r="J3674" i="23" s="1"/>
  <c r="J3650" i="23" a="1"/>
  <c r="J3650" i="23" s="1"/>
  <c r="J3618" i="23" a="1"/>
  <c r="J3618" i="23" s="1"/>
  <c r="J3602" i="23" a="1"/>
  <c r="J3602" i="23" s="1"/>
  <c r="J3586" i="23" a="1"/>
  <c r="J3586" i="23" s="1"/>
  <c r="J3615" i="23" a="1"/>
  <c r="J3615" i="23" s="1"/>
  <c r="P2949" i="23"/>
  <c r="P3065" i="23"/>
  <c r="P3081" i="23"/>
  <c r="P3034" i="23"/>
  <c r="P3066" i="23"/>
  <c r="P3098" i="23"/>
  <c r="P2987" i="23"/>
  <c r="P3003" i="23"/>
  <c r="P3051" i="23"/>
  <c r="P3099" i="23"/>
  <c r="P3336" i="23"/>
  <c r="P3272" i="23"/>
  <c r="P3208" i="23"/>
  <c r="P3144" i="23"/>
  <c r="Q3144" i="23" s="1"/>
  <c r="J3804" i="23" a="1"/>
  <c r="J3804" i="23" s="1"/>
  <c r="P3380" i="23"/>
  <c r="P3316" i="23"/>
  <c r="P3252" i="23"/>
  <c r="P3188" i="23"/>
  <c r="Q3188" i="23" s="1"/>
  <c r="P3124" i="23"/>
  <c r="Q3124" i="23" s="1"/>
  <c r="J3792" i="23" a="1"/>
  <c r="J3792" i="23" s="1"/>
  <c r="P3077" i="23" s="1"/>
  <c r="J3811" i="23" a="1"/>
  <c r="J3811" i="23" s="1"/>
  <c r="P3094" i="23" s="1"/>
  <c r="J3795" i="23" a="1"/>
  <c r="J3795" i="23" s="1"/>
  <c r="P3080" i="23" s="1"/>
  <c r="J3779" i="23" a="1"/>
  <c r="J3779" i="23" s="1"/>
  <c r="J3763" i="23" a="1"/>
  <c r="J3763" i="23" s="1"/>
  <c r="J3727" i="23" a="1"/>
  <c r="J3727" i="23" s="1"/>
  <c r="P3019" i="23" s="1"/>
  <c r="J3599" i="23" a="1"/>
  <c r="J3599" i="23" s="1"/>
  <c r="P2930" i="23" s="1"/>
  <c r="J3808" i="23" a="1"/>
  <c r="J3808" i="23" s="1"/>
  <c r="J3754" i="23" a="1"/>
  <c r="J3754" i="23" s="1"/>
  <c r="P3046" i="23" s="1"/>
  <c r="J3735" i="23" a="1"/>
  <c r="J3735" i="23" s="1"/>
  <c r="J3709" i="23" a="1"/>
  <c r="J3709" i="23" s="1"/>
  <c r="J3695" i="23" a="1"/>
  <c r="J3695" i="23" s="1"/>
  <c r="P2999" i="23" s="1"/>
  <c r="J3679" i="23" a="1"/>
  <c r="J3679" i="23" s="1"/>
  <c r="P2983" i="23" s="1"/>
  <c r="J3663" i="23" a="1"/>
  <c r="J3663" i="23" s="1"/>
  <c r="P2969" i="23" s="1"/>
  <c r="J3611" i="23" a="1"/>
  <c r="J3611" i="23" s="1"/>
  <c r="J3805" i="23" a="1"/>
  <c r="J3805" i="23" s="1"/>
  <c r="J3773" i="23" a="1"/>
  <c r="J3773" i="23" s="1"/>
  <c r="J3757" i="23" a="1"/>
  <c r="J3757" i="23" s="1"/>
  <c r="J3653" i="23" a="1"/>
  <c r="J3653" i="23" s="1"/>
  <c r="P2960" i="23" s="1"/>
  <c r="J3643" i="23" a="1"/>
  <c r="J3643" i="23" s="1"/>
  <c r="J3630" i="23" a="1"/>
  <c r="J3630" i="23" s="1"/>
  <c r="J3603" i="23" a="1"/>
  <c r="J3603" i="23" s="1"/>
  <c r="J3822" i="23" a="1"/>
  <c r="J3822" i="23" s="1"/>
  <c r="J3806" i="23" a="1"/>
  <c r="J3806" i="23" s="1"/>
  <c r="J3790" i="23" a="1"/>
  <c r="J3790" i="23" s="1"/>
  <c r="J3774" i="23" a="1"/>
  <c r="J3774" i="23" s="1"/>
  <c r="P3060" i="23" s="1"/>
  <c r="J3755" i="23" a="1"/>
  <c r="J3755" i="23" s="1"/>
  <c r="J3719" i="23" a="1"/>
  <c r="J3719" i="23" s="1"/>
  <c r="P3014" i="23" s="1"/>
  <c r="J3756" i="23" a="1"/>
  <c r="J3756" i="23" s="1"/>
  <c r="P3047" i="23" s="1"/>
  <c r="J3740" i="23" a="1"/>
  <c r="J3740" i="23" s="1"/>
  <c r="P3032" i="23" s="1"/>
  <c r="J3716" i="23" a="1"/>
  <c r="J3716" i="23" s="1"/>
  <c r="J3700" i="23" a="1"/>
  <c r="J3700" i="23" s="1"/>
  <c r="P3004" i="23" s="1"/>
  <c r="J3684" i="23" a="1"/>
  <c r="J3684" i="23" s="1"/>
  <c r="P2988" i="23" s="1"/>
  <c r="J3668" i="23" a="1"/>
  <c r="J3668" i="23" s="1"/>
  <c r="J3652" i="23" a="1"/>
  <c r="J3652" i="23" s="1"/>
  <c r="J3636" i="23" a="1"/>
  <c r="J3636" i="23" s="1"/>
  <c r="J3616" i="23" a="1"/>
  <c r="J3616" i="23" s="1"/>
  <c r="P2940" i="23" s="1"/>
  <c r="J3600" i="23" a="1"/>
  <c r="J3600" i="23" s="1"/>
  <c r="P2931" i="23" s="1"/>
  <c r="J3749" i="23" a="1"/>
  <c r="J3749" i="23" s="1"/>
  <c r="J3733" i="23" a="1"/>
  <c r="J3733" i="23" s="1"/>
  <c r="J3705" i="23" a="1"/>
  <c r="J3705" i="23" s="1"/>
  <c r="J3689" i="23" a="1"/>
  <c r="J3689" i="23" s="1"/>
  <c r="J3673" i="23" a="1"/>
  <c r="J3673" i="23" s="1"/>
  <c r="J3657" i="23" a="1"/>
  <c r="J3657" i="23" s="1"/>
  <c r="J3637" i="23" a="1"/>
  <c r="J3637" i="23" s="1"/>
  <c r="P2951" i="23" s="1"/>
  <c r="J3621" i="23" a="1"/>
  <c r="J3621" i="23" s="1"/>
  <c r="P2943" i="23" s="1"/>
  <c r="J3605" i="23" a="1"/>
  <c r="J3605" i="23" s="1"/>
  <c r="J3589" i="23" a="1"/>
  <c r="J3589" i="23" s="1"/>
  <c r="J3734" i="23" a="1"/>
  <c r="J3734" i="23" s="1"/>
  <c r="J3702" i="23" a="1"/>
  <c r="J3702" i="23" s="1"/>
  <c r="J3686" i="23" a="1"/>
  <c r="J3686" i="23" s="1"/>
  <c r="P2990" i="23" s="1"/>
  <c r="J3670" i="23" a="1"/>
  <c r="J3670" i="23" s="1"/>
  <c r="J3646" i="23" a="1"/>
  <c r="J3646" i="23" s="1"/>
  <c r="J3614" i="23" a="1"/>
  <c r="J3614" i="23" s="1"/>
  <c r="J3598" i="23" a="1"/>
  <c r="J3598" i="23" s="1"/>
  <c r="J3635" i="23" a="1"/>
  <c r="J3635" i="23" s="1"/>
  <c r="J3631" i="23" a="1"/>
  <c r="J3631" i="23" s="1"/>
  <c r="P2932" i="23"/>
  <c r="P2964" i="23"/>
  <c r="P2954" i="23"/>
  <c r="P2973" i="23"/>
  <c r="P3053" i="23"/>
  <c r="P3069" i="23"/>
  <c r="P3085" i="23"/>
  <c r="P3101" i="23"/>
  <c r="P2934" i="23"/>
  <c r="P2955" i="23"/>
  <c r="P3006" i="23"/>
  <c r="P3054" i="23"/>
  <c r="P3086" i="23"/>
  <c r="P2975" i="23"/>
  <c r="P3039" i="23"/>
  <c r="P3384" i="23"/>
  <c r="P3320" i="23"/>
  <c r="P3256" i="23"/>
  <c r="P3192" i="23"/>
  <c r="Q3192" i="23" s="1"/>
  <c r="P3128" i="23"/>
  <c r="Q3128" i="23" s="1"/>
  <c r="P3064" i="23"/>
  <c r="P2926" i="23"/>
  <c r="J3758" i="23" a="1"/>
  <c r="J3758" i="23" s="1"/>
  <c r="P3049" i="23" s="1"/>
  <c r="P3364" i="23"/>
  <c r="P3300" i="23"/>
  <c r="P3236" i="23"/>
  <c r="P3172" i="23"/>
  <c r="Q3172" i="23" s="1"/>
  <c r="P3108" i="23"/>
  <c r="Q3108" i="23" s="1"/>
  <c r="P3044" i="23"/>
  <c r="J3823" i="23" a="1"/>
  <c r="J3823" i="23" s="1"/>
  <c r="J3807" i="23" a="1"/>
  <c r="J3807" i="23" s="1"/>
  <c r="J3791" i="23" a="1"/>
  <c r="J3791" i="23" s="1"/>
  <c r="P3076" i="23" s="1"/>
  <c r="J3775" i="23" a="1"/>
  <c r="J3775" i="23" s="1"/>
  <c r="J3759" i="23" a="1"/>
  <c r="J3759" i="23" s="1"/>
  <c r="P3050" i="23" s="1"/>
  <c r="J3723" i="23" a="1"/>
  <c r="J3723" i="23" s="1"/>
  <c r="P3018" i="23" s="1"/>
  <c r="J3595" i="23" a="1"/>
  <c r="J3595" i="23" s="1"/>
  <c r="J3768" i="23" a="1"/>
  <c r="J3768" i="23" s="1"/>
  <c r="J3747" i="23" a="1"/>
  <c r="J3747" i="23" s="1"/>
  <c r="J3731" i="23" a="1"/>
  <c r="J3731" i="23" s="1"/>
  <c r="P3023" i="23" s="1"/>
  <c r="J3706" i="23" a="1"/>
  <c r="J3706" i="23" s="1"/>
  <c r="J3691" i="23" a="1"/>
  <c r="J3691" i="23" s="1"/>
  <c r="J3675" i="23" a="1"/>
  <c r="J3675" i="23" s="1"/>
  <c r="J3659" i="23" a="1"/>
  <c r="J3659" i="23" s="1"/>
  <c r="J3788" i="23" a="1"/>
  <c r="J3788" i="23" s="1"/>
  <c r="J3797" i="23" a="1"/>
  <c r="J3797" i="23" s="1"/>
  <c r="J3769" i="23" a="1"/>
  <c r="J3769" i="23" s="1"/>
  <c r="J3725" i="23" a="1"/>
  <c r="J3725" i="23" s="1"/>
  <c r="J3655" i="23" a="1"/>
  <c r="J3655" i="23" s="1"/>
  <c r="J3632" i="23" a="1"/>
  <c r="J3632" i="23" s="1"/>
  <c r="J3626" i="23" a="1"/>
  <c r="J3626" i="23" s="1"/>
  <c r="P2946" i="23" s="1"/>
  <c r="J3793" i="23" a="1"/>
  <c r="J3793" i="23" s="1"/>
  <c r="P3078" i="23" s="1"/>
  <c r="J3818" i="23" a="1"/>
  <c r="J3818" i="23" s="1"/>
  <c r="J3802" i="23" a="1"/>
  <c r="J3802" i="23" s="1"/>
  <c r="P3087" i="23" s="1"/>
  <c r="J3786" i="23" a="1"/>
  <c r="J3786" i="23" s="1"/>
  <c r="P3071" i="23" s="1"/>
  <c r="J3770" i="23" a="1"/>
  <c r="J3770" i="23" s="1"/>
  <c r="J3753" i="23" a="1"/>
  <c r="J3753" i="23" s="1"/>
  <c r="P3045" i="23" s="1"/>
  <c r="J3715" i="23" a="1"/>
  <c r="J3715" i="23" s="1"/>
  <c r="J3752" i="23" a="1"/>
  <c r="J3752" i="23" s="1"/>
  <c r="J3736" i="23" a="1"/>
  <c r="J3736" i="23" s="1"/>
  <c r="J3712" i="23" a="1"/>
  <c r="J3712" i="23" s="1"/>
  <c r="J3696" i="23" a="1"/>
  <c r="J3696" i="23" s="1"/>
  <c r="P3000" i="23" s="1"/>
  <c r="J3680" i="23" a="1"/>
  <c r="J3680" i="23" s="1"/>
  <c r="J3664" i="23" a="1"/>
  <c r="J3664" i="23" s="1"/>
  <c r="P2970" i="23" s="1"/>
  <c r="J3648" i="23" a="1"/>
  <c r="J3648" i="23" s="1"/>
  <c r="P2958" i="23" s="1"/>
  <c r="J3628" i="23" a="1"/>
  <c r="J3628" i="23" s="1"/>
  <c r="P2948" i="23" s="1"/>
  <c r="J3612" i="23" a="1"/>
  <c r="J3612" i="23" s="1"/>
  <c r="J3596" i="23" a="1"/>
  <c r="J3596" i="23" s="1"/>
  <c r="P2929" i="23" s="1"/>
  <c r="J3745" i="23" a="1"/>
  <c r="J3745" i="23" s="1"/>
  <c r="P3037" i="23" s="1"/>
  <c r="J3729" i="23" a="1"/>
  <c r="J3729" i="23" s="1"/>
  <c r="P3021" i="23" s="1"/>
  <c r="J3701" i="23" a="1"/>
  <c r="J3701" i="23" s="1"/>
  <c r="P3005" i="23" s="1"/>
  <c r="J3685" i="23" a="1"/>
  <c r="J3685" i="23" s="1"/>
  <c r="P2989" i="23" s="1"/>
  <c r="J3669" i="23" a="1"/>
  <c r="J3669" i="23" s="1"/>
  <c r="P2974" i="23" s="1"/>
  <c r="J3649" i="23" a="1"/>
  <c r="J3649" i="23" s="1"/>
  <c r="J3633" i="23" a="1"/>
  <c r="J3633" i="23" s="1"/>
  <c r="J3617" i="23" a="1"/>
  <c r="J3617" i="23" s="1"/>
  <c r="J3601" i="23" a="1"/>
  <c r="J3601" i="23" s="1"/>
  <c r="J3750" i="23" a="1"/>
  <c r="J3750" i="23" s="1"/>
  <c r="P3042" i="23" s="1"/>
  <c r="J3730" i="23" a="1"/>
  <c r="J3730" i="23" s="1"/>
  <c r="P3022" i="23" s="1"/>
  <c r="J3698" i="23" a="1"/>
  <c r="J3698" i="23" s="1"/>
  <c r="P3002" i="23" s="1"/>
  <c r="J3682" i="23" a="1"/>
  <c r="J3682" i="23" s="1"/>
  <c r="P2986" i="23" s="1"/>
  <c r="J3666" i="23" a="1"/>
  <c r="J3666" i="23" s="1"/>
  <c r="P2971" i="23" s="1"/>
  <c r="J3638" i="23" a="1"/>
  <c r="J3638" i="23" s="1"/>
  <c r="J3610" i="23" a="1"/>
  <c r="J3610" i="23" s="1"/>
  <c r="J3594" i="23" a="1"/>
  <c r="J3594" i="23" s="1"/>
  <c r="P2936" i="23"/>
  <c r="P2952" i="23"/>
  <c r="P2938" i="23"/>
  <c r="P2959" i="23"/>
  <c r="P2977" i="23"/>
  <c r="P2993" i="23"/>
  <c r="P3009" i="23"/>
  <c r="P3025" i="23"/>
  <c r="P3041" i="23"/>
  <c r="P3057" i="23"/>
  <c r="P3073" i="23"/>
  <c r="P3089" i="23"/>
  <c r="P2939" i="23"/>
  <c r="P2961" i="23"/>
  <c r="P2978" i="23"/>
  <c r="P2994" i="23"/>
  <c r="P3026" i="23"/>
  <c r="P3058" i="23"/>
  <c r="P3090" i="23"/>
  <c r="P2941" i="23"/>
  <c r="P2962" i="23"/>
  <c r="P2979" i="23"/>
  <c r="P2995" i="23"/>
  <c r="P3011" i="23"/>
  <c r="P3027" i="23"/>
  <c r="P3059" i="23"/>
  <c r="P3075" i="23"/>
  <c r="P3091" i="23"/>
  <c r="P3368" i="23"/>
  <c r="P3304" i="23"/>
  <c r="P3240" i="23"/>
  <c r="P3176" i="23"/>
  <c r="Q3176" i="23" s="1"/>
  <c r="P3112" i="23"/>
  <c r="Q3112" i="23" s="1"/>
  <c r="P3048" i="23"/>
  <c r="P2984" i="23"/>
  <c r="P3348" i="23"/>
  <c r="P3284" i="23"/>
  <c r="P3220" i="23"/>
  <c r="P3156" i="23"/>
  <c r="Q3156" i="23" s="1"/>
  <c r="P3092" i="23"/>
  <c r="P3028" i="23"/>
  <c r="P2963" i="23"/>
  <c r="J3819" i="23" a="1"/>
  <c r="J3819" i="23" s="1"/>
  <c r="J3803" i="23" a="1"/>
  <c r="J3803" i="23" s="1"/>
  <c r="P3088" i="23" s="1"/>
  <c r="J3787" i="23" a="1"/>
  <c r="J3787" i="23" s="1"/>
  <c r="P3072" i="23" s="1"/>
  <c r="J3771" i="23" a="1"/>
  <c r="J3771" i="23" s="1"/>
  <c r="J3751" i="23" a="1"/>
  <c r="J3751" i="23" s="1"/>
  <c r="P3043" i="23" s="1"/>
  <c r="J3658" i="23" a="1"/>
  <c r="J3658" i="23" s="1"/>
  <c r="P2965" i="23" s="1"/>
  <c r="J3591" i="23" a="1"/>
  <c r="J3591" i="23" s="1"/>
  <c r="P2928" i="23" s="1"/>
  <c r="J3764" i="23" a="1"/>
  <c r="J3764" i="23" s="1"/>
  <c r="J3743" i="23" a="1"/>
  <c r="J3743" i="23" s="1"/>
  <c r="P3035" i="23" s="1"/>
  <c r="J3726" i="23" a="1"/>
  <c r="J3726" i="23" s="1"/>
  <c r="J3703" i="23" a="1"/>
  <c r="J3703" i="23" s="1"/>
  <c r="P3007" i="23" s="1"/>
  <c r="J3687" i="23" a="1"/>
  <c r="J3687" i="23" s="1"/>
  <c r="P2991" i="23" s="1"/>
  <c r="J3671" i="23" a="1"/>
  <c r="J3671" i="23" s="1"/>
  <c r="P2976" i="23" s="1"/>
  <c r="J3647" i="23" a="1"/>
  <c r="J3647" i="23" s="1"/>
  <c r="P2957" i="23" s="1"/>
  <c r="J3821" i="23" a="1"/>
  <c r="J3821" i="23" s="1"/>
  <c r="P3102" i="23" s="1"/>
  <c r="J3789" i="23" a="1"/>
  <c r="J3789" i="23" s="1"/>
  <c r="P3074" i="23" s="1"/>
  <c r="J3765" i="23" a="1"/>
  <c r="J3765" i="23" s="1"/>
  <c r="P3055" i="23" s="1"/>
  <c r="J3722" i="23" a="1"/>
  <c r="J3722" i="23" s="1"/>
  <c r="P3017" i="23" s="1"/>
  <c r="J3651" i="23" a="1"/>
  <c r="J3651" i="23" s="1"/>
  <c r="J3639" i="23" a="1"/>
  <c r="J3639" i="23" s="1"/>
  <c r="P2953" i="23" s="1"/>
  <c r="J3627" i="23" a="1"/>
  <c r="J3627" i="23" s="1"/>
  <c r="P2947" i="23" s="1"/>
  <c r="J3785" i="23" a="1"/>
  <c r="J3785" i="23" s="1"/>
  <c r="P3070" i="23" s="1"/>
  <c r="J3814" i="23" a="1"/>
  <c r="J3814" i="23" s="1"/>
  <c r="P3097" i="23" s="1"/>
  <c r="J3798" i="23" a="1"/>
  <c r="J3798" i="23" s="1"/>
  <c r="P3083" i="23" s="1"/>
  <c r="J3782" i="23" a="1"/>
  <c r="J3782" i="23" s="1"/>
  <c r="P3067" i="23" s="1"/>
  <c r="J3766" i="23" a="1"/>
  <c r="J3766" i="23" s="1"/>
  <c r="P3056" i="23" s="1"/>
  <c r="J3728" i="23" a="1"/>
  <c r="J3728" i="23" s="1"/>
  <c r="P3020" i="23" s="1"/>
  <c r="J3711" i="23" a="1"/>
  <c r="J3711" i="23" s="1"/>
  <c r="P3010" i="23" s="1"/>
  <c r="J3748" i="23" a="1"/>
  <c r="J3748" i="23" s="1"/>
  <c r="P3040" i="23" s="1"/>
  <c r="J3732" i="23" a="1"/>
  <c r="J3732" i="23" s="1"/>
  <c r="P3024" i="23" s="1"/>
  <c r="J3708" i="23" a="1"/>
  <c r="J3708" i="23" s="1"/>
  <c r="J3692" i="23" a="1"/>
  <c r="J3692" i="23" s="1"/>
  <c r="P2996" i="23" s="1"/>
  <c r="J3676" i="23" a="1"/>
  <c r="J3676" i="23" s="1"/>
  <c r="P2980" i="23" s="1"/>
  <c r="J3660" i="23" a="1"/>
  <c r="J3660" i="23" s="1"/>
  <c r="P2966" i="23" s="1"/>
  <c r="J3644" i="23" a="1"/>
  <c r="J3644" i="23" s="1"/>
  <c r="J3624" i="23" a="1"/>
  <c r="J3624" i="23" s="1"/>
  <c r="J3608" i="23" a="1"/>
  <c r="J3608" i="23" s="1"/>
  <c r="P2935" i="23" s="1"/>
  <c r="J3592" i="23" a="1"/>
  <c r="J3592" i="23" s="1"/>
  <c r="J3741" i="23" a="1"/>
  <c r="J3741" i="23" s="1"/>
  <c r="P3033" i="23" s="1"/>
  <c r="J3721" i="23" a="1"/>
  <c r="J3721" i="23" s="1"/>
  <c r="P3016" i="23" s="1"/>
  <c r="J3697" i="23" a="1"/>
  <c r="J3697" i="23" s="1"/>
  <c r="P3001" i="23" s="1"/>
  <c r="J3681" i="23" a="1"/>
  <c r="J3681" i="23" s="1"/>
  <c r="P2985" i="23" s="1"/>
  <c r="J3665" i="23" a="1"/>
  <c r="J3665" i="23" s="1"/>
  <c r="J3645" i="23" a="1"/>
  <c r="J3645" i="23" s="1"/>
  <c r="J3629" i="23" a="1"/>
  <c r="J3629" i="23" s="1"/>
  <c r="J3613" i="23" a="1"/>
  <c r="J3613" i="23" s="1"/>
  <c r="P2937" i="23" s="1"/>
  <c r="J3597" i="23" a="1"/>
  <c r="J3597" i="23" s="1"/>
  <c r="J3746" i="23" a="1"/>
  <c r="J3746" i="23" s="1"/>
  <c r="P3038" i="23" s="1"/>
  <c r="J3714" i="23" a="1"/>
  <c r="J3714" i="23" s="1"/>
  <c r="J3694" i="23" a="1"/>
  <c r="J3694" i="23" s="1"/>
  <c r="P2998" i="23" s="1"/>
  <c r="J3678" i="23" a="1"/>
  <c r="J3678" i="23" s="1"/>
  <c r="P2982" i="23" s="1"/>
  <c r="J3662" i="23" a="1"/>
  <c r="J3662" i="23" s="1"/>
  <c r="P2968" i="23" s="1"/>
  <c r="J3622" i="23" a="1"/>
  <c r="J3622" i="23" s="1"/>
  <c r="P2944" i="23" s="1"/>
  <c r="J3606" i="23" a="1"/>
  <c r="J3606" i="23" s="1"/>
  <c r="P2933" i="23" s="1"/>
  <c r="J3590" i="23" a="1"/>
  <c r="J3590" i="23" s="1"/>
  <c r="P2927" i="23" s="1"/>
  <c r="J3623" i="23" a="1"/>
  <c r="J3623" i="23" s="1"/>
  <c r="Q1900" i="24"/>
  <c r="Q1921" i="24"/>
  <c r="Q460" i="24"/>
  <c r="Q3037" i="24"/>
  <c r="Q3119" i="24"/>
  <c r="Q3039" i="24"/>
  <c r="Q2133" i="24"/>
  <c r="Q1923" i="24"/>
  <c r="Q1308" i="24"/>
  <c r="Q763" i="24"/>
  <c r="Q1932" i="24"/>
  <c r="Q2209" i="24"/>
  <c r="Q579" i="24"/>
  <c r="Q533" i="24"/>
  <c r="Q1330" i="24"/>
  <c r="Q1433" i="24"/>
  <c r="Q1164" i="24"/>
  <c r="Q611" i="24"/>
  <c r="Q762" i="24"/>
  <c r="Q2256" i="24"/>
  <c r="Q2954" i="24"/>
  <c r="Q2917" i="24"/>
  <c r="Q1899" i="24"/>
  <c r="Q2223" i="24"/>
  <c r="Q866" i="24"/>
  <c r="Q1325" i="24"/>
  <c r="Q532" i="24"/>
  <c r="Q1158" i="24"/>
  <c r="Q1327" i="24"/>
  <c r="Q869" i="24"/>
  <c r="Q651" i="24"/>
  <c r="Q1281" i="24"/>
  <c r="Q1420" i="24"/>
  <c r="Q2533" i="24"/>
  <c r="Q2278" i="24"/>
  <c r="Q103" i="24"/>
  <c r="Q971" i="24"/>
  <c r="Q3128" i="24"/>
  <c r="Q3017" i="24"/>
  <c r="Q2116" i="24"/>
  <c r="Q768" i="24"/>
  <c r="Q2988" i="24"/>
  <c r="Q1363" i="24"/>
  <c r="Q1310" i="24"/>
  <c r="Q962" i="24"/>
  <c r="Q2410" i="24"/>
  <c r="Q596" i="24"/>
  <c r="Q2863" i="24"/>
  <c r="Q2206" i="24"/>
  <c r="Q719" i="24"/>
  <c r="Q2449" i="24"/>
  <c r="Q1292" i="24"/>
  <c r="Q1929" i="24"/>
  <c r="Q1586" i="24"/>
  <c r="Q2617" i="24"/>
  <c r="Q721" i="24"/>
  <c r="Q1567" i="24"/>
  <c r="Q2450" i="24"/>
  <c r="Q2635" i="24"/>
  <c r="Q2739" i="24"/>
  <c r="Q2377" i="24"/>
  <c r="Q87" i="24"/>
  <c r="Q1619" i="24"/>
  <c r="Q2650" i="24"/>
  <c r="Q2257" i="24"/>
  <c r="Q2277" i="24"/>
  <c r="Q2553" i="24"/>
  <c r="Q1821" i="24"/>
  <c r="Q1794" i="24"/>
  <c r="Q767" i="24"/>
  <c r="Q1508" i="24"/>
  <c r="Q577" i="24"/>
  <c r="Q194" i="24"/>
  <c r="Q192" i="24"/>
  <c r="Q884" i="24"/>
  <c r="Q1883" i="24"/>
  <c r="Q1416" i="24"/>
  <c r="Q2690" i="24"/>
  <c r="Q1112" i="24"/>
  <c r="Q2294" i="24"/>
  <c r="Q1553" i="24"/>
  <c r="Q8" i="24"/>
  <c r="Q1134" i="24"/>
  <c r="Q1496" i="24"/>
  <c r="Q1503" i="24"/>
  <c r="Q2287" i="24"/>
  <c r="Q2486" i="24"/>
  <c r="Q2509" i="24"/>
  <c r="Q1558" i="24"/>
  <c r="Q764" i="24"/>
  <c r="Q1969" i="24"/>
  <c r="Q1971" i="24"/>
  <c r="Q915" i="24"/>
  <c r="Q1725" i="24"/>
  <c r="Q760" i="24"/>
  <c r="Q1425" i="24"/>
  <c r="Q2496" i="24"/>
  <c r="Q855" i="24"/>
  <c r="Q370" i="24"/>
  <c r="Q1973" i="24"/>
  <c r="Q1926" i="24"/>
  <c r="Q1924" i="24"/>
  <c r="Q2985" i="24"/>
  <c r="Q1382" i="24"/>
  <c r="Q1880" i="24"/>
  <c r="Q1947" i="24"/>
  <c r="Q713" i="24"/>
  <c r="Q2883" i="24"/>
  <c r="Q1051" i="24"/>
  <c r="Q2122" i="24"/>
  <c r="Q906" i="24"/>
  <c r="Q759" i="24"/>
  <c r="Q1289" i="24"/>
  <c r="Q1505" i="24"/>
  <c r="Q1686" i="24"/>
  <c r="Q1933" i="24"/>
  <c r="Q2199" i="24"/>
  <c r="Q732" i="24"/>
  <c r="Q1928" i="24"/>
  <c r="Q720" i="24"/>
  <c r="Q554" i="24"/>
  <c r="Q2121" i="24"/>
  <c r="Q833" i="24"/>
  <c r="Q3038" i="24"/>
  <c r="Q445" i="24"/>
  <c r="Q3127" i="24"/>
  <c r="Q698" i="24"/>
  <c r="Q486" i="24"/>
  <c r="Q1836" i="24"/>
  <c r="Q1721" i="24"/>
  <c r="Q2253" i="24"/>
  <c r="Q2202" i="24"/>
  <c r="Q3074" i="24"/>
  <c r="Q3042" i="24"/>
  <c r="Q2075" i="24"/>
  <c r="Q2216" i="24"/>
  <c r="Q2452" i="24"/>
  <c r="Q1894" i="24"/>
  <c r="Q2834" i="24"/>
  <c r="Q1311" i="24"/>
  <c r="Q1078" i="24"/>
  <c r="Q688" i="24"/>
  <c r="Q778" i="24"/>
  <c r="Q1868" i="24"/>
  <c r="Q1206" i="24"/>
  <c r="Q61" i="24"/>
  <c r="Q770" i="24"/>
  <c r="Q1776" i="24"/>
  <c r="Q2516" i="24"/>
  <c r="Q1905" i="24"/>
  <c r="Q1290" i="24"/>
  <c r="Q1551" i="24"/>
  <c r="Q2268" i="24"/>
  <c r="Q2886" i="24"/>
  <c r="Q1907" i="24"/>
  <c r="Q2203" i="24"/>
  <c r="Q2495" i="24"/>
  <c r="Q1651" i="24"/>
  <c r="Q2130" i="24"/>
  <c r="Q2862" i="24"/>
  <c r="Q1739" i="24"/>
  <c r="Q809" i="24"/>
  <c r="Q2621" i="24"/>
  <c r="Q2534" i="24"/>
  <c r="Q3153" i="24"/>
  <c r="Q3080" i="24"/>
  <c r="Q3093" i="24"/>
  <c r="Q3075" i="24"/>
  <c r="Q2625" i="24"/>
  <c r="Q2667" i="24"/>
  <c r="Q2618" i="24"/>
  <c r="Q2627" i="24"/>
  <c r="Q992" i="24"/>
  <c r="Q2270" i="24"/>
  <c r="Q1029" i="24"/>
  <c r="Q1652" i="24"/>
  <c r="Q2131" i="24"/>
  <c r="Q428" i="24"/>
  <c r="Q1948" i="24"/>
  <c r="Q856" i="24"/>
  <c r="Q1283" i="24"/>
  <c r="Q2678" i="24"/>
  <c r="Q1795" i="24"/>
  <c r="Q1018" i="24"/>
  <c r="Q2073" i="24"/>
  <c r="Q1761" i="24"/>
  <c r="Q543" i="24"/>
  <c r="Q1756" i="24"/>
  <c r="Q2494" i="24"/>
  <c r="Q223" i="24"/>
  <c r="Q1697" i="24"/>
  <c r="Q2542" i="24"/>
  <c r="Q1304" i="24"/>
  <c r="Q3096" i="24"/>
  <c r="Q771" i="24"/>
  <c r="Q2260" i="24"/>
  <c r="Q2948" i="24"/>
  <c r="Q757" i="24"/>
  <c r="Q1111" i="24"/>
  <c r="Q2527" i="24"/>
  <c r="Q858" i="24"/>
  <c r="Q2115" i="24"/>
  <c r="Q2271" i="24"/>
  <c r="Q537" i="24"/>
  <c r="Q1307" i="24"/>
  <c r="Q2411" i="24"/>
  <c r="Q1922" i="24"/>
  <c r="Q1754" i="24"/>
  <c r="Q5" i="24"/>
  <c r="Q594" i="24"/>
  <c r="Q1962" i="24"/>
  <c r="Q1017" i="24"/>
  <c r="Q2436" i="24"/>
  <c r="Q2276" i="24"/>
  <c r="Q2204" i="24"/>
  <c r="Q2940" i="24"/>
  <c r="Q753" i="24"/>
  <c r="Q1852" i="24"/>
  <c r="Q1509" i="24"/>
  <c r="Q1684" i="24"/>
  <c r="Q2918" i="24"/>
  <c r="Q1202" i="24"/>
  <c r="Q1755" i="24"/>
  <c r="Q667" i="24"/>
  <c r="Q2710" i="24"/>
  <c r="Q2215" i="24"/>
  <c r="Q226" i="24"/>
  <c r="Q1155" i="24"/>
  <c r="Q1569" i="24"/>
  <c r="Q62" i="24"/>
  <c r="Q631" i="24"/>
  <c r="Q484" i="24"/>
  <c r="Q154" i="24"/>
  <c r="Q1364" i="24"/>
  <c r="Q2492" i="24"/>
  <c r="Q2451" i="24"/>
  <c r="Q1557" i="24"/>
  <c r="Q495" i="24"/>
  <c r="Q2208" i="24"/>
  <c r="Q1286" i="24"/>
  <c r="Q271" i="24"/>
  <c r="Q72" i="24"/>
  <c r="Q756" i="24"/>
  <c r="Q761" i="24"/>
  <c r="Q224" i="24"/>
  <c r="Q478" i="24"/>
  <c r="Q3094" i="24"/>
  <c r="Q452" i="24"/>
  <c r="Q2210" i="24"/>
  <c r="Q2927" i="24"/>
  <c r="Q1422" i="24"/>
  <c r="Q2866" i="24"/>
  <c r="Q2252" i="24"/>
  <c r="Q1170" i="24"/>
  <c r="Q739" i="24"/>
  <c r="Q1724" i="24"/>
  <c r="Q2205" i="24"/>
  <c r="Q1288" i="24"/>
  <c r="Q1504" i="24"/>
  <c r="Q242" i="24"/>
  <c r="Q1657" i="24"/>
  <c r="Q1779" i="24"/>
  <c r="Q2679" i="24"/>
  <c r="Q1419" i="24"/>
  <c r="Q780" i="24"/>
  <c r="Q913" i="24"/>
  <c r="Q1328" i="24"/>
  <c r="Q2262" i="24"/>
  <c r="Q2714" i="24"/>
  <c r="Q2263" i="24"/>
  <c r="Q207" i="24"/>
  <c r="Q477" i="24"/>
  <c r="Q494" i="24"/>
  <c r="Q2412" i="24"/>
  <c r="Q3151" i="24"/>
  <c r="Q3120" i="24"/>
  <c r="Q3036" i="24"/>
  <c r="Q1309" i="24"/>
  <c r="Q2884" i="24"/>
  <c r="Q1312" i="24"/>
  <c r="Q1291" i="24"/>
  <c r="Q867" i="24"/>
  <c r="Q1169" i="24"/>
  <c r="Q2512" i="24"/>
  <c r="Q2562" i="24"/>
  <c r="Q2875" i="24"/>
  <c r="Q2261" i="24"/>
  <c r="Q55" i="24"/>
  <c r="Q2465" i="24"/>
  <c r="Q1919" i="24"/>
  <c r="Q638" i="24"/>
  <c r="Q335" i="24"/>
  <c r="Q2074" i="24"/>
  <c r="Q1293" i="24"/>
  <c r="Q1207" i="24"/>
  <c r="Q2072" i="24"/>
  <c r="Q2127" i="24"/>
  <c r="Q1966" i="24"/>
  <c r="Q1683" i="24"/>
  <c r="Q2224" i="24"/>
  <c r="Q2114" i="24"/>
  <c r="Q2267" i="24"/>
  <c r="Q2112" i="24"/>
  <c r="Q3152" i="24"/>
  <c r="Q2979" i="24"/>
  <c r="Q699" i="24"/>
  <c r="Q2712" i="24"/>
  <c r="Q811" i="24"/>
  <c r="Q965" i="24"/>
  <c r="Q1204" i="24"/>
  <c r="Q2841" i="24"/>
  <c r="Q1125" i="24"/>
  <c r="Q2076" i="24"/>
  <c r="Q1927" i="24"/>
  <c r="Q1698" i="24"/>
  <c r="Q2971" i="24"/>
  <c r="Q1920" i="24"/>
  <c r="Q427" i="24"/>
  <c r="Q1177" i="24"/>
  <c r="Q765" i="24"/>
  <c r="Q227" i="24"/>
  <c r="Q1949" i="24"/>
  <c r="Q1851" i="24"/>
  <c r="Q1175" i="24"/>
  <c r="Q957" i="24"/>
  <c r="Q2254" i="24"/>
  <c r="Q1945" i="24"/>
  <c r="Q560" i="24"/>
  <c r="Q2269" i="24"/>
  <c r="Q755" i="24"/>
  <c r="Q2125" i="24"/>
  <c r="Q1208" i="24"/>
  <c r="Q1843" i="24"/>
  <c r="Q1385" i="24"/>
  <c r="Q2836" i="24"/>
  <c r="Q1126" i="24"/>
  <c r="Q1552" i="24"/>
  <c r="Q3161" i="24"/>
  <c r="Q3126" i="24"/>
  <c r="Q1854" i="24"/>
  <c r="Q56" i="24"/>
  <c r="Q1168" i="24"/>
  <c r="Q2437" i="24"/>
  <c r="Q71" i="24"/>
  <c r="Q2217" i="24"/>
  <c r="Q1781" i="24"/>
  <c r="Q2445" i="24"/>
  <c r="Q1489" i="24"/>
  <c r="Q1773" i="24"/>
  <c r="Q1963" i="24"/>
  <c r="Q1918" i="24"/>
  <c r="Q88" i="24"/>
  <c r="Q1882" i="24"/>
  <c r="Q1537" i="24"/>
  <c r="Q1506" i="24"/>
  <c r="Q844" i="24"/>
  <c r="Q1967" i="24"/>
  <c r="Q930" i="24"/>
  <c r="Q570" i="24"/>
  <c r="Q916" i="24"/>
  <c r="Q2286" i="24"/>
  <c r="Q2740" i="24"/>
  <c r="Q690" i="24"/>
  <c r="Q58" i="24"/>
  <c r="Q201" i="24"/>
  <c r="Q2525" i="24"/>
  <c r="Q1417" i="24"/>
  <c r="Q1495" i="24"/>
  <c r="Q3015" i="24"/>
  <c r="Q1130" i="24"/>
  <c r="Q453" i="24"/>
  <c r="Q2983" i="24"/>
  <c r="Q2071" i="24"/>
  <c r="Q3069" i="24"/>
  <c r="Q3040" i="24"/>
  <c r="Q769" i="24"/>
  <c r="Q2448" i="24"/>
  <c r="Q1835" i="24"/>
  <c r="Q1961" i="24"/>
  <c r="Q865" i="24"/>
  <c r="Q1972" i="24"/>
  <c r="Q1361" i="24"/>
  <c r="Q2259" i="24"/>
  <c r="Q889" i="24"/>
  <c r="Q1306" i="24"/>
  <c r="Q730" i="24"/>
  <c r="Q1931" i="24"/>
  <c r="Q2111" i="24"/>
  <c r="Q53" i="24"/>
  <c r="Q2409" i="24"/>
  <c r="Q133" i="24"/>
  <c r="Q1541" i="24"/>
  <c r="Q2251" i="24"/>
  <c r="Q2446" i="24"/>
  <c r="Q1696" i="24"/>
  <c r="Q2123" i="24"/>
  <c r="Q808" i="24"/>
  <c r="Q2493" i="24"/>
  <c r="Q1287" i="24"/>
  <c r="Q2264" i="24"/>
  <c r="Q1946" i="24"/>
  <c r="Q758" i="24"/>
  <c r="Q754" i="24"/>
  <c r="Q2124" i="24"/>
  <c r="Q3035" i="24"/>
  <c r="Q1106" i="24"/>
  <c r="Q2938" i="24"/>
  <c r="Q2214" i="24"/>
  <c r="Q1950" i="24"/>
  <c r="Q1375" i="24"/>
  <c r="Q1655" i="24"/>
  <c r="Q2793" i="24"/>
  <c r="Q300" i="24"/>
  <c r="Q440" i="24"/>
  <c r="Q436" i="24"/>
  <c r="Q2128" i="24"/>
  <c r="Q89" i="24"/>
  <c r="Q966" i="24"/>
  <c r="Q1901" i="24"/>
  <c r="Q854" i="24"/>
  <c r="Q57" i="24"/>
  <c r="Q1536" i="24"/>
  <c r="Q1970" i="24"/>
  <c r="Q1566" i="24"/>
  <c r="Q1653" i="24"/>
  <c r="Q1329" i="24"/>
  <c r="Q2612" i="24"/>
  <c r="Q9" i="24"/>
  <c r="Q2514" i="24"/>
  <c r="Q740" i="24"/>
  <c r="Q2447" i="24"/>
  <c r="Q1540" i="24"/>
  <c r="Q3016" i="24"/>
  <c r="Q700" i="24"/>
  <c r="Q1519" i="24"/>
  <c r="Q2265" i="24"/>
  <c r="Q1654" i="24"/>
  <c r="Q1305" i="24"/>
  <c r="Q1543" i="24"/>
  <c r="Q1925" i="24"/>
  <c r="Q2255" i="24"/>
  <c r="Q270" i="24"/>
  <c r="Q1844" i="24"/>
  <c r="Q1497" i="24"/>
  <c r="Q1757" i="24"/>
  <c r="Q2258" i="24"/>
  <c r="Q152" i="24"/>
  <c r="Q857" i="24"/>
  <c r="Q1656" i="24"/>
  <c r="Q1421" i="24"/>
  <c r="Q2129" i="24"/>
  <c r="Q1282" i="24"/>
  <c r="Q1930" i="24"/>
  <c r="Q1548" i="24"/>
  <c r="Q1664" i="24"/>
  <c r="Q225" i="24"/>
  <c r="Q918" i="24"/>
  <c r="Q59" i="24"/>
  <c r="Q1365" i="24"/>
  <c r="Q1530" i="24"/>
  <c r="Q1554" i="24"/>
  <c r="Q1049" i="24"/>
  <c r="Q718" i="24"/>
  <c r="Q2113" i="24"/>
  <c r="Q2132" i="24"/>
  <c r="Q1968" i="24"/>
  <c r="Q195" i="24"/>
  <c r="Q1201" i="24"/>
  <c r="Q1908" i="24"/>
  <c r="Q2288" i="24"/>
  <c r="Q2110" i="24"/>
  <c r="Q1544" i="24"/>
  <c r="Q2295" i="24"/>
  <c r="Q2530" i="24"/>
  <c r="Q2378" i="24"/>
  <c r="Q1685" i="24"/>
  <c r="Q3041" i="24"/>
  <c r="Q3125" i="24"/>
  <c r="Q1520" i="24"/>
  <c r="Q151" i="24"/>
  <c r="Q2517" i="24"/>
  <c r="Q1488" i="24"/>
  <c r="Q2532" i="24"/>
  <c r="Q885" i="24"/>
  <c r="Q1362" i="24"/>
  <c r="Q2591" i="24"/>
  <c r="Q1205" i="24"/>
  <c r="Q1494" i="24"/>
  <c r="Q1568" i="24"/>
  <c r="Q2648" i="24"/>
  <c r="Q2275" i="24"/>
  <c r="Q1863" i="24"/>
  <c r="Q2405" i="24"/>
  <c r="Q1507" i="24"/>
  <c r="Q1386" i="24"/>
  <c r="Q1280" i="24"/>
  <c r="Q1127" i="24"/>
  <c r="Q868" i="24"/>
  <c r="Q1571" i="24"/>
  <c r="Q891" i="24"/>
  <c r="Q914" i="24"/>
  <c r="Q904" i="24"/>
  <c r="Q1326" i="24"/>
  <c r="Q2874" i="24"/>
  <c r="Q2673" i="24"/>
  <c r="Q581" i="24"/>
  <c r="Q1780" i="24"/>
  <c r="Q2413" i="24"/>
  <c r="Q766" i="24"/>
  <c r="I377" i="1"/>
  <c r="I268" i="1"/>
  <c r="I199" i="1"/>
  <c r="I385" i="1"/>
  <c r="I887" i="1"/>
  <c r="I817" i="1"/>
  <c r="I714" i="1"/>
  <c r="H756" i="1"/>
  <c r="J377" i="1"/>
  <c r="I343" i="1"/>
  <c r="I391" i="1"/>
  <c r="J595" i="1"/>
  <c r="I371" i="1"/>
  <c r="J756" i="1"/>
  <c r="I649" i="1"/>
  <c r="I256" i="1"/>
  <c r="J714" i="1"/>
  <c r="I491" i="1"/>
  <c r="I615" i="1"/>
  <c r="I594" i="1"/>
  <c r="J387" i="1"/>
  <c r="J885" i="1"/>
  <c r="I387" i="1"/>
  <c r="I892" i="1"/>
  <c r="I288" i="1"/>
  <c r="J35" i="1"/>
  <c r="H35" i="1"/>
  <c r="J491" i="1"/>
  <c r="H491" i="1"/>
  <c r="J956" i="1"/>
  <c r="I749" i="1"/>
  <c r="I790" i="1"/>
  <c r="I744" i="1"/>
  <c r="I57" i="1"/>
  <c r="I956" i="1"/>
  <c r="I35" i="1"/>
  <c r="I756" i="1"/>
  <c r="I683" i="1"/>
  <c r="I264" i="1"/>
  <c r="I764" i="1"/>
  <c r="I326" i="1"/>
  <c r="I595" i="1"/>
  <c r="J96" i="1"/>
  <c r="I145" i="1"/>
  <c r="I914" i="1"/>
  <c r="J55" i="1"/>
  <c r="I316" i="1"/>
  <c r="I626" i="1"/>
  <c r="I647" i="1"/>
  <c r="I96" i="1"/>
  <c r="I374" i="1"/>
  <c r="I220" i="1"/>
  <c r="J615" i="1"/>
  <c r="J469" i="1"/>
  <c r="J199" i="1"/>
  <c r="J755" i="1"/>
  <c r="J249" i="1"/>
  <c r="J273" i="1"/>
  <c r="J57" i="1"/>
  <c r="J347" i="1"/>
  <c r="J145" i="1"/>
  <c r="J385" i="1"/>
  <c r="J89" i="1"/>
  <c r="J181" i="1"/>
  <c r="J391" i="1"/>
  <c r="J54" i="1"/>
  <c r="J914" i="1"/>
  <c r="J604" i="1"/>
  <c r="J217" i="1"/>
  <c r="J673" i="1"/>
  <c r="J490" i="1"/>
  <c r="J953" i="1"/>
  <c r="J348" i="1"/>
  <c r="J483" i="1"/>
  <c r="J931" i="1"/>
  <c r="J892" i="1"/>
  <c r="J642" i="1"/>
  <c r="J749" i="1"/>
  <c r="J744" i="1"/>
  <c r="J268" i="1"/>
  <c r="J61" i="1"/>
  <c r="J139" i="1"/>
  <c r="J647" i="1"/>
  <c r="J408" i="1"/>
  <c r="J499" i="1"/>
  <c r="J935" i="1"/>
  <c r="J717" i="1"/>
  <c r="J455" i="1"/>
  <c r="J825" i="1"/>
  <c r="J580" i="1"/>
  <c r="J522" i="1"/>
  <c r="J233" i="1"/>
  <c r="J817" i="1"/>
  <c r="J567" i="1"/>
  <c r="J672" i="1"/>
  <c r="J626" i="1"/>
  <c r="J294" i="1"/>
  <c r="J790" i="1"/>
  <c r="J920" i="1"/>
  <c r="J764" i="1"/>
  <c r="J240" i="1"/>
  <c r="J944" i="1"/>
  <c r="J66" i="1"/>
  <c r="J594" i="1"/>
  <c r="J557" i="1"/>
  <c r="J337" i="1"/>
  <c r="I249" i="1"/>
  <c r="I755" i="1"/>
  <c r="I833" i="1"/>
  <c r="I55" i="1"/>
  <c r="I347" i="1"/>
  <c r="I240" i="1"/>
  <c r="I931" i="1"/>
  <c r="I54" i="1"/>
  <c r="J1598" i="23" a="1"/>
  <c r="J1598" i="23" s="1"/>
  <c r="P1307" i="23" s="1"/>
  <c r="J1547" i="23" a="1"/>
  <c r="J1547" i="23" s="1"/>
  <c r="P1265" i="23" s="1"/>
  <c r="J3534" i="23" a="1"/>
  <c r="J3534" i="23" s="1"/>
  <c r="P2900" i="23" s="1"/>
  <c r="J2711" i="23" a="1"/>
  <c r="J2711" i="23" s="1"/>
  <c r="P2198" i="23" s="1"/>
  <c r="J123" i="23" a="1"/>
  <c r="J123" i="23" s="1"/>
  <c r="P122" i="23" s="1"/>
  <c r="J3429" i="23" a="1"/>
  <c r="J3429" i="23" s="1"/>
  <c r="P2795" i="23" s="1"/>
  <c r="J2549" i="23" a="1"/>
  <c r="J2549" i="23" s="1"/>
  <c r="P2072" i="23" s="1"/>
  <c r="J2510" i="23" a="1"/>
  <c r="J2510" i="23" s="1"/>
  <c r="P2049" i="23" s="1"/>
  <c r="J2476" i="23" a="1"/>
  <c r="J2476" i="23" s="1"/>
  <c r="J1599" i="23" a="1"/>
  <c r="J1599" i="23" s="1"/>
  <c r="P1308" i="23" s="1"/>
  <c r="J1560" i="23" a="1"/>
  <c r="J1560" i="23" s="1"/>
  <c r="P1276" i="23" s="1"/>
  <c r="J1515" i="23" a="1"/>
  <c r="J1515" i="23" s="1"/>
  <c r="P1240" i="23" s="1"/>
  <c r="J1268" i="23" a="1"/>
  <c r="J1268" i="23" s="1"/>
  <c r="P1016" i="23" s="1"/>
  <c r="J143" i="23" a="1"/>
  <c r="J143" i="23" s="1"/>
  <c r="P142" i="23" s="1"/>
  <c r="J2581" i="23" a="1"/>
  <c r="J2581" i="23" s="1"/>
  <c r="P2092" i="23" s="1"/>
  <c r="J2555" i="23" a="1"/>
  <c r="J2555" i="23" s="1"/>
  <c r="P2075" i="23" s="1"/>
  <c r="J1212" i="23" a="1"/>
  <c r="J1212" i="23" s="1"/>
  <c r="P960" i="23" s="1"/>
  <c r="J2479" i="23" a="1"/>
  <c r="J2479" i="23" s="1"/>
  <c r="J1069" i="23" a="1"/>
  <c r="J1069" i="23" s="1"/>
  <c r="J3139" i="23" a="1"/>
  <c r="J3139" i="23" s="1"/>
  <c r="P2566" i="23" s="1"/>
  <c r="J1816" i="23" a="1"/>
  <c r="J1816" i="23" s="1"/>
  <c r="P1472" i="23" s="1"/>
  <c r="J2909" i="23" a="1"/>
  <c r="J2909" i="23" s="1"/>
  <c r="P2378" i="23" s="1"/>
  <c r="J888" i="23" a="1"/>
  <c r="J888" i="23" s="1"/>
  <c r="P691" i="23" s="1"/>
  <c r="J1241" i="23" a="1"/>
  <c r="J1241" i="23" s="1"/>
  <c r="P989" i="23" s="1"/>
  <c r="J2864" i="23" a="1"/>
  <c r="J2864" i="23" s="1"/>
  <c r="P2337" i="23" s="1"/>
  <c r="J2494" i="23" a="1"/>
  <c r="J2494" i="23" s="1"/>
  <c r="J2463" i="23" a="1"/>
  <c r="J2463" i="23" s="1"/>
  <c r="P2027" i="23" s="1"/>
  <c r="J1926" i="23" a="1"/>
  <c r="J1926" i="23" s="1"/>
  <c r="P1582" i="23" s="1"/>
  <c r="J1520" i="23" a="1"/>
  <c r="J1520" i="23" s="1"/>
  <c r="J1349" i="23" a="1"/>
  <c r="J1349" i="23" s="1"/>
  <c r="P1097" i="23" s="1"/>
  <c r="J3155" i="23" a="1"/>
  <c r="J3155" i="23" s="1"/>
  <c r="P2582" i="23" s="1"/>
  <c r="J610" i="23" a="1"/>
  <c r="J610" i="23" s="1"/>
  <c r="J1464" i="23" a="1"/>
  <c r="J1464" i="23" s="1"/>
  <c r="P1196" i="23" s="1"/>
  <c r="J2694" i="23" a="1"/>
  <c r="J2694" i="23" s="1"/>
  <c r="P2181" i="23" s="1"/>
  <c r="J1270" i="23" a="1"/>
  <c r="J1270" i="23" s="1"/>
  <c r="P1018" i="23" s="1"/>
  <c r="J2569" i="23" a="1"/>
  <c r="J2569" i="23" s="1"/>
  <c r="J3553" i="23" a="1"/>
  <c r="J3553" i="23" s="1"/>
  <c r="J2501" i="23" a="1"/>
  <c r="J2501" i="23" s="1"/>
  <c r="P2044" i="23" s="1"/>
  <c r="J2469" i="23" a="1"/>
  <c r="J2469" i="23" s="1"/>
  <c r="P2030" i="23" s="1"/>
  <c r="J652" i="23" a="1"/>
  <c r="J652" i="23" s="1"/>
  <c r="J613" i="23" a="1"/>
  <c r="J613" i="23" s="1"/>
  <c r="P501" i="23" s="1"/>
  <c r="J1479" i="23" a="1"/>
  <c r="J1479" i="23" s="1"/>
  <c r="P1208" i="23" s="1"/>
  <c r="J2709" i="23" a="1"/>
  <c r="J2709" i="23" s="1"/>
  <c r="P2196" i="23" s="1"/>
  <c r="J1288" i="23" a="1"/>
  <c r="J1288" i="23" s="1"/>
  <c r="P1036" i="23" s="1"/>
  <c r="J2572" i="23" a="1"/>
  <c r="J2572" i="23" s="1"/>
  <c r="P2087" i="23" s="1"/>
  <c r="J3205" i="23" a="1"/>
  <c r="J3205" i="23" s="1"/>
  <c r="P2613" i="23" s="1"/>
  <c r="J2509" i="23" a="1"/>
  <c r="J2509" i="23" s="1"/>
  <c r="J2475" i="23" a="1"/>
  <c r="J2475" i="23" s="1"/>
  <c r="P2034" i="23" s="1"/>
  <c r="J1062" i="23" a="1"/>
  <c r="J1062" i="23" s="1"/>
  <c r="P848" i="23" s="1"/>
  <c r="J561" i="23" a="1"/>
  <c r="J561" i="23" s="1"/>
  <c r="P490" i="23" s="1"/>
  <c r="J1068" i="23" a="1"/>
  <c r="J1068" i="23" s="1"/>
  <c r="P854" i="23" s="1"/>
  <c r="J1526" i="23" a="1"/>
  <c r="J1526" i="23" s="1"/>
  <c r="J306" i="23" a="1"/>
  <c r="J306" i="23" s="1"/>
  <c r="P305" i="23" s="1"/>
  <c r="J1333" i="23" a="1"/>
  <c r="J1333" i="23" s="1"/>
  <c r="P1081" i="23" s="1"/>
  <c r="J879" i="23" a="1"/>
  <c r="J879" i="23" s="1"/>
  <c r="P682" i="23" s="1"/>
  <c r="J2565" i="23" a="1"/>
  <c r="J2565" i="23" s="1"/>
  <c r="P2082" i="23" s="1"/>
  <c r="J2525" i="23" a="1"/>
  <c r="J2525" i="23" s="1"/>
  <c r="J2491" i="23" a="1"/>
  <c r="J2491" i="23" s="1"/>
  <c r="J2461" i="23" a="1"/>
  <c r="J2461" i="23" s="1"/>
  <c r="P2025" i="23" s="1"/>
  <c r="J3152" i="23" a="1"/>
  <c r="J3152" i="23" s="1"/>
  <c r="P2579" i="23" s="1"/>
  <c r="J1537" i="23" a="1"/>
  <c r="J1537" i="23" s="1"/>
  <c r="P1257" i="23" s="1"/>
  <c r="J1009" i="23" a="1"/>
  <c r="J1009" i="23" s="1"/>
  <c r="P806" i="23" s="1"/>
  <c r="J2686" i="23" a="1"/>
  <c r="J2686" i="23" s="1"/>
  <c r="P2173" i="23" s="1"/>
  <c r="J107" i="23" a="1"/>
  <c r="J107" i="23" s="1"/>
  <c r="P106" i="23" s="1"/>
  <c r="J2566" i="23" a="1"/>
  <c r="J2566" i="23" s="1"/>
  <c r="J2539" i="23" a="1"/>
  <c r="J2539" i="23" s="1"/>
  <c r="J2496" i="23" a="1"/>
  <c r="J2496" i="23" s="1"/>
  <c r="J1189" i="23" a="1"/>
  <c r="J1189" i="23" s="1"/>
  <c r="P942" i="23" s="1"/>
  <c r="J616" i="23" a="1"/>
  <c r="J616" i="23" s="1"/>
  <c r="P503" i="23" s="1"/>
  <c r="J1514" i="23" a="1"/>
  <c r="J1514" i="23" s="1"/>
  <c r="J869" i="23" a="1"/>
  <c r="J869" i="23" s="1"/>
  <c r="P672" i="23" s="1"/>
  <c r="J907" i="23" a="1"/>
  <c r="J907" i="23" s="1"/>
  <c r="P710" i="23" s="1"/>
  <c r="J2580" i="23" a="1"/>
  <c r="J2580" i="23" s="1"/>
  <c r="P2091" i="23" s="1"/>
  <c r="J2554" i="23" a="1"/>
  <c r="J2554" i="23" s="1"/>
  <c r="P2074" i="23" s="1"/>
  <c r="J2517" i="23" a="1"/>
  <c r="J2517" i="23" s="1"/>
  <c r="P2054" i="23" s="1"/>
  <c r="J2478" i="23" a="1"/>
  <c r="J2478" i="23" s="1"/>
  <c r="J1590" i="23" a="1"/>
  <c r="J1590" i="23" s="1"/>
  <c r="P1299" i="23" s="1"/>
  <c r="J3141" i="23" a="1"/>
  <c r="J3141" i="23" s="1"/>
  <c r="P2568" i="23" s="1"/>
  <c r="J1473" i="23" a="1"/>
  <c r="J1473" i="23" s="1"/>
  <c r="J2702" i="23" a="1"/>
  <c r="J2702" i="23" s="1"/>
  <c r="P2189" i="23" s="1"/>
  <c r="J1273" i="23" a="1"/>
  <c r="J1273" i="23" s="1"/>
  <c r="P1021" i="23" s="1"/>
  <c r="J1247" i="23" a="1"/>
  <c r="J1247" i="23" s="1"/>
  <c r="P995" i="23" s="1"/>
  <c r="J2543" i="23" a="1"/>
  <c r="J2543" i="23" s="1"/>
  <c r="P2068" i="23" s="1"/>
  <c r="J2905" i="23" a="1"/>
  <c r="J2905" i="23" s="1"/>
  <c r="P2374" i="23" s="1"/>
  <c r="J2472" i="23" a="1"/>
  <c r="J2472" i="23" s="1"/>
  <c r="P2032" i="23" s="1"/>
  <c r="J1952" i="23" a="1"/>
  <c r="J1952" i="23" s="1"/>
  <c r="P1608" i="23" s="1"/>
  <c r="J1061" i="23" a="1"/>
  <c r="J1061" i="23" s="1"/>
  <c r="P847" i="23" s="1"/>
  <c r="J1036" i="23" a="1"/>
  <c r="J1036" i="23" s="1"/>
  <c r="J1341" i="23" a="1"/>
  <c r="J1341" i="23" s="1"/>
  <c r="P1089" i="23" s="1"/>
  <c r="J2660" i="23" a="1"/>
  <c r="J2660" i="23" s="1"/>
  <c r="P2147" i="23" s="1"/>
  <c r="J2584" i="23" a="1"/>
  <c r="J2584" i="23" s="1"/>
  <c r="P2094" i="23" s="1"/>
  <c r="J2556" i="23" a="1"/>
  <c r="J2556" i="23" s="1"/>
  <c r="J31" i="23" a="1"/>
  <c r="J31" i="23" s="1"/>
  <c r="P30" i="23" s="1"/>
  <c r="J2480" i="23" a="1"/>
  <c r="J2480" i="23" s="1"/>
  <c r="J2454" i="23" a="1"/>
  <c r="J2454" i="23" s="1"/>
  <c r="J1565" i="23" a="1"/>
  <c r="J1565" i="23" s="1"/>
  <c r="P1279" i="23" s="1"/>
  <c r="J3441" i="23" a="1"/>
  <c r="J3441" i="23" s="1"/>
  <c r="P2807" i="23" s="1"/>
  <c r="J1397" i="23" a="1"/>
  <c r="J1397" i="23" s="1"/>
  <c r="P1143" i="23" s="1"/>
  <c r="J170" i="23" a="1"/>
  <c r="J170" i="23" s="1"/>
  <c r="P169" i="23" s="1"/>
  <c r="J2594" i="23" a="1"/>
  <c r="J2594" i="23" s="1"/>
  <c r="J2560" i="23" a="1"/>
  <c r="J2560" i="23" s="1"/>
  <c r="P2079" i="23" s="1"/>
  <c r="J2524" i="23" a="1"/>
  <c r="J2524" i="23" s="1"/>
  <c r="P2059" i="23" s="1"/>
  <c r="J17" i="23" a="1"/>
  <c r="J17" i="23" s="1"/>
  <c r="P16" i="23" s="1"/>
  <c r="J2459" i="23" a="1"/>
  <c r="J2459" i="23" s="1"/>
  <c r="J1541" i="23" a="1"/>
  <c r="J1541" i="23" s="1"/>
  <c r="J1844" i="23" a="1"/>
  <c r="J1844" i="23" s="1"/>
  <c r="P1500" i="23" s="1"/>
  <c r="J2703" i="23" a="1"/>
  <c r="J2703" i="23" s="1"/>
  <c r="P2190" i="23" s="1"/>
  <c r="J2620" i="23" a="1"/>
  <c r="J2620" i="23" s="1"/>
  <c r="P2113" i="23" s="1"/>
  <c r="J2571" i="23" a="1"/>
  <c r="J2571" i="23" s="1"/>
  <c r="P2086" i="23" s="1"/>
  <c r="J860" i="23" a="1"/>
  <c r="J860" i="23" s="1"/>
  <c r="P663" i="23" s="1"/>
  <c r="J2505" i="23" a="1"/>
  <c r="J2505" i="23" s="1"/>
  <c r="P2047" i="23" s="1"/>
  <c r="J2473" i="23" a="1"/>
  <c r="J2473" i="23" s="1"/>
  <c r="J628" i="23" a="1"/>
  <c r="J628" i="23" s="1"/>
  <c r="J1688" i="23" a="1"/>
  <c r="J1688" i="23" s="1"/>
  <c r="J1449" i="23" a="1"/>
  <c r="J1449" i="23" s="1"/>
  <c r="P1183" i="23" s="1"/>
  <c r="J2680" i="23" a="1"/>
  <c r="J2680" i="23" s="1"/>
  <c r="P2167" i="23" s="1"/>
  <c r="J1262" i="23" a="1"/>
  <c r="J1262" i="23" s="1"/>
  <c r="P1010" i="23" s="1"/>
  <c r="J3556" i="23" a="1"/>
  <c r="J3556" i="23" s="1"/>
  <c r="J3501" i="23" a="1"/>
  <c r="J3501" i="23" s="1"/>
  <c r="P2867" i="23" s="1"/>
  <c r="J3200" i="23" a="1"/>
  <c r="J3200" i="23" s="1"/>
  <c r="J2462" i="23" a="1"/>
  <c r="J2462" i="23" s="1"/>
  <c r="P2026" i="23" s="1"/>
  <c r="J1392" i="23" a="1"/>
  <c r="J1392" i="23" s="1"/>
  <c r="P1138" i="23" s="1"/>
  <c r="J2521" i="23" a="1"/>
  <c r="J2521" i="23" s="1"/>
  <c r="P2057" i="23" s="1"/>
  <c r="J1029" i="23" a="1"/>
  <c r="J1029" i="23" s="1"/>
  <c r="P823" i="23" s="1"/>
  <c r="J2585" i="23" a="1"/>
  <c r="J2585" i="23" s="1"/>
  <c r="P2095" i="23" s="1"/>
  <c r="J2520" i="23" a="1"/>
  <c r="J2520" i="23" s="1"/>
  <c r="P2056" i="23" s="1"/>
  <c r="J2455" i="23" a="1"/>
  <c r="J2455" i="23" s="1"/>
  <c r="P2023" i="23" s="1"/>
  <c r="J2665" i="23" a="1"/>
  <c r="J2665" i="23" s="1"/>
  <c r="P2152" i="23" s="1"/>
  <c r="J2489" i="23" a="1"/>
  <c r="J2489" i="23" s="1"/>
  <c r="P2037" i="23" s="1"/>
  <c r="J3509" i="23" a="1"/>
  <c r="J3509" i="23" s="1"/>
  <c r="P2875" i="23" s="1"/>
  <c r="J2579" i="23" a="1"/>
  <c r="J2579" i="23" s="1"/>
  <c r="P2090" i="23" s="1"/>
  <c r="J28" i="23" a="1"/>
  <c r="J28" i="23" s="1"/>
  <c r="P27" i="23" s="1"/>
  <c r="J1604" i="23" a="1"/>
  <c r="J1604" i="23" s="1"/>
  <c r="P1313" i="23" s="1"/>
  <c r="J2587" i="23" a="1"/>
  <c r="J2587" i="23" s="1"/>
  <c r="J2456" i="23" a="1"/>
  <c r="J2456" i="23" s="1"/>
  <c r="J1318" i="23" a="1"/>
  <c r="J1318" i="23" s="1"/>
  <c r="P1066" i="23" s="1"/>
  <c r="J57" i="23" a="1"/>
  <c r="J57" i="23" s="1"/>
  <c r="P56" i="23" s="1"/>
  <c r="J2488" i="23" a="1"/>
  <c r="J2488" i="23" s="1"/>
  <c r="P2036" i="23" s="1"/>
  <c r="J2559" i="23" a="1"/>
  <c r="J2559" i="23" s="1"/>
  <c r="P2078" i="23" s="1"/>
  <c r="J1559" i="23" a="1"/>
  <c r="J1559" i="23" s="1"/>
  <c r="J2629" i="23" a="1"/>
  <c r="J2629" i="23" s="1"/>
  <c r="J2553" i="23" a="1"/>
  <c r="J2553" i="23" s="1"/>
  <c r="P2073" i="23" s="1"/>
  <c r="J2477" i="23" a="1"/>
  <c r="J2477" i="23" s="1"/>
  <c r="H71" i="1"/>
  <c r="H30" i="1"/>
  <c r="H245" i="1"/>
  <c r="H388" i="1"/>
  <c r="I783" i="1"/>
  <c r="I319" i="1"/>
  <c r="I873" i="1"/>
  <c r="I40" i="1"/>
  <c r="I306" i="1"/>
  <c r="I775" i="1"/>
  <c r="I396" i="1"/>
  <c r="I401" i="1"/>
  <c r="I432" i="1"/>
  <c r="I458" i="1"/>
  <c r="I125" i="1"/>
  <c r="I461" i="1"/>
  <c r="I375" i="1"/>
  <c r="I48" i="1"/>
  <c r="I614" i="1"/>
  <c r="I667" i="1"/>
  <c r="I409" i="1"/>
  <c r="I816" i="1"/>
  <c r="I213" i="1"/>
  <c r="I245" i="1"/>
  <c r="I534" i="1"/>
  <c r="J97" i="1"/>
  <c r="I97" i="1"/>
  <c r="I263" i="1"/>
  <c r="I490" i="1"/>
  <c r="I673" i="1"/>
  <c r="I277" i="1"/>
  <c r="I181" i="1"/>
  <c r="I408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1190" i="1"/>
  <c r="N1198" i="1"/>
  <c r="N1206" i="1"/>
  <c r="N1214" i="1"/>
  <c r="N1222" i="1"/>
  <c r="N1230" i="1"/>
  <c r="N1238" i="1"/>
  <c r="N1246" i="1"/>
  <c r="N1254" i="1"/>
  <c r="N1262" i="1"/>
  <c r="N1270" i="1"/>
  <c r="N1278" i="1"/>
  <c r="N1286" i="1"/>
  <c r="N1294" i="1"/>
  <c r="N1302" i="1"/>
  <c r="N1310" i="1"/>
  <c r="N1318" i="1"/>
  <c r="N1326" i="1"/>
  <c r="N1314" i="1"/>
  <c r="N1282" i="1"/>
  <c r="N1250" i="1"/>
  <c r="N1218" i="1"/>
  <c r="N1186" i="1"/>
  <c r="N1321" i="1"/>
  <c r="N1289" i="1"/>
  <c r="N1257" i="1"/>
  <c r="N1225" i="1"/>
  <c r="N1193" i="1"/>
  <c r="N1316" i="1"/>
  <c r="N1300" i="1"/>
  <c r="N1284" i="1"/>
  <c r="N1268" i="1"/>
  <c r="N1252" i="1"/>
  <c r="N1236" i="1"/>
  <c r="N1220" i="1"/>
  <c r="N1204" i="1"/>
  <c r="N1188" i="1"/>
  <c r="N1319" i="1"/>
  <c r="N1303" i="1"/>
  <c r="N1287" i="1"/>
  <c r="N1271" i="1"/>
  <c r="N1255" i="1"/>
  <c r="N1239" i="1"/>
  <c r="N1223" i="1"/>
  <c r="N1207" i="1"/>
  <c r="N1191" i="1"/>
  <c r="N1242" i="1"/>
  <c r="N1313" i="1"/>
  <c r="N1281" i="1"/>
  <c r="N1306" i="1"/>
  <c r="N1274" i="1"/>
  <c r="N1210" i="1"/>
  <c r="N1330" i="1"/>
  <c r="N1298" i="1"/>
  <c r="N1266" i="1"/>
  <c r="N1234" i="1"/>
  <c r="N1202" i="1"/>
  <c r="N1305" i="1"/>
  <c r="N1273" i="1"/>
  <c r="N1241" i="1"/>
  <c r="N1209" i="1"/>
  <c r="N1324" i="1"/>
  <c r="N1308" i="1"/>
  <c r="N1292" i="1"/>
  <c r="N1276" i="1"/>
  <c r="N1260" i="1"/>
  <c r="N1244" i="1"/>
  <c r="N1228" i="1"/>
  <c r="N1212" i="1"/>
  <c r="N1196" i="1"/>
  <c r="N1327" i="1"/>
  <c r="N1311" i="1"/>
  <c r="N1295" i="1"/>
  <c r="N1279" i="1"/>
  <c r="N1263" i="1"/>
  <c r="N1247" i="1"/>
  <c r="N1231" i="1"/>
  <c r="N1215" i="1"/>
  <c r="N1199" i="1"/>
  <c r="N1183" i="1"/>
  <c r="N1211" i="1"/>
  <c r="N1195" i="1"/>
  <c r="N1322" i="1"/>
  <c r="N1290" i="1"/>
  <c r="N1258" i="1"/>
  <c r="N1226" i="1"/>
  <c r="N1194" i="1"/>
  <c r="N1329" i="1"/>
  <c r="N1297" i="1"/>
  <c r="N1265" i="1"/>
  <c r="N1233" i="1"/>
  <c r="N1201" i="1"/>
  <c r="N1320" i="1"/>
  <c r="N1304" i="1"/>
  <c r="N1288" i="1"/>
  <c r="N1272" i="1"/>
  <c r="N1256" i="1"/>
  <c r="N1240" i="1"/>
  <c r="N1224" i="1"/>
  <c r="N1208" i="1"/>
  <c r="N1192" i="1"/>
  <c r="N1323" i="1"/>
  <c r="N1307" i="1"/>
  <c r="N1291" i="1"/>
  <c r="N1275" i="1"/>
  <c r="N1259" i="1"/>
  <c r="N1243" i="1"/>
  <c r="N1227" i="1"/>
  <c r="N1249" i="1"/>
  <c r="N1328" i="1"/>
  <c r="N1264" i="1"/>
  <c r="N1200" i="1"/>
  <c r="N1283" i="1"/>
  <c r="N1219" i="1"/>
  <c r="N1217" i="1"/>
  <c r="N1312" i="1"/>
  <c r="N1248" i="1"/>
  <c r="N1184" i="1"/>
  <c r="N1267" i="1"/>
  <c r="N1203" i="1"/>
  <c r="N1185" i="1"/>
  <c r="N1296" i="1"/>
  <c r="N1232" i="1"/>
  <c r="N1315" i="1"/>
  <c r="N1251" i="1"/>
  <c r="N1187" i="1"/>
  <c r="N1280" i="1"/>
  <c r="N1216" i="1"/>
  <c r="N1299" i="1"/>
  <c r="N1235" i="1"/>
  <c r="J1254" i="23" a="1"/>
  <c r="J1254" i="23" s="1"/>
  <c r="P1002" i="23" s="1"/>
  <c r="J2012" i="23" a="1"/>
  <c r="J2012" i="23" s="1"/>
  <c r="P1668" i="23" s="1"/>
  <c r="J234" i="23" a="1"/>
  <c r="J234" i="23" s="1"/>
  <c r="P233" i="23" s="1"/>
  <c r="J3430" i="23" a="1"/>
  <c r="J3430" i="23" s="1"/>
  <c r="P2950" i="23" s="1"/>
  <c r="J2362" i="23" a="1"/>
  <c r="J2362" i="23" s="1"/>
  <c r="P1937" i="23" s="1"/>
  <c r="J3496" i="23" a="1"/>
  <c r="J3496" i="23" s="1"/>
  <c r="P2862" i="23" s="1"/>
  <c r="J421" i="23" a="1"/>
  <c r="J421" i="23" s="1"/>
  <c r="P420" i="23" s="1"/>
  <c r="J3160" i="23" a="1"/>
  <c r="J3160" i="23" s="1"/>
  <c r="J3581" i="23" a="1"/>
  <c r="J3581" i="23" s="1"/>
  <c r="J2879" i="23" a="1"/>
  <c r="J2879" i="23" s="1"/>
  <c r="P2352" i="23" s="1"/>
  <c r="J519" i="23" a="1"/>
  <c r="J519" i="23" s="1"/>
  <c r="J2752" i="23" a="1"/>
  <c r="J2752" i="23" s="1"/>
  <c r="P2239" i="23" s="1"/>
  <c r="J3329" i="23" a="1"/>
  <c r="J3329" i="23" s="1"/>
  <c r="P2730" i="23" s="1"/>
  <c r="J2852" i="23" a="1"/>
  <c r="J2852" i="23" s="1"/>
  <c r="P2325" i="23" s="1"/>
  <c r="J3121" i="23" a="1"/>
  <c r="J3121" i="23" s="1"/>
  <c r="P2548" i="23" s="1"/>
  <c r="J3372" i="23" a="1"/>
  <c r="J3372" i="23" s="1"/>
  <c r="P2756" i="23" s="1"/>
  <c r="J797" i="23" a="1"/>
  <c r="J797" i="23" s="1"/>
  <c r="P603" i="23" s="1"/>
  <c r="J1111" i="23" a="1"/>
  <c r="J1111" i="23" s="1"/>
  <c r="P884" i="23" s="1"/>
  <c r="J2956" i="23" a="1"/>
  <c r="J2956" i="23" s="1"/>
  <c r="P2411" i="23" s="1"/>
  <c r="J1977" i="23" a="1"/>
  <c r="J1977" i="23" s="1"/>
  <c r="P1658" i="23" s="1"/>
  <c r="J2365" i="23" a="1"/>
  <c r="J2365" i="23" s="1"/>
  <c r="P1940" i="23" s="1"/>
  <c r="J1328" i="23" a="1"/>
  <c r="J1328" i="23" s="1"/>
  <c r="P1076" i="23" s="1"/>
  <c r="J1519" i="23" a="1"/>
  <c r="J1519" i="23" s="1"/>
  <c r="J1213" i="23" a="1"/>
  <c r="J1213" i="23" s="1"/>
  <c r="P961" i="23" s="1"/>
  <c r="J1382" i="23" a="1"/>
  <c r="J1382" i="23" s="1"/>
  <c r="P1130" i="23" s="1"/>
  <c r="J210" i="23" a="1"/>
  <c r="J210" i="23" s="1"/>
  <c r="P209" i="23" s="1"/>
  <c r="J1100" i="23" a="1"/>
  <c r="J1100" i="23" s="1"/>
  <c r="P878" i="23" s="1"/>
  <c r="J23" i="23" a="1"/>
  <c r="J23" i="23" s="1"/>
  <c r="P22" i="23" s="1"/>
  <c r="J548" i="23" a="1"/>
  <c r="J548" i="23" s="1"/>
  <c r="P481" i="23" s="1"/>
  <c r="J2827" i="23" a="1"/>
  <c r="J2827" i="23" s="1"/>
  <c r="P2306" i="23" s="1"/>
  <c r="J1673" i="23" a="1"/>
  <c r="J1673" i="23" s="1"/>
  <c r="P1369" i="23" s="1"/>
  <c r="J1101" i="23" a="1"/>
  <c r="J1101" i="23" s="1"/>
  <c r="P879" i="23" s="1"/>
  <c r="J1031" i="23" a="1"/>
  <c r="J1031" i="23" s="1"/>
  <c r="P825" i="23" s="1"/>
  <c r="J427" i="23" a="1"/>
  <c r="J427" i="23" s="1"/>
  <c r="P426" i="23" s="1"/>
  <c r="J2816" i="23" a="1"/>
  <c r="J2816" i="23" s="1"/>
  <c r="P2297" i="23" s="1"/>
  <c r="J2356" i="23" a="1"/>
  <c r="J2356" i="23" s="1"/>
  <c r="P1931" i="23" s="1"/>
  <c r="J1231" i="23" a="1"/>
  <c r="J1231" i="23" s="1"/>
  <c r="P979" i="23" s="1"/>
  <c r="J495" i="23" a="1"/>
  <c r="J495" i="23" s="1"/>
  <c r="P461" i="23" s="1"/>
  <c r="J3124" i="23" a="1"/>
  <c r="J3124" i="23" s="1"/>
  <c r="P2551" i="23" s="1"/>
  <c r="J2015" i="23" a="1"/>
  <c r="J2015" i="23" s="1"/>
  <c r="P1671" i="23" s="1"/>
  <c r="J1980" i="23" a="1"/>
  <c r="J1980" i="23" s="1"/>
  <c r="P1636" i="23" s="1"/>
  <c r="J2188" i="23" a="1"/>
  <c r="J2188" i="23" s="1"/>
  <c r="P1767" i="23" s="1"/>
  <c r="J472" i="23" a="1"/>
  <c r="J472" i="23" s="1"/>
  <c r="J2470" i="23" a="1"/>
  <c r="J2470" i="23" s="1"/>
  <c r="J408" i="23" a="1"/>
  <c r="J408" i="23" s="1"/>
  <c r="P407" i="23" s="1"/>
  <c r="J2874" i="23" a="1"/>
  <c r="J2874" i="23" s="1"/>
  <c r="P2347" i="23" s="1"/>
  <c r="J1954" i="23" a="1"/>
  <c r="J1954" i="23" s="1"/>
  <c r="P1610" i="23" s="1"/>
  <c r="J526" i="23" a="1"/>
  <c r="J526" i="23" s="1"/>
  <c r="J1656" i="23" a="1"/>
  <c r="J1656" i="23" s="1"/>
  <c r="P1357" i="23" s="1"/>
  <c r="J2949" i="23" a="1"/>
  <c r="J2949" i="23" s="1"/>
  <c r="P2407" i="23" s="1"/>
  <c r="J3385" i="23" a="1"/>
  <c r="J3385" i="23" s="1"/>
  <c r="J3002" i="23" a="1"/>
  <c r="J3002" i="23" s="1"/>
  <c r="P2450" i="23" s="1"/>
  <c r="J708" i="23" a="1"/>
  <c r="J708" i="23" s="1"/>
  <c r="J3132" i="23" a="1"/>
  <c r="J3132" i="23" s="1"/>
  <c r="P2559" i="23" s="1"/>
  <c r="J940" i="23" a="1"/>
  <c r="J940" i="23" s="1"/>
  <c r="P743" i="23" s="1"/>
  <c r="J741" i="23" a="1"/>
  <c r="J741" i="23" s="1"/>
  <c r="P558" i="23" s="1"/>
  <c r="J2227" i="23" a="1"/>
  <c r="J2227" i="23" s="1"/>
  <c r="P1802" i="23" s="1"/>
  <c r="J77" i="23" a="1"/>
  <c r="J77" i="23" s="1"/>
  <c r="P76" i="23" s="1"/>
  <c r="J1442" i="23" a="1"/>
  <c r="J1442" i="23" s="1"/>
  <c r="P1177" i="23" s="1"/>
  <c r="J2339" i="23" a="1"/>
  <c r="J2339" i="23" s="1"/>
  <c r="P1914" i="23" s="1"/>
  <c r="J2337" i="23" a="1"/>
  <c r="J2337" i="23" s="1"/>
  <c r="P1912" i="23" s="1"/>
  <c r="J2675" i="23" a="1"/>
  <c r="J2675" i="23" s="1"/>
  <c r="P2162" i="23" s="1"/>
  <c r="J3057" i="23" a="1"/>
  <c r="J3057" i="23" s="1"/>
  <c r="P2493" i="23" s="1"/>
  <c r="J3347" i="23" a="1"/>
  <c r="J3347" i="23" s="1"/>
  <c r="P2748" i="23" s="1"/>
  <c r="J2021" i="23" a="1"/>
  <c r="J2021" i="23" s="1"/>
  <c r="P1677" i="23" s="1"/>
  <c r="J1617" i="23" a="1"/>
  <c r="J1617" i="23" s="1"/>
  <c r="P1323" i="23" s="1"/>
  <c r="J367" i="23" a="1"/>
  <c r="J367" i="23" s="1"/>
  <c r="P366" i="23" s="1"/>
  <c r="J2234" i="23" a="1"/>
  <c r="J2234" i="23" s="1"/>
  <c r="P1809" i="23" s="1"/>
  <c r="J3070" i="23" a="1"/>
  <c r="J3070" i="23" s="1"/>
  <c r="P2505" i="23" s="1"/>
  <c r="J226" i="23" a="1"/>
  <c r="J226" i="23" s="1"/>
  <c r="P225" i="23" s="1"/>
  <c r="J3432" i="23" a="1"/>
  <c r="J3432" i="23" s="1"/>
  <c r="P2798" i="23" s="1"/>
  <c r="J89" i="23" a="1"/>
  <c r="J89" i="23" s="1"/>
  <c r="P88" i="23" s="1"/>
  <c r="J2399" i="23" a="1"/>
  <c r="J2399" i="23" s="1"/>
  <c r="P1974" i="23" s="1"/>
  <c r="J3336" i="23" a="1"/>
  <c r="J3336" i="23" s="1"/>
  <c r="P2737" i="23" s="1"/>
  <c r="J1733" i="23" a="1"/>
  <c r="J1733" i="23" s="1"/>
  <c r="P1411" i="23" s="1"/>
  <c r="J1587" i="23" a="1"/>
  <c r="J1587" i="23" s="1"/>
  <c r="P1296" i="23" s="1"/>
  <c r="J742" i="23" a="1"/>
  <c r="J742" i="23" s="1"/>
  <c r="P559" i="23" s="1"/>
  <c r="J2832" i="23" a="1"/>
  <c r="J2832" i="23" s="1"/>
  <c r="J286" i="23" a="1"/>
  <c r="J286" i="23" s="1"/>
  <c r="P285" i="23" s="1"/>
  <c r="J2018" i="23" a="1"/>
  <c r="J2018" i="23" s="1"/>
  <c r="P1674" i="23" s="1"/>
  <c r="J2941" i="23" a="1"/>
  <c r="J2941" i="23" s="1"/>
  <c r="P2402" i="23" s="1"/>
  <c r="J2408" i="23" a="1"/>
  <c r="J2408" i="23" s="1"/>
  <c r="P1983" i="23" s="1"/>
  <c r="J2458" i="23" a="1"/>
  <c r="J2458" i="23" s="1"/>
  <c r="P2024" i="23" s="1"/>
  <c r="J990" i="23" a="1"/>
  <c r="J990" i="23" s="1"/>
  <c r="P789" i="23" s="1"/>
  <c r="J76" i="23" a="1"/>
  <c r="J76" i="23" s="1"/>
  <c r="P75" i="23" s="1"/>
  <c r="J2160" i="23" a="1"/>
  <c r="J2160" i="23" s="1"/>
  <c r="J726" i="23" a="1"/>
  <c r="J726" i="23" s="1"/>
  <c r="J249" i="23" a="1"/>
  <c r="J249" i="23" s="1"/>
  <c r="P248" i="23" s="1"/>
  <c r="J2950" i="23" a="1"/>
  <c r="J2950" i="23" s="1"/>
  <c r="P2408" i="23" s="1"/>
  <c r="J3489" i="23" a="1"/>
  <c r="J3489" i="23" s="1"/>
  <c r="P2855" i="23" s="1"/>
  <c r="J2027" i="23" a="1"/>
  <c r="J2027" i="23" s="1"/>
  <c r="P1683" i="23" s="1"/>
  <c r="J1663" i="23" a="1"/>
  <c r="J1663" i="23" s="1"/>
  <c r="J1885" i="23" a="1"/>
  <c r="J1885" i="23" s="1"/>
  <c r="P1541" i="23" s="1"/>
  <c r="J2036" i="23" a="1"/>
  <c r="J2036" i="23" s="1"/>
  <c r="P1692" i="23" s="1"/>
  <c r="J2019" i="23" a="1"/>
  <c r="J2019" i="23" s="1"/>
  <c r="P1675" i="23" s="1"/>
  <c r="J1978" i="23" a="1"/>
  <c r="J1978" i="23" s="1"/>
  <c r="P1634" i="23" s="1"/>
  <c r="J365" i="23" a="1"/>
  <c r="J365" i="23" s="1"/>
  <c r="P364" i="23" s="1"/>
  <c r="J3361" i="23" a="1"/>
  <c r="J3361" i="23" s="1"/>
  <c r="J599" i="23" a="1"/>
  <c r="J599" i="23" s="1"/>
  <c r="J1491" i="23" a="1"/>
  <c r="J1491" i="23" s="1"/>
  <c r="P1220" i="23" s="1"/>
  <c r="J2605" i="23" a="1"/>
  <c r="J2605" i="23" s="1"/>
  <c r="J1104" i="23" a="1"/>
  <c r="J1104" i="23" s="1"/>
  <c r="P881" i="23" s="1"/>
  <c r="J1580" i="23" a="1"/>
  <c r="J1580" i="23" s="1"/>
  <c r="P1290" i="23" s="1"/>
  <c r="J411" i="23" a="1"/>
  <c r="J411" i="23" s="1"/>
  <c r="P410" i="23" s="1"/>
  <c r="J3001" i="23" a="1"/>
  <c r="J3001" i="23" s="1"/>
  <c r="P2449" i="23" s="1"/>
  <c r="J296" i="23" a="1"/>
  <c r="J296" i="23" s="1"/>
  <c r="P295" i="23" s="1"/>
  <c r="J1047" i="23" a="1"/>
  <c r="J1047" i="23" s="1"/>
  <c r="P836" i="23" s="1"/>
  <c r="J1481" i="23" a="1"/>
  <c r="J1481" i="23" s="1"/>
  <c r="P1210" i="23" s="1"/>
  <c r="J1167" i="23" a="1"/>
  <c r="J1167" i="23" s="1"/>
  <c r="P926" i="23" s="1"/>
  <c r="J1506" i="23" a="1"/>
  <c r="J1506" i="23" s="1"/>
  <c r="J2090" i="23" a="1"/>
  <c r="J2090" i="23" s="1"/>
  <c r="P1724" i="23" s="1"/>
  <c r="J952" i="23" a="1"/>
  <c r="J952" i="23" s="1"/>
  <c r="P754" i="23" s="1"/>
  <c r="J1112" i="23" a="1"/>
  <c r="J1112" i="23" s="1"/>
  <c r="P885" i="23" s="1"/>
  <c r="J2041" i="23" a="1"/>
  <c r="J2041" i="23" s="1"/>
  <c r="P1697" i="23" s="1"/>
  <c r="J2032" i="23" a="1"/>
  <c r="J2032" i="23" s="1"/>
  <c r="P1688" i="23" s="1"/>
  <c r="J2888" i="23" a="1"/>
  <c r="J2888" i="23" s="1"/>
  <c r="P2359" i="23" s="1"/>
  <c r="J566" i="23" a="1"/>
  <c r="J566" i="23" s="1"/>
  <c r="J2240" i="23" a="1"/>
  <c r="J2240" i="23" s="1"/>
  <c r="P1815" i="23" s="1"/>
  <c r="J960" i="23" a="1"/>
  <c r="J960" i="23" s="1"/>
  <c r="P761" i="23" s="1"/>
  <c r="J1664" i="23" a="1"/>
  <c r="J1664" i="23" s="1"/>
  <c r="P1363" i="23" s="1"/>
  <c r="J2854" i="23" a="1"/>
  <c r="J2854" i="23" s="1"/>
  <c r="P2327" i="23" s="1"/>
  <c r="J2898" i="23" a="1"/>
  <c r="J2898" i="23" s="1"/>
  <c r="P2368" i="23" s="1"/>
  <c r="J1884" i="23" a="1"/>
  <c r="J1884" i="23" s="1"/>
  <c r="P1540" i="23" s="1"/>
  <c r="J1157" i="23" a="1"/>
  <c r="J1157" i="23" s="1"/>
  <c r="P918" i="23" s="1"/>
  <c r="J2885" i="23" a="1"/>
  <c r="J2885" i="23" s="1"/>
  <c r="P2357" i="23" s="1"/>
  <c r="J2984" i="23" a="1"/>
  <c r="J2984" i="23" s="1"/>
  <c r="J22" i="23" a="1"/>
  <c r="J22" i="23" s="1"/>
  <c r="P21" i="23" s="1"/>
  <c r="J2589" i="23" a="1"/>
  <c r="J2589" i="23" s="1"/>
  <c r="J1456" i="23" a="1"/>
  <c r="J1456" i="23" s="1"/>
  <c r="J3175" i="23" a="1"/>
  <c r="J3175" i="23" s="1"/>
  <c r="P2596" i="23" s="1"/>
  <c r="J1352" i="23" a="1"/>
  <c r="J1352" i="23" s="1"/>
  <c r="P1100" i="23" s="1"/>
  <c r="J2026" i="23" a="1"/>
  <c r="J2026" i="23" s="1"/>
  <c r="P1682" i="23" s="1"/>
  <c r="J1687" i="23" a="1"/>
  <c r="J1687" i="23" s="1"/>
  <c r="P1380" i="23" s="1"/>
  <c r="J572" i="23" a="1"/>
  <c r="J572" i="23" s="1"/>
  <c r="J1900" i="23" a="1"/>
  <c r="J1900" i="23" s="1"/>
  <c r="P1556" i="23" s="1"/>
  <c r="J1818" i="23" a="1"/>
  <c r="J1818" i="23" s="1"/>
  <c r="P1474" i="23" s="1"/>
  <c r="J3037" i="23" a="1"/>
  <c r="J3037" i="23" s="1"/>
  <c r="P2476" i="23" s="1"/>
  <c r="J1894" i="23" a="1"/>
  <c r="J1894" i="23" s="1"/>
  <c r="P1550" i="23" s="1"/>
  <c r="J353" i="23" a="1"/>
  <c r="J353" i="23" s="1"/>
  <c r="P352" i="23" s="1"/>
  <c r="J83" i="23" a="1"/>
  <c r="J83" i="23" s="1"/>
  <c r="P82" i="23" s="1"/>
  <c r="J1613" i="23" a="1"/>
  <c r="J1613" i="23" s="1"/>
  <c r="P1321" i="23" s="1"/>
  <c r="J576" i="23" a="1"/>
  <c r="J576" i="23" s="1"/>
  <c r="J513" i="23" a="1"/>
  <c r="J513" i="23" s="1"/>
  <c r="J1228" i="23" a="1"/>
  <c r="J1228" i="23" s="1"/>
  <c r="P976" i="23" s="1"/>
  <c r="J2765" i="23" a="1"/>
  <c r="J2765" i="23" s="1"/>
  <c r="P2252" i="23" s="1"/>
  <c r="J149" i="23" a="1"/>
  <c r="J149" i="23" s="1"/>
  <c r="P148" i="23" s="1"/>
  <c r="J1033" i="23" a="1"/>
  <c r="J1033" i="23" s="1"/>
  <c r="P827" i="23" s="1"/>
  <c r="J1144" i="23" a="1"/>
  <c r="J1144" i="23" s="1"/>
  <c r="P907" i="23" s="1"/>
  <c r="J454" i="23" a="1"/>
  <c r="J454" i="23" s="1"/>
  <c r="P453" i="23" s="1"/>
  <c r="J2700" i="23" a="1"/>
  <c r="J2700" i="23" s="1"/>
  <c r="P2187" i="23" s="1"/>
  <c r="J3497" i="23" a="1"/>
  <c r="J3497" i="23" s="1"/>
  <c r="P2863" i="23" s="1"/>
  <c r="J1313" i="23" a="1"/>
  <c r="J1313" i="23" s="1"/>
  <c r="P1061" i="23" s="1"/>
  <c r="J3009" i="23" a="1"/>
  <c r="J3009" i="23" s="1"/>
  <c r="J2037" i="23" a="1"/>
  <c r="J2037" i="23" s="1"/>
  <c r="P1693" i="23" s="1"/>
  <c r="J748" i="23" a="1"/>
  <c r="J748" i="23" s="1"/>
  <c r="P564" i="23" s="1"/>
  <c r="J3436" i="23" a="1"/>
  <c r="J3436" i="23" s="1"/>
  <c r="P2802" i="23" s="1"/>
  <c r="J3417" i="23" a="1"/>
  <c r="J3417" i="23" s="1"/>
  <c r="P2783" i="23" s="1"/>
  <c r="J3447" i="23" a="1"/>
  <c r="J3447" i="23" s="1"/>
  <c r="P2813" i="23" s="1"/>
  <c r="J866" i="23" a="1"/>
  <c r="J866" i="23" s="1"/>
  <c r="P669" i="23" s="1"/>
  <c r="J2334" i="23" a="1"/>
  <c r="J2334" i="23" s="1"/>
  <c r="P1909" i="23" s="1"/>
  <c r="J746" i="23" a="1"/>
  <c r="J746" i="23" s="1"/>
  <c r="P562" i="23" s="1"/>
  <c r="J2085" i="23" a="1"/>
  <c r="J2085" i="23" s="1"/>
  <c r="P1722" i="23" s="1"/>
  <c r="J3228" i="23" a="1"/>
  <c r="J3228" i="23" s="1"/>
  <c r="P2631" i="23" s="1"/>
  <c r="J1693" i="23" a="1"/>
  <c r="J1693" i="23" s="1"/>
  <c r="P1384" i="23" s="1"/>
  <c r="J315" i="23" a="1"/>
  <c r="J315" i="23" s="1"/>
  <c r="P314" i="23" s="1"/>
  <c r="J980" i="23" a="1"/>
  <c r="J980" i="23" s="1"/>
  <c r="P779" i="23" s="1"/>
  <c r="J1868" i="23" a="1"/>
  <c r="J1868" i="23" s="1"/>
  <c r="P1524" i="23" s="1"/>
  <c r="J750" i="23" a="1"/>
  <c r="J750" i="23" s="1"/>
  <c r="P566" i="23" s="1"/>
  <c r="J926" i="23" a="1"/>
  <c r="J926" i="23" s="1"/>
  <c r="P729" i="23" s="1"/>
  <c r="J2009" i="23" a="1"/>
  <c r="J2009" i="23" s="1"/>
  <c r="P1665" i="23" s="1"/>
  <c r="J514" i="23" a="1"/>
  <c r="J514" i="23" s="1"/>
  <c r="J3209" i="23" a="1"/>
  <c r="J3209" i="23" s="1"/>
  <c r="P2616" i="23" s="1"/>
  <c r="J1758" i="23" a="1"/>
  <c r="J1758" i="23" s="1"/>
  <c r="P1424" i="23" s="1"/>
  <c r="J2718" i="23" a="1"/>
  <c r="J2718" i="23" s="1"/>
  <c r="P2205" i="23" s="1"/>
  <c r="J2685" i="23" a="1"/>
  <c r="J2685" i="23" s="1"/>
  <c r="P2172" i="23" s="1"/>
  <c r="J196" i="23" a="1"/>
  <c r="J196" i="23" s="1"/>
  <c r="P195" i="23" s="1"/>
  <c r="J3523" i="23" a="1"/>
  <c r="J3523" i="23" s="1"/>
  <c r="P2889" i="23" s="1"/>
  <c r="J1372" i="23" a="1"/>
  <c r="J1372" i="23" s="1"/>
  <c r="P1120" i="23" s="1"/>
  <c r="J1080" i="23" a="1"/>
  <c r="J1080" i="23" s="1"/>
  <c r="P865" i="23" s="1"/>
  <c r="J2016" i="23" a="1"/>
  <c r="J2016" i="23" s="1"/>
  <c r="P1672" i="23" s="1"/>
  <c r="J1642" i="23" a="1"/>
  <c r="J1642" i="23" s="1"/>
  <c r="P1345" i="23" s="1"/>
  <c r="H738" i="1"/>
  <c r="H661" i="1"/>
  <c r="J316" i="23" a="1"/>
  <c r="J316" i="23" s="1"/>
  <c r="P315" i="23" s="1"/>
  <c r="J1387" i="23" a="1"/>
  <c r="J1387" i="23" s="1"/>
  <c r="P1133" i="23" s="1"/>
  <c r="J2194" i="23" a="1"/>
  <c r="J2194" i="23" s="1"/>
  <c r="P1772" i="23" s="1"/>
  <c r="J593" i="23" a="1"/>
  <c r="J593" i="23" s="1"/>
  <c r="P498" i="23" s="1"/>
  <c r="J101" i="23" a="1"/>
  <c r="J101" i="23" s="1"/>
  <c r="P100" i="23" s="1"/>
  <c r="J3159" i="23" a="1"/>
  <c r="J3159" i="23" s="1"/>
  <c r="P2586" i="23" s="1"/>
  <c r="J1741" i="23" a="1"/>
  <c r="J1741" i="23" s="1"/>
  <c r="P1415" i="23" s="1"/>
  <c r="J1983" i="23" a="1"/>
  <c r="J1983" i="23" s="1"/>
  <c r="P1639" i="23" s="1"/>
  <c r="J633" i="23" a="1"/>
  <c r="J633" i="23" s="1"/>
  <c r="J1744" i="23" a="1"/>
  <c r="J1744" i="23" s="1"/>
  <c r="J175" i="23" a="1"/>
  <c r="J175" i="23" s="1"/>
  <c r="P174" i="23" s="1"/>
  <c r="J337" i="23" a="1"/>
  <c r="J337" i="23" s="1"/>
  <c r="P336" i="23" s="1"/>
  <c r="J1787" i="23" a="1"/>
  <c r="J1787" i="23" s="1"/>
  <c r="P1447" i="23" s="1"/>
  <c r="J1161" i="23" a="1"/>
  <c r="J1161" i="23" s="1"/>
  <c r="P920" i="23" s="1"/>
  <c r="J2216" i="23" a="1"/>
  <c r="J2216" i="23" s="1"/>
  <c r="P1792" i="23" s="1"/>
  <c r="J86" i="23" a="1"/>
  <c r="J86" i="23" s="1"/>
  <c r="P85" i="23" s="1"/>
  <c r="J3125" i="23" a="1"/>
  <c r="J3125" i="23" s="1"/>
  <c r="P2552" i="23" s="1"/>
  <c r="J377" i="23" a="1"/>
  <c r="J377" i="23" s="1"/>
  <c r="P376" i="23" s="1"/>
  <c r="J2610" i="23" a="1"/>
  <c r="J2610" i="23" s="1"/>
  <c r="J2457" i="23" a="1"/>
  <c r="J2457" i="23" s="1"/>
  <c r="J1712" i="23" a="1"/>
  <c r="J1712" i="23" s="1"/>
  <c r="J74" i="23" a="1"/>
  <c r="J74" i="23" s="1"/>
  <c r="P73" i="23" s="1"/>
  <c r="J1968" i="23" a="1"/>
  <c r="J1968" i="23" s="1"/>
  <c r="P1624" i="23" s="1"/>
  <c r="J3243" i="23" a="1"/>
  <c r="J3243" i="23" s="1"/>
  <c r="P2644" i="23" s="1"/>
  <c r="J1037" i="23" a="1"/>
  <c r="J1037" i="23" s="1"/>
  <c r="P829" i="23" s="1"/>
  <c r="J3411" i="23" a="1"/>
  <c r="J3411" i="23" s="1"/>
  <c r="P2777" i="23" s="1"/>
  <c r="J1190" i="23" a="1"/>
  <c r="J1190" i="23" s="1"/>
  <c r="P943" i="23" s="1"/>
  <c r="J725" i="23" a="1"/>
  <c r="J725" i="23" s="1"/>
  <c r="J1219" i="23" a="1"/>
  <c r="J1219" i="23" s="1"/>
  <c r="P967" i="23" s="1"/>
  <c r="J256" i="23" a="1"/>
  <c r="J256" i="23" s="1"/>
  <c r="P255" i="23" s="1"/>
  <c r="J620" i="23" a="1"/>
  <c r="J620" i="23" s="1"/>
  <c r="P506" i="23" s="1"/>
  <c r="J1188" i="23" a="1"/>
  <c r="J1188" i="23" s="1"/>
  <c r="P941" i="23" s="1"/>
  <c r="J352" i="23" a="1"/>
  <c r="J352" i="23" s="1"/>
  <c r="P351" i="23" s="1"/>
  <c r="J1762" i="23" a="1"/>
  <c r="J1762" i="23" s="1"/>
  <c r="P1426" i="23" s="1"/>
  <c r="J1622" i="23" a="1"/>
  <c r="J1622" i="23" s="1"/>
  <c r="P1327" i="23" s="1"/>
  <c r="J1917" i="23" a="1"/>
  <c r="J1917" i="23" s="1"/>
  <c r="P1573" i="23" s="1"/>
  <c r="J2845" i="23" a="1"/>
  <c r="J2845" i="23" s="1"/>
  <c r="J821" i="23" a="1"/>
  <c r="J821" i="23" s="1"/>
  <c r="P624" i="23" s="1"/>
  <c r="J788" i="23" a="1"/>
  <c r="J788" i="23" s="1"/>
  <c r="P595" i="23" s="1"/>
  <c r="J1086" i="23" a="1"/>
  <c r="J1086" i="23" s="1"/>
  <c r="P868" i="23" s="1"/>
  <c r="J3531" i="23" a="1"/>
  <c r="J3531" i="23" s="1"/>
  <c r="P2897" i="23" s="1"/>
  <c r="J970" i="23" a="1"/>
  <c r="J970" i="23" s="1"/>
  <c r="P770" i="23" s="1"/>
  <c r="J1542" i="23" a="1"/>
  <c r="J1542" i="23" s="1"/>
  <c r="J993" i="23" a="1"/>
  <c r="J993" i="23" s="1"/>
  <c r="P791" i="23" s="1"/>
  <c r="J1717" i="23" a="1"/>
  <c r="J1717" i="23" s="1"/>
  <c r="P1397" i="23" s="1"/>
  <c r="J3112" i="23" a="1"/>
  <c r="J3112" i="23" s="1"/>
  <c r="P2539" i="23" s="1"/>
  <c r="J2726" i="23" a="1"/>
  <c r="J2726" i="23" s="1"/>
  <c r="P2213" i="23" s="1"/>
  <c r="J1438" i="23" a="1"/>
  <c r="J1438" i="23" s="1"/>
  <c r="J2276" i="23" a="1"/>
  <c r="J2276" i="23" s="1"/>
  <c r="P1851" i="23" s="1"/>
  <c r="J1205" i="23" a="1"/>
  <c r="J1205" i="23" s="1"/>
  <c r="P954" i="23" s="1"/>
  <c r="J1778" i="23" a="1"/>
  <c r="J1778" i="23" s="1"/>
  <c r="P1441" i="23" s="1"/>
  <c r="J3102" i="23" a="1"/>
  <c r="J3102" i="23" s="1"/>
  <c r="P2532" i="23" s="1"/>
  <c r="J841" i="23" a="1"/>
  <c r="J841" i="23" s="1"/>
  <c r="P644" i="23" s="1"/>
  <c r="J2385" i="23" a="1"/>
  <c r="J2385" i="23" s="1"/>
  <c r="P1960" i="23" s="1"/>
  <c r="J2201" i="23" a="1"/>
  <c r="J2201" i="23" s="1"/>
  <c r="P1777" i="23" s="1"/>
  <c r="J1655" i="23" a="1"/>
  <c r="J1655" i="23" s="1"/>
  <c r="P1356" i="23" s="1"/>
  <c r="J2382" i="23" a="1"/>
  <c r="J2382" i="23" s="1"/>
  <c r="P1957" i="23" s="1"/>
  <c r="J266" i="23" a="1"/>
  <c r="J266" i="23" s="1"/>
  <c r="P265" i="23" s="1"/>
  <c r="J1665" i="23" a="1"/>
  <c r="J1665" i="23" s="1"/>
  <c r="J1887" i="23" a="1"/>
  <c r="J1887" i="23" s="1"/>
  <c r="P1543" i="23" s="1"/>
  <c r="J2590" i="23" a="1"/>
  <c r="J2590" i="23" s="1"/>
  <c r="J486" i="23" a="1"/>
  <c r="J486" i="23" s="1"/>
  <c r="P458" i="23" s="1"/>
  <c r="J1248" i="23" a="1"/>
  <c r="J1248" i="23" s="1"/>
  <c r="P996" i="23" s="1"/>
  <c r="J1383" i="23" a="1"/>
  <c r="J1383" i="23" s="1"/>
  <c r="P1131" i="23" s="1"/>
  <c r="J452" i="23" a="1"/>
  <c r="J452" i="23" s="1"/>
  <c r="P451" i="23" s="1"/>
  <c r="J3391" i="23" a="1"/>
  <c r="J3391" i="23" s="1"/>
  <c r="J707" i="23" a="1"/>
  <c r="J707" i="23" s="1"/>
  <c r="P534" i="23" s="1"/>
  <c r="J1131" i="23" a="1"/>
  <c r="J1131" i="23" s="1"/>
  <c r="J1544" i="23" a="1"/>
  <c r="J1544" i="23" s="1"/>
  <c r="P1262" i="23" s="1"/>
  <c r="J1034" i="23" a="1"/>
  <c r="J1034" i="23" s="1"/>
  <c r="P828" i="23" s="1"/>
  <c r="J1277" i="23" a="1"/>
  <c r="J1277" i="23" s="1"/>
  <c r="P1025" i="23" s="1"/>
  <c r="J1839" i="23" a="1"/>
  <c r="J1839" i="23" s="1"/>
  <c r="P1495" i="23" s="1"/>
  <c r="J3035" i="23" a="1"/>
  <c r="J3035" i="23" s="1"/>
  <c r="P2474" i="23" s="1"/>
  <c r="J2540" i="23" a="1"/>
  <c r="J2540" i="23" s="1"/>
  <c r="J1932" i="23" a="1"/>
  <c r="J1932" i="23" s="1"/>
  <c r="P1588" i="23" s="1"/>
  <c r="J1435" i="23" a="1"/>
  <c r="J1435" i="23" s="1"/>
  <c r="P1172" i="23" s="1"/>
  <c r="J1836" i="23" a="1"/>
  <c r="J1836" i="23" s="1"/>
  <c r="P1492" i="23" s="1"/>
  <c r="J3479" i="23" a="1"/>
  <c r="J3479" i="23" s="1"/>
  <c r="P2845" i="23" s="1"/>
  <c r="J1783" i="23" a="1"/>
  <c r="J1783" i="23" s="1"/>
  <c r="J648" i="23" a="1"/>
  <c r="J648" i="23" s="1"/>
  <c r="P515" i="23" s="1"/>
  <c r="J2327" i="23" a="1"/>
  <c r="J2327" i="23" s="1"/>
  <c r="P1902" i="23" s="1"/>
  <c r="J1852" i="23" a="1"/>
  <c r="J1852" i="23" s="1"/>
  <c r="P1508" i="23" s="1"/>
  <c r="J2312" i="23" a="1"/>
  <c r="J2312" i="23" s="1"/>
  <c r="P1887" i="23" s="1"/>
  <c r="J2632" i="23" a="1"/>
  <c r="J2632" i="23" s="1"/>
  <c r="J388" i="23" a="1"/>
  <c r="J388" i="23" s="1"/>
  <c r="P387" i="23" s="1"/>
  <c r="J3481" i="23" a="1"/>
  <c r="J3481" i="23" s="1"/>
  <c r="P2847" i="23" s="1"/>
  <c r="J378" i="23" a="1"/>
  <c r="J378" i="23" s="1"/>
  <c r="P377" i="23" s="1"/>
  <c r="J682" i="23" a="1"/>
  <c r="J682" i="23" s="1"/>
  <c r="J1370" i="23" a="1"/>
  <c r="J1370" i="23" s="1"/>
  <c r="P1118" i="23" s="1"/>
  <c r="J1848" i="23" a="1"/>
  <c r="J1848" i="23" s="1"/>
  <c r="P1504" i="23" s="1"/>
  <c r="J2776" i="23" a="1"/>
  <c r="J2776" i="23" s="1"/>
  <c r="P2263" i="23" s="1"/>
  <c r="J1162" i="23" a="1"/>
  <c r="J1162" i="23" s="1"/>
  <c r="P921" i="23" s="1"/>
  <c r="J2107" i="23" a="1"/>
  <c r="J2107" i="23" s="1"/>
  <c r="P1727" i="23" s="1"/>
  <c r="J1322" i="23" a="1"/>
  <c r="J1322" i="23" s="1"/>
  <c r="P1070" i="23" s="1"/>
  <c r="J1409" i="23" a="1"/>
  <c r="J1409" i="23" s="1"/>
  <c r="P1153" i="23" s="1"/>
  <c r="J934" i="23" a="1"/>
  <c r="J934" i="23" s="1"/>
  <c r="P737" i="23" s="1"/>
  <c r="J2878" i="23" a="1"/>
  <c r="J2878" i="23" s="1"/>
  <c r="P2351" i="23" s="1"/>
  <c r="J444" i="23" a="1"/>
  <c r="J444" i="23" s="1"/>
  <c r="P443" i="23" s="1"/>
  <c r="J1707" i="23" a="1"/>
  <c r="J1707" i="23" s="1"/>
  <c r="P1391" i="23" s="1"/>
  <c r="J2732" i="23" a="1"/>
  <c r="J2732" i="23" s="1"/>
  <c r="P2219" i="23" s="1"/>
  <c r="J4" i="23" a="1"/>
  <c r="J4" i="23" s="1"/>
  <c r="J2676" i="23" a="1"/>
  <c r="J2676" i="23" s="1"/>
  <c r="P2163" i="23" s="1"/>
  <c r="J693" i="23" a="1"/>
  <c r="J693" i="23" s="1"/>
  <c r="J3182" i="23" a="1"/>
  <c r="J3182" i="23" s="1"/>
  <c r="P2600" i="23" s="1"/>
  <c r="J3248" i="23" a="1"/>
  <c r="J3248" i="23" s="1"/>
  <c r="P2649" i="23" s="1"/>
  <c r="J2591" i="23" a="1"/>
  <c r="J2591" i="23" s="1"/>
  <c r="J564" i="23" a="1"/>
  <c r="J564" i="23" s="1"/>
  <c r="J2664" i="23" a="1"/>
  <c r="J2664" i="23" s="1"/>
  <c r="P2151" i="23" s="1"/>
  <c r="J1437" i="23" a="1"/>
  <c r="J1437" i="23" s="1"/>
  <c r="P1174" i="23" s="1"/>
  <c r="J1724" i="23" a="1"/>
  <c r="J1724" i="23" s="1"/>
  <c r="J3370" i="23" a="1"/>
  <c r="J3370" i="23" s="1"/>
  <c r="P2755" i="23" s="1"/>
  <c r="J157" i="23" a="1"/>
  <c r="J157" i="23" s="1"/>
  <c r="P156" i="23" s="1"/>
  <c r="J2773" i="23" a="1"/>
  <c r="J2773" i="23" s="1"/>
  <c r="P2260" i="23" s="1"/>
  <c r="J1077" i="23" a="1"/>
  <c r="J1077" i="23" s="1"/>
  <c r="P862" i="23" s="1"/>
  <c r="J2945" i="23" a="1"/>
  <c r="J2945" i="23" s="1"/>
  <c r="J3393" i="23" a="1"/>
  <c r="J3393" i="23" s="1"/>
  <c r="J3326" i="23" a="1"/>
  <c r="J3326" i="23" s="1"/>
  <c r="P2727" i="23" s="1"/>
  <c r="J2502" i="23" a="1"/>
  <c r="J2502" i="23" s="1"/>
  <c r="P2045" i="23" s="1"/>
  <c r="J3176" i="23" a="1"/>
  <c r="J3176" i="23" s="1"/>
  <c r="P2597" i="23" s="1"/>
  <c r="J2222" i="23" a="1"/>
  <c r="J2222" i="23" s="1"/>
  <c r="P1797" i="23" s="1"/>
  <c r="J3480" i="23" a="1"/>
  <c r="J3480" i="23" s="1"/>
  <c r="P2846" i="23" s="1"/>
  <c r="J2004" i="23" a="1"/>
  <c r="J2004" i="23" s="1"/>
  <c r="P1660" i="23" s="1"/>
  <c r="J2452" i="23" a="1"/>
  <c r="J2452" i="23" s="1"/>
  <c r="J466" i="23" a="1"/>
  <c r="J466" i="23" s="1"/>
  <c r="J2804" i="23" a="1"/>
  <c r="J2804" i="23" s="1"/>
  <c r="P2286" i="23" s="1"/>
  <c r="J2745" i="23" a="1"/>
  <c r="J2745" i="23" s="1"/>
  <c r="P2232" i="23" s="1"/>
  <c r="J1334" i="23" a="1"/>
  <c r="J1334" i="23" s="1"/>
  <c r="P1082" i="23" s="1"/>
  <c r="J206" i="23" a="1"/>
  <c r="J206" i="23" s="1"/>
  <c r="P205" i="23" s="1"/>
  <c r="J2219" i="23" a="1"/>
  <c r="J2219" i="23" s="1"/>
  <c r="P1794" i="23" s="1"/>
  <c r="J727" i="23" a="1"/>
  <c r="J727" i="23" s="1"/>
  <c r="P545" i="23" s="1"/>
  <c r="J904" i="23" a="1"/>
  <c r="J904" i="23" s="1"/>
  <c r="P707" i="23" s="1"/>
  <c r="J1502" i="23" a="1"/>
  <c r="J1502" i="23" s="1"/>
  <c r="P1231" i="23" s="1"/>
  <c r="J3384" i="23" a="1"/>
  <c r="J3384" i="23" s="1"/>
  <c r="J211" i="23" a="1"/>
  <c r="J211" i="23" s="1"/>
  <c r="P210" i="23" s="1"/>
  <c r="J3559" i="23" a="1"/>
  <c r="J3559" i="23" s="1"/>
  <c r="J1705" i="23" a="1"/>
  <c r="J1705" i="23" s="1"/>
  <c r="P1389" i="23" s="1"/>
  <c r="J1155" i="23" a="1"/>
  <c r="J1155" i="23" s="1"/>
  <c r="P916" i="23" s="1"/>
  <c r="J1802" i="23" a="1"/>
  <c r="J1802" i="23" s="1"/>
  <c r="P1460" i="23" s="1"/>
  <c r="J1187" i="23" a="1"/>
  <c r="J1187" i="23" s="1"/>
  <c r="P940" i="23" s="1"/>
  <c r="J465" i="23" a="1"/>
  <c r="J465" i="23" s="1"/>
  <c r="J1279" i="23" a="1"/>
  <c r="J1279" i="23" s="1"/>
  <c r="P1027" i="23" s="1"/>
  <c r="J1641" i="23" a="1"/>
  <c r="J1641" i="23" s="1"/>
  <c r="P1344" i="23" s="1"/>
  <c r="J723" i="23" a="1"/>
  <c r="J723" i="23" s="1"/>
  <c r="P544" i="23" s="1"/>
  <c r="J509" i="23" a="1"/>
  <c r="J509" i="23" s="1"/>
  <c r="P465" i="23" s="1"/>
  <c r="J2468" i="23" a="1"/>
  <c r="J2468" i="23" s="1"/>
  <c r="P2029" i="23" s="1"/>
  <c r="J3505" i="23" a="1"/>
  <c r="J3505" i="23" s="1"/>
  <c r="P2871" i="23" s="1"/>
  <c r="J2717" i="23" a="1"/>
  <c r="J2717" i="23" s="1"/>
  <c r="P2204" i="23" s="1"/>
  <c r="J3507" i="23" a="1"/>
  <c r="J3507" i="23" s="1"/>
  <c r="P2873" i="23" s="1"/>
  <c r="J424" i="23" a="1"/>
  <c r="J424" i="23" s="1"/>
  <c r="P423" i="23" s="1"/>
  <c r="J3067" i="23" a="1"/>
  <c r="J3067" i="23" s="1"/>
  <c r="P2502" i="23" s="1"/>
  <c r="J252" i="23" a="1"/>
  <c r="J252" i="23" s="1"/>
  <c r="P251" i="23" s="1"/>
  <c r="J1638" i="23" a="1"/>
  <c r="J1638" i="23" s="1"/>
  <c r="P1341" i="23" s="1"/>
  <c r="J327" i="23" a="1"/>
  <c r="J327" i="23" s="1"/>
  <c r="P326" i="23" s="1"/>
  <c r="J3058" i="23" a="1"/>
  <c r="J3058" i="23" s="1"/>
  <c r="P2494" i="23" s="1"/>
  <c r="J1160" i="23" a="1"/>
  <c r="J1160" i="23" s="1"/>
  <c r="J2118" i="23" a="1"/>
  <c r="J2118" i="23" s="1"/>
  <c r="P1731" i="23" s="1"/>
  <c r="J1098" i="23" a="1"/>
  <c r="J1098" i="23" s="1"/>
  <c r="P876" i="23" s="1"/>
  <c r="J1027" i="23" a="1"/>
  <c r="J1027" i="23" s="1"/>
  <c r="P821" i="23" s="1"/>
  <c r="J3558" i="23" a="1"/>
  <c r="J3558" i="23" s="1"/>
  <c r="J3174" i="23" a="1"/>
  <c r="J3174" i="23" s="1"/>
  <c r="P2595" i="23" s="1"/>
  <c r="J1780" i="23" a="1"/>
  <c r="J1780" i="23" s="1"/>
  <c r="P1443" i="23" s="1"/>
  <c r="J1418" i="23" a="1"/>
  <c r="J1418" i="23" s="1"/>
  <c r="J1706" i="23" a="1"/>
  <c r="J1706" i="23" s="1"/>
  <c r="P1390" i="23" s="1"/>
  <c r="J2348" i="23" a="1"/>
  <c r="J2348" i="23" s="1"/>
  <c r="P1923" i="23" s="1"/>
  <c r="J1512" i="23" a="1"/>
  <c r="J1512" i="23" s="1"/>
  <c r="P1239" i="23" s="1"/>
  <c r="J235" i="23" a="1"/>
  <c r="J235" i="23" s="1"/>
  <c r="P234" i="23" s="1"/>
  <c r="J2371" i="23" a="1"/>
  <c r="J2371" i="23" s="1"/>
  <c r="P1946" i="23" s="1"/>
  <c r="J1276" i="23" a="1"/>
  <c r="J1276" i="23" s="1"/>
  <c r="P1024" i="23" s="1"/>
  <c r="J1955" i="23" a="1"/>
  <c r="J1955" i="23" s="1"/>
  <c r="P1611" i="23" s="1"/>
  <c r="J1871" i="23" a="1"/>
  <c r="J1871" i="23" s="1"/>
  <c r="P1527" i="23" s="1"/>
  <c r="J2759" i="23" a="1"/>
  <c r="J2759" i="23" s="1"/>
  <c r="P2246" i="23" s="1"/>
  <c r="J1348" i="23" a="1"/>
  <c r="J1348" i="23" s="1"/>
  <c r="P1096" i="23" s="1"/>
  <c r="J2671" i="23" a="1"/>
  <c r="J2671" i="23" s="1"/>
  <c r="P2158" i="23" s="1"/>
  <c r="J2843" i="23" a="1"/>
  <c r="J2843" i="23" s="1"/>
  <c r="P2318" i="23" s="1"/>
  <c r="J2802" i="23" a="1"/>
  <c r="J2802" i="23" s="1"/>
  <c r="P2285" i="23" s="1"/>
  <c r="J2315" i="23" a="1"/>
  <c r="J2315" i="23" s="1"/>
  <c r="P1890" i="23" s="1"/>
  <c r="J1145" i="23" a="1"/>
  <c r="J1145" i="23" s="1"/>
  <c r="P908" i="23" s="1"/>
  <c r="J2763" i="23" a="1"/>
  <c r="J2763" i="23" s="1"/>
  <c r="P2250" i="23" s="1"/>
  <c r="J2034" i="23" a="1"/>
  <c r="J2034" i="23" s="1"/>
  <c r="P1690" i="23" s="1"/>
  <c r="J348" i="23" a="1"/>
  <c r="J348" i="23" s="1"/>
  <c r="P347" i="23" s="1"/>
  <c r="J3267" i="23" a="1"/>
  <c r="J3267" i="23" s="1"/>
  <c r="P2668" i="23" s="1"/>
  <c r="J3008" i="23" a="1"/>
  <c r="J3008" i="23" s="1"/>
  <c r="P2454" i="23" s="1"/>
  <c r="J878" i="23" a="1"/>
  <c r="J878" i="23" s="1"/>
  <c r="P681" i="23" s="1"/>
  <c r="J2687" i="23" a="1"/>
  <c r="J2687" i="23" s="1"/>
  <c r="P2174" i="23" s="1"/>
  <c r="J544" i="23" a="1"/>
  <c r="J544" i="23" s="1"/>
  <c r="P480" i="23" s="1"/>
  <c r="J1332" i="23" a="1"/>
  <c r="J1332" i="23" s="1"/>
  <c r="P1080" i="23" s="1"/>
  <c r="J1575" i="23" a="1"/>
  <c r="J1575" i="23" s="1"/>
  <c r="J2627" i="23" a="1"/>
  <c r="J2627" i="23" s="1"/>
  <c r="P2118" i="23" s="1"/>
  <c r="J1317" i="23" a="1"/>
  <c r="J1317" i="23" s="1"/>
  <c r="P1065" i="23" s="1"/>
  <c r="J2893" i="23" a="1"/>
  <c r="J2893" i="23" s="1"/>
  <c r="P2364" i="23" s="1"/>
  <c r="J3133" i="23" a="1"/>
  <c r="J3133" i="23" s="1"/>
  <c r="P2560" i="23" s="1"/>
  <c r="J1403" i="23" a="1"/>
  <c r="J1403" i="23" s="1"/>
  <c r="P1147" i="23" s="1"/>
  <c r="J3016" i="23" a="1"/>
  <c r="J3016" i="23" s="1"/>
  <c r="P2461" i="23" s="1"/>
  <c r="J284" i="23" a="1"/>
  <c r="J284" i="23" s="1"/>
  <c r="P283" i="23" s="1"/>
  <c r="J2205" i="23" a="1"/>
  <c r="J2205" i="23" s="1"/>
  <c r="P1781" i="23" s="1"/>
  <c r="J929" i="23" a="1"/>
  <c r="J929" i="23" s="1"/>
  <c r="P732" i="23" s="1"/>
  <c r="J2152" i="23" a="1"/>
  <c r="J2152" i="23" s="1"/>
  <c r="J1989" i="23" a="1"/>
  <c r="J1989" i="23" s="1"/>
  <c r="P1645" i="23" s="1"/>
  <c r="J2586" i="23" a="1"/>
  <c r="J2586" i="23" s="1"/>
  <c r="J1184" i="23" a="1"/>
  <c r="J1184" i="23" s="1"/>
  <c r="J3448" i="23" a="1"/>
  <c r="J3448" i="23" s="1"/>
  <c r="P2814" i="23" s="1"/>
  <c r="J1166" i="23" a="1"/>
  <c r="J1166" i="23" s="1"/>
  <c r="P925" i="23" s="1"/>
  <c r="J3003" i="23" a="1"/>
  <c r="J3003" i="23" s="1"/>
  <c r="J3562" i="23" a="1"/>
  <c r="J3562" i="23" s="1"/>
  <c r="J1578" i="23" a="1"/>
  <c r="J1578" i="23" s="1"/>
  <c r="P1288" i="23" s="1"/>
  <c r="J1799" i="23" a="1"/>
  <c r="J1799" i="23" s="1"/>
  <c r="J1853" i="23" a="1"/>
  <c r="J1853" i="23" s="1"/>
  <c r="P1509" i="23" s="1"/>
  <c r="J1067" i="23" a="1"/>
  <c r="J1067" i="23" s="1"/>
  <c r="P853" i="23" s="1"/>
  <c r="J3019" i="23" a="1"/>
  <c r="J3019" i="23" s="1"/>
  <c r="P2464" i="23" s="1"/>
  <c r="J2782" i="23" a="1"/>
  <c r="J2782" i="23" s="1"/>
  <c r="P2269" i="23" s="1"/>
  <c r="J326" i="23" a="1"/>
  <c r="J326" i="23" s="1"/>
  <c r="P325" i="23" s="1"/>
  <c r="J3443" i="23" a="1"/>
  <c r="J3443" i="23" s="1"/>
  <c r="P2809" i="23" s="1"/>
  <c r="J2094" i="23" a="1"/>
  <c r="J2094" i="23" s="1"/>
  <c r="P1725" i="23" s="1"/>
  <c r="J1882" i="23" a="1"/>
  <c r="J1882" i="23" s="1"/>
  <c r="P1538" i="23" s="1"/>
  <c r="J2448" i="23" a="1"/>
  <c r="J2448" i="23" s="1"/>
  <c r="P2018" i="23" s="1"/>
  <c r="J3371" i="23" a="1"/>
  <c r="J3371" i="23" s="1"/>
  <c r="J2952" i="23" a="1"/>
  <c r="J2952" i="23" s="1"/>
  <c r="J2050" i="23" a="1"/>
  <c r="J2050" i="23" s="1"/>
  <c r="J3107" i="23" a="1"/>
  <c r="J3107" i="23" s="1"/>
  <c r="J1538" i="23" a="1"/>
  <c r="J1538" i="23" s="1"/>
  <c r="P1258" i="23" s="1"/>
  <c r="J227" i="23" a="1"/>
  <c r="J227" i="23" s="1"/>
  <c r="P226" i="23" s="1"/>
  <c r="J294" i="23" a="1"/>
  <c r="J294" i="23" s="1"/>
  <c r="P293" i="23" s="1"/>
  <c r="J262" i="23" a="1"/>
  <c r="J262" i="23" s="1"/>
  <c r="P261" i="23" s="1"/>
  <c r="J1079" i="23" a="1"/>
  <c r="J1079" i="23" s="1"/>
  <c r="P864" i="23" s="1"/>
  <c r="J2435" i="23" a="1"/>
  <c r="J2435" i="23" s="1"/>
  <c r="P2010" i="23" s="1"/>
  <c r="J2636" i="23" a="1"/>
  <c r="J2636" i="23" s="1"/>
  <c r="P2123" i="23" s="1"/>
  <c r="J769" i="23" a="1"/>
  <c r="J769" i="23" s="1"/>
  <c r="P580" i="23" s="1"/>
  <c r="J1794" i="23" a="1"/>
  <c r="J1794" i="23" s="1"/>
  <c r="P1454" i="23" s="1"/>
  <c r="J3273" i="23" a="1"/>
  <c r="J3273" i="23" s="1"/>
  <c r="P2674" i="23" s="1"/>
  <c r="J3409" i="23" a="1"/>
  <c r="J3409" i="23" s="1"/>
  <c r="P2775" i="23" s="1"/>
  <c r="J217" i="23" a="1"/>
  <c r="J217" i="23" s="1"/>
  <c r="P216" i="23" s="1"/>
  <c r="J3324" i="23" a="1"/>
  <c r="J3324" i="23" s="1"/>
  <c r="P2725" i="23" s="1"/>
  <c r="J3294" i="23" a="1"/>
  <c r="J3294" i="23" s="1"/>
  <c r="P2695" i="23" s="1"/>
  <c r="J552" i="23" a="1"/>
  <c r="J552" i="23" s="1"/>
  <c r="J1307" i="23" a="1"/>
  <c r="J1307" i="23" s="1"/>
  <c r="P1055" i="23" s="1"/>
  <c r="J3543" i="23" a="1"/>
  <c r="J3543" i="23" s="1"/>
  <c r="P2909" i="23" s="1"/>
  <c r="J477" i="23" a="1"/>
  <c r="J477" i="23" s="1"/>
  <c r="J3048" i="23" a="1"/>
  <c r="J3048" i="23" s="1"/>
  <c r="P2487" i="23" s="1"/>
  <c r="J100" i="23" a="1"/>
  <c r="J100" i="23" s="1"/>
  <c r="P99" i="23" s="1"/>
  <c r="J1285" i="23" a="1"/>
  <c r="J1285" i="23" s="1"/>
  <c r="P1033" i="23" s="1"/>
  <c r="J1591" i="23" a="1"/>
  <c r="J1591" i="23" s="1"/>
  <c r="P1300" i="23" s="1"/>
  <c r="J2116" i="23" a="1"/>
  <c r="J2116" i="23" s="1"/>
  <c r="J3446" i="23" a="1"/>
  <c r="J3446" i="23" s="1"/>
  <c r="P2812" i="23" s="1"/>
  <c r="J778" i="23" a="1"/>
  <c r="J778" i="23" s="1"/>
  <c r="J1461" i="23" a="1"/>
  <c r="J1461" i="23" s="1"/>
  <c r="P1193" i="23" s="1"/>
  <c r="J267" i="23" a="1"/>
  <c r="J267" i="23" s="1"/>
  <c r="P266" i="23" s="1"/>
  <c r="J2944" i="23" a="1"/>
  <c r="J2944" i="23" s="1"/>
  <c r="P2405" i="23" s="1"/>
  <c r="J2490" i="23" a="1"/>
  <c r="J2490" i="23" s="1"/>
  <c r="P2038" i="23" s="1"/>
  <c r="J2851" i="23" a="1"/>
  <c r="J2851" i="23" s="1"/>
  <c r="P2324" i="23" s="1"/>
  <c r="J1696" i="23" a="1"/>
  <c r="J1696" i="23" s="1"/>
  <c r="P1385" i="23" s="1"/>
  <c r="J1751" i="23" a="1"/>
  <c r="J1751" i="23" s="1"/>
  <c r="P1420" i="23" s="1"/>
  <c r="J1186" i="23" a="1"/>
  <c r="J1186" i="23" s="1"/>
  <c r="P939" i="23" s="1"/>
  <c r="J3548" i="23" a="1"/>
  <c r="J3548" i="23" s="1"/>
  <c r="P2914" i="23" s="1"/>
  <c r="J276" i="23" a="1"/>
  <c r="J276" i="23" s="1"/>
  <c r="P275" i="23" s="1"/>
  <c r="J1732" i="23" a="1"/>
  <c r="J1732" i="23" s="1"/>
  <c r="P1410" i="23" s="1"/>
  <c r="J3231" i="23" a="1"/>
  <c r="J3231" i="23" s="1"/>
  <c r="P2633" i="23" s="1"/>
  <c r="J1704" i="23" a="1"/>
  <c r="J1704" i="23" s="1"/>
  <c r="P1388" i="23" s="1"/>
  <c r="J1710" i="23" a="1"/>
  <c r="J1710" i="23" s="1"/>
  <c r="P1393" i="23" s="1"/>
  <c r="J1793" i="23" a="1"/>
  <c r="J1793" i="23" s="1"/>
  <c r="P1453" i="23" s="1"/>
  <c r="J2503" i="23" a="1"/>
  <c r="J2503" i="23" s="1"/>
  <c r="J1988" i="23" a="1"/>
  <c r="J1988" i="23" s="1"/>
  <c r="P1644" i="23" s="1"/>
  <c r="J46" i="23" a="1"/>
  <c r="J46" i="23" s="1"/>
  <c r="P45" i="23" s="1"/>
  <c r="J1779" i="23" a="1"/>
  <c r="J1779" i="23" s="1"/>
  <c r="P1442" i="23" s="1"/>
  <c r="J2126" i="23" a="1"/>
  <c r="J2126" i="23" s="1"/>
  <c r="P1736" i="23" s="1"/>
  <c r="J2882" i="23" a="1"/>
  <c r="J2882" i="23" s="1"/>
  <c r="P2355" i="23" s="1"/>
  <c r="J608" i="23" a="1"/>
  <c r="J608" i="23" s="1"/>
  <c r="J2793" i="23" a="1"/>
  <c r="J2793" i="23" s="1"/>
  <c r="J3500" i="23" a="1"/>
  <c r="J3500" i="23" s="1"/>
  <c r="P2866" i="23" s="1"/>
  <c r="J1948" i="23" a="1"/>
  <c r="J1948" i="23" s="1"/>
  <c r="P1604" i="23" s="1"/>
  <c r="J1657" i="23" a="1"/>
  <c r="J1657" i="23" s="1"/>
  <c r="P1358" i="23" s="1"/>
  <c r="J2915" i="23" a="1"/>
  <c r="J2915" i="23" s="1"/>
  <c r="J765" i="23" a="1"/>
  <c r="J765" i="23" s="1"/>
  <c r="P577" i="23" s="1"/>
  <c r="J3030" i="23" a="1"/>
  <c r="J3030" i="23" s="1"/>
  <c r="P2471" i="23" s="1"/>
  <c r="J3321" i="23" a="1"/>
  <c r="J3321" i="23" s="1"/>
  <c r="P2722" i="23" s="1"/>
  <c r="J3183" i="23" a="1"/>
  <c r="J3183" i="23" s="1"/>
  <c r="P2601" i="23" s="1"/>
  <c r="J1217" i="23" a="1"/>
  <c r="J1217" i="23" s="1"/>
  <c r="P965" i="23" s="1"/>
  <c r="J1041" i="23" a="1"/>
  <c r="J1041" i="23" s="1"/>
  <c r="J2508" i="23" a="1"/>
  <c r="J2508" i="23" s="1"/>
  <c r="J2446" i="23" a="1"/>
  <c r="J2446" i="23" s="1"/>
  <c r="P2016" i="23" s="1"/>
  <c r="J2064" i="23" a="1"/>
  <c r="J2064" i="23" s="1"/>
  <c r="J2460" i="23" a="1"/>
  <c r="J2460" i="23" s="1"/>
  <c r="J279" i="23" a="1"/>
  <c r="J279" i="23" s="1"/>
  <c r="P278" i="23" s="1"/>
  <c r="J955" i="23" a="1"/>
  <c r="J955" i="23" s="1"/>
  <c r="P757" i="23" s="1"/>
  <c r="J818" i="23" a="1"/>
  <c r="J818" i="23" s="1"/>
  <c r="P621" i="23" s="1"/>
  <c r="J91" i="23" a="1"/>
  <c r="J91" i="23" s="1"/>
  <c r="P90" i="23" s="1"/>
  <c r="J265" i="23" a="1"/>
  <c r="J265" i="23" s="1"/>
  <c r="P264" i="23" s="1"/>
  <c r="J1358" i="23" a="1"/>
  <c r="J1358" i="23" s="1"/>
  <c r="P1106" i="23" s="1"/>
  <c r="J42" i="23" a="1"/>
  <c r="J42" i="23" s="1"/>
  <c r="P41" i="23" s="1"/>
  <c r="J3380" i="23" a="1"/>
  <c r="J3380" i="23" s="1"/>
  <c r="J3416" i="23" a="1"/>
  <c r="J3416" i="23" s="1"/>
  <c r="P2782" i="23" s="1"/>
  <c r="J590" i="23" a="1"/>
  <c r="J590" i="23" s="1"/>
  <c r="P497" i="23" s="1"/>
  <c r="J511" i="23" a="1"/>
  <c r="J511" i="23" s="1"/>
  <c r="P466" i="23" s="1"/>
  <c r="J441" i="23" a="1"/>
  <c r="J441" i="23" s="1"/>
  <c r="P440" i="23" s="1"/>
  <c r="J744" i="23" a="1"/>
  <c r="J744" i="23" s="1"/>
  <c r="P561" i="23" s="1"/>
  <c r="J2381" i="23" a="1"/>
  <c r="J2381" i="23" s="1"/>
  <c r="P1956" i="23" s="1"/>
  <c r="J502" i="23" a="1"/>
  <c r="J502" i="23" s="1"/>
  <c r="J2106" i="23" a="1"/>
  <c r="J2106" i="23" s="1"/>
  <c r="J2641" i="23" a="1"/>
  <c r="J2641" i="23" s="1"/>
  <c r="P2128" i="23" s="1"/>
  <c r="J863" i="23" a="1"/>
  <c r="J863" i="23" s="1"/>
  <c r="P666" i="23" s="1"/>
  <c r="J577" i="23" a="1"/>
  <c r="J577" i="23" s="1"/>
  <c r="J647" i="23" a="1"/>
  <c r="J647" i="23" s="1"/>
  <c r="J1046" i="23" a="1"/>
  <c r="J1046" i="23" s="1"/>
  <c r="P835" i="23" s="1"/>
  <c r="J2714" i="23" a="1"/>
  <c r="J2714" i="23" s="1"/>
  <c r="P2201" i="23" s="1"/>
  <c r="J1326" i="23" a="1"/>
  <c r="J1326" i="23" s="1"/>
  <c r="P1074" i="23" s="1"/>
  <c r="J807" i="23" a="1"/>
  <c r="J807" i="23" s="1"/>
  <c r="J2487" i="23" a="1"/>
  <c r="J2487" i="23" s="1"/>
  <c r="J2983" i="23" a="1"/>
  <c r="J2983" i="23" s="1"/>
  <c r="P2435" i="23" s="1"/>
  <c r="J426" i="23" a="1"/>
  <c r="J426" i="23" s="1"/>
  <c r="P425" i="23" s="1"/>
  <c r="J1913" i="23" a="1"/>
  <c r="J1913" i="23" s="1"/>
  <c r="P1569" i="23" s="1"/>
  <c r="J372" i="23" a="1"/>
  <c r="J372" i="23" s="1"/>
  <c r="P371" i="23" s="1"/>
  <c r="J755" i="23" a="1"/>
  <c r="J755" i="23" s="1"/>
  <c r="P568" i="23" s="1"/>
  <c r="J3535" i="23" a="1"/>
  <c r="J3535" i="23" s="1"/>
  <c r="P2901" i="23" s="1"/>
  <c r="J1531" i="23" a="1"/>
  <c r="J1531" i="23" s="1"/>
  <c r="P1251" i="23" s="1"/>
  <c r="J342" i="23" a="1"/>
  <c r="J342" i="23" s="1"/>
  <c r="P341" i="23" s="1"/>
  <c r="J364" i="23" a="1"/>
  <c r="J364" i="23" s="1"/>
  <c r="P363" i="23" s="1"/>
  <c r="J1393" i="23" a="1"/>
  <c r="J1393" i="23" s="1"/>
  <c r="P1139" i="23" s="1"/>
  <c r="J244" i="23" a="1"/>
  <c r="J244" i="23" s="1"/>
  <c r="P243" i="23" s="1"/>
  <c r="J1347" i="23" a="1"/>
  <c r="J1347" i="23" s="1"/>
  <c r="P1095" i="23" s="1"/>
  <c r="J62" i="23" a="1"/>
  <c r="J62" i="23" s="1"/>
  <c r="P61" i="23" s="1"/>
  <c r="J3213" i="23" a="1"/>
  <c r="J3213" i="23" s="1"/>
  <c r="P2620" i="23" s="1"/>
  <c r="J803" i="23" a="1"/>
  <c r="J803" i="23" s="1"/>
  <c r="J2266" i="23" a="1"/>
  <c r="J2266" i="23" s="1"/>
  <c r="P1841" i="23" s="1"/>
  <c r="J3302" i="23" a="1"/>
  <c r="J3302" i="23" s="1"/>
  <c r="P2703" i="23" s="1"/>
  <c r="J406" i="23" a="1"/>
  <c r="J406" i="23" s="1"/>
  <c r="P405" i="23" s="1"/>
  <c r="J711" i="23" a="1"/>
  <c r="J711" i="23" s="1"/>
  <c r="P537" i="23" s="1"/>
  <c r="J2088" i="23" a="1"/>
  <c r="J2088" i="23" s="1"/>
  <c r="J2727" i="23" a="1"/>
  <c r="J2727" i="23" s="1"/>
  <c r="P2214" i="23" s="1"/>
  <c r="J731" i="23" a="1"/>
  <c r="J731" i="23" s="1"/>
  <c r="P548" i="23" s="1"/>
  <c r="J2575" i="23" a="1"/>
  <c r="J2575" i="23" s="1"/>
  <c r="J2056" i="23" a="1"/>
  <c r="J2056" i="23" s="1"/>
  <c r="P1711" i="23" s="1"/>
  <c r="J1872" i="23" a="1"/>
  <c r="J1872" i="23" s="1"/>
  <c r="P1528" i="23" s="1"/>
  <c r="J520" i="23" a="1"/>
  <c r="J520" i="23" s="1"/>
  <c r="J2197" i="23" a="1"/>
  <c r="J2197" i="23" s="1"/>
  <c r="P1774" i="23" s="1"/>
  <c r="J402" i="23" a="1"/>
  <c r="J402" i="23" s="1"/>
  <c r="P401" i="23" s="1"/>
  <c r="J1986" i="23" a="1"/>
  <c r="J1986" i="23" s="1"/>
  <c r="P1642" i="23" s="1"/>
  <c r="J546" i="23" a="1"/>
  <c r="J546" i="23" s="1"/>
  <c r="J679" i="23" a="1"/>
  <c r="J679" i="23" s="1"/>
  <c r="P527" i="23" s="1"/>
  <c r="J3262" i="23" a="1"/>
  <c r="J3262" i="23" s="1"/>
  <c r="P2663" i="23" s="1"/>
  <c r="J3126" i="23" a="1"/>
  <c r="J3126" i="23" s="1"/>
  <c r="P2553" i="23" s="1"/>
  <c r="J2159" i="23" a="1"/>
  <c r="J2159" i="23" s="1"/>
  <c r="J861" i="23" a="1"/>
  <c r="J861" i="23" s="1"/>
  <c r="P664" i="23" s="1"/>
  <c r="J2484" i="23" a="1"/>
  <c r="J2484" i="23" s="1"/>
  <c r="J1742" i="23" a="1"/>
  <c r="J1742" i="23" s="1"/>
  <c r="P1416" i="23" s="1"/>
  <c r="J1147" i="23" a="1"/>
  <c r="J1147" i="23" s="1"/>
  <c r="P910" i="23" s="1"/>
  <c r="J52" i="23" a="1"/>
  <c r="J52" i="23" s="1"/>
  <c r="P51" i="23" s="1"/>
  <c r="J2960" i="23" a="1"/>
  <c r="J2960" i="23" s="1"/>
  <c r="P2414" i="23" s="1"/>
  <c r="J307" i="23" a="1"/>
  <c r="J307" i="23" s="1"/>
  <c r="P306" i="23" s="1"/>
  <c r="J1548" i="23" a="1"/>
  <c r="J1548" i="23" s="1"/>
  <c r="P1266" i="23" s="1"/>
  <c r="J1127" i="23" a="1"/>
  <c r="J1127" i="23" s="1"/>
  <c r="P895" i="23" s="1"/>
  <c r="J1091" i="23" a="1"/>
  <c r="J1091" i="23" s="1"/>
  <c r="J3168" i="23" a="1"/>
  <c r="J3168" i="23" s="1"/>
  <c r="P2591" i="23" s="1"/>
  <c r="J2570" i="23" a="1"/>
  <c r="J2570" i="23" s="1"/>
  <c r="P2085" i="23" s="1"/>
  <c r="J3138" i="23" a="1"/>
  <c r="J3138" i="23" s="1"/>
  <c r="P2565" i="23" s="1"/>
  <c r="J872" i="23" a="1"/>
  <c r="J872" i="23" s="1"/>
  <c r="P675" i="23" s="1"/>
  <c r="J1287" i="23" a="1"/>
  <c r="J1287" i="23" s="1"/>
  <c r="P1035" i="23" s="1"/>
  <c r="J3397" i="23" a="1"/>
  <c r="J3397" i="23" s="1"/>
  <c r="P2767" i="23" s="1"/>
  <c r="J270" i="23" a="1"/>
  <c r="J270" i="23" s="1"/>
  <c r="P269" i="23" s="1"/>
  <c r="J3236" i="23" a="1"/>
  <c r="J3236" i="23" s="1"/>
  <c r="P2637" i="23" s="1"/>
  <c r="J3552" i="23" a="1"/>
  <c r="J3552" i="23" s="1"/>
  <c r="J2248" i="23" a="1"/>
  <c r="J2248" i="23" s="1"/>
  <c r="P1823" i="23" s="1"/>
  <c r="J2691" i="23" a="1"/>
  <c r="J2691" i="23" s="1"/>
  <c r="P2178" i="23" s="1"/>
  <c r="J2847" i="23" a="1"/>
  <c r="J2847" i="23" s="1"/>
  <c r="P2321" i="23" s="1"/>
  <c r="J2828" i="23" a="1"/>
  <c r="J2828" i="23" s="1"/>
  <c r="J1849" i="23" a="1"/>
  <c r="J1849" i="23" s="1"/>
  <c r="P1505" i="23" s="1"/>
  <c r="J1946" i="23" a="1"/>
  <c r="J1946" i="23" s="1"/>
  <c r="P1602" i="23" s="1"/>
  <c r="J2730" i="23" a="1"/>
  <c r="J2730" i="23" s="1"/>
  <c r="P2217" i="23" s="1"/>
  <c r="J241" i="23" a="1"/>
  <c r="J241" i="23" s="1"/>
  <c r="P240" i="23" s="1"/>
  <c r="J2482" i="23" a="1"/>
  <c r="J2482" i="23" s="1"/>
  <c r="J573" i="23" a="1"/>
  <c r="J573" i="23" s="1"/>
  <c r="J2376" i="23" a="1"/>
  <c r="J2376" i="23" s="1"/>
  <c r="P1951" i="23" s="1"/>
  <c r="J1845" i="23" a="1"/>
  <c r="J1845" i="23" s="1"/>
  <c r="P1501" i="23" s="1"/>
  <c r="J1168" i="23" a="1"/>
  <c r="J1168" i="23" s="1"/>
  <c r="P927" i="23" s="1"/>
  <c r="J1413" i="23" a="1"/>
  <c r="J1413" i="23" s="1"/>
  <c r="J3344" i="23" a="1"/>
  <c r="J3344" i="23" s="1"/>
  <c r="P2745" i="23" s="1"/>
  <c r="J1256" i="23" a="1"/>
  <c r="J1256" i="23" s="1"/>
  <c r="P1004" i="23" s="1"/>
  <c r="J3214" i="23" a="1"/>
  <c r="J3214" i="23" s="1"/>
  <c r="P2621" i="23" s="1"/>
  <c r="J416" i="23" a="1"/>
  <c r="J416" i="23" s="1"/>
  <c r="P415" i="23" s="1"/>
  <c r="J2608" i="23" a="1"/>
  <c r="J2608" i="23" s="1"/>
  <c r="P2106" i="23" s="1"/>
  <c r="J1266" i="23" a="1"/>
  <c r="J1266" i="23" s="1"/>
  <c r="P1014" i="23" s="1"/>
  <c r="J1261" i="23" a="1"/>
  <c r="J1261" i="23" s="1"/>
  <c r="P1009" i="23" s="1"/>
  <c r="J1454" i="23" a="1"/>
  <c r="J1454" i="23" s="1"/>
  <c r="P1188" i="23" s="1"/>
  <c r="J3331" i="23" a="1"/>
  <c r="J3331" i="23" s="1"/>
  <c r="P2732" i="23" s="1"/>
  <c r="J2046" i="23" a="1"/>
  <c r="J2046" i="23" s="1"/>
  <c r="P1702" i="23" s="1"/>
  <c r="J3390" i="23" a="1"/>
  <c r="J3390" i="23" s="1"/>
  <c r="J2213" i="23" a="1"/>
  <c r="J2213" i="23" s="1"/>
  <c r="P1789" i="23" s="1"/>
  <c r="J1554" i="23" a="1"/>
  <c r="J1554" i="23" s="1"/>
  <c r="P1271" i="23" s="1"/>
  <c r="J3046" i="23" a="1"/>
  <c r="J3046" i="23" s="1"/>
  <c r="P2485" i="23" s="1"/>
  <c r="J1753" i="23" a="1"/>
  <c r="J1753" i="23" s="1"/>
  <c r="P1422" i="23" s="1"/>
  <c r="J1920" i="23" a="1"/>
  <c r="J1920" i="23" s="1"/>
  <c r="P1576" i="23" s="1"/>
  <c r="J1286" i="23" a="1"/>
  <c r="J1286" i="23" s="1"/>
  <c r="P1034" i="23" s="1"/>
  <c r="J2321" i="23" a="1"/>
  <c r="J2321" i="23" s="1"/>
  <c r="P1896" i="23" s="1"/>
  <c r="J224" i="23" a="1"/>
  <c r="J224" i="23" s="1"/>
  <c r="P223" i="23" s="1"/>
  <c r="J822" i="23" a="1"/>
  <c r="J822" i="23" s="1"/>
  <c r="P625" i="23" s="1"/>
  <c r="J1390" i="23" a="1"/>
  <c r="J1390" i="23" s="1"/>
  <c r="P1136" i="23" s="1"/>
  <c r="J1128" i="23" a="1"/>
  <c r="J1128" i="23" s="1"/>
  <c r="P896" i="23" s="1"/>
  <c r="J2117" i="23" a="1"/>
  <c r="J2117" i="23" s="1"/>
  <c r="P1730" i="23" s="1"/>
  <c r="J2068" i="23" a="1"/>
  <c r="J2068" i="23" s="1"/>
  <c r="J2038" i="23" a="1"/>
  <c r="J2038" i="23" s="1"/>
  <c r="P1694" i="23" s="1"/>
  <c r="J2077" i="23" a="1"/>
  <c r="J2077" i="23" s="1"/>
  <c r="P1719" i="23" s="1"/>
  <c r="J1117" i="23" a="1"/>
  <c r="J1117" i="23" s="1"/>
  <c r="P889" i="23" s="1"/>
  <c r="J131" i="23" a="1"/>
  <c r="J131" i="23" s="1"/>
  <c r="P130" i="23" s="1"/>
  <c r="J1001" i="23" a="1"/>
  <c r="J1001" i="23" s="1"/>
  <c r="J70" i="23" a="1"/>
  <c r="J70" i="23" s="1"/>
  <c r="P69" i="23" s="1"/>
  <c r="J3109" i="23" a="1"/>
  <c r="J3109" i="23" s="1"/>
  <c r="J3202" i="23" a="1"/>
  <c r="J3202" i="23" s="1"/>
  <c r="P2610" i="23" s="1"/>
  <c r="J1906" i="23" a="1"/>
  <c r="J1906" i="23" s="1"/>
  <c r="P1562" i="23" s="1"/>
  <c r="J1236" i="23" a="1"/>
  <c r="J1236" i="23" s="1"/>
  <c r="P984" i="23" s="1"/>
  <c r="J1105" i="23" a="1"/>
  <c r="J1105" i="23" s="1"/>
  <c r="J1615" i="23" a="1"/>
  <c r="J1615" i="23" s="1"/>
  <c r="J2413" i="23" a="1"/>
  <c r="J2413" i="23" s="1"/>
  <c r="P1988" i="23" s="1"/>
  <c r="J2024" i="23" a="1"/>
  <c r="J2024" i="23" s="1"/>
  <c r="P1680" i="23" s="1"/>
  <c r="J3433" i="23" a="1"/>
  <c r="J3433" i="23" s="1"/>
  <c r="P2799" i="23" s="1"/>
  <c r="J2901" i="23" a="1"/>
  <c r="J2901" i="23" s="1"/>
  <c r="P2371" i="23" s="1"/>
  <c r="J2417" i="23" a="1"/>
  <c r="J2417" i="23" s="1"/>
  <c r="P1992" i="23" s="1"/>
  <c r="J1246" i="23" a="1"/>
  <c r="J1246" i="23" s="1"/>
  <c r="P994" i="23" s="1"/>
  <c r="J232" i="23" a="1"/>
  <c r="J232" i="23" s="1"/>
  <c r="P231" i="23" s="1"/>
  <c r="J3283" i="23" a="1"/>
  <c r="J3283" i="23" s="1"/>
  <c r="P2684" i="23" s="1"/>
  <c r="J588" i="23" a="1"/>
  <c r="J588" i="23" s="1"/>
  <c r="J2139" i="23" a="1"/>
  <c r="J2139" i="23" s="1"/>
  <c r="J278" i="23" a="1"/>
  <c r="J278" i="23" s="1"/>
  <c r="P277" i="23" s="1"/>
  <c r="J238" i="23" a="1"/>
  <c r="J238" i="23" s="1"/>
  <c r="P237" i="23" s="1"/>
  <c r="J740" i="23" a="1"/>
  <c r="J740" i="23" s="1"/>
  <c r="P557" i="23" s="1"/>
  <c r="J3230" i="23" a="1"/>
  <c r="J3230" i="23" s="1"/>
  <c r="J1240" i="23" a="1"/>
  <c r="J1240" i="23" s="1"/>
  <c r="P988" i="23" s="1"/>
  <c r="J1195" i="23" a="1"/>
  <c r="J1195" i="23" s="1"/>
  <c r="P947" i="23" s="1"/>
  <c r="J831" i="23" a="1"/>
  <c r="J831" i="23" s="1"/>
  <c r="P634" i="23" s="1"/>
  <c r="J3488" i="23" a="1"/>
  <c r="J3488" i="23" s="1"/>
  <c r="P2854" i="23" s="1"/>
  <c r="J2666" i="23" a="1"/>
  <c r="J2666" i="23" s="1"/>
  <c r="P2153" i="23" s="1"/>
  <c r="J1786" i="23" a="1"/>
  <c r="J1786" i="23" s="1"/>
  <c r="P1446" i="23" s="1"/>
  <c r="J3314" i="23" a="1"/>
  <c r="J3314" i="23" s="1"/>
  <c r="P2715" i="23" s="1"/>
  <c r="J2311" i="23" a="1"/>
  <c r="J2311" i="23" s="1"/>
  <c r="P1886" i="23" s="1"/>
  <c r="J3195" i="23" a="1"/>
  <c r="J3195" i="23" s="1"/>
  <c r="J3088" i="23" a="1"/>
  <c r="J3088" i="23" s="1"/>
  <c r="P2521" i="23" s="1"/>
  <c r="J1643" i="23" a="1"/>
  <c r="J1643" i="23" s="1"/>
  <c r="P1346" i="23" s="1"/>
  <c r="J2173" i="23" a="1"/>
  <c r="J2173" i="23" s="1"/>
  <c r="J2778" i="23" a="1"/>
  <c r="J2778" i="23" s="1"/>
  <c r="P2265" i="23" s="1"/>
  <c r="J1463" i="23" a="1"/>
  <c r="J1463" i="23" s="1"/>
  <c r="P1195" i="23" s="1"/>
  <c r="J2181" i="23" a="1"/>
  <c r="J2181" i="23" s="1"/>
  <c r="P1762" i="23" s="1"/>
  <c r="J717" i="23" a="1"/>
  <c r="J717" i="23" s="1"/>
  <c r="P541" i="23" s="1"/>
  <c r="J1828" i="23" a="1"/>
  <c r="J1828" i="23" s="1"/>
  <c r="P1484" i="23" s="1"/>
  <c r="J2394" i="23" a="1"/>
  <c r="J2394" i="23" s="1"/>
  <c r="P1969" i="23" s="1"/>
  <c r="J1411" i="23" a="1"/>
  <c r="J1411" i="23" s="1"/>
  <c r="P1155" i="23" s="1"/>
  <c r="J2875" i="23" a="1"/>
  <c r="J2875" i="23" s="1"/>
  <c r="P2348" i="23" s="1"/>
  <c r="J2206" i="23" a="1"/>
  <c r="J2206" i="23" s="1"/>
  <c r="P1782" i="23" s="1"/>
  <c r="J2532" i="23" a="1"/>
  <c r="J2532" i="23" s="1"/>
  <c r="J1309" i="23" a="1"/>
  <c r="J1309" i="23" s="1"/>
  <c r="P1057" i="23" s="1"/>
  <c r="J2933" i="23" a="1"/>
  <c r="J2933" i="23" s="1"/>
  <c r="P2395" i="23" s="1"/>
  <c r="J845" i="23" a="1"/>
  <c r="J845" i="23" s="1"/>
  <c r="P648" i="23" s="1"/>
  <c r="J839" i="23" a="1"/>
  <c r="J839" i="23" s="1"/>
  <c r="P642" i="23" s="1"/>
  <c r="J3282" i="23" a="1"/>
  <c r="J3282" i="23" s="1"/>
  <c r="P2683" i="23" s="1"/>
  <c r="J2138" i="23" a="1"/>
  <c r="J2138" i="23" s="1"/>
  <c r="J1428" i="23" a="1"/>
  <c r="J1428" i="23" s="1"/>
  <c r="J2826" i="23" a="1"/>
  <c r="J2826" i="23" s="1"/>
  <c r="P2305" i="23" s="1"/>
  <c r="J3290" i="23" a="1"/>
  <c r="J3290" i="23" s="1"/>
  <c r="P2691" i="23" s="1"/>
  <c r="J913" i="23" a="1"/>
  <c r="J913" i="23" s="1"/>
  <c r="P716" i="23" s="1"/>
  <c r="J1452" i="23" a="1"/>
  <c r="J1452" i="23" s="1"/>
  <c r="P1186" i="23" s="1"/>
  <c r="J1201" i="23" a="1"/>
  <c r="J1201" i="23" s="1"/>
  <c r="P952" i="23" s="1"/>
  <c r="J2582" i="23" a="1"/>
  <c r="J2582" i="23" s="1"/>
  <c r="P2093" i="23" s="1"/>
  <c r="J2562" i="23" a="1"/>
  <c r="J2562" i="23" s="1"/>
  <c r="J3115" i="23" a="1"/>
  <c r="J3115" i="23" s="1"/>
  <c r="P2542" i="23" s="1"/>
  <c r="J484" i="23" a="1"/>
  <c r="J484" i="23" s="1"/>
  <c r="J2855" i="23" a="1"/>
  <c r="J2855" i="23" s="1"/>
  <c r="P2328" i="23" s="1"/>
  <c r="J1232" i="23" a="1"/>
  <c r="J1232" i="23" s="1"/>
  <c r="P980" i="23" s="1"/>
  <c r="J1862" i="23" a="1"/>
  <c r="J1862" i="23" s="1"/>
  <c r="P1518" i="23" s="1"/>
  <c r="J1943" i="23" a="1"/>
  <c r="J1943" i="23" s="1"/>
  <c r="P1599" i="23" s="1"/>
  <c r="J1320" i="23" a="1"/>
  <c r="J1320" i="23" s="1"/>
  <c r="P1068" i="23" s="1"/>
  <c r="J1592" i="23" a="1"/>
  <c r="J1592" i="23" s="1"/>
  <c r="P1301" i="23" s="1"/>
  <c r="J2701" i="23" a="1"/>
  <c r="J2701" i="23" s="1"/>
  <c r="P2188" i="23" s="1"/>
  <c r="J825" i="23" a="1"/>
  <c r="J825" i="23" s="1"/>
  <c r="P628" i="23" s="1"/>
  <c r="J3218" i="23" a="1"/>
  <c r="J3218" i="23" s="1"/>
  <c r="P2623" i="23" s="1"/>
  <c r="J2672" i="23" a="1"/>
  <c r="J2672" i="23" s="1"/>
  <c r="P2159" i="23" s="1"/>
  <c r="J2772" i="23" a="1"/>
  <c r="J2772" i="23" s="1"/>
  <c r="P2259" i="23" s="1"/>
  <c r="J1075" i="23" a="1"/>
  <c r="J1075" i="23" s="1"/>
  <c r="P860" i="23" s="1"/>
  <c r="J2568" i="23" a="1"/>
  <c r="J2568" i="23" s="1"/>
  <c r="P2084" i="23" s="1"/>
  <c r="J775" i="23" a="1"/>
  <c r="J775" i="23" s="1"/>
  <c r="J2244" i="23" a="1"/>
  <c r="J2244" i="23" s="1"/>
  <c r="P1819" i="23" s="1"/>
  <c r="J2124" i="23" a="1"/>
  <c r="J2124" i="23" s="1"/>
  <c r="J2908" i="23" a="1"/>
  <c r="J2908" i="23" s="1"/>
  <c r="P2377" i="23" s="1"/>
  <c r="J1640" i="23" a="1"/>
  <c r="J1640" i="23" s="1"/>
  <c r="P1343" i="23" s="1"/>
  <c r="J1807" i="23" a="1"/>
  <c r="J1807" i="23" s="1"/>
  <c r="P1465" i="23" s="1"/>
  <c r="J2780" i="23" a="1"/>
  <c r="J2780" i="23" s="1"/>
  <c r="P2267" i="23" s="1"/>
  <c r="J2649" i="23" a="1"/>
  <c r="J2649" i="23" s="1"/>
  <c r="P2136" i="23" s="1"/>
  <c r="J273" i="23" a="1"/>
  <c r="J273" i="23" s="1"/>
  <c r="P272" i="23" s="1"/>
  <c r="J13" i="23" a="1"/>
  <c r="J13" i="23" s="1"/>
  <c r="P12" i="23" s="1"/>
  <c r="J3353" i="23" a="1"/>
  <c r="J3353" i="23" s="1"/>
  <c r="J2089" i="23" a="1"/>
  <c r="J2089" i="23" s="1"/>
  <c r="P1723" i="23" s="1"/>
  <c r="J579" i="23" a="1"/>
  <c r="J579" i="23" s="1"/>
  <c r="J3477" i="23" a="1"/>
  <c r="J3477" i="23" s="1"/>
  <c r="P2843" i="23" s="1"/>
  <c r="J1159" i="23" a="1"/>
  <c r="J1159" i="23" s="1"/>
  <c r="J381" i="23" a="1"/>
  <c r="J381" i="23" s="1"/>
  <c r="P380" i="23" s="1"/>
  <c r="J1804" i="23" a="1"/>
  <c r="J1804" i="23" s="1"/>
  <c r="P1462" i="23" s="1"/>
  <c r="J1249" i="23" a="1"/>
  <c r="J1249" i="23" s="1"/>
  <c r="P997" i="23" s="1"/>
  <c r="J403" i="23" a="1"/>
  <c r="J403" i="23" s="1"/>
  <c r="P402" i="23" s="1"/>
  <c r="J3335" i="23" a="1"/>
  <c r="J3335" i="23" s="1"/>
  <c r="P2736" i="23" s="1"/>
  <c r="J1081" i="23" a="1"/>
  <c r="J1081" i="23" s="1"/>
  <c r="P866" i="23" s="1"/>
  <c r="J2743" i="23" a="1"/>
  <c r="J2743" i="23" s="1"/>
  <c r="P2230" i="23" s="1"/>
  <c r="J1607" i="23" a="1"/>
  <c r="J1607" i="23" s="1"/>
  <c r="P1316" i="23" s="1"/>
  <c r="J568" i="23" a="1"/>
  <c r="J568" i="23" s="1"/>
  <c r="P491" i="23" s="1"/>
  <c r="J368" i="23" a="1"/>
  <c r="J368" i="23" s="1"/>
  <c r="P367" i="23" s="1"/>
  <c r="J3212" i="23" a="1"/>
  <c r="J3212" i="23" s="1"/>
  <c r="P2619" i="23" s="1"/>
  <c r="J2431" i="23" a="1"/>
  <c r="J2431" i="23" s="1"/>
  <c r="P2006" i="23" s="1"/>
  <c r="J2383" i="23" a="1"/>
  <c r="J2383" i="23" s="1"/>
  <c r="P1958" i="23" s="1"/>
  <c r="J2271" i="23" a="1"/>
  <c r="J2271" i="23" s="1"/>
  <c r="P1846" i="23" s="1"/>
  <c r="J2235" i="23" a="1"/>
  <c r="J2235" i="23" s="1"/>
  <c r="P1810" i="23" s="1"/>
  <c r="J2959" i="23" a="1"/>
  <c r="J2959" i="23" s="1"/>
  <c r="P2413" i="23" s="1"/>
  <c r="J1675" i="23" a="1"/>
  <c r="J1675" i="23" s="1"/>
  <c r="P1371" i="23" s="1"/>
  <c r="J3192" i="23" a="1"/>
  <c r="J3192" i="23" s="1"/>
  <c r="J868" i="23" a="1"/>
  <c r="J868" i="23" s="1"/>
  <c r="P671" i="23" s="1"/>
  <c r="J2939" i="23" a="1"/>
  <c r="J2939" i="23" s="1"/>
  <c r="P2400" i="23" s="1"/>
  <c r="J3264" i="23" a="1"/>
  <c r="J3264" i="23" s="1"/>
  <c r="P2665" i="23" s="1"/>
  <c r="J311" i="23" a="1"/>
  <c r="J311" i="23" s="1"/>
  <c r="P310" i="23" s="1"/>
  <c r="J666" i="23" a="1"/>
  <c r="J666" i="23" s="1"/>
  <c r="J2500" i="23" a="1"/>
  <c r="J2500" i="23" s="1"/>
  <c r="J2279" i="23" a="1"/>
  <c r="J2279" i="23" s="1"/>
  <c r="P1854" i="23" s="1"/>
  <c r="J81" i="23" a="1"/>
  <c r="J81" i="23" s="1"/>
  <c r="P80" i="23" s="1"/>
  <c r="J2137" i="23" a="1"/>
  <c r="J2137" i="23" s="1"/>
  <c r="P1743" i="23" s="1"/>
  <c r="J541" i="23" a="1"/>
  <c r="J541" i="23" s="1"/>
  <c r="J2150" i="23" a="1"/>
  <c r="J2150" i="23" s="1"/>
  <c r="J2519" i="23" a="1"/>
  <c r="J2519" i="23" s="1"/>
  <c r="J1867" i="23" a="1"/>
  <c r="J1867" i="23" s="1"/>
  <c r="P1523" i="23" s="1"/>
  <c r="J3469" i="23" a="1"/>
  <c r="J3469" i="23" s="1"/>
  <c r="P2835" i="23" s="1"/>
  <c r="J3398" i="23" a="1"/>
  <c r="J3398" i="23" s="1"/>
  <c r="P2768" i="23" s="1"/>
  <c r="J3240" i="23" a="1"/>
  <c r="J3240" i="23" s="1"/>
  <c r="P2641" i="23" s="1"/>
  <c r="J2282" i="23" a="1"/>
  <c r="J2282" i="23" s="1"/>
  <c r="P1857" i="23" s="1"/>
  <c r="J2265" i="23" a="1"/>
  <c r="J2265" i="23" s="1"/>
  <c r="P1840" i="23" s="1"/>
  <c r="J921" i="23" a="1"/>
  <c r="J921" i="23" s="1"/>
  <c r="P724" i="23" s="1"/>
  <c r="J1327" i="23" a="1"/>
  <c r="J1327" i="23" s="1"/>
  <c r="P1075" i="23" s="1"/>
  <c r="J3466" i="23" a="1"/>
  <c r="J3466" i="23" s="1"/>
  <c r="P2832" i="23" s="1"/>
  <c r="J2166" i="23" a="1"/>
  <c r="J2166" i="23" s="1"/>
  <c r="P1755" i="23" s="1"/>
  <c r="J1674" i="23" a="1"/>
  <c r="J1674" i="23" s="1"/>
  <c r="P1370" i="23" s="1"/>
  <c r="J3313" i="23" a="1"/>
  <c r="J3313" i="23" s="1"/>
  <c r="P2714" i="23" s="1"/>
  <c r="J3224" i="23" a="1"/>
  <c r="J3224" i="23" s="1"/>
  <c r="P2628" i="23" s="1"/>
  <c r="J3197" i="23" a="1"/>
  <c r="J3197" i="23" s="1"/>
  <c r="P2608" i="23" s="1"/>
  <c r="J819" i="23" a="1"/>
  <c r="J819" i="23" s="1"/>
  <c r="P622" i="23" s="1"/>
  <c r="J3181" i="23" a="1"/>
  <c r="J3181" i="23" s="1"/>
  <c r="J1714" i="23" a="1"/>
  <c r="J1714" i="23" s="1"/>
  <c r="J637" i="23" a="1"/>
  <c r="J637" i="23" s="1"/>
  <c r="J2304" i="23" a="1"/>
  <c r="J2304" i="23" s="1"/>
  <c r="P1879" i="23" s="1"/>
  <c r="J2051" i="23" a="1"/>
  <c r="J2051" i="23" s="1"/>
  <c r="P1707" i="23" s="1"/>
  <c r="J3555" i="23" a="1"/>
  <c r="J3555" i="23" s="1"/>
  <c r="P2917" i="23" s="1"/>
  <c r="J2071" i="23" a="1"/>
  <c r="J2071" i="23" s="1"/>
  <c r="P1716" i="23" s="1"/>
  <c r="J2042" i="23" a="1"/>
  <c r="J2042" i="23" s="1"/>
  <c r="P1698" i="23" s="1"/>
  <c r="J305" i="23" a="1"/>
  <c r="J305" i="23" s="1"/>
  <c r="P304" i="23" s="1"/>
  <c r="J2807" i="23" a="1"/>
  <c r="J2807" i="23" s="1"/>
  <c r="J264" i="23" a="1"/>
  <c r="J264" i="23" s="1"/>
  <c r="P263" i="23" s="1"/>
  <c r="J1298" i="23" a="1"/>
  <c r="J1298" i="23" s="1"/>
  <c r="P1046" i="23" s="1"/>
  <c r="J893" i="23" a="1"/>
  <c r="J893" i="23" s="1"/>
  <c r="P696" i="23" s="1"/>
  <c r="J1110" i="23" a="1"/>
  <c r="J1110" i="23" s="1"/>
  <c r="P883" i="23" s="1"/>
  <c r="J2061" i="23" a="1"/>
  <c r="J2061" i="23" s="1"/>
  <c r="J871" i="23" a="1"/>
  <c r="J871" i="23" s="1"/>
  <c r="P674" i="23" s="1"/>
  <c r="J2932" i="23" a="1"/>
  <c r="J2932" i="23" s="1"/>
  <c r="P2394" i="23" s="1"/>
  <c r="J3059" i="23" a="1"/>
  <c r="J3059" i="23" s="1"/>
  <c r="P2495" i="23" s="1"/>
  <c r="J974" i="23" a="1"/>
  <c r="J974" i="23" s="1"/>
  <c r="P774" i="23" s="1"/>
  <c r="J1153" i="23" a="1"/>
  <c r="J1153" i="23" s="1"/>
  <c r="P914" i="23" s="1"/>
  <c r="J136" i="23" a="1"/>
  <c r="J136" i="23" s="1"/>
  <c r="P135" i="23" s="1"/>
  <c r="J400" i="23" a="1"/>
  <c r="J400" i="23" s="1"/>
  <c r="P399" i="23" s="1"/>
  <c r="J186" i="23" a="1"/>
  <c r="J186" i="23" s="1"/>
  <c r="P185" i="23" s="1"/>
  <c r="J3561" i="23" a="1"/>
  <c r="J3561" i="23" s="1"/>
  <c r="J3111" i="23" a="1"/>
  <c r="J3111" i="23" s="1"/>
  <c r="P2538" i="23" s="1"/>
  <c r="J2375" i="23" a="1"/>
  <c r="J2375" i="23" s="1"/>
  <c r="P1950" i="23" s="1"/>
  <c r="J3216" i="23" a="1"/>
  <c r="J3216" i="23" s="1"/>
  <c r="P2622" i="23" s="1"/>
  <c r="J2870" i="23" a="1"/>
  <c r="J2870" i="23" s="1"/>
  <c r="P2343" i="23" s="1"/>
  <c r="J2204" i="23" a="1"/>
  <c r="J2204" i="23" s="1"/>
  <c r="P1780" i="23" s="1"/>
  <c r="J313" i="23" a="1"/>
  <c r="J313" i="23" s="1"/>
  <c r="P312" i="23" s="1"/>
  <c r="J1659" i="23" a="1"/>
  <c r="J1659" i="23" s="1"/>
  <c r="P1359" i="23" s="1"/>
  <c r="J965" i="23" a="1"/>
  <c r="J965" i="23" s="1"/>
  <c r="P766" i="23" s="1"/>
  <c r="J3185" i="23" a="1"/>
  <c r="J3185" i="23" s="1"/>
  <c r="P2602" i="23" s="1"/>
  <c r="J2048" i="23" a="1"/>
  <c r="J2048" i="23" s="1"/>
  <c r="P1704" i="23" s="1"/>
  <c r="J2310" i="23" a="1"/>
  <c r="J2310" i="23" s="1"/>
  <c r="P1885" i="23" s="1"/>
  <c r="J497" i="23" a="1"/>
  <c r="J497" i="23" s="1"/>
  <c r="J2436" i="23" a="1"/>
  <c r="J2436" i="23" s="1"/>
  <c r="P2011" i="23" s="1"/>
  <c r="J2169" i="23" a="1"/>
  <c r="J2169" i="23" s="1"/>
  <c r="P1757" i="23" s="1"/>
  <c r="J3260" i="23" a="1"/>
  <c r="J3260" i="23" s="1"/>
  <c r="P2661" i="23" s="1"/>
  <c r="J1005" i="23" a="1"/>
  <c r="J1005" i="23" s="1"/>
  <c r="P802" i="23" s="1"/>
  <c r="J2129" i="23" a="1"/>
  <c r="J2129" i="23" s="1"/>
  <c r="J515" i="23" a="1"/>
  <c r="J515" i="23" s="1"/>
  <c r="P468" i="23" s="1"/>
  <c r="J3427" i="23" a="1"/>
  <c r="J3427" i="23" s="1"/>
  <c r="P2793" i="23" s="1"/>
  <c r="J369" i="23" a="1"/>
  <c r="J369" i="23" s="1"/>
  <c r="P368" i="23" s="1"/>
  <c r="J2013" i="23" a="1"/>
  <c r="J2013" i="23" s="1"/>
  <c r="P1669" i="23" s="1"/>
  <c r="J1708" i="23" a="1"/>
  <c r="J1708" i="23" s="1"/>
  <c r="J3287" i="23" a="1"/>
  <c r="J3287" i="23" s="1"/>
  <c r="P2688" i="23" s="1"/>
  <c r="J2942" i="23" a="1"/>
  <c r="J2942" i="23" s="1"/>
  <c r="P2403" i="23" s="1"/>
  <c r="J1702" i="23" a="1"/>
  <c r="J1702" i="23" s="1"/>
  <c r="J1805" i="23" a="1"/>
  <c r="J1805" i="23" s="1"/>
  <c r="P1463" i="23" s="1"/>
  <c r="J1458" i="23" a="1"/>
  <c r="J1458" i="23" s="1"/>
  <c r="P1190" i="23" s="1"/>
  <c r="J1278" i="23" a="1"/>
  <c r="J1278" i="23" s="1"/>
  <c r="P1026" i="23" s="1"/>
  <c r="J657" i="23" a="1"/>
  <c r="J657" i="23" s="1"/>
  <c r="P520" i="23" s="1"/>
  <c r="J1994" i="23" a="1"/>
  <c r="J1994" i="23" s="1"/>
  <c r="J2102" i="23" a="1"/>
  <c r="J2102" i="23" s="1"/>
  <c r="J1053" i="23" a="1"/>
  <c r="J1053" i="23" s="1"/>
  <c r="J2091" i="23" a="1"/>
  <c r="J2091" i="23" s="1"/>
  <c r="J2175" i="23" a="1"/>
  <c r="J2175" i="23" s="1"/>
  <c r="J901" i="23" a="1"/>
  <c r="J901" i="23" s="1"/>
  <c r="P704" i="23" s="1"/>
  <c r="J99" i="23" a="1"/>
  <c r="J99" i="23" s="1"/>
  <c r="P98" i="23" s="1"/>
  <c r="J2592" i="23" a="1"/>
  <c r="J2592" i="23" s="1"/>
  <c r="P2097" i="23" s="1"/>
  <c r="J3300" i="23" a="1"/>
  <c r="J3300" i="23" s="1"/>
  <c r="P2701" i="23" s="1"/>
  <c r="J3537" i="23" a="1"/>
  <c r="J3537" i="23" s="1"/>
  <c r="P2903" i="23" s="1"/>
  <c r="J1158" i="23" a="1"/>
  <c r="J1158" i="23" s="1"/>
  <c r="P919" i="23" s="1"/>
  <c r="J2053" i="23" a="1"/>
  <c r="J2053" i="23" s="1"/>
  <c r="P1709" i="23" s="1"/>
  <c r="J2535" i="23" a="1"/>
  <c r="J2535" i="23" s="1"/>
  <c r="P2065" i="23" s="1"/>
  <c r="J964" i="23" a="1"/>
  <c r="J964" i="23" s="1"/>
  <c r="P765" i="23" s="1"/>
  <c r="J2171" i="23" a="1"/>
  <c r="J2171" i="23" s="1"/>
  <c r="P1759" i="23" s="1"/>
  <c r="J758" i="23" a="1"/>
  <c r="J758" i="23" s="1"/>
  <c r="P570" i="23" s="1"/>
  <c r="J1558" i="23" a="1"/>
  <c r="J1558" i="23" s="1"/>
  <c r="P1275" i="23" s="1"/>
  <c r="J449" i="23" a="1"/>
  <c r="J449" i="23" s="1"/>
  <c r="P448" i="23" s="1"/>
  <c r="J2069" i="23" a="1"/>
  <c r="J2069" i="23" s="1"/>
  <c r="J1685" i="23" a="1"/>
  <c r="J1685" i="23" s="1"/>
  <c r="J1529" i="23" a="1"/>
  <c r="J1529" i="23" s="1"/>
  <c r="P1249" i="23" s="1"/>
  <c r="J1495" i="23" a="1"/>
  <c r="J1495" i="23" s="1"/>
  <c r="P1224" i="23" s="1"/>
  <c r="J2930" i="23" a="1"/>
  <c r="J2930" i="23" s="1"/>
  <c r="J1214" i="23" a="1"/>
  <c r="J1214" i="23" s="1"/>
  <c r="P962" i="23" s="1"/>
  <c r="J501" i="23" a="1"/>
  <c r="J501" i="23" s="1"/>
  <c r="J1984" i="23" a="1"/>
  <c r="J1984" i="23" s="1"/>
  <c r="P1640" i="23" s="1"/>
  <c r="J3020" i="23" a="1"/>
  <c r="J3020" i="23" s="1"/>
  <c r="J2767" i="23" a="1"/>
  <c r="J2767" i="23" s="1"/>
  <c r="P2254" i="23" s="1"/>
  <c r="J383" i="23" a="1"/>
  <c r="J383" i="23" s="1"/>
  <c r="P382" i="23" s="1"/>
  <c r="J1361" i="23" a="1"/>
  <c r="J1361" i="23" s="1"/>
  <c r="P1109" i="23" s="1"/>
  <c r="J2212" i="23" a="1"/>
  <c r="J2212" i="23" s="1"/>
  <c r="P1788" i="23" s="1"/>
  <c r="J3265" i="23" a="1"/>
  <c r="J3265" i="23" s="1"/>
  <c r="P2666" i="23" s="1"/>
  <c r="J310" i="23" a="1"/>
  <c r="J310" i="23" s="1"/>
  <c r="P309" i="23" s="1"/>
  <c r="J2552" i="23" a="1"/>
  <c r="J2552" i="23" s="1"/>
  <c r="J312" i="23" a="1"/>
  <c r="J312" i="23" s="1"/>
  <c r="P311" i="23" s="1"/>
  <c r="J3025" i="23" a="1"/>
  <c r="J3025" i="23" s="1"/>
  <c r="P2467" i="23" s="1"/>
  <c r="J2749" i="23" a="1"/>
  <c r="J2749" i="23" s="1"/>
  <c r="P2236" i="23" s="1"/>
  <c r="J3211" i="23" a="1"/>
  <c r="J3211" i="23" s="1"/>
  <c r="P2618" i="23" s="1"/>
  <c r="J347" i="23" a="1"/>
  <c r="J347" i="23" s="1"/>
  <c r="P346" i="23" s="1"/>
  <c r="J805" i="23" a="1"/>
  <c r="J805" i="23" s="1"/>
  <c r="J1038" i="23" a="1"/>
  <c r="J1038" i="23" s="1"/>
  <c r="J2449" i="23" a="1"/>
  <c r="J2449" i="23" s="1"/>
  <c r="P2019" i="23" s="1"/>
  <c r="J10" i="23" a="1"/>
  <c r="J10" i="23" s="1"/>
  <c r="P9" i="23" s="1"/>
  <c r="J2243" i="23" a="1"/>
  <c r="J2243" i="23" s="1"/>
  <c r="P1818" i="23" s="1"/>
  <c r="J1658" i="23" a="1"/>
  <c r="J1658" i="23" s="1"/>
  <c r="J1806" i="23" a="1"/>
  <c r="J1806" i="23" s="1"/>
  <c r="P1464" i="23" s="1"/>
  <c r="J2156" i="23" a="1"/>
  <c r="J2156" i="23" s="1"/>
  <c r="P1749" i="23" s="1"/>
  <c r="J2613" i="23" a="1"/>
  <c r="J2613" i="23" s="1"/>
  <c r="P2107" i="23" s="1"/>
  <c r="J2624" i="23" a="1"/>
  <c r="J2624" i="23" s="1"/>
  <c r="P2116" i="23" s="1"/>
  <c r="J524" i="23" a="1"/>
  <c r="J524" i="23" s="1"/>
  <c r="J1255" i="23" a="1"/>
  <c r="J1255" i="23" s="1"/>
  <c r="P1003" i="23" s="1"/>
  <c r="J3478" i="23" a="1"/>
  <c r="J3478" i="23" s="1"/>
  <c r="P2844" i="23" s="1"/>
  <c r="J709" i="23" a="1"/>
  <c r="J709" i="23" s="1"/>
  <c r="P535" i="23" s="1"/>
  <c r="J128" i="23" a="1"/>
  <c r="J128" i="23" s="1"/>
  <c r="P127" i="23" s="1"/>
  <c r="J560" i="23" a="1"/>
  <c r="J560" i="23" s="1"/>
  <c r="P489" i="23" s="1"/>
  <c r="J120" i="23" a="1"/>
  <c r="J120" i="23" s="1"/>
  <c r="P119" i="23" s="1"/>
  <c r="J2548" i="23" a="1"/>
  <c r="J2548" i="23" s="1"/>
  <c r="P2071" i="23" s="1"/>
  <c r="J39" i="23" a="1"/>
  <c r="J39" i="23" s="1"/>
  <c r="P38" i="23" s="1"/>
  <c r="J447" i="23" a="1"/>
  <c r="J447" i="23" s="1"/>
  <c r="P446" i="23" s="1"/>
  <c r="J2728" i="23" a="1"/>
  <c r="J2728" i="23" s="1"/>
  <c r="P2215" i="23" s="1"/>
  <c r="J2710" i="23" a="1"/>
  <c r="J2710" i="23" s="1"/>
  <c r="P2197" i="23" s="1"/>
  <c r="J1612" i="23" a="1"/>
  <c r="J1612" i="23" s="1"/>
  <c r="J830" i="23" a="1"/>
  <c r="J830" i="23" s="1"/>
  <c r="P633" i="23" s="1"/>
  <c r="J435" i="23" a="1"/>
  <c r="J435" i="23" s="1"/>
  <c r="P434" i="23" s="1"/>
  <c r="J1973" i="23" a="1"/>
  <c r="J1973" i="23" s="1"/>
  <c r="P1629" i="23" s="1"/>
  <c r="J2006" i="23" a="1"/>
  <c r="J2006" i="23" s="1"/>
  <c r="P1662" i="23" s="1"/>
  <c r="J394" i="23" a="1"/>
  <c r="J394" i="23" s="1"/>
  <c r="P393" i="23" s="1"/>
  <c r="J1064" i="23" a="1"/>
  <c r="J1064" i="23" s="1"/>
  <c r="P850" i="23" s="1"/>
  <c r="J752" i="23" a="1"/>
  <c r="J752" i="23" s="1"/>
  <c r="P567" i="23" s="1"/>
  <c r="J1627" i="23" a="1"/>
  <c r="J1627" i="23" s="1"/>
  <c r="P1332" i="23" s="1"/>
  <c r="J3400" i="23" a="1"/>
  <c r="J3400" i="23" s="1"/>
  <c r="J3055" i="23" a="1"/>
  <c r="J3055" i="23" s="1"/>
  <c r="J1269" i="23" a="1"/>
  <c r="J1269" i="23" s="1"/>
  <c r="P1017" i="23" s="1"/>
  <c r="J2410" i="23" a="1"/>
  <c r="J2410" i="23" s="1"/>
  <c r="P1985" i="23" s="1"/>
  <c r="J2523" i="23" a="1"/>
  <c r="J2523" i="23" s="1"/>
  <c r="J1841" i="23" a="1"/>
  <c r="J1841" i="23" s="1"/>
  <c r="P1497" i="23" s="1"/>
  <c r="J271" i="23" a="1"/>
  <c r="J271" i="23" s="1"/>
  <c r="P270" i="23" s="1"/>
  <c r="J816" i="23" a="1"/>
  <c r="J816" i="23" s="1"/>
  <c r="P619" i="23" s="1"/>
  <c r="J1822" i="23" a="1"/>
  <c r="J1822" i="23" s="1"/>
  <c r="P1478" i="23" s="1"/>
  <c r="J3514" i="23" a="1"/>
  <c r="J3514" i="23" s="1"/>
  <c r="P2880" i="23" s="1"/>
  <c r="J3550" i="23" a="1"/>
  <c r="J3550" i="23" s="1"/>
  <c r="J794" i="23" a="1"/>
  <c r="J794" i="23" s="1"/>
  <c r="P600" i="23" s="1"/>
  <c r="J783" i="23" a="1"/>
  <c r="J783" i="23" s="1"/>
  <c r="P590" i="23" s="1"/>
  <c r="J3520" i="23" a="1"/>
  <c r="J3520" i="23" s="1"/>
  <c r="P2886" i="23" s="1"/>
  <c r="J2307" i="23" a="1"/>
  <c r="J2307" i="23" s="1"/>
  <c r="P1882" i="23" s="1"/>
  <c r="J547" i="23" a="1"/>
  <c r="J547" i="23" s="1"/>
  <c r="J2974" i="23" a="1"/>
  <c r="J2974" i="23" s="1"/>
  <c r="P2427" i="23" s="1"/>
  <c r="J870" i="23" a="1"/>
  <c r="J870" i="23" s="1"/>
  <c r="P673" i="23" s="1"/>
  <c r="J55" i="23" a="1"/>
  <c r="J55" i="23" s="1"/>
  <c r="P54" i="23" s="1"/>
  <c r="J1447" i="23" a="1"/>
  <c r="J1447" i="23" s="1"/>
  <c r="J3215" i="23" a="1"/>
  <c r="J3215" i="23" s="1"/>
  <c r="J1546" i="23" a="1"/>
  <c r="J1546" i="23" s="1"/>
  <c r="P1264" i="23" s="1"/>
  <c r="J425" i="23" a="1"/>
  <c r="J425" i="23" s="1"/>
  <c r="P424" i="23" s="1"/>
  <c r="J2073" i="23" a="1"/>
  <c r="J2073" i="23" s="1"/>
  <c r="P1717" i="23" s="1"/>
  <c r="J1813" i="23" a="1"/>
  <c r="J1813" i="23" s="1"/>
  <c r="J1791" i="23" a="1"/>
  <c r="J1791" i="23" s="1"/>
  <c r="P1451" i="23" s="1"/>
  <c r="J3345" i="23" a="1"/>
  <c r="J3345" i="23" s="1"/>
  <c r="P2746" i="23" s="1"/>
  <c r="J3310" i="23" a="1"/>
  <c r="J3310" i="23" s="1"/>
  <c r="P2711" i="23" s="1"/>
  <c r="J2291" i="23" a="1"/>
  <c r="J2291" i="23" s="1"/>
  <c r="P1866" i="23" s="1"/>
  <c r="J2430" i="23" a="1"/>
  <c r="J2430" i="23" s="1"/>
  <c r="P2005" i="23" s="1"/>
  <c r="J1455" i="23" a="1"/>
  <c r="J1455" i="23" s="1"/>
  <c r="P1189" i="23" s="1"/>
  <c r="J1208" i="23" a="1"/>
  <c r="J1208" i="23" s="1"/>
  <c r="P956" i="23" s="1"/>
  <c r="J195" i="23" a="1"/>
  <c r="J195" i="23" s="1"/>
  <c r="P194" i="23" s="1"/>
  <c r="J1467" i="23" a="1"/>
  <c r="J1467" i="23" s="1"/>
  <c r="P1199" i="23" s="1"/>
  <c r="J966" i="23" a="1"/>
  <c r="J966" i="23" s="1"/>
  <c r="P767" i="23" s="1"/>
  <c r="J749" i="23" a="1"/>
  <c r="J749" i="23" s="1"/>
  <c r="P565" i="23" s="1"/>
  <c r="J468" i="23" a="1"/>
  <c r="J468" i="23" s="1"/>
  <c r="J867" i="23" a="1"/>
  <c r="J867" i="23" s="1"/>
  <c r="P670" i="23" s="1"/>
  <c r="J1516" i="23" a="1"/>
  <c r="J1516" i="23" s="1"/>
  <c r="P1241" i="23" s="1"/>
  <c r="J3584" i="23" a="1"/>
  <c r="J3584" i="23" s="1"/>
  <c r="J3040" i="23" a="1"/>
  <c r="J3040" i="23" s="1"/>
  <c r="P2479" i="23" s="1"/>
  <c r="J3292" i="23" a="1"/>
  <c r="J3292" i="23" s="1"/>
  <c r="P2693" i="23" s="1"/>
  <c r="J629" i="23" a="1"/>
  <c r="J629" i="23" s="1"/>
  <c r="J1798" i="23" a="1"/>
  <c r="J1798" i="23" s="1"/>
  <c r="P1458" i="23" s="1"/>
  <c r="J1371" i="23" a="1"/>
  <c r="J1371" i="23" s="1"/>
  <c r="P1119" i="23" s="1"/>
  <c r="J2176" i="23" a="1"/>
  <c r="J2176" i="23" s="1"/>
  <c r="J1094" i="23" a="1"/>
  <c r="J1094" i="23" s="1"/>
  <c r="J3375" i="23" a="1"/>
  <c r="J3375" i="23" s="1"/>
  <c r="P2759" i="23" s="1"/>
  <c r="J2516" i="23" a="1"/>
  <c r="J2516" i="23" s="1"/>
  <c r="P2053" i="23" s="1"/>
  <c r="J3516" i="23" a="1"/>
  <c r="J3516" i="23" s="1"/>
  <c r="P2882" i="23" s="1"/>
  <c r="J559" i="23" a="1"/>
  <c r="J559" i="23" s="1"/>
  <c r="P488" i="23" s="1"/>
  <c r="J715" i="23" a="1"/>
  <c r="J715" i="23" s="1"/>
  <c r="P539" i="23" s="1"/>
  <c r="J1837" i="23" a="1"/>
  <c r="J1837" i="23" s="1"/>
  <c r="P1493" i="23" s="1"/>
  <c r="J398" i="23" a="1"/>
  <c r="J398" i="23" s="1"/>
  <c r="P397" i="23" s="1"/>
  <c r="J1632" i="23" a="1"/>
  <c r="J1632" i="23" s="1"/>
  <c r="P1336" i="23" s="1"/>
  <c r="J1398" i="23" a="1"/>
  <c r="J1398" i="23" s="1"/>
  <c r="J1494" i="23" a="1"/>
  <c r="J1494" i="23" s="1"/>
  <c r="P1223" i="23" s="1"/>
  <c r="J3203" i="23" a="1"/>
  <c r="J3203" i="23" s="1"/>
  <c r="P2611" i="23" s="1"/>
  <c r="J251" i="23" a="1"/>
  <c r="J251" i="23" s="1"/>
  <c r="P250" i="23" s="1"/>
  <c r="J2526" i="23" a="1"/>
  <c r="J2526" i="23" s="1"/>
  <c r="P2060" i="23" s="1"/>
  <c r="J3547" i="23" a="1"/>
  <c r="J3547" i="23" s="1"/>
  <c r="P2913" i="23" s="1"/>
  <c r="J654" i="23" a="1"/>
  <c r="J654" i="23" s="1"/>
  <c r="P517" i="23" s="1"/>
  <c r="J1482" i="23" a="1"/>
  <c r="J1482" i="23" s="1"/>
  <c r="P1211" i="23" s="1"/>
  <c r="J967" i="23" a="1"/>
  <c r="J967" i="23" s="1"/>
  <c r="P768" i="23" s="1"/>
  <c r="J2163" i="23" a="1"/>
  <c r="J2163" i="23" s="1"/>
  <c r="P1752" i="23" s="1"/>
  <c r="J98" i="23" a="1"/>
  <c r="J98" i="23" s="1"/>
  <c r="P97" i="23" s="1"/>
  <c r="J110" i="23" a="1"/>
  <c r="J110" i="23" s="1"/>
  <c r="P109" i="23" s="1"/>
  <c r="J2199" i="23" a="1"/>
  <c r="J2199" i="23" s="1"/>
  <c r="J1652" i="23" a="1"/>
  <c r="J1652" i="23" s="1"/>
  <c r="P1353" i="23" s="1"/>
  <c r="J135" i="23" a="1"/>
  <c r="J135" i="23" s="1"/>
  <c r="P134" i="23" s="1"/>
  <c r="J2837" i="23" a="1"/>
  <c r="J2837" i="23" s="1"/>
  <c r="P2312" i="23" s="1"/>
  <c r="J792" i="23" a="1"/>
  <c r="J792" i="23" s="1"/>
  <c r="J2564" i="23" a="1"/>
  <c r="J2564" i="23" s="1"/>
  <c r="P2081" i="23" s="1"/>
  <c r="J222" i="23" a="1"/>
  <c r="J222" i="23" s="1"/>
  <c r="P221" i="23" s="1"/>
  <c r="J258" i="23" a="1"/>
  <c r="J258" i="23" s="1"/>
  <c r="P257" i="23" s="1"/>
  <c r="J3172" i="23" a="1"/>
  <c r="J3172" i="23" s="1"/>
  <c r="J844" i="23" a="1"/>
  <c r="J844" i="23" s="1"/>
  <c r="P647" i="23" s="1"/>
  <c r="J2668" i="23" a="1"/>
  <c r="J2668" i="23" s="1"/>
  <c r="P2155" i="23" s="1"/>
  <c r="J194" i="23" a="1"/>
  <c r="J194" i="23" s="1"/>
  <c r="P193" i="23" s="1"/>
  <c r="J323" i="23" a="1"/>
  <c r="J323" i="23" s="1"/>
  <c r="P322" i="23" s="1"/>
  <c r="J2733" i="23" a="1"/>
  <c r="J2733" i="23" s="1"/>
  <c r="P2220" i="23" s="1"/>
  <c r="J2967" i="23" a="1"/>
  <c r="J2967" i="23" s="1"/>
  <c r="P2420" i="23" s="1"/>
  <c r="J2975" i="23" a="1"/>
  <c r="J2975" i="23" s="1"/>
  <c r="P2428" i="23" s="1"/>
  <c r="J1426" i="23" a="1"/>
  <c r="J1426" i="23" s="1"/>
  <c r="P1165" i="23" s="1"/>
  <c r="J2333" i="23" a="1"/>
  <c r="J2333" i="23" s="1"/>
  <c r="P1908" i="23" s="1"/>
  <c r="J3254" i="23" a="1"/>
  <c r="J3254" i="23" s="1"/>
  <c r="P2655" i="23" s="1"/>
  <c r="J1557" i="23" a="1"/>
  <c r="J1557" i="23" s="1"/>
  <c r="P1274" i="23" s="1"/>
  <c r="J3278" i="23" a="1"/>
  <c r="J3278" i="23" s="1"/>
  <c r="P2679" i="23" s="1"/>
  <c r="J1605" i="23" a="1"/>
  <c r="J1605" i="23" s="1"/>
  <c r="P1314" i="23" s="1"/>
  <c r="J729" i="23" a="1"/>
  <c r="J729" i="23" s="1"/>
  <c r="P546" i="23" s="1"/>
  <c r="J188" i="23" a="1"/>
  <c r="J188" i="23" s="1"/>
  <c r="P187" i="23" s="1"/>
  <c r="J1764" i="23" a="1"/>
  <c r="J1764" i="23" s="1"/>
  <c r="P1428" i="23" s="1"/>
  <c r="J1493" i="23" a="1"/>
  <c r="J1493" i="23" s="1"/>
  <c r="P1222" i="23" s="1"/>
  <c r="J771" i="23" a="1"/>
  <c r="J771" i="23" s="1"/>
  <c r="J1010" i="23" a="1"/>
  <c r="J1010" i="23" s="1"/>
  <c r="P807" i="23" s="1"/>
  <c r="J1501" i="23" a="1"/>
  <c r="J1501" i="23" s="1"/>
  <c r="P1230" i="23" s="1"/>
  <c r="J751" i="23" a="1"/>
  <c r="J751" i="23" s="1"/>
  <c r="J97" i="23" a="1"/>
  <c r="J97" i="23" s="1"/>
  <c r="P96" i="23" s="1"/>
  <c r="J2453" i="23" a="1"/>
  <c r="J2453" i="23" s="1"/>
  <c r="P2022" i="23" s="1"/>
  <c r="J2286" i="23" a="1"/>
  <c r="J2286" i="23" s="1"/>
  <c r="P1861" i="23" s="1"/>
  <c r="J1446" i="23" a="1"/>
  <c r="J1446" i="23" s="1"/>
  <c r="P1181" i="23" s="1"/>
  <c r="J1761" i="23" a="1"/>
  <c r="J1761" i="23" s="1"/>
  <c r="P1425" i="23" s="1"/>
  <c r="J684" i="23" a="1"/>
  <c r="J684" i="23" s="1"/>
  <c r="J331" i="23" a="1"/>
  <c r="J331" i="23" s="1"/>
  <c r="P330" i="23" s="1"/>
  <c r="J1220" i="23" a="1"/>
  <c r="J1220" i="23" s="1"/>
  <c r="P968" i="23" s="1"/>
  <c r="J2185" i="23" a="1"/>
  <c r="J2185" i="23" s="1"/>
  <c r="P1765" i="23" s="1"/>
  <c r="J3298" i="23" a="1"/>
  <c r="J3298" i="23" s="1"/>
  <c r="P2699" i="23" s="1"/>
  <c r="J2597" i="23" a="1"/>
  <c r="J2597" i="23" s="1"/>
  <c r="J846" i="23" a="1"/>
  <c r="J846" i="23" s="1"/>
  <c r="P649" i="23" s="1"/>
  <c r="J3206" i="23" a="1"/>
  <c r="J3206" i="23" s="1"/>
  <c r="P2614" i="23" s="1"/>
  <c r="J320" i="23" a="1"/>
  <c r="J320" i="23" s="1"/>
  <c r="P319" i="23" s="1"/>
  <c r="J3577" i="23" a="1"/>
  <c r="J3577" i="23" s="1"/>
  <c r="J2830" i="23" a="1"/>
  <c r="J2830" i="23" s="1"/>
  <c r="P2307" i="23" s="1"/>
  <c r="J1300" i="23" a="1"/>
  <c r="J1300" i="23" s="1"/>
  <c r="P1048" i="23" s="1"/>
  <c r="J321" i="23" a="1"/>
  <c r="J321" i="23" s="1"/>
  <c r="P320" i="23" s="1"/>
  <c r="J127" i="23" a="1"/>
  <c r="J127" i="23" s="1"/>
  <c r="P126" i="23" s="1"/>
  <c r="J3217" i="23" a="1"/>
  <c r="J3217" i="23" s="1"/>
  <c r="J1342" i="23" a="1"/>
  <c r="J1342" i="23" s="1"/>
  <c r="P1090" i="23" s="1"/>
  <c r="J817" i="23" a="1"/>
  <c r="J817" i="23" s="1"/>
  <c r="P620" i="23" s="1"/>
  <c r="J1811" i="23" a="1"/>
  <c r="J1811" i="23" s="1"/>
  <c r="P1468" i="23" s="1"/>
  <c r="J2255" i="23" a="1"/>
  <c r="J2255" i="23" s="1"/>
  <c r="P1830" i="23" s="1"/>
  <c r="J2977" i="23" a="1"/>
  <c r="J2977" i="23" s="1"/>
  <c r="P2430" i="23" s="1"/>
  <c r="J2252" i="23" a="1"/>
  <c r="J2252" i="23" s="1"/>
  <c r="P1827" i="23" s="1"/>
  <c r="J1136" i="23" a="1"/>
  <c r="J1136" i="23" s="1"/>
  <c r="P901" i="23" s="1"/>
  <c r="J1182" i="23" a="1"/>
  <c r="J1182" i="23" s="1"/>
  <c r="P937" i="23" s="1"/>
  <c r="J2699" i="23" a="1"/>
  <c r="J2699" i="23" s="1"/>
  <c r="P2186" i="23" s="1"/>
  <c r="J840" i="23" a="1"/>
  <c r="J840" i="23" s="1"/>
  <c r="P643" i="23" s="1"/>
  <c r="J2989" i="23" a="1"/>
  <c r="J2989" i="23" s="1"/>
  <c r="P2439" i="23" s="1"/>
  <c r="J2667" i="23" a="1"/>
  <c r="J2667" i="23" s="1"/>
  <c r="P2154" i="23" s="1"/>
  <c r="J1082" i="23" a="1"/>
  <c r="J1082" i="23" s="1"/>
  <c r="J3362" i="23" a="1"/>
  <c r="J3362" i="23" s="1"/>
  <c r="J38" i="23" a="1"/>
  <c r="J38" i="23" s="1"/>
  <c r="P37" i="23" s="1"/>
  <c r="J925" i="23" a="1"/>
  <c r="J925" i="23" s="1"/>
  <c r="P728" i="23" s="1"/>
  <c r="J2713" i="23" a="1"/>
  <c r="J2713" i="23" s="1"/>
  <c r="P2200" i="23" s="1"/>
  <c r="J15" i="23" a="1"/>
  <c r="J15" i="23" s="1"/>
  <c r="P14" i="23" s="1"/>
  <c r="J2149" i="23" a="1"/>
  <c r="J2149" i="23" s="1"/>
  <c r="J2754" i="23" a="1"/>
  <c r="J2754" i="23" s="1"/>
  <c r="P2241" i="23" s="1"/>
  <c r="J814" i="23" a="1"/>
  <c r="J814" i="23" s="1"/>
  <c r="P617" i="23" s="1"/>
  <c r="J941" i="23" a="1"/>
  <c r="J941" i="23" s="1"/>
  <c r="P744" i="23" s="1"/>
  <c r="J343" i="23" a="1"/>
  <c r="J343" i="23" s="1"/>
  <c r="P342" i="23" s="1"/>
  <c r="J2706" i="23" a="1"/>
  <c r="J2706" i="23" s="1"/>
  <c r="P2193" i="23" s="1"/>
  <c r="J623" i="23" a="1"/>
  <c r="J623" i="23" s="1"/>
  <c r="J2230" i="23" a="1"/>
  <c r="J2230" i="23" s="1"/>
  <c r="P1805" i="23" s="1"/>
  <c r="J2578" i="23" a="1"/>
  <c r="J2578" i="23" s="1"/>
  <c r="J1892" i="23" a="1"/>
  <c r="J1892" i="23" s="1"/>
  <c r="P1548" i="23" s="1"/>
  <c r="J385" i="23" a="1"/>
  <c r="J385" i="23" s="1"/>
  <c r="P384" i="23" s="1"/>
  <c r="J346" i="23" a="1"/>
  <c r="J346" i="23" s="1"/>
  <c r="P345" i="23" s="1"/>
  <c r="J2953" i="23" a="1"/>
  <c r="J2953" i="23" s="1"/>
  <c r="P2410" i="23" s="1"/>
  <c r="J2648" i="23" a="1"/>
  <c r="J2648" i="23" s="1"/>
  <c r="P2135" i="23" s="1"/>
  <c r="J2145" i="23" a="1"/>
  <c r="J2145" i="23" s="1"/>
  <c r="P1745" i="23" s="1"/>
  <c r="J991" i="23" a="1"/>
  <c r="J991" i="23" s="1"/>
  <c r="P790" i="23" s="1"/>
  <c r="J837" i="23" a="1"/>
  <c r="J837" i="23" s="1"/>
  <c r="P640" i="23" s="1"/>
  <c r="J3081" i="23" a="1"/>
  <c r="J3081" i="23" s="1"/>
  <c r="P2516" i="23" s="1"/>
  <c r="J309" i="23" a="1"/>
  <c r="J309" i="23" s="1"/>
  <c r="P308" i="23" s="1"/>
  <c r="J719" i="23" a="1"/>
  <c r="J719" i="23" s="1"/>
  <c r="P543" i="23" s="1"/>
  <c r="J533" i="23" a="1"/>
  <c r="J533" i="23" s="1"/>
  <c r="P477" i="23" s="1"/>
  <c r="J3110" i="23" a="1"/>
  <c r="J3110" i="23" s="1"/>
  <c r="P2537" i="23" s="1"/>
  <c r="J3357" i="23" a="1"/>
  <c r="J3357" i="23" s="1"/>
  <c r="J2208" i="23" a="1"/>
  <c r="J2208" i="23" s="1"/>
  <c r="P1784" i="23" s="1"/>
  <c r="J2406" i="23" a="1"/>
  <c r="J2406" i="23" s="1"/>
  <c r="P1981" i="23" s="1"/>
  <c r="J225" i="23" a="1"/>
  <c r="J225" i="23" s="1"/>
  <c r="P224" i="23" s="1"/>
  <c r="J793" i="23" a="1"/>
  <c r="J793" i="23" s="1"/>
  <c r="P599" i="23" s="1"/>
  <c r="J1974" i="23" a="1"/>
  <c r="J1974" i="23" s="1"/>
  <c r="P1630" i="23" s="1"/>
  <c r="J2896" i="23" a="1"/>
  <c r="J2896" i="23" s="1"/>
  <c r="P2366" i="23" s="1"/>
  <c r="J2065" i="23" a="1"/>
  <c r="J2065" i="23" s="1"/>
  <c r="P1714" i="23" s="1"/>
  <c r="J3222" i="23" a="1"/>
  <c r="J3222" i="23" s="1"/>
  <c r="P2626" i="23" s="1"/>
  <c r="J2886" i="23" a="1"/>
  <c r="J2886" i="23" s="1"/>
  <c r="J3322" i="23" a="1"/>
  <c r="J3322" i="23" s="1"/>
  <c r="P2723" i="23" s="1"/>
  <c r="J1424" i="23" a="1"/>
  <c r="J1424" i="23" s="1"/>
  <c r="P1163" i="23" s="1"/>
  <c r="J1915" i="23" a="1"/>
  <c r="J1915" i="23" s="1"/>
  <c r="P1571" i="23" s="1"/>
  <c r="J894" i="23" a="1"/>
  <c r="J894" i="23" s="1"/>
  <c r="P697" i="23" s="1"/>
  <c r="J1505" i="23" a="1"/>
  <c r="J1505" i="23" s="1"/>
  <c r="P1234" i="23" s="1"/>
  <c r="J1695" i="23" a="1"/>
  <c r="J1695" i="23" s="1"/>
  <c r="J2805" i="23" a="1"/>
  <c r="J2805" i="23" s="1"/>
  <c r="P2287" i="23" s="1"/>
  <c r="J787" i="23" a="1"/>
  <c r="J787" i="23" s="1"/>
  <c r="P594" i="23" s="1"/>
  <c r="J3041" i="23" a="1"/>
  <c r="J3041" i="23" s="1"/>
  <c r="P2480" i="23" s="1"/>
  <c r="J2299" i="23" a="1"/>
  <c r="J2299" i="23" s="1"/>
  <c r="P1874" i="23" s="1"/>
  <c r="J3452" i="23" a="1"/>
  <c r="J3452" i="23" s="1"/>
  <c r="P2818" i="23" s="1"/>
  <c r="J1465" i="23" a="1"/>
  <c r="J1465" i="23" s="1"/>
  <c r="P1197" i="23" s="1"/>
  <c r="J66" i="23" a="1"/>
  <c r="J66" i="23" s="1"/>
  <c r="P65" i="23" s="1"/>
  <c r="J445" i="23" a="1"/>
  <c r="J445" i="23" s="1"/>
  <c r="P444" i="23" s="1"/>
  <c r="J3401" i="23" a="1"/>
  <c r="J3401" i="23" s="1"/>
  <c r="J2151" i="23" a="1"/>
  <c r="J2151" i="23" s="1"/>
  <c r="J1107" i="23" a="1"/>
  <c r="J1107" i="23" s="1"/>
  <c r="J1281" i="23" a="1"/>
  <c r="J1281" i="23" s="1"/>
  <c r="P1029" i="23" s="1"/>
  <c r="J2963" i="23" a="1"/>
  <c r="J2963" i="23" s="1"/>
  <c r="P2417" i="23" s="1"/>
  <c r="J1306" i="23" a="1"/>
  <c r="J1306" i="23" s="1"/>
  <c r="P1054" i="23" s="1"/>
  <c r="J1337" i="23" a="1"/>
  <c r="J1337" i="23" s="1"/>
  <c r="P1085" i="23" s="1"/>
  <c r="J215" i="23" a="1"/>
  <c r="J215" i="23" s="1"/>
  <c r="P214" i="23" s="1"/>
  <c r="J3334" i="23" a="1"/>
  <c r="J3334" i="23" s="1"/>
  <c r="P2735" i="23" s="1"/>
  <c r="J812" i="23" a="1"/>
  <c r="J812" i="23" s="1"/>
  <c r="P615" i="23" s="1"/>
  <c r="J2796" i="23" a="1"/>
  <c r="J2796" i="23" s="1"/>
  <c r="P2280" i="23" s="1"/>
  <c r="J3412" i="23" a="1"/>
  <c r="J3412" i="23" s="1"/>
  <c r="P2778" i="23" s="1"/>
  <c r="J3157" i="23" a="1"/>
  <c r="J3157" i="23" s="1"/>
  <c r="P2584" i="23" s="1"/>
  <c r="J360" i="23" a="1"/>
  <c r="J360" i="23" s="1"/>
  <c r="P359" i="23" s="1"/>
  <c r="J989" i="23" a="1"/>
  <c r="J989" i="23" s="1"/>
  <c r="P788" i="23" s="1"/>
  <c r="J2916" i="23" a="1"/>
  <c r="J2916" i="23" s="1"/>
  <c r="P2383" i="23" s="1"/>
  <c r="J2848" i="23" a="1"/>
  <c r="J2848" i="23" s="1"/>
  <c r="J1550" i="23" a="1"/>
  <c r="J1550" i="23" s="1"/>
  <c r="J1650" i="23" a="1"/>
  <c r="J1650" i="23" s="1"/>
  <c r="J152" i="23" a="1"/>
  <c r="J152" i="23" s="1"/>
  <c r="P151" i="23" s="1"/>
  <c r="J1202" i="23" a="1"/>
  <c r="J1202" i="23" s="1"/>
  <c r="P953" i="23" s="1"/>
  <c r="J2794" i="23" a="1"/>
  <c r="J2794" i="23" s="1"/>
  <c r="P2279" i="23" s="1"/>
  <c r="J1621" i="23" a="1"/>
  <c r="J1621" i="23" s="1"/>
  <c r="J2926" i="23" a="1"/>
  <c r="J2926" i="23" s="1"/>
  <c r="J2795" i="23" a="1"/>
  <c r="J2795" i="23" s="1"/>
  <c r="J496" i="23" a="1"/>
  <c r="J496" i="23" s="1"/>
  <c r="P462" i="23" s="1"/>
  <c r="J1175" i="23" a="1"/>
  <c r="J1175" i="23" s="1"/>
  <c r="P930" i="23" s="1"/>
  <c r="J3551" i="23" a="1"/>
  <c r="J3551" i="23" s="1"/>
  <c r="J3232" i="23" a="1"/>
  <c r="J3232" i="23" s="1"/>
  <c r="J481" i="23" a="1"/>
  <c r="J481" i="23" s="1"/>
  <c r="J3039" i="23" a="1"/>
  <c r="J3039" i="23" s="1"/>
  <c r="P2478" i="23" s="1"/>
  <c r="J3186" i="23" a="1"/>
  <c r="J3186" i="23" s="1"/>
  <c r="P2603" i="23" s="1"/>
  <c r="J2954" i="23" a="1"/>
  <c r="J2954" i="23" s="1"/>
  <c r="J3474" i="23" a="1"/>
  <c r="J3474" i="23" s="1"/>
  <c r="P2840" i="23" s="1"/>
  <c r="J899" i="23" a="1"/>
  <c r="J899" i="23" s="1"/>
  <c r="P702" i="23" s="1"/>
  <c r="J712" i="23" a="1"/>
  <c r="J712" i="23" s="1"/>
  <c r="J3316" i="23" a="1"/>
  <c r="J3316" i="23" s="1"/>
  <c r="P2717" i="23" s="1"/>
  <c r="J3338" i="23" a="1"/>
  <c r="J3338" i="23" s="1"/>
  <c r="P2739" i="23" s="1"/>
  <c r="J407" i="23" a="1"/>
  <c r="J407" i="23" s="1"/>
  <c r="P406" i="23" s="1"/>
  <c r="J1987" i="23" a="1"/>
  <c r="J1987" i="23" s="1"/>
  <c r="P1643" i="23" s="1"/>
  <c r="J2401" i="23" a="1"/>
  <c r="J2401" i="23" s="1"/>
  <c r="P1976" i="23" s="1"/>
  <c r="J2637" i="23" a="1"/>
  <c r="J2637" i="23" s="1"/>
  <c r="P2124" i="23" s="1"/>
  <c r="J1864" i="23" a="1"/>
  <c r="J1864" i="23" s="1"/>
  <c r="P1520" i="23" s="1"/>
  <c r="J2447" i="23" a="1"/>
  <c r="J2447" i="23" s="1"/>
  <c r="P2017" i="23" s="1"/>
  <c r="J1975" i="23" a="1"/>
  <c r="J1975" i="23" s="1"/>
  <c r="P1631" i="23" s="1"/>
  <c r="J1282" i="23" a="1"/>
  <c r="J1282" i="23" s="1"/>
  <c r="P1030" i="23" s="1"/>
  <c r="J1563" i="23" a="1"/>
  <c r="J1563" i="23" s="1"/>
  <c r="P1278" i="23" s="1"/>
  <c r="J1394" i="23" a="1"/>
  <c r="J1394" i="23" s="1"/>
  <c r="P1140" i="23" s="1"/>
  <c r="J602" i="23" a="1"/>
  <c r="J602" i="23" s="1"/>
  <c r="J1227" i="23" a="1"/>
  <c r="J1227" i="23" s="1"/>
  <c r="P975" i="23" s="1"/>
  <c r="J2797" i="23" a="1"/>
  <c r="J2797" i="23" s="1"/>
  <c r="P2281" i="23" s="1"/>
  <c r="J836" i="23" a="1"/>
  <c r="J836" i="23" s="1"/>
  <c r="P639" i="23" s="1"/>
  <c r="J1377" i="23" a="1"/>
  <c r="J1377" i="23" s="1"/>
  <c r="P1125" i="23" s="1"/>
  <c r="J3333" i="23" a="1"/>
  <c r="J3333" i="23" s="1"/>
  <c r="P2734" i="23" s="1"/>
  <c r="J2100" i="23" a="1"/>
  <c r="J2100" i="23" s="1"/>
  <c r="J2483" i="23" a="1"/>
  <c r="J2483" i="23" s="1"/>
  <c r="J536" i="23" a="1"/>
  <c r="J536" i="23" s="1"/>
  <c r="J418" i="23" a="1"/>
  <c r="J418" i="23" s="1"/>
  <c r="P417" i="23" s="1"/>
  <c r="J1809" i="23" a="1"/>
  <c r="J1809" i="23" s="1"/>
  <c r="J7" i="23" a="1"/>
  <c r="J7" i="23" s="1"/>
  <c r="P6" i="23" s="1"/>
  <c r="J2306" i="23" a="1"/>
  <c r="J2306" i="23" s="1"/>
  <c r="P1881" i="23" s="1"/>
  <c r="J1603" i="23" a="1"/>
  <c r="J1603" i="23" s="1"/>
  <c r="P1312" i="23" s="1"/>
  <c r="J174" i="23" a="1"/>
  <c r="J174" i="23" s="1"/>
  <c r="P173" i="23" s="1"/>
  <c r="J2162" i="23" a="1"/>
  <c r="J2162" i="23" s="1"/>
  <c r="P1751" i="23" s="1"/>
  <c r="J63" i="23" a="1"/>
  <c r="J63" i="23" s="1"/>
  <c r="P62" i="23" s="1"/>
  <c r="J1919" i="23" a="1"/>
  <c r="J1919" i="23" s="1"/>
  <c r="P1575" i="23" s="1"/>
  <c r="J876" i="23" a="1"/>
  <c r="J876" i="23" s="1"/>
  <c r="P679" i="23" s="1"/>
  <c r="J1735" i="23" a="1"/>
  <c r="J1735" i="23" s="1"/>
  <c r="P1412" i="23" s="1"/>
  <c r="J3075" i="23" a="1"/>
  <c r="J3075" i="23" s="1"/>
  <c r="P2510" i="23" s="1"/>
  <c r="J2298" i="23" a="1"/>
  <c r="J2298" i="23" s="1"/>
  <c r="P1873" i="23" s="1"/>
  <c r="J171" i="23" a="1"/>
  <c r="J171" i="23" s="1"/>
  <c r="P170" i="23" s="1"/>
  <c r="J3167" i="23" a="1"/>
  <c r="J3167" i="23" s="1"/>
  <c r="J3190" i="23" a="1"/>
  <c r="J3190" i="23" s="1"/>
  <c r="J1637" i="23" a="1"/>
  <c r="J1637" i="23" s="1"/>
  <c r="J1340" i="23" a="1"/>
  <c r="J1340" i="23" s="1"/>
  <c r="P1088" i="23" s="1"/>
  <c r="J113" i="23" a="1"/>
  <c r="J113" i="23" s="1"/>
  <c r="P112" i="23" s="1"/>
  <c r="J1444" i="23" a="1"/>
  <c r="J1444" i="23" s="1"/>
  <c r="P1179" i="23" s="1"/>
  <c r="J2096" i="23" a="1"/>
  <c r="J2096" i="23" s="1"/>
  <c r="P1726" i="23" s="1"/>
  <c r="J2220" i="23" a="1"/>
  <c r="J2220" i="23" s="1"/>
  <c r="P1795" i="23" s="1"/>
  <c r="J611" i="23" a="1"/>
  <c r="J611" i="23" s="1"/>
  <c r="J2331" i="23" a="1"/>
  <c r="J2331" i="23" s="1"/>
  <c r="P1906" i="23" s="1"/>
  <c r="J1850" i="23" a="1"/>
  <c r="J1850" i="23" s="1"/>
  <c r="P1506" i="23" s="1"/>
  <c r="J1827" i="23" a="1"/>
  <c r="J1827" i="23" s="1"/>
  <c r="P1483" i="23" s="1"/>
  <c r="J1866" i="23" a="1"/>
  <c r="J1866" i="23" s="1"/>
  <c r="P1522" i="23" s="1"/>
  <c r="J757" i="23" a="1"/>
  <c r="J757" i="23" s="1"/>
  <c r="P569" i="23" s="1"/>
  <c r="J1721" i="23" a="1"/>
  <c r="J1721" i="23" s="1"/>
  <c r="P1401" i="23" s="1"/>
  <c r="J1835" i="23" a="1"/>
  <c r="J1835" i="23" s="1"/>
  <c r="P1491" i="23" s="1"/>
  <c r="J3128" i="23" a="1"/>
  <c r="J3128" i="23" s="1"/>
  <c r="P2555" i="23" s="1"/>
  <c r="J2770" i="23" a="1"/>
  <c r="J2770" i="23" s="1"/>
  <c r="P2257" i="23" s="1"/>
  <c r="J73" i="23" a="1"/>
  <c r="J73" i="23" s="1"/>
  <c r="P72" i="23" s="1"/>
  <c r="J3006" i="23" a="1"/>
  <c r="J3006" i="23" s="1"/>
  <c r="J2530" i="23" a="1"/>
  <c r="J2530" i="23" s="1"/>
  <c r="P2063" i="23" s="1"/>
  <c r="J2003" i="23" a="1"/>
  <c r="J2003" i="23" s="1"/>
  <c r="P1659" i="23" s="1"/>
  <c r="J1773" i="23" a="1"/>
  <c r="J1773" i="23" s="1"/>
  <c r="P1436" i="23" s="1"/>
  <c r="J1997" i="23" a="1"/>
  <c r="J1997" i="23" s="1"/>
  <c r="P1653" i="23" s="1"/>
  <c r="J1374" i="23" a="1"/>
  <c r="J1374" i="23" s="1"/>
  <c r="P1122" i="23" s="1"/>
  <c r="J2120" i="23" a="1"/>
  <c r="J2120" i="23" s="1"/>
  <c r="P1733" i="23" s="1"/>
  <c r="J389" i="23" a="1"/>
  <c r="J389" i="23" s="1"/>
  <c r="P388" i="23" s="1"/>
  <c r="J288" i="23" a="1"/>
  <c r="J288" i="23" s="1"/>
  <c r="P287" i="23" s="1"/>
  <c r="J737" i="23" a="1"/>
  <c r="J737" i="23" s="1"/>
  <c r="P554" i="23" s="1"/>
  <c r="J2931" i="23" a="1"/>
  <c r="J2931" i="23" s="1"/>
  <c r="P2393" i="23" s="1"/>
  <c r="J864" i="23" a="1"/>
  <c r="J864" i="23" s="1"/>
  <c r="P667" i="23" s="1"/>
  <c r="J1020" i="23" a="1"/>
  <c r="J1020" i="23" s="1"/>
  <c r="P815" i="23" s="1"/>
  <c r="J2087" i="23" a="1"/>
  <c r="J2087" i="23" s="1"/>
  <c r="J2451" i="23" a="1"/>
  <c r="J2451" i="23" s="1"/>
  <c r="P2021" i="23" s="1"/>
  <c r="J721" i="23" a="1"/>
  <c r="J721" i="23" s="1"/>
  <c r="J2583" i="23" a="1"/>
  <c r="J2583" i="23" s="1"/>
  <c r="J2314" i="23" a="1"/>
  <c r="J2314" i="23" s="1"/>
  <c r="P1889" i="23" s="1"/>
  <c r="J2633" i="23" a="1"/>
  <c r="J2633" i="23" s="1"/>
  <c r="J687" i="23" a="1"/>
  <c r="J687" i="23" s="1"/>
  <c r="J504" i="23" a="1"/>
  <c r="J504" i="23" s="1"/>
  <c r="J1498" i="23" a="1"/>
  <c r="J1498" i="23" s="1"/>
  <c r="P1227" i="23" s="1"/>
  <c r="J1056" i="23" a="1"/>
  <c r="J1056" i="23" s="1"/>
  <c r="P842" i="23" s="1"/>
  <c r="J1177" i="23" a="1"/>
  <c r="J1177" i="23" s="1"/>
  <c r="P932" i="23" s="1"/>
  <c r="J34" i="23" a="1"/>
  <c r="J34" i="23" s="1"/>
  <c r="P33" i="23" s="1"/>
  <c r="J1099" i="23" a="1"/>
  <c r="J1099" i="23" s="1"/>
  <c r="P877" i="23" s="1"/>
  <c r="J2035" i="23" a="1"/>
  <c r="J2035" i="23" s="1"/>
  <c r="P1691" i="23" s="1"/>
  <c r="J8" i="23" a="1"/>
  <c r="J8" i="23" s="1"/>
  <c r="P7" i="23" s="1"/>
  <c r="J1121" i="23" a="1"/>
  <c r="J1121" i="23" s="1"/>
  <c r="J3047" i="23" a="1"/>
  <c r="J3047" i="23" s="1"/>
  <c r="P2486" i="23" s="1"/>
  <c r="J387" i="23" a="1"/>
  <c r="J387" i="23" s="1"/>
  <c r="P386" i="23" s="1"/>
  <c r="J187" i="23" a="1"/>
  <c r="J187" i="23" s="1"/>
  <c r="P186" i="23" s="1"/>
  <c r="J401" i="23" a="1"/>
  <c r="J401" i="23" s="1"/>
  <c r="P400" i="23" s="1"/>
  <c r="J627" i="23" a="1"/>
  <c r="J627" i="23" s="1"/>
  <c r="J375" i="23" a="1"/>
  <c r="J375" i="23" s="1"/>
  <c r="P374" i="23" s="1"/>
  <c r="J2662" i="23" a="1"/>
  <c r="J2662" i="23" s="1"/>
  <c r="P2149" i="23" s="1"/>
  <c r="J308" i="23" a="1"/>
  <c r="J308" i="23" s="1"/>
  <c r="P307" i="23" s="1"/>
  <c r="J1870" i="23" a="1"/>
  <c r="J1870" i="23" s="1"/>
  <c r="P1650" i="23" s="1"/>
  <c r="J2979" i="23" a="1"/>
  <c r="J2979" i="23" s="1"/>
  <c r="P2431" i="23" s="1"/>
  <c r="J503" i="23" a="1"/>
  <c r="J503" i="23" s="1"/>
  <c r="J71" i="23" a="1"/>
  <c r="J71" i="23" s="1"/>
  <c r="P70" i="23" s="1"/>
  <c r="J1365" i="23" a="1"/>
  <c r="J1365" i="23" s="1"/>
  <c r="P1113" i="23" s="1"/>
  <c r="J2237" i="23" a="1"/>
  <c r="J2237" i="23" s="1"/>
  <c r="P1812" i="23" s="1"/>
  <c r="J1090" i="23" a="1"/>
  <c r="J1090" i="23" s="1"/>
  <c r="P872" i="23" s="1"/>
  <c r="J2400" i="23" a="1"/>
  <c r="J2400" i="23" s="1"/>
  <c r="P1975" i="23" s="1"/>
  <c r="J21" i="23" a="1"/>
  <c r="J21" i="23" s="1"/>
  <c r="P20" i="23" s="1"/>
  <c r="J2724" i="23" a="1"/>
  <c r="J2724" i="23" s="1"/>
  <c r="P2211" i="23" s="1"/>
  <c r="J88" i="23" a="1"/>
  <c r="J88" i="23" s="1"/>
  <c r="P87" i="23" s="1"/>
  <c r="J9" i="23" a="1"/>
  <c r="J9" i="23" s="1"/>
  <c r="P8" i="23" s="1"/>
  <c r="J773" i="23" a="1"/>
  <c r="J773" i="23" s="1"/>
  <c r="J1245" i="23" a="1"/>
  <c r="J1245" i="23" s="1"/>
  <c r="P993" i="23" s="1"/>
  <c r="J1958" i="23" a="1"/>
  <c r="J1958" i="23" s="1"/>
  <c r="P1614" i="23" s="1"/>
  <c r="J462" i="23" a="1"/>
  <c r="J462" i="23" s="1"/>
  <c r="J935" i="23" a="1"/>
  <c r="J935" i="23" s="1"/>
  <c r="P738" i="23" s="1"/>
  <c r="J1875" i="23" a="1"/>
  <c r="J1875" i="23" s="1"/>
  <c r="P1531" i="23" s="1"/>
  <c r="J3036" i="23" a="1"/>
  <c r="J3036" i="23" s="1"/>
  <c r="P2475" i="23" s="1"/>
  <c r="J362" i="23" a="1"/>
  <c r="J362" i="23" s="1"/>
  <c r="P361" i="23" s="1"/>
  <c r="J691" i="23" a="1"/>
  <c r="J691" i="23" s="1"/>
  <c r="J1645" i="23" a="1"/>
  <c r="J1645" i="23" s="1"/>
  <c r="P1348" i="23" s="1"/>
  <c r="J1297" i="23" a="1"/>
  <c r="J1297" i="23" s="1"/>
  <c r="P1045" i="23" s="1"/>
  <c r="J2834" i="23" a="1"/>
  <c r="J2834" i="23" s="1"/>
  <c r="P2310" i="23" s="1"/>
  <c r="J2976" i="23" a="1"/>
  <c r="J2976" i="23" s="1"/>
  <c r="P2429" i="23" s="1"/>
  <c r="J1981" i="23" a="1"/>
  <c r="J1981" i="23" s="1"/>
  <c r="P1637" i="23" s="1"/>
  <c r="J197" i="23" a="1"/>
  <c r="J197" i="23" s="1"/>
  <c r="P196" i="23" s="1"/>
  <c r="J376" i="23" a="1"/>
  <c r="J376" i="23" s="1"/>
  <c r="P375" i="23" s="1"/>
  <c r="J3196" i="23" a="1"/>
  <c r="J3196" i="23" s="1"/>
  <c r="J3583" i="23" a="1"/>
  <c r="J3583" i="23" s="1"/>
  <c r="J3339" i="23" a="1"/>
  <c r="J3339" i="23" s="1"/>
  <c r="P2740" i="23" s="1"/>
  <c r="J3382" i="23" a="1"/>
  <c r="J3382" i="23" s="1"/>
  <c r="P2762" i="23" s="1"/>
  <c r="J972" i="23" a="1"/>
  <c r="J972" i="23" s="1"/>
  <c r="P772" i="23" s="1"/>
  <c r="J203" i="23" a="1"/>
  <c r="J203" i="23" s="1"/>
  <c r="P202" i="23" s="1"/>
  <c r="J2289" i="23" a="1"/>
  <c r="J2289" i="23" s="1"/>
  <c r="P1864" i="23" s="1"/>
  <c r="J2998" i="23" a="1"/>
  <c r="J2998" i="23" s="1"/>
  <c r="P2446" i="23" s="1"/>
  <c r="J614" i="23" a="1"/>
  <c r="J614" i="23" s="1"/>
  <c r="J2598" i="23" a="1"/>
  <c r="J2598" i="23" s="1"/>
  <c r="P2100" i="23" s="1"/>
  <c r="J2764" i="23" a="1"/>
  <c r="J2764" i="23" s="1"/>
  <c r="P2251" i="23" s="1"/>
  <c r="J2529" i="23" a="1"/>
  <c r="J2529" i="23" s="1"/>
  <c r="J1629" i="23" a="1"/>
  <c r="J1629" i="23" s="1"/>
  <c r="P1333" i="23" s="1"/>
  <c r="J2987" i="23" a="1"/>
  <c r="J2987" i="23" s="1"/>
  <c r="P2438" i="23" s="1"/>
  <c r="J1527" i="23" a="1"/>
  <c r="J1527" i="23" s="1"/>
  <c r="P1247" i="23" s="1"/>
  <c r="J1197" i="23" a="1"/>
  <c r="J1197" i="23" s="1"/>
  <c r="P949" i="23" s="1"/>
  <c r="J2238" i="23" a="1"/>
  <c r="J2238" i="23" s="1"/>
  <c r="P1813" i="23" s="1"/>
  <c r="J1118" i="23" a="1"/>
  <c r="J1118" i="23" s="1"/>
  <c r="P890" i="23" s="1"/>
  <c r="J2207" i="23" a="1"/>
  <c r="J2207" i="23" s="1"/>
  <c r="P1783" i="23" s="1"/>
  <c r="J3545" i="23" a="1"/>
  <c r="J3545" i="23" s="1"/>
  <c r="P2911" i="23" s="1"/>
  <c r="J2119" i="23" a="1"/>
  <c r="J2119" i="23" s="1"/>
  <c r="P1732" i="23" s="1"/>
  <c r="J3289" i="23" a="1"/>
  <c r="J3289" i="23" s="1"/>
  <c r="P2690" i="23" s="1"/>
  <c r="J1045" i="23" a="1"/>
  <c r="J1045" i="23" s="1"/>
  <c r="P834" i="23" s="1"/>
  <c r="J2196" i="23" a="1"/>
  <c r="J2196" i="23" s="1"/>
  <c r="P1773" i="23" s="1"/>
  <c r="J815" i="23" a="1"/>
  <c r="J815" i="23" s="1"/>
  <c r="P618" i="23" s="1"/>
  <c r="J1275" i="23" a="1"/>
  <c r="J1275" i="23" s="1"/>
  <c r="P1023" i="23" s="1"/>
  <c r="J3306" i="23" a="1"/>
  <c r="J3306" i="23" s="1"/>
  <c r="P2707" i="23" s="1"/>
  <c r="J200" i="23" a="1"/>
  <c r="J200" i="23" s="1"/>
  <c r="P199" i="23" s="1"/>
  <c r="J2429" i="23" a="1"/>
  <c r="J2429" i="23" s="1"/>
  <c r="P2004" i="23" s="1"/>
  <c r="J1738" i="23" a="1"/>
  <c r="J1738" i="23" s="1"/>
  <c r="J2114" i="23" a="1"/>
  <c r="J2114" i="23" s="1"/>
  <c r="J1406" i="23" a="1"/>
  <c r="J1406" i="23" s="1"/>
  <c r="P1150" i="23" s="1"/>
  <c r="J3511" i="23" a="1"/>
  <c r="J3511" i="23" s="1"/>
  <c r="P2877" i="23" s="1"/>
  <c r="J1620" i="23" a="1"/>
  <c r="J1620" i="23" s="1"/>
  <c r="P1326" i="23" s="1"/>
  <c r="J1040" i="23" a="1"/>
  <c r="J1040" i="23" s="1"/>
  <c r="P831" i="23" s="1"/>
  <c r="J379" i="23" a="1"/>
  <c r="J379" i="23" s="1"/>
  <c r="P378" i="23" s="1"/>
  <c r="J2820" i="23" a="1"/>
  <c r="J2820" i="23" s="1"/>
  <c r="P2301" i="23" s="1"/>
  <c r="J3351" i="23" a="1"/>
  <c r="J3351" i="23" s="1"/>
  <c r="J2121" i="23" a="1"/>
  <c r="J2121" i="23" s="1"/>
  <c r="P1734" i="23" s="1"/>
  <c r="J2978" i="23" a="1"/>
  <c r="J2978" i="23" s="1"/>
  <c r="J1982" i="23" a="1"/>
  <c r="J1982" i="23" s="1"/>
  <c r="P1638" i="23" s="1"/>
  <c r="J199" i="23" a="1"/>
  <c r="J199" i="23" s="1"/>
  <c r="P198" i="23" s="1"/>
  <c r="J3065" i="23" a="1"/>
  <c r="J3065" i="23" s="1"/>
  <c r="P2500" i="23" s="1"/>
  <c r="J2689" i="23" a="1"/>
  <c r="J2689" i="23" s="1"/>
  <c r="P2176" i="23" s="1"/>
  <c r="J3352" i="23" a="1"/>
  <c r="J3352" i="23" s="1"/>
  <c r="J603" i="23" a="1"/>
  <c r="J603" i="23" s="1"/>
  <c r="J3033" i="23" a="1"/>
  <c r="J3033" i="23" s="1"/>
  <c r="P2473" i="23" s="1"/>
  <c r="J2341" i="23" a="1"/>
  <c r="J2341" i="23" s="1"/>
  <c r="P1916" i="23" s="1"/>
  <c r="J1396" i="23" a="1"/>
  <c r="J1396" i="23" s="1"/>
  <c r="P1142" i="23" s="1"/>
  <c r="J3032" i="23" a="1"/>
  <c r="J3032" i="23" s="1"/>
  <c r="J3188" i="23" a="1"/>
  <c r="J3188" i="23" s="1"/>
  <c r="P2605" i="23" s="1"/>
  <c r="J2495" i="23" a="1"/>
  <c r="J2495" i="23" s="1"/>
  <c r="P2040" i="23" s="1"/>
  <c r="J1469" i="23" a="1"/>
  <c r="J1469" i="23" s="1"/>
  <c r="P1201" i="23" s="1"/>
  <c r="J2055" i="23" a="1"/>
  <c r="J2055" i="23" s="1"/>
  <c r="P1710" i="23" s="1"/>
  <c r="J29" i="23" a="1"/>
  <c r="J29" i="23" s="1"/>
  <c r="P28" i="23" s="1"/>
  <c r="J1194" i="23" a="1"/>
  <c r="J1194" i="23" s="1"/>
  <c r="P946" i="23" s="1"/>
  <c r="J2506" i="23" a="1"/>
  <c r="J2506" i="23" s="1"/>
  <c r="P2048" i="23" s="1"/>
  <c r="J670" i="23" a="1"/>
  <c r="J670" i="23" s="1"/>
  <c r="J3358" i="23" a="1"/>
  <c r="J3358" i="23" s="1"/>
  <c r="J3015" i="23" a="1"/>
  <c r="J3015" i="23" s="1"/>
  <c r="P2460" i="23" s="1"/>
  <c r="J2200" i="23" a="1"/>
  <c r="J2200" i="23" s="1"/>
  <c r="P1776" i="23" s="1"/>
  <c r="J942" i="23" a="1"/>
  <c r="J942" i="23" s="1"/>
  <c r="J1250" i="23" a="1"/>
  <c r="J1250" i="23" s="1"/>
  <c r="P998" i="23" s="1"/>
  <c r="J2658" i="23" a="1"/>
  <c r="J2658" i="23" s="1"/>
  <c r="P2145" i="23" s="1"/>
  <c r="J1539" i="23" a="1"/>
  <c r="J1539" i="23" s="1"/>
  <c r="P1259" i="23" s="1"/>
  <c r="J1359" i="23" a="1"/>
  <c r="J1359" i="23" s="1"/>
  <c r="P1107" i="23" s="1"/>
  <c r="J650" i="23" a="1"/>
  <c r="J650" i="23" s="1"/>
  <c r="P516" i="23" s="1"/>
  <c r="J474" i="23" a="1"/>
  <c r="J474" i="23" s="1"/>
  <c r="P456" i="23" s="1"/>
  <c r="J1730" i="23" a="1"/>
  <c r="J1730" i="23" s="1"/>
  <c r="P1409" i="23" s="1"/>
  <c r="J3519" i="23" a="1"/>
  <c r="J3519" i="23" s="1"/>
  <c r="P2885" i="23" s="1"/>
  <c r="J1019" i="23" a="1"/>
  <c r="J1019" i="23" s="1"/>
  <c r="J698" i="23" a="1"/>
  <c r="J698" i="23" s="1"/>
  <c r="P530" i="23" s="1"/>
  <c r="J1748" i="23" a="1"/>
  <c r="J1748" i="23" s="1"/>
  <c r="P1417" i="23" s="1"/>
  <c r="J161" i="23" a="1"/>
  <c r="J161" i="23" s="1"/>
  <c r="P160" i="23" s="1"/>
  <c r="J1880" i="23" a="1"/>
  <c r="J1880" i="23" s="1"/>
  <c r="P1536" i="23" s="1"/>
  <c r="J2292" i="23" a="1"/>
  <c r="J2292" i="23" s="1"/>
  <c r="P1867" i="23" s="1"/>
  <c r="J2769" i="23" a="1"/>
  <c r="J2769" i="23" s="1"/>
  <c r="P2256" i="23" s="1"/>
  <c r="J41" i="23" a="1"/>
  <c r="J41" i="23" s="1"/>
  <c r="P40" i="23" s="1"/>
  <c r="J1517" i="23" a="1"/>
  <c r="J1517" i="23" s="1"/>
  <c r="J2466" i="23" a="1"/>
  <c r="J2466" i="23" s="1"/>
  <c r="J434" i="23" a="1"/>
  <c r="J434" i="23" s="1"/>
  <c r="P433" i="23" s="1"/>
  <c r="J2426" i="23" a="1"/>
  <c r="J2426" i="23" s="1"/>
  <c r="P2001" i="23" s="1"/>
  <c r="J2683" i="23" a="1"/>
  <c r="J2683" i="23" s="1"/>
  <c r="P2170" i="23" s="1"/>
  <c r="J531" i="23" a="1"/>
  <c r="J531" i="23" s="1"/>
  <c r="P475" i="23" s="1"/>
  <c r="J2868" i="23" a="1"/>
  <c r="J2868" i="23" s="1"/>
  <c r="P2341" i="23" s="1"/>
  <c r="J92" i="23" a="1"/>
  <c r="J92" i="23" s="1"/>
  <c r="P91" i="23" s="1"/>
  <c r="J3229" i="23" a="1"/>
  <c r="J3229" i="23" s="1"/>
  <c r="P2632" i="23" s="1"/>
  <c r="J884" i="23" a="1"/>
  <c r="J884" i="23" s="1"/>
  <c r="P687" i="23" s="1"/>
  <c r="J3456" i="23" a="1"/>
  <c r="J3456" i="23" s="1"/>
  <c r="P2822" i="23" s="1"/>
  <c r="J1414" i="23" a="1"/>
  <c r="J1414" i="23" s="1"/>
  <c r="J277" i="23" a="1"/>
  <c r="J277" i="23" s="1"/>
  <c r="P276" i="23" s="1"/>
  <c r="J2766" i="23" a="1"/>
  <c r="J2766" i="23" s="1"/>
  <c r="P2253" i="23" s="1"/>
  <c r="J2076" i="23" a="1"/>
  <c r="J2076" i="23" s="1"/>
  <c r="J1956" i="23" a="1"/>
  <c r="J1956" i="23" s="1"/>
  <c r="P1612" i="23" s="1"/>
  <c r="J781" i="23" a="1"/>
  <c r="J781" i="23" s="1"/>
  <c r="P588" i="23" s="1"/>
  <c r="J2366" i="23" a="1"/>
  <c r="J2366" i="23" s="1"/>
  <c r="P1941" i="23" s="1"/>
  <c r="J2527" i="23" a="1"/>
  <c r="J2527" i="23" s="1"/>
  <c r="P2061" i="23" s="1"/>
  <c r="J632" i="23" a="1"/>
  <c r="J632" i="23" s="1"/>
  <c r="J2972" i="23" a="1"/>
  <c r="J2972" i="23" s="1"/>
  <c r="P2425" i="23" s="1"/>
  <c r="J3269" i="23" a="1"/>
  <c r="J3269" i="23" s="1"/>
  <c r="P2670" i="23" s="1"/>
  <c r="J298" i="23" a="1"/>
  <c r="J298" i="23" s="1"/>
  <c r="P297" i="23" s="1"/>
  <c r="J1856" i="23" a="1"/>
  <c r="J1856" i="23" s="1"/>
  <c r="P1512" i="23" s="1"/>
  <c r="J1017" i="23" a="1"/>
  <c r="J1017" i="23" s="1"/>
  <c r="P813" i="23" s="1"/>
  <c r="J2211" i="23" a="1"/>
  <c r="J2211" i="23" s="1"/>
  <c r="P1787" i="23" s="1"/>
  <c r="J2980" i="23" a="1"/>
  <c r="J2980" i="23" s="1"/>
  <c r="P2432" i="23" s="1"/>
  <c r="J2014" i="23" a="1"/>
  <c r="J2014" i="23" s="1"/>
  <c r="P1670" i="23" s="1"/>
  <c r="J1023" i="23" a="1"/>
  <c r="J1023" i="23" s="1"/>
  <c r="P818" i="23" s="1"/>
  <c r="J2507" i="23" a="1"/>
  <c r="J2507" i="23" s="1"/>
  <c r="J3386" i="23" a="1"/>
  <c r="J3386" i="23" s="1"/>
  <c r="J2814" i="23" a="1"/>
  <c r="J2814" i="23" s="1"/>
  <c r="P2295" i="23" s="1"/>
  <c r="J640" i="23" a="1"/>
  <c r="J640" i="23" s="1"/>
  <c r="P511" i="23" s="1"/>
  <c r="J1380" i="23" a="1"/>
  <c r="J1380" i="23" s="1"/>
  <c r="P1128" i="23" s="1"/>
  <c r="J382" i="23" a="1"/>
  <c r="J382" i="23" s="1"/>
  <c r="P381" i="23" s="1"/>
  <c r="J1113" i="23" a="1"/>
  <c r="J1113" i="23" s="1"/>
  <c r="P886" i="23" s="1"/>
  <c r="J946" i="23" a="1"/>
  <c r="J946" i="23" s="1"/>
  <c r="P748" i="23" s="1"/>
  <c r="J2443" i="23" a="1"/>
  <c r="J2443" i="23" s="1"/>
  <c r="J734" i="23" a="1"/>
  <c r="J734" i="23" s="1"/>
  <c r="P551" i="23" s="1"/>
  <c r="J2604" i="23" a="1"/>
  <c r="J2604" i="23" s="1"/>
  <c r="P2103" i="23" s="1"/>
  <c r="J1030" i="23" a="1"/>
  <c r="J1030" i="23" s="1"/>
  <c r="P824" i="23" s="1"/>
  <c r="J958" i="23" a="1"/>
  <c r="J958" i="23" s="1"/>
  <c r="P759" i="23" s="1"/>
  <c r="J3406" i="23" a="1"/>
  <c r="J3406" i="23" s="1"/>
  <c r="P2772" i="23" s="1"/>
  <c r="J1119" i="23" a="1"/>
  <c r="J1119" i="23" s="1"/>
  <c r="J1088" i="23" a="1"/>
  <c r="J1088" i="23" s="1"/>
  <c r="P870" i="23" s="1"/>
  <c r="J1990" i="23" a="1"/>
  <c r="J1990" i="23" s="1"/>
  <c r="P1646" i="23" s="1"/>
  <c r="J1199" i="23" a="1"/>
  <c r="J1199" i="23" s="1"/>
  <c r="P951" i="23" s="1"/>
  <c r="J1026" i="23" a="1"/>
  <c r="J1026" i="23" s="1"/>
  <c r="P820" i="23" s="1"/>
  <c r="J574" i="23" a="1"/>
  <c r="J574" i="23" s="1"/>
  <c r="J2812" i="23" a="1"/>
  <c r="J2812" i="23" s="1"/>
  <c r="P2293" i="23" s="1"/>
  <c r="J913" i="1"/>
  <c r="J156" i="1"/>
  <c r="J292" i="1"/>
  <c r="J357" i="1"/>
  <c r="J720" i="1"/>
  <c r="J324" i="1"/>
  <c r="J360" i="1"/>
  <c r="J260" i="1"/>
  <c r="J197" i="1"/>
  <c r="J351" i="1"/>
  <c r="J792" i="1"/>
  <c r="J404" i="1"/>
  <c r="J157" i="1"/>
  <c r="J524" i="1"/>
  <c r="J318" i="1"/>
  <c r="J741" i="1"/>
  <c r="J210" i="1"/>
  <c r="J826" i="1"/>
  <c r="J174" i="1"/>
  <c r="J813" i="1"/>
  <c r="J518" i="1"/>
  <c r="J489" i="1"/>
  <c r="N173" i="1"/>
  <c r="N168" i="1"/>
  <c r="J367" i="1"/>
  <c r="J2996" i="23" a="1"/>
  <c r="J2996" i="23" s="1"/>
  <c r="P2445" i="23" s="1"/>
  <c r="J770" i="23" a="1"/>
  <c r="J770" i="23" s="1"/>
  <c r="P581" i="23" s="1"/>
  <c r="J85" i="23" a="1"/>
  <c r="J85" i="23" s="1"/>
  <c r="P84" i="23" s="1"/>
  <c r="J3541" i="23" a="1"/>
  <c r="J3541" i="23" s="1"/>
  <c r="P2907" i="23" s="1"/>
  <c r="J2981" i="23" a="1"/>
  <c r="J2981" i="23" s="1"/>
  <c r="P2433" i="23" s="1"/>
  <c r="J3299" i="23" a="1"/>
  <c r="J3299" i="23" s="1"/>
  <c r="P2700" i="23" s="1"/>
  <c r="J2738" i="23" a="1"/>
  <c r="J2738" i="23" s="1"/>
  <c r="P2225" i="23" s="1"/>
  <c r="J730" i="1"/>
  <c r="J671" i="1"/>
  <c r="J906" i="1"/>
  <c r="J302" i="1"/>
  <c r="N187" i="1"/>
  <c r="N171" i="1"/>
  <c r="N190" i="1"/>
  <c r="N174" i="1"/>
  <c r="N158" i="1"/>
  <c r="N177" i="1"/>
  <c r="N161" i="1"/>
  <c r="N184" i="1"/>
  <c r="N183" i="1"/>
  <c r="N167" i="1"/>
  <c r="N186" i="1"/>
  <c r="N170" i="1"/>
  <c r="N189" i="1"/>
  <c r="N157" i="1"/>
  <c r="N180" i="1"/>
  <c r="N164" i="1"/>
  <c r="N193" i="1"/>
  <c r="N1169" i="1"/>
  <c r="N1153" i="1"/>
  <c r="N1137" i="1"/>
  <c r="N1121" i="1"/>
  <c r="N1105" i="1"/>
  <c r="N1089" i="1"/>
  <c r="N1073" i="1"/>
  <c r="N1057" i="1"/>
  <c r="N945" i="1"/>
  <c r="N929" i="1"/>
  <c r="N913" i="1"/>
  <c r="N897" i="1"/>
  <c r="N881" i="1"/>
  <c r="N865" i="1"/>
  <c r="N1176" i="1"/>
  <c r="N1160" i="1"/>
  <c r="N1144" i="1"/>
  <c r="N1128" i="1"/>
  <c r="N1112" i="1"/>
  <c r="N1096" i="1"/>
  <c r="N1080" i="1"/>
  <c r="N1064" i="1"/>
  <c r="N952" i="1"/>
  <c r="N936" i="1"/>
  <c r="N920" i="1"/>
  <c r="N904" i="1"/>
  <c r="N888" i="1"/>
  <c r="N872" i="1"/>
  <c r="N856" i="1"/>
  <c r="N840" i="1"/>
  <c r="N824" i="1"/>
  <c r="N1175" i="1"/>
  <c r="N1159" i="1"/>
  <c r="N1143" i="1"/>
  <c r="N1127" i="1"/>
  <c r="N1111" i="1"/>
  <c r="N1095" i="1"/>
  <c r="N1079" i="1"/>
  <c r="N1063" i="1"/>
  <c r="N951" i="1"/>
  <c r="N935" i="1"/>
  <c r="N919" i="1"/>
  <c r="N903" i="1"/>
  <c r="N887" i="1"/>
  <c r="N871" i="1"/>
  <c r="N855" i="1"/>
  <c r="N839" i="1"/>
  <c r="N823" i="1"/>
  <c r="N807" i="1"/>
  <c r="N791" i="1"/>
  <c r="N1174" i="1"/>
  <c r="N1158" i="1"/>
  <c r="N1142" i="1"/>
  <c r="N1126" i="1"/>
  <c r="N1110" i="1"/>
  <c r="N1094" i="1"/>
  <c r="N1078" i="1"/>
  <c r="N1062" i="1"/>
  <c r="N950" i="1"/>
  <c r="N934" i="1"/>
  <c r="N918" i="1"/>
  <c r="N902" i="1"/>
  <c r="N886" i="1"/>
  <c r="N870" i="1"/>
  <c r="N854" i="1"/>
  <c r="N838" i="1"/>
  <c r="N822" i="1"/>
  <c r="N806" i="1"/>
  <c r="N790" i="1"/>
  <c r="N774" i="1"/>
  <c r="N758" i="1"/>
  <c r="N742" i="1"/>
  <c r="N726" i="1"/>
  <c r="N710" i="1"/>
  <c r="N694" i="1"/>
  <c r="N678" i="1"/>
  <c r="N662" i="1"/>
  <c r="N646" i="1"/>
  <c r="N630" i="1"/>
  <c r="N614" i="1"/>
  <c r="N598" i="1"/>
  <c r="N582" i="1"/>
  <c r="N566" i="1"/>
  <c r="N550" i="1"/>
  <c r="N534" i="1"/>
  <c r="N518" i="1"/>
  <c r="N502" i="1"/>
  <c r="N486" i="1"/>
  <c r="N470" i="1"/>
  <c r="N454" i="1"/>
  <c r="N438" i="1"/>
  <c r="N422" i="1"/>
  <c r="N406" i="1"/>
  <c r="N390" i="1"/>
  <c r="N374" i="1"/>
  <c r="N358" i="1"/>
  <c r="N342" i="1"/>
  <c r="N326" i="1"/>
  <c r="N310" i="1"/>
  <c r="N294" i="1"/>
  <c r="N767" i="1"/>
  <c r="N751" i="1"/>
  <c r="N735" i="1"/>
  <c r="N719" i="1"/>
  <c r="N703" i="1"/>
  <c r="N687" i="1"/>
  <c r="N671" i="1"/>
  <c r="N655" i="1"/>
  <c r="N639" i="1"/>
  <c r="N623" i="1"/>
  <c r="N607" i="1"/>
  <c r="N591" i="1"/>
  <c r="N575" i="1"/>
  <c r="N559" i="1"/>
  <c r="N543" i="1"/>
  <c r="N527" i="1"/>
  <c r="N511" i="1"/>
  <c r="N495" i="1"/>
  <c r="N479" i="1"/>
  <c r="N463" i="1"/>
  <c r="N447" i="1"/>
  <c r="N431" i="1"/>
  <c r="N415" i="1"/>
  <c r="N399" i="1"/>
  <c r="N383" i="1"/>
  <c r="N367" i="1"/>
  <c r="N1181" i="1"/>
  <c r="N1165" i="1"/>
  <c r="N1149" i="1"/>
  <c r="N1133" i="1"/>
  <c r="N1117" i="1"/>
  <c r="N1101" i="1"/>
  <c r="N1085" i="1"/>
  <c r="N1069" i="1"/>
  <c r="N957" i="1"/>
  <c r="N941" i="1"/>
  <c r="N925" i="1"/>
  <c r="N909" i="1"/>
  <c r="N893" i="1"/>
  <c r="N877" i="1"/>
  <c r="N861" i="1"/>
  <c r="N1172" i="1"/>
  <c r="N1156" i="1"/>
  <c r="N1140" i="1"/>
  <c r="N1124" i="1"/>
  <c r="N1108" i="1"/>
  <c r="N1092" i="1"/>
  <c r="N1076" i="1"/>
  <c r="N1060" i="1"/>
  <c r="N948" i="1"/>
  <c r="N932" i="1"/>
  <c r="N916" i="1"/>
  <c r="N900" i="1"/>
  <c r="N884" i="1"/>
  <c r="N868" i="1"/>
  <c r="N852" i="1"/>
  <c r="N836" i="1"/>
  <c r="N1171" i="1"/>
  <c r="N1155" i="1"/>
  <c r="N1139" i="1"/>
  <c r="N1123" i="1"/>
  <c r="N1107" i="1"/>
  <c r="N1091" i="1"/>
  <c r="N1075" i="1"/>
  <c r="N1059" i="1"/>
  <c r="N947" i="1"/>
  <c r="N931" i="1"/>
  <c r="N915" i="1"/>
  <c r="N899" i="1"/>
  <c r="N883" i="1"/>
  <c r="N867" i="1"/>
  <c r="N851" i="1"/>
  <c r="N835" i="1"/>
  <c r="N819" i="1"/>
  <c r="N803" i="1"/>
  <c r="N787" i="1"/>
  <c r="N1170" i="1"/>
  <c r="N1154" i="1"/>
  <c r="N1138" i="1"/>
  <c r="N1122" i="1"/>
  <c r="N1106" i="1"/>
  <c r="N1090" i="1"/>
  <c r="N1074" i="1"/>
  <c r="N1058" i="1"/>
  <c r="N946" i="1"/>
  <c r="N930" i="1"/>
  <c r="N914" i="1"/>
  <c r="N898" i="1"/>
  <c r="N882" i="1"/>
  <c r="N866" i="1"/>
  <c r="N850" i="1"/>
  <c r="N834" i="1"/>
  <c r="N818" i="1"/>
  <c r="N802" i="1"/>
  <c r="N786" i="1"/>
  <c r="N770" i="1"/>
  <c r="N754" i="1"/>
  <c r="N738" i="1"/>
  <c r="N722" i="1"/>
  <c r="N706" i="1"/>
  <c r="N690" i="1"/>
  <c r="N674" i="1"/>
  <c r="N658" i="1"/>
  <c r="N642" i="1"/>
  <c r="N626" i="1"/>
  <c r="N610" i="1"/>
  <c r="N594" i="1"/>
  <c r="N578" i="1"/>
  <c r="N562" i="1"/>
  <c r="N546" i="1"/>
  <c r="N530" i="1"/>
  <c r="N514" i="1"/>
  <c r="N498" i="1"/>
  <c r="N482" i="1"/>
  <c r="N466" i="1"/>
  <c r="N450" i="1"/>
  <c r="N434" i="1"/>
  <c r="N418" i="1"/>
  <c r="N402" i="1"/>
  <c r="N386" i="1"/>
  <c r="N370" i="1"/>
  <c r="N354" i="1"/>
  <c r="N338" i="1"/>
  <c r="N322" i="1"/>
  <c r="N306" i="1"/>
  <c r="N779" i="1"/>
  <c r="N763" i="1"/>
  <c r="N747" i="1"/>
  <c r="N731" i="1"/>
  <c r="N715" i="1"/>
  <c r="N699" i="1"/>
  <c r="N683" i="1"/>
  <c r="N667" i="1"/>
  <c r="N651" i="1"/>
  <c r="N635" i="1"/>
  <c r="N619" i="1"/>
  <c r="N603" i="1"/>
  <c r="N587" i="1"/>
  <c r="N571" i="1"/>
  <c r="N555" i="1"/>
  <c r="N539" i="1"/>
  <c r="N523" i="1"/>
  <c r="N507" i="1"/>
  <c r="N491" i="1"/>
  <c r="N475" i="1"/>
  <c r="N459" i="1"/>
  <c r="N443" i="1"/>
  <c r="N427" i="1"/>
  <c r="N411" i="1"/>
  <c r="N395" i="1"/>
  <c r="N379" i="1"/>
  <c r="N1177" i="1"/>
  <c r="N1161" i="1"/>
  <c r="N1145" i="1"/>
  <c r="N1129" i="1"/>
  <c r="N1113" i="1"/>
  <c r="N1097" i="1"/>
  <c r="N1081" i="1"/>
  <c r="N1065" i="1"/>
  <c r="N953" i="1"/>
  <c r="N937" i="1"/>
  <c r="N921" i="1"/>
  <c r="N905" i="1"/>
  <c r="N889" i="1"/>
  <c r="N873" i="1"/>
  <c r="N857" i="1"/>
  <c r="N1168" i="1"/>
  <c r="N1152" i="1"/>
  <c r="N1136" i="1"/>
  <c r="N1120" i="1"/>
  <c r="N1104" i="1"/>
  <c r="N1088" i="1"/>
  <c r="N1072" i="1"/>
  <c r="N1056" i="1"/>
  <c r="N944" i="1"/>
  <c r="N928" i="1"/>
  <c r="N912" i="1"/>
  <c r="N896" i="1"/>
  <c r="N880" i="1"/>
  <c r="N864" i="1"/>
  <c r="N848" i="1"/>
  <c r="N832" i="1"/>
  <c r="N1167" i="1"/>
  <c r="N1151" i="1"/>
  <c r="N1135" i="1"/>
  <c r="N1119" i="1"/>
  <c r="N1103" i="1"/>
  <c r="N1087" i="1"/>
  <c r="N1071" i="1"/>
  <c r="N943" i="1"/>
  <c r="N927" i="1"/>
  <c r="N911" i="1"/>
  <c r="N895" i="1"/>
  <c r="N879" i="1"/>
  <c r="N863" i="1"/>
  <c r="N847" i="1"/>
  <c r="N831" i="1"/>
  <c r="N815" i="1"/>
  <c r="N799" i="1"/>
  <c r="N783" i="1"/>
  <c r="N1182" i="1"/>
  <c r="N1166" i="1"/>
  <c r="N1150" i="1"/>
  <c r="N1134" i="1"/>
  <c r="N1118" i="1"/>
  <c r="N1102" i="1"/>
  <c r="N1086" i="1"/>
  <c r="N1070" i="1"/>
  <c r="N942" i="1"/>
  <c r="N926" i="1"/>
  <c r="N910" i="1"/>
  <c r="N894" i="1"/>
  <c r="N878" i="1"/>
  <c r="N862" i="1"/>
  <c r="N846" i="1"/>
  <c r="N830" i="1"/>
  <c r="N814" i="1"/>
  <c r="N798" i="1"/>
  <c r="N782" i="1"/>
  <c r="N766" i="1"/>
  <c r="N750" i="1"/>
  <c r="N734" i="1"/>
  <c r="N718" i="1"/>
  <c r="N702" i="1"/>
  <c r="N686" i="1"/>
  <c r="N670" i="1"/>
  <c r="N654" i="1"/>
  <c r="N638" i="1"/>
  <c r="N622" i="1"/>
  <c r="N606" i="1"/>
  <c r="N590" i="1"/>
  <c r="N574" i="1"/>
  <c r="N558" i="1"/>
  <c r="N542" i="1"/>
  <c r="N526" i="1"/>
  <c r="N510" i="1"/>
  <c r="N494" i="1"/>
  <c r="N478" i="1"/>
  <c r="N462" i="1"/>
  <c r="N446" i="1"/>
  <c r="N430" i="1"/>
  <c r="N414" i="1"/>
  <c r="N398" i="1"/>
  <c r="N382" i="1"/>
  <c r="N366" i="1"/>
  <c r="N350" i="1"/>
  <c r="N334" i="1"/>
  <c r="N318" i="1"/>
  <c r="N302" i="1"/>
  <c r="N775" i="1"/>
  <c r="N759" i="1"/>
  <c r="N743" i="1"/>
  <c r="N727" i="1"/>
  <c r="N711" i="1"/>
  <c r="N695" i="1"/>
  <c r="N679" i="1"/>
  <c r="N663" i="1"/>
  <c r="N647" i="1"/>
  <c r="N631" i="1"/>
  <c r="N615" i="1"/>
  <c r="N599" i="1"/>
  <c r="N583" i="1"/>
  <c r="N567" i="1"/>
  <c r="N551" i="1"/>
  <c r="N535" i="1"/>
  <c r="N519" i="1"/>
  <c r="N503" i="1"/>
  <c r="N487" i="1"/>
  <c r="N471" i="1"/>
  <c r="N455" i="1"/>
  <c r="N439" i="1"/>
  <c r="N423" i="1"/>
  <c r="N407" i="1"/>
  <c r="N391" i="1"/>
  <c r="N375" i="1"/>
  <c r="N359" i="1"/>
  <c r="N1173" i="1"/>
  <c r="N1157" i="1"/>
  <c r="N1141" i="1"/>
  <c r="N1125" i="1"/>
  <c r="N1109" i="1"/>
  <c r="N1093" i="1"/>
  <c r="N1077" i="1"/>
  <c r="N1061" i="1"/>
  <c r="N949" i="1"/>
  <c r="N933" i="1"/>
  <c r="N917" i="1"/>
  <c r="N901" i="1"/>
  <c r="N885" i="1"/>
  <c r="N869" i="1"/>
  <c r="N1180" i="1"/>
  <c r="N1164" i="1"/>
  <c r="N1148" i="1"/>
  <c r="N1132" i="1"/>
  <c r="N1116" i="1"/>
  <c r="N1100" i="1"/>
  <c r="N1084" i="1"/>
  <c r="N1068" i="1"/>
  <c r="N956" i="1"/>
  <c r="N940" i="1"/>
  <c r="N924" i="1"/>
  <c r="N908" i="1"/>
  <c r="N892" i="1"/>
  <c r="N876" i="1"/>
  <c r="N860" i="1"/>
  <c r="N844" i="1"/>
  <c r="N828" i="1"/>
  <c r="N1179" i="1"/>
  <c r="N1163" i="1"/>
  <c r="N1147" i="1"/>
  <c r="N1131" i="1"/>
  <c r="N1115" i="1"/>
  <c r="N1099" i="1"/>
  <c r="N1083" i="1"/>
  <c r="N1067" i="1"/>
  <c r="N955" i="1"/>
  <c r="N939" i="1"/>
  <c r="N923" i="1"/>
  <c r="N859" i="1"/>
  <c r="N795" i="1"/>
  <c r="N1162" i="1"/>
  <c r="N1098" i="1"/>
  <c r="N906" i="1"/>
  <c r="N842" i="1"/>
  <c r="N778" i="1"/>
  <c r="N714" i="1"/>
  <c r="N650" i="1"/>
  <c r="N586" i="1"/>
  <c r="N522" i="1"/>
  <c r="N458" i="1"/>
  <c r="N394" i="1"/>
  <c r="N330" i="1"/>
  <c r="N755" i="1"/>
  <c r="N691" i="1"/>
  <c r="N627" i="1"/>
  <c r="N563" i="1"/>
  <c r="N499" i="1"/>
  <c r="N435" i="1"/>
  <c r="N371" i="1"/>
  <c r="N347" i="1"/>
  <c r="N331" i="1"/>
  <c r="N315" i="1"/>
  <c r="N299" i="1"/>
  <c r="N283" i="1"/>
  <c r="N267" i="1"/>
  <c r="N251" i="1"/>
  <c r="N235" i="1"/>
  <c r="N219" i="1"/>
  <c r="N203" i="1"/>
  <c r="N286" i="1"/>
  <c r="N270" i="1"/>
  <c r="N254" i="1"/>
  <c r="N238" i="1"/>
  <c r="N222" i="1"/>
  <c r="N206" i="1"/>
  <c r="N849" i="1"/>
  <c r="N833" i="1"/>
  <c r="N817" i="1"/>
  <c r="N801" i="1"/>
  <c r="N785" i="1"/>
  <c r="N769" i="1"/>
  <c r="N753" i="1"/>
  <c r="N737" i="1"/>
  <c r="N721" i="1"/>
  <c r="N705" i="1"/>
  <c r="N689" i="1"/>
  <c r="N673" i="1"/>
  <c r="N657" i="1"/>
  <c r="N641" i="1"/>
  <c r="N625" i="1"/>
  <c r="N609" i="1"/>
  <c r="N593" i="1"/>
  <c r="N577" i="1"/>
  <c r="N561" i="1"/>
  <c r="N545" i="1"/>
  <c r="N529" i="1"/>
  <c r="N513" i="1"/>
  <c r="N497" i="1"/>
  <c r="N481" i="1"/>
  <c r="N465" i="1"/>
  <c r="N449" i="1"/>
  <c r="N433" i="1"/>
  <c r="N417" i="1"/>
  <c r="N401" i="1"/>
  <c r="N385" i="1"/>
  <c r="N369" i="1"/>
  <c r="N353" i="1"/>
  <c r="N337" i="1"/>
  <c r="N321" i="1"/>
  <c r="N305" i="1"/>
  <c r="N289" i="1"/>
  <c r="N273" i="1"/>
  <c r="N257" i="1"/>
  <c r="N241" i="1"/>
  <c r="N225" i="1"/>
  <c r="N209" i="1"/>
  <c r="N812" i="1"/>
  <c r="N796" i="1"/>
  <c r="N780" i="1"/>
  <c r="N764" i="1"/>
  <c r="N748" i="1"/>
  <c r="N732" i="1"/>
  <c r="N716" i="1"/>
  <c r="N700" i="1"/>
  <c r="N684" i="1"/>
  <c r="N668" i="1"/>
  <c r="N652" i="1"/>
  <c r="N636" i="1"/>
  <c r="N620" i="1"/>
  <c r="N604" i="1"/>
  <c r="N588" i="1"/>
  <c r="N572" i="1"/>
  <c r="N556" i="1"/>
  <c r="N540" i="1"/>
  <c r="N524" i="1"/>
  <c r="N508" i="1"/>
  <c r="N492" i="1"/>
  <c r="N476" i="1"/>
  <c r="N460" i="1"/>
  <c r="N444" i="1"/>
  <c r="N428" i="1"/>
  <c r="N412" i="1"/>
  <c r="N396" i="1"/>
  <c r="N380" i="1"/>
  <c r="N364" i="1"/>
  <c r="N348" i="1"/>
  <c r="N332" i="1"/>
  <c r="N316" i="1"/>
  <c r="N300" i="1"/>
  <c r="N284" i="1"/>
  <c r="N268" i="1"/>
  <c r="N252" i="1"/>
  <c r="N236" i="1"/>
  <c r="N220" i="1"/>
  <c r="N200" i="1"/>
  <c r="N204" i="1"/>
  <c r="N339" i="1"/>
  <c r="N617" i="1"/>
  <c r="N553" i="1"/>
  <c r="N505" i="1"/>
  <c r="N473" i="1"/>
  <c r="N425" i="1"/>
  <c r="N361" i="1"/>
  <c r="N313" i="1"/>
  <c r="N265" i="1"/>
  <c r="N233" i="1"/>
  <c r="N820" i="1"/>
  <c r="N756" i="1"/>
  <c r="N708" i="1"/>
  <c r="N660" i="1"/>
  <c r="N612" i="1"/>
  <c r="N548" i="1"/>
  <c r="N516" i="1"/>
  <c r="N468" i="1"/>
  <c r="N420" i="1"/>
  <c r="N372" i="1"/>
  <c r="N308" i="1"/>
  <c r="N260" i="1"/>
  <c r="N212" i="1"/>
  <c r="N875" i="1"/>
  <c r="N1114" i="1"/>
  <c r="N922" i="1"/>
  <c r="N858" i="1"/>
  <c r="N730" i="1"/>
  <c r="N602" i="1"/>
  <c r="N410" i="1"/>
  <c r="N771" i="1"/>
  <c r="N643" i="1"/>
  <c r="N451" i="1"/>
  <c r="N319" i="1"/>
  <c r="N255" i="1"/>
  <c r="N207" i="1"/>
  <c r="N242" i="1"/>
  <c r="N853" i="1"/>
  <c r="N805" i="1"/>
  <c r="N757" i="1"/>
  <c r="N725" i="1"/>
  <c r="N677" i="1"/>
  <c r="N629" i="1"/>
  <c r="N565" i="1"/>
  <c r="N517" i="1"/>
  <c r="N469" i="1"/>
  <c r="N405" i="1"/>
  <c r="N357" i="1"/>
  <c r="N309" i="1"/>
  <c r="N261" i="1"/>
  <c r="N213" i="1"/>
  <c r="N784" i="1"/>
  <c r="N736" i="1"/>
  <c r="N688" i="1"/>
  <c r="N640" i="1"/>
  <c r="N608" i="1"/>
  <c r="N560" i="1"/>
  <c r="N512" i="1"/>
  <c r="N464" i="1"/>
  <c r="N416" i="1"/>
  <c r="N368" i="1"/>
  <c r="N320" i="1"/>
  <c r="N272" i="1"/>
  <c r="N224" i="1"/>
  <c r="N907" i="1"/>
  <c r="N843" i="1"/>
  <c r="N1146" i="1"/>
  <c r="N1082" i="1"/>
  <c r="N954" i="1"/>
  <c r="N890" i="1"/>
  <c r="N826" i="1"/>
  <c r="N762" i="1"/>
  <c r="N698" i="1"/>
  <c r="N634" i="1"/>
  <c r="N570" i="1"/>
  <c r="N506" i="1"/>
  <c r="N442" i="1"/>
  <c r="N378" i="1"/>
  <c r="N314" i="1"/>
  <c r="N739" i="1"/>
  <c r="N675" i="1"/>
  <c r="N611" i="1"/>
  <c r="N547" i="1"/>
  <c r="N483" i="1"/>
  <c r="N419" i="1"/>
  <c r="N363" i="1"/>
  <c r="N343" i="1"/>
  <c r="N327" i="1"/>
  <c r="N311" i="1"/>
  <c r="N295" i="1"/>
  <c r="N279" i="1"/>
  <c r="N263" i="1"/>
  <c r="N247" i="1"/>
  <c r="N231" i="1"/>
  <c r="N215" i="1"/>
  <c r="N199" i="1"/>
  <c r="N282" i="1"/>
  <c r="N266" i="1"/>
  <c r="N250" i="1"/>
  <c r="N234" i="1"/>
  <c r="N218" i="1"/>
  <c r="N202" i="1"/>
  <c r="N845" i="1"/>
  <c r="N829" i="1"/>
  <c r="N813" i="1"/>
  <c r="N797" i="1"/>
  <c r="N781" i="1"/>
  <c r="N765" i="1"/>
  <c r="N749" i="1"/>
  <c r="N733" i="1"/>
  <c r="N717" i="1"/>
  <c r="N701" i="1"/>
  <c r="N685" i="1"/>
  <c r="N669" i="1"/>
  <c r="N653" i="1"/>
  <c r="N637" i="1"/>
  <c r="N621" i="1"/>
  <c r="N605" i="1"/>
  <c r="N589" i="1"/>
  <c r="N573" i="1"/>
  <c r="N557" i="1"/>
  <c r="N541" i="1"/>
  <c r="N525" i="1"/>
  <c r="N509" i="1"/>
  <c r="N493" i="1"/>
  <c r="N477" i="1"/>
  <c r="N461" i="1"/>
  <c r="N445" i="1"/>
  <c r="N429" i="1"/>
  <c r="N413" i="1"/>
  <c r="N397" i="1"/>
  <c r="N381" i="1"/>
  <c r="N365" i="1"/>
  <c r="N349" i="1"/>
  <c r="N333" i="1"/>
  <c r="N317" i="1"/>
  <c r="N301" i="1"/>
  <c r="N285" i="1"/>
  <c r="N269" i="1"/>
  <c r="N253" i="1"/>
  <c r="N237" i="1"/>
  <c r="N221" i="1"/>
  <c r="N205" i="1"/>
  <c r="N808" i="1"/>
  <c r="N792" i="1"/>
  <c r="N776" i="1"/>
  <c r="N760" i="1"/>
  <c r="N744" i="1"/>
  <c r="N728" i="1"/>
  <c r="N712" i="1"/>
  <c r="N696" i="1"/>
  <c r="N680" i="1"/>
  <c r="N664" i="1"/>
  <c r="N648" i="1"/>
  <c r="N632" i="1"/>
  <c r="N616" i="1"/>
  <c r="N600" i="1"/>
  <c r="N584" i="1"/>
  <c r="N568" i="1"/>
  <c r="N552" i="1"/>
  <c r="N536" i="1"/>
  <c r="N520" i="1"/>
  <c r="N504" i="1"/>
  <c r="N488" i="1"/>
  <c r="N472" i="1"/>
  <c r="N456" i="1"/>
  <c r="N440" i="1"/>
  <c r="N424" i="1"/>
  <c r="N408" i="1"/>
  <c r="N392" i="1"/>
  <c r="N376" i="1"/>
  <c r="N360" i="1"/>
  <c r="N344" i="1"/>
  <c r="N328" i="1"/>
  <c r="N312" i="1"/>
  <c r="N296" i="1"/>
  <c r="N280" i="1"/>
  <c r="N264" i="1"/>
  <c r="N248" i="1"/>
  <c r="N232" i="1"/>
  <c r="N216" i="1"/>
  <c r="N194" i="1"/>
  <c r="N196" i="1"/>
  <c r="N355" i="1"/>
  <c r="N649" i="1"/>
  <c r="N633" i="1"/>
  <c r="N585" i="1"/>
  <c r="N569" i="1"/>
  <c r="N521" i="1"/>
  <c r="N457" i="1"/>
  <c r="N409" i="1"/>
  <c r="N377" i="1"/>
  <c r="N329" i="1"/>
  <c r="N297" i="1"/>
  <c r="N249" i="1"/>
  <c r="N804" i="1"/>
  <c r="N772" i="1"/>
  <c r="N724" i="1"/>
  <c r="N676" i="1"/>
  <c r="N628" i="1"/>
  <c r="N580" i="1"/>
  <c r="N532" i="1"/>
  <c r="N484" i="1"/>
  <c r="N436" i="1"/>
  <c r="N404" i="1"/>
  <c r="N356" i="1"/>
  <c r="N324" i="1"/>
  <c r="N276" i="1"/>
  <c r="N228" i="1"/>
  <c r="N1178" i="1"/>
  <c r="N794" i="1"/>
  <c r="N666" i="1"/>
  <c r="N538" i="1"/>
  <c r="N474" i="1"/>
  <c r="N707" i="1"/>
  <c r="N515" i="1"/>
  <c r="N387" i="1"/>
  <c r="N335" i="1"/>
  <c r="N287" i="1"/>
  <c r="N239" i="1"/>
  <c r="N290" i="1"/>
  <c r="N258" i="1"/>
  <c r="N210" i="1"/>
  <c r="N821" i="1"/>
  <c r="N773" i="1"/>
  <c r="N709" i="1"/>
  <c r="N661" i="1"/>
  <c r="N613" i="1"/>
  <c r="N581" i="1"/>
  <c r="N533" i="1"/>
  <c r="N501" i="1"/>
  <c r="N453" i="1"/>
  <c r="N421" i="1"/>
  <c r="N389" i="1"/>
  <c r="N341" i="1"/>
  <c r="N293" i="1"/>
  <c r="N245" i="1"/>
  <c r="N816" i="1"/>
  <c r="N768" i="1"/>
  <c r="N720" i="1"/>
  <c r="N672" i="1"/>
  <c r="N624" i="1"/>
  <c r="N592" i="1"/>
  <c r="N544" i="1"/>
  <c r="N496" i="1"/>
  <c r="N448" i="1"/>
  <c r="N400" i="1"/>
  <c r="N352" i="1"/>
  <c r="N288" i="1"/>
  <c r="N240" i="1"/>
  <c r="N891" i="1"/>
  <c r="N827" i="1"/>
  <c r="N1130" i="1"/>
  <c r="N1066" i="1"/>
  <c r="N938" i="1"/>
  <c r="N874" i="1"/>
  <c r="N810" i="1"/>
  <c r="N746" i="1"/>
  <c r="N682" i="1"/>
  <c r="N618" i="1"/>
  <c r="N554" i="1"/>
  <c r="N490" i="1"/>
  <c r="N426" i="1"/>
  <c r="N362" i="1"/>
  <c r="N298" i="1"/>
  <c r="N723" i="1"/>
  <c r="N659" i="1"/>
  <c r="N595" i="1"/>
  <c r="N531" i="1"/>
  <c r="N467" i="1"/>
  <c r="N403" i="1"/>
  <c r="N323" i="1"/>
  <c r="N307" i="1"/>
  <c r="N291" i="1"/>
  <c r="N275" i="1"/>
  <c r="N259" i="1"/>
  <c r="N243" i="1"/>
  <c r="N227" i="1"/>
  <c r="N211" i="1"/>
  <c r="N195" i="1"/>
  <c r="N278" i="1"/>
  <c r="N262" i="1"/>
  <c r="N246" i="1"/>
  <c r="N230" i="1"/>
  <c r="N214" i="1"/>
  <c r="N198" i="1"/>
  <c r="N841" i="1"/>
  <c r="N825" i="1"/>
  <c r="N809" i="1"/>
  <c r="N793" i="1"/>
  <c r="N777" i="1"/>
  <c r="N761" i="1"/>
  <c r="N745" i="1"/>
  <c r="N729" i="1"/>
  <c r="N713" i="1"/>
  <c r="N697" i="1"/>
  <c r="N681" i="1"/>
  <c r="N665" i="1"/>
  <c r="N601" i="1"/>
  <c r="N537" i="1"/>
  <c r="N489" i="1"/>
  <c r="N441" i="1"/>
  <c r="N393" i="1"/>
  <c r="N345" i="1"/>
  <c r="N281" i="1"/>
  <c r="N217" i="1"/>
  <c r="N788" i="1"/>
  <c r="N740" i="1"/>
  <c r="N692" i="1"/>
  <c r="N644" i="1"/>
  <c r="N596" i="1"/>
  <c r="N564" i="1"/>
  <c r="N500" i="1"/>
  <c r="N452" i="1"/>
  <c r="N388" i="1"/>
  <c r="N340" i="1"/>
  <c r="N292" i="1"/>
  <c r="N244" i="1"/>
  <c r="N201" i="1"/>
  <c r="N811" i="1"/>
  <c r="N346" i="1"/>
  <c r="N579" i="1"/>
  <c r="N351" i="1"/>
  <c r="N303" i="1"/>
  <c r="N271" i="1"/>
  <c r="N223" i="1"/>
  <c r="N274" i="1"/>
  <c r="N226" i="1"/>
  <c r="N837" i="1"/>
  <c r="N789" i="1"/>
  <c r="N741" i="1"/>
  <c r="N693" i="1"/>
  <c r="N645" i="1"/>
  <c r="N597" i="1"/>
  <c r="N549" i="1"/>
  <c r="N485" i="1"/>
  <c r="N437" i="1"/>
  <c r="N373" i="1"/>
  <c r="N325" i="1"/>
  <c r="N277" i="1"/>
  <c r="N229" i="1"/>
  <c r="N800" i="1"/>
  <c r="N752" i="1"/>
  <c r="N704" i="1"/>
  <c r="N656" i="1"/>
  <c r="N576" i="1"/>
  <c r="N528" i="1"/>
  <c r="N480" i="1"/>
  <c r="N432" i="1"/>
  <c r="N384" i="1"/>
  <c r="N336" i="1"/>
  <c r="N304" i="1"/>
  <c r="N256" i="1"/>
  <c r="N208" i="1"/>
  <c r="N197" i="1"/>
  <c r="N179" i="1"/>
  <c r="N163" i="1"/>
  <c r="N182" i="1"/>
  <c r="N166" i="1"/>
  <c r="N185" i="1"/>
  <c r="N169" i="1"/>
  <c r="N192" i="1"/>
  <c r="N176" i="1"/>
  <c r="N160" i="1"/>
  <c r="N191" i="1"/>
  <c r="N175" i="1"/>
  <c r="N159" i="1"/>
  <c r="N178" i="1"/>
  <c r="N162" i="1"/>
  <c r="N181" i="1"/>
  <c r="N165" i="1"/>
  <c r="N188" i="1"/>
  <c r="N172" i="1"/>
  <c r="N156" i="1"/>
  <c r="N85" i="1"/>
  <c r="N84" i="1"/>
  <c r="J671" i="23" a="1"/>
  <c r="J671" i="23" s="1"/>
  <c r="P524" i="23" s="1"/>
  <c r="J2514" i="23" a="1"/>
  <c r="J2514" i="23" s="1"/>
  <c r="P2051" i="23" s="1"/>
  <c r="J2174" i="23" a="1"/>
  <c r="J2174" i="23" s="1"/>
  <c r="J2379" i="23" a="1"/>
  <c r="J2379" i="23" s="1"/>
  <c r="P1954" i="23" s="1"/>
  <c r="J713" i="23" a="1"/>
  <c r="J713" i="23" s="1"/>
  <c r="J1573" i="23" a="1"/>
  <c r="J1573" i="23" s="1"/>
  <c r="P1286" i="23" s="1"/>
  <c r="J2747" i="23" a="1"/>
  <c r="J2747" i="23" s="1"/>
  <c r="P2234" i="23" s="1"/>
  <c r="J1825" i="23" a="1"/>
  <c r="J1825" i="23" s="1"/>
  <c r="P1481" i="23" s="1"/>
  <c r="J2416" i="23" a="1"/>
  <c r="J2416" i="23" s="1"/>
  <c r="P1991" i="23" s="1"/>
  <c r="J1574" i="23" a="1"/>
  <c r="J1574" i="23" s="1"/>
  <c r="J2418" i="23" a="1"/>
  <c r="J2418" i="23" s="1"/>
  <c r="P1993" i="23" s="1"/>
  <c r="J3320" i="23" a="1"/>
  <c r="J3320" i="23" s="1"/>
  <c r="P2721" i="23" s="1"/>
  <c r="J2131" i="23" a="1"/>
  <c r="J2131" i="23" s="1"/>
  <c r="J3349" i="23" a="1"/>
  <c r="J3349" i="23" s="1"/>
  <c r="P2750" i="23" s="1"/>
  <c r="J3129" i="23" a="1"/>
  <c r="J3129" i="23" s="1"/>
  <c r="P2556" i="23" s="1"/>
  <c r="J242" i="23" a="1"/>
  <c r="J242" i="23" s="1"/>
  <c r="P241" i="23" s="1"/>
  <c r="J3198" i="23" a="1"/>
  <c r="J3198" i="23" s="1"/>
  <c r="P2609" i="23" s="1"/>
  <c r="J3000" i="23" a="1"/>
  <c r="J3000" i="23" s="1"/>
  <c r="P2448" i="23" s="1"/>
  <c r="J2965" i="23" a="1"/>
  <c r="J2965" i="23" s="1"/>
  <c r="P2418" i="23" s="1"/>
  <c r="J3350" i="23" a="1"/>
  <c r="J3350" i="23" s="1"/>
  <c r="J782" i="23" a="1"/>
  <c r="J782" i="23" s="1"/>
  <c r="P589" i="23" s="1"/>
  <c r="J1904" i="23" a="1"/>
  <c r="J1904" i="23" s="1"/>
  <c r="P1560" i="23" s="1"/>
  <c r="J1881" i="23" a="1"/>
  <c r="J1881" i="23" s="1"/>
  <c r="P1537" i="23" s="1"/>
  <c r="J569" i="23" a="1"/>
  <c r="J569" i="23" s="1"/>
  <c r="J2392" i="23" a="1"/>
  <c r="J2392" i="23" s="1"/>
  <c r="P1967" i="23" s="1"/>
  <c r="J373" i="23" a="1"/>
  <c r="J373" i="23" s="1"/>
  <c r="P372" i="23" s="1"/>
  <c r="J3475" i="23" a="1"/>
  <c r="J3475" i="23" s="1"/>
  <c r="P2841" i="23" s="1"/>
  <c r="J2914" i="23" a="1"/>
  <c r="J2914" i="23" s="1"/>
  <c r="J890" i="23" a="1"/>
  <c r="J890" i="23" s="1"/>
  <c r="P693" i="23" s="1"/>
  <c r="J2140" i="23" a="1"/>
  <c r="J2140" i="23" s="1"/>
  <c r="J2538" i="23" a="1"/>
  <c r="J2538" i="23" s="1"/>
  <c r="J2715" i="23" a="1"/>
  <c r="J2715" i="23" s="1"/>
  <c r="P2202" i="23" s="1"/>
  <c r="J549" i="23" a="1"/>
  <c r="J549" i="23" s="1"/>
  <c r="P482" i="23" s="1"/>
  <c r="J246" i="23" a="1"/>
  <c r="J246" i="23" s="1"/>
  <c r="P245" i="23" s="1"/>
  <c r="J290" i="23" a="1"/>
  <c r="J290" i="23" s="1"/>
  <c r="P289" i="23" s="1"/>
  <c r="J60" i="23" a="1"/>
  <c r="J60" i="23" s="1"/>
  <c r="P59" i="23" s="1"/>
  <c r="J3277" i="23" a="1"/>
  <c r="J3277" i="23" s="1"/>
  <c r="P2678" i="23" s="1"/>
  <c r="J1749" i="23" a="1"/>
  <c r="J1749" i="23" s="1"/>
  <c r="P1418" i="23" s="1"/>
  <c r="J595" i="23" a="1"/>
  <c r="J595" i="23" s="1"/>
  <c r="P499" i="23" s="1"/>
  <c r="J1898" i="23" a="1"/>
  <c r="J1898" i="23" s="1"/>
  <c r="P1554" i="23" s="1"/>
  <c r="J2049" i="23" a="1"/>
  <c r="J2049" i="23" s="1"/>
  <c r="P1705" i="23" s="1"/>
  <c r="J745" i="23" a="1"/>
  <c r="J745" i="23" s="1"/>
  <c r="J656" i="23" a="1"/>
  <c r="J656" i="23" s="1"/>
  <c r="P519" i="23" s="1"/>
  <c r="J909" i="23" a="1"/>
  <c r="J909" i="23" s="1"/>
  <c r="P712" i="23" s="1"/>
  <c r="J3312" i="23" a="1"/>
  <c r="J3312" i="23" s="1"/>
  <c r="P2713" i="23" s="1"/>
  <c r="J2028" i="23" a="1"/>
  <c r="J2028" i="23" s="1"/>
  <c r="P1684" i="23" s="1"/>
  <c r="J1510" i="23" a="1"/>
  <c r="J1510" i="23" s="1"/>
  <c r="P1238" i="23" s="1"/>
  <c r="J2338" i="23" a="1"/>
  <c r="J2338" i="23" s="1"/>
  <c r="P1913" i="23" s="1"/>
  <c r="J585" i="23" a="1"/>
  <c r="J585" i="23" s="1"/>
  <c r="J2731" i="23" a="1"/>
  <c r="J2731" i="23" s="1"/>
  <c r="P2218" i="23" s="1"/>
  <c r="J172" i="23" a="1"/>
  <c r="J172" i="23" s="1"/>
  <c r="P171" i="23" s="1"/>
  <c r="J2080" i="23" a="1"/>
  <c r="J2080" i="23" s="1"/>
  <c r="J490" i="23" a="1"/>
  <c r="J490" i="23" s="1"/>
  <c r="P460" i="23" s="1"/>
  <c r="J2940" i="23" a="1"/>
  <c r="J2940" i="23" s="1"/>
  <c r="P2401" i="23" s="1"/>
  <c r="J420" i="23" a="1"/>
  <c r="J420" i="23" s="1"/>
  <c r="P419" i="23" s="1"/>
  <c r="J2099" i="23" a="1"/>
  <c r="J2099" i="23" s="1"/>
  <c r="J1692" i="23" a="1"/>
  <c r="J1692" i="23" s="1"/>
  <c r="P1383" i="23" s="1"/>
  <c r="J1126" i="23" a="1"/>
  <c r="J1126" i="23" s="1"/>
  <c r="J2424" i="23" a="1"/>
  <c r="J2424" i="23" s="1"/>
  <c r="P1999" i="23" s="1"/>
  <c r="J2602" i="23" a="1"/>
  <c r="J2602" i="23" s="1"/>
  <c r="P2102" i="23" s="1"/>
  <c r="J153" i="23" a="1"/>
  <c r="J153" i="23" s="1"/>
  <c r="P152" i="23" s="1"/>
  <c r="J2638" i="23" a="1"/>
  <c r="J2638" i="23" s="1"/>
  <c r="P2125" i="23" s="1"/>
  <c r="J1935" i="23" a="1"/>
  <c r="J1935" i="23" s="1"/>
  <c r="P1591" i="23" s="1"/>
  <c r="J439" i="23" a="1"/>
  <c r="J439" i="23" s="1"/>
  <c r="P438" i="23" s="1"/>
  <c r="J3078" i="23" a="1"/>
  <c r="J3078" i="23" s="1"/>
  <c r="P2513" i="23" s="1"/>
  <c r="J2860" i="23" a="1"/>
  <c r="J2860" i="23" s="1"/>
  <c r="P2333" i="23" s="1"/>
  <c r="J1401" i="23" a="1"/>
  <c r="J1401" i="23" s="1"/>
  <c r="P1145" i="23" s="1"/>
  <c r="J1216" i="23" a="1"/>
  <c r="J1216" i="23" s="1"/>
  <c r="P964" i="23" s="1"/>
  <c r="J363" i="23" a="1"/>
  <c r="J363" i="23" s="1"/>
  <c r="P362" i="23" s="1"/>
  <c r="J3348" i="23" a="1"/>
  <c r="J3348" i="23" s="1"/>
  <c r="P2749" i="23" s="1"/>
  <c r="J96" i="23" a="1"/>
  <c r="J96" i="23" s="1"/>
  <c r="P95" i="23" s="1"/>
  <c r="J1630" i="23" a="1"/>
  <c r="J1630" i="23" s="1"/>
  <c r="P1334" i="23" s="1"/>
  <c r="J455" i="23" a="1"/>
  <c r="J455" i="23" s="1"/>
  <c r="P454" i="23" s="1"/>
  <c r="J2105" i="23" a="1"/>
  <c r="J2105" i="23" s="1"/>
  <c r="J2985" i="23" a="1"/>
  <c r="J2985" i="23" s="1"/>
  <c r="P2436" i="23" s="1"/>
  <c r="J1691" i="23" a="1"/>
  <c r="J1691" i="23" s="1"/>
  <c r="P1382" i="23" s="1"/>
  <c r="J3457" i="23" a="1"/>
  <c r="J3457" i="23" s="1"/>
  <c r="P2823" i="23" s="1"/>
  <c r="J1746" i="23" a="1"/>
  <c r="J1746" i="23" s="1"/>
  <c r="J2386" i="23" a="1"/>
  <c r="J2386" i="23" s="1"/>
  <c r="P1961" i="23" s="1"/>
  <c r="J3403" i="23" a="1"/>
  <c r="J3403" i="23" s="1"/>
  <c r="J1682" i="23" a="1"/>
  <c r="J1682" i="23" s="1"/>
  <c r="P1377" i="23" s="1"/>
  <c r="J2414" i="23" a="1"/>
  <c r="J2414" i="23" s="1"/>
  <c r="P1989" i="23" s="1"/>
  <c r="J1819" i="23" a="1"/>
  <c r="J1819" i="23" s="1"/>
  <c r="P1475" i="23" s="1"/>
  <c r="J1294" i="23" a="1"/>
  <c r="J1294" i="23" s="1"/>
  <c r="P1042" i="23" s="1"/>
  <c r="J3373" i="23" a="1"/>
  <c r="J3373" i="23" s="1"/>
  <c r="P2757" i="23" s="1"/>
  <c r="J1399" i="23" a="1"/>
  <c r="J1399" i="23" s="1"/>
  <c r="J1135" i="23" a="1"/>
  <c r="J1135" i="23" s="1"/>
  <c r="P900" i="23" s="1"/>
  <c r="J2380" i="23" a="1"/>
  <c r="J2380" i="23" s="1"/>
  <c r="P1955" i="23" s="1"/>
  <c r="J1260" i="23" a="1"/>
  <c r="J1260" i="23" s="1"/>
  <c r="P1008" i="23" s="1"/>
  <c r="J2787" i="23" a="1"/>
  <c r="J2787" i="23" s="1"/>
  <c r="P2273" i="23" s="1"/>
  <c r="J1096" i="23" a="1"/>
  <c r="J1096" i="23" s="1"/>
  <c r="P874" i="23" s="1"/>
  <c r="J2441" i="23" a="1"/>
  <c r="J2441" i="23" s="1"/>
  <c r="J2465" i="23" a="1"/>
  <c r="J2465" i="23" s="1"/>
  <c r="J2792" i="23" a="1"/>
  <c r="J2792" i="23" s="1"/>
  <c r="P2278" i="23" s="1"/>
  <c r="J512" i="23" a="1"/>
  <c r="J512" i="23" s="1"/>
  <c r="P467" i="23" s="1"/>
  <c r="J1667" i="23" a="1"/>
  <c r="J1667" i="23" s="1"/>
  <c r="P1364" i="23" s="1"/>
  <c r="J33" i="23" a="1"/>
  <c r="J33" i="23" s="1"/>
  <c r="P32" i="23" s="1"/>
  <c r="J214" i="23" a="1"/>
  <c r="J214" i="23" s="1"/>
  <c r="P213" i="23" s="1"/>
  <c r="J2936" i="23" a="1"/>
  <c r="J2936" i="23" s="1"/>
  <c r="P2397" i="23" s="1"/>
  <c r="J27" i="23" a="1"/>
  <c r="J27" i="23" s="1"/>
  <c r="P26" i="23" s="1"/>
  <c r="J3053" i="23" a="1"/>
  <c r="J3053" i="23" s="1"/>
  <c r="J1653" i="23" a="1"/>
  <c r="J1653" i="23" s="1"/>
  <c r="P1354" i="23" s="1"/>
  <c r="J2748" i="23" a="1"/>
  <c r="J2748" i="23" s="1"/>
  <c r="P2235" i="23" s="1"/>
  <c r="J2775" i="23" a="1"/>
  <c r="J2775" i="23" s="1"/>
  <c r="P2262" i="23" s="1"/>
  <c r="J181" i="23" a="1"/>
  <c r="J181" i="23" s="1"/>
  <c r="P180" i="23" s="1"/>
  <c r="J621" i="23" a="1"/>
  <c r="J621" i="23" s="1"/>
  <c r="P507" i="23" s="1"/>
  <c r="J3424" i="23" a="1"/>
  <c r="J3424" i="23" s="1"/>
  <c r="P2790" i="23" s="1"/>
  <c r="J2215" i="23" a="1"/>
  <c r="J2215" i="23" s="1"/>
  <c r="P1791" i="23" s="1"/>
  <c r="J1234" i="23" a="1"/>
  <c r="J1234" i="23" s="1"/>
  <c r="P982" i="23" s="1"/>
  <c r="J2511" i="23" a="1"/>
  <c r="J2511" i="23" s="1"/>
  <c r="J2786" i="23" a="1"/>
  <c r="J2786" i="23" s="1"/>
  <c r="J3288" i="23" a="1"/>
  <c r="J3288" i="23" s="1"/>
  <c r="P2689" i="23" s="1"/>
  <c r="J2364" i="23" a="1"/>
  <c r="J2364" i="23" s="1"/>
  <c r="P1939" i="23" s="1"/>
  <c r="J3325" i="23" a="1"/>
  <c r="J3325" i="23" s="1"/>
  <c r="P2726" i="23" s="1"/>
  <c r="J1138" i="23" a="1"/>
  <c r="J1138" i="23" s="1"/>
  <c r="P902" i="23" s="1"/>
  <c r="J1879" i="23" a="1"/>
  <c r="J1879" i="23" s="1"/>
  <c r="P1535" i="23" s="1"/>
  <c r="J587" i="23" a="1"/>
  <c r="J587" i="23" s="1"/>
  <c r="J318" i="23" a="1"/>
  <c r="J318" i="23" s="1"/>
  <c r="P317" i="23" s="1"/>
  <c r="J3569" i="23" a="1"/>
  <c r="J3569" i="23" s="1"/>
  <c r="P2923" i="23" s="1"/>
  <c r="J2911" i="23" a="1"/>
  <c r="J2911" i="23" s="1"/>
  <c r="P2380" i="23" s="1"/>
  <c r="J1338" i="23" a="1"/>
  <c r="J1338" i="23" s="1"/>
  <c r="P1086" i="23" s="1"/>
  <c r="J1102" i="23" a="1"/>
  <c r="J1102" i="23" s="1"/>
  <c r="P880" i="23" s="1"/>
  <c r="J3468" i="23" a="1"/>
  <c r="J3468" i="23" s="1"/>
  <c r="P2834" i="23" s="1"/>
  <c r="J2192" i="23" a="1"/>
  <c r="J2192" i="23" s="1"/>
  <c r="P1770" i="23" s="1"/>
  <c r="J208" i="23" a="1"/>
  <c r="J208" i="23" s="1"/>
  <c r="P207" i="23" s="1"/>
  <c r="J2361" i="23" a="1"/>
  <c r="J2361" i="23" s="1"/>
  <c r="P1936" i="23" s="1"/>
  <c r="J283" i="23" a="1"/>
  <c r="J283" i="23" s="1"/>
  <c r="P282" i="23" s="1"/>
  <c r="J2994" i="23" a="1"/>
  <c r="J2994" i="23" s="1"/>
  <c r="P2444" i="23" s="1"/>
  <c r="J786" i="23" a="1"/>
  <c r="J786" i="23" s="1"/>
  <c r="P593" i="23" s="1"/>
  <c r="J948" i="23" a="1"/>
  <c r="J948" i="23" s="1"/>
  <c r="P750" i="23" s="1"/>
  <c r="J2798" i="23" a="1"/>
  <c r="J2798" i="23" s="1"/>
  <c r="P2282" i="23" s="1"/>
  <c r="J1775" i="23" a="1"/>
  <c r="J1775" i="23" s="1"/>
  <c r="P1438" i="23" s="1"/>
  <c r="J3355" i="23" a="1"/>
  <c r="J3355" i="23" s="1"/>
  <c r="J1686" i="23" a="1"/>
  <c r="J1686" i="23" s="1"/>
  <c r="J2561" i="23" a="1"/>
  <c r="J2561" i="23" s="1"/>
  <c r="P2080" i="23" s="1"/>
  <c r="J1680" i="23" a="1"/>
  <c r="J1680" i="23" s="1"/>
  <c r="P1375" i="23" s="1"/>
  <c r="J1535" i="23" a="1"/>
  <c r="J1535" i="23" s="1"/>
  <c r="P1255" i="23" s="1"/>
  <c r="J583" i="23" a="1"/>
  <c r="J583" i="23" s="1"/>
  <c r="J268" i="23" a="1"/>
  <c r="J268" i="23" s="1"/>
  <c r="P267" i="23" s="1"/>
  <c r="J384" i="23" a="1"/>
  <c r="J384" i="23" s="1"/>
  <c r="P383" i="23" s="1"/>
  <c r="J3368" i="23" a="1"/>
  <c r="J3368" i="23" s="1"/>
  <c r="P2754" i="23" s="1"/>
  <c r="J3145" i="23" a="1"/>
  <c r="J3145" i="23" s="1"/>
  <c r="P2572" i="23" s="1"/>
  <c r="J1103" i="23" a="1"/>
  <c r="J1103" i="23" s="1"/>
  <c r="J1757" i="23" a="1"/>
  <c r="J1757" i="23" s="1"/>
  <c r="J3207" i="23" a="1"/>
  <c r="J3207" i="23" s="1"/>
  <c r="J2136" i="23" a="1"/>
  <c r="J2136" i="23" s="1"/>
  <c r="J537" i="23" a="1"/>
  <c r="J537" i="23" s="1"/>
  <c r="J1139" i="23" a="1"/>
  <c r="J1139" i="23" s="1"/>
  <c r="P903" i="23" s="1"/>
  <c r="J3238" i="23" a="1"/>
  <c r="J3238" i="23" s="1"/>
  <c r="P2639" i="23" s="1"/>
  <c r="J550" i="23" a="1"/>
  <c r="J550" i="23" s="1"/>
  <c r="P483" i="23" s="1"/>
  <c r="J1163" i="23" a="1"/>
  <c r="J1163" i="23" s="1"/>
  <c r="P922" i="23" s="1"/>
  <c r="J2233" i="23" a="1"/>
  <c r="J2233" i="23" s="1"/>
  <c r="P1808" i="23" s="1"/>
  <c r="J1796" i="23" a="1"/>
  <c r="J1796" i="23" s="1"/>
  <c r="P1456" i="23" s="1"/>
  <c r="J1044" i="23" a="1"/>
  <c r="J1044" i="23" s="1"/>
  <c r="J2609" i="23" a="1"/>
  <c r="J2609" i="23" s="1"/>
  <c r="J2246" i="23" a="1"/>
  <c r="J2246" i="23" s="1"/>
  <c r="P1821" i="23" s="1"/>
  <c r="J1378" i="23" a="1"/>
  <c r="J1378" i="23" s="1"/>
  <c r="P1126" i="23" s="1"/>
  <c r="J2340" i="23" a="1"/>
  <c r="J2340" i="23" s="1"/>
  <c r="P1915" i="23" s="1"/>
  <c r="J1771" i="23" a="1"/>
  <c r="J1771" i="23" s="1"/>
  <c r="P1434" i="23" s="1"/>
  <c r="J295" i="23" a="1"/>
  <c r="J295" i="23" s="1"/>
  <c r="P294" i="23" s="1"/>
  <c r="J3546" i="23" a="1"/>
  <c r="J3546" i="23" s="1"/>
  <c r="P2912" i="23" s="1"/>
  <c r="J1072" i="23" a="1"/>
  <c r="J1072" i="23" s="1"/>
  <c r="P857" i="23" s="1"/>
  <c r="J1431" i="23" a="1"/>
  <c r="J1431" i="23" s="1"/>
  <c r="P1168" i="23" s="1"/>
  <c r="J3263" i="23" a="1"/>
  <c r="J3263" i="23" s="1"/>
  <c r="P2664" i="23" s="1"/>
  <c r="J202" i="23" a="1"/>
  <c r="J202" i="23" s="1"/>
  <c r="P201" i="23" s="1"/>
  <c r="J985" i="23" a="1"/>
  <c r="J985" i="23" s="1"/>
  <c r="P784" i="23" s="1"/>
  <c r="J1911" i="23" a="1"/>
  <c r="J1911" i="23" s="1"/>
  <c r="P1567" i="23" s="1"/>
  <c r="J2821" i="23" a="1"/>
  <c r="J2821" i="23" s="1"/>
  <c r="P2302" i="23" s="1"/>
  <c r="J2218" i="23" a="1"/>
  <c r="J2218" i="23" s="1"/>
  <c r="P1793" i="23" s="1"/>
  <c r="J3257" i="23" a="1"/>
  <c r="J3257" i="23" s="1"/>
  <c r="P2658" i="23" s="1"/>
  <c r="J1931" i="23" a="1"/>
  <c r="J1931" i="23" s="1"/>
  <c r="P1587" i="23" s="1"/>
  <c r="J448" i="23" a="1"/>
  <c r="J448" i="23" s="1"/>
  <c r="P447" i="23" s="1"/>
  <c r="J2522" i="23" a="1"/>
  <c r="J2522" i="23" s="1"/>
  <c r="P2058" i="23" s="1"/>
  <c r="J1336" i="23" a="1"/>
  <c r="J1336" i="23" s="1"/>
  <c r="P1084" i="23" s="1"/>
  <c r="J856" i="23" a="1"/>
  <c r="J856" i="23" s="1"/>
  <c r="P659" i="23" s="1"/>
  <c r="J2842" i="23" a="1"/>
  <c r="J2842" i="23" s="1"/>
  <c r="P2317" i="23" s="1"/>
  <c r="J3563" i="23" a="1"/>
  <c r="J3563" i="23" s="1"/>
  <c r="J2368" i="23" a="1"/>
  <c r="J2368" i="23" s="1"/>
  <c r="P1943" i="23" s="1"/>
  <c r="J3330" i="23" a="1"/>
  <c r="J3330" i="23" s="1"/>
  <c r="P2731" i="23" s="1"/>
  <c r="J3305" i="23" a="1"/>
  <c r="J3305" i="23" s="1"/>
  <c r="P2706" i="23" s="1"/>
  <c r="J1694" i="23" a="1"/>
  <c r="J1694" i="23" s="1"/>
  <c r="J3108" i="23" a="1"/>
  <c r="J3108" i="23" s="1"/>
  <c r="J1810" i="23" a="1"/>
  <c r="J1810" i="23" s="1"/>
  <c r="P1467" i="23" s="1"/>
  <c r="J1083" i="23" a="1"/>
  <c r="J1083" i="23" s="1"/>
  <c r="J239" i="23" a="1"/>
  <c r="J239" i="23" s="1"/>
  <c r="P238" i="23" s="1"/>
  <c r="J1551" i="23" a="1"/>
  <c r="J1551" i="23" s="1"/>
  <c r="P1268" i="23" s="1"/>
  <c r="J2829" i="23" a="1"/>
  <c r="J2829" i="23" s="1"/>
  <c r="J764" i="23" a="1"/>
  <c r="J764" i="23" s="1"/>
  <c r="P576" i="23" s="1"/>
  <c r="J3420" i="23" a="1"/>
  <c r="J3420" i="23" s="1"/>
  <c r="P2786" i="23" s="1"/>
  <c r="J357" i="23" a="1"/>
  <c r="J357" i="23" s="1"/>
  <c r="P356" i="23" s="1"/>
  <c r="J124" i="23" a="1"/>
  <c r="J124" i="23" s="1"/>
  <c r="P123" i="23" s="1"/>
  <c r="J2323" i="23" a="1"/>
  <c r="J2323" i="23" s="1"/>
  <c r="P1898" i="23" s="1"/>
  <c r="J494" i="23" a="1"/>
  <c r="J494" i="23" s="1"/>
  <c r="J2946" i="23" a="1"/>
  <c r="J2946" i="23" s="1"/>
  <c r="P2406" i="23" s="1"/>
  <c r="J908" i="23" a="1"/>
  <c r="J908" i="23" s="1"/>
  <c r="P711" i="23" s="1"/>
  <c r="J575" i="23" a="1"/>
  <c r="J575" i="23" s="1"/>
  <c r="J2971" i="23" a="1"/>
  <c r="J2971" i="23" s="1"/>
  <c r="P2424" i="23" s="1"/>
  <c r="J659" i="23" a="1"/>
  <c r="J659" i="23" s="1"/>
  <c r="J2678" i="23" a="1"/>
  <c r="J2678" i="23" s="1"/>
  <c r="P2165" i="23" s="1"/>
  <c r="J2756" i="23" a="1"/>
  <c r="J2756" i="23" s="1"/>
  <c r="P2243" i="23" s="1"/>
  <c r="J3150" i="23" a="1"/>
  <c r="J3150" i="23" s="1"/>
  <c r="P2577" i="23" s="1"/>
  <c r="J1150" i="23" a="1"/>
  <c r="J1150" i="23" s="1"/>
  <c r="P912" i="23" s="1"/>
  <c r="J1402" i="23" a="1"/>
  <c r="J1402" i="23" s="1"/>
  <c r="P1146" i="23" s="1"/>
  <c r="J2182" i="23" a="1"/>
  <c r="J2182" i="23" s="1"/>
  <c r="P1763" i="23" s="1"/>
  <c r="J2405" i="23" a="1"/>
  <c r="J2405" i="23" s="1"/>
  <c r="P1980" i="23" s="1"/>
  <c r="J1211" i="23" a="1"/>
  <c r="J1211" i="23" s="1"/>
  <c r="P959" i="23" s="1"/>
  <c r="J1740" i="23" a="1"/>
  <c r="J1740" i="23" s="1"/>
  <c r="P1414" i="23" s="1"/>
  <c r="J1584" i="23" a="1"/>
  <c r="J1584" i="23" s="1"/>
  <c r="P1293" i="23" s="1"/>
  <c r="J1060" i="23" a="1"/>
  <c r="J1060" i="23" s="1"/>
  <c r="P846" i="23" s="1"/>
  <c r="J198" i="23" a="1"/>
  <c r="J198" i="23" s="1"/>
  <c r="P197" i="23" s="1"/>
  <c r="J30" i="23" a="1"/>
  <c r="J30" i="23" s="1"/>
  <c r="P29" i="23" s="1"/>
  <c r="J2115" i="23" a="1"/>
  <c r="J2115" i="23" s="1"/>
  <c r="J1274" i="23" a="1"/>
  <c r="J1274" i="23" s="1"/>
  <c r="P1022" i="23" s="1"/>
  <c r="J69" i="23" a="1"/>
  <c r="J69" i="23" s="1"/>
  <c r="P68" i="23" s="1"/>
  <c r="J1831" i="23" a="1"/>
  <c r="J1831" i="23" s="1"/>
  <c r="P1487" i="23" s="1"/>
  <c r="J625" i="23" a="1"/>
  <c r="J625" i="23" s="1"/>
  <c r="J1487" i="23" a="1"/>
  <c r="J1487" i="23" s="1"/>
  <c r="P1216" i="23" s="1"/>
  <c r="J1087" i="23" a="1"/>
  <c r="J1087" i="23" s="1"/>
  <c r="P869" i="23" s="1"/>
  <c r="J507" i="23" a="1"/>
  <c r="J507" i="23" s="1"/>
  <c r="J806" i="23" a="1"/>
  <c r="J806" i="23" s="1"/>
  <c r="P610" i="23" s="1"/>
  <c r="J2022" i="23" a="1"/>
  <c r="J2022" i="23" s="1"/>
  <c r="P1678" i="23" s="1"/>
  <c r="J2278" i="23" a="1"/>
  <c r="J2278" i="23" s="1"/>
  <c r="P1853" i="23" s="1"/>
  <c r="J1339" i="23" a="1"/>
  <c r="J1339" i="23" s="1"/>
  <c r="P1087" i="23" s="1"/>
  <c r="J1133" i="23" a="1"/>
  <c r="J1133" i="23" s="1"/>
  <c r="P899" i="23" s="1"/>
  <c r="J2546" i="23" a="1"/>
  <c r="J2546" i="23" s="1"/>
  <c r="J3307" i="23" a="1"/>
  <c r="J3307" i="23" s="1"/>
  <c r="P2708" i="23" s="1"/>
  <c r="J1257" i="23" a="1"/>
  <c r="J1257" i="23" s="1"/>
  <c r="P1005" i="23" s="1"/>
  <c r="J1625" i="23" a="1"/>
  <c r="J1625" i="23" s="1"/>
  <c r="P1330" i="23" s="1"/>
  <c r="J2437" i="23" a="1"/>
  <c r="J2437" i="23" s="1"/>
  <c r="P2012" i="23" s="1"/>
  <c r="J142" i="23" a="1"/>
  <c r="J142" i="23" s="1"/>
  <c r="P141" i="23" s="1"/>
  <c r="J2440" i="23" a="1"/>
  <c r="J2440" i="23" s="1"/>
  <c r="J2390" i="23" a="1"/>
  <c r="J2390" i="23" s="1"/>
  <c r="P1965" i="23" s="1"/>
  <c r="J2330" i="23" a="1"/>
  <c r="J2330" i="23" s="1"/>
  <c r="P1905" i="23" s="1"/>
  <c r="J2421" i="23" a="1"/>
  <c r="J2421" i="23" s="1"/>
  <c r="P1996" i="23" s="1"/>
  <c r="J1834" i="23" a="1"/>
  <c r="J1834" i="23" s="1"/>
  <c r="P1490" i="23" s="1"/>
  <c r="J3438" i="23" a="1"/>
  <c r="J3438" i="23" s="1"/>
  <c r="P2804" i="23" s="1"/>
  <c r="J591" i="23" a="1"/>
  <c r="J591" i="23" s="1"/>
  <c r="J3332" i="23" a="1"/>
  <c r="J3332" i="23" s="1"/>
  <c r="P2733" i="23" s="1"/>
  <c r="J594" i="23" a="1"/>
  <c r="J594" i="23" s="1"/>
  <c r="J1408" i="23" a="1"/>
  <c r="J1408" i="23" s="1"/>
  <c r="P1152" i="23" s="1"/>
  <c r="J672" i="23" a="1"/>
  <c r="J672" i="23" s="1"/>
  <c r="J2346" i="23" a="1"/>
  <c r="J2346" i="23" s="1"/>
  <c r="P1921" i="23" s="1"/>
  <c r="J2567" i="23" a="1"/>
  <c r="J2567" i="23" s="1"/>
  <c r="P2083" i="23" s="1"/>
  <c r="J1566" i="23" a="1"/>
  <c r="J1566" i="23" s="1"/>
  <c r="P1280" i="23" s="1"/>
  <c r="J891" i="23" a="1"/>
  <c r="J891" i="23" s="1"/>
  <c r="P694" i="23" s="1"/>
  <c r="J1085" i="23" a="1"/>
  <c r="J1085" i="23" s="1"/>
  <c r="P867" i="23" s="1"/>
  <c r="J1611" i="23" a="1"/>
  <c r="J1611" i="23" s="1"/>
  <c r="P1320" i="23" s="1"/>
  <c r="J2274" i="23" a="1"/>
  <c r="J2274" i="23" s="1"/>
  <c r="P1849" i="23" s="1"/>
  <c r="J3093" i="23" a="1"/>
  <c r="J3093" i="23" s="1"/>
  <c r="P2525" i="23" s="1"/>
  <c r="J3460" i="23" a="1"/>
  <c r="J3460" i="23" s="1"/>
  <c r="P2826" i="23" s="1"/>
  <c r="J2349" i="23" a="1"/>
  <c r="J2349" i="23" s="1"/>
  <c r="P1924" i="23" s="1"/>
  <c r="J1855" i="23" a="1"/>
  <c r="J1855" i="23" s="1"/>
  <c r="P1511" i="23" s="1"/>
  <c r="J72" i="23" a="1"/>
  <c r="J72" i="23" s="1"/>
  <c r="P71" i="23" s="1"/>
  <c r="J3013" i="23" a="1"/>
  <c r="J3013" i="23" s="1"/>
  <c r="P2458" i="23" s="1"/>
  <c r="J1792" i="23" a="1"/>
  <c r="J1792" i="23" s="1"/>
  <c r="P1452" i="23" s="1"/>
  <c r="J2639" i="23" a="1"/>
  <c r="J2639" i="23" s="1"/>
  <c r="P2126" i="23" s="1"/>
  <c r="J3439" i="23" a="1"/>
  <c r="J3439" i="23" s="1"/>
  <c r="P2805" i="23" s="1"/>
  <c r="J3153" i="23" a="1"/>
  <c r="J3153" i="23" s="1"/>
  <c r="P2580" i="23" s="1"/>
  <c r="J2296" i="23" a="1"/>
  <c r="J2296" i="23" s="1"/>
  <c r="P1871" i="23" s="1"/>
  <c r="J850" i="23" a="1"/>
  <c r="J850" i="23" s="1"/>
  <c r="P653" i="23" s="1"/>
  <c r="J3405" i="23" a="1"/>
  <c r="J3405" i="23" s="1"/>
  <c r="P2771" i="23" s="1"/>
  <c r="J3463" i="23" a="1"/>
  <c r="J3463" i="23" s="1"/>
  <c r="P2829" i="23" s="1"/>
  <c r="J1375" i="23" a="1"/>
  <c r="J1375" i="23" s="1"/>
  <c r="P1123" i="23" s="1"/>
  <c r="J3472" i="23" a="1"/>
  <c r="J3472" i="23" s="1"/>
  <c r="P2838" i="23" s="1"/>
  <c r="J704" i="23" a="1"/>
  <c r="J704" i="23" s="1"/>
  <c r="P533" i="23" s="1"/>
  <c r="J1533" i="23" a="1"/>
  <c r="J1533" i="23" s="1"/>
  <c r="P1253" i="23" s="1"/>
  <c r="J3512" i="23" a="1"/>
  <c r="J3512" i="23" s="1"/>
  <c r="P2878" i="23" s="1"/>
  <c r="J1594" i="23" a="1"/>
  <c r="J1594" i="23" s="1"/>
  <c r="P1303" i="23" s="1"/>
  <c r="J243" i="23" a="1"/>
  <c r="J243" i="23" s="1"/>
  <c r="P242" i="23" s="1"/>
  <c r="J3237" i="23" a="1"/>
  <c r="J3237" i="23" s="1"/>
  <c r="P2638" i="23" s="1"/>
  <c r="J1523" i="23" a="1"/>
  <c r="J1523" i="23" s="1"/>
  <c r="P1244" i="23" s="1"/>
  <c r="J333" i="23" a="1"/>
  <c r="J333" i="23" s="1"/>
  <c r="P332" i="23" s="1"/>
  <c r="J61" i="23" a="1"/>
  <c r="J61" i="23" s="1"/>
  <c r="P60" i="23" s="1"/>
  <c r="J1636" i="23" a="1"/>
  <c r="J1636" i="23" s="1"/>
  <c r="P1340" i="23" s="1"/>
  <c r="J1290" i="23" a="1"/>
  <c r="J1290" i="23" s="1"/>
  <c r="P1038" i="23" s="1"/>
  <c r="J2141" i="23" a="1"/>
  <c r="J2141" i="23" s="1"/>
  <c r="J3066" i="23" a="1"/>
  <c r="J3066" i="23" s="1"/>
  <c r="P2501" i="23" s="1"/>
  <c r="J431" i="23" a="1"/>
  <c r="J431" i="23" s="1"/>
  <c r="P430" i="23" s="1"/>
  <c r="J3114" i="23" a="1"/>
  <c r="J3114" i="23" s="1"/>
  <c r="P2541" i="23" s="1"/>
  <c r="J3064" i="23" a="1"/>
  <c r="J3064" i="23" s="1"/>
  <c r="J1998" i="23" a="1"/>
  <c r="J1998" i="23" s="1"/>
  <c r="P1654" i="23" s="1"/>
  <c r="J2002" i="23" a="1"/>
  <c r="J2002" i="23" s="1"/>
  <c r="J661" i="23" a="1"/>
  <c r="J661" i="23" s="1"/>
  <c r="J2577" i="23" a="1"/>
  <c r="J2577" i="23" s="1"/>
  <c r="P2089" i="23" s="1"/>
  <c r="J335" i="23" a="1"/>
  <c r="J335" i="23" s="1"/>
  <c r="P334" i="23" s="1"/>
  <c r="J1877" i="23" a="1"/>
  <c r="J1877" i="23" s="1"/>
  <c r="P1533" i="23" s="1"/>
  <c r="J858" i="23" a="1"/>
  <c r="J858" i="23" s="1"/>
  <c r="P661" i="23" s="1"/>
  <c r="J1662" i="23" a="1"/>
  <c r="J1662" i="23" s="1"/>
  <c r="P1362" i="23" s="1"/>
  <c r="J790" i="23" a="1"/>
  <c r="J790" i="23" s="1"/>
  <c r="P597" i="23" s="1"/>
  <c r="J1616" i="23" a="1"/>
  <c r="J1616" i="23" s="1"/>
  <c r="P1322" i="23" s="1"/>
  <c r="J1193" i="23" a="1"/>
  <c r="J1193" i="23" s="1"/>
  <c r="P945" i="23" s="1"/>
  <c r="J779" i="23" a="1"/>
  <c r="J779" i="23" s="1"/>
  <c r="P586" i="23" s="1"/>
  <c r="J1316" i="23" a="1"/>
  <c r="J1316" i="23" s="1"/>
  <c r="P1064" i="23" s="1"/>
  <c r="J1400" i="23" a="1"/>
  <c r="J1400" i="23" s="1"/>
  <c r="P1144" i="23" s="1"/>
  <c r="J2499" i="23" a="1"/>
  <c r="J2499" i="23" s="1"/>
  <c r="P2043" i="23" s="1"/>
  <c r="J395" i="23" a="1"/>
  <c r="J395" i="23" s="1"/>
  <c r="P394" i="23" s="1"/>
  <c r="J945" i="23" a="1"/>
  <c r="J945" i="23" s="1"/>
  <c r="P747" i="23" s="1"/>
  <c r="J2725" i="23" a="1"/>
  <c r="J2725" i="23" s="1"/>
  <c r="P2212" i="23" s="1"/>
  <c r="J2186" i="23" a="1"/>
  <c r="J2186" i="23" s="1"/>
  <c r="P1766" i="23" s="1"/>
  <c r="J3396" i="23" a="1"/>
  <c r="J3396" i="23" s="1"/>
  <c r="P2766" i="23" s="1"/>
  <c r="J1443" i="23" a="1"/>
  <c r="J1443" i="23" s="1"/>
  <c r="P1178" i="23" s="1"/>
  <c r="J2420" i="23" a="1"/>
  <c r="J2420" i="23" s="1"/>
  <c r="P1995" i="23" s="1"/>
  <c r="J2813" i="23" a="1"/>
  <c r="J2813" i="23" s="1"/>
  <c r="P2294" i="23" s="1"/>
  <c r="J3242" i="23" a="1"/>
  <c r="J3242" i="23" s="1"/>
  <c r="P2643" i="23" s="1"/>
  <c r="J776" i="23" a="1"/>
  <c r="J776" i="23" s="1"/>
  <c r="P584" i="23" s="1"/>
  <c r="J2663" i="23" a="1"/>
  <c r="J2663" i="23" s="1"/>
  <c r="P2150" i="23" s="1"/>
  <c r="J1039" i="23" a="1"/>
  <c r="J1039" i="23" s="1"/>
  <c r="P830" i="23" s="1"/>
  <c r="J37" i="23" a="1"/>
  <c r="J37" i="23" s="1"/>
  <c r="P36" i="23" s="1"/>
  <c r="J3311" i="23" a="1"/>
  <c r="J3311" i="23" s="1"/>
  <c r="P2712" i="23" s="1"/>
  <c r="J2838" i="23" a="1"/>
  <c r="J2838" i="23" s="1"/>
  <c r="P2313" i="23" s="1"/>
  <c r="J3184" i="23" a="1"/>
  <c r="J3184" i="23" s="1"/>
  <c r="J1820" i="23" a="1"/>
  <c r="J1820" i="23" s="1"/>
  <c r="P1476" i="23" s="1"/>
  <c r="J2964" i="23" a="1"/>
  <c r="J2964" i="23" s="1"/>
  <c r="J2226" i="23" a="1"/>
  <c r="J2226" i="23" s="1"/>
  <c r="P1801" i="23" s="1"/>
  <c r="J397" i="23" a="1"/>
  <c r="J397" i="23" s="1"/>
  <c r="P396" i="23" s="1"/>
  <c r="J1015" i="23" a="1"/>
  <c r="J1015" i="23" s="1"/>
  <c r="P811" i="23" s="1"/>
  <c r="J1901" i="23" a="1"/>
  <c r="J1901" i="23" s="1"/>
  <c r="P1557" i="23" s="1"/>
  <c r="J2108" i="23" a="1"/>
  <c r="J2108" i="23" s="1"/>
  <c r="P1728" i="23" s="1"/>
  <c r="J2052" i="23" a="1"/>
  <c r="J2052" i="23" s="1"/>
  <c r="P1708" i="23" s="1"/>
  <c r="J928" i="23" a="1"/>
  <c r="J928" i="23" s="1"/>
  <c r="P731" i="23" s="1"/>
  <c r="J2659" i="23" a="1"/>
  <c r="J2659" i="23" s="1"/>
  <c r="P2146" i="23" s="1"/>
  <c r="J973" i="23" a="1"/>
  <c r="J973" i="23" s="1"/>
  <c r="P773" i="23" s="1"/>
  <c r="J2841" i="23" a="1"/>
  <c r="J2841" i="23" s="1"/>
  <c r="P2316" i="23" s="1"/>
  <c r="J2154" i="23" a="1"/>
  <c r="J2154" i="23" s="1"/>
  <c r="J2008" i="23" a="1"/>
  <c r="J2008" i="23" s="1"/>
  <c r="P1664" i="23" s="1"/>
  <c r="J2920" i="23" a="1"/>
  <c r="J2920" i="23" s="1"/>
  <c r="P2387" i="23" s="1"/>
  <c r="J847" i="23" a="1"/>
  <c r="J847" i="23" s="1"/>
  <c r="P650" i="23" s="1"/>
  <c r="J2247" i="23" a="1"/>
  <c r="J2247" i="23" s="1"/>
  <c r="P1822" i="23" s="1"/>
  <c r="J615" i="23" a="1"/>
  <c r="J615" i="23" s="1"/>
  <c r="P502" i="23" s="1"/>
  <c r="J3578" i="23" a="1"/>
  <c r="J3578" i="23" s="1"/>
  <c r="J785" i="23" a="1"/>
  <c r="J785" i="23" s="1"/>
  <c r="P592" i="23" s="1"/>
  <c r="J950" i="23" a="1"/>
  <c r="J950" i="23" s="1"/>
  <c r="P752" i="23" s="1"/>
  <c r="J2444" i="23" a="1"/>
  <c r="J2444" i="23" s="1"/>
  <c r="J1115" i="23" a="1"/>
  <c r="J1115" i="23" s="1"/>
  <c r="P888" i="23" s="1"/>
  <c r="J1108" i="23" a="1"/>
  <c r="J1108" i="23" s="1"/>
  <c r="P882" i="23" s="1"/>
  <c r="J2223" i="23" a="1"/>
  <c r="J2223" i="23" s="1"/>
  <c r="P1798" i="23" s="1"/>
  <c r="J2074" i="23" a="1"/>
  <c r="J2074" i="23" s="1"/>
  <c r="J176" i="23" a="1"/>
  <c r="J176" i="23" s="1"/>
  <c r="P175" i="23" s="1"/>
  <c r="J3137" i="23" a="1"/>
  <c r="J3137" i="23" s="1"/>
  <c r="P2564" i="23" s="1"/>
  <c r="J2370" i="23" a="1"/>
  <c r="J2370" i="23" s="1"/>
  <c r="P1945" i="23" s="1"/>
  <c r="J1450" i="23" a="1"/>
  <c r="J1450" i="23" s="1"/>
  <c r="P1184" i="23" s="1"/>
  <c r="J1768" i="23" a="1"/>
  <c r="J1768" i="23" s="1"/>
  <c r="P1432" i="23" s="1"/>
  <c r="J2622" i="23" a="1"/>
  <c r="J2622" i="23" s="1"/>
  <c r="P2115" i="23" s="1"/>
  <c r="J2504" i="23" a="1"/>
  <c r="J2504" i="23" s="1"/>
  <c r="P2046" i="23" s="1"/>
  <c r="J2899" i="23" a="1"/>
  <c r="J2899" i="23" s="1"/>
  <c r="P2369" i="23" s="1"/>
  <c r="J1412" i="23" a="1"/>
  <c r="J1412" i="23" s="1"/>
  <c r="J3482" i="23" a="1"/>
  <c r="J3482" i="23" s="1"/>
  <c r="P2848" i="23" s="1"/>
  <c r="J115" i="23" a="1"/>
  <c r="J115" i="23" s="1"/>
  <c r="P114" i="23" s="1"/>
  <c r="J1829" i="23" a="1"/>
  <c r="J1829" i="23" s="1"/>
  <c r="P1485" i="23" s="1"/>
  <c r="J3301" i="23" a="1"/>
  <c r="J3301" i="23" s="1"/>
  <c r="P2702" i="23" s="1"/>
  <c r="J3261" i="23" a="1"/>
  <c r="J3261" i="23" s="1"/>
  <c r="P2662" i="23" s="1"/>
  <c r="J1134" i="23" a="1"/>
  <c r="J1134" i="23" s="1"/>
  <c r="J18" i="23" a="1"/>
  <c r="J18" i="23" s="1"/>
  <c r="P17" i="23" s="1"/>
  <c r="J1582" i="23" a="1"/>
  <c r="J1582" i="23" s="1"/>
  <c r="P1292" i="23" s="1"/>
  <c r="J508" i="23" a="1"/>
  <c r="J508" i="23" s="1"/>
  <c r="J1331" i="23" a="1"/>
  <c r="J1331" i="23" s="1"/>
  <c r="P1079" i="23" s="1"/>
  <c r="J162" i="23" a="1"/>
  <c r="J162" i="23" s="1"/>
  <c r="P161" i="23" s="1"/>
  <c r="J2574" i="23" a="1"/>
  <c r="J2574" i="23" s="1"/>
  <c r="J3012" i="23" a="1"/>
  <c r="J3012" i="23" s="1"/>
  <c r="P2457" i="23" s="1"/>
  <c r="J6" i="23" a="1"/>
  <c r="J6" i="23" s="1"/>
  <c r="P5" i="23" s="1"/>
  <c r="J2695" i="23" a="1"/>
  <c r="J2695" i="23" s="1"/>
  <c r="P2182" i="23" s="1"/>
  <c r="J1114" i="23" a="1"/>
  <c r="J1114" i="23" s="1"/>
  <c r="P887" i="23" s="1"/>
  <c r="J747" i="23" a="1"/>
  <c r="J747" i="23" s="1"/>
  <c r="P563" i="23" s="1"/>
  <c r="J1499" i="23" a="1"/>
  <c r="J1499" i="23" s="1"/>
  <c r="P1228" i="23" s="1"/>
  <c r="J1763" i="23" a="1"/>
  <c r="J1763" i="23" s="1"/>
  <c r="P1427" i="23" s="1"/>
  <c r="J349" i="23" a="1"/>
  <c r="J349" i="23" s="1"/>
  <c r="P348" i="23" s="1"/>
  <c r="J1172" i="23" a="1"/>
  <c r="J1172" i="23" s="1"/>
  <c r="J191" i="23" a="1"/>
  <c r="J191" i="23" s="1"/>
  <c r="P190" i="23" s="1"/>
  <c r="J2880" i="23" a="1"/>
  <c r="J2880" i="23" s="1"/>
  <c r="P2353" i="23" s="1"/>
  <c r="J412" i="23" a="1"/>
  <c r="J412" i="23" s="1"/>
  <c r="P411" i="23" s="1"/>
  <c r="J3576" i="23" a="1"/>
  <c r="J3576" i="23" s="1"/>
  <c r="J697" i="23" a="1"/>
  <c r="J697" i="23" s="1"/>
  <c r="J3524" i="23" a="1"/>
  <c r="J3524" i="23" s="1"/>
  <c r="P2890" i="23" s="1"/>
  <c r="J976" i="23" a="1"/>
  <c r="J976" i="23" s="1"/>
  <c r="P776" i="23" s="1"/>
  <c r="J165" i="23" a="1"/>
  <c r="J165" i="23" s="1"/>
  <c r="P164" i="23" s="1"/>
  <c r="J44" i="23" a="1"/>
  <c r="J44" i="23" s="1"/>
  <c r="P43" i="23" s="1"/>
  <c r="J2614" i="23" a="1"/>
  <c r="J2614" i="23" s="1"/>
  <c r="J683" i="23" a="1"/>
  <c r="J683" i="23" s="1"/>
  <c r="J3388" i="23" a="1"/>
  <c r="J3388" i="23" s="1"/>
  <c r="P2763" i="23" s="1"/>
  <c r="J2626" i="23" a="1"/>
  <c r="J2626" i="23" s="1"/>
  <c r="P2117" i="23" s="1"/>
  <c r="J450" i="23" a="1"/>
  <c r="J450" i="23" s="1"/>
  <c r="P449" i="23" s="1"/>
  <c r="J409" i="23" a="1"/>
  <c r="J409" i="23" s="1"/>
  <c r="P408" i="23" s="1"/>
  <c r="J1678" i="23" a="1"/>
  <c r="J1678" i="23" s="1"/>
  <c r="P1373" i="23" s="1"/>
  <c r="J1169" i="23" a="1"/>
  <c r="J1169" i="23" s="1"/>
  <c r="P928" i="23" s="1"/>
  <c r="J2063" i="23" a="1"/>
  <c r="J2063" i="23" s="1"/>
  <c r="J2158" i="23" a="1"/>
  <c r="J2158" i="23" s="1"/>
  <c r="P1750" i="23" s="1"/>
  <c r="J975" i="23" a="1"/>
  <c r="J975" i="23" s="1"/>
  <c r="P775" i="23" s="1"/>
  <c r="J543" i="23" a="1"/>
  <c r="J543" i="23" s="1"/>
  <c r="P479" i="23" s="1"/>
  <c r="J2839" i="23" a="1"/>
  <c r="J2839" i="23" s="1"/>
  <c r="P2314" i="23" s="1"/>
  <c r="J660" i="23" a="1"/>
  <c r="J660" i="23" s="1"/>
  <c r="J233" i="23" a="1"/>
  <c r="J233" i="23" s="1"/>
  <c r="P232" i="23" s="1"/>
  <c r="J3113" i="23" a="1"/>
  <c r="J3113" i="23" s="1"/>
  <c r="P2540" i="23" s="1"/>
  <c r="J1568" i="23" a="1"/>
  <c r="J1568" i="23" s="1"/>
  <c r="J2677" i="23" a="1"/>
  <c r="J2677" i="23" s="1"/>
  <c r="P2164" i="23" s="1"/>
  <c r="J2295" i="23" a="1"/>
  <c r="J2295" i="23" s="1"/>
  <c r="P1870" i="23" s="1"/>
  <c r="J662" i="23" a="1"/>
  <c r="J662" i="23" s="1"/>
  <c r="P521" i="23" s="1"/>
  <c r="J1012" i="23" a="1"/>
  <c r="J1012" i="23" s="1"/>
  <c r="P809" i="23" s="1"/>
  <c r="J1723" i="23" a="1"/>
  <c r="J1723" i="23" s="1"/>
  <c r="P1403" i="23" s="1"/>
  <c r="J676" i="23" a="1"/>
  <c r="J676" i="23" s="1"/>
  <c r="P525" i="23" s="1"/>
  <c r="J1420" i="23" a="1"/>
  <c r="J1420" i="23" s="1"/>
  <c r="P1159" i="23" s="1"/>
  <c r="J1315" i="23" a="1"/>
  <c r="J1315" i="23" s="1"/>
  <c r="P1063" i="23" s="1"/>
  <c r="J635" i="23" a="1"/>
  <c r="J635" i="23" s="1"/>
  <c r="J1971" i="23" a="1"/>
  <c r="J1971" i="23" s="1"/>
  <c r="P1627" i="23" s="1"/>
  <c r="J2270" i="23" a="1"/>
  <c r="J2270" i="23" s="1"/>
  <c r="P1845" i="23" s="1"/>
  <c r="J1995" i="23" a="1"/>
  <c r="J1995" i="23" s="1"/>
  <c r="P1651" i="23" s="1"/>
  <c r="J440" i="23" a="1"/>
  <c r="J440" i="23" s="1"/>
  <c r="P439" i="23" s="1"/>
  <c r="J3045" i="23" a="1"/>
  <c r="J3045" i="23" s="1"/>
  <c r="P2484" i="23" s="1"/>
  <c r="J743" i="23" a="1"/>
  <c r="J743" i="23" s="1"/>
  <c r="P560" i="23" s="1"/>
  <c r="J1770" i="23" a="1"/>
  <c r="J1770" i="23" s="1"/>
  <c r="P1433" i="23" s="1"/>
  <c r="J795" i="23" a="1"/>
  <c r="J795" i="23" s="1"/>
  <c r="P601" i="23" s="1"/>
  <c r="J3149" i="23" a="1"/>
  <c r="J3149" i="23" s="1"/>
  <c r="P2576" i="23" s="1"/>
  <c r="J2943" i="23" a="1"/>
  <c r="J2943" i="23" s="1"/>
  <c r="P2404" i="23" s="1"/>
  <c r="J3154" i="23" a="1"/>
  <c r="J3154" i="23" s="1"/>
  <c r="P2581" i="23" s="1"/>
  <c r="J414" i="23" a="1"/>
  <c r="J414" i="23" s="1"/>
  <c r="P413" i="23" s="1"/>
  <c r="J1272" i="23" a="1"/>
  <c r="J1272" i="23" s="1"/>
  <c r="P1020" i="23" s="1"/>
  <c r="J3485" i="23" a="1"/>
  <c r="J3485" i="23" s="1"/>
  <c r="P2851" i="23" s="1"/>
  <c r="J446" i="23" a="1"/>
  <c r="J446" i="23" s="1"/>
  <c r="P445" i="23" s="1"/>
  <c r="J205" i="23" a="1"/>
  <c r="J205" i="23" s="1"/>
  <c r="P204" i="23" s="1"/>
  <c r="J780" i="23" a="1"/>
  <c r="J780" i="23" s="1"/>
  <c r="P587" i="23" s="1"/>
  <c r="J2722" i="23" a="1"/>
  <c r="J2722" i="23" s="1"/>
  <c r="P2209" i="23" s="1"/>
  <c r="J3191" i="23" a="1"/>
  <c r="J3191" i="23" s="1"/>
  <c r="P2606" i="23" s="1"/>
  <c r="J1910" i="23" a="1"/>
  <c r="J1910" i="23" s="1"/>
  <c r="P1566" i="23" s="1"/>
  <c r="J1222" i="23" a="1"/>
  <c r="J1222" i="23" s="1"/>
  <c r="P970" i="23" s="1"/>
  <c r="J2682" i="23" a="1"/>
  <c r="J2682" i="23" s="1"/>
  <c r="P2169" i="23" s="1"/>
  <c r="J2433" i="23" a="1"/>
  <c r="J2433" i="23" s="1"/>
  <c r="P2008" i="23" s="1"/>
  <c r="J580" i="23" a="1"/>
  <c r="J580" i="23" s="1"/>
  <c r="P493" i="23" s="1"/>
  <c r="J2110" i="23" a="1"/>
  <c r="J2110" i="23" s="1"/>
  <c r="J64" i="23" a="1"/>
  <c r="J64" i="23" s="1"/>
  <c r="P63" i="23" s="1"/>
  <c r="J443" i="23" a="1"/>
  <c r="J443" i="23" s="1"/>
  <c r="P442" i="23" s="1"/>
  <c r="J2497" i="23" a="1"/>
  <c r="J2497" i="23" s="1"/>
  <c r="P2041" i="23" s="1"/>
  <c r="J1938" i="23" a="1"/>
  <c r="J1938" i="23" s="1"/>
  <c r="P1594" i="23" s="1"/>
  <c r="J179" i="23" a="1"/>
  <c r="J179" i="23" s="1"/>
  <c r="P178" i="23" s="1"/>
  <c r="J2320" i="23" a="1"/>
  <c r="J2320" i="23" s="1"/>
  <c r="P1895" i="23" s="1"/>
  <c r="J2415" i="23" a="1"/>
  <c r="J2415" i="23" s="1"/>
  <c r="P1990" i="23" s="1"/>
  <c r="J917" i="23" a="1"/>
  <c r="J917" i="23" s="1"/>
  <c r="P720" i="23" s="1"/>
  <c r="J1233" i="23" a="1"/>
  <c r="J1233" i="23" s="1"/>
  <c r="P981" i="23" s="1"/>
  <c r="J1460" i="23" a="1"/>
  <c r="J1460" i="23" s="1"/>
  <c r="P1192" i="23" s="1"/>
  <c r="J1434" i="23" a="1"/>
  <c r="J1434" i="23" s="1"/>
  <c r="P1171" i="23" s="1"/>
  <c r="J90" i="23" a="1"/>
  <c r="J90" i="23" s="1"/>
  <c r="P89" i="23" s="1"/>
  <c r="J3071" i="23" a="1"/>
  <c r="J3071" i="23" s="1"/>
  <c r="P2506" i="23" s="1"/>
  <c r="J1468" i="23" a="1"/>
  <c r="J1468" i="23" s="1"/>
  <c r="P1200" i="23" s="1"/>
  <c r="J3219" i="23" a="1"/>
  <c r="J3219" i="23" s="1"/>
  <c r="P2624" i="23" s="1"/>
  <c r="J987" i="23" a="1"/>
  <c r="J987" i="23" s="1"/>
  <c r="P786" i="23" s="1"/>
  <c r="J2075" i="23" a="1"/>
  <c r="J2075" i="23" s="1"/>
  <c r="P1718" i="23" s="1"/>
  <c r="J1063" i="23" a="1"/>
  <c r="J1063" i="23" s="1"/>
  <c r="P849" i="23" s="1"/>
  <c r="J159" i="23" a="1"/>
  <c r="J159" i="23" s="1"/>
  <c r="P158" i="23" s="1"/>
  <c r="J2411" i="23" a="1"/>
  <c r="J2411" i="23" s="1"/>
  <c r="P1986" i="23" s="1"/>
  <c r="J111" i="23" a="1"/>
  <c r="J111" i="23" s="1"/>
  <c r="P110" i="23" s="1"/>
  <c r="J724" i="23" a="1"/>
  <c r="J724" i="23" s="1"/>
  <c r="J1727" i="23" a="1"/>
  <c r="J1727" i="23" s="1"/>
  <c r="P1406" i="23" s="1"/>
  <c r="J2596" i="23" a="1"/>
  <c r="J2596" i="23" s="1"/>
  <c r="P2099" i="23" s="1"/>
  <c r="J1905" i="23" a="1"/>
  <c r="J1905" i="23" s="1"/>
  <c r="P1561" i="23" s="1"/>
  <c r="J125" i="23" a="1"/>
  <c r="J125" i="23" s="1"/>
  <c r="P124" i="23" s="1"/>
  <c r="J714" i="23" a="1"/>
  <c r="J714" i="23" s="1"/>
  <c r="P538" i="23" s="1"/>
  <c r="J2737" i="23" a="1"/>
  <c r="J2737" i="23" s="1"/>
  <c r="P2224" i="23" s="1"/>
  <c r="J710" i="23" a="1"/>
  <c r="J710" i="23" s="1"/>
  <c r="P536" i="23" s="1"/>
  <c r="J2966" i="23" a="1"/>
  <c r="J2966" i="23" s="1"/>
  <c r="P2419" i="23" s="1"/>
  <c r="J2788" i="23" a="1"/>
  <c r="J2788" i="23" s="1"/>
  <c r="P2274" i="23" s="1"/>
  <c r="J3024" i="23" a="1"/>
  <c r="J3024" i="23" s="1"/>
  <c r="P2466" i="23" s="1"/>
  <c r="J1562" i="23" a="1"/>
  <c r="J1562" i="23" s="1"/>
  <c r="P1277" i="23" s="1"/>
  <c r="J3572" i="23" a="1"/>
  <c r="J3572" i="23" s="1"/>
  <c r="J798" i="23" a="1"/>
  <c r="J798" i="23" s="1"/>
  <c r="P604" i="23" s="1"/>
  <c r="J2422" i="23" a="1"/>
  <c r="J2422" i="23" s="1"/>
  <c r="P1997" i="23" s="1"/>
  <c r="J3026" i="23" a="1"/>
  <c r="J3026" i="23" s="1"/>
  <c r="P2468" i="23" s="1"/>
  <c r="J1267" i="23" a="1"/>
  <c r="J1267" i="23" s="1"/>
  <c r="P1015" i="23" s="1"/>
  <c r="J3086" i="23" a="1"/>
  <c r="J3086" i="23" s="1"/>
  <c r="J2927" i="23" a="1"/>
  <c r="J2927" i="23" s="1"/>
  <c r="P2390" i="23" s="1"/>
  <c r="J2072" i="23" a="1"/>
  <c r="J2072" i="23" s="1"/>
  <c r="J2844" i="23" a="1"/>
  <c r="J2844" i="23" s="1"/>
  <c r="P2319" i="23" s="1"/>
  <c r="J855" i="23" a="1"/>
  <c r="J855" i="23" s="1"/>
  <c r="P658" i="23" s="1"/>
  <c r="J301" i="23" a="1"/>
  <c r="J301" i="23" s="1"/>
  <c r="P300" i="23" s="1"/>
  <c r="J3279" i="23" a="1"/>
  <c r="J3279" i="23" s="1"/>
  <c r="P2680" i="23" s="1"/>
  <c r="J3118" i="23" a="1"/>
  <c r="J3118" i="23" s="1"/>
  <c r="P2545" i="23" s="1"/>
  <c r="J979" i="23" a="1"/>
  <c r="J979" i="23" s="1"/>
  <c r="P778" i="23" s="1"/>
  <c r="J1165" i="23" a="1"/>
  <c r="J1165" i="23" s="1"/>
  <c r="P924" i="23" s="1"/>
  <c r="J3395" i="23" a="1"/>
  <c r="J3395" i="23" s="1"/>
  <c r="P2765" i="23" s="1"/>
  <c r="J1148" i="23" a="1"/>
  <c r="J1148" i="23" s="1"/>
  <c r="J2363" i="23" a="1"/>
  <c r="J2363" i="23" s="1"/>
  <c r="P1938" i="23" s="1"/>
  <c r="J229" i="23" a="1"/>
  <c r="J229" i="23" s="1"/>
  <c r="P228" i="23" s="1"/>
  <c r="J1737" i="23" a="1"/>
  <c r="J1737" i="23" s="1"/>
  <c r="J1588" i="23" a="1"/>
  <c r="J1588" i="23" s="1"/>
  <c r="P1297" i="23" s="1"/>
  <c r="J1500" i="23" a="1"/>
  <c r="J1500" i="23" s="1"/>
  <c r="P1229" i="23" s="1"/>
  <c r="J1626" i="23" a="1"/>
  <c r="J1626" i="23" s="1"/>
  <c r="P1331" i="23" s="1"/>
  <c r="J230" i="23" a="1"/>
  <c r="J230" i="23" s="1"/>
  <c r="P229" i="23" s="1"/>
  <c r="J2708" i="23" a="1"/>
  <c r="J2708" i="23" s="1"/>
  <c r="P2195" i="23" s="1"/>
  <c r="J457" i="23" a="1"/>
  <c r="J457" i="23" s="1"/>
  <c r="J3422" i="23" a="1"/>
  <c r="J3422" i="23" s="1"/>
  <c r="P2788" i="23" s="1"/>
  <c r="J2913" i="23" a="1"/>
  <c r="J2913" i="23" s="1"/>
  <c r="P2382" i="23" s="1"/>
  <c r="J3089" i="23" a="1"/>
  <c r="J3089" i="23" s="1"/>
  <c r="J2544" i="23" a="1"/>
  <c r="J2544" i="23" s="1"/>
  <c r="J1888" i="23" a="1"/>
  <c r="J1888" i="23" s="1"/>
  <c r="P1544" i="23" s="1"/>
  <c r="J2112" i="23" a="1"/>
  <c r="J2112" i="23" s="1"/>
  <c r="J3018" i="23" a="1"/>
  <c r="J3018" i="23" s="1"/>
  <c r="P2463" i="23" s="1"/>
  <c r="J1405" i="23" a="1"/>
  <c r="J1405" i="23" s="1"/>
  <c r="P1149" i="23" s="1"/>
  <c r="J1963" i="23" a="1"/>
  <c r="J1963" i="23" s="1"/>
  <c r="P1619" i="23" s="1"/>
  <c r="J1700" i="23" a="1"/>
  <c r="J1700" i="23" s="1"/>
  <c r="J1893" i="23" a="1"/>
  <c r="J1893" i="23" s="1"/>
  <c r="P1549" i="23" s="1"/>
  <c r="J801" i="23" a="1"/>
  <c r="J801" i="23" s="1"/>
  <c r="P607" i="23" s="1"/>
  <c r="J3487" i="23" a="1"/>
  <c r="J3487" i="23" s="1"/>
  <c r="P2853" i="23" s="1"/>
  <c r="J2697" i="23" a="1"/>
  <c r="J2697" i="23" s="1"/>
  <c r="P2184" i="23" s="1"/>
  <c r="J3462" i="23" a="1"/>
  <c r="J3462" i="23" s="1"/>
  <c r="P2828" i="23" s="1"/>
  <c r="J80" i="23" a="1"/>
  <c r="J80" i="23" s="1"/>
  <c r="P79" i="23" s="1"/>
  <c r="J399" i="23" a="1"/>
  <c r="J399" i="23" s="1"/>
  <c r="P398" i="23" s="1"/>
  <c r="J1660" i="23" a="1"/>
  <c r="J1660" i="23" s="1"/>
  <c r="P1360" i="23" s="1"/>
  <c r="J158" i="23" a="1"/>
  <c r="J158" i="23" s="1"/>
  <c r="P157" i="23" s="1"/>
  <c r="J345" i="23" a="1"/>
  <c r="J345" i="23" s="1"/>
  <c r="P344" i="23" s="1"/>
  <c r="J612" i="23" a="1"/>
  <c r="J612" i="23" s="1"/>
  <c r="J3565" i="23" a="1"/>
  <c r="J3565" i="23" s="1"/>
  <c r="P2920" i="23" s="1"/>
  <c r="J3164" i="23" a="1"/>
  <c r="J3164" i="23" s="1"/>
  <c r="P2589" i="23" s="1"/>
  <c r="J2729" i="23" a="1"/>
  <c r="J2729" i="23" s="1"/>
  <c r="P2216" i="23" s="1"/>
  <c r="J2305" i="23" a="1"/>
  <c r="J2305" i="23" s="1"/>
  <c r="P1880" i="23" s="1"/>
  <c r="J302" i="23" a="1"/>
  <c r="J302" i="23" s="1"/>
  <c r="P301" i="23" s="1"/>
  <c r="J1295" i="23" a="1"/>
  <c r="J1295" i="23" s="1"/>
  <c r="P1043" i="23" s="1"/>
  <c r="J1311" i="23" a="1"/>
  <c r="J1311" i="23" s="1"/>
  <c r="P1059" i="23" s="1"/>
  <c r="J1305" i="23" a="1"/>
  <c r="J1305" i="23" s="1"/>
  <c r="P1053" i="23" s="1"/>
  <c r="J3244" i="23" a="1"/>
  <c r="J3244" i="23" s="1"/>
  <c r="P2645" i="23" s="1"/>
  <c r="J2481" i="23" a="1"/>
  <c r="J2481" i="23" s="1"/>
  <c r="J827" i="23" a="1"/>
  <c r="J827" i="23" s="1"/>
  <c r="P630" i="23" s="1"/>
  <c r="J2254" i="23" a="1"/>
  <c r="J2254" i="23" s="1"/>
  <c r="P1829" i="23" s="1"/>
  <c r="J523" i="23" a="1"/>
  <c r="J523" i="23" s="1"/>
  <c r="J3027" i="23" a="1"/>
  <c r="J3027" i="23" s="1"/>
  <c r="P2469" i="23" s="1"/>
  <c r="J2611" i="23" a="1"/>
  <c r="J2611" i="23" s="1"/>
  <c r="J702" i="23" a="1"/>
  <c r="J702" i="23" s="1"/>
  <c r="J705" i="23" a="1"/>
  <c r="J705" i="23" s="1"/>
  <c r="J622" i="23" a="1"/>
  <c r="J622" i="23" s="1"/>
  <c r="J1476" i="23" a="1"/>
  <c r="J1476" i="23" s="1"/>
  <c r="J1055" i="23" a="1"/>
  <c r="J1055" i="23" s="1"/>
  <c r="J1716" i="23" a="1"/>
  <c r="J1716" i="23" s="1"/>
  <c r="P1396" i="23" s="1"/>
  <c r="J1670" i="23" a="1"/>
  <c r="J1670" i="23" s="1"/>
  <c r="J112" i="23" a="1"/>
  <c r="J112" i="23" s="1"/>
  <c r="P111" i="23" s="1"/>
  <c r="J1840" i="23" a="1"/>
  <c r="J1840" i="23" s="1"/>
  <c r="P1496" i="23" s="1"/>
  <c r="J2319" i="23" a="1"/>
  <c r="J2319" i="23" s="1"/>
  <c r="P1894" i="23" s="1"/>
  <c r="J1508" i="23" a="1"/>
  <c r="J1508" i="23" s="1"/>
  <c r="P1236" i="23" s="1"/>
  <c r="J499" i="23" a="1"/>
  <c r="J499" i="23" s="1"/>
  <c r="P463" i="23" s="1"/>
  <c r="J1784" i="23" a="1"/>
  <c r="J1784" i="23" s="1"/>
  <c r="J1364" i="23" a="1"/>
  <c r="J1364" i="23" s="1"/>
  <c r="P1112" i="23" s="1"/>
  <c r="J2170" i="23" a="1"/>
  <c r="J2170" i="23" s="1"/>
  <c r="P1758" i="23" s="1"/>
  <c r="J1089" i="23" a="1"/>
  <c r="J1089" i="23" s="1"/>
  <c r="P871" i="23" s="1"/>
  <c r="J2039" i="23" a="1"/>
  <c r="J2039" i="23" s="1"/>
  <c r="P1706" i="23" s="1"/>
  <c r="J11" i="23" a="1"/>
  <c r="J11" i="23" s="1"/>
  <c r="P10" i="23" s="1"/>
  <c r="J618" i="23" a="1"/>
  <c r="J618" i="23" s="1"/>
  <c r="J2343" i="23" a="1"/>
  <c r="J2343" i="23" s="1"/>
  <c r="P1918" i="23" s="1"/>
  <c r="J1095" i="23" a="1"/>
  <c r="J1095" i="23" s="1"/>
  <c r="P873" i="23" s="1"/>
  <c r="J829" i="23" a="1"/>
  <c r="J829" i="23" s="1"/>
  <c r="P632" i="23" s="1"/>
  <c r="J897" i="23" a="1"/>
  <c r="J897" i="23" s="1"/>
  <c r="P700" i="23" s="1"/>
  <c r="J3318" i="23" a="1"/>
  <c r="J3318" i="23" s="1"/>
  <c r="P2719" i="23" s="1"/>
  <c r="J1152" i="23" a="1"/>
  <c r="J1152" i="23" s="1"/>
  <c r="P913" i="23" s="1"/>
  <c r="J3536" i="23" a="1"/>
  <c r="J3536" i="23" s="1"/>
  <c r="P2902" i="23" s="1"/>
  <c r="J3568" i="23" a="1"/>
  <c r="J3568" i="23" s="1"/>
  <c r="P2922" i="23" s="1"/>
  <c r="J2650" i="23" a="1"/>
  <c r="J2650" i="23" s="1"/>
  <c r="P2137" i="23" s="1"/>
  <c r="J2391" i="23" a="1"/>
  <c r="J2391" i="23" s="1"/>
  <c r="P1966" i="23" s="1"/>
  <c r="J3423" i="23" a="1"/>
  <c r="J3423" i="23" s="1"/>
  <c r="P2789" i="23" s="1"/>
  <c r="J3341" i="23" a="1"/>
  <c r="J3341" i="23" s="1"/>
  <c r="P2742" i="23" s="1"/>
  <c r="J892" i="23" a="1"/>
  <c r="J892" i="23" s="1"/>
  <c r="P695" i="23" s="1"/>
  <c r="J122" i="23" a="1"/>
  <c r="J122" i="23" s="1"/>
  <c r="P121" i="23" s="1"/>
  <c r="J292" i="23" a="1"/>
  <c r="J292" i="23" s="1"/>
  <c r="P291" i="23" s="1"/>
  <c r="J604" i="23" a="1"/>
  <c r="J604" i="23" s="1"/>
  <c r="J1782" i="23" a="1"/>
  <c r="J1782" i="23" s="1"/>
  <c r="P1445" i="23" s="1"/>
  <c r="J2891" i="23" a="1"/>
  <c r="J2891" i="23" s="1"/>
  <c r="P2362" i="23" s="1"/>
  <c r="J119" i="23" a="1"/>
  <c r="J119" i="23" s="1"/>
  <c r="P118" i="23" s="1"/>
  <c r="J275" i="23" a="1"/>
  <c r="J275" i="23" s="1"/>
  <c r="P274" i="23" s="1"/>
  <c r="J1869" i="23" a="1"/>
  <c r="J1869" i="23" s="1"/>
  <c r="P1525" i="23" s="1"/>
  <c r="J2239" i="23" a="1"/>
  <c r="J2239" i="23" s="1"/>
  <c r="P1814" i="23" s="1"/>
  <c r="J3084" i="23" a="1"/>
  <c r="J3084" i="23" s="1"/>
  <c r="P2518" i="23" s="1"/>
  <c r="J1180" i="23" a="1"/>
  <c r="J1180" i="23" s="1"/>
  <c r="P935" i="23" s="1"/>
  <c r="J2806" i="23" a="1"/>
  <c r="J2806" i="23" s="1"/>
  <c r="P2288" i="23" s="1"/>
  <c r="J2969" i="23" a="1"/>
  <c r="J2969" i="23" s="1"/>
  <c r="P2422" i="23" s="1"/>
  <c r="J3162" i="23" a="1"/>
  <c r="J3162" i="23" s="1"/>
  <c r="J49" i="23" a="1"/>
  <c r="J49" i="23" s="1"/>
  <c r="P48" i="23" s="1"/>
  <c r="J3418" i="23" a="1"/>
  <c r="J3418" i="23" s="1"/>
  <c r="P2784" i="23" s="1"/>
  <c r="J182" i="23" a="1"/>
  <c r="J182" i="23" s="1"/>
  <c r="P181" i="23" s="1"/>
  <c r="J607" i="23" a="1"/>
  <c r="J607" i="23" s="1"/>
  <c r="J3374" i="23" a="1"/>
  <c r="J3374" i="23" s="1"/>
  <c r="P2758" i="23" s="1"/>
  <c r="J1743" i="23" a="1"/>
  <c r="J1743" i="23" s="1"/>
  <c r="J3101" i="23" a="1"/>
  <c r="J3101" i="23" s="1"/>
  <c r="P2531" i="23" s="1"/>
  <c r="J1312" i="23" a="1"/>
  <c r="J1312" i="23" s="1"/>
  <c r="P1060" i="23" s="1"/>
  <c r="J2412" i="23" a="1"/>
  <c r="J2412" i="23" s="1"/>
  <c r="P1987" i="23" s="1"/>
  <c r="J1669" i="23" a="1"/>
  <c r="J1669" i="23" s="1"/>
  <c r="P1366" i="23" s="1"/>
  <c r="J2655" i="23" a="1"/>
  <c r="J2655" i="23" s="1"/>
  <c r="P2142" i="23" s="1"/>
  <c r="J1814" i="23" a="1"/>
  <c r="J1814" i="23" s="1"/>
  <c r="P1470" i="23" s="1"/>
  <c r="J1130" i="23" a="1"/>
  <c r="J1130" i="23" s="1"/>
  <c r="P898" i="23" s="1"/>
  <c r="J396" i="23" a="1"/>
  <c r="J396" i="23" s="1"/>
  <c r="P395" i="23" s="1"/>
  <c r="J1210" i="23" a="1"/>
  <c r="J1210" i="23" s="1"/>
  <c r="P958" i="23" s="1"/>
  <c r="J3455" i="23" a="1"/>
  <c r="J3455" i="23" s="1"/>
  <c r="P2821" i="23" s="1"/>
  <c r="J3557" i="23" a="1"/>
  <c r="J3557" i="23" s="1"/>
  <c r="J1129" i="23" a="1"/>
  <c r="J1129" i="23" s="1"/>
  <c r="P897" i="23" s="1"/>
  <c r="J2419" i="23" a="1"/>
  <c r="J2419" i="23" s="1"/>
  <c r="P1994" i="23" s="1"/>
  <c r="J1404" i="23" a="1"/>
  <c r="J1404" i="23" s="1"/>
  <c r="P1148" i="23" s="1"/>
  <c r="J1439" i="23" a="1"/>
  <c r="J1439" i="23" s="1"/>
  <c r="J2277" i="23" a="1"/>
  <c r="J2277" i="23" s="1"/>
  <c r="P1852" i="23" s="1"/>
  <c r="J1847" i="23" a="1"/>
  <c r="J1847" i="23" s="1"/>
  <c r="P1503" i="23" s="1"/>
  <c r="J48" i="23" a="1"/>
  <c r="J48" i="23" s="1"/>
  <c r="P47" i="23" s="1"/>
  <c r="J2619" i="23" a="1"/>
  <c r="J2619" i="23" s="1"/>
  <c r="P2112" i="23" s="1"/>
  <c r="J1209" i="23" a="1"/>
  <c r="J1209" i="23" s="1"/>
  <c r="P957" i="23" s="1"/>
  <c r="J777" i="23" a="1"/>
  <c r="J777" i="23" s="1"/>
  <c r="P585" i="23" s="1"/>
  <c r="J358" i="23" a="1"/>
  <c r="J358" i="23" s="1"/>
  <c r="P357" i="23" s="1"/>
  <c r="J2242" i="23" a="1"/>
  <c r="J2242" i="23" s="1"/>
  <c r="P1817" i="23" s="1"/>
  <c r="J3449" i="23" a="1"/>
  <c r="J3449" i="23" s="1"/>
  <c r="P2815" i="23" s="1"/>
  <c r="J1540" i="23" a="1"/>
  <c r="J1540" i="23" s="1"/>
  <c r="P1260" i="23" s="1"/>
  <c r="J2378" i="23" a="1"/>
  <c r="J2378" i="23" s="1"/>
  <c r="P1953" i="23" s="1"/>
  <c r="J3389" i="23" a="1"/>
  <c r="J3389" i="23" s="1"/>
  <c r="P2764" i="23" s="1"/>
  <c r="J1960" i="23" a="1"/>
  <c r="J1960" i="23" s="1"/>
  <c r="P1616" i="23" s="1"/>
  <c r="J668" i="23" a="1"/>
  <c r="J668" i="23" s="1"/>
  <c r="P523" i="23" s="1"/>
  <c r="J2033" i="23" a="1"/>
  <c r="J2033" i="23" s="1"/>
  <c r="P1689" i="23" s="1"/>
  <c r="J903" i="23" a="1"/>
  <c r="J903" i="23" s="1"/>
  <c r="P706" i="23" s="1"/>
  <c r="J1007" i="23" a="1"/>
  <c r="J1007" i="23" s="1"/>
  <c r="P804" i="23" s="1"/>
  <c r="J1014" i="23" a="1"/>
  <c r="J1014" i="23" s="1"/>
  <c r="J95" i="23" a="1"/>
  <c r="J95" i="23" s="1"/>
  <c r="P94" i="23" s="1"/>
  <c r="J1649" i="23" a="1"/>
  <c r="J1649" i="23" s="1"/>
  <c r="P1352" i="23" s="1"/>
  <c r="J2534" i="23" a="1"/>
  <c r="J2534" i="23" s="1"/>
  <c r="J1116" i="23" a="1"/>
  <c r="J1116" i="23" s="1"/>
  <c r="J3459" i="23" a="1"/>
  <c r="J3459" i="23" s="1"/>
  <c r="P2825" i="23" s="1"/>
  <c r="J916" i="23" a="1"/>
  <c r="J916" i="23" s="1"/>
  <c r="P719" i="23" s="1"/>
  <c r="J3284" i="23" a="1"/>
  <c r="J3284" i="23" s="1"/>
  <c r="P2685" i="23" s="1"/>
  <c r="J1174" i="23" a="1"/>
  <c r="J1174" i="23" s="1"/>
  <c r="P929" i="23" s="1"/>
  <c r="J2395" i="23" a="1"/>
  <c r="J2395" i="23" s="1"/>
  <c r="P1970" i="23" s="1"/>
  <c r="J1999" i="23" a="1"/>
  <c r="J1999" i="23" s="1"/>
  <c r="P1655" i="23" s="1"/>
  <c r="J3210" i="23" a="1"/>
  <c r="J3210" i="23" s="1"/>
  <c r="P2617" i="23" s="1"/>
  <c r="J2397" i="23" a="1"/>
  <c r="J2397" i="23" s="1"/>
  <c r="P1972" i="23" s="1"/>
  <c r="J1925" i="23" a="1"/>
  <c r="J1925" i="23" s="1"/>
  <c r="P1581" i="23" s="1"/>
  <c r="J728" i="23" a="1"/>
  <c r="J728" i="23" s="1"/>
  <c r="J374" i="23" a="1"/>
  <c r="J374" i="23" s="1"/>
  <c r="P373" i="23" s="1"/>
  <c r="J900" i="23" a="1"/>
  <c r="J900" i="23" s="1"/>
  <c r="P703" i="23" s="1"/>
  <c r="J3327" i="23" a="1"/>
  <c r="J3327" i="23" s="1"/>
  <c r="P2728" i="23" s="1"/>
  <c r="J3413" i="23" a="1"/>
  <c r="J3413" i="23" s="1"/>
  <c r="P2779" i="23" s="1"/>
  <c r="J2403" i="23" a="1"/>
  <c r="J2403" i="23" s="1"/>
  <c r="P1978" i="23" s="1"/>
  <c r="J2836" i="23" a="1"/>
  <c r="J2836" i="23" s="1"/>
  <c r="J875" i="23" a="1"/>
  <c r="J875" i="23" s="1"/>
  <c r="P678" i="23" s="1"/>
  <c r="J1353" i="23" a="1"/>
  <c r="J1353" i="23" s="1"/>
  <c r="P1101" i="23" s="1"/>
  <c r="J209" i="23" a="1"/>
  <c r="J209" i="23" s="1"/>
  <c r="P208" i="23" s="1"/>
  <c r="J1379" i="23" a="1"/>
  <c r="J1379" i="23" s="1"/>
  <c r="P1127" i="23" s="1"/>
  <c r="J1271" i="23" a="1"/>
  <c r="J1271" i="23" s="1"/>
  <c r="P1019" i="23" s="1"/>
  <c r="J1679" i="23" a="1"/>
  <c r="J1679" i="23" s="1"/>
  <c r="P1374" i="23" s="1"/>
  <c r="J956" i="23" a="1"/>
  <c r="J956" i="23" s="1"/>
  <c r="J3453" i="23" a="1"/>
  <c r="J3453" i="23" s="1"/>
  <c r="P2819" i="23" s="1"/>
  <c r="J3271" i="23" a="1"/>
  <c r="J3271" i="23" s="1"/>
  <c r="P2672" i="23" s="1"/>
  <c r="J1496" i="23" a="1"/>
  <c r="J1496" i="23" s="1"/>
  <c r="P1225" i="23" s="1"/>
  <c r="J177" i="23" a="1"/>
  <c r="J177" i="23" s="1"/>
  <c r="P176" i="23" s="1"/>
  <c r="J2625" i="23" a="1"/>
  <c r="J2625" i="23" s="1"/>
  <c r="J1301" i="23" a="1"/>
  <c r="J1301" i="23" s="1"/>
  <c r="P1049" i="23" s="1"/>
  <c r="J1785" i="23" a="1"/>
  <c r="J1785" i="23" s="1"/>
  <c r="J1206" i="23" a="1"/>
  <c r="J1206" i="23" s="1"/>
  <c r="P955" i="23" s="1"/>
  <c r="J1453" i="23" a="1"/>
  <c r="J1453" i="23" s="1"/>
  <c r="P1187" i="23" s="1"/>
  <c r="J1299" i="23" a="1"/>
  <c r="J1299" i="23" s="1"/>
  <c r="P1047" i="23" s="1"/>
  <c r="J2357" i="23" a="1"/>
  <c r="J2357" i="23" s="1"/>
  <c r="P1932" i="23" s="1"/>
  <c r="J2968" i="23" a="1"/>
  <c r="J2968" i="23" s="1"/>
  <c r="P2421" i="23" s="1"/>
  <c r="J221" i="23" a="1"/>
  <c r="J221" i="23" s="1"/>
  <c r="P220" i="23" s="1"/>
  <c r="J906" i="23" a="1"/>
  <c r="J906" i="23" s="1"/>
  <c r="P709" i="23" s="1"/>
  <c r="J578" i="23" a="1"/>
  <c r="J578" i="23" s="1"/>
  <c r="J2635" i="23" a="1"/>
  <c r="J2635" i="23" s="1"/>
  <c r="P2122" i="23" s="1"/>
  <c r="J3445" i="23" a="1"/>
  <c r="J3445" i="23" s="1"/>
  <c r="P2811" i="23" s="1"/>
  <c r="J700" i="23" a="1"/>
  <c r="J700" i="23" s="1"/>
  <c r="P531" i="23" s="1"/>
  <c r="J2130" i="23" a="1"/>
  <c r="J2130" i="23" s="1"/>
  <c r="P1738" i="23" s="1"/>
  <c r="J458" i="23" a="1"/>
  <c r="J458" i="23" s="1"/>
  <c r="J2054" i="23" a="1"/>
  <c r="J2054" i="23" s="1"/>
  <c r="J231" i="23" a="1"/>
  <c r="J231" i="23" s="1"/>
  <c r="P230" i="23" s="1"/>
  <c r="J1985" i="23" a="1"/>
  <c r="J1985" i="23" s="1"/>
  <c r="P1641" i="23" s="1"/>
  <c r="J325" i="23" a="1"/>
  <c r="J325" i="23" s="1"/>
  <c r="P324" i="23" s="1"/>
  <c r="J2642" i="23" a="1"/>
  <c r="J2642" i="23" s="1"/>
  <c r="P2129" i="23" s="1"/>
  <c r="J2258" i="23" a="1"/>
  <c r="J2258" i="23" s="1"/>
  <c r="P1833" i="23" s="1"/>
  <c r="J994" i="23" a="1"/>
  <c r="J994" i="23" s="1"/>
  <c r="P792" i="23" s="1"/>
  <c r="J2095" i="23" a="1"/>
  <c r="J2095" i="23" s="1"/>
  <c r="J1196" i="23" a="1"/>
  <c r="J1196" i="23" s="1"/>
  <c r="P948" i="23" s="1"/>
  <c r="J2644" i="23" a="1"/>
  <c r="J2644" i="23" s="1"/>
  <c r="P2131" i="23" s="1"/>
  <c r="J2179" i="23" a="1"/>
  <c r="J2179" i="23" s="1"/>
  <c r="P1761" i="23" s="1"/>
  <c r="J3011" i="23" a="1"/>
  <c r="J3011" i="23" s="1"/>
  <c r="P2456" i="23" s="1"/>
  <c r="J2640" i="23" a="1"/>
  <c r="J2640" i="23" s="1"/>
  <c r="P2127" i="23" s="1"/>
  <c r="J505" i="23" a="1"/>
  <c r="J505" i="23" s="1"/>
  <c r="P464" i="23" s="1"/>
  <c r="J3517" i="23" a="1"/>
  <c r="J3517" i="23" s="1"/>
  <c r="P2883" i="23" s="1"/>
  <c r="J2617" i="23" a="1"/>
  <c r="J2617" i="23" s="1"/>
  <c r="P2110" i="23" s="1"/>
  <c r="J1889" i="23" a="1"/>
  <c r="J1889" i="23" s="1"/>
  <c r="P1545" i="23" s="1"/>
  <c r="J248" i="23" a="1"/>
  <c r="J248" i="23" s="1"/>
  <c r="P247" i="23" s="1"/>
  <c r="J2628" i="23" a="1"/>
  <c r="J2628" i="23" s="1"/>
  <c r="P2119" i="23" s="1"/>
  <c r="J2326" i="23" a="1"/>
  <c r="J2326" i="23" s="1"/>
  <c r="P1901" i="23" s="1"/>
  <c r="J3504" i="23" a="1"/>
  <c r="J3504" i="23" s="1"/>
  <c r="P2870" i="23" s="1"/>
  <c r="J1596" i="23" a="1"/>
  <c r="J1596" i="23" s="1"/>
  <c r="P1305" i="23" s="1"/>
  <c r="J2020" i="23" a="1"/>
  <c r="J2020" i="23" s="1"/>
  <c r="P1676" i="23" s="1"/>
  <c r="J1760" i="23" a="1"/>
  <c r="J1760" i="23" s="1"/>
  <c r="J3178" i="23" a="1"/>
  <c r="J3178" i="23" s="1"/>
  <c r="J643" i="23" a="1"/>
  <c r="J643" i="23" s="1"/>
  <c r="J2777" i="23" a="1"/>
  <c r="J2777" i="23" s="1"/>
  <c r="P2264" i="23" s="1"/>
  <c r="J954" i="23" a="1"/>
  <c r="J954" i="23" s="1"/>
  <c r="P756" i="23" s="1"/>
  <c r="J354" i="23" a="1"/>
  <c r="J354" i="23" s="1"/>
  <c r="P353" i="23" s="1"/>
  <c r="J359" i="23" a="1"/>
  <c r="J359" i="23" s="1"/>
  <c r="P358" i="23" s="1"/>
  <c r="J2818" i="23" a="1"/>
  <c r="J2818" i="23" s="1"/>
  <c r="P2299" i="23" s="1"/>
  <c r="J2309" i="23" a="1"/>
  <c r="J2309" i="23" s="1"/>
  <c r="P1884" i="23" s="1"/>
  <c r="J3194" i="23" a="1"/>
  <c r="J3194" i="23" s="1"/>
  <c r="J355" i="23" a="1"/>
  <c r="J355" i="23" s="1"/>
  <c r="P354" i="23" s="1"/>
  <c r="J881" i="23" a="1"/>
  <c r="J881" i="23" s="1"/>
  <c r="P684" i="23" s="1"/>
  <c r="J1122" i="23" a="1"/>
  <c r="J1122" i="23" s="1"/>
  <c r="J3131" i="23" a="1"/>
  <c r="J3131" i="23" s="1"/>
  <c r="P2558" i="23" s="1"/>
  <c r="J1933" i="23" a="1"/>
  <c r="J1933" i="23" s="1"/>
  <c r="P1589" i="23" s="1"/>
  <c r="J1890" i="23" a="1"/>
  <c r="J1890" i="23" s="1"/>
  <c r="P1546" i="23" s="1"/>
  <c r="J2402" i="23" a="1"/>
  <c r="J2402" i="23" s="1"/>
  <c r="P1977" i="23" s="1"/>
  <c r="J1726" i="23" a="1"/>
  <c r="J1726" i="23" s="1"/>
  <c r="P1405" i="23" s="1"/>
  <c r="J3272" i="23" a="1"/>
  <c r="J3272" i="23" s="1"/>
  <c r="P2673" i="23" s="1"/>
  <c r="J539" i="23" a="1"/>
  <c r="J539" i="23" s="1"/>
  <c r="J2831" i="23" a="1"/>
  <c r="J2831" i="23" s="1"/>
  <c r="P2308" i="23" s="1"/>
  <c r="J3068" i="23" a="1"/>
  <c r="J3068" i="23" s="1"/>
  <c r="P2503" i="23" s="1"/>
  <c r="J1433" i="23" a="1"/>
  <c r="J1433" i="23" s="1"/>
  <c r="P1170" i="23" s="1"/>
  <c r="J551" i="23" a="1"/>
  <c r="J551" i="23" s="1"/>
  <c r="J2172" i="23" a="1"/>
  <c r="J2172" i="23" s="1"/>
  <c r="J3340" i="23" a="1"/>
  <c r="J3340" i="23" s="1"/>
  <c r="P2741" i="23" s="1"/>
  <c r="J3356" i="23" a="1"/>
  <c r="J3356" i="23" s="1"/>
  <c r="J2086" i="23" a="1"/>
  <c r="J2086" i="23" s="1"/>
  <c r="J291" i="23" a="1"/>
  <c r="J291" i="23" s="1"/>
  <c r="P290" i="23" s="1"/>
  <c r="J2187" i="23" a="1"/>
  <c r="J2187" i="23" s="1"/>
  <c r="J2919" i="23" a="1"/>
  <c r="J2919" i="23" s="1"/>
  <c r="P2386" i="23" s="1"/>
  <c r="J1803" i="23" a="1"/>
  <c r="J1803" i="23" s="1"/>
  <c r="P1461" i="23" s="1"/>
  <c r="J649" i="23" a="1"/>
  <c r="J649" i="23" s="1"/>
  <c r="J1146" i="23" a="1"/>
  <c r="J1146" i="23" s="1"/>
  <c r="P909" i="23" s="1"/>
  <c r="J3076" i="23" a="1"/>
  <c r="J3076" i="23" s="1"/>
  <c r="P2511" i="23" s="1"/>
  <c r="J164" i="23" a="1"/>
  <c r="J164" i="23" s="1"/>
  <c r="P163" i="23" s="1"/>
  <c r="J1857" i="23" a="1"/>
  <c r="J1857" i="23" s="1"/>
  <c r="P1513" i="23" s="1"/>
  <c r="J644" i="23" a="1"/>
  <c r="J644" i="23" s="1"/>
  <c r="J274" i="23" a="1"/>
  <c r="J274" i="23" s="1"/>
  <c r="P273" i="23" s="1"/>
  <c r="J2316" i="23" a="1"/>
  <c r="J2316" i="23" s="1"/>
  <c r="P1891" i="23" s="1"/>
  <c r="J2010" i="23" a="1"/>
  <c r="J2010" i="23" s="1"/>
  <c r="P1666" i="23" s="1"/>
  <c r="J2618" i="23" a="1"/>
  <c r="J2618" i="23" s="1"/>
  <c r="P2111" i="23" s="1"/>
  <c r="J600" i="23" a="1"/>
  <c r="J600" i="23" s="1"/>
  <c r="J1025" i="23" a="1"/>
  <c r="J1025" i="23" s="1"/>
  <c r="J356" i="23" a="1"/>
  <c r="J356" i="23" s="1"/>
  <c r="P355" i="23" s="1"/>
  <c r="J3476" i="23" a="1"/>
  <c r="J3476" i="23" s="1"/>
  <c r="P2842" i="23" s="1"/>
  <c r="J938" i="23" a="1"/>
  <c r="J938" i="23" s="1"/>
  <c r="P741" i="23" s="1"/>
  <c r="J437" i="23" a="1"/>
  <c r="J437" i="23" s="1"/>
  <c r="P436" i="23" s="1"/>
  <c r="J2734" i="23" a="1"/>
  <c r="J2734" i="23" s="1"/>
  <c r="P2221" i="23" s="1"/>
  <c r="J3163" i="23" a="1"/>
  <c r="J3163" i="23" s="1"/>
  <c r="P2588" i="23" s="1"/>
  <c r="J1929" i="23" a="1"/>
  <c r="J1929" i="23" s="1"/>
  <c r="P1585" i="23" s="1"/>
  <c r="J3366" i="23" a="1"/>
  <c r="J3366" i="23" s="1"/>
  <c r="P2753" i="23" s="1"/>
  <c r="J2070" i="23" a="1"/>
  <c r="J2070" i="23" s="1"/>
  <c r="J1886" i="23" a="1"/>
  <c r="J1886" i="23" s="1"/>
  <c r="P1542" i="23" s="1"/>
  <c r="J3527" i="23" a="1"/>
  <c r="J3527" i="23" s="1"/>
  <c r="P2893" i="23" s="1"/>
  <c r="J2801" i="23" a="1"/>
  <c r="J2801" i="23" s="1"/>
  <c r="P2284" i="23" s="1"/>
  <c r="J2387" i="23" a="1"/>
  <c r="J2387" i="23" s="1"/>
  <c r="P1962" i="23" s="1"/>
  <c r="J45" i="23" a="1"/>
  <c r="J45" i="23" s="1"/>
  <c r="P44" i="23" s="1"/>
  <c r="J1229" i="23" a="1"/>
  <c r="J1229" i="23" s="1"/>
  <c r="P977" i="23" s="1"/>
  <c r="J391" i="23" a="1"/>
  <c r="J391" i="23" s="1"/>
  <c r="P390" i="23" s="1"/>
  <c r="J2287" i="23" a="1"/>
  <c r="J2287" i="23" s="1"/>
  <c r="P1862" i="23" s="1"/>
  <c r="J735" i="23" a="1"/>
  <c r="J735" i="23" s="1"/>
  <c r="P552" i="23" s="1"/>
  <c r="J1681" i="23" a="1"/>
  <c r="J1681" i="23" s="1"/>
  <c r="P1376" i="23" s="1"/>
  <c r="J910" i="23" a="1"/>
  <c r="J910" i="23" s="1"/>
  <c r="P713" i="23" s="1"/>
  <c r="J2679" i="23" a="1"/>
  <c r="J2679" i="23" s="1"/>
  <c r="P2166" i="23" s="1"/>
  <c r="J1577" i="23" a="1"/>
  <c r="J1577" i="23" s="1"/>
  <c r="P1287" i="23" s="1"/>
  <c r="J689" i="23" a="1"/>
  <c r="J689" i="23" s="1"/>
  <c r="J1018" i="23" a="1"/>
  <c r="J1018" i="23" s="1"/>
  <c r="P814" i="23" s="1"/>
  <c r="J2958" i="23" a="1"/>
  <c r="J2958" i="23" s="1"/>
  <c r="J1838" i="23" a="1"/>
  <c r="J1838" i="23" s="1"/>
  <c r="P1494" i="23" s="1"/>
  <c r="J2167" i="23" a="1"/>
  <c r="J2167" i="23" s="1"/>
  <c r="P1756" i="23" s="1"/>
  <c r="J2643" i="23" a="1"/>
  <c r="J2643" i="23" s="1"/>
  <c r="P2130" i="23" s="1"/>
  <c r="J701" i="23" a="1"/>
  <c r="J701" i="23" s="1"/>
  <c r="P532" i="23" s="1"/>
  <c r="J1244" i="23" a="1"/>
  <c r="J1244" i="23" s="1"/>
  <c r="P992" i="23" s="1"/>
  <c r="J762" i="23" a="1"/>
  <c r="J762" i="23" s="1"/>
  <c r="P574" i="23" s="1"/>
  <c r="J2803" i="23" a="1"/>
  <c r="J2803" i="23" s="1"/>
  <c r="J3010" i="23" a="1"/>
  <c r="J3010" i="23" s="1"/>
  <c r="P2455" i="23" s="1"/>
  <c r="J438" i="23" a="1"/>
  <c r="J438" i="23" s="1"/>
  <c r="P437" i="23" s="1"/>
  <c r="J3470" i="23" a="1"/>
  <c r="J3470" i="23" s="1"/>
  <c r="P2836" i="23" s="1"/>
  <c r="J1614" i="23" a="1"/>
  <c r="J1614" i="23" s="1"/>
  <c r="J1713" i="23" a="1"/>
  <c r="J1713" i="23" s="1"/>
  <c r="J3435" i="23" a="1"/>
  <c r="J3435" i="23" s="1"/>
  <c r="P2801" i="23" s="1"/>
  <c r="J2652" i="23" a="1"/>
  <c r="J2652" i="23" s="1"/>
  <c r="P2139" i="23" s="1"/>
  <c r="J1430" i="23" a="1"/>
  <c r="J1430" i="23" s="1"/>
  <c r="P1167" i="23" s="1"/>
  <c r="J988" i="23" a="1"/>
  <c r="J988" i="23" s="1"/>
  <c r="P787" i="23" s="1"/>
  <c r="J1265" i="23" a="1"/>
  <c r="J1265" i="23" s="1"/>
  <c r="P1013" i="23" s="1"/>
  <c r="J1417" i="23" a="1"/>
  <c r="J1417" i="23" s="1"/>
  <c r="P1157" i="23" s="1"/>
  <c r="J3521" i="23" a="1"/>
  <c r="J3521" i="23" s="1"/>
  <c r="P2887" i="23" s="1"/>
  <c r="J1572" i="23" a="1"/>
  <c r="J1572" i="23" s="1"/>
  <c r="P1285" i="23" s="1"/>
  <c r="J1149" i="23" a="1"/>
  <c r="J1149" i="23" s="1"/>
  <c r="P911" i="23" s="1"/>
  <c r="J1471" i="23" a="1"/>
  <c r="J1471" i="23" s="1"/>
  <c r="P1203" i="23" s="1"/>
  <c r="J920" i="23" a="1"/>
  <c r="J920" i="23" s="1"/>
  <c r="P723" i="23" s="1"/>
  <c r="J631" i="23" a="1"/>
  <c r="J631" i="23" s="1"/>
  <c r="J2011" i="23" a="1"/>
  <c r="J2011" i="23" s="1"/>
  <c r="P1667" i="23" s="1"/>
  <c r="J2284" i="23" a="1"/>
  <c r="J2284" i="23" s="1"/>
  <c r="P1859" i="23" s="1"/>
  <c r="J2531" i="23" a="1"/>
  <c r="J2531" i="23" s="1"/>
  <c r="P2064" i="23" s="1"/>
  <c r="J228" i="23" a="1"/>
  <c r="J228" i="23" s="1"/>
  <c r="P227" i="23" s="1"/>
  <c r="J371" i="23" a="1"/>
  <c r="J371" i="23" s="1"/>
  <c r="P370" i="23" s="1"/>
  <c r="J2906" i="23" a="1"/>
  <c r="J2906" i="23" s="1"/>
  <c r="P2375" i="23" s="1"/>
  <c r="J601" i="23" a="1"/>
  <c r="J601" i="23" s="1"/>
  <c r="J1376" i="23" a="1"/>
  <c r="J1376" i="23" s="1"/>
  <c r="P1124" i="23" s="1"/>
  <c r="J2863" i="23" a="1"/>
  <c r="J2863" i="23" s="1"/>
  <c r="P2336" i="23" s="1"/>
  <c r="J2135" i="23" a="1"/>
  <c r="J2135" i="23" s="1"/>
  <c r="P1742" i="23" s="1"/>
  <c r="J2060" i="23" a="1"/>
  <c r="J2060" i="23" s="1"/>
  <c r="J1251" i="23" a="1"/>
  <c r="J1251" i="23" s="1"/>
  <c r="P999" i="23" s="1"/>
  <c r="J3364" i="23" a="1"/>
  <c r="J3364" i="23" s="1"/>
  <c r="J992" i="23" a="1"/>
  <c r="J992" i="23" s="1"/>
  <c r="J1767" i="23" a="1"/>
  <c r="J1767" i="23" s="1"/>
  <c r="P1431" i="23" s="1"/>
  <c r="J3473" i="23" a="1"/>
  <c r="J3473" i="23" s="1"/>
  <c r="P2839" i="23" s="1"/>
  <c r="J571" i="23" a="1"/>
  <c r="J571" i="23" s="1"/>
  <c r="P492" i="23" s="1"/>
  <c r="J2062" i="23" a="1"/>
  <c r="J2062" i="23" s="1"/>
  <c r="J2631" i="23" a="1"/>
  <c r="J2631" i="23" s="1"/>
  <c r="J1207" i="23" a="1"/>
  <c r="J1207" i="23" s="1"/>
  <c r="J1429" i="23" a="1"/>
  <c r="J1429" i="23" s="1"/>
  <c r="J3140" i="23" a="1"/>
  <c r="J3140" i="23" s="1"/>
  <c r="P2567" i="23" s="1"/>
  <c r="J3258" i="23" a="1"/>
  <c r="J3258" i="23" s="1"/>
  <c r="P2659" i="23" s="1"/>
  <c r="J3426" i="23" a="1"/>
  <c r="J3426" i="23" s="1"/>
  <c r="P2792" i="23" s="1"/>
  <c r="J3250" i="23" a="1"/>
  <c r="J3250" i="23" s="1"/>
  <c r="P2651" i="23" s="1"/>
  <c r="J3135" i="23" a="1"/>
  <c r="J3135" i="23" s="1"/>
  <c r="P2562" i="23" s="1"/>
  <c r="J639" i="23" a="1"/>
  <c r="J639" i="23" s="1"/>
  <c r="J104" i="23" a="1"/>
  <c r="J104" i="23" s="1"/>
  <c r="P103" i="23" s="1"/>
  <c r="J1360" i="23" a="1"/>
  <c r="J1360" i="23" s="1"/>
  <c r="P1108" i="23" s="1"/>
  <c r="J2428" i="23" a="1"/>
  <c r="J2428" i="23" s="1"/>
  <c r="P2003" i="23" s="1"/>
  <c r="J530" i="23" a="1"/>
  <c r="J530" i="23" s="1"/>
  <c r="P474" i="23" s="1"/>
  <c r="J810" i="23" a="1"/>
  <c r="J810" i="23" s="1"/>
  <c r="P613" i="23" s="1"/>
  <c r="J3235" i="23" a="1"/>
  <c r="J3235" i="23" s="1"/>
  <c r="P2636" i="23" s="1"/>
  <c r="J2918" i="23" a="1"/>
  <c r="J2918" i="23" s="1"/>
  <c r="P2385" i="23" s="1"/>
  <c r="J2078" i="23" a="1"/>
  <c r="J2078" i="23" s="1"/>
  <c r="J2815" i="23" a="1"/>
  <c r="J2815" i="23" s="1"/>
  <c r="P2296" i="23" s="1"/>
  <c r="J982" i="23" a="1"/>
  <c r="J982" i="23" s="1"/>
  <c r="P781" i="23" s="1"/>
  <c r="J1959" i="23" a="1"/>
  <c r="J1959" i="23" s="1"/>
  <c r="P1615" i="23" s="1"/>
  <c r="J2367" i="23" a="1"/>
  <c r="J2367" i="23" s="1"/>
  <c r="P1942" i="23" s="1"/>
  <c r="J1644" i="23" a="1"/>
  <c r="J1644" i="23" s="1"/>
  <c r="P1347" i="23" s="1"/>
  <c r="J3062" i="23" a="1"/>
  <c r="J3062" i="23" s="1"/>
  <c r="P2498" i="23" s="1"/>
  <c r="J849" i="23" a="1"/>
  <c r="J849" i="23" s="1"/>
  <c r="P652" i="23" s="1"/>
  <c r="J3276" i="23" a="1"/>
  <c r="J3276" i="23" s="1"/>
  <c r="P2677" i="23" s="1"/>
  <c r="J3529" i="23" a="1"/>
  <c r="J3529" i="23" s="1"/>
  <c r="P2895" i="23" s="1"/>
  <c r="J630" i="23" a="1"/>
  <c r="J630" i="23" s="1"/>
  <c r="P508" i="23" s="1"/>
  <c r="J584" i="23" a="1"/>
  <c r="J584" i="23" s="1"/>
  <c r="J167" i="23" a="1"/>
  <c r="J167" i="23" s="1"/>
  <c r="P166" i="23" s="1"/>
  <c r="J3085" i="23" a="1"/>
  <c r="J3085" i="23" s="1"/>
  <c r="P2519" i="23" s="1"/>
  <c r="J2935" i="23" a="1"/>
  <c r="J2935" i="23" s="1"/>
  <c r="P2396" i="23" s="1"/>
  <c r="J3570" i="23" a="1"/>
  <c r="J3570" i="23" s="1"/>
  <c r="J963" i="23" a="1"/>
  <c r="J963" i="23" s="1"/>
  <c r="P764" i="23" s="1"/>
  <c r="J2779" i="23" a="1"/>
  <c r="J2779" i="23" s="1"/>
  <c r="P2266" i="23" s="1"/>
  <c r="J3461" i="23" a="1"/>
  <c r="J3461" i="23" s="1"/>
  <c r="P2827" i="23" s="1"/>
  <c r="J848" i="23" a="1"/>
  <c r="J848" i="23" s="1"/>
  <c r="P651" i="23" s="1"/>
  <c r="J260" i="23" a="1"/>
  <c r="J260" i="23" s="1"/>
  <c r="P259" i="23" s="1"/>
  <c r="J663" i="23" a="1"/>
  <c r="J663" i="23" s="1"/>
  <c r="J1635" i="23" a="1"/>
  <c r="J1635" i="23" s="1"/>
  <c r="P1339" i="23" s="1"/>
  <c r="J889" i="23" a="1"/>
  <c r="J889" i="23" s="1"/>
  <c r="P692" i="23" s="1"/>
  <c r="J2705" i="23" a="1"/>
  <c r="J2705" i="23" s="1"/>
  <c r="P2192" i="23" s="1"/>
  <c r="J476" i="23" a="1"/>
  <c r="J476" i="23" s="1"/>
  <c r="J1325" i="23" a="1"/>
  <c r="J1325" i="23" s="1"/>
  <c r="P1073" i="23" s="1"/>
  <c r="J2907" i="23" a="1"/>
  <c r="J2907" i="23" s="1"/>
  <c r="P2376" i="23" s="1"/>
  <c r="J3539" i="23" a="1"/>
  <c r="J3539" i="23" s="1"/>
  <c r="P2905" i="23" s="1"/>
  <c r="J500" i="23" a="1"/>
  <c r="J500" i="23" s="1"/>
  <c r="J2995" i="23" a="1"/>
  <c r="J2995" i="23" s="1"/>
  <c r="J329" i="23" a="1"/>
  <c r="J329" i="23" s="1"/>
  <c r="P328" i="23" s="1"/>
  <c r="J1022" i="23" a="1"/>
  <c r="J1022" i="23" s="1"/>
  <c r="P817" i="23" s="1"/>
  <c r="J555" i="23" a="1"/>
  <c r="J555" i="23" s="1"/>
  <c r="P485" i="23" s="1"/>
  <c r="J1817" i="23" a="1"/>
  <c r="J1817" i="23" s="1"/>
  <c r="P1473" i="23" s="1"/>
  <c r="J1969" i="23" a="1"/>
  <c r="J1969" i="23" s="1"/>
  <c r="P1625" i="23" s="1"/>
  <c r="J1964" i="23" a="1"/>
  <c r="J1964" i="23" s="1"/>
  <c r="P1620" i="23" s="1"/>
  <c r="J3079" i="23" a="1"/>
  <c r="J3079" i="23" s="1"/>
  <c r="P2514" i="23" s="1"/>
  <c r="J1459" i="23" a="1"/>
  <c r="J1459" i="23" s="1"/>
  <c r="P1191" i="23" s="1"/>
  <c r="J1065" i="23" a="1"/>
  <c r="J1065" i="23" s="1"/>
  <c r="P851" i="23" s="1"/>
  <c r="J3530" i="23" a="1"/>
  <c r="J3530" i="23" s="1"/>
  <c r="P2896" i="23" s="1"/>
  <c r="J1729" i="23" a="1"/>
  <c r="J1729" i="23" s="1"/>
  <c r="P1408" i="23" s="1"/>
  <c r="J2645" i="23" a="1"/>
  <c r="J2645" i="23" s="1"/>
  <c r="P2132" i="23" s="1"/>
  <c r="J317" i="23" a="1"/>
  <c r="J317" i="23" s="1"/>
  <c r="P316" i="23" s="1"/>
  <c r="J2719" i="23" a="1"/>
  <c r="J2719" i="23" s="1"/>
  <c r="P2206" i="23" s="1"/>
  <c r="J1597" i="23" a="1"/>
  <c r="J1597" i="23" s="1"/>
  <c r="P1306" i="23" s="1"/>
  <c r="J1654" i="23" a="1"/>
  <c r="J1654" i="23" s="1"/>
  <c r="P1355" i="23" s="1"/>
  <c r="J2092" i="23" a="1"/>
  <c r="J2092" i="23" s="1"/>
  <c r="J429" i="23" a="1"/>
  <c r="J429" i="23" s="1"/>
  <c r="P428" i="23" s="1"/>
  <c r="J1602" i="23" a="1"/>
  <c r="J1602" i="23" s="1"/>
  <c r="P1311" i="23" s="1"/>
  <c r="J1914" i="23" a="1"/>
  <c r="J1914" i="23" s="1"/>
  <c r="P1570" i="23" s="1"/>
  <c r="J1651" i="23" a="1"/>
  <c r="J1651" i="23" s="1"/>
  <c r="J1354" i="23" a="1"/>
  <c r="J1354" i="23" s="1"/>
  <c r="P1102" i="23" s="1"/>
  <c r="J3410" i="23" a="1"/>
  <c r="J3410" i="23" s="1"/>
  <c r="P2776" i="23" s="1"/>
  <c r="J2251" i="23" a="1"/>
  <c r="J2251" i="23" s="1"/>
  <c r="P1826" i="23" s="1"/>
  <c r="J1549" i="23" a="1"/>
  <c r="J1549" i="23" s="1"/>
  <c r="P1267" i="23" s="1"/>
  <c r="J833" i="23" a="1"/>
  <c r="J833" i="23" s="1"/>
  <c r="P636" i="23" s="1"/>
  <c r="J137" i="23" a="1"/>
  <c r="J137" i="23" s="1"/>
  <c r="P136" i="23" s="1"/>
  <c r="J1008" i="23" a="1"/>
  <c r="J1008" i="23" s="1"/>
  <c r="P805" i="23" s="1"/>
  <c r="J2833" i="23" a="1"/>
  <c r="J2833" i="23" s="1"/>
  <c r="P2309" i="23" s="1"/>
  <c r="J350" i="23" a="1"/>
  <c r="J350" i="23" s="1"/>
  <c r="P349" i="23" s="1"/>
  <c r="J732" i="23" a="1"/>
  <c r="J732" i="23" s="1"/>
  <c r="P549" i="23" s="1"/>
  <c r="J1329" i="23" a="1"/>
  <c r="J1329" i="23" s="1"/>
  <c r="P1077" i="23" s="1"/>
  <c r="J237" i="23" a="1"/>
  <c r="J237" i="23" s="1"/>
  <c r="P236" i="23" s="1"/>
  <c r="J419" i="23" a="1"/>
  <c r="J419" i="23" s="1"/>
  <c r="P418" i="23" s="1"/>
  <c r="J877" i="23" a="1"/>
  <c r="J877" i="23" s="1"/>
  <c r="P680" i="23" s="1"/>
  <c r="J2922" i="23" a="1"/>
  <c r="J2922" i="23" s="1"/>
  <c r="J178" i="23" a="1"/>
  <c r="J178" i="23" s="1"/>
  <c r="P177" i="23" s="1"/>
  <c r="J3170" i="23" a="1"/>
  <c r="J3170" i="23" s="1"/>
  <c r="J282" i="23" a="1"/>
  <c r="J282" i="23" s="1"/>
  <c r="P281" i="23" s="1"/>
  <c r="J1801" i="23" a="1"/>
  <c r="J1801" i="23" s="1"/>
  <c r="P1459" i="23" s="1"/>
  <c r="J842" i="23" a="1"/>
  <c r="J842" i="23" s="1"/>
  <c r="P645" i="23" s="1"/>
  <c r="J1524" i="23" a="1"/>
  <c r="J1524" i="23" s="1"/>
  <c r="P1245" i="23" s="1"/>
  <c r="J3166" i="23" a="1"/>
  <c r="J3166" i="23" s="1"/>
  <c r="P2590" i="23" s="1"/>
  <c r="J1049" i="23" a="1"/>
  <c r="J1049" i="23" s="1"/>
  <c r="P838" i="23" s="1"/>
  <c r="J2551" i="23" a="1"/>
  <c r="J2551" i="23" s="1"/>
  <c r="J146" i="23" a="1"/>
  <c r="J146" i="23" s="1"/>
  <c r="P145" i="23" s="1"/>
  <c r="J685" i="23" a="1"/>
  <c r="J685" i="23" s="1"/>
  <c r="P528" i="23" s="1"/>
  <c r="J3308" i="23" a="1"/>
  <c r="J3308" i="23" s="1"/>
  <c r="P2709" i="23" s="1"/>
  <c r="J2545" i="23" a="1"/>
  <c r="J2545" i="23" s="1"/>
  <c r="P2069" i="23" s="1"/>
  <c r="J1861" i="23" a="1"/>
  <c r="J1861" i="23" s="1"/>
  <c r="P1517" i="23" s="1"/>
  <c r="J1936" i="23" a="1"/>
  <c r="J1936" i="23" s="1"/>
  <c r="P1592" i="23" s="1"/>
  <c r="J811" i="23" a="1"/>
  <c r="J811" i="23" s="1"/>
  <c r="P614" i="23" s="1"/>
  <c r="J2359" i="23" a="1"/>
  <c r="J2359" i="23" s="1"/>
  <c r="P1934" i="23" s="1"/>
  <c r="J995" i="23" a="1"/>
  <c r="J995" i="23" s="1"/>
  <c r="P793" i="23" s="1"/>
  <c r="J2515" i="23" a="1"/>
  <c r="J2515" i="23" s="1"/>
  <c r="P2052" i="23" s="1"/>
  <c r="J1410" i="23" a="1"/>
  <c r="J1410" i="23" s="1"/>
  <c r="P1154" i="23" s="1"/>
  <c r="J1292" i="23" a="1"/>
  <c r="J1292" i="23" s="1"/>
  <c r="P1040" i="23" s="1"/>
  <c r="J3106" i="23" a="1"/>
  <c r="J3106" i="23" s="1"/>
  <c r="P2536" i="23" s="1"/>
  <c r="J201" i="23" a="1"/>
  <c r="J201" i="23" s="1"/>
  <c r="P200" i="23" s="1"/>
  <c r="J2600" i="23" a="1"/>
  <c r="J2600" i="23" s="1"/>
  <c r="J589" i="23" a="1"/>
  <c r="J589" i="23" s="1"/>
  <c r="P496" i="23" s="1"/>
  <c r="J2948" i="23" a="1"/>
  <c r="J2948" i="23" s="1"/>
  <c r="J3245" i="23" a="1"/>
  <c r="J3245" i="23" s="1"/>
  <c r="P2646" i="23" s="1"/>
  <c r="J518" i="23" a="1"/>
  <c r="J518" i="23" s="1"/>
  <c r="J3573" i="23" a="1"/>
  <c r="J3573" i="23" s="1"/>
  <c r="J2762" i="23" a="1"/>
  <c r="J2762" i="23" s="1"/>
  <c r="P2249" i="23" s="1"/>
  <c r="J1421" i="23" a="1"/>
  <c r="J1421" i="23" s="1"/>
  <c r="P1160" i="23" s="1"/>
  <c r="J1480" i="23" a="1"/>
  <c r="J1480" i="23" s="1"/>
  <c r="P1209" i="23" s="1"/>
  <c r="J1321" i="23" a="1"/>
  <c r="J1321" i="23" s="1"/>
  <c r="P1069" i="23" s="1"/>
  <c r="J2040" i="23" a="1"/>
  <c r="J2040" i="23" s="1"/>
  <c r="P1696" i="23" s="1"/>
  <c r="J1830" i="23" a="1"/>
  <c r="J1830" i="23" s="1"/>
  <c r="P1486" i="23" s="1"/>
  <c r="J1373" i="23" a="1"/>
  <c r="J1373" i="23" s="1"/>
  <c r="P1121" i="23" s="1"/>
  <c r="J1124" i="23" a="1"/>
  <c r="J1124" i="23" s="1"/>
  <c r="P893" i="23" s="1"/>
  <c r="J3146" i="23" a="1"/>
  <c r="J3146" i="23" s="1"/>
  <c r="P2573" i="23" s="1"/>
  <c r="J1074" i="23" a="1"/>
  <c r="J1074" i="23" s="1"/>
  <c r="P859" i="23" s="1"/>
  <c r="J341" i="23" a="1"/>
  <c r="J341" i="23" s="1"/>
  <c r="P340" i="23" s="1"/>
  <c r="J823" i="23" a="1"/>
  <c r="J823" i="23" s="1"/>
  <c r="P626" i="23" s="1"/>
  <c r="J3574" i="23" a="1"/>
  <c r="J3574" i="23" s="1"/>
  <c r="J75" i="23" a="1"/>
  <c r="J75" i="23" s="1"/>
  <c r="P74" i="23" s="1"/>
  <c r="J981" i="23" a="1"/>
  <c r="J981" i="23" s="1"/>
  <c r="P780" i="23" s="1"/>
  <c r="J2688" i="23" a="1"/>
  <c r="J2688" i="23" s="1"/>
  <c r="P2175" i="23" s="1"/>
  <c r="J2280" i="23" a="1"/>
  <c r="J2280" i="23" s="1"/>
  <c r="P1855" i="23" s="1"/>
  <c r="J1302" i="23" a="1"/>
  <c r="J1302" i="23" s="1"/>
  <c r="P1050" i="23" s="1"/>
  <c r="J332" i="23" a="1"/>
  <c r="J332" i="23" s="1"/>
  <c r="P331" i="23" s="1"/>
  <c r="J2690" i="23" a="1"/>
  <c r="J2690" i="23" s="1"/>
  <c r="P2177" i="23" s="1"/>
  <c r="J2269" i="23" a="1"/>
  <c r="J2269" i="23" s="1"/>
  <c r="P1844" i="23" s="1"/>
  <c r="J2861" i="23" a="1"/>
  <c r="J2861" i="23" s="1"/>
  <c r="P2334" i="23" s="1"/>
  <c r="J1475" i="23" a="1"/>
  <c r="J1475" i="23" s="1"/>
  <c r="P1206" i="23" s="1"/>
  <c r="J642" i="23" a="1"/>
  <c r="J642" i="23" s="1"/>
  <c r="P513" i="23" s="1"/>
  <c r="J2588" i="23" a="1"/>
  <c r="J2588" i="23" s="1"/>
  <c r="P2096" i="23" s="1"/>
  <c r="J59" i="23" a="1"/>
  <c r="J59" i="23" s="1"/>
  <c r="P58" i="23" s="1"/>
  <c r="J1993" i="23" a="1"/>
  <c r="J1993" i="23" s="1"/>
  <c r="P1649" i="23" s="1"/>
  <c r="J422" i="23" a="1"/>
  <c r="J422" i="23" s="1"/>
  <c r="P421" i="23" s="1"/>
  <c r="J1947" i="23" a="1"/>
  <c r="J1947" i="23" s="1"/>
  <c r="P1603" i="23" s="1"/>
  <c r="J1385" i="23" a="1"/>
  <c r="J1385" i="23" s="1"/>
  <c r="P1132" i="23" s="1"/>
  <c r="J132" i="23" a="1"/>
  <c r="J132" i="23" s="1"/>
  <c r="P131" i="23" s="1"/>
  <c r="J1000" i="23" a="1"/>
  <c r="J1000" i="23" s="1"/>
  <c r="P798" i="23" s="1"/>
  <c r="J2389" i="23" a="1"/>
  <c r="J2389" i="23" s="1"/>
  <c r="P1964" i="23" s="1"/>
  <c r="J2606" i="23" a="1"/>
  <c r="J2606" i="23" s="1"/>
  <c r="P2104" i="23" s="1"/>
  <c r="J2925" i="23" a="1"/>
  <c r="J2925" i="23" s="1"/>
  <c r="J2563" i="23" a="1"/>
  <c r="J2563" i="23" s="1"/>
  <c r="J314" i="23" a="1"/>
  <c r="J314" i="23" s="1"/>
  <c r="P313" i="23" s="1"/>
  <c r="J245" i="23" a="1"/>
  <c r="J245" i="23" s="1"/>
  <c r="P244" i="23" s="1"/>
  <c r="J3304" i="23" a="1"/>
  <c r="J3304" i="23" s="1"/>
  <c r="P2705" i="23" s="1"/>
  <c r="J32" i="23" a="1"/>
  <c r="J32" i="23" s="1"/>
  <c r="P31" i="23" s="1"/>
  <c r="J3579" i="23" a="1"/>
  <c r="J3579" i="23" s="1"/>
  <c r="J3253" i="23" a="1"/>
  <c r="J3253" i="23" s="1"/>
  <c r="P2654" i="23" s="1"/>
  <c r="J565" i="23" a="1"/>
  <c r="J565" i="23" s="1"/>
  <c r="J393" i="23" a="1"/>
  <c r="J393" i="23" s="1"/>
  <c r="P392" i="23" s="1"/>
  <c r="J2651" i="23" a="1"/>
  <c r="J2651" i="23" s="1"/>
  <c r="P2138" i="23" s="1"/>
  <c r="J2819" i="23" a="1"/>
  <c r="J2819" i="23" s="1"/>
  <c r="P2300" i="23" s="1"/>
  <c r="J3342" i="23" a="1"/>
  <c r="J3342" i="23" s="1"/>
  <c r="P2743" i="23" s="1"/>
  <c r="J2800" i="23" a="1"/>
  <c r="J2800" i="23" s="1"/>
  <c r="J3225" i="23" a="1"/>
  <c r="J3225" i="23" s="1"/>
  <c r="J1407" i="23" a="1"/>
  <c r="J1407" i="23" s="1"/>
  <c r="P1151" i="23" s="1"/>
  <c r="J1204" i="23" a="1"/>
  <c r="J1204" i="23" s="1"/>
  <c r="J2696" i="23" a="1"/>
  <c r="J2696" i="23" s="1"/>
  <c r="P2183" i="23" s="1"/>
  <c r="J2000" i="23" a="1"/>
  <c r="J2000" i="23" s="1"/>
  <c r="P1656" i="23" s="1"/>
  <c r="J799" i="23" a="1"/>
  <c r="J799" i="23" s="1"/>
  <c r="P605" i="23" s="1"/>
  <c r="J3005" i="23" a="1"/>
  <c r="J3005" i="23" s="1"/>
  <c r="P2452" i="23" s="1"/>
  <c r="J3419" i="23" a="1"/>
  <c r="J3419" i="23" s="1"/>
  <c r="P2785" i="23" s="1"/>
  <c r="J386" i="23" a="1"/>
  <c r="J386" i="23" s="1"/>
  <c r="P385" i="23" s="1"/>
  <c r="J3017" i="23" a="1"/>
  <c r="J3017" i="23" s="1"/>
  <c r="P2462" i="23" s="1"/>
  <c r="J1143" i="23" a="1"/>
  <c r="J1143" i="23" s="1"/>
  <c r="P906" i="23" s="1"/>
  <c r="J3408" i="23" a="1"/>
  <c r="J3408" i="23" s="1"/>
  <c r="P2774" i="23" s="1"/>
  <c r="J969" i="23" a="1"/>
  <c r="J969" i="23" s="1"/>
  <c r="J609" i="23" a="1"/>
  <c r="J609" i="23" s="1"/>
  <c r="J103" i="23" a="1"/>
  <c r="J103" i="23" s="1"/>
  <c r="P102" i="23" s="1"/>
  <c r="J3156" i="23" a="1"/>
  <c r="J3156" i="23" s="1"/>
  <c r="P2583" i="23" s="1"/>
  <c r="J1672" i="23" a="1"/>
  <c r="J1672" i="23" s="1"/>
  <c r="P1368" i="23" s="1"/>
  <c r="J2912" i="23" a="1"/>
  <c r="J2912" i="23" s="1"/>
  <c r="P2381" i="23" s="1"/>
  <c r="J2785" i="23" a="1"/>
  <c r="J2785" i="23" s="1"/>
  <c r="P2272" i="23" s="1"/>
  <c r="J1335" i="23" a="1"/>
  <c r="J1335" i="23" s="1"/>
  <c r="P1083" i="23" s="1"/>
  <c r="J1698" i="23" a="1"/>
  <c r="J1698" i="23" s="1"/>
  <c r="J664" i="23" a="1"/>
  <c r="J664" i="23" s="1"/>
  <c r="P522" i="23" s="1"/>
  <c r="J2692" i="23" a="1"/>
  <c r="J2692" i="23" s="1"/>
  <c r="P2179" i="23" s="1"/>
  <c r="J2865" i="23" a="1"/>
  <c r="J2865" i="23" s="1"/>
  <c r="P2338" i="23" s="1"/>
  <c r="J2993" i="23" a="1"/>
  <c r="J2993" i="23" s="1"/>
  <c r="P2443" i="23" s="1"/>
  <c r="J2275" i="23" a="1"/>
  <c r="J2275" i="23" s="1"/>
  <c r="P1850" i="23" s="1"/>
  <c r="J2921" i="23" a="1"/>
  <c r="J2921" i="23" s="1"/>
  <c r="P2388" i="23" s="1"/>
  <c r="J3297" i="23" a="1"/>
  <c r="J3297" i="23" s="1"/>
  <c r="P2698" i="23" s="1"/>
  <c r="J1661" i="23" a="1"/>
  <c r="J1661" i="23" s="1"/>
  <c r="P1361" i="23" s="1"/>
  <c r="J1457" i="23" a="1"/>
  <c r="J1457" i="23" s="1"/>
  <c r="J1445" i="23" a="1"/>
  <c r="J1445" i="23" s="1"/>
  <c r="P1180" i="23" s="1"/>
  <c r="J2445" i="23" a="1"/>
  <c r="J2445" i="23" s="1"/>
  <c r="P2015" i="23" s="1"/>
  <c r="J2595" i="23" a="1"/>
  <c r="J2595" i="23" s="1"/>
  <c r="J1071" i="23" a="1"/>
  <c r="J1071" i="23" s="1"/>
  <c r="P856" i="23" s="1"/>
  <c r="J2322" i="23" a="1"/>
  <c r="J2322" i="23" s="1"/>
  <c r="P1897" i="23" s="1"/>
  <c r="J1953" i="23" a="1"/>
  <c r="J1953" i="23" s="1"/>
  <c r="P1609" i="23" s="1"/>
  <c r="J1448" i="23" a="1"/>
  <c r="J1448" i="23" s="1"/>
  <c r="P1182" i="23" s="1"/>
  <c r="J673" i="23" a="1"/>
  <c r="J673" i="23" s="1"/>
  <c r="J2657" i="23" a="1"/>
  <c r="J2657" i="23" s="1"/>
  <c r="P2144" i="23" s="1"/>
  <c r="J2023" i="23" a="1"/>
  <c r="J2023" i="23" s="1"/>
  <c r="P1679" i="23" s="1"/>
  <c r="J483" i="23" a="1"/>
  <c r="J483" i="23" s="1"/>
  <c r="J516" i="23" a="1"/>
  <c r="J516" i="23" s="1"/>
  <c r="J3554" i="23" a="1"/>
  <c r="J3554" i="23" s="1"/>
  <c r="P2916" i="23" s="1"/>
  <c r="J1492" i="23" a="1"/>
  <c r="J1492" i="23" s="1"/>
  <c r="P1221" i="23" s="1"/>
  <c r="J3363" i="23" a="1"/>
  <c r="J3363" i="23" s="1"/>
  <c r="P2751" i="23" s="1"/>
  <c r="J1876" i="23" a="1"/>
  <c r="J1876" i="23" s="1"/>
  <c r="P1532" i="23" s="1"/>
  <c r="J1545" i="23" a="1"/>
  <c r="J1545" i="23" s="1"/>
  <c r="P1263" i="23" s="1"/>
  <c r="J263" i="23" a="1"/>
  <c r="J263" i="23" s="1"/>
  <c r="P262" i="23" s="1"/>
  <c r="J1521" i="23" a="1"/>
  <c r="J1521" i="23" s="1"/>
  <c r="J2144" i="23" a="1"/>
  <c r="J2144" i="23" s="1"/>
  <c r="J1109" i="23" a="1"/>
  <c r="J1109" i="23" s="1"/>
  <c r="J3122" i="23" a="1"/>
  <c r="J3122" i="23" s="1"/>
  <c r="P2549" i="23" s="1"/>
  <c r="J914" i="23" a="1"/>
  <c r="J914" i="23" s="1"/>
  <c r="P717" i="23" s="1"/>
  <c r="J944" i="23" a="1"/>
  <c r="J944" i="23" s="1"/>
  <c r="P746" i="23" s="1"/>
  <c r="J2951" i="23" a="1"/>
  <c r="J2951" i="23" s="1"/>
  <c r="P2409" i="23" s="1"/>
  <c r="J534" i="23" a="1"/>
  <c r="J534" i="23" s="1"/>
  <c r="J498" i="23" a="1"/>
  <c r="J498" i="23" s="1"/>
  <c r="J2547" i="23" a="1"/>
  <c r="J2547" i="23" s="1"/>
  <c r="P2070" i="23" s="1"/>
  <c r="J667" i="23" a="1"/>
  <c r="J667" i="23" s="1"/>
  <c r="J254" i="23" a="1"/>
  <c r="J254" i="23" s="1"/>
  <c r="P253" i="23" s="1"/>
  <c r="J1440" i="23" a="1"/>
  <c r="J1440" i="23" s="1"/>
  <c r="P1175" i="23" s="1"/>
  <c r="J3434" i="23" a="1"/>
  <c r="J3434" i="23" s="1"/>
  <c r="P2800" i="23" s="1"/>
  <c r="J636" i="23" a="1"/>
  <c r="J636" i="23" s="1"/>
  <c r="P510" i="23" s="1"/>
  <c r="J2757" i="23" a="1"/>
  <c r="J2757" i="23" s="1"/>
  <c r="P2244" i="23" s="1"/>
  <c r="J2404" i="23" a="1"/>
  <c r="J2404" i="23" s="1"/>
  <c r="P1979" i="23" s="1"/>
  <c r="J168" i="23" a="1"/>
  <c r="J168" i="23" s="1"/>
  <c r="P167" i="23" s="1"/>
  <c r="J1552" i="23" a="1"/>
  <c r="J1552" i="23" s="1"/>
  <c r="P1269" i="23" s="1"/>
  <c r="J428" i="23" a="1"/>
  <c r="J428" i="23" s="1"/>
  <c r="P427" i="23" s="1"/>
  <c r="J53" i="23" a="1"/>
  <c r="J53" i="23" s="1"/>
  <c r="P52" i="23" s="1"/>
  <c r="J1054" i="23" a="1"/>
  <c r="J1054" i="23" s="1"/>
  <c r="P841" i="23" s="1"/>
  <c r="J26" i="23" a="1"/>
  <c r="J26" i="23" s="1"/>
  <c r="P25" i="23" s="1"/>
  <c r="J2066" i="23" a="1"/>
  <c r="J2066" i="23" s="1"/>
  <c r="J3120" i="23" a="1"/>
  <c r="J3120" i="23" s="1"/>
  <c r="P2547" i="23" s="1"/>
  <c r="J2342" i="23" a="1"/>
  <c r="J2342" i="23" s="1"/>
  <c r="P1917" i="23" s="1"/>
  <c r="J3130" i="23" a="1"/>
  <c r="J3130" i="23" s="1"/>
  <c r="P2557" i="23" s="1"/>
  <c r="J2423" i="23" a="1"/>
  <c r="J2423" i="23" s="1"/>
  <c r="P1998" i="23" s="1"/>
  <c r="J2744" i="23" a="1"/>
  <c r="J2744" i="23" s="1"/>
  <c r="P2231" i="23" s="1"/>
  <c r="J1422" i="23" a="1"/>
  <c r="J1422" i="23" s="1"/>
  <c r="P1161" i="23" s="1"/>
  <c r="J1945" i="23" a="1"/>
  <c r="J1945" i="23" s="1"/>
  <c r="P1601" i="23" s="1"/>
  <c r="J1002" i="23" a="1"/>
  <c r="J1002" i="23" s="1"/>
  <c r="P799" i="23" s="1"/>
  <c r="J2256" i="23" a="1"/>
  <c r="J2256" i="23" s="1"/>
  <c r="P1831" i="23" s="1"/>
  <c r="J2621" i="23" a="1"/>
  <c r="J2621" i="23" s="1"/>
  <c r="P2114" i="23" s="1"/>
  <c r="J1179" i="23" a="1"/>
  <c r="J1179" i="23" s="1"/>
  <c r="P934" i="23" s="1"/>
  <c r="J1634" i="23" a="1"/>
  <c r="J1634" i="23" s="1"/>
  <c r="P1338" i="23" s="1"/>
  <c r="J3295" i="23" a="1"/>
  <c r="J3295" i="23" s="1"/>
  <c r="P2696" i="23" s="1"/>
  <c r="J774" i="23" a="1"/>
  <c r="J774" i="23" s="1"/>
  <c r="P583" i="23" s="1"/>
  <c r="J3087" i="23" a="1"/>
  <c r="J3087" i="23" s="1"/>
  <c r="P2520" i="23" s="1"/>
  <c r="J886" i="23" a="1"/>
  <c r="J886" i="23" s="1"/>
  <c r="P689" i="23" s="1"/>
  <c r="J68" i="23" a="1"/>
  <c r="J68" i="23" s="1"/>
  <c r="P67" i="23" s="1"/>
  <c r="J14" i="23" a="1"/>
  <c r="J14" i="23" s="1"/>
  <c r="P13" i="23" s="1"/>
  <c r="J738" i="23" a="1"/>
  <c r="J738" i="23" s="1"/>
  <c r="P555" i="23" s="1"/>
  <c r="J1006" i="23" a="1"/>
  <c r="J1006" i="23" s="1"/>
  <c r="P803" i="23" s="1"/>
  <c r="J933" i="23" a="1"/>
  <c r="J933" i="23" s="1"/>
  <c r="P736" i="23" s="1"/>
  <c r="J1950" i="23" a="1"/>
  <c r="J1950" i="23" s="1"/>
  <c r="P1606" i="23" s="1"/>
  <c r="J2720" i="23" a="1"/>
  <c r="J2720" i="23" s="1"/>
  <c r="P2207" i="23" s="1"/>
  <c r="J2704" i="23" a="1"/>
  <c r="J2704" i="23" s="1"/>
  <c r="P2191" i="23" s="1"/>
  <c r="J1073" i="23" a="1"/>
  <c r="J1073" i="23" s="1"/>
  <c r="P858" i="23" s="1"/>
  <c r="J1854" i="23" a="1"/>
  <c r="J1854" i="23" s="1"/>
  <c r="P1510" i="23" s="1"/>
  <c r="J485" i="23" a="1"/>
  <c r="J485" i="23" s="1"/>
  <c r="J2132" i="23" a="1"/>
  <c r="J2132" i="23" s="1"/>
  <c r="P1739" i="23" s="1"/>
  <c r="J1874" i="23" a="1"/>
  <c r="J1874" i="23" s="1"/>
  <c r="P1530" i="23" s="1"/>
  <c r="J835" i="23" a="1"/>
  <c r="J835" i="23" s="1"/>
  <c r="P638" i="23" s="1"/>
  <c r="J694" i="23" a="1"/>
  <c r="J694" i="23" s="1"/>
  <c r="J3486" i="23" a="1"/>
  <c r="J3486" i="23" s="1"/>
  <c r="P2852" i="23" s="1"/>
  <c r="J456" i="23" a="1"/>
  <c r="J456" i="23" s="1"/>
  <c r="P455" i="23" s="1"/>
  <c r="J3365" i="23" a="1"/>
  <c r="J3365" i="23" s="1"/>
  <c r="P2752" i="23" s="1"/>
  <c r="J1173" i="23" a="1"/>
  <c r="J1173" i="23" s="1"/>
  <c r="J3376" i="23" a="1"/>
  <c r="J3376" i="23" s="1"/>
  <c r="P2760" i="23" s="1"/>
  <c r="J2947" i="23" a="1"/>
  <c r="J2947" i="23" s="1"/>
  <c r="J766" i="23" a="1"/>
  <c r="J766" i="23" s="1"/>
  <c r="P578" i="23" s="1"/>
  <c r="J2221" i="23" a="1"/>
  <c r="J2221" i="23" s="1"/>
  <c r="P1796" i="23" s="1"/>
  <c r="J1826" i="23" a="1"/>
  <c r="J1826" i="23" s="1"/>
  <c r="P1482" i="23" s="1"/>
  <c r="J3077" i="23" a="1"/>
  <c r="J3077" i="23" s="1"/>
  <c r="P2512" i="23" s="1"/>
  <c r="J1283" i="23" a="1"/>
  <c r="J1283" i="23" s="1"/>
  <c r="P1031" i="23" s="1"/>
  <c r="J2669" i="23" a="1"/>
  <c r="J2669" i="23" s="1"/>
  <c r="P2156" i="23" s="1"/>
  <c r="J1242" i="23" a="1"/>
  <c r="J1242" i="23" s="1"/>
  <c r="P990" i="23" s="1"/>
  <c r="J828" i="23" a="1"/>
  <c r="J828" i="23" s="1"/>
  <c r="P631" i="23" s="1"/>
  <c r="J2656" i="23" a="1"/>
  <c r="J2656" i="23" s="1"/>
  <c r="P2143" i="23" s="1"/>
  <c r="J1858" i="23" a="1"/>
  <c r="J1858" i="23" s="1"/>
  <c r="P1514" i="23" s="1"/>
  <c r="J1774" i="23" a="1"/>
  <c r="J1774" i="23" s="1"/>
  <c r="P1437" i="23" s="1"/>
  <c r="J874" i="23" a="1"/>
  <c r="J874" i="23" s="1"/>
  <c r="P677" i="23" s="1"/>
  <c r="J1701" i="23" a="1"/>
  <c r="J1701" i="23" s="1"/>
  <c r="J2025" i="23" a="1"/>
  <c r="J2025" i="23" s="1"/>
  <c r="P1681" i="23" s="1"/>
  <c r="J1570" i="23" a="1"/>
  <c r="J1570" i="23" s="1"/>
  <c r="P1283" i="23" s="1"/>
  <c r="J148" i="23" a="1"/>
  <c r="J148" i="23" s="1"/>
  <c r="P147" i="23" s="1"/>
  <c r="J145" i="23" a="1"/>
  <c r="J145" i="23" s="1"/>
  <c r="P144" i="23" s="1"/>
  <c r="J2871" i="23" a="1"/>
  <c r="J2871" i="23" s="1"/>
  <c r="P2344" i="23" s="1"/>
  <c r="J1432" i="23" a="1"/>
  <c r="J1432" i="23" s="1"/>
  <c r="P1169" i="23" s="1"/>
  <c r="J1381" i="23" a="1"/>
  <c r="J1381" i="23" s="1"/>
  <c r="P1129" i="23" s="1"/>
  <c r="J675" i="23" a="1"/>
  <c r="J675" i="23" s="1"/>
  <c r="J102" i="23" a="1"/>
  <c r="J102" i="23" s="1"/>
  <c r="P101" i="23" s="1"/>
  <c r="J678" i="23" a="1"/>
  <c r="J678" i="23" s="1"/>
  <c r="P526" i="23" s="1"/>
  <c r="J220" i="23" a="1"/>
  <c r="J220" i="23" s="1"/>
  <c r="P219" i="23" s="1"/>
  <c r="J1477" i="23" a="1"/>
  <c r="J1477" i="23" s="1"/>
  <c r="P1207" i="23" s="1"/>
  <c r="J1223" i="23" a="1"/>
  <c r="J1223" i="23" s="1"/>
  <c r="P971" i="23" s="1"/>
  <c r="J423" i="23" a="1"/>
  <c r="J423" i="23" s="1"/>
  <c r="P422" i="23" s="1"/>
  <c r="J1842" i="23" a="1"/>
  <c r="J1842" i="23" s="1"/>
  <c r="P1498" i="23" s="1"/>
  <c r="J1543" i="23" a="1"/>
  <c r="J1543" i="23" s="1"/>
  <c r="P1261" i="23" s="1"/>
  <c r="J1865" i="23" a="1"/>
  <c r="J1865" i="23" s="1"/>
  <c r="P1521" i="23" s="1"/>
  <c r="J1132" i="23" a="1"/>
  <c r="J1132" i="23" s="1"/>
  <c r="J1011" i="23" a="1"/>
  <c r="J1011" i="23" s="1"/>
  <c r="P808" i="23" s="1"/>
  <c r="J1198" i="23" a="1"/>
  <c r="J1198" i="23" s="1"/>
  <c r="P950" i="23" s="1"/>
  <c r="J2537" i="23" a="1"/>
  <c r="J2537" i="23" s="1"/>
  <c r="P2067" i="23" s="1"/>
  <c r="J759" i="23" a="1"/>
  <c r="J759" i="23" s="1"/>
  <c r="P571" i="23" s="1"/>
  <c r="J3392" i="23" a="1"/>
  <c r="J3392" i="23" s="1"/>
  <c r="J1106" i="23" a="1"/>
  <c r="J1106" i="23" s="1"/>
  <c r="J2210" i="23" a="1"/>
  <c r="J2210" i="23" s="1"/>
  <c r="P1786" i="23" s="1"/>
  <c r="J2272" i="23" a="1"/>
  <c r="J2272" i="23" s="1"/>
  <c r="P1847" i="23" s="1"/>
  <c r="J269" i="23" a="1"/>
  <c r="J269" i="23" s="1"/>
  <c r="P268" i="23" s="1"/>
  <c r="J1238" i="23" a="1"/>
  <c r="J1238" i="23" s="1"/>
  <c r="P986" i="23" s="1"/>
  <c r="J1812" i="23" a="1"/>
  <c r="J1812" i="23" s="1"/>
  <c r="P1469" i="23" s="1"/>
  <c r="J2557" i="23" a="1"/>
  <c r="J2557" i="23" s="1"/>
  <c r="P2076" i="23" s="1"/>
  <c r="J3144" i="23" a="1"/>
  <c r="J3144" i="23" s="1"/>
  <c r="P2571" i="23" s="1"/>
  <c r="J3094" i="23" a="1"/>
  <c r="J3094" i="23" s="1"/>
  <c r="P2526" i="23" s="1"/>
  <c r="J1755" i="23" a="1"/>
  <c r="J1755" i="23" s="1"/>
  <c r="J3056" i="23" a="1"/>
  <c r="J3056" i="23" s="1"/>
  <c r="P2492" i="23" s="1"/>
  <c r="J2990" i="23" a="1"/>
  <c r="J2990" i="23" s="1"/>
  <c r="P2440" i="23" s="1"/>
  <c r="J2736" i="23" a="1"/>
  <c r="J2736" i="23" s="1"/>
  <c r="P2223" i="23" s="1"/>
  <c r="J2059" i="23" a="1"/>
  <c r="J2059" i="23" s="1"/>
  <c r="P1713" i="23" s="1"/>
  <c r="J3233" i="23" a="1"/>
  <c r="J3233" i="23" s="1"/>
  <c r="P2634" i="23" s="1"/>
  <c r="J1583" i="23" a="1"/>
  <c r="J1583" i="23" s="1"/>
  <c r="J1747" i="23" a="1"/>
  <c r="J1747" i="23" s="1"/>
  <c r="J492" i="23" a="1"/>
  <c r="J492" i="23" s="1"/>
  <c r="J1280" i="23" a="1"/>
  <c r="J1280" i="23" s="1"/>
  <c r="P1028" i="23" s="1"/>
  <c r="J1628" i="23" a="1"/>
  <c r="J1628" i="23" s="1"/>
  <c r="J3095" i="23" a="1"/>
  <c r="J3095" i="23" s="1"/>
  <c r="P2527" i="23" s="1"/>
  <c r="J984" i="23" a="1"/>
  <c r="J984" i="23" s="1"/>
  <c r="P783" i="23" s="1"/>
  <c r="J3421" i="23" a="1"/>
  <c r="J3421" i="23" s="1"/>
  <c r="P2787" i="23" s="1"/>
  <c r="J2143" i="23" a="1"/>
  <c r="J2143" i="23" s="1"/>
  <c r="J2612" i="23" a="1"/>
  <c r="J2612" i="23" s="1"/>
  <c r="J2528" i="23" a="1"/>
  <c r="J2528" i="23" s="1"/>
  <c r="P2062" i="23" s="1"/>
  <c r="J1391" i="23" a="1"/>
  <c r="J1391" i="23" s="1"/>
  <c r="P1137" i="23" s="1"/>
  <c r="J2558" i="23" a="1"/>
  <c r="J2558" i="23" s="1"/>
  <c r="P2077" i="23" s="1"/>
  <c r="J1648" i="23" a="1"/>
  <c r="J1648" i="23" s="1"/>
  <c r="P1351" i="23" s="1"/>
  <c r="J1776" i="23" a="1"/>
  <c r="J1776" i="23" s="1"/>
  <c r="P1439" i="23" s="1"/>
  <c r="J695" i="23" a="1"/>
  <c r="J695" i="23" s="1"/>
  <c r="J460" i="23" a="1"/>
  <c r="J460" i="23" s="1"/>
  <c r="J261" i="23" a="1"/>
  <c r="J261" i="23" s="1"/>
  <c r="P260" i="23" s="1"/>
  <c r="J2573" i="23" a="1"/>
  <c r="J2573" i="23" s="1"/>
  <c r="P2088" i="23" s="1"/>
  <c r="J772" i="23" a="1"/>
  <c r="J772" i="23" s="1"/>
  <c r="P582" i="23" s="1"/>
  <c r="J971" i="23" a="1"/>
  <c r="J971" i="23" s="1"/>
  <c r="P771" i="23" s="1"/>
  <c r="J293" i="23" a="1"/>
  <c r="J293" i="23" s="1"/>
  <c r="P292" i="23" s="1"/>
  <c r="J2934" i="23" a="1"/>
  <c r="J2934" i="23" s="1"/>
  <c r="J1976" i="23" a="1"/>
  <c r="J1976" i="23" s="1"/>
  <c r="P1632" i="23" s="1"/>
  <c r="J808" i="23" a="1"/>
  <c r="J808" i="23" s="1"/>
  <c r="P611" i="23" s="1"/>
  <c r="J2850" i="23" a="1"/>
  <c r="J2850" i="23" s="1"/>
  <c r="P2323" i="23" s="1"/>
  <c r="J2992" i="23" a="1"/>
  <c r="J2992" i="23" s="1"/>
  <c r="P2442" i="23" s="1"/>
  <c r="J2890" i="23" a="1"/>
  <c r="J2890" i="23" s="1"/>
  <c r="P2361" i="23" s="1"/>
  <c r="J1772" i="23" a="1"/>
  <c r="J1772" i="23" s="1"/>
  <c r="P1435" i="23" s="1"/>
  <c r="J2991" i="23" a="1"/>
  <c r="J2991" i="23" s="1"/>
  <c r="P2441" i="23" s="1"/>
  <c r="J617" i="23" a="1"/>
  <c r="J617" i="23" s="1"/>
  <c r="P504" i="23" s="1"/>
  <c r="J479" i="23" a="1"/>
  <c r="J479" i="23" s="1"/>
  <c r="J2360" i="23" a="1"/>
  <c r="J2360" i="23" s="1"/>
  <c r="P1935" i="23" s="1"/>
  <c r="J2332" i="23" a="1"/>
  <c r="J2332" i="23" s="1"/>
  <c r="P1907" i="23" s="1"/>
  <c r="J1690" i="23" a="1"/>
  <c r="J1690" i="23" s="1"/>
  <c r="P1381" i="23" s="1"/>
  <c r="J998" i="23" a="1"/>
  <c r="J998" i="23" s="1"/>
  <c r="P796" i="23" s="1"/>
  <c r="J2533" i="23" a="1"/>
  <c r="J2533" i="23" s="1"/>
  <c r="J415" i="23" a="1"/>
  <c r="J415" i="23" s="1"/>
  <c r="P414" i="23" s="1"/>
  <c r="J699" i="23" a="1"/>
  <c r="J699" i="23" s="1"/>
  <c r="J3522" i="23" a="1"/>
  <c r="J3522" i="23" s="1"/>
  <c r="P2888" i="23" s="1"/>
  <c r="J2345" i="23" a="1"/>
  <c r="J2345" i="23" s="1"/>
  <c r="P1920" i="23" s="1"/>
  <c r="J297" i="23" a="1"/>
  <c r="J297" i="23" s="1"/>
  <c r="P296" i="23" s="1"/>
  <c r="J2396" i="23" a="1"/>
  <c r="J2396" i="23" s="1"/>
  <c r="P1971" i="23" s="1"/>
  <c r="J3274" i="23" a="1"/>
  <c r="J3274" i="23" s="1"/>
  <c r="P2675" i="23" s="1"/>
  <c r="J1203" i="23" a="1"/>
  <c r="J1203" i="23" s="1"/>
  <c r="J3223" i="23" a="1"/>
  <c r="J3223" i="23" s="1"/>
  <c r="P2627" i="23" s="1"/>
  <c r="J1035" i="23" a="1"/>
  <c r="J1035" i="23" s="1"/>
  <c r="J3023" i="23" a="1"/>
  <c r="J3023" i="23" s="1"/>
  <c r="J2147" i="23" a="1"/>
  <c r="J2147" i="23" s="1"/>
  <c r="J1666" i="23" a="1"/>
  <c r="J1666" i="23" s="1"/>
  <c r="J2047" i="23" a="1"/>
  <c r="J2047" i="23" s="1"/>
  <c r="P1703" i="23" s="1"/>
  <c r="J1769" i="23" a="1"/>
  <c r="J1769" i="23" s="1"/>
  <c r="J3007" i="23" a="1"/>
  <c r="J3007" i="23" s="1"/>
  <c r="P2453" i="23" s="1"/>
  <c r="J2101" i="23" a="1"/>
  <c r="J2101" i="23" s="1"/>
  <c r="J3490" i="23" a="1"/>
  <c r="J3490" i="23" s="1"/>
  <c r="P2856" i="23" s="1"/>
  <c r="J319" i="23" a="1"/>
  <c r="J319" i="23" s="1"/>
  <c r="P318" i="23" s="1"/>
  <c r="J338" i="23" a="1"/>
  <c r="J338" i="23" s="1"/>
  <c r="P337" i="23" s="1"/>
  <c r="J272" i="23" a="1"/>
  <c r="J272" i="23" s="1"/>
  <c r="P271" i="23" s="1"/>
  <c r="J2373" i="23" a="1"/>
  <c r="J2373" i="23" s="1"/>
  <c r="P1948" i="23" s="1"/>
  <c r="J706" i="23" a="1"/>
  <c r="J706" i="23" s="1"/>
  <c r="J2825" i="23" a="1"/>
  <c r="J2825" i="23" s="1"/>
  <c r="J2674" i="23" a="1"/>
  <c r="J2674" i="23" s="1"/>
  <c r="P2161" i="23" s="1"/>
  <c r="J1369" i="23" a="1"/>
  <c r="J1369" i="23" s="1"/>
  <c r="P1117" i="23" s="1"/>
  <c r="J126" i="23" a="1"/>
  <c r="J126" i="23" s="1"/>
  <c r="P125" i="23" s="1"/>
  <c r="J2917" i="23" a="1"/>
  <c r="J2917" i="23" s="1"/>
  <c r="P2384" i="23" s="1"/>
  <c r="J1609" i="23" a="1"/>
  <c r="J1609" i="23" s="1"/>
  <c r="P1318" i="23" s="1"/>
  <c r="J471" i="23" a="1"/>
  <c r="J471" i="23" s="1"/>
  <c r="J1703" i="23" a="1"/>
  <c r="J1703" i="23" s="1"/>
  <c r="P1387" i="23" s="1"/>
  <c r="J1623" i="23" a="1"/>
  <c r="J1623" i="23" s="1"/>
  <c r="P1328" i="23" s="1"/>
  <c r="J2684" i="23" a="1"/>
  <c r="J2684" i="23" s="1"/>
  <c r="P2171" i="23" s="1"/>
  <c r="J3049" i="23" a="1"/>
  <c r="J3049" i="23" s="1"/>
  <c r="P2488" i="23" s="1"/>
  <c r="J2067" i="23" a="1"/>
  <c r="J2067" i="23" s="1"/>
  <c r="J626" i="23" a="1"/>
  <c r="J626" i="23" s="1"/>
  <c r="J1330" i="23" a="1"/>
  <c r="J1330" i="23" s="1"/>
  <c r="P1078" i="23" s="1"/>
  <c r="J634" i="23" a="1"/>
  <c r="J634" i="23" s="1"/>
  <c r="P509" i="23" s="1"/>
  <c r="J1478" i="23" a="1"/>
  <c r="J1478" i="23" s="1"/>
  <c r="J1140" i="23" a="1"/>
  <c r="J1140" i="23" s="1"/>
  <c r="P904" i="23" s="1"/>
  <c r="J5" i="23" a="1"/>
  <c r="J5" i="23" s="1"/>
  <c r="P4" i="23" s="1"/>
  <c r="J2030" i="23" a="1"/>
  <c r="J2030" i="23" s="1"/>
  <c r="P1686" i="23" s="1"/>
  <c r="J2058" i="23" a="1"/>
  <c r="J2058" i="23" s="1"/>
  <c r="J138" i="23" a="1"/>
  <c r="J138" i="23" s="1"/>
  <c r="P137" i="23" s="1"/>
  <c r="J3038" i="23" a="1"/>
  <c r="J3038" i="23" s="1"/>
  <c r="P2477" i="23" s="1"/>
  <c r="J2301" i="23" a="1"/>
  <c r="J2301" i="23" s="1"/>
  <c r="P1876" i="23" s="1"/>
  <c r="J1916" i="23" a="1"/>
  <c r="J1916" i="23" s="1"/>
  <c r="P1572" i="23" s="1"/>
  <c r="J638" i="23" a="1"/>
  <c r="J638" i="23" s="1"/>
  <c r="J2601" i="23" a="1"/>
  <c r="J2601" i="23" s="1"/>
  <c r="P2101" i="23" s="1"/>
  <c r="J1593" i="23" a="1"/>
  <c r="J1593" i="23" s="1"/>
  <c r="P1302" i="23" s="1"/>
  <c r="J1923" i="23" a="1"/>
  <c r="J1923" i="23" s="1"/>
  <c r="P1579" i="23" s="1"/>
  <c r="J1556" i="23" a="1"/>
  <c r="J1556" i="23" s="1"/>
  <c r="P1273" i="23" s="1"/>
  <c r="J851" i="23" a="1"/>
  <c r="J851" i="23" s="1"/>
  <c r="P654" i="23" s="1"/>
  <c r="J1624" i="23" a="1"/>
  <c r="J1624" i="23" s="1"/>
  <c r="P1329" i="23" s="1"/>
  <c r="J1384" i="23" a="1"/>
  <c r="J1384" i="23" s="1"/>
  <c r="J2774" i="23" a="1"/>
  <c r="J2774" i="23" s="1"/>
  <c r="P2261" i="23" s="1"/>
  <c r="J3034" i="23" a="1"/>
  <c r="J3034" i="23" s="1"/>
  <c r="J370" i="23" a="1"/>
  <c r="J370" i="23" s="1"/>
  <c r="P369" i="23" s="1"/>
  <c r="J3502" i="23" a="1"/>
  <c r="J3502" i="23" s="1"/>
  <c r="P2868" i="23" s="1"/>
  <c r="J65" i="23" a="1"/>
  <c r="J65" i="23" s="1"/>
  <c r="P64" i="23" s="1"/>
  <c r="J1078" i="23" a="1"/>
  <c r="J1078" i="23" s="1"/>
  <c r="P863" i="23" s="1"/>
  <c r="J1178" i="23" a="1"/>
  <c r="J1178" i="23" s="1"/>
  <c r="P933" i="23" s="1"/>
  <c r="J1323" i="23" a="1"/>
  <c r="J1323" i="23" s="1"/>
  <c r="P1071" i="23" s="1"/>
  <c r="J2122" i="23" a="1"/>
  <c r="J2122" i="23" s="1"/>
  <c r="J166" i="23" a="1"/>
  <c r="J166" i="23" s="1"/>
  <c r="P165" i="23" s="1"/>
  <c r="J1725" i="23" a="1"/>
  <c r="J1725" i="23" s="1"/>
  <c r="P1404" i="23" s="1"/>
  <c r="J1230" i="23" a="1"/>
  <c r="J1230" i="23" s="1"/>
  <c r="P978" i="23" s="1"/>
  <c r="J655" i="23" a="1"/>
  <c r="J655" i="23" s="1"/>
  <c r="P518" i="23" s="1"/>
  <c r="J3259" i="23" a="1"/>
  <c r="J3259" i="23" s="1"/>
  <c r="P2660" i="23" s="1"/>
  <c r="J1363" i="23" a="1"/>
  <c r="J1363" i="23" s="1"/>
  <c r="P1111" i="23" s="1"/>
  <c r="J800" i="23" a="1"/>
  <c r="J800" i="23" s="1"/>
  <c r="P606" i="23" s="1"/>
  <c r="J1942" i="23" a="1"/>
  <c r="J1942" i="23" s="1"/>
  <c r="P1598" i="23" s="1"/>
  <c r="J1154" i="23" a="1"/>
  <c r="J1154" i="23" s="1"/>
  <c r="P915" i="23" s="1"/>
  <c r="J1181" i="23" a="1"/>
  <c r="J1181" i="23" s="1"/>
  <c r="P936" i="23" s="1"/>
  <c r="J35" i="23" a="1"/>
  <c r="J35" i="23" s="1"/>
  <c r="P34" i="23" s="1"/>
  <c r="J1490" i="23" a="1"/>
  <c r="J1490" i="23" s="1"/>
  <c r="P1219" i="23" s="1"/>
  <c r="J2486" i="23" a="1"/>
  <c r="J2486" i="23" s="1"/>
  <c r="J2157" i="23" a="1"/>
  <c r="J2157" i="23" s="1"/>
  <c r="J3414" i="23" a="1"/>
  <c r="J3414" i="23" s="1"/>
  <c r="P2780" i="23" s="1"/>
  <c r="J2877" i="23" a="1"/>
  <c r="J2877" i="23" s="1"/>
  <c r="P2350" i="23" s="1"/>
  <c r="J3028" i="23" a="1"/>
  <c r="J3028" i="23" s="1"/>
  <c r="J677" i="23" a="1"/>
  <c r="J677" i="23" s="1"/>
  <c r="J2045" i="23" a="1"/>
  <c r="J2045" i="23" s="1"/>
  <c r="P1701" i="23" s="1"/>
  <c r="J1436" i="23" a="1"/>
  <c r="J1436" i="23" s="1"/>
  <c r="P1173" i="23" s="1"/>
  <c r="J1395" i="23" a="1"/>
  <c r="J1395" i="23" s="1"/>
  <c r="P1141" i="23" s="1"/>
  <c r="J3444" i="23" a="1"/>
  <c r="J3444" i="23" s="1"/>
  <c r="P2810" i="23" s="1"/>
  <c r="J1425" i="23" a="1"/>
  <c r="J1425" i="23" s="1"/>
  <c r="P1164" i="23" s="1"/>
  <c r="J2098" i="23" a="1"/>
  <c r="J2098" i="23" s="1"/>
  <c r="J3506" i="23" a="1"/>
  <c r="J3506" i="23" s="1"/>
  <c r="P2872" i="23" s="1"/>
  <c r="J674" i="23" a="1"/>
  <c r="J674" i="23" s="1"/>
  <c r="J19" i="23" a="1"/>
  <c r="J19" i="23" s="1"/>
  <c r="P18" i="23" s="1"/>
  <c r="J1343" i="23" a="1"/>
  <c r="J1343" i="23" s="1"/>
  <c r="P1091" i="23" s="1"/>
  <c r="J3199" i="23" a="1"/>
  <c r="J3199" i="23" s="1"/>
  <c r="J3117" i="23" a="1"/>
  <c r="J3117" i="23" s="1"/>
  <c r="P2544" i="23" s="1"/>
  <c r="J3255" i="23" a="1"/>
  <c r="J3255" i="23" s="1"/>
  <c r="P2656" i="23" s="1"/>
  <c r="J690" i="23" a="1"/>
  <c r="J690" i="23" s="1"/>
  <c r="J3360" i="23" a="1"/>
  <c r="J3360" i="23" s="1"/>
  <c r="J2308" i="23" a="1"/>
  <c r="J2308" i="23" s="1"/>
  <c r="P1883" i="23" s="1"/>
  <c r="J653" i="23" a="1"/>
  <c r="J653" i="23" s="1"/>
  <c r="J287" i="23" a="1"/>
  <c r="J287" i="23" s="1"/>
  <c r="P286" i="23" s="1"/>
  <c r="J3280" i="23" a="1"/>
  <c r="J3280" i="23" s="1"/>
  <c r="P2681" i="23" s="1"/>
  <c r="J2750" i="23" a="1"/>
  <c r="J2750" i="23" s="1"/>
  <c r="P2237" i="23" s="1"/>
  <c r="J304" i="23" a="1"/>
  <c r="J304" i="23" s="1"/>
  <c r="P303" i="23" s="1"/>
  <c r="J1043" i="23" a="1"/>
  <c r="J1043" i="23" s="1"/>
  <c r="P833" i="23" s="1"/>
  <c r="J1284" i="23" a="1"/>
  <c r="J1284" i="23" s="1"/>
  <c r="P1032" i="23" s="1"/>
  <c r="J118" i="23" a="1"/>
  <c r="J118" i="23" s="1"/>
  <c r="P117" i="23" s="1"/>
  <c r="J2471" i="23" a="1"/>
  <c r="J2471" i="23" s="1"/>
  <c r="P2031" i="23" s="1"/>
  <c r="J1296" i="23" a="1"/>
  <c r="J1296" i="23" s="1"/>
  <c r="P1044" i="23" s="1"/>
  <c r="J3180" i="23" a="1"/>
  <c r="J3180" i="23" s="1"/>
  <c r="P2599" i="23" s="1"/>
  <c r="J3428" i="23" a="1"/>
  <c r="J3428" i="23" s="1"/>
  <c r="P2794" i="23" s="1"/>
  <c r="J3187" i="23" a="1"/>
  <c r="J3187" i="23" s="1"/>
  <c r="P2604" i="23" s="1"/>
  <c r="J2790" i="23" a="1"/>
  <c r="J2790" i="23" s="1"/>
  <c r="P2276" i="23" s="1"/>
  <c r="J1851" i="23" a="1"/>
  <c r="J1851" i="23" s="1"/>
  <c r="P1507" i="23" s="1"/>
  <c r="J2202" i="23" a="1"/>
  <c r="J2202" i="23" s="1"/>
  <c r="P1778" i="23" s="1"/>
  <c r="J43" i="23" a="1"/>
  <c r="J43" i="23" s="1"/>
  <c r="P42" i="23" s="1"/>
  <c r="J2329" i="23" a="1"/>
  <c r="J2329" i="23" s="1"/>
  <c r="P1904" i="23" s="1"/>
  <c r="J2369" i="23" a="1"/>
  <c r="J2369" i="23" s="1"/>
  <c r="P1944" i="23" s="1"/>
  <c r="J2599" i="23" a="1"/>
  <c r="J2599" i="23" s="1"/>
  <c r="J3346" i="23" a="1"/>
  <c r="J3346" i="23" s="1"/>
  <c r="P2747" i="23" s="1"/>
  <c r="J453" i="23" a="1"/>
  <c r="J453" i="23" s="1"/>
  <c r="P452" i="23" s="1"/>
  <c r="J2103" i="23" a="1"/>
  <c r="J2103" i="23" s="1"/>
  <c r="J2892" i="23" a="1"/>
  <c r="J2892" i="23" s="1"/>
  <c r="P2363" i="23" s="1"/>
  <c r="J2542" i="23" a="1"/>
  <c r="J2542" i="23" s="1"/>
  <c r="J2432" i="23" a="1"/>
  <c r="J2432" i="23" s="1"/>
  <c r="P2007" i="23" s="1"/>
  <c r="J2723" i="23" a="1"/>
  <c r="J2723" i="23" s="1"/>
  <c r="P2210" i="23" s="1"/>
  <c r="J2903" i="23" a="1"/>
  <c r="J2903" i="23" s="1"/>
  <c r="J1924" i="23" a="1"/>
  <c r="J1924" i="23" s="1"/>
  <c r="P1580" i="23" s="1"/>
  <c r="J859" i="23" a="1"/>
  <c r="J859" i="23" s="1"/>
  <c r="P662" i="23" s="1"/>
  <c r="J2900" i="23" a="1"/>
  <c r="J2900" i="23" s="1"/>
  <c r="P2370" i="23" s="1"/>
  <c r="J2634" i="23" a="1"/>
  <c r="J2634" i="23" s="1"/>
  <c r="P2121" i="23" s="1"/>
  <c r="J3354" i="23" a="1"/>
  <c r="J3354" i="23" s="1"/>
  <c r="J1912" i="23" a="1"/>
  <c r="J1912" i="23" s="1"/>
  <c r="P1568" i="23" s="1"/>
  <c r="J3116" i="23" a="1"/>
  <c r="J3116" i="23" s="1"/>
  <c r="P2543" i="23" s="1"/>
  <c r="J554" i="23" a="1"/>
  <c r="J554" i="23" s="1"/>
  <c r="J3221" i="23" a="1"/>
  <c r="J3221" i="23" s="1"/>
  <c r="P2625" i="23" s="1"/>
  <c r="J1808" i="23" a="1"/>
  <c r="J1808" i="23" s="1"/>
  <c r="P1466" i="23" s="1"/>
  <c r="J3080" i="23" a="1"/>
  <c r="J3080" i="23" s="1"/>
  <c r="P2515" i="23" s="1"/>
  <c r="J804" i="23" a="1"/>
  <c r="J804" i="23" s="1"/>
  <c r="P609" i="23" s="1"/>
  <c r="J1389" i="23" a="1"/>
  <c r="J1389" i="23" s="1"/>
  <c r="P1135" i="23" s="1"/>
  <c r="J2317" i="23" a="1"/>
  <c r="J2317" i="23" s="1"/>
  <c r="P1892" i="23" s="1"/>
  <c r="J756" i="23" a="1"/>
  <c r="J756" i="23" s="1"/>
  <c r="J417" i="23" a="1"/>
  <c r="J417" i="23" s="1"/>
  <c r="P416" i="23" s="1"/>
  <c r="J681" i="23" a="1"/>
  <c r="J681" i="23" s="1"/>
  <c r="J824" i="23" a="1"/>
  <c r="J824" i="23" s="1"/>
  <c r="P627" i="23" s="1"/>
  <c r="J1224" i="23" a="1"/>
  <c r="J1224" i="23" s="1"/>
  <c r="P972" i="23" s="1"/>
  <c r="J488" i="23" a="1"/>
  <c r="J488" i="23" s="1"/>
  <c r="P459" i="23" s="1"/>
  <c r="J733" i="23" a="1"/>
  <c r="J733" i="23" s="1"/>
  <c r="P550" i="23" s="1"/>
  <c r="J1833" i="23" a="1"/>
  <c r="J1833" i="23" s="1"/>
  <c r="P1489" i="23" s="1"/>
  <c r="J3494" i="23" a="1"/>
  <c r="J3494" i="23" s="1"/>
  <c r="P2860" i="23" s="1"/>
  <c r="J3315" i="23" a="1"/>
  <c r="J3315" i="23" s="1"/>
  <c r="P2716" i="23" s="1"/>
  <c r="J1633" i="23" a="1"/>
  <c r="J1633" i="23" s="1"/>
  <c r="P1337" i="23" s="1"/>
  <c r="J563" i="23" a="1"/>
  <c r="J563" i="23" s="1"/>
  <c r="J1754" i="23" a="1"/>
  <c r="J1754" i="23" s="1"/>
  <c r="P1423" i="23" s="1"/>
  <c r="J1357" i="23" a="1"/>
  <c r="J1357" i="23" s="1"/>
  <c r="P1105" i="23" s="1"/>
  <c r="J1859" i="23" a="1"/>
  <c r="J1859" i="23" s="1"/>
  <c r="P1515" i="23" s="1"/>
  <c r="J299" i="23" a="1"/>
  <c r="J299" i="23" s="1"/>
  <c r="P298" i="23" s="1"/>
  <c r="J2294" i="23" a="1"/>
  <c r="J2294" i="23" s="1"/>
  <c r="P1869" i="23" s="1"/>
  <c r="J820" i="23" a="1"/>
  <c r="J820" i="23" s="1"/>
  <c r="P623" i="23" s="1"/>
  <c r="J2513" i="23" a="1"/>
  <c r="J2513" i="23" s="1"/>
  <c r="P2050" i="23" s="1"/>
  <c r="J1176" i="23" a="1"/>
  <c r="J1176" i="23" s="1"/>
  <c r="P931" i="23" s="1"/>
  <c r="J2189" i="23" a="1"/>
  <c r="J2189" i="23" s="1"/>
  <c r="J1344" i="23" a="1"/>
  <c r="J1344" i="23" s="1"/>
  <c r="P1092" i="23" s="1"/>
  <c r="J2442" i="23" a="1"/>
  <c r="J2442" i="23" s="1"/>
  <c r="P2014" i="23" s="1"/>
  <c r="J961" i="23" a="1"/>
  <c r="J961" i="23" s="1"/>
  <c r="P762" i="23" s="1"/>
  <c r="J1564" i="23" a="1"/>
  <c r="J1564" i="23" s="1"/>
  <c r="J2467" i="23" a="1"/>
  <c r="J2467" i="23" s="1"/>
  <c r="J3247" i="23" a="1"/>
  <c r="J3247" i="23" s="1"/>
  <c r="P2648" i="23" s="1"/>
  <c r="J3256" i="23" a="1"/>
  <c r="J3256" i="23" s="1"/>
  <c r="P2657" i="23" s="1"/>
  <c r="J1957" i="23" a="1"/>
  <c r="J1957" i="23" s="1"/>
  <c r="P1613" i="23" s="1"/>
  <c r="J1711" i="23" a="1"/>
  <c r="J1711" i="23" s="1"/>
  <c r="P1394" i="23" s="1"/>
  <c r="J553" i="23" a="1"/>
  <c r="J553" i="23" s="1"/>
  <c r="P484" i="23" s="1"/>
  <c r="J521" i="23" a="1"/>
  <c r="J521" i="23" s="1"/>
  <c r="J163" i="23" a="1"/>
  <c r="J163" i="23" s="1"/>
  <c r="P162" i="23" s="1"/>
  <c r="J2133" i="23" a="1"/>
  <c r="J2133" i="23" s="1"/>
  <c r="P1740" i="23" s="1"/>
  <c r="J1235" i="23" a="1"/>
  <c r="J1235" i="23" s="1"/>
  <c r="P983" i="23" s="1"/>
  <c r="J216" i="23" a="1"/>
  <c r="J216" i="23" s="1"/>
  <c r="P215" i="23" s="1"/>
  <c r="J597" i="23" a="1"/>
  <c r="J597" i="23" s="1"/>
  <c r="J1125" i="23" a="1"/>
  <c r="J1125" i="23" s="1"/>
  <c r="P894" i="23" s="1"/>
  <c r="J410" i="23" a="1"/>
  <c r="J410" i="23" s="1"/>
  <c r="P409" i="23" s="1"/>
  <c r="J390" i="23" a="1"/>
  <c r="J390" i="23" s="1"/>
  <c r="P389" i="23" s="1"/>
  <c r="J1151" i="23" a="1"/>
  <c r="J1151" i="23" s="1"/>
  <c r="J3454" i="23" a="1"/>
  <c r="J3454" i="23" s="1"/>
  <c r="P2820" i="23" s="1"/>
  <c r="J3407" i="23" a="1"/>
  <c r="J3407" i="23" s="1"/>
  <c r="P2773" i="23" s="1"/>
  <c r="J3503" i="23" a="1"/>
  <c r="J3503" i="23" s="1"/>
  <c r="P2869" i="23" s="1"/>
  <c r="J2673" i="23" a="1"/>
  <c r="J2673" i="23" s="1"/>
  <c r="P2160" i="23" s="1"/>
  <c r="J527" i="23" a="1"/>
  <c r="J527" i="23" s="1"/>
  <c r="P471" i="23" s="1"/>
  <c r="J334" i="23" a="1"/>
  <c r="J334" i="23" s="1"/>
  <c r="P333" i="23" s="1"/>
  <c r="J2784" i="23" a="1"/>
  <c r="J2784" i="23" s="1"/>
  <c r="P2271" i="23" s="1"/>
  <c r="J1013" i="23" a="1"/>
  <c r="J1013" i="23" s="1"/>
  <c r="P810" i="23" s="1"/>
  <c r="J3343" i="23" a="1"/>
  <c r="J3343" i="23" s="1"/>
  <c r="P2744" i="23" s="1"/>
  <c r="J2263" i="23" a="1"/>
  <c r="J2263" i="23" s="1"/>
  <c r="P1838" i="23" s="1"/>
  <c r="J753" i="23" a="1"/>
  <c r="J753" i="23" s="1"/>
  <c r="J1967" i="23" a="1"/>
  <c r="J1967" i="23" s="1"/>
  <c r="P1623" i="23" s="1"/>
  <c r="J1191" i="23" a="1"/>
  <c r="J1191" i="23" s="1"/>
  <c r="P944" i="23" s="1"/>
  <c r="J2209" i="23" a="1"/>
  <c r="J2209" i="23" s="1"/>
  <c r="P1785" i="23" s="1"/>
  <c r="J3309" i="23" a="1"/>
  <c r="J3309" i="23" s="1"/>
  <c r="P2710" i="23" s="1"/>
  <c r="J1032" i="23" a="1"/>
  <c r="J1032" i="23" s="1"/>
  <c r="P826" i="23" s="1"/>
  <c r="J1722" i="23" a="1"/>
  <c r="J1722" i="23" s="1"/>
  <c r="P1402" i="23" s="1"/>
  <c r="J2142" i="23" a="1"/>
  <c r="J2142" i="23" s="1"/>
  <c r="P1744" i="23" s="1"/>
  <c r="J522" i="23" a="1"/>
  <c r="J522" i="23" s="1"/>
  <c r="P469" i="23" s="1"/>
  <c r="J3286" i="23" a="1"/>
  <c r="J3286" i="23" s="1"/>
  <c r="P2687" i="23" s="1"/>
  <c r="J843" i="23" a="1"/>
  <c r="J843" i="23" s="1"/>
  <c r="P646" i="23" s="1"/>
  <c r="J2693" i="23" a="1"/>
  <c r="J2693" i="23" s="1"/>
  <c r="P2180" i="23" s="1"/>
  <c r="J3266" i="23" a="1"/>
  <c r="J3266" i="23" s="1"/>
  <c r="P2667" i="23" s="1"/>
  <c r="J3127" i="23" a="1"/>
  <c r="J3127" i="23" s="1"/>
  <c r="P2554" i="23" s="1"/>
  <c r="J2104" i="23" a="1"/>
  <c r="J2104" i="23" s="1"/>
  <c r="J538" i="23" a="1"/>
  <c r="J538" i="23" s="1"/>
  <c r="J1470" i="23" a="1"/>
  <c r="J1470" i="23" s="1"/>
  <c r="P1202" i="23" s="1"/>
  <c r="J3303" i="23" a="1"/>
  <c r="J3303" i="23" s="1"/>
  <c r="P2704" i="23" s="1"/>
  <c r="J436" i="23" a="1"/>
  <c r="J436" i="23" s="1"/>
  <c r="P435" i="23" s="1"/>
  <c r="J3103" i="23" a="1"/>
  <c r="J3103" i="23" s="1"/>
  <c r="P2533" i="23" s="1"/>
  <c r="J1697" i="23" a="1"/>
  <c r="J1697" i="23" s="1"/>
  <c r="P1386" i="23" s="1"/>
  <c r="J250" i="23" a="1"/>
  <c r="J250" i="23" s="1"/>
  <c r="P249" i="23" s="1"/>
  <c r="J880" i="23" a="1"/>
  <c r="J880" i="23" s="1"/>
  <c r="P683" i="23" s="1"/>
  <c r="J1585" i="23" a="1"/>
  <c r="J1585" i="23" s="1"/>
  <c r="P1294" i="23" s="1"/>
  <c r="J154" i="23" a="1"/>
  <c r="J154" i="23" s="1"/>
  <c r="P153" i="23" s="1"/>
  <c r="J570" i="23" a="1"/>
  <c r="J570" i="23" s="1"/>
  <c r="J1066" i="23" a="1"/>
  <c r="J1066" i="23" s="1"/>
  <c r="P852" i="23" s="1"/>
  <c r="J3381" i="23" a="1"/>
  <c r="J3381" i="23" s="1"/>
  <c r="J3239" i="23" a="1"/>
  <c r="J3239" i="23" s="1"/>
  <c r="P2640" i="23" s="1"/>
  <c r="J133" i="23" a="1"/>
  <c r="J133" i="23" s="1"/>
  <c r="P132" i="23" s="1"/>
  <c r="J3044" i="23" a="1"/>
  <c r="J3044" i="23" s="1"/>
  <c r="P2483" i="23" s="1"/>
  <c r="J2857" i="23" a="1"/>
  <c r="J2857" i="23" s="1"/>
  <c r="P2330" i="23" s="1"/>
  <c r="J1944" i="23" a="1"/>
  <c r="J1944" i="23" s="1"/>
  <c r="P1600" i="23" s="1"/>
  <c r="J1304" i="23" a="1"/>
  <c r="J1304" i="23" s="1"/>
  <c r="P1052" i="23" s="1"/>
  <c r="J3571" i="23" a="1"/>
  <c r="J3571" i="23" s="1"/>
  <c r="P2924" i="23" s="1"/>
  <c r="J567" i="23" a="1"/>
  <c r="J567" i="23" s="1"/>
  <c r="J1619" i="23" a="1"/>
  <c r="J1619" i="23" s="1"/>
  <c r="P1325" i="23" s="1"/>
  <c r="J1756" i="23" a="1"/>
  <c r="J1756" i="23" s="1"/>
  <c r="J3451" i="23" a="1"/>
  <c r="J3451" i="23" s="1"/>
  <c r="P2817" i="23" s="1"/>
  <c r="J3099" i="23" a="1"/>
  <c r="J3099" i="23" s="1"/>
  <c r="P2529" i="23" s="1"/>
  <c r="J155" i="23" a="1"/>
  <c r="J155" i="23" s="1"/>
  <c r="P154" i="23" s="1"/>
  <c r="J1509" i="23" a="1"/>
  <c r="J1509" i="23" s="1"/>
  <c r="P1237" i="23" s="1"/>
  <c r="J1253" i="23" a="1"/>
  <c r="J1253" i="23" s="1"/>
  <c r="P1001" i="23" s="1"/>
  <c r="J324" i="23" a="1"/>
  <c r="J324" i="23" s="1"/>
  <c r="P323" i="23" s="1"/>
  <c r="J404" i="23" a="1"/>
  <c r="J404" i="23" s="1"/>
  <c r="P403" i="23" s="1"/>
  <c r="J1939" i="23" a="1"/>
  <c r="J1939" i="23" s="1"/>
  <c r="P1595" i="23" s="1"/>
  <c r="J692" i="23" a="1"/>
  <c r="J692" i="23" s="1"/>
  <c r="J1484" i="23" a="1"/>
  <c r="J1484" i="23" s="1"/>
  <c r="P1213" i="23" s="1"/>
  <c r="J2889" i="23" a="1"/>
  <c r="J2889" i="23" s="1"/>
  <c r="P2360" i="23" s="1"/>
  <c r="J596" i="23" a="1"/>
  <c r="J596" i="23" s="1"/>
  <c r="J606" i="23" a="1"/>
  <c r="J606" i="23" s="1"/>
  <c r="J109" i="23" a="1"/>
  <c r="J109" i="23" s="1"/>
  <c r="P108" i="23" s="1"/>
  <c r="J2313" i="23" a="1"/>
  <c r="J2313" i="23" s="1"/>
  <c r="P1888" i="23" s="1"/>
  <c r="J1419" i="23" a="1"/>
  <c r="J1419" i="23" s="1"/>
  <c r="P1158" i="23" s="1"/>
  <c r="J2198" i="23" a="1"/>
  <c r="J2198" i="23" s="1"/>
  <c r="P1775" i="23" s="1"/>
  <c r="J1534" i="23" a="1"/>
  <c r="J1534" i="23" s="1"/>
  <c r="P1254" i="23" s="1"/>
  <c r="J911" i="23" a="1"/>
  <c r="J911" i="23" s="1"/>
  <c r="P714" i="23" s="1"/>
  <c r="J2758" i="23" a="1"/>
  <c r="J2758" i="23" s="1"/>
  <c r="P2245" i="23" s="1"/>
  <c r="J141" i="23" a="1"/>
  <c r="J141" i="23" s="1"/>
  <c r="P140" i="23" s="1"/>
  <c r="J2148" i="23" a="1"/>
  <c r="J2148" i="23" s="1"/>
  <c r="P1747" i="23" s="1"/>
  <c r="J1021" i="23" a="1"/>
  <c r="J1021" i="23" s="1"/>
  <c r="P816" i="23" s="1"/>
  <c r="J1423" i="23" a="1"/>
  <c r="J1423" i="23" s="1"/>
  <c r="P1162" i="23" s="1"/>
  <c r="J2630" i="23" a="1"/>
  <c r="J2630" i="23" s="1"/>
  <c r="P2120" i="23" s="1"/>
  <c r="J1226" i="23" a="1"/>
  <c r="J1226" i="23" s="1"/>
  <c r="P974" i="23" s="1"/>
  <c r="J223" i="23" a="1"/>
  <c r="J223" i="23" s="1"/>
  <c r="P222" i="23" s="1"/>
  <c r="J2093" i="23" a="1"/>
  <c r="J2093" i="23" s="1"/>
  <c r="J2450" i="23" a="1"/>
  <c r="J2450" i="23" s="1"/>
  <c r="P2020" i="23" s="1"/>
  <c r="J2961" i="23" a="1"/>
  <c r="J2961" i="23" s="1"/>
  <c r="P2415" i="23" s="1"/>
  <c r="J463" i="23" a="1"/>
  <c r="J463" i="23" s="1"/>
  <c r="J802" i="23" a="1"/>
  <c r="J802" i="23" s="1"/>
  <c r="P608" i="23" s="1"/>
  <c r="J2253" i="23" a="1"/>
  <c r="J2253" i="23" s="1"/>
  <c r="P1828" i="23" s="1"/>
  <c r="J854" i="23" a="1"/>
  <c r="J854" i="23" s="1"/>
  <c r="P657" i="23" s="1"/>
  <c r="J2328" i="23" a="1"/>
  <c r="J2328" i="23" s="1"/>
  <c r="P1903" i="23" s="1"/>
  <c r="J51" i="23" a="1"/>
  <c r="J51" i="23" s="1"/>
  <c r="P50" i="23" s="1"/>
  <c r="J1243" i="23" a="1"/>
  <c r="J1243" i="23" s="1"/>
  <c r="P991" i="23" s="1"/>
  <c r="J1225" i="23" a="1"/>
  <c r="J1225" i="23" s="1"/>
  <c r="P973" i="23" s="1"/>
  <c r="J1927" i="23" a="1"/>
  <c r="J1927" i="23" s="1"/>
  <c r="P1583" i="23" s="1"/>
  <c r="J651" i="23" a="1"/>
  <c r="J651" i="23" s="1"/>
  <c r="J1951" i="23" a="1"/>
  <c r="J1951" i="23" s="1"/>
  <c r="J3394" i="23" a="1"/>
  <c r="J3394" i="23" s="1"/>
  <c r="J1608" i="23" a="1"/>
  <c r="J1608" i="23" s="1"/>
  <c r="P1317" i="23" s="1"/>
  <c r="J405" i="23" a="1"/>
  <c r="J405" i="23" s="1"/>
  <c r="P404" i="23" s="1"/>
  <c r="J2938" i="23" a="1"/>
  <c r="J2938" i="23" s="1"/>
  <c r="P2399" i="23" s="1"/>
  <c r="J380" i="23" a="1"/>
  <c r="J380" i="23" s="1"/>
  <c r="P379" i="23" s="1"/>
  <c r="J3510" i="23" a="1"/>
  <c r="J3510" i="23" s="1"/>
  <c r="P2876" i="23" s="1"/>
  <c r="J2616" i="23" a="1"/>
  <c r="J2616" i="23" s="1"/>
  <c r="P2109" i="23" s="1"/>
  <c r="J1676" i="23" a="1"/>
  <c r="J1676" i="23" s="1"/>
  <c r="J3544" i="23" a="1"/>
  <c r="J3544" i="23" s="1"/>
  <c r="P2910" i="23" s="1"/>
  <c r="J1497" i="23" a="1"/>
  <c r="J1497" i="23" s="1"/>
  <c r="P1226" i="23" s="1"/>
  <c r="J2044" i="23" a="1"/>
  <c r="J2044" i="23" s="1"/>
  <c r="P1700" i="23" s="1"/>
  <c r="J16" i="23" a="1"/>
  <c r="J16" i="23" s="1"/>
  <c r="P15" i="23" s="1"/>
  <c r="J1362" i="23" a="1"/>
  <c r="J1362" i="23" s="1"/>
  <c r="P1110" i="23" s="1"/>
  <c r="J169" i="23" a="1"/>
  <c r="J169" i="23" s="1"/>
  <c r="P168" i="23" s="1"/>
  <c r="J953" i="23" a="1"/>
  <c r="J953" i="23" s="1"/>
  <c r="P755" i="23" s="1"/>
  <c r="J2623" i="23" a="1"/>
  <c r="J2623" i="23" s="1"/>
  <c r="J2082" i="23" a="1"/>
  <c r="J2082" i="23" s="1"/>
  <c r="J140" i="23" a="1"/>
  <c r="J140" i="23" s="1"/>
  <c r="P139" i="23" s="1"/>
  <c r="J1221" i="23" a="1"/>
  <c r="J1221" i="23" s="1"/>
  <c r="P969" i="23" s="1"/>
  <c r="J2771" i="23" a="1"/>
  <c r="J2771" i="23" s="1"/>
  <c r="P2258" i="23" s="1"/>
  <c r="J1489" i="23" a="1"/>
  <c r="J1489" i="23" s="1"/>
  <c r="P1218" i="23" s="1"/>
  <c r="J2707" i="23" a="1"/>
  <c r="J2707" i="23" s="1"/>
  <c r="P2194" i="23" s="1"/>
  <c r="J2681" i="23" a="1"/>
  <c r="J2681" i="23" s="1"/>
  <c r="P2168" i="23" s="1"/>
  <c r="J121" i="23" a="1"/>
  <c r="J121" i="23" s="1"/>
  <c r="P120" i="23" s="1"/>
  <c r="J193" i="23" a="1"/>
  <c r="J193" i="23" s="1"/>
  <c r="P192" i="23" s="1"/>
  <c r="J1368" i="23" a="1"/>
  <c r="J1368" i="23" s="1"/>
  <c r="P1116" i="23" s="1"/>
  <c r="J2791" i="23" a="1"/>
  <c r="J2791" i="23" s="1"/>
  <c r="P2277" i="23" s="1"/>
  <c r="J144" i="23" a="1"/>
  <c r="J144" i="23" s="1"/>
  <c r="P143" i="23" s="1"/>
  <c r="J2904" i="23" a="1"/>
  <c r="J2904" i="23" s="1"/>
  <c r="P2373" i="23" s="1"/>
  <c r="J924" i="23" a="1"/>
  <c r="J924" i="23" s="1"/>
  <c r="P727" i="23" s="1"/>
  <c r="J3097" i="23" a="1"/>
  <c r="J3097" i="23" s="1"/>
  <c r="J3367" i="23" a="1"/>
  <c r="J3367" i="23" s="1"/>
  <c r="J1466" i="23" a="1"/>
  <c r="J1466" i="23" s="1"/>
  <c r="P1198" i="23" s="1"/>
  <c r="J2288" i="23" a="1"/>
  <c r="J2288" i="23" s="1"/>
  <c r="P1863" i="23" s="1"/>
  <c r="J1821" i="23" a="1"/>
  <c r="J1821" i="23" s="1"/>
  <c r="P1477" i="23" s="1"/>
  <c r="J1170" i="23" a="1"/>
  <c r="J1170" i="23" s="1"/>
  <c r="J2344" i="23" a="1"/>
  <c r="J2344" i="23" s="1"/>
  <c r="P1919" i="23" s="1"/>
  <c r="J997" i="23" a="1"/>
  <c r="J997" i="23" s="1"/>
  <c r="P795" i="23" s="1"/>
  <c r="J2409" i="23" a="1"/>
  <c r="J2409" i="23" s="1"/>
  <c r="P1984" i="23" s="1"/>
  <c r="J106" i="23" a="1"/>
  <c r="J106" i="23" s="1"/>
  <c r="P105" i="23" s="1"/>
  <c r="J2746" i="23" a="1"/>
  <c r="J2746" i="23" s="1"/>
  <c r="P2233" i="23" s="1"/>
  <c r="J882" i="23" a="1"/>
  <c r="J882" i="23" s="1"/>
  <c r="P685" i="23" s="1"/>
  <c r="J3004" i="23" a="1"/>
  <c r="J3004" i="23" s="1"/>
  <c r="P2451" i="23" s="1"/>
  <c r="J87" i="23" a="1"/>
  <c r="J87" i="23" s="1"/>
  <c r="P86" i="23" s="1"/>
  <c r="J3404" i="23" a="1"/>
  <c r="J3404" i="23" s="1"/>
  <c r="P2770" i="23" s="1"/>
  <c r="J1142" i="23" a="1"/>
  <c r="J1142" i="23" s="1"/>
  <c r="P905" i="23" s="1"/>
  <c r="J2267" i="23" a="1"/>
  <c r="J2267" i="23" s="1"/>
  <c r="P1842" i="23" s="1"/>
  <c r="J289" i="23" a="1"/>
  <c r="J289" i="23" s="1"/>
  <c r="P288" i="23" s="1"/>
  <c r="J922" i="23" a="1"/>
  <c r="J922" i="23" s="1"/>
  <c r="P725" i="23" s="1"/>
  <c r="J1522" i="23" a="1"/>
  <c r="J1522" i="23" s="1"/>
  <c r="P1243" i="23" s="1"/>
  <c r="J510" i="23" a="1"/>
  <c r="J510" i="23" s="1"/>
  <c r="J1561" i="23" a="1"/>
  <c r="J1561" i="23" s="1"/>
  <c r="J2670" i="23" a="1"/>
  <c r="J2670" i="23" s="1"/>
  <c r="P2157" i="23" s="1"/>
  <c r="J2355" i="23" a="1"/>
  <c r="J2355" i="23" s="1"/>
  <c r="P1930" i="23" s="1"/>
  <c r="J1728" i="23" a="1"/>
  <c r="J1728" i="23" s="1"/>
  <c r="P1407" i="23" s="1"/>
  <c r="J1934" i="23" a="1"/>
  <c r="J1934" i="23" s="1"/>
  <c r="P1590" i="23" s="1"/>
  <c r="J1356" i="23" a="1"/>
  <c r="J1356" i="23" s="1"/>
  <c r="P1104" i="23" s="1"/>
  <c r="J1004" i="23" a="1"/>
  <c r="J1004" i="23" s="1"/>
  <c r="P801" i="23" s="1"/>
  <c r="J1472" i="23" a="1"/>
  <c r="J1472" i="23" s="1"/>
  <c r="P1204" i="23" s="1"/>
  <c r="J129" i="23" a="1"/>
  <c r="J129" i="23" s="1"/>
  <c r="P128" i="23" s="1"/>
  <c r="J923" i="23" a="1"/>
  <c r="J923" i="23" s="1"/>
  <c r="P726" i="23" s="1"/>
  <c r="J1569" i="23" a="1"/>
  <c r="J1569" i="23" s="1"/>
  <c r="P1282" i="23" s="1"/>
  <c r="J624" i="23" a="1"/>
  <c r="J624" i="23" s="1"/>
  <c r="J2872" i="23" a="1"/>
  <c r="J2872" i="23" s="1"/>
  <c r="P2345" i="23" s="1"/>
  <c r="J3532" i="23" a="1"/>
  <c r="J3532" i="23" s="1"/>
  <c r="P2898" i="23" s="1"/>
  <c r="J1606" i="23" a="1"/>
  <c r="J1606" i="23" s="1"/>
  <c r="P1315" i="23" s="1"/>
  <c r="J3542" i="23" a="1"/>
  <c r="J3542" i="23" s="1"/>
  <c r="P2908" i="23" s="1"/>
  <c r="J322" i="23" a="1"/>
  <c r="J322" i="23" s="1"/>
  <c r="P321" i="23" s="1"/>
  <c r="J1386" i="23" a="1"/>
  <c r="J1386" i="23" s="1"/>
  <c r="J809" i="23" a="1"/>
  <c r="J809" i="23" s="1"/>
  <c r="P612" i="23" s="1"/>
  <c r="J1051" i="23" a="1"/>
  <c r="J1051" i="23" s="1"/>
  <c r="P839" i="23" s="1"/>
  <c r="J1028" i="23" a="1"/>
  <c r="J1028" i="23" s="1"/>
  <c r="P822" i="23" s="1"/>
  <c r="J1873" i="23" a="1"/>
  <c r="J1873" i="23" s="1"/>
  <c r="P1529" i="23" s="1"/>
  <c r="J3252" i="23" a="1"/>
  <c r="J3252" i="23" s="1"/>
  <c r="P2653" i="23" s="1"/>
  <c r="J736" i="23" a="1"/>
  <c r="J736" i="23" s="1"/>
  <c r="P553" i="23" s="1"/>
  <c r="J3189" i="23" a="1"/>
  <c r="J3189" i="23" s="1"/>
  <c r="J469" i="23" a="1"/>
  <c r="J469" i="23" s="1"/>
  <c r="J2007" i="23" a="1"/>
  <c r="J2007" i="23" s="1"/>
  <c r="P1663" i="23" s="1"/>
  <c r="J1485" i="23" a="1"/>
  <c r="J1485" i="23" s="1"/>
  <c r="P1214" i="23" s="1"/>
  <c r="J796" i="23" a="1"/>
  <c r="J796" i="23" s="1"/>
  <c r="P602" i="23" s="1"/>
  <c r="J2849" i="23" a="1"/>
  <c r="J2849" i="23" s="1"/>
  <c r="P2322" i="23" s="1"/>
  <c r="J887" i="23" a="1"/>
  <c r="J887" i="23" s="1"/>
  <c r="P690" i="23" s="1"/>
  <c r="J1961" i="23" a="1"/>
  <c r="J1961" i="23" s="1"/>
  <c r="P1617" i="23" s="1"/>
  <c r="J351" i="23" a="1"/>
  <c r="J351" i="23" s="1"/>
  <c r="P350" i="23" s="1"/>
  <c r="J3158" i="23" a="1"/>
  <c r="J3158" i="23" s="1"/>
  <c r="P2585" i="23" s="1"/>
  <c r="J3564" i="23" a="1"/>
  <c r="J3564" i="23" s="1"/>
  <c r="P2919" i="23" s="1"/>
  <c r="J218" i="23" a="1"/>
  <c r="J218" i="23" s="1"/>
  <c r="P217" i="23" s="1"/>
  <c r="J433" i="23" a="1"/>
  <c r="J433" i="23" s="1"/>
  <c r="P432" i="23" s="1"/>
  <c r="J1589" i="23" a="1"/>
  <c r="J1589" i="23" s="1"/>
  <c r="P1298" i="23" s="1"/>
  <c r="J2867" i="23" a="1"/>
  <c r="J2867" i="23" s="1"/>
  <c r="P2340" i="23" s="1"/>
  <c r="J1171" i="23" a="1"/>
  <c r="J1171" i="23" s="1"/>
  <c r="J2869" i="23" a="1"/>
  <c r="J2869" i="23" s="1"/>
  <c r="P2342" i="23" s="1"/>
  <c r="J1123" i="23" a="1"/>
  <c r="J1123" i="23" s="1"/>
  <c r="P892" i="23" s="1"/>
  <c r="J1972" i="23" a="1"/>
  <c r="J1972" i="23" s="1"/>
  <c r="P1628" i="23" s="1"/>
  <c r="J1668" i="23" a="1"/>
  <c r="J1668" i="23" s="1"/>
  <c r="P1365" i="23" s="1"/>
  <c r="J3425" i="23" a="1"/>
  <c r="J3425" i="23" s="1"/>
  <c r="P2791" i="23" s="1"/>
  <c r="J2245" i="23" a="1"/>
  <c r="J2245" i="23" s="1"/>
  <c r="P1820" i="23" s="1"/>
  <c r="J2228" i="23" a="1"/>
  <c r="J2228" i="23" s="1"/>
  <c r="P1803" i="23" s="1"/>
  <c r="J1610" i="23" a="1"/>
  <c r="J1610" i="23" s="1"/>
  <c r="P1319" i="23" s="1"/>
  <c r="J2957" i="23" a="1"/>
  <c r="J2957" i="23" s="1"/>
  <c r="P2412" i="23" s="1"/>
  <c r="J3415" i="23" a="1"/>
  <c r="J3415" i="23" s="1"/>
  <c r="P2781" i="23" s="1"/>
  <c r="J545" i="23" a="1"/>
  <c r="J545" i="23" s="1"/>
  <c r="J686" i="23" a="1"/>
  <c r="J686" i="23" s="1"/>
  <c r="P529" i="23" s="1"/>
  <c r="J951" i="23" a="1"/>
  <c r="J951" i="23" s="1"/>
  <c r="P753" i="23" s="1"/>
  <c r="J1797" i="23" a="1"/>
  <c r="J1797" i="23" s="1"/>
  <c r="P1457" i="23" s="1"/>
  <c r="J1860" i="23" a="1"/>
  <c r="J1860" i="23" s="1"/>
  <c r="P1516" i="23" s="1"/>
  <c r="J739" i="23" a="1"/>
  <c r="J739" i="23" s="1"/>
  <c r="P556" i="23" s="1"/>
  <c r="J2846" i="23" a="1"/>
  <c r="J2846" i="23" s="1"/>
  <c r="P2320" i="23" s="1"/>
  <c r="J3525" i="23" a="1"/>
  <c r="J3525" i="23" s="1"/>
  <c r="P2891" i="23" s="1"/>
  <c r="J1843" i="23" a="1"/>
  <c r="J1843" i="23" s="1"/>
  <c r="P1499" i="23" s="1"/>
  <c r="J1530" i="23" a="1"/>
  <c r="J1530" i="23" s="1"/>
  <c r="P1250" i="23" s="1"/>
  <c r="J605" i="23" a="1"/>
  <c r="J605" i="23" s="1"/>
  <c r="J247" i="23" a="1"/>
  <c r="J247" i="23" s="1"/>
  <c r="P246" i="23" s="1"/>
  <c r="J826" i="23" a="1"/>
  <c r="J826" i="23" s="1"/>
  <c r="P629" i="23" s="1"/>
  <c r="J3296" i="23" a="1"/>
  <c r="J3296" i="23" s="1"/>
  <c r="P2697" i="23" s="1"/>
  <c r="J173" i="23" a="1"/>
  <c r="J173" i="23" s="1"/>
  <c r="P172" i="23" s="1"/>
  <c r="J1303" i="23" a="1"/>
  <c r="J1303" i="23" s="1"/>
  <c r="P1051" i="23" s="1"/>
  <c r="J2576" i="23" a="1"/>
  <c r="J2576" i="23" s="1"/>
  <c r="J1137" i="23" a="1"/>
  <c r="J1137" i="23" s="1"/>
  <c r="J1308" i="23" a="1"/>
  <c r="J1308" i="23" s="1"/>
  <c r="P1056" i="23" s="1"/>
  <c r="J340" i="23" a="1"/>
  <c r="J340" i="23" s="1"/>
  <c r="P339" i="23" s="1"/>
  <c r="J2789" i="23" a="1"/>
  <c r="J2789" i="23" s="1"/>
  <c r="P2275" i="23" s="1"/>
  <c r="J3142" i="23" a="1"/>
  <c r="J3142" i="23" s="1"/>
  <c r="P2569" i="23" s="1"/>
  <c r="J1024" i="23" a="1"/>
  <c r="J1024" i="23" s="1"/>
  <c r="P819" i="23" s="1"/>
  <c r="J3508" i="23" a="1"/>
  <c r="J3508" i="23" s="1"/>
  <c r="P2874" i="23" s="1"/>
  <c r="J2593" i="23" a="1"/>
  <c r="J2593" i="23" s="1"/>
  <c r="P2098" i="23" s="1"/>
  <c r="J3104" i="23" a="1"/>
  <c r="J3104" i="23" s="1"/>
  <c r="P2534" i="23" s="1"/>
  <c r="J1345" i="23" a="1"/>
  <c r="J1345" i="23" s="1"/>
  <c r="P1093" i="23" s="1"/>
  <c r="J1683" i="23" a="1"/>
  <c r="J1683" i="23" s="1"/>
  <c r="P1378" i="23" s="1"/>
  <c r="J957" i="23" a="1"/>
  <c r="J957" i="23" s="1"/>
  <c r="P758" i="23" s="1"/>
  <c r="J480" i="23" a="1"/>
  <c r="J480" i="23" s="1"/>
  <c r="J730" i="23" a="1"/>
  <c r="J730" i="23" s="1"/>
  <c r="P547" i="23" s="1"/>
  <c r="J180" i="23" a="1"/>
  <c r="J180" i="23" s="1"/>
  <c r="P179" i="23" s="1"/>
  <c r="J1058" i="23" a="1"/>
  <c r="J1058" i="23" s="1"/>
  <c r="P844" i="23" s="1"/>
  <c r="J2970" i="23" a="1"/>
  <c r="J2970" i="23" s="1"/>
  <c r="P2423" i="23" s="1"/>
  <c r="J2607" i="23" a="1"/>
  <c r="J2607" i="23" s="1"/>
  <c r="P2105" i="23" s="1"/>
  <c r="J3147" i="23" a="1"/>
  <c r="J3147" i="23" s="1"/>
  <c r="P2574" i="23" s="1"/>
  <c r="J2297" i="23" a="1"/>
  <c r="J2297" i="23" s="1"/>
  <c r="P1872" i="23" s="1"/>
  <c r="J3179" i="23" a="1"/>
  <c r="J3179" i="23" s="1"/>
  <c r="J84" i="23" a="1"/>
  <c r="J84" i="23" s="1"/>
  <c r="P83" i="23" s="1"/>
  <c r="J1141" i="23" a="1"/>
  <c r="J1141" i="23" s="1"/>
  <c r="J1863" i="23" a="1"/>
  <c r="J1863" i="23" s="1"/>
  <c r="P1519" i="23" s="1"/>
  <c r="J2653" i="23" a="1"/>
  <c r="J2653" i="23" s="1"/>
  <c r="P2140" i="23" s="1"/>
  <c r="J3402" i="23" a="1"/>
  <c r="J3402" i="23" s="1"/>
  <c r="P2769" i="23" s="1"/>
  <c r="J1715" i="23" a="1"/>
  <c r="J1715" i="23" s="1"/>
  <c r="P1395" i="23" s="1"/>
  <c r="J1759" i="23" a="1"/>
  <c r="J1759" i="23" s="1"/>
  <c r="J1164" i="23" a="1"/>
  <c r="J1164" i="23" s="1"/>
  <c r="P923" i="23" s="1"/>
  <c r="J2910" i="23" a="1"/>
  <c r="J2910" i="23" s="1"/>
  <c r="P2379" i="23" s="1"/>
  <c r="J3022" i="23" a="1"/>
  <c r="J3022" i="23" s="1"/>
  <c r="J1314" i="23" a="1"/>
  <c r="J1314" i="23" s="1"/>
  <c r="P1062" i="23" s="1"/>
  <c r="J646" i="23" a="1"/>
  <c r="J646" i="23" s="1"/>
  <c r="J2377" i="23" a="1"/>
  <c r="J2377" i="23" s="1"/>
  <c r="P1952" i="23" s="1"/>
  <c r="J3014" i="23" a="1"/>
  <c r="J3014" i="23" s="1"/>
  <c r="P2459" i="23" s="1"/>
  <c r="J2741" i="23" a="1"/>
  <c r="J2741" i="23" s="1"/>
  <c r="P2228" i="23" s="1"/>
  <c r="J1388" i="23" a="1"/>
  <c r="J1388" i="23" s="1"/>
  <c r="P1134" i="23" s="1"/>
  <c r="J1618" i="23" a="1"/>
  <c r="J1618" i="23" s="1"/>
  <c r="P1324" i="23" s="1"/>
  <c r="J3281" i="23" a="1"/>
  <c r="J3281" i="23" s="1"/>
  <c r="P2682" i="23" s="1"/>
  <c r="J3105" i="23" a="1"/>
  <c r="J3105" i="23" s="1"/>
  <c r="P2535" i="23" s="1"/>
  <c r="J430" i="23" a="1"/>
  <c r="J430" i="23" s="1"/>
  <c r="P429" i="23" s="1"/>
  <c r="J3437" i="23" a="1"/>
  <c r="J3437" i="23" s="1"/>
  <c r="P2803" i="23" s="1"/>
  <c r="J1965" i="23" a="1"/>
  <c r="J1965" i="23" s="1"/>
  <c r="P1621" i="23" s="1"/>
  <c r="J2712" i="23" a="1"/>
  <c r="J2712" i="23" s="1"/>
  <c r="P2199" i="23" s="1"/>
  <c r="J852" i="23" a="1"/>
  <c r="J852" i="23" s="1"/>
  <c r="P655" i="23" s="1"/>
  <c r="J2999" i="23" a="1"/>
  <c r="J2999" i="23" s="1"/>
  <c r="P2447" i="23" s="1"/>
  <c r="J834" i="23" a="1"/>
  <c r="J834" i="23" s="1"/>
  <c r="P637" i="23" s="1"/>
  <c r="J2113" i="23" a="1"/>
  <c r="J2113" i="23" s="1"/>
  <c r="J20" i="23" a="1"/>
  <c r="J20" i="23" s="1"/>
  <c r="P19" i="23" s="1"/>
  <c r="J1883" i="23" a="1"/>
  <c r="J1883" i="23" s="1"/>
  <c r="P1539" i="23" s="1"/>
  <c r="J2293" i="23" a="1"/>
  <c r="J2293" i="23" s="1"/>
  <c r="P1868" i="23" s="1"/>
  <c r="J986" i="23" a="1"/>
  <c r="J986" i="23" s="1"/>
  <c r="P785" i="23" s="1"/>
  <c r="J2164" i="23" a="1"/>
  <c r="J2164" i="23" s="1"/>
  <c r="P1753" i="23" s="1"/>
  <c r="J2203" i="23" a="1"/>
  <c r="J2203" i="23" s="1"/>
  <c r="P1779" i="23" s="1"/>
  <c r="J67" i="23" a="1"/>
  <c r="J67" i="23" s="1"/>
  <c r="P66" i="23" s="1"/>
  <c r="J1949" i="23" a="1"/>
  <c r="J1949" i="23" s="1"/>
  <c r="P1605" i="23" s="1"/>
  <c r="J2895" i="23" a="1"/>
  <c r="J2895" i="23" s="1"/>
  <c r="P2365" i="23" s="1"/>
  <c r="J2661" i="23" a="1"/>
  <c r="J2661" i="23" s="1"/>
  <c r="P2148" i="23" s="1"/>
  <c r="J3291" i="23" a="1"/>
  <c r="J3291" i="23" s="1"/>
  <c r="P2692" i="23" s="1"/>
  <c r="J212" i="23" a="1"/>
  <c r="J212" i="23" s="1"/>
  <c r="P211" i="23" s="1"/>
  <c r="J2822" i="23" a="1"/>
  <c r="J2822" i="23" s="1"/>
  <c r="J2097" i="23" a="1"/>
  <c r="J2097" i="23" s="1"/>
  <c r="J2081" i="23" a="1"/>
  <c r="J2081" i="23" s="1"/>
  <c r="J2862" i="23" a="1"/>
  <c r="J2862" i="23" s="1"/>
  <c r="P2335" i="23" s="1"/>
  <c r="J2485" i="23" a="1"/>
  <c r="J2485" i="23" s="1"/>
  <c r="P2035" i="23" s="1"/>
  <c r="J1003" i="23" a="1"/>
  <c r="J1003" i="23" s="1"/>
  <c r="P800" i="23" s="1"/>
  <c r="J3100" i="23" a="1"/>
  <c r="J3100" i="23" s="1"/>
  <c r="P2530" i="23" s="1"/>
  <c r="J1709" i="23" a="1"/>
  <c r="J1709" i="23" s="1"/>
  <c r="P1392" i="23" s="1"/>
  <c r="J1941" i="23" a="1"/>
  <c r="J1941" i="23" s="1"/>
  <c r="P1597" i="23" s="1"/>
  <c r="J336" i="23" a="1"/>
  <c r="J336" i="23" s="1"/>
  <c r="P335" i="23" s="1"/>
  <c r="J303" i="23" a="1"/>
  <c r="J303" i="23" s="1"/>
  <c r="P302" i="23" s="1"/>
  <c r="J2550" i="23" a="1"/>
  <c r="J2550" i="23" s="1"/>
  <c r="J3136" i="23" a="1"/>
  <c r="J3136" i="23" s="1"/>
  <c r="P2563" i="23" s="1"/>
  <c r="J184" i="23" a="1"/>
  <c r="J184" i="23" s="1"/>
  <c r="P183" i="23" s="1"/>
  <c r="J2283" i="23" a="1"/>
  <c r="J2283" i="23" s="1"/>
  <c r="P1858" i="23" s="1"/>
  <c r="J1486" i="23" a="1"/>
  <c r="J1486" i="23" s="1"/>
  <c r="P1215" i="23" s="1"/>
  <c r="J2285" i="23" a="1"/>
  <c r="J2285" i="23" s="1"/>
  <c r="P1860" i="23" s="1"/>
  <c r="J1042" i="23" a="1"/>
  <c r="J1042" i="23" s="1"/>
  <c r="P832" i="23" s="1"/>
  <c r="J2029" i="23" a="1"/>
  <c r="J2029" i="23" s="1"/>
  <c r="P1685" i="23" s="1"/>
  <c r="J1795" i="23" a="1"/>
  <c r="J1795" i="23" s="1"/>
  <c r="P1455" i="23" s="1"/>
  <c r="J3566" i="23" a="1"/>
  <c r="J3566" i="23" s="1"/>
  <c r="J2955" i="23" a="1"/>
  <c r="J2955" i="23" s="1"/>
  <c r="J130" i="23" a="1"/>
  <c r="J130" i="23" s="1"/>
  <c r="P129" i="23" s="1"/>
  <c r="J3060" i="23" a="1"/>
  <c r="J3060" i="23" s="1"/>
  <c r="P2496" i="23" s="1"/>
  <c r="J542" i="23" a="1"/>
  <c r="J542" i="23" s="1"/>
  <c r="J3293" i="23" a="1"/>
  <c r="J3293" i="23" s="1"/>
  <c r="P2694" i="23" s="1"/>
  <c r="J932" i="23" a="1"/>
  <c r="J932" i="23" s="1"/>
  <c r="P735" i="23" s="1"/>
  <c r="J3051" i="23" a="1"/>
  <c r="J3051" i="23" s="1"/>
  <c r="P2490" i="23" s="1"/>
  <c r="J937" i="23" a="1"/>
  <c r="J937" i="23" s="1"/>
  <c r="P740" i="23" s="1"/>
  <c r="J2273" i="23" a="1"/>
  <c r="J2273" i="23" s="1"/>
  <c r="P1848" i="23" s="1"/>
  <c r="J977" i="23" a="1"/>
  <c r="J977" i="23" s="1"/>
  <c r="P777" i="23" s="1"/>
  <c r="J2217" i="23" a="1"/>
  <c r="J2217" i="23" s="1"/>
  <c r="J2336" i="23" a="1"/>
  <c r="J2336" i="23" s="1"/>
  <c r="P1911" i="23" s="1"/>
  <c r="J3151" i="23" a="1"/>
  <c r="J3151" i="23" s="1"/>
  <c r="P2578" i="23" s="1"/>
  <c r="J1097" i="23" a="1"/>
  <c r="J1097" i="23" s="1"/>
  <c r="P875" i="23" s="1"/>
  <c r="J680" i="23" a="1"/>
  <c r="J680" i="23" s="1"/>
  <c r="J873" i="23" a="1"/>
  <c r="J873" i="23" s="1"/>
  <c r="P676" i="23" s="1"/>
  <c r="J2654" i="23" a="1"/>
  <c r="J2654" i="23" s="1"/>
  <c r="P2141" i="23" s="1"/>
  <c r="J1576" i="23" a="1"/>
  <c r="J1576" i="23" s="1"/>
  <c r="J93" i="23" a="1"/>
  <c r="J93" i="23" s="1"/>
  <c r="P92" i="23" s="1"/>
  <c r="J2043" i="23" a="1"/>
  <c r="J2043" i="23" s="1"/>
  <c r="P1699" i="23" s="1"/>
  <c r="J2261" i="23" a="1"/>
  <c r="J2261" i="23" s="1"/>
  <c r="P1836" i="23" s="1"/>
  <c r="J2823" i="23" a="1"/>
  <c r="J2823" i="23" s="1"/>
  <c r="P2303" i="23" s="1"/>
  <c r="J1823" i="23" a="1"/>
  <c r="J1823" i="23" s="1"/>
  <c r="P1479" i="23" s="1"/>
  <c r="J2427" i="23" a="1"/>
  <c r="J2427" i="23" s="1"/>
  <c r="P2002" i="23" s="1"/>
  <c r="J1639" i="23" a="1"/>
  <c r="J1639" i="23" s="1"/>
  <c r="P1342" i="23" s="1"/>
  <c r="J3241" i="23" a="1"/>
  <c r="J3241" i="23" s="1"/>
  <c r="P2642" i="23" s="1"/>
  <c r="J2184" i="23" a="1"/>
  <c r="J2184" i="23" s="1"/>
  <c r="J3073" i="23" a="1"/>
  <c r="J3073" i="23" s="1"/>
  <c r="P2508" i="23" s="1"/>
  <c r="J2260" i="23" a="1"/>
  <c r="J2260" i="23" s="1"/>
  <c r="P1835" i="23" s="1"/>
  <c r="J2897" i="23" a="1"/>
  <c r="J2897" i="23" s="1"/>
  <c r="P2367" i="23" s="1"/>
  <c r="J1532" i="23" a="1"/>
  <c r="J1532" i="23" s="1"/>
  <c r="P1252" i="23" s="1"/>
  <c r="J1908" i="23" a="1"/>
  <c r="J1908" i="23" s="1"/>
  <c r="P1564" i="23" s="1"/>
  <c r="J3119" i="23" a="1"/>
  <c r="J3119" i="23" s="1"/>
  <c r="P2546" i="23" s="1"/>
  <c r="J1800" i="23" a="1"/>
  <c r="J1800" i="23" s="1"/>
  <c r="J475" i="23" a="1"/>
  <c r="J475" i="23" s="1"/>
  <c r="P457" i="23" s="1"/>
  <c r="J3442" i="23" a="1"/>
  <c r="J3442" i="23" s="1"/>
  <c r="P2808" i="23" s="1"/>
  <c r="J2057" i="23" a="1"/>
  <c r="J2057" i="23" s="1"/>
  <c r="P1712" i="23" s="1"/>
  <c r="J3096" i="23" a="1"/>
  <c r="J3096" i="23" s="1"/>
  <c r="P2528" i="23" s="1"/>
  <c r="J1050" i="23" a="1"/>
  <c r="J1050" i="23" s="1"/>
  <c r="J2347" i="23" a="1"/>
  <c r="J2347" i="23" s="1"/>
  <c r="P1922" i="23" s="1"/>
  <c r="J2498" i="23" a="1"/>
  <c r="J2498" i="23" s="1"/>
  <c r="P2042" i="23" s="1"/>
  <c r="J2123" i="23" a="1"/>
  <c r="J2123" i="23" s="1"/>
  <c r="P1735" i="23" s="1"/>
  <c r="J2808" i="23" a="1"/>
  <c r="J2808" i="23" s="1"/>
  <c r="P2289" i="23" s="1"/>
  <c r="J36" i="23" a="1"/>
  <c r="J36" i="23" s="1"/>
  <c r="P35" i="23" s="1"/>
  <c r="J918" i="23" a="1"/>
  <c r="J918" i="23" s="1"/>
  <c r="P721" i="23" s="1"/>
  <c r="J219" i="23" a="1"/>
  <c r="J219" i="23" s="1"/>
  <c r="P218" i="23" s="1"/>
  <c r="J1555" i="23" a="1"/>
  <c r="J1555" i="23" s="1"/>
  <c r="P1272" i="23" s="1"/>
  <c r="J3492" i="23" a="1"/>
  <c r="J3492" i="23" s="1"/>
  <c r="P2858" i="23" s="1"/>
  <c r="J25" i="23" a="1"/>
  <c r="J25" i="23" s="1"/>
  <c r="P24" i="23" s="1"/>
  <c r="J392" i="23" a="1"/>
  <c r="J392" i="23" s="1"/>
  <c r="P391" i="23" s="1"/>
  <c r="J3465" i="23" a="1"/>
  <c r="J3465" i="23" s="1"/>
  <c r="P2831" i="23" s="1"/>
  <c r="J2109" i="23" a="1"/>
  <c r="J2109" i="23" s="1"/>
  <c r="P1729" i="23" s="1"/>
  <c r="J82" i="23" a="1"/>
  <c r="J82" i="23" s="1"/>
  <c r="P81" i="23" s="1"/>
  <c r="J413" i="23" a="1"/>
  <c r="J413" i="23" s="1"/>
  <c r="P412" i="23" s="1"/>
  <c r="J586" i="23" a="1"/>
  <c r="J586" i="23" s="1"/>
  <c r="P495" i="23" s="1"/>
  <c r="J535" i="23" a="1"/>
  <c r="J535" i="23" s="1"/>
  <c r="P478" i="23" s="1"/>
  <c r="J865" i="23" a="1"/>
  <c r="J865" i="23" s="1"/>
  <c r="P668" i="23" s="1"/>
  <c r="J3173" i="23" a="1"/>
  <c r="J3173" i="23" s="1"/>
  <c r="P2594" i="23" s="1"/>
  <c r="J3177" i="23" a="1"/>
  <c r="J3177" i="23" s="1"/>
  <c r="P2598" i="23" s="1"/>
  <c r="J2986" i="23" a="1"/>
  <c r="J2986" i="23" s="1"/>
  <c r="P2437" i="23" s="1"/>
  <c r="J1765" i="23" a="1"/>
  <c r="J1765" i="23" s="1"/>
  <c r="P1429" i="23" s="1"/>
  <c r="J862" i="23" a="1"/>
  <c r="J862" i="23" s="1"/>
  <c r="P665" i="23" s="1"/>
  <c r="J838" i="23" a="1"/>
  <c r="J838" i="23" s="1"/>
  <c r="P641" i="23" s="1"/>
  <c r="J3484" i="23" a="1"/>
  <c r="J3484" i="23" s="1"/>
  <c r="P2850" i="23" s="1"/>
  <c r="J150" i="23" a="1"/>
  <c r="J150" i="23" s="1"/>
  <c r="P149" i="23" s="1"/>
  <c r="J1897" i="23" a="1"/>
  <c r="J1897" i="23" s="1"/>
  <c r="P1553" i="23" s="1"/>
  <c r="J506" i="23" a="1"/>
  <c r="J506" i="23" s="1"/>
  <c r="J2518" i="23" a="1"/>
  <c r="J2518" i="23" s="1"/>
  <c r="P2055" i="23" s="1"/>
  <c r="J361" i="23" a="1"/>
  <c r="J361" i="23" s="1"/>
  <c r="P360" i="23" s="1"/>
  <c r="J3285" i="23" a="1"/>
  <c r="J3285" i="23" s="1"/>
  <c r="P2686" i="23" s="1"/>
  <c r="J2887" i="23" a="1"/>
  <c r="J2887" i="23" s="1"/>
  <c r="P2358" i="23" s="1"/>
  <c r="J1057" i="23" a="1"/>
  <c r="J1057" i="23" s="1"/>
  <c r="P843" i="23" s="1"/>
  <c r="J688" i="23" a="1"/>
  <c r="J688" i="23" s="1"/>
  <c r="J259" i="23" a="1"/>
  <c r="J259" i="23" s="1"/>
  <c r="P258" i="23" s="1"/>
  <c r="J936" i="23" a="1"/>
  <c r="J936" i="23" s="1"/>
  <c r="P739" i="23" s="1"/>
  <c r="J366" i="23" a="1"/>
  <c r="J366" i="23" s="1"/>
  <c r="P365" i="23" s="1"/>
  <c r="J1237" i="23" a="1"/>
  <c r="J1237" i="23" s="1"/>
  <c r="P985" i="23" s="1"/>
  <c r="J280" i="23" a="1"/>
  <c r="J280" i="23" s="1"/>
  <c r="P279" i="23" s="1"/>
  <c r="J3021" i="23" a="1"/>
  <c r="J3021" i="23" s="1"/>
  <c r="P2465" i="23" s="1"/>
  <c r="J2740" i="23" a="1"/>
  <c r="J2740" i="23" s="1"/>
  <c r="P2227" i="23" s="1"/>
  <c r="J1215" i="23" a="1"/>
  <c r="J1215" i="23" s="1"/>
  <c r="P963" i="23" s="1"/>
  <c r="J192" i="23" a="1"/>
  <c r="J192" i="23" s="1"/>
  <c r="P191" i="23" s="1"/>
  <c r="J2902" i="23" a="1"/>
  <c r="J2902" i="23" s="1"/>
  <c r="P2372" i="23" s="1"/>
  <c r="J1185" i="23" a="1"/>
  <c r="J1185" i="23" s="1"/>
  <c r="J3063" i="23" a="1"/>
  <c r="J3063" i="23" s="1"/>
  <c r="P2499" i="23" s="1"/>
  <c r="J2783" i="23" a="1"/>
  <c r="J2783" i="23" s="1"/>
  <c r="P2270" i="23" s="1"/>
  <c r="J3098" i="23" a="1"/>
  <c r="J3098" i="23" s="1"/>
  <c r="J2512" i="23" a="1"/>
  <c r="J2512" i="23" s="1"/>
  <c r="J473" i="23" a="1"/>
  <c r="J473" i="23" s="1"/>
  <c r="J1319" i="23" a="1"/>
  <c r="J1319" i="23" s="1"/>
  <c r="P1067" i="23" s="1"/>
  <c r="J2753" i="23" a="1"/>
  <c r="J2753" i="23" s="1"/>
  <c r="P2240" i="23" s="1"/>
  <c r="J3043" i="23" a="1"/>
  <c r="J3043" i="23" s="1"/>
  <c r="P2482" i="23" s="1"/>
  <c r="J1745" i="23" a="1"/>
  <c r="J1745" i="23" s="1"/>
  <c r="J1752" i="23" a="1"/>
  <c r="J1752" i="23" s="1"/>
  <c r="P1421" i="23" s="1"/>
  <c r="J1902" i="23" a="1"/>
  <c r="J1902" i="23" s="1"/>
  <c r="P1558" i="23" s="1"/>
  <c r="J1553" i="23" a="1"/>
  <c r="J1553" i="23" s="1"/>
  <c r="P1270" i="23" s="1"/>
  <c r="J1903" i="23" a="1"/>
  <c r="J1903" i="23" s="1"/>
  <c r="P1559" i="23" s="1"/>
  <c r="J3378" i="23" a="1"/>
  <c r="J3378" i="23" s="1"/>
  <c r="J3518" i="23" a="1"/>
  <c r="J3518" i="23" s="1"/>
  <c r="P2884" i="23" s="1"/>
  <c r="J641" i="23" a="1"/>
  <c r="J641" i="23" s="1"/>
  <c r="P512" i="23" s="1"/>
  <c r="J185" i="23" a="1"/>
  <c r="J185" i="23" s="1"/>
  <c r="P184" i="23" s="1"/>
  <c r="J581" i="23" a="1"/>
  <c r="J581" i="23" s="1"/>
  <c r="J3268" i="23" a="1"/>
  <c r="J3268" i="23" s="1"/>
  <c r="P2669" i="23" s="1"/>
  <c r="J3467" i="23" a="1"/>
  <c r="J3467" i="23" s="1"/>
  <c r="P2833" i="23" s="1"/>
  <c r="J183" i="23" a="1"/>
  <c r="J183" i="23" s="1"/>
  <c r="P182" i="23" s="1"/>
  <c r="J1483" i="23" a="1"/>
  <c r="J1483" i="23" s="1"/>
  <c r="P1212" i="23" s="1"/>
  <c r="J285" i="23" a="1"/>
  <c r="J285" i="23" s="1"/>
  <c r="P284" i="23" s="1"/>
  <c r="J1895" i="23" a="1"/>
  <c r="J1895" i="23" s="1"/>
  <c r="P1551" i="23" s="1"/>
  <c r="J147" i="23" a="1"/>
  <c r="J147" i="23" s="1"/>
  <c r="P146" i="23" s="1"/>
  <c r="J2884" i="23" a="1"/>
  <c r="J2884" i="23" s="1"/>
  <c r="P2356" i="23" s="1"/>
  <c r="J2190" i="23" a="1"/>
  <c r="J2190" i="23" s="1"/>
  <c r="P1768" i="23" s="1"/>
  <c r="J947" i="23" a="1"/>
  <c r="J947" i="23" s="1"/>
  <c r="P749" i="23" s="1"/>
  <c r="J1084" i="23" a="1"/>
  <c r="J1084" i="23" s="1"/>
  <c r="J2751" i="23" a="1"/>
  <c r="J2751" i="23" s="1"/>
  <c r="P2238" i="23" s="1"/>
  <c r="J58" i="23" a="1"/>
  <c r="J58" i="23" s="1"/>
  <c r="P57" i="23" s="1"/>
  <c r="J1264" i="23" a="1"/>
  <c r="J1264" i="23" s="1"/>
  <c r="P1012" i="23" s="1"/>
  <c r="J978" i="23" a="1"/>
  <c r="J978" i="23" s="1"/>
  <c r="J962" i="23" a="1"/>
  <c r="J962" i="23" s="1"/>
  <c r="P763" i="23" s="1"/>
  <c r="J1750" i="23" a="1"/>
  <c r="J1750" i="23" s="1"/>
  <c r="P1419" i="23" s="1"/>
  <c r="J478" i="23" a="1"/>
  <c r="J478" i="23" s="1"/>
  <c r="J1789" i="23" a="1"/>
  <c r="J1789" i="23" s="1"/>
  <c r="P1449" i="23" s="1"/>
  <c r="J3090" i="23" a="1"/>
  <c r="J3090" i="23" s="1"/>
  <c r="P2522" i="23" s="1"/>
  <c r="J1092" i="23" a="1"/>
  <c r="J1092" i="23" s="1"/>
  <c r="J236" i="23" a="1"/>
  <c r="J236" i="23" s="1"/>
  <c r="P235" i="23" s="1"/>
  <c r="J905" i="23" a="1"/>
  <c r="J905" i="23" s="1"/>
  <c r="P708" i="23" s="1"/>
  <c r="J1684" i="23" a="1"/>
  <c r="J1684" i="23" s="1"/>
  <c r="P1379" i="23" s="1"/>
  <c r="J999" i="23" a="1"/>
  <c r="J999" i="23" s="1"/>
  <c r="P797" i="23" s="1"/>
  <c r="J3082" i="23" a="1"/>
  <c r="J3082" i="23" s="1"/>
  <c r="P2517" i="23" s="1"/>
  <c r="J669" i="23" a="1"/>
  <c r="J669" i="23" s="1"/>
  <c r="J2883" i="23" a="1"/>
  <c r="J2883" i="23" s="1"/>
  <c r="J2281" i="23" a="1"/>
  <c r="J2281" i="23" s="1"/>
  <c r="P1856" i="23" s="1"/>
  <c r="J2840" i="23" a="1"/>
  <c r="J2840" i="23" s="1"/>
  <c r="P2315" i="23" s="1"/>
  <c r="J1601" i="23" a="1"/>
  <c r="J1601" i="23" s="1"/>
  <c r="P1310" i="23" s="1"/>
  <c r="J1824" i="23" a="1"/>
  <c r="J1824" i="23" s="1"/>
  <c r="P1480" i="23" s="1"/>
  <c r="J3585" i="23" a="1"/>
  <c r="J3585" i="23" s="1"/>
  <c r="P2925" i="23" s="1"/>
  <c r="J1736" i="23" a="1"/>
  <c r="J1736" i="23" s="1"/>
  <c r="P1413" i="23" s="1"/>
  <c r="J3165" i="23" a="1"/>
  <c r="J3165" i="23" s="1"/>
  <c r="J2178" i="23" a="1"/>
  <c r="J2178" i="23" s="1"/>
  <c r="J2191" i="23" a="1"/>
  <c r="J2191" i="23" s="1"/>
  <c r="P1769" i="23" s="1"/>
  <c r="J2224" i="23" a="1"/>
  <c r="J2224" i="23" s="1"/>
  <c r="P1799" i="23" s="1"/>
  <c r="J2005" i="23" a="1"/>
  <c r="J2005" i="23" s="1"/>
  <c r="P1661" i="23" s="1"/>
  <c r="J3323" i="23" a="1"/>
  <c r="J3323" i="23" s="1"/>
  <c r="P2724" i="23" s="1"/>
  <c r="J1940" i="23" a="1"/>
  <c r="J1940" i="23" s="1"/>
  <c r="P1596" i="23" s="1"/>
  <c r="J461" i="23" a="1"/>
  <c r="J461" i="23" s="1"/>
  <c r="J3377" i="23" a="1"/>
  <c r="J3377" i="23" s="1"/>
  <c r="J1846" i="23" a="1"/>
  <c r="J1846" i="23" s="1"/>
  <c r="P1502" i="23" s="1"/>
  <c r="J2351" i="23" a="1"/>
  <c r="J2351" i="23" s="1"/>
  <c r="P1926" i="23" s="1"/>
  <c r="J300" i="23" a="1"/>
  <c r="J300" i="23" s="1"/>
  <c r="P299" i="23" s="1"/>
  <c r="J2768" i="23" a="1"/>
  <c r="J2768" i="23" s="1"/>
  <c r="P2255" i="23" s="1"/>
  <c r="J2799" i="23" a="1"/>
  <c r="J2799" i="23" s="1"/>
  <c r="P2283" i="23" s="1"/>
  <c r="J3498" i="23" a="1"/>
  <c r="J3498" i="23" s="1"/>
  <c r="P2864" i="23" s="1"/>
  <c r="J3513" i="23" a="1"/>
  <c r="J3513" i="23" s="1"/>
  <c r="P2879" i="23" s="1"/>
  <c r="J2231" i="23" a="1"/>
  <c r="J2231" i="23" s="1"/>
  <c r="P1806" i="23" s="1"/>
  <c r="J2241" i="23" a="1"/>
  <c r="J2241" i="23" s="1"/>
  <c r="P1816" i="23" s="1"/>
  <c r="J813" i="23" a="1"/>
  <c r="J813" i="23" s="1"/>
  <c r="P616" i="23" s="1"/>
  <c r="J2017" i="23" a="1"/>
  <c r="J2017" i="23" s="1"/>
  <c r="P1673" i="23" s="1"/>
  <c r="J451" i="23" a="1"/>
  <c r="J451" i="23" s="1"/>
  <c r="P450" i="23" s="1"/>
  <c r="J939" i="23" a="1"/>
  <c r="J939" i="23" s="1"/>
  <c r="P742" i="23" s="1"/>
  <c r="J2929" i="23" a="1"/>
  <c r="J2929" i="23" s="1"/>
  <c r="P2392" i="23" s="1"/>
  <c r="J1918" i="23" a="1"/>
  <c r="J1918" i="23" s="1"/>
  <c r="P1574" i="23" s="1"/>
  <c r="J2873" i="23" a="1"/>
  <c r="J2873" i="23" s="1"/>
  <c r="P2346" i="23" s="1"/>
  <c r="J2407" i="23" a="1"/>
  <c r="J2407" i="23" s="1"/>
  <c r="P1982" i="23" s="1"/>
  <c r="J1991" i="23" a="1"/>
  <c r="J1991" i="23" s="1"/>
  <c r="P1647" i="23" s="1"/>
  <c r="J2928" i="23" a="1"/>
  <c r="J2928" i="23" s="1"/>
  <c r="P2391" i="23" s="1"/>
  <c r="J2646" i="23" a="1"/>
  <c r="J2646" i="23" s="1"/>
  <c r="P2133" i="23" s="1"/>
  <c r="J3134" i="23" a="1"/>
  <c r="J3134" i="23" s="1"/>
  <c r="P2561" i="23" s="1"/>
  <c r="J1970" i="23" a="1"/>
  <c r="J1970" i="23" s="1"/>
  <c r="P1626" i="23" s="1"/>
  <c r="J78" i="23" a="1"/>
  <c r="J78" i="23" s="1"/>
  <c r="P77" i="23" s="1"/>
  <c r="J2350" i="23" a="1"/>
  <c r="J2350" i="23" s="1"/>
  <c r="P1925" i="23" s="1"/>
  <c r="J754" i="23" a="1"/>
  <c r="J754" i="23" s="1"/>
  <c r="J720" i="23" a="1"/>
  <c r="J720" i="23" s="1"/>
  <c r="J767" i="23" a="1"/>
  <c r="J767" i="23" s="1"/>
  <c r="J912" i="23" a="1"/>
  <c r="J912" i="23" s="1"/>
  <c r="P715" i="23" s="1"/>
  <c r="J2325" i="23" a="1"/>
  <c r="J2325" i="23" s="1"/>
  <c r="P1900" i="23" s="1"/>
  <c r="J2937" i="23" a="1"/>
  <c r="J2937" i="23" s="1"/>
  <c r="P2398" i="23" s="1"/>
  <c r="J1416" i="23" a="1"/>
  <c r="J1416" i="23" s="1"/>
  <c r="P1156" i="23" s="1"/>
  <c r="J2464" i="23" a="1"/>
  <c r="J2464" i="23" s="1"/>
  <c r="P2028" i="23" s="1"/>
  <c r="J2434" i="23" a="1"/>
  <c r="J2434" i="23" s="1"/>
  <c r="P2009" i="23" s="1"/>
  <c r="J1734" i="23" a="1"/>
  <c r="J1734" i="23" s="1"/>
  <c r="J3042" i="23" a="1"/>
  <c r="J3042" i="23" s="1"/>
  <c r="P2481" i="23" s="1"/>
  <c r="J1183" i="23" a="1"/>
  <c r="J1183" i="23" s="1"/>
  <c r="P938" i="23" s="1"/>
  <c r="J2031" i="23" a="1"/>
  <c r="J2031" i="23" s="1"/>
  <c r="P1687" i="23" s="1"/>
  <c r="J915" i="23" a="1"/>
  <c r="J915" i="23" s="1"/>
  <c r="P718" i="23" s="1"/>
  <c r="J3246" i="23" a="1"/>
  <c r="J3246" i="23" s="1"/>
  <c r="P2647" i="23" s="1"/>
  <c r="J2125" i="23" a="1"/>
  <c r="J2125" i="23" s="1"/>
  <c r="J2214" i="23" a="1"/>
  <c r="J2214" i="23" s="1"/>
  <c r="P1790" i="23" s="1"/>
  <c r="J3054" i="23" a="1"/>
  <c r="J3054" i="23" s="1"/>
  <c r="J2988" i="23" a="1"/>
  <c r="J2988" i="23" s="1"/>
  <c r="J1503" i="23" a="1"/>
  <c r="J1503" i="23" s="1"/>
  <c r="P1232" i="23" s="1"/>
  <c r="J2856" i="23" a="1"/>
  <c r="J2856" i="23" s="1"/>
  <c r="P2329" i="23" s="1"/>
  <c r="J2439" i="23" a="1"/>
  <c r="J2439" i="23" s="1"/>
  <c r="J558" i="23" a="1"/>
  <c r="J558" i="23" s="1"/>
  <c r="P487" i="23" s="1"/>
  <c r="J1731" i="23" a="1"/>
  <c r="J1731" i="23" s="1"/>
  <c r="J2393" i="23" a="1"/>
  <c r="J2393" i="23" s="1"/>
  <c r="P1968" i="23" s="1"/>
  <c r="J1120" i="23" a="1"/>
  <c r="J1120" i="23" s="1"/>
  <c r="P891" i="23" s="1"/>
  <c r="J2134" i="23" a="1"/>
  <c r="J2134" i="23" s="1"/>
  <c r="P1741" i="23" s="1"/>
  <c r="J3567" i="23" a="1"/>
  <c r="J3567" i="23" s="1"/>
  <c r="P2921" i="23" s="1"/>
  <c r="J696" i="23" a="1"/>
  <c r="J696" i="23" s="1"/>
  <c r="J3148" i="23" a="1"/>
  <c r="J3148" i="23" s="1"/>
  <c r="P2575" i="23" s="1"/>
  <c r="J1878" i="23" a="1"/>
  <c r="J1878" i="23" s="1"/>
  <c r="P1534" i="23" s="1"/>
  <c r="J1992" i="23" a="1"/>
  <c r="J1992" i="23" s="1"/>
  <c r="P1648" i="23" s="1"/>
  <c r="J3" i="23" a="1"/>
  <c r="J3" i="23" s="1"/>
  <c r="P3" i="23" s="1"/>
  <c r="J2853" i="23" a="1"/>
  <c r="J2853" i="23" s="1"/>
  <c r="P2326" i="23" s="1"/>
  <c r="J996" i="23" a="1"/>
  <c r="J996" i="23" s="1"/>
  <c r="P794" i="23" s="1"/>
  <c r="J1291" i="23" a="1"/>
  <c r="J1291" i="23" s="1"/>
  <c r="P1039" i="23" s="1"/>
  <c r="J330" i="23" a="1"/>
  <c r="J330" i="23" s="1"/>
  <c r="P329" i="23" s="1"/>
  <c r="J94" i="23" a="1"/>
  <c r="J94" i="23" s="1"/>
  <c r="P93" i="23" s="1"/>
  <c r="J3549" i="23" a="1"/>
  <c r="J3549" i="23" s="1"/>
  <c r="P2915" i="23" s="1"/>
  <c r="J1921" i="23" a="1"/>
  <c r="J1921" i="23" s="1"/>
  <c r="P1577" i="23" s="1"/>
  <c r="J2735" i="23" a="1"/>
  <c r="J2735" i="23" s="1"/>
  <c r="P2222" i="23" s="1"/>
  <c r="J902" i="23" a="1"/>
  <c r="J902" i="23" s="1"/>
  <c r="P705" i="23" s="1"/>
  <c r="J930" i="23" a="1"/>
  <c r="J930" i="23" s="1"/>
  <c r="P733" i="23" s="1"/>
  <c r="J2195" i="23" a="1"/>
  <c r="J2195" i="23" s="1"/>
  <c r="J1048" i="23" a="1"/>
  <c r="J1048" i="23" s="1"/>
  <c r="P837" i="23" s="1"/>
  <c r="J1896" i="23" a="1"/>
  <c r="J1896" i="23" s="1"/>
  <c r="P1552" i="23" s="1"/>
  <c r="J491" i="23" a="1"/>
  <c r="J491" i="23" s="1"/>
  <c r="J1718" i="23" a="1"/>
  <c r="J1718" i="23" s="1"/>
  <c r="P1398" i="23" s="1"/>
  <c r="J1259" i="23" a="1"/>
  <c r="J1259" i="23" s="1"/>
  <c r="P1007" i="23" s="1"/>
  <c r="J467" i="23" a="1"/>
  <c r="J467" i="23" s="1"/>
  <c r="J1937" i="23" a="1"/>
  <c r="J1937" i="23" s="1"/>
  <c r="P1593" i="23" s="1"/>
  <c r="J1699" i="23" a="1"/>
  <c r="J1699" i="23" s="1"/>
  <c r="J722" i="23" a="1"/>
  <c r="J722" i="23" s="1"/>
  <c r="J1488" i="23" a="1"/>
  <c r="J1488" i="23" s="1"/>
  <c r="P1217" i="23" s="1"/>
  <c r="J2474" i="23" a="1"/>
  <c r="J2474" i="23" s="1"/>
  <c r="P2033" i="23" s="1"/>
  <c r="J3515" i="23" a="1"/>
  <c r="J3515" i="23" s="1"/>
  <c r="P2881" i="23" s="1"/>
  <c r="J3493" i="23" a="1"/>
  <c r="J3493" i="23" s="1"/>
  <c r="P2859" i="23" s="1"/>
  <c r="J2894" i="23" a="1"/>
  <c r="J2894" i="23" s="1"/>
  <c r="J525" i="23" a="1"/>
  <c r="J525" i="23" s="1"/>
  <c r="P470" i="23" s="1"/>
  <c r="J108" i="23" a="1"/>
  <c r="J108" i="23" s="1"/>
  <c r="P107" i="23" s="1"/>
  <c r="J3052" i="23" a="1"/>
  <c r="J3052" i="23" s="1"/>
  <c r="P2491" i="23" s="1"/>
  <c r="J432" i="23" a="1"/>
  <c r="J432" i="23" s="1"/>
  <c r="P431" i="23" s="1"/>
  <c r="J2324" i="23" a="1"/>
  <c r="J2324" i="23" s="1"/>
  <c r="P1899" i="23" s="1"/>
  <c r="J2290" i="23" a="1"/>
  <c r="J2290" i="23" s="1"/>
  <c r="P1865" i="23" s="1"/>
  <c r="J3575" i="23" a="1"/>
  <c r="J3575" i="23" s="1"/>
  <c r="J3123" i="23" a="1"/>
  <c r="J3123" i="23" s="1"/>
  <c r="P2550" i="23" s="1"/>
  <c r="J2541" i="23" a="1"/>
  <c r="J2541" i="23" s="1"/>
  <c r="J1441" i="23" a="1"/>
  <c r="J1441" i="23" s="1"/>
  <c r="P1176" i="23" s="1"/>
  <c r="J2760" i="23" a="1"/>
  <c r="J2760" i="23" s="1"/>
  <c r="P2247" i="23" s="1"/>
  <c r="J1289" i="23" a="1"/>
  <c r="J1289" i="23" s="1"/>
  <c r="P1037" i="23" s="1"/>
  <c r="J1462" i="23" a="1"/>
  <c r="J1462" i="23" s="1"/>
  <c r="P1194" i="23" s="1"/>
  <c r="J517" i="23" a="1"/>
  <c r="J517" i="23" s="1"/>
  <c r="J190" i="23" a="1"/>
  <c r="J190" i="23" s="1"/>
  <c r="P189" i="23" s="1"/>
  <c r="J344" i="23" a="1"/>
  <c r="J344" i="23" s="1"/>
  <c r="P343" i="23" s="1"/>
  <c r="J1646" i="23" a="1"/>
  <c r="J1646" i="23" s="1"/>
  <c r="P1349" i="23" s="1"/>
  <c r="J2492" i="23" a="1"/>
  <c r="J2492" i="23" s="1"/>
  <c r="J2302" i="23" a="1"/>
  <c r="J2302" i="23" s="1"/>
  <c r="P1877" i="23" s="1"/>
  <c r="J1052" i="23" a="1"/>
  <c r="J1052" i="23" s="1"/>
  <c r="P840" i="23" s="1"/>
  <c r="J3227" i="23" a="1"/>
  <c r="J3227" i="23" s="1"/>
  <c r="P2630" i="23" s="1"/>
  <c r="J3528" i="23" a="1"/>
  <c r="J3528" i="23" s="1"/>
  <c r="P2894" i="23" s="1"/>
  <c r="J134" i="23" a="1"/>
  <c r="J134" i="23" s="1"/>
  <c r="P133" i="23" s="1"/>
  <c r="J1070" i="23" a="1"/>
  <c r="J1070" i="23" s="1"/>
  <c r="P855" i="23" s="1"/>
  <c r="J1415" i="23" a="1"/>
  <c r="J1415" i="23" s="1"/>
  <c r="J1631" i="23" a="1"/>
  <c r="J1631" i="23" s="1"/>
  <c r="P1335" i="23" s="1"/>
  <c r="J2536" i="23" a="1"/>
  <c r="J2536" i="23" s="1"/>
  <c r="P2066" i="23" s="1"/>
  <c r="J1310" i="23" a="1"/>
  <c r="J1310" i="23" s="1"/>
  <c r="P1058" i="23" s="1"/>
  <c r="J1781" i="23" a="1"/>
  <c r="J1781" i="23" s="1"/>
  <c r="P1444" i="23" s="1"/>
  <c r="J2388" i="23" a="1"/>
  <c r="J2388" i="23" s="1"/>
  <c r="P1963" i="23" s="1"/>
  <c r="J1581" i="23" a="1"/>
  <c r="J1581" i="23" s="1"/>
  <c r="P1291" i="23" s="1"/>
  <c r="J1513" i="23" a="1"/>
  <c r="J1513" i="23" s="1"/>
  <c r="J1586" i="23" a="1"/>
  <c r="J1586" i="23" s="1"/>
  <c r="P1295" i="23" s="1"/>
  <c r="J1258" i="23" a="1"/>
  <c r="J1258" i="23" s="1"/>
  <c r="P1006" i="23" s="1"/>
  <c r="J3193" i="23" a="1"/>
  <c r="J3193" i="23" s="1"/>
  <c r="P2607" i="23" s="1"/>
  <c r="J2083" i="23" a="1"/>
  <c r="J2083" i="23" s="1"/>
  <c r="P1721" i="23" s="1"/>
  <c r="J489" i="23" a="1"/>
  <c r="J489" i="23" s="1"/>
  <c r="J482" i="23" a="1"/>
  <c r="J482" i="23" s="1"/>
  <c r="J2781" i="23" a="1"/>
  <c r="J2781" i="23" s="1"/>
  <c r="P2268" i="23" s="1"/>
  <c r="J3072" i="23" a="1"/>
  <c r="J3072" i="23" s="1"/>
  <c r="P2507" i="23" s="1"/>
  <c r="J105" i="23" a="1"/>
  <c r="J105" i="23" s="1"/>
  <c r="P104" i="23" s="1"/>
  <c r="J3201" i="23" a="1"/>
  <c r="J3201" i="23" s="1"/>
  <c r="J1739" i="23" a="1"/>
  <c r="J1739" i="23" s="1"/>
  <c r="J2721" i="23" a="1"/>
  <c r="J2721" i="23" s="1"/>
  <c r="P2208" i="23" s="1"/>
  <c r="J2866" i="23" a="1"/>
  <c r="J2866" i="23" s="1"/>
  <c r="P2339" i="23" s="1"/>
  <c r="J2358" i="23" a="1"/>
  <c r="J2358" i="23" s="1"/>
  <c r="P1933" i="23" s="1"/>
  <c r="J983" i="23" a="1"/>
  <c r="J983" i="23" s="1"/>
  <c r="P782" i="23" s="1"/>
  <c r="J255" i="23" a="1"/>
  <c r="J255" i="23" s="1"/>
  <c r="P254" i="23" s="1"/>
  <c r="J3226" i="23" a="1"/>
  <c r="J3226" i="23" s="1"/>
  <c r="P2629" i="23" s="1"/>
  <c r="J2225" i="23" a="1"/>
  <c r="J2225" i="23" s="1"/>
  <c r="P1800" i="23" s="1"/>
  <c r="J540" i="23" a="1"/>
  <c r="J540" i="23" s="1"/>
  <c r="J2973" i="23" a="1"/>
  <c r="J2973" i="23" s="1"/>
  <c r="P2426" i="23" s="1"/>
  <c r="J1720" i="23" a="1"/>
  <c r="J1720" i="23" s="1"/>
  <c r="P1400" i="23" s="1"/>
  <c r="J1525" i="23" a="1"/>
  <c r="J1525" i="23" s="1"/>
  <c r="P1246" i="23" s="1"/>
  <c r="J1788" i="23" a="1"/>
  <c r="J1788" i="23" s="1"/>
  <c r="P1448" i="23" s="1"/>
  <c r="J619" i="23" a="1"/>
  <c r="J619" i="23" s="1"/>
  <c r="P505" i="23" s="1"/>
  <c r="J2264" i="23" a="1"/>
  <c r="J2264" i="23" s="1"/>
  <c r="P1839" i="23" s="1"/>
  <c r="J528" i="23" a="1"/>
  <c r="J528" i="23" s="1"/>
  <c r="P472" i="23" s="1"/>
  <c r="J898" i="23" a="1"/>
  <c r="J898" i="23" s="1"/>
  <c r="P701" i="23" s="1"/>
  <c r="J2268" i="23" a="1"/>
  <c r="J2268" i="23" s="1"/>
  <c r="P1843" i="23" s="1"/>
  <c r="J2603" i="23" a="1"/>
  <c r="J2603" i="23" s="1"/>
  <c r="J2425" i="23" a="1"/>
  <c r="J2425" i="23" s="1"/>
  <c r="P2000" i="23" s="1"/>
  <c r="J2876" i="23" a="1"/>
  <c r="J2876" i="23" s="1"/>
  <c r="P2349" i="23" s="1"/>
  <c r="J557" i="23" a="1"/>
  <c r="J557" i="23" s="1"/>
  <c r="P486" i="23" s="1"/>
  <c r="J1979" i="23" a="1"/>
  <c r="J1979" i="23" s="1"/>
  <c r="P1635" i="23" s="1"/>
  <c r="J1907" i="23" a="1"/>
  <c r="J1907" i="23" s="1"/>
  <c r="P1563" i="23" s="1"/>
  <c r="J3317" i="23" a="1"/>
  <c r="J3317" i="23" s="1"/>
  <c r="P2718" i="23" s="1"/>
  <c r="J1600" i="23" a="1"/>
  <c r="J1600" i="23" s="1"/>
  <c r="P1309" i="23" s="1"/>
  <c r="J3204" i="23" a="1"/>
  <c r="J3204" i="23" s="1"/>
  <c r="P2612" i="23" s="1"/>
  <c r="J1647" i="23" a="1"/>
  <c r="J1647" i="23" s="1"/>
  <c r="P1350" i="23" s="1"/>
  <c r="J2165" i="23" a="1"/>
  <c r="J2165" i="23" s="1"/>
  <c r="P1754" i="23" s="1"/>
  <c r="J2858" i="23" a="1"/>
  <c r="J2858" i="23" s="1"/>
  <c r="P2331" i="23" s="1"/>
  <c r="J1346" i="23" a="1"/>
  <c r="J1346" i="23" s="1"/>
  <c r="P1094" i="23" s="1"/>
  <c r="J442" i="23" a="1"/>
  <c r="J442" i="23" s="1"/>
  <c r="P441" i="23" s="1"/>
  <c r="J582" i="23" a="1"/>
  <c r="J582" i="23" s="1"/>
  <c r="P494" i="23" s="1"/>
  <c r="J1909" i="23" a="1"/>
  <c r="J1909" i="23" s="1"/>
  <c r="P1565" i="23" s="1"/>
  <c r="J1528" i="23" a="1"/>
  <c r="J1528" i="23" s="1"/>
  <c r="P1248" i="23" s="1"/>
  <c r="J1719" i="23" a="1"/>
  <c r="J1719" i="23" s="1"/>
  <c r="P1399" i="23" s="1"/>
  <c r="J2811" i="23" a="1"/>
  <c r="J2811" i="23" s="1"/>
  <c r="P2292" i="23" s="1"/>
  <c r="J3220" i="23" a="1"/>
  <c r="J3220" i="23" s="1"/>
  <c r="J3458" i="23" a="1"/>
  <c r="J3458" i="23" s="1"/>
  <c r="P2824" i="23" s="1"/>
  <c r="J1777" i="23" a="1"/>
  <c r="J1777" i="23" s="1"/>
  <c r="P1440" i="23" s="1"/>
  <c r="J885" i="23" a="1"/>
  <c r="J885" i="23" s="1"/>
  <c r="P688" i="23" s="1"/>
  <c r="J532" i="23" a="1"/>
  <c r="J532" i="23" s="1"/>
  <c r="P476" i="23" s="1"/>
  <c r="J1156" i="23" a="1"/>
  <c r="J1156" i="23" s="1"/>
  <c r="P917" i="23" s="1"/>
  <c r="J3383" i="23" a="1"/>
  <c r="J3383" i="23" s="1"/>
  <c r="J718" i="23" a="1"/>
  <c r="J718" i="23" s="1"/>
  <c r="P542" i="23" s="1"/>
  <c r="J832" i="23" a="1"/>
  <c r="J832" i="23" s="1"/>
  <c r="P635" i="23" s="1"/>
  <c r="J592" i="23" a="1"/>
  <c r="J592" i="23" s="1"/>
  <c r="J2698" i="23" a="1"/>
  <c r="J2698" i="23" s="1"/>
  <c r="P2185" i="23" s="1"/>
  <c r="J1200" i="23" a="1"/>
  <c r="J1200" i="23" s="1"/>
  <c r="J1367" i="23" a="1"/>
  <c r="J1367" i="23" s="1"/>
  <c r="P1115" i="23" s="1"/>
  <c r="J2259" i="23" a="1"/>
  <c r="J2259" i="23" s="1"/>
  <c r="P1834" i="23" s="1"/>
  <c r="J645" i="23" a="1"/>
  <c r="J645" i="23" s="1"/>
  <c r="P514" i="23" s="1"/>
  <c r="J1518" i="23" a="1"/>
  <c r="J1518" i="23" s="1"/>
  <c r="P1242" i="23" s="1"/>
  <c r="J2353" i="23" a="1"/>
  <c r="J2353" i="23" s="1"/>
  <c r="P1928" i="23" s="1"/>
  <c r="J3251" i="23" a="1"/>
  <c r="J3251" i="23" s="1"/>
  <c r="P2652" i="23" s="1"/>
  <c r="J470" i="23" a="1"/>
  <c r="J470" i="23" s="1"/>
  <c r="J3431" i="23" a="1"/>
  <c r="J3431" i="23" s="1"/>
  <c r="P2797" i="23" s="1"/>
  <c r="J2824" i="23" a="1"/>
  <c r="J2824" i="23" s="1"/>
  <c r="P2304" i="23" s="1"/>
  <c r="J3074" i="23" a="1"/>
  <c r="J3074" i="23" s="1"/>
  <c r="P2509" i="23" s="1"/>
  <c r="J3031" i="23" a="1"/>
  <c r="J3031" i="23" s="1"/>
  <c r="P2472" i="23" s="1"/>
  <c r="J3069" i="23" a="1"/>
  <c r="J3069" i="23" s="1"/>
  <c r="P2504" i="23" s="1"/>
  <c r="J2742" i="23" a="1"/>
  <c r="J2742" i="23" s="1"/>
  <c r="P2229" i="23" s="1"/>
  <c r="J1016" i="23" a="1"/>
  <c r="J1016" i="23" s="1"/>
  <c r="P812" i="23" s="1"/>
  <c r="J1962" i="23" a="1"/>
  <c r="J1962" i="23" s="1"/>
  <c r="P1618" i="23" s="1"/>
  <c r="J883" i="23" a="1"/>
  <c r="J883" i="23" s="1"/>
  <c r="P686" i="23" s="1"/>
  <c r="J1928" i="23" a="1"/>
  <c r="J1928" i="23" s="1"/>
  <c r="P1584" i="23" s="1"/>
  <c r="J3091" i="23" a="1"/>
  <c r="J3091" i="23" s="1"/>
  <c r="P2523" i="23" s="1"/>
  <c r="J2923" i="23" a="1"/>
  <c r="J2923" i="23" s="1"/>
  <c r="J2111" i="23" a="1"/>
  <c r="J2111" i="23" s="1"/>
  <c r="J3270" i="23" a="1"/>
  <c r="J3270" i="23" s="1"/>
  <c r="P2671" i="23" s="1"/>
  <c r="J703" i="23" a="1"/>
  <c r="J703" i="23" s="1"/>
  <c r="J2193" i="23" a="1"/>
  <c r="J2193" i="23" s="1"/>
  <c r="P1771" i="23" s="1"/>
  <c r="J24" i="23" a="1"/>
  <c r="J24" i="23" s="1"/>
  <c r="P23" i="23" s="1"/>
  <c r="J3092" i="23" a="1"/>
  <c r="J3092" i="23" s="1"/>
  <c r="P2524" i="23" s="1"/>
  <c r="J2615" i="23" a="1"/>
  <c r="J2615" i="23" s="1"/>
  <c r="P2108" i="23" s="1"/>
  <c r="J2997" i="23" a="1"/>
  <c r="J2997" i="23" s="1"/>
  <c r="J658" i="23" a="1"/>
  <c r="J658" i="23" s="1"/>
  <c r="J257" i="23" a="1"/>
  <c r="J257" i="23" s="1"/>
  <c r="P256" i="23" s="1"/>
  <c r="J3538" i="23" a="1"/>
  <c r="J3538" i="23" s="1"/>
  <c r="P2904" i="23" s="1"/>
  <c r="J2229" i="23" a="1"/>
  <c r="J2229" i="23" s="1"/>
  <c r="P1804" i="23" s="1"/>
  <c r="J1350" i="23" a="1"/>
  <c r="J1350" i="23" s="1"/>
  <c r="P1098" i="23" s="1"/>
  <c r="J1076" i="23" a="1"/>
  <c r="J1076" i="23" s="1"/>
  <c r="P861" i="23" s="1"/>
  <c r="J54" i="23" a="1"/>
  <c r="J54" i="23" s="1"/>
  <c r="P53" i="23" s="1"/>
  <c r="J2716" i="23" a="1"/>
  <c r="J2716" i="23" s="1"/>
  <c r="P2203" i="23" s="1"/>
  <c r="J2352" i="23" a="1"/>
  <c r="J2352" i="23" s="1"/>
  <c r="P1927" i="23" s="1"/>
  <c r="J1536" i="23" a="1"/>
  <c r="J1536" i="23" s="1"/>
  <c r="P1256" i="23" s="1"/>
  <c r="J253" i="23" a="1"/>
  <c r="J253" i="23" s="1"/>
  <c r="P252" i="23" s="1"/>
  <c r="J1451" i="23" a="1"/>
  <c r="J1451" i="23" s="1"/>
  <c r="P1185" i="23" s="1"/>
  <c r="J1677" i="23" a="1"/>
  <c r="J1677" i="23" s="1"/>
  <c r="P1372" i="23" s="1"/>
  <c r="J3319" i="23" a="1"/>
  <c r="J3319" i="23" s="1"/>
  <c r="P2720" i="23" s="1"/>
  <c r="J3337" i="23" a="1"/>
  <c r="J3337" i="23" s="1"/>
  <c r="P2738" i="23" s="1"/>
  <c r="J3171" i="23" a="1"/>
  <c r="J3171" i="23" s="1"/>
  <c r="P2593" i="23" s="1"/>
  <c r="J1891" i="23" a="1"/>
  <c r="J1891" i="23" s="1"/>
  <c r="P1547" i="23" s="1"/>
  <c r="J2084" i="23" a="1"/>
  <c r="J2084" i="23" s="1"/>
  <c r="J3533" i="23" a="1"/>
  <c r="J3533" i="23" s="1"/>
  <c r="P2899" i="23" s="1"/>
  <c r="J2079" i="23" a="1"/>
  <c r="J2079" i="23" s="1"/>
  <c r="P1720" i="23" s="1"/>
  <c r="J927" i="23" a="1"/>
  <c r="J927" i="23" s="1"/>
  <c r="P730" i="23" s="1"/>
  <c r="J2982" i="23" a="1"/>
  <c r="J2982" i="23" s="1"/>
  <c r="P2434" i="23" s="1"/>
  <c r="J2354" i="23" a="1"/>
  <c r="J2354" i="23" s="1"/>
  <c r="P1929" i="23" s="1"/>
  <c r="J47" i="23" a="1"/>
  <c r="J47" i="23" s="1"/>
  <c r="P46" i="23" s="1"/>
  <c r="J2249" i="23" a="1"/>
  <c r="J2249" i="23" s="1"/>
  <c r="P1824" i="23" s="1"/>
  <c r="J1293" i="23" a="1"/>
  <c r="J1293" i="23" s="1"/>
  <c r="P1041" i="23" s="1"/>
  <c r="J3580" i="23" a="1"/>
  <c r="J3580" i="23" s="1"/>
  <c r="J789" i="23" a="1"/>
  <c r="J789" i="23" s="1"/>
  <c r="P596" i="23" s="1"/>
  <c r="J896" i="23" a="1"/>
  <c r="J896" i="23" s="1"/>
  <c r="P699" i="23" s="1"/>
  <c r="J556" i="23" a="1"/>
  <c r="J556" i="23" s="1"/>
  <c r="J1324" i="23" a="1"/>
  <c r="J1324" i="23" s="1"/>
  <c r="P1072" i="23" s="1"/>
  <c r="J3234" i="23" a="1"/>
  <c r="J3234" i="23" s="1"/>
  <c r="P2635" i="23" s="1"/>
  <c r="J3499" i="23" a="1"/>
  <c r="J3499" i="23" s="1"/>
  <c r="P2865" i="23" s="1"/>
  <c r="J459" i="23" a="1"/>
  <c r="J459" i="23" s="1"/>
  <c r="J117" i="23" a="1"/>
  <c r="J117" i="23" s="1"/>
  <c r="P116" i="23" s="1"/>
  <c r="J1507" i="23" a="1"/>
  <c r="J1507" i="23" s="1"/>
  <c r="P1235" i="23" s="1"/>
  <c r="J1832" i="23" a="1"/>
  <c r="J1832" i="23" s="1"/>
  <c r="P1488" i="23" s="1"/>
  <c r="J1595" i="23" a="1"/>
  <c r="J1595" i="23" s="1"/>
  <c r="P1304" i="23" s="1"/>
  <c r="J2161" i="23" a="1"/>
  <c r="J2161" i="23" s="1"/>
  <c r="J2262" i="23" a="1"/>
  <c r="J2262" i="23" s="1"/>
  <c r="P1837" i="23" s="1"/>
  <c r="J281" i="23" a="1"/>
  <c r="J281" i="23" s="1"/>
  <c r="P280" i="23" s="1"/>
  <c r="J3249" i="23" a="1"/>
  <c r="J3249" i="23" s="1"/>
  <c r="P2650" i="23" s="1"/>
  <c r="J1671" i="23" a="1"/>
  <c r="J1671" i="23" s="1"/>
  <c r="P1367" i="23" s="1"/>
  <c r="J2236" i="23" a="1"/>
  <c r="J2236" i="23" s="1"/>
  <c r="P1811" i="23" s="1"/>
  <c r="J2809" i="23" a="1"/>
  <c r="J2809" i="23" s="1"/>
  <c r="P2290" i="23" s="1"/>
  <c r="J204" i="23" a="1"/>
  <c r="J204" i="23" s="1"/>
  <c r="P203" i="23" s="1"/>
  <c r="J3161" i="23" a="1"/>
  <c r="J3161" i="23" s="1"/>
  <c r="P2587" i="23" s="1"/>
  <c r="J1922" i="23" a="1"/>
  <c r="J1922" i="23" s="1"/>
  <c r="P1578" i="23" s="1"/>
  <c r="J56" i="23" a="1"/>
  <c r="J56" i="23" s="1"/>
  <c r="P55" i="23" s="1"/>
  <c r="J189" i="23" a="1"/>
  <c r="J189" i="23" s="1"/>
  <c r="P188" i="23" s="1"/>
  <c r="J3495" i="23" a="1"/>
  <c r="J3495" i="23" s="1"/>
  <c r="P2861" i="23" s="1"/>
  <c r="J3399" i="23" a="1"/>
  <c r="J3399" i="23" s="1"/>
  <c r="J3560" i="23" a="1"/>
  <c r="J3560" i="23" s="1"/>
  <c r="P2918" i="23" s="1"/>
  <c r="J1355" i="23" a="1"/>
  <c r="J1355" i="23" s="1"/>
  <c r="P1103" i="23" s="1"/>
  <c r="J949" i="23" a="1"/>
  <c r="J949" i="23" s="1"/>
  <c r="P751" i="23" s="1"/>
  <c r="J3143" i="23" a="1"/>
  <c r="J3143" i="23" s="1"/>
  <c r="P2570" i="23" s="1"/>
  <c r="J1511" i="23" a="1"/>
  <c r="J1511" i="23" s="1"/>
  <c r="J3464" i="23" a="1"/>
  <c r="J3464" i="23" s="1"/>
  <c r="P2830" i="23" s="1"/>
  <c r="J2180" i="23" a="1"/>
  <c r="J2180" i="23" s="1"/>
  <c r="J156" i="23" a="1"/>
  <c r="J156" i="23" s="1"/>
  <c r="P155" i="23" s="1"/>
  <c r="J2398" i="23" a="1"/>
  <c r="J2398" i="23" s="1"/>
  <c r="P1973" i="23" s="1"/>
  <c r="J2335" i="23" a="1"/>
  <c r="J2335" i="23" s="1"/>
  <c r="P1910" i="23" s="1"/>
  <c r="J598" i="23" a="1"/>
  <c r="J598" i="23" s="1"/>
  <c r="P500" i="23" s="1"/>
  <c r="J2755" i="23" a="1"/>
  <c r="J2755" i="23" s="1"/>
  <c r="P2242" i="23" s="1"/>
  <c r="J562" i="23" a="1"/>
  <c r="J562" i="23" s="1"/>
  <c r="J3387" i="23" a="1"/>
  <c r="J3387" i="23" s="1"/>
  <c r="J2168" i="23" a="1"/>
  <c r="J2168" i="23" s="1"/>
  <c r="J1474" i="23" a="1"/>
  <c r="J1474" i="23" s="1"/>
  <c r="P1205" i="23" s="1"/>
  <c r="J240" i="23" a="1"/>
  <c r="J240" i="23" s="1"/>
  <c r="P239" i="23" s="1"/>
  <c r="J1899" i="23" a="1"/>
  <c r="J1899" i="23" s="1"/>
  <c r="P1555" i="23" s="1"/>
  <c r="J2881" i="23" a="1"/>
  <c r="J2881" i="23" s="1"/>
  <c r="P2354" i="23" s="1"/>
  <c r="J761" i="23" a="1"/>
  <c r="J761" i="23" s="1"/>
  <c r="P573" i="23" s="1"/>
  <c r="J79" i="23" a="1"/>
  <c r="J79" i="23" s="1"/>
  <c r="P78" i="23" s="1"/>
  <c r="J50" i="23" a="1"/>
  <c r="J50" i="23" s="1"/>
  <c r="P49" i="23" s="1"/>
  <c r="J2493" i="23" a="1"/>
  <c r="J2493" i="23" s="1"/>
  <c r="P2039" i="23" s="1"/>
  <c r="J3050" i="23" a="1"/>
  <c r="J3050" i="23" s="1"/>
  <c r="P2489" i="23" s="1"/>
  <c r="J2232" i="23" a="1"/>
  <c r="J2232" i="23" s="1"/>
  <c r="P1807" i="23" s="1"/>
  <c r="J487" i="23" a="1"/>
  <c r="J487" i="23" s="1"/>
  <c r="J2127" i="23" a="1"/>
  <c r="J2127" i="23" s="1"/>
  <c r="J160" i="23" a="1"/>
  <c r="J160" i="23" s="1"/>
  <c r="P159" i="23" s="1"/>
  <c r="J716" i="23" a="1"/>
  <c r="J716" i="23" s="1"/>
  <c r="P540" i="23" s="1"/>
  <c r="J2183" i="23" a="1"/>
  <c r="J2183" i="23" s="1"/>
  <c r="P1764" i="23" s="1"/>
  <c r="J3061" i="23" a="1"/>
  <c r="J3061" i="23" s="1"/>
  <c r="P2497" i="23" s="1"/>
  <c r="J2257" i="23" a="1"/>
  <c r="J2257" i="23" s="1"/>
  <c r="P1832" i="23" s="1"/>
  <c r="J116" i="23" a="1"/>
  <c r="J116" i="23" s="1"/>
  <c r="P115" i="23" s="1"/>
  <c r="J1815" i="23" a="1"/>
  <c r="J1815" i="23" s="1"/>
  <c r="P1471" i="23" s="1"/>
  <c r="J2300" i="23" a="1"/>
  <c r="J2300" i="23" s="1"/>
  <c r="P1875" i="23" s="1"/>
  <c r="J207" i="23" a="1"/>
  <c r="J207" i="23" s="1"/>
  <c r="P206" i="23" s="1"/>
  <c r="J3483" i="23" a="1"/>
  <c r="J3483" i="23" s="1"/>
  <c r="P2849" i="23" s="1"/>
  <c r="J2962" i="23" a="1"/>
  <c r="J2962" i="23" s="1"/>
  <c r="P2416" i="23" s="1"/>
  <c r="J3369" i="23" a="1"/>
  <c r="J3369" i="23" s="1"/>
  <c r="J1567" i="23" a="1"/>
  <c r="J1567" i="23" s="1"/>
  <c r="P1281" i="23" s="1"/>
  <c r="J3275" i="23" a="1"/>
  <c r="J3275" i="23" s="1"/>
  <c r="P2676" i="23" s="1"/>
  <c r="J1766" i="23" a="1"/>
  <c r="J1766" i="23" s="1"/>
  <c r="P1430" i="23" s="1"/>
  <c r="J1427" i="23" a="1"/>
  <c r="J1427" i="23" s="1"/>
  <c r="P1166" i="23" s="1"/>
  <c r="J3169" i="23" a="1"/>
  <c r="J3169" i="23" s="1"/>
  <c r="P2592" i="23" s="1"/>
  <c r="J1689" i="23" a="1"/>
  <c r="J1689" i="23" s="1"/>
  <c r="J2810" i="23" a="1"/>
  <c r="J2810" i="23" s="1"/>
  <c r="P2291" i="23" s="1"/>
  <c r="J3450" i="23" a="1"/>
  <c r="J3450" i="23" s="1"/>
  <c r="P2816" i="23" s="1"/>
  <c r="J339" i="23" a="1"/>
  <c r="J339" i="23" s="1"/>
  <c r="P338" i="23" s="1"/>
  <c r="J1579" i="23" a="1"/>
  <c r="J1579" i="23" s="1"/>
  <c r="P1289" i="23" s="1"/>
  <c r="Q1289" i="23" s="1"/>
  <c r="J1093" i="23" a="1"/>
  <c r="J1093" i="23" s="1"/>
  <c r="J768" i="23" a="1"/>
  <c r="J768" i="23" s="1"/>
  <c r="P579" i="23" s="1"/>
  <c r="J1351" i="23" a="1"/>
  <c r="J1351" i="23" s="1"/>
  <c r="P1099" i="23" s="1"/>
  <c r="J2384" i="23" a="1"/>
  <c r="J2384" i="23" s="1"/>
  <c r="P1959" i="23" s="1"/>
  <c r="J1790" i="23" a="1"/>
  <c r="J1790" i="23" s="1"/>
  <c r="P1450" i="23" s="1"/>
  <c r="J943" i="23" a="1"/>
  <c r="J943" i="23" s="1"/>
  <c r="P745" i="23" s="1"/>
  <c r="J12" i="23" a="1"/>
  <c r="J12" i="23" s="1"/>
  <c r="P11" i="23" s="1"/>
  <c r="J213" i="23" a="1"/>
  <c r="J213" i="23" s="1"/>
  <c r="P212" i="23" s="1"/>
  <c r="J665" i="23" a="1"/>
  <c r="J665" i="23" s="1"/>
  <c r="J139" i="23" a="1"/>
  <c r="J139" i="23" s="1"/>
  <c r="P138" i="23" s="1"/>
  <c r="J2153" i="23" a="1"/>
  <c r="J2153" i="23" s="1"/>
  <c r="J3083" i="23" a="1"/>
  <c r="J3083" i="23" s="1"/>
  <c r="J1966" i="23" a="1"/>
  <c r="J1966" i="23" s="1"/>
  <c r="P1622" i="23" s="1"/>
  <c r="J968" i="23" a="1"/>
  <c r="J968" i="23" s="1"/>
  <c r="P769" i="23" s="1"/>
  <c r="J2924" i="23" a="1"/>
  <c r="J2924" i="23" s="1"/>
  <c r="P2389" i="23" s="1"/>
  <c r="J959" i="23" a="1"/>
  <c r="J959" i="23" s="1"/>
  <c r="P760" i="23" s="1"/>
  <c r="J760" i="23" a="1"/>
  <c r="J760" i="23" s="1"/>
  <c r="P572" i="23" s="1"/>
  <c r="J2739" i="23" a="1"/>
  <c r="J2739" i="23" s="1"/>
  <c r="P2226" i="23" s="1"/>
  <c r="J3582" i="23" a="1"/>
  <c r="J3582" i="23" s="1"/>
  <c r="J1059" i="23" a="1"/>
  <c r="J1059" i="23" s="1"/>
  <c r="P845" i="23" s="1"/>
  <c r="J763" i="23" a="1"/>
  <c r="J763" i="23" s="1"/>
  <c r="P575" i="23" s="1"/>
  <c r="J40" i="23" a="1"/>
  <c r="J40" i="23" s="1"/>
  <c r="P39" i="23" s="1"/>
  <c r="J3491" i="23" a="1"/>
  <c r="J3491" i="23" s="1"/>
  <c r="P2857" i="23" s="1"/>
  <c r="J895" i="23" a="1"/>
  <c r="J895" i="23" s="1"/>
  <c r="P698" i="23" s="1"/>
  <c r="Q698" i="23" s="1"/>
  <c r="J2250" i="23" a="1"/>
  <c r="J2250" i="23" s="1"/>
  <c r="P1825" i="23" s="1"/>
  <c r="J2438" i="23" a="1"/>
  <c r="J2438" i="23" s="1"/>
  <c r="P2013" i="23" s="1"/>
  <c r="J791" i="23" a="1"/>
  <c r="J791" i="23" s="1"/>
  <c r="P598" i="23" s="1"/>
  <c r="J2318" i="23" a="1"/>
  <c r="J2318" i="23" s="1"/>
  <c r="P1893" i="23" s="1"/>
  <c r="Q1893" i="23" s="1"/>
  <c r="J2372" i="23" a="1"/>
  <c r="J2372" i="23" s="1"/>
  <c r="P1947" i="23" s="1"/>
  <c r="J2859" i="23" a="1"/>
  <c r="J2859" i="23" s="1"/>
  <c r="P2332" i="23" s="1"/>
  <c r="J3328" i="23" a="1"/>
  <c r="J3328" i="23" s="1"/>
  <c r="P2729" i="23" s="1"/>
  <c r="J529" i="23" a="1"/>
  <c r="J529" i="23" s="1"/>
  <c r="P473" i="23" s="1"/>
  <c r="J2177" i="23" a="1"/>
  <c r="J2177" i="23" s="1"/>
  <c r="P1760" i="23" s="1"/>
  <c r="J3471" i="23" a="1"/>
  <c r="J3471" i="23" s="1"/>
  <c r="P2837" i="23" s="1"/>
  <c r="J151" i="23" a="1"/>
  <c r="J151" i="23" s="1"/>
  <c r="P150" i="23" s="1"/>
  <c r="J2761" i="23" a="1"/>
  <c r="J2761" i="23" s="1"/>
  <c r="P2248" i="23" s="1"/>
  <c r="Q2248" i="23" s="1"/>
  <c r="J2155" i="23" a="1"/>
  <c r="J2155" i="23" s="1"/>
  <c r="P1748" i="23" s="1"/>
  <c r="J3379" i="23" a="1"/>
  <c r="J3379" i="23" s="1"/>
  <c r="P2761" i="23" s="1"/>
  <c r="J2374" i="23" a="1"/>
  <c r="J2374" i="23" s="1"/>
  <c r="P1949" i="23" s="1"/>
  <c r="J784" i="23" a="1"/>
  <c r="J784" i="23" s="1"/>
  <c r="P591" i="23" s="1"/>
  <c r="Q591" i="23" s="1"/>
  <c r="J919" i="23" a="1"/>
  <c r="J919" i="23" s="1"/>
  <c r="P722" i="23" s="1"/>
  <c r="J2835" i="23" a="1"/>
  <c r="J2835" i="23" s="1"/>
  <c r="P2311" i="23" s="1"/>
  <c r="J1996" i="23" a="1"/>
  <c r="J1996" i="23" s="1"/>
  <c r="P1652" i="23" s="1"/>
  <c r="J1192" i="23" a="1"/>
  <c r="J1192" i="23" s="1"/>
  <c r="J3029" i="23" a="1"/>
  <c r="J3029" i="23" s="1"/>
  <c r="P2470" i="23" s="1"/>
  <c r="J114" i="23" a="1"/>
  <c r="J114" i="23" s="1"/>
  <c r="P113" i="23" s="1"/>
  <c r="J931" i="23" a="1"/>
  <c r="J931" i="23" s="1"/>
  <c r="P734" i="23" s="1"/>
  <c r="J857" i="23" a="1"/>
  <c r="J857" i="23" s="1"/>
  <c r="P660" i="23" s="1"/>
  <c r="Q660" i="23" s="1"/>
  <c r="J853" i="23" a="1"/>
  <c r="J853" i="23" s="1"/>
  <c r="P656" i="23" s="1"/>
  <c r="J1504" i="23" a="1"/>
  <c r="J1504" i="23" s="1"/>
  <c r="P1233" i="23" s="1"/>
  <c r="J2303" i="23" a="1"/>
  <c r="J2303" i="23" s="1"/>
  <c r="P1878" i="23" s="1"/>
  <c r="J2001" i="23" a="1"/>
  <c r="J2001" i="23" s="1"/>
  <c r="P1657" i="23" s="1"/>
  <c r="J3208" i="23" a="1"/>
  <c r="J3208" i="23" s="1"/>
  <c r="P2615" i="23" s="1"/>
  <c r="J2146" i="23" a="1"/>
  <c r="J2146" i="23" s="1"/>
  <c r="P1746" i="23" s="1"/>
  <c r="J1263" i="23" a="1"/>
  <c r="J1263" i="23" s="1"/>
  <c r="P1011" i="23" s="1"/>
  <c r="Q1011" i="23" s="1"/>
  <c r="J1571" i="23" a="1"/>
  <c r="J1571" i="23" s="1"/>
  <c r="P1284" i="23" s="1"/>
  <c r="Q1284" i="23" s="1"/>
  <c r="J2647" i="23" a="1"/>
  <c r="J2647" i="23" s="1"/>
  <c r="P2134" i="23" s="1"/>
  <c r="J3440" i="23" a="1"/>
  <c r="J3440" i="23" s="1"/>
  <c r="P2806" i="23" s="1"/>
  <c r="J3540" i="23" a="1"/>
  <c r="J3540" i="23" s="1"/>
  <c r="P2906" i="23" s="1"/>
  <c r="J1366" i="23" a="1"/>
  <c r="J1366" i="23" s="1"/>
  <c r="P1114" i="23" s="1"/>
  <c r="J3359" i="23" a="1"/>
  <c r="J3359" i="23" s="1"/>
  <c r="J2128" i="23" a="1"/>
  <c r="J2128" i="23" s="1"/>
  <c r="P1737" i="23" s="1"/>
  <c r="J1239" i="23" a="1"/>
  <c r="J1239" i="23" s="1"/>
  <c r="P987" i="23" s="1"/>
  <c r="J1930" i="23" a="1"/>
  <c r="J1930" i="23" s="1"/>
  <c r="P1586" i="23" s="1"/>
  <c r="J1218" i="23" a="1"/>
  <c r="J1218" i="23" s="1"/>
  <c r="P966" i="23" s="1"/>
  <c r="J3526" i="23" a="1"/>
  <c r="J3526" i="23" s="1"/>
  <c r="P2892" i="23" s="1"/>
  <c r="J493" i="23" a="1"/>
  <c r="J493" i="23" s="1"/>
  <c r="J1252" i="23" a="1"/>
  <c r="J1252" i="23" s="1"/>
  <c r="P1000" i="23" s="1"/>
  <c r="Q1000" i="23" s="1"/>
  <c r="J2817" i="23" a="1"/>
  <c r="J2817" i="23" s="1"/>
  <c r="P2298" i="23" s="1"/>
  <c r="J328" i="23" a="1"/>
  <c r="J328" i="23" s="1"/>
  <c r="P327" i="23" s="1"/>
  <c r="J464" i="23" a="1"/>
  <c r="J464" i="23" s="1"/>
  <c r="N2" i="1"/>
  <c r="N155" i="1"/>
  <c r="N153" i="1"/>
  <c r="N149" i="1"/>
  <c r="N144" i="1"/>
  <c r="N141" i="1"/>
  <c r="N137" i="1"/>
  <c r="N133" i="1"/>
  <c r="N129" i="1"/>
  <c r="N126" i="1"/>
  <c r="N122" i="1"/>
  <c r="N117" i="1"/>
  <c r="N113" i="1"/>
  <c r="N110" i="1"/>
  <c r="N106" i="1"/>
  <c r="N102" i="1"/>
  <c r="N96" i="1"/>
  <c r="N93" i="1"/>
  <c r="N90" i="1"/>
  <c r="N83" i="1"/>
  <c r="N74" i="1"/>
  <c r="N71" i="1"/>
  <c r="N65" i="1"/>
  <c r="N62" i="1"/>
  <c r="N57" i="1"/>
  <c r="N54" i="1"/>
  <c r="N51" i="1"/>
  <c r="N47" i="1"/>
  <c r="N39" i="1"/>
  <c r="N36" i="1"/>
  <c r="N33" i="1"/>
  <c r="N28" i="1"/>
  <c r="N26" i="1"/>
  <c r="N86" i="1"/>
  <c r="N24" i="1"/>
  <c r="N21" i="1"/>
  <c r="N12" i="1"/>
  <c r="N7" i="1"/>
  <c r="N4" i="1"/>
  <c r="N152" i="1"/>
  <c r="N148" i="1"/>
  <c r="N140" i="1"/>
  <c r="N136" i="1"/>
  <c r="N128" i="1"/>
  <c r="N125" i="1"/>
  <c r="N116" i="1"/>
  <c r="N112" i="1"/>
  <c r="N109" i="1"/>
  <c r="N105" i="1"/>
  <c r="N101" i="1"/>
  <c r="N92" i="1"/>
  <c r="N89" i="1"/>
  <c r="N80" i="1"/>
  <c r="N76" i="1"/>
  <c r="N73" i="1"/>
  <c r="N70" i="1"/>
  <c r="N61" i="1"/>
  <c r="N56" i="1"/>
  <c r="N50" i="1"/>
  <c r="N49" i="1"/>
  <c r="N46" i="1"/>
  <c r="N43" i="1"/>
  <c r="N38" i="1"/>
  <c r="N35" i="1"/>
  <c r="N32" i="1"/>
  <c r="N30" i="1"/>
  <c r="N82" i="1"/>
  <c r="N121" i="1"/>
  <c r="N131" i="1"/>
  <c r="N79" i="1"/>
  <c r="N20" i="1"/>
  <c r="N18" i="1"/>
  <c r="N15" i="1"/>
  <c r="N11" i="1"/>
  <c r="N9" i="1"/>
  <c r="N151" i="1"/>
  <c r="N146" i="1"/>
  <c r="N143" i="1"/>
  <c r="N139" i="1"/>
  <c r="N135" i="1"/>
  <c r="N127" i="1"/>
  <c r="N124" i="1"/>
  <c r="N119" i="1"/>
  <c r="N115" i="1"/>
  <c r="N108" i="1"/>
  <c r="N104" i="1"/>
  <c r="N100" i="1"/>
  <c r="N98" i="1"/>
  <c r="N95" i="1"/>
  <c r="N91" i="1"/>
  <c r="N88" i="1"/>
  <c r="N78" i="1"/>
  <c r="N69" i="1"/>
  <c r="N67" i="1"/>
  <c r="N64" i="1"/>
  <c r="N60" i="1"/>
  <c r="N53" i="1"/>
  <c r="N48" i="1"/>
  <c r="N45" i="1"/>
  <c r="N42" i="1"/>
  <c r="N41" i="1"/>
  <c r="N34" i="1"/>
  <c r="N29" i="1"/>
  <c r="N27" i="1"/>
  <c r="N147" i="1"/>
  <c r="N120" i="1"/>
  <c r="N130" i="1"/>
  <c r="N23" i="1"/>
  <c r="N17" i="1"/>
  <c r="N14" i="1"/>
  <c r="N10" i="1"/>
  <c r="N8" i="1"/>
  <c r="N6" i="1"/>
  <c r="N3" i="1"/>
  <c r="N154" i="1"/>
  <c r="N150" i="1"/>
  <c r="N145" i="1"/>
  <c r="N142" i="1"/>
  <c r="N138" i="1"/>
  <c r="N134" i="1"/>
  <c r="N132" i="1"/>
  <c r="N123" i="1"/>
  <c r="N118" i="1"/>
  <c r="N114" i="1"/>
  <c r="N111" i="1"/>
  <c r="N107" i="1"/>
  <c r="N103" i="1"/>
  <c r="N99" i="1"/>
  <c r="N97" i="1"/>
  <c r="N94" i="1"/>
  <c r="N87" i="1"/>
  <c r="N77" i="1"/>
  <c r="N75" i="1"/>
  <c r="N72" i="1"/>
  <c r="N68" i="1"/>
  <c r="N66" i="1"/>
  <c r="N63" i="1"/>
  <c r="N59" i="1"/>
  <c r="N58" i="1"/>
  <c r="N55" i="1"/>
  <c r="N52" i="1"/>
  <c r="N44" i="1"/>
  <c r="N40" i="1"/>
  <c r="N37" i="1"/>
  <c r="N31" i="1"/>
  <c r="N81" i="1"/>
  <c r="N25" i="1"/>
  <c r="N22" i="1"/>
  <c r="N19" i="1"/>
  <c r="N16" i="1"/>
  <c r="N13" i="1"/>
  <c r="N5" i="1"/>
  <c r="Q1586" i="23" l="1"/>
  <c r="Q2290" i="23"/>
  <c r="Q1114" i="23"/>
  <c r="Q845" i="23"/>
  <c r="Q1878" i="23"/>
  <c r="Q1949" i="23"/>
  <c r="Q2729" i="23"/>
  <c r="Q1099" i="23"/>
  <c r="Q2592" i="23"/>
  <c r="Q760" i="23"/>
  <c r="Q2676" i="23"/>
  <c r="Q598" i="23"/>
  <c r="Q1235" i="23"/>
  <c r="Q596" i="23"/>
  <c r="Q1771" i="23"/>
  <c r="Q2185" i="23"/>
  <c r="Q1399" i="23"/>
  <c r="Q1737" i="23"/>
  <c r="Q1746" i="23"/>
  <c r="Q2311" i="23"/>
  <c r="Q2837" i="23"/>
  <c r="Q2226" i="23"/>
  <c r="Q745" i="23"/>
  <c r="Q579" i="23"/>
  <c r="Q1166" i="23"/>
  <c r="Q1875" i="23"/>
  <c r="Q2039" i="23"/>
  <c r="Q2354" i="23"/>
  <c r="R500" i="23"/>
  <c r="Q500" i="23"/>
  <c r="I476" i="1" s="1"/>
  <c r="Q751" i="23"/>
  <c r="Q2861" i="23"/>
  <c r="Q2587" i="23"/>
  <c r="Q1367" i="23"/>
  <c r="Q1929" i="23"/>
  <c r="Q2738" i="23"/>
  <c r="Q2108" i="23"/>
  <c r="Q2509" i="23"/>
  <c r="Q1248" i="23"/>
  <c r="Q2612" i="23"/>
  <c r="Q1400" i="23"/>
  <c r="Q1295" i="23"/>
  <c r="Q2630" i="23"/>
  <c r="Q1194" i="23"/>
  <c r="Q1593" i="23"/>
  <c r="Q1534" i="23"/>
  <c r="R487" i="23"/>
  <c r="J456" i="1" s="1"/>
  <c r="Q487" i="23"/>
  <c r="I456" i="1" s="1"/>
  <c r="H456" i="1"/>
  <c r="Q2391" i="23"/>
  <c r="Q2879" i="23"/>
  <c r="Q2298" i="23"/>
  <c r="Q966" i="23"/>
  <c r="Q2134" i="23"/>
  <c r="Q2615" i="23"/>
  <c r="Q656" i="23"/>
  <c r="Q2470" i="23"/>
  <c r="Q1748" i="23"/>
  <c r="Q1760" i="23"/>
  <c r="Q1947" i="23"/>
  <c r="Q1825" i="23"/>
  <c r="Q575" i="23"/>
  <c r="Q572" i="23"/>
  <c r="Q1622" i="23"/>
  <c r="Q1450" i="23"/>
  <c r="Q2291" i="23"/>
  <c r="Q2416" i="23"/>
  <c r="Q1471" i="23"/>
  <c r="Q1555" i="23"/>
  <c r="Q1910" i="23"/>
  <c r="Q2830" i="23"/>
  <c r="Q1103" i="23"/>
  <c r="Q2650" i="23"/>
  <c r="Q1304" i="23"/>
  <c r="Q1041" i="23"/>
  <c r="Q2434" i="23"/>
  <c r="Q1256" i="23"/>
  <c r="Q861" i="23"/>
  <c r="Q2524" i="23"/>
  <c r="Q2671" i="23"/>
  <c r="Q2229" i="23"/>
  <c r="Q2304" i="23"/>
  <c r="Q1928" i="23"/>
  <c r="Q1115" i="23"/>
  <c r="Q635" i="23"/>
  <c r="R476" i="23"/>
  <c r="Q476" i="23"/>
  <c r="Q1565" i="23"/>
  <c r="Q2331" i="23"/>
  <c r="Q1309" i="23"/>
  <c r="R486" i="23"/>
  <c r="Q1843" i="23"/>
  <c r="R505" i="23"/>
  <c r="Q505" i="23"/>
  <c r="Q2208" i="23"/>
  <c r="Q2507" i="23"/>
  <c r="Q1721" i="23"/>
  <c r="Q1058" i="23"/>
  <c r="Q855" i="23"/>
  <c r="Q840" i="23"/>
  <c r="Q1037" i="23"/>
  <c r="Q1217" i="23"/>
  <c r="Q1552" i="23"/>
  <c r="Q705" i="23"/>
  <c r="Q2326" i="23"/>
  <c r="Q2575" i="23"/>
  <c r="Q718" i="23"/>
  <c r="Q2398" i="23"/>
  <c r="Q1626" i="23"/>
  <c r="Q1647" i="23"/>
  <c r="Q2392" i="23"/>
  <c r="Q616" i="23"/>
  <c r="Q2864" i="23"/>
  <c r="Q1926" i="23"/>
  <c r="Q1769" i="23"/>
  <c r="Q2925" i="23"/>
  <c r="Q1856" i="23"/>
  <c r="Q797" i="23"/>
  <c r="Q1419" i="23"/>
  <c r="Q1768" i="23"/>
  <c r="Q2669" i="23"/>
  <c r="Q1558" i="23"/>
  <c r="Q2240" i="23"/>
  <c r="Q2372" i="23"/>
  <c r="Q2465" i="23"/>
  <c r="Q739" i="23"/>
  <c r="Q2358" i="23"/>
  <c r="Q641" i="23"/>
  <c r="Q2598" i="23"/>
  <c r="R495" i="23"/>
  <c r="Q495" i="23"/>
  <c r="Q2831" i="23"/>
  <c r="Q1272" i="23"/>
  <c r="Q2289" i="23"/>
  <c r="R457" i="23"/>
  <c r="J696" i="1" s="1"/>
  <c r="Q457" i="23"/>
  <c r="I696" i="1" s="1"/>
  <c r="H696" i="1"/>
  <c r="Q1479" i="23"/>
  <c r="Q2490" i="23"/>
  <c r="Q2496" i="23"/>
  <c r="Q1455" i="23"/>
  <c r="Q1392" i="23"/>
  <c r="Q2335" i="23"/>
  <c r="Q1605" i="23"/>
  <c r="Q785" i="23"/>
  <c r="Q2199" i="23"/>
  <c r="Q2535" i="23"/>
  <c r="Q2228" i="23"/>
  <c r="Q1062" i="23"/>
  <c r="Q1519" i="23"/>
  <c r="Q1872" i="23"/>
  <c r="Q844" i="23"/>
  <c r="Q758" i="23"/>
  <c r="Q2098" i="23"/>
  <c r="Q2275" i="23"/>
  <c r="Q629" i="23"/>
  <c r="Q1499" i="23"/>
  <c r="Q1516" i="23"/>
  <c r="Q1803" i="23"/>
  <c r="Q1628" i="23"/>
  <c r="Q2340" i="23"/>
  <c r="Q2919" i="23"/>
  <c r="Q1663" i="23"/>
  <c r="Q2653" i="23"/>
  <c r="Q612" i="23"/>
  <c r="Q1315" i="23"/>
  <c r="Q1282" i="23"/>
  <c r="Q801" i="23"/>
  <c r="Q1930" i="23"/>
  <c r="Q1243" i="23"/>
  <c r="Q795" i="23"/>
  <c r="Q727" i="23"/>
  <c r="Q1116" i="23"/>
  <c r="Q2194" i="23"/>
  <c r="Q1226" i="23"/>
  <c r="Q2876" i="23"/>
  <c r="Q1317" i="23"/>
  <c r="Q1903" i="23"/>
  <c r="Q816" i="23"/>
  <c r="Q714" i="23"/>
  <c r="Q1888" i="23"/>
  <c r="Q2360" i="23"/>
  <c r="Q1600" i="23"/>
  <c r="Q2640" i="23"/>
  <c r="Q1202" i="23"/>
  <c r="R469" i="23"/>
  <c r="Q469" i="23"/>
  <c r="Q2710" i="23"/>
  <c r="Q2271" i="23"/>
  <c r="Q2869" i="23"/>
  <c r="Q2657" i="23"/>
  <c r="Q931" i="23"/>
  <c r="Q1489" i="23"/>
  <c r="Q627" i="23"/>
  <c r="Q1892" i="23"/>
  <c r="Q1466" i="23"/>
  <c r="Q1568" i="23"/>
  <c r="Q662" i="23"/>
  <c r="Q2007" i="23"/>
  <c r="Q1904" i="23"/>
  <c r="Q2276" i="23"/>
  <c r="Q1044" i="23"/>
  <c r="Q833" i="23"/>
  <c r="Q1091" i="23"/>
  <c r="Q2350" i="23"/>
  <c r="Q1219" i="23"/>
  <c r="Q1598" i="23"/>
  <c r="R518" i="23"/>
  <c r="Q2261" i="23"/>
  <c r="Q1273" i="23"/>
  <c r="Q904" i="23"/>
  <c r="Q1920" i="23"/>
  <c r="Q1935" i="23"/>
  <c r="Q611" i="23"/>
  <c r="Q771" i="23"/>
  <c r="Q2077" i="23"/>
  <c r="Q2440" i="23"/>
  <c r="Q2571" i="23"/>
  <c r="Q1498" i="23"/>
  <c r="Q1129" i="23"/>
  <c r="Q677" i="23"/>
  <c r="Q631" i="23"/>
  <c r="Q2512" i="23"/>
  <c r="Q1530" i="23"/>
  <c r="Q858" i="23"/>
  <c r="Q736" i="23"/>
  <c r="Q2696" i="23"/>
  <c r="Q2231" i="23"/>
  <c r="Q2547" i="23"/>
  <c r="Q1979" i="23"/>
  <c r="Q1175" i="23"/>
  <c r="Q717" i="23"/>
  <c r="Q1182" i="23"/>
  <c r="Q1361" i="23"/>
  <c r="Q2443" i="23"/>
  <c r="Q1656" i="23"/>
  <c r="Q2138" i="23"/>
  <c r="Q1964" i="23"/>
  <c r="Q1603" i="23"/>
  <c r="Q2096" i="23"/>
  <c r="Q1844" i="23"/>
  <c r="Q1855" i="23"/>
  <c r="Q2573" i="23"/>
  <c r="Q2249" i="23"/>
  <c r="Q2536" i="23"/>
  <c r="Q1517" i="23"/>
  <c r="Q1245" i="23"/>
  <c r="Q636" i="23"/>
  <c r="Q1102" i="23"/>
  <c r="Q2206" i="23"/>
  <c r="Q2896" i="23"/>
  <c r="Q1620" i="23"/>
  <c r="Q817" i="23"/>
  <c r="Q2192" i="23"/>
  <c r="Q2677" i="23"/>
  <c r="Q1942" i="23"/>
  <c r="R474" i="23"/>
  <c r="Q2659" i="23"/>
  <c r="Q2064" i="23"/>
  <c r="Q723" i="23"/>
  <c r="Q2887" i="23"/>
  <c r="Q2753" i="23"/>
  <c r="Q1891" i="23"/>
  <c r="Q1461" i="23"/>
  <c r="Q684" i="23"/>
  <c r="Q2299" i="23"/>
  <c r="Q2264" i="23"/>
  <c r="Q1676" i="23"/>
  <c r="Q2119" i="23"/>
  <c r="Q1641" i="23"/>
  <c r="Q1738" i="23"/>
  <c r="Q1932" i="23"/>
  <c r="Q1225" i="23"/>
  <c r="Q1374" i="23"/>
  <c r="Q1101" i="23"/>
  <c r="Q1655" i="23"/>
  <c r="Q719" i="23"/>
  <c r="Q1352" i="23"/>
  <c r="Q706" i="23"/>
  <c r="Q1817" i="23"/>
  <c r="Q898" i="23"/>
  <c r="Q1987" i="23"/>
  <c r="Q935" i="23"/>
  <c r="Q2742" i="23"/>
  <c r="Q2922" i="23"/>
  <c r="Q700" i="23"/>
  <c r="Q1758" i="23"/>
  <c r="Q1236" i="23"/>
  <c r="Q2469" i="23"/>
  <c r="Q1043" i="23"/>
  <c r="Q2589" i="23"/>
  <c r="Q2828" i="23"/>
  <c r="Q1549" i="23"/>
  <c r="Q2463" i="23"/>
  <c r="Q2195" i="23"/>
  <c r="Q1297" i="23"/>
  <c r="Q2545" i="23"/>
  <c r="Q2319" i="23"/>
  <c r="Q1015" i="23"/>
  <c r="Q2419" i="23"/>
  <c r="Q849" i="23"/>
  <c r="Q1200" i="23"/>
  <c r="Q1192" i="23"/>
  <c r="Q1895" i="23"/>
  <c r="Q2008" i="23"/>
  <c r="Q2606" i="23"/>
  <c r="Q1433" i="23"/>
  <c r="Q1063" i="23"/>
  <c r="Q809" i="23"/>
  <c r="Q2314" i="23"/>
  <c r="Q2890" i="23"/>
  <c r="Q2353" i="23"/>
  <c r="Q1427" i="23"/>
  <c r="Q2182" i="23"/>
  <c r="Q1485" i="23"/>
  <c r="Q2369" i="23"/>
  <c r="Q1184" i="23"/>
  <c r="R502" i="23"/>
  <c r="Q1664" i="23"/>
  <c r="Q2146" i="23"/>
  <c r="Q1557" i="23"/>
  <c r="Q2712" i="23"/>
  <c r="Q584" i="23"/>
  <c r="Q1178" i="23"/>
  <c r="Q747" i="23"/>
  <c r="Q1064" i="23"/>
  <c r="Q597" i="23"/>
  <c r="Q1654" i="23"/>
  <c r="Q2501" i="23"/>
  <c r="R533" i="23"/>
  <c r="Q533" i="23"/>
  <c r="Q2771" i="23"/>
  <c r="Q2805" i="23"/>
  <c r="Q694" i="23"/>
  <c r="Q2012" i="23"/>
  <c r="Q1678" i="23"/>
  <c r="Q846" i="23"/>
  <c r="Q1980" i="23"/>
  <c r="Q2577" i="23"/>
  <c r="Q2786" i="23"/>
  <c r="Q2058" i="23"/>
  <c r="Q1793" i="23"/>
  <c r="Q1126" i="23"/>
  <c r="Q1456" i="23"/>
  <c r="Q2639" i="23"/>
  <c r="Q1255" i="23"/>
  <c r="Q593" i="23"/>
  <c r="Q1086" i="23"/>
  <c r="Q1939" i="23"/>
  <c r="Q982" i="23"/>
  <c r="Q2757" i="23"/>
  <c r="Q2823" i="23"/>
  <c r="Q2513" i="23"/>
  <c r="Q460" i="23"/>
  <c r="I876" i="1" s="1"/>
  <c r="R460" i="23"/>
  <c r="Q2713" i="23"/>
  <c r="Q2678" i="23"/>
  <c r="R482" i="23"/>
  <c r="Q482" i="23"/>
  <c r="Q693" i="23"/>
  <c r="Q1967" i="23"/>
  <c r="Q589" i="23"/>
  <c r="Q2609" i="23"/>
  <c r="R524" i="23"/>
  <c r="Q524" i="23"/>
  <c r="Q2225" i="23"/>
  <c r="Q2772" i="23"/>
  <c r="Q551" i="23"/>
  <c r="Q2061" i="23"/>
  <c r="Q2341" i="23"/>
  <c r="Q2256" i="23"/>
  <c r="Q1259" i="23"/>
  <c r="Q2048" i="23"/>
  <c r="Q1201" i="23"/>
  <c r="Q1142" i="23"/>
  <c r="Q1638" i="23"/>
  <c r="Q2301" i="23"/>
  <c r="Q2877" i="23"/>
  <c r="Q618" i="23"/>
  <c r="Q1732" i="23"/>
  <c r="Q1813" i="23"/>
  <c r="Q772" i="23"/>
  <c r="Q738" i="23"/>
  <c r="Q1113" i="23"/>
  <c r="Q2486" i="23"/>
  <c r="Q1227" i="23"/>
  <c r="Q1889" i="23"/>
  <c r="Q554" i="23"/>
  <c r="Q2063" i="23"/>
  <c r="Q2555" i="23"/>
  <c r="Q1412" i="23"/>
  <c r="Q1751" i="23"/>
  <c r="Q639" i="23"/>
  <c r="Q1140" i="23"/>
  <c r="Q2017" i="23"/>
  <c r="Q1643" i="23"/>
  <c r="Q2603" i="23"/>
  <c r="Q2778" i="23"/>
  <c r="Q1029" i="23"/>
  <c r="Q1874" i="23"/>
  <c r="Q1163" i="23"/>
  <c r="Q2537" i="23"/>
  <c r="Q2135" i="23"/>
  <c r="Q1548" i="23"/>
  <c r="Q2193" i="23"/>
  <c r="Q2241" i="23"/>
  <c r="Q728" i="23"/>
  <c r="Q2154" i="23"/>
  <c r="Q1830" i="23"/>
  <c r="Q2307" i="23"/>
  <c r="Q968" i="23"/>
  <c r="Q1222" i="23"/>
  <c r="Q1314" i="23"/>
  <c r="Q1908" i="23"/>
  <c r="Q2220" i="23"/>
  <c r="Q647" i="23"/>
  <c r="Q2081" i="23"/>
  <c r="Q1353" i="23"/>
  <c r="Q1752" i="23"/>
  <c r="Q1223" i="23"/>
  <c r="Q1493" i="23"/>
  <c r="Q2053" i="23"/>
  <c r="Q590" i="23"/>
  <c r="Q1478" i="23"/>
  <c r="Q633" i="23"/>
  <c r="R489" i="23"/>
  <c r="Q489" i="23"/>
  <c r="Q1003" i="23"/>
  <c r="Q1749" i="23"/>
  <c r="Q919" i="23"/>
  <c r="Q1026" i="23"/>
  <c r="Q802" i="23"/>
  <c r="Q914" i="23"/>
  <c r="Q674" i="23"/>
  <c r="Q1046" i="23"/>
  <c r="Q1879" i="23"/>
  <c r="Q622" i="23"/>
  <c r="Q724" i="23"/>
  <c r="Q2768" i="23"/>
  <c r="Q1854" i="23"/>
  <c r="Q1371" i="23"/>
  <c r="Q1958" i="23"/>
  <c r="R491" i="23"/>
  <c r="Q491" i="23"/>
  <c r="Q1723" i="23"/>
  <c r="Q2136" i="23"/>
  <c r="Q2377" i="23"/>
  <c r="Q2084" i="23"/>
  <c r="Q2623" i="23"/>
  <c r="Q2328" i="23"/>
  <c r="Q2093" i="23"/>
  <c r="Q2683" i="23"/>
  <c r="Q1057" i="23"/>
  <c r="Q1155" i="23"/>
  <c r="Q1762" i="23"/>
  <c r="Q1346" i="23"/>
  <c r="Q2715" i="23"/>
  <c r="Q634" i="23"/>
  <c r="Q557" i="23"/>
  <c r="Q1988" i="23"/>
  <c r="Q1562" i="23"/>
  <c r="Q1136" i="23"/>
  <c r="Q1034" i="23"/>
  <c r="Q2732" i="23"/>
  <c r="Q2106" i="23"/>
  <c r="Q2745" i="23"/>
  <c r="Q1951" i="23"/>
  <c r="Q2321" i="23"/>
  <c r="Q2637" i="23"/>
  <c r="Q675" i="23"/>
  <c r="Q2414" i="23"/>
  <c r="Q2663" i="23"/>
  <c r="Q1711" i="23"/>
  <c r="Q1841" i="23"/>
  <c r="Q1095" i="23"/>
  <c r="Q835" i="23"/>
  <c r="Q2128" i="23"/>
  <c r="Q561" i="23"/>
  <c r="Q2782" i="23"/>
  <c r="Q1358" i="23"/>
  <c r="Q1385" i="23"/>
  <c r="Q2487" i="23"/>
  <c r="Q2775" i="23"/>
  <c r="Q2123" i="23"/>
  <c r="Q2269" i="23"/>
  <c r="Q925" i="23"/>
  <c r="Q1645" i="23"/>
  <c r="Q2364" i="23"/>
  <c r="Q2250" i="23"/>
  <c r="Q2318" i="23"/>
  <c r="Q821" i="23"/>
  <c r="Q2494" i="23"/>
  <c r="Q2502" i="23"/>
  <c r="Q2871" i="23"/>
  <c r="Q1344" i="23"/>
  <c r="Q1460" i="23"/>
  <c r="R545" i="23"/>
  <c r="Q2232" i="23"/>
  <c r="Q1660" i="23"/>
  <c r="Q2045" i="23"/>
  <c r="Q862" i="23"/>
  <c r="Q2163" i="23"/>
  <c r="Q1504" i="23"/>
  <c r="Q2847" i="23"/>
  <c r="Q1508" i="23"/>
  <c r="Q2845" i="23"/>
  <c r="R458" i="23"/>
  <c r="Q1960" i="23"/>
  <c r="Q2539" i="23"/>
  <c r="Q770" i="23"/>
  <c r="Q624" i="23"/>
  <c r="Q1426" i="23"/>
  <c r="Q2777" i="23"/>
  <c r="Q920" i="23"/>
  <c r="Q2586" i="23"/>
  <c r="Q1133" i="23"/>
  <c r="Q2205" i="23"/>
  <c r="Q1665" i="23"/>
  <c r="Q779" i="23"/>
  <c r="Q1722" i="23"/>
  <c r="Q2813" i="23"/>
  <c r="Q2187" i="23"/>
  <c r="Q1550" i="23"/>
  <c r="Q2596" i="23"/>
  <c r="Q2368" i="23"/>
  <c r="Q1815" i="23"/>
  <c r="Q1692" i="23"/>
  <c r="Q2855" i="23"/>
  <c r="Q1983" i="23"/>
  <c r="Q2737" i="23"/>
  <c r="Q2162" i="23"/>
  <c r="Q2559" i="23"/>
  <c r="Q2407" i="23"/>
  <c r="Q2347" i="23"/>
  <c r="Q1767" i="23"/>
  <c r="R461" i="23"/>
  <c r="Q461" i="23"/>
  <c r="H451" i="1"/>
  <c r="Q2306" i="23"/>
  <c r="Q884" i="23"/>
  <c r="Q2325" i="23"/>
  <c r="Q2352" i="23"/>
  <c r="Q2862" i="23"/>
  <c r="Q1668" i="23"/>
  <c r="Q2036" i="23"/>
  <c r="Q2875" i="23"/>
  <c r="Q2056" i="23"/>
  <c r="Q1138" i="23"/>
  <c r="Q663" i="23"/>
  <c r="Q1500" i="23"/>
  <c r="Q2059" i="23"/>
  <c r="Q1143" i="23"/>
  <c r="Q2147" i="23"/>
  <c r="Q2568" i="23"/>
  <c r="Q2074" i="23"/>
  <c r="R490" i="23"/>
  <c r="Q490" i="23"/>
  <c r="Q2613" i="23"/>
  <c r="Q1208" i="23"/>
  <c r="Q2044" i="23"/>
  <c r="Q2181" i="23"/>
  <c r="Q1097" i="23"/>
  <c r="Q2378" i="23"/>
  <c r="Q1308" i="23"/>
  <c r="Q2795" i="23"/>
  <c r="Q1265" i="23"/>
  <c r="Q2927" i="23"/>
  <c r="Q2982" i="23"/>
  <c r="Q3033" i="23"/>
  <c r="Q3020" i="23"/>
  <c r="Q3097" i="23"/>
  <c r="Q3102" i="23"/>
  <c r="Q3007" i="23"/>
  <c r="Q2928" i="23"/>
  <c r="Q3072" i="23"/>
  <c r="Q3042" i="23"/>
  <c r="Q3021" i="23"/>
  <c r="Q2948" i="23"/>
  <c r="Q3000" i="23"/>
  <c r="Q3087" i="23"/>
  <c r="Q2960" i="23"/>
  <c r="Q2930" i="23"/>
  <c r="Q2967" i="23"/>
  <c r="Q3029" i="23"/>
  <c r="Q3008" i="23"/>
  <c r="Q3093" i="23"/>
  <c r="Q3096" i="23"/>
  <c r="Q3068" i="23"/>
  <c r="R473" i="23"/>
  <c r="Q473" i="23"/>
  <c r="Q1959" i="23"/>
  <c r="Q2849" i="23"/>
  <c r="R540" i="23"/>
  <c r="Q1807" i="23"/>
  <c r="Q1973" i="23"/>
  <c r="Q2918" i="23"/>
  <c r="Q1488" i="23"/>
  <c r="Q2865" i="23"/>
  <c r="Q699" i="23"/>
  <c r="Q1824" i="23"/>
  <c r="Q730" i="23"/>
  <c r="Q1372" i="23"/>
  <c r="Q1927" i="23"/>
  <c r="Q1098" i="23"/>
  <c r="Q686" i="23"/>
  <c r="Q2504" i="23"/>
  <c r="R542" i="23"/>
  <c r="Q2292" i="23"/>
  <c r="R494" i="23"/>
  <c r="Q1754" i="23"/>
  <c r="Q2718" i="23"/>
  <c r="Q701" i="23"/>
  <c r="Q1448" i="23"/>
  <c r="Q782" i="23"/>
  <c r="Q2268" i="23"/>
  <c r="Q2607" i="23"/>
  <c r="Q1291" i="23"/>
  <c r="Q2066" i="23"/>
  <c r="Q1877" i="23"/>
  <c r="Q2247" i="23"/>
  <c r="Q2491" i="23"/>
  <c r="Q2859" i="23"/>
  <c r="Q2329" i="23"/>
  <c r="Q1790" i="23"/>
  <c r="Q1687" i="23"/>
  <c r="Q2009" i="23"/>
  <c r="Q2561" i="23"/>
  <c r="Q1982" i="23"/>
  <c r="Q1816" i="23"/>
  <c r="Q2283" i="23"/>
  <c r="Q1502" i="23"/>
  <c r="Q2724" i="23"/>
  <c r="Q1480" i="23"/>
  <c r="Q1379" i="23"/>
  <c r="Q2522" i="23"/>
  <c r="Q763" i="23"/>
  <c r="Q2238" i="23"/>
  <c r="Q2356" i="23"/>
  <c r="Q1212" i="23"/>
  <c r="Q2270" i="23"/>
  <c r="Q1553" i="23"/>
  <c r="Q665" i="23"/>
  <c r="Q1735" i="23"/>
  <c r="Q2528" i="23"/>
  <c r="Q2367" i="23"/>
  <c r="Q2642" i="23"/>
  <c r="Q2303" i="23"/>
  <c r="Q1685" i="23"/>
  <c r="Q1858" i="23"/>
  <c r="Q2530" i="23"/>
  <c r="Q2692" i="23"/>
  <c r="Q1868" i="23"/>
  <c r="Q637" i="23"/>
  <c r="Q1621" i="23"/>
  <c r="Q2682" i="23"/>
  <c r="Q1395" i="23"/>
  <c r="Q2574" i="23"/>
  <c r="Q1378" i="23"/>
  <c r="Q2874" i="23"/>
  <c r="Q1051" i="23"/>
  <c r="Q2891" i="23"/>
  <c r="Q1457" i="23"/>
  <c r="Q2781" i="23"/>
  <c r="Q1820" i="23"/>
  <c r="Q892" i="23"/>
  <c r="Q2585" i="23"/>
  <c r="Q2322" i="23"/>
  <c r="Q2898" i="23"/>
  <c r="Q726" i="23"/>
  <c r="Q1104" i="23"/>
  <c r="Q2157" i="23"/>
  <c r="Q725" i="23"/>
  <c r="Q2770" i="23"/>
  <c r="Q2233" i="23"/>
  <c r="Q1919" i="23"/>
  <c r="Q1198" i="23"/>
  <c r="Q2373" i="23"/>
  <c r="Q1218" i="23"/>
  <c r="Q2910" i="23"/>
  <c r="Q973" i="23"/>
  <c r="Q657" i="23"/>
  <c r="Q2415" i="23"/>
  <c r="Q974" i="23"/>
  <c r="Q1254" i="23"/>
  <c r="Q1213" i="23"/>
  <c r="Q2529" i="23"/>
  <c r="Q2330" i="23"/>
  <c r="Q1294" i="23"/>
  <c r="Q2533" i="23"/>
  <c r="Q2180" i="23"/>
  <c r="Q1744" i="23"/>
  <c r="Q1785" i="23"/>
  <c r="Q1838" i="23"/>
  <c r="Q983" i="23"/>
  <c r="R484" i="23"/>
  <c r="Q484" i="23"/>
  <c r="Q2648" i="23"/>
  <c r="Q2014" i="23"/>
  <c r="Q2050" i="23"/>
  <c r="Q1515" i="23"/>
  <c r="Q1337" i="23"/>
  <c r="Q550" i="23"/>
  <c r="Q1135" i="23"/>
  <c r="Q2625" i="23"/>
  <c r="Q2747" i="23"/>
  <c r="Q2604" i="23"/>
  <c r="Q2031" i="23"/>
  <c r="Q2656" i="23"/>
  <c r="Q1164" i="23"/>
  <c r="Q2780" i="23"/>
  <c r="Q606" i="23"/>
  <c r="Q978" i="23"/>
  <c r="Q1579" i="23"/>
  <c r="Q1572" i="23"/>
  <c r="Q1387" i="23"/>
  <c r="Q2675" i="23"/>
  <c r="Q2888" i="23"/>
  <c r="Q796" i="23"/>
  <c r="Q2361" i="23"/>
  <c r="Q582" i="23"/>
  <c r="Q1137" i="23"/>
  <c r="Q2787" i="23"/>
  <c r="Q1028" i="23"/>
  <c r="Q2634" i="23"/>
  <c r="Q2492" i="23"/>
  <c r="Q2076" i="23"/>
  <c r="Q1847" i="23"/>
  <c r="Q571" i="23"/>
  <c r="R526" i="23"/>
  <c r="Q526" i="23"/>
  <c r="Q1169" i="23"/>
  <c r="Q1283" i="23"/>
  <c r="Q1437" i="23"/>
  <c r="Q990" i="23"/>
  <c r="Q1482" i="23"/>
  <c r="Q2760" i="23"/>
  <c r="Q2852" i="23"/>
  <c r="Q2191" i="23"/>
  <c r="Q803" i="23"/>
  <c r="Q689" i="23"/>
  <c r="Q1338" i="23"/>
  <c r="Q799" i="23"/>
  <c r="Q1998" i="23"/>
  <c r="Q2549" i="23"/>
  <c r="Q1221" i="23"/>
  <c r="Q1679" i="23"/>
  <c r="Q2015" i="23"/>
  <c r="Q2698" i="23"/>
  <c r="Q2338" i="23"/>
  <c r="Q1083" i="23"/>
  <c r="Q2583" i="23"/>
  <c r="Q2774" i="23"/>
  <c r="Q2785" i="23"/>
  <c r="Q2183" i="23"/>
  <c r="Q798" i="23"/>
  <c r="R513" i="23"/>
  <c r="Q513" i="23"/>
  <c r="Q2177" i="23"/>
  <c r="Q2175" i="23"/>
  <c r="Q626" i="23"/>
  <c r="Q893" i="23"/>
  <c r="R496" i="23"/>
  <c r="Q496" i="23"/>
  <c r="I937" i="1" s="1"/>
  <c r="Q1040" i="23"/>
  <c r="Q1934" i="23"/>
  <c r="Q2069" i="23"/>
  <c r="Q645" i="23"/>
  <c r="Q2309" i="23"/>
  <c r="Q851" i="23"/>
  <c r="Q1625" i="23"/>
  <c r="Q2376" i="23"/>
  <c r="Q692" i="23"/>
  <c r="Q652" i="23"/>
  <c r="Q1615" i="23"/>
  <c r="Q2003" i="23"/>
  <c r="Q2562" i="23"/>
  <c r="Q2567" i="23"/>
  <c r="Q1742" i="23"/>
  <c r="Q2375" i="23"/>
  <c r="Q1859" i="23"/>
  <c r="Q1203" i="23"/>
  <c r="Q2139" i="23"/>
  <c r="Q2836" i="23"/>
  <c r="Q574" i="23"/>
  <c r="Q1756" i="23"/>
  <c r="Q1376" i="23"/>
  <c r="Q977" i="23"/>
  <c r="Q2893" i="23"/>
  <c r="Q2511" i="23"/>
  <c r="Q1170" i="23"/>
  <c r="Q2673" i="23"/>
  <c r="Q1589" i="23"/>
  <c r="Q1305" i="23"/>
  <c r="R464" i="23"/>
  <c r="Q464" i="23"/>
  <c r="Q2131" i="23"/>
  <c r="R531" i="23"/>
  <c r="Q709" i="23"/>
  <c r="Q1047" i="23"/>
  <c r="Q1049" i="23"/>
  <c r="Q2672" i="23"/>
  <c r="Q678" i="23"/>
  <c r="Q2728" i="23"/>
  <c r="Q2825" i="23"/>
  <c r="Q1689" i="23"/>
  <c r="Q1953" i="23"/>
  <c r="Q1148" i="23"/>
  <c r="Q1470" i="23"/>
  <c r="Q1060" i="23"/>
  <c r="Q2518" i="23"/>
  <c r="Q2902" i="23"/>
  <c r="Q632" i="23"/>
  <c r="Q1112" i="23"/>
  <c r="Q1894" i="23"/>
  <c r="Q1396" i="23"/>
  <c r="Q2645" i="23"/>
  <c r="Q2920" i="23"/>
  <c r="Q1360" i="23"/>
  <c r="Q2184" i="23"/>
  <c r="Q2382" i="23"/>
  <c r="Q2765" i="23"/>
  <c r="Q2680" i="23"/>
  <c r="Q2468" i="23"/>
  <c r="Q1277" i="23"/>
  <c r="R536" i="23"/>
  <c r="Q536" i="23"/>
  <c r="Q1561" i="23"/>
  <c r="Q1718" i="23"/>
  <c r="Q2506" i="23"/>
  <c r="Q981" i="23"/>
  <c r="Q2169" i="23"/>
  <c r="Q2209" i="23"/>
  <c r="Q2851" i="23"/>
  <c r="Q560" i="23"/>
  <c r="Q1845" i="23"/>
  <c r="R521" i="23"/>
  <c r="R479" i="23"/>
  <c r="Q928" i="23"/>
  <c r="Q1228" i="23"/>
  <c r="Q2046" i="23"/>
  <c r="Q1945" i="23"/>
  <c r="Q1798" i="23"/>
  <c r="Q752" i="23"/>
  <c r="Q1822" i="23"/>
  <c r="Q731" i="23"/>
  <c r="Q811" i="23"/>
  <c r="Q1476" i="23"/>
  <c r="Q2643" i="23"/>
  <c r="Q2766" i="23"/>
  <c r="Q586" i="23"/>
  <c r="Q1362" i="23"/>
  <c r="Q2089" i="23"/>
  <c r="Q1303" i="23"/>
  <c r="Q2838" i="23"/>
  <c r="Q653" i="23"/>
  <c r="Q2126" i="23"/>
  <c r="Q1511" i="23"/>
  <c r="Q1849" i="23"/>
  <c r="Q1152" i="23"/>
  <c r="Q2804" i="23"/>
  <c r="Q1965" i="23"/>
  <c r="Q1330" i="23"/>
  <c r="Q899" i="23"/>
  <c r="Q610" i="23"/>
  <c r="Q1293" i="23"/>
  <c r="Q2243" i="23"/>
  <c r="Q576" i="23"/>
  <c r="Q2706" i="23"/>
  <c r="Q2317" i="23"/>
  <c r="Q2302" i="23"/>
  <c r="Q2664" i="23"/>
  <c r="Q1821" i="23"/>
  <c r="Q1808" i="23"/>
  <c r="Q1375" i="23"/>
  <c r="Q1438" i="23"/>
  <c r="Q2444" i="23"/>
  <c r="Q1770" i="23"/>
  <c r="Q2380" i="23"/>
  <c r="Q1535" i="23"/>
  <c r="Q1791" i="23"/>
  <c r="Q2262" i="23"/>
  <c r="Q1364" i="23"/>
  <c r="Q1955" i="23"/>
  <c r="Q1042" i="23"/>
  <c r="Q1382" i="23"/>
  <c r="Q1334" i="23"/>
  <c r="Q712" i="23"/>
  <c r="Q2202" i="23"/>
  <c r="Q1481" i="23"/>
  <c r="Q1954" i="23"/>
  <c r="Q2700" i="23"/>
  <c r="Q581" i="23"/>
  <c r="Q2293" i="23"/>
  <c r="Q1646" i="23"/>
  <c r="Q759" i="23"/>
  <c r="Q1128" i="23"/>
  <c r="Q1787" i="23"/>
  <c r="Q2670" i="23"/>
  <c r="Q1941" i="23"/>
  <c r="Q2253" i="23"/>
  <c r="R475" i="23"/>
  <c r="Q1867" i="23"/>
  <c r="R530" i="23"/>
  <c r="Q530" i="23"/>
  <c r="R456" i="23"/>
  <c r="Q456" i="23"/>
  <c r="Q2145" i="23"/>
  <c r="Q946" i="23"/>
  <c r="Q2040" i="23"/>
  <c r="Q1916" i="23"/>
  <c r="Q2176" i="23"/>
  <c r="Q1150" i="23"/>
  <c r="Q1773" i="23"/>
  <c r="Q949" i="23"/>
  <c r="Q2446" i="23"/>
  <c r="Q2762" i="23"/>
  <c r="Q2310" i="23"/>
  <c r="Q1975" i="23"/>
  <c r="Q815" i="23"/>
  <c r="Q1491" i="23"/>
  <c r="Q1483" i="23"/>
  <c r="Q1795" i="23"/>
  <c r="Q1088" i="23"/>
  <c r="Q679" i="23"/>
  <c r="Q2281" i="23"/>
  <c r="Q1278" i="23"/>
  <c r="Q1520" i="23"/>
  <c r="Q702" i="23"/>
  <c r="Q930" i="23"/>
  <c r="Q788" i="23"/>
  <c r="Q2280" i="23"/>
  <c r="Q1085" i="23"/>
  <c r="Q1234" i="23"/>
  <c r="Q2366" i="23"/>
  <c r="Q1981" i="23"/>
  <c r="Q477" i="23"/>
  <c r="R477" i="23"/>
  <c r="Q640" i="23"/>
  <c r="Q2410" i="23"/>
  <c r="Q2439" i="23"/>
  <c r="Q901" i="23"/>
  <c r="Q1468" i="23"/>
  <c r="Q1861" i="23"/>
  <c r="Q1428" i="23"/>
  <c r="Q2679" i="23"/>
  <c r="Q1165" i="23"/>
  <c r="Q768" i="23"/>
  <c r="Q2060" i="23"/>
  <c r="R539" i="23"/>
  <c r="Q2759" i="23"/>
  <c r="Q1458" i="23"/>
  <c r="Q565" i="23"/>
  <c r="Q2711" i="23"/>
  <c r="Q1717" i="23"/>
  <c r="Q600" i="23"/>
  <c r="Q619" i="23"/>
  <c r="Q1985" i="23"/>
  <c r="Q1332" i="23"/>
  <c r="Q1662" i="23"/>
  <c r="Q1464" i="23"/>
  <c r="Q2019" i="23"/>
  <c r="Q2618" i="23"/>
  <c r="Q1640" i="23"/>
  <c r="Q1224" i="23"/>
  <c r="Q704" i="23"/>
  <c r="Q1190" i="23"/>
  <c r="Q2661" i="23"/>
  <c r="Q1885" i="23"/>
  <c r="Q1359" i="23"/>
  <c r="Q2622" i="23"/>
  <c r="Q774" i="23"/>
  <c r="Q1716" i="23"/>
  <c r="Q1755" i="23"/>
  <c r="Q1840" i="23"/>
  <c r="Q2835" i="23"/>
  <c r="Q2413" i="23"/>
  <c r="Q2006" i="23"/>
  <c r="Q1316" i="23"/>
  <c r="Q2267" i="23"/>
  <c r="Q860" i="23"/>
  <c r="Q628" i="23"/>
  <c r="Q1599" i="23"/>
  <c r="Q952" i="23"/>
  <c r="Q2305" i="23"/>
  <c r="Q642" i="23"/>
  <c r="Q1195" i="23"/>
  <c r="Q2521" i="23"/>
  <c r="Q1446" i="23"/>
  <c r="Q947" i="23"/>
  <c r="Q2684" i="23"/>
  <c r="Q2371" i="23"/>
  <c r="Q2610" i="23"/>
  <c r="Q625" i="23"/>
  <c r="Q1576" i="23"/>
  <c r="Q1188" i="23"/>
  <c r="Q2178" i="23"/>
  <c r="Q2565" i="23"/>
  <c r="Q664" i="23"/>
  <c r="Q527" i="23"/>
  <c r="R527" i="23"/>
  <c r="Q1774" i="23"/>
  <c r="R537" i="23"/>
  <c r="Q537" i="23"/>
  <c r="Q1251" i="23"/>
  <c r="Q1569" i="23"/>
  <c r="Q2471" i="23"/>
  <c r="Q1604" i="23"/>
  <c r="Q2355" i="23"/>
  <c r="Q1644" i="23"/>
  <c r="Q1388" i="23"/>
  <c r="Q2324" i="23"/>
  <c r="Q1193" i="23"/>
  <c r="Q1300" i="23"/>
  <c r="Q2695" i="23"/>
  <c r="Q2674" i="23"/>
  <c r="Q2010" i="23"/>
  <c r="Q1725" i="23"/>
  <c r="Q2464" i="23"/>
  <c r="Q2814" i="23"/>
  <c r="R480" i="23"/>
  <c r="Q480" i="23"/>
  <c r="Q2668" i="23"/>
  <c r="Q908" i="23"/>
  <c r="Q2158" i="23"/>
  <c r="Q1611" i="23"/>
  <c r="Q1443" i="23"/>
  <c r="Q876" i="23"/>
  <c r="Q2029" i="23"/>
  <c r="Q1027" i="23"/>
  <c r="Q916" i="23"/>
  <c r="Q1794" i="23"/>
  <c r="Q2286" i="23"/>
  <c r="Q2846" i="23"/>
  <c r="Q2727" i="23"/>
  <c r="Q2260" i="23"/>
  <c r="Q2649" i="23"/>
  <c r="Q2351" i="23"/>
  <c r="Q1727" i="23"/>
  <c r="Q1902" i="23"/>
  <c r="Q1492" i="23"/>
  <c r="Q2474" i="23"/>
  <c r="Q1262" i="23"/>
  <c r="Q1957" i="23"/>
  <c r="Q1851" i="23"/>
  <c r="Q1397" i="23"/>
  <c r="Q2897" i="23"/>
  <c r="Q967" i="23"/>
  <c r="Q829" i="23"/>
  <c r="Q2552" i="23"/>
  <c r="Q1447" i="23"/>
  <c r="Q1345" i="23"/>
  <c r="Q2889" i="23"/>
  <c r="Q729" i="23"/>
  <c r="Q562" i="23"/>
  <c r="Q2783" i="23"/>
  <c r="Q2252" i="23"/>
  <c r="Q2476" i="23"/>
  <c r="Q1380" i="23"/>
  <c r="Q2357" i="23"/>
  <c r="Q2327" i="23"/>
  <c r="Q885" i="23"/>
  <c r="Q926" i="23"/>
  <c r="Q2449" i="23"/>
  <c r="Q1541" i="23"/>
  <c r="Q2408" i="23"/>
  <c r="Q559" i="23"/>
  <c r="Q1974" i="23"/>
  <c r="Q2505" i="23"/>
  <c r="Q1677" i="23"/>
  <c r="Q1802" i="23"/>
  <c r="Q1357" i="23"/>
  <c r="Q1636" i="23"/>
  <c r="Q979" i="23"/>
  <c r="Q825" i="23"/>
  <c r="R481" i="23"/>
  <c r="Q481" i="23"/>
  <c r="Q1130" i="23"/>
  <c r="Q1940" i="23"/>
  <c r="Q603" i="23"/>
  <c r="Q1937" i="23"/>
  <c r="Q1002" i="23"/>
  <c r="Q1313" i="23"/>
  <c r="Q2037" i="23"/>
  <c r="Q2095" i="23"/>
  <c r="Q2026" i="23"/>
  <c r="Q2086" i="23"/>
  <c r="Q2079" i="23"/>
  <c r="Q2807" i="23"/>
  <c r="Q2032" i="23"/>
  <c r="Q1299" i="23"/>
  <c r="Q2091" i="23"/>
  <c r="R503" i="23"/>
  <c r="Q503" i="23"/>
  <c r="Q1257" i="23"/>
  <c r="Q848" i="23"/>
  <c r="Q2087" i="23"/>
  <c r="R501" i="23"/>
  <c r="Q501" i="23"/>
  <c r="Q1196" i="23"/>
  <c r="Q2337" i="23"/>
  <c r="Q1472" i="23"/>
  <c r="Q960" i="23"/>
  <c r="Q1016" i="23"/>
  <c r="Q1307" i="23"/>
  <c r="Q2933" i="23"/>
  <c r="Q2998" i="23"/>
  <c r="Q2937" i="23"/>
  <c r="Q2985" i="23"/>
  <c r="Q2966" i="23"/>
  <c r="Q3024" i="23"/>
  <c r="Q3056" i="23"/>
  <c r="Q3070" i="23"/>
  <c r="Q3017" i="23"/>
  <c r="Q2957" i="23"/>
  <c r="Q3088" i="23"/>
  <c r="Q2986" i="23"/>
  <c r="Q2974" i="23"/>
  <c r="Q3037" i="23"/>
  <c r="Q2958" i="23"/>
  <c r="Q3045" i="23"/>
  <c r="Q3076" i="23"/>
  <c r="Q2943" i="23"/>
  <c r="Q2931" i="23"/>
  <c r="Q3032" i="23"/>
  <c r="Q3060" i="23"/>
  <c r="Q2969" i="23"/>
  <c r="Q3019" i="23"/>
  <c r="Q3094" i="23"/>
  <c r="Q2981" i="23"/>
  <c r="Q3015" i="23"/>
  <c r="Q3013" i="23"/>
  <c r="Q3084" i="23"/>
  <c r="Q987" i="23"/>
  <c r="Q573" i="23"/>
  <c r="Q2242" i="23"/>
  <c r="Q2570" i="23"/>
  <c r="Q1837" i="23"/>
  <c r="Q2635" i="23"/>
  <c r="Q1185" i="23"/>
  <c r="Q1618" i="23"/>
  <c r="Q1440" i="23"/>
  <c r="Q1563" i="23"/>
  <c r="Q2000" i="23"/>
  <c r="R472" i="23"/>
  <c r="Q472" i="23"/>
  <c r="Q1246" i="23"/>
  <c r="Q1800" i="23"/>
  <c r="Q1933" i="23"/>
  <c r="Q1963" i="23"/>
  <c r="Q1335" i="23"/>
  <c r="Q2894" i="23"/>
  <c r="Q1176" i="23"/>
  <c r="Q2881" i="23"/>
  <c r="Q1577" i="23"/>
  <c r="Q1648" i="23"/>
  <c r="Q2921" i="23"/>
  <c r="Q938" i="23"/>
  <c r="Q2028" i="23"/>
  <c r="Q715" i="23"/>
  <c r="Q1925" i="23"/>
  <c r="Q2133" i="23"/>
  <c r="Q2346" i="23"/>
  <c r="Q1806" i="23"/>
  <c r="Q2255" i="23"/>
  <c r="Q1661" i="23"/>
  <c r="Q1310" i="23"/>
  <c r="Q708" i="23"/>
  <c r="Q1449" i="23"/>
  <c r="Q1559" i="23"/>
  <c r="Q2499" i="23"/>
  <c r="Q985" i="23"/>
  <c r="Q1429" i="23"/>
  <c r="Q1712" i="23"/>
  <c r="Q2546" i="23"/>
  <c r="Q1835" i="23"/>
  <c r="Q1342" i="23"/>
  <c r="Q1836" i="23"/>
  <c r="Q2141" i="23"/>
  <c r="Q2578" i="23"/>
  <c r="Q1848" i="23"/>
  <c r="Q2694" i="23"/>
  <c r="Q832" i="23"/>
  <c r="Q800" i="23"/>
  <c r="Q2148" i="23"/>
  <c r="Q1779" i="23"/>
  <c r="Q2447" i="23"/>
  <c r="Q2803" i="23"/>
  <c r="Q1952" i="23"/>
  <c r="Q2379" i="23"/>
  <c r="Q2769" i="23"/>
  <c r="Q2105" i="23"/>
  <c r="Q547" i="23"/>
  <c r="Q1093" i="23"/>
  <c r="Q819" i="23"/>
  <c r="Q1056" i="23"/>
  <c r="Q753" i="23"/>
  <c r="Q2412" i="23"/>
  <c r="Q2342" i="23"/>
  <c r="Q602" i="23"/>
  <c r="Q822" i="23"/>
  <c r="Q2345" i="23"/>
  <c r="Q1590" i="23"/>
  <c r="Q2258" i="23"/>
  <c r="Q2399" i="23"/>
  <c r="Q991" i="23"/>
  <c r="Q1828" i="23"/>
  <c r="Q2020" i="23"/>
  <c r="Q2120" i="23"/>
  <c r="Q1775" i="23"/>
  <c r="Q1001" i="23"/>
  <c r="Q2817" i="23"/>
  <c r="Q2924" i="23"/>
  <c r="Q852" i="23"/>
  <c r="Q683" i="23"/>
  <c r="Q646" i="23"/>
  <c r="Q1402" i="23"/>
  <c r="Q944" i="23"/>
  <c r="Q2744" i="23"/>
  <c r="R471" i="23"/>
  <c r="Q471" i="23"/>
  <c r="H568" i="1"/>
  <c r="Q894" i="23"/>
  <c r="Q1740" i="23"/>
  <c r="Q1394" i="23"/>
  <c r="Q1092" i="23"/>
  <c r="Q623" i="23"/>
  <c r="Q1105" i="23"/>
  <c r="Q2716" i="23"/>
  <c r="R459" i="23"/>
  <c r="J150" i="1" s="1"/>
  <c r="Q459" i="23"/>
  <c r="I150" i="1" s="1"/>
  <c r="H150" i="1"/>
  <c r="Q609" i="23"/>
  <c r="Q2121" i="23"/>
  <c r="Q2363" i="23"/>
  <c r="Q1778" i="23"/>
  <c r="Q2794" i="23"/>
  <c r="Q2237" i="23"/>
  <c r="Q1883" i="23"/>
  <c r="Q2544" i="23"/>
  <c r="Q2810" i="23"/>
  <c r="Q1302" i="23"/>
  <c r="Q1876" i="23"/>
  <c r="Q1686" i="23"/>
  <c r="R509" i="23"/>
  <c r="Q509" i="23"/>
  <c r="Q1948" i="23"/>
  <c r="Q1971" i="23"/>
  <c r="Q1381" i="23"/>
  <c r="R504" i="23"/>
  <c r="Q504" i="23"/>
  <c r="Q2442" i="23"/>
  <c r="Q2088" i="23"/>
  <c r="Q1439" i="23"/>
  <c r="Q2062" i="23"/>
  <c r="Q783" i="23"/>
  <c r="Q1713" i="23"/>
  <c r="Q1469" i="23"/>
  <c r="Q1786" i="23"/>
  <c r="Q2067" i="23"/>
  <c r="Q971" i="23"/>
  <c r="Q1681" i="23"/>
  <c r="Q1514" i="23"/>
  <c r="Q2156" i="23"/>
  <c r="Q1796" i="23"/>
  <c r="Q2207" i="23"/>
  <c r="Q555" i="23"/>
  <c r="Q2520" i="23"/>
  <c r="Q934" i="23"/>
  <c r="Q2557" i="23"/>
  <c r="Q1269" i="23"/>
  <c r="R510" i="23"/>
  <c r="Q510" i="23"/>
  <c r="Q2409" i="23"/>
  <c r="Q1263" i="23"/>
  <c r="Q1180" i="23"/>
  <c r="Q2388" i="23"/>
  <c r="Q2179" i="23"/>
  <c r="Q2272" i="23"/>
  <c r="Q2452" i="23"/>
  <c r="Q2743" i="23"/>
  <c r="Q2705" i="23"/>
  <c r="Q1206" i="23"/>
  <c r="Q780" i="23"/>
  <c r="Q1209" i="23"/>
  <c r="Q1154" i="23"/>
  <c r="Q2709" i="23"/>
  <c r="Q838" i="23"/>
  <c r="Q1459" i="23"/>
  <c r="Q805" i="23"/>
  <c r="Q1826" i="23"/>
  <c r="Q1355" i="23"/>
  <c r="Q2132" i="23"/>
  <c r="Q1191" i="23"/>
  <c r="Q1473" i="23"/>
  <c r="Q1339" i="23"/>
  <c r="Q2827" i="23"/>
  <c r="Q508" i="23"/>
  <c r="R508" i="23"/>
  <c r="Q2498" i="23"/>
  <c r="Q781" i="23"/>
  <c r="Q2636" i="23"/>
  <c r="R492" i="23"/>
  <c r="Q492" i="23"/>
  <c r="Q2336" i="23"/>
  <c r="Q1667" i="23"/>
  <c r="Q1013" i="23"/>
  <c r="Q2801" i="23"/>
  <c r="Q1494" i="23"/>
  <c r="Q1287" i="23"/>
  <c r="Q1542" i="23"/>
  <c r="Q2588" i="23"/>
  <c r="Q2842" i="23"/>
  <c r="Q2111" i="23"/>
  <c r="Q909" i="23"/>
  <c r="Q2741" i="23"/>
  <c r="Q1405" i="23"/>
  <c r="Q2558" i="23"/>
  <c r="Q2870" i="23"/>
  <c r="Q2127" i="23"/>
  <c r="Q948" i="23"/>
  <c r="Q2129" i="23"/>
  <c r="Q2811" i="23"/>
  <c r="Q1127" i="23"/>
  <c r="Q703" i="23"/>
  <c r="Q1972" i="23"/>
  <c r="Q929" i="23"/>
  <c r="R523" i="23"/>
  <c r="Q1260" i="23"/>
  <c r="Q585" i="23"/>
  <c r="Q1503" i="23"/>
  <c r="Q1994" i="23"/>
  <c r="Q958" i="23"/>
  <c r="Q2142" i="23"/>
  <c r="Q2531" i="23"/>
  <c r="Q2422" i="23"/>
  <c r="Q1814" i="23"/>
  <c r="Q2362" i="23"/>
  <c r="Q1966" i="23"/>
  <c r="Q913" i="23"/>
  <c r="Q1496" i="23"/>
  <c r="Q1829" i="23"/>
  <c r="Q1880" i="23"/>
  <c r="Q2853" i="23"/>
  <c r="Q1619" i="23"/>
  <c r="Q2788" i="23"/>
  <c r="Q1331" i="23"/>
  <c r="Q924" i="23"/>
  <c r="Q2390" i="23"/>
  <c r="Q1997" i="23"/>
  <c r="Q2466" i="23"/>
  <c r="Q2099" i="23"/>
  <c r="Q1986" i="23"/>
  <c r="Q786" i="23"/>
  <c r="Q720" i="23"/>
  <c r="Q1594" i="23"/>
  <c r="Q970" i="23"/>
  <c r="Q587" i="23"/>
  <c r="Q2576" i="23"/>
  <c r="Q2484" i="23"/>
  <c r="Q1627" i="23"/>
  <c r="R525" i="23"/>
  <c r="Q1870" i="23"/>
  <c r="Q775" i="23"/>
  <c r="Q1373" i="23"/>
  <c r="Q2763" i="23"/>
  <c r="Q563" i="23"/>
  <c r="Q2662" i="23"/>
  <c r="Q2848" i="23"/>
  <c r="Q2115" i="23"/>
  <c r="Q2564" i="23"/>
  <c r="Q882" i="23"/>
  <c r="Q592" i="23"/>
  <c r="Q2316" i="23"/>
  <c r="Q1708" i="23"/>
  <c r="Q830" i="23"/>
  <c r="Q2294" i="23"/>
  <c r="Q1766" i="23"/>
  <c r="Q2043" i="23"/>
  <c r="Q661" i="23"/>
  <c r="Q2541" i="23"/>
  <c r="Q1244" i="23"/>
  <c r="Q2878" i="23"/>
  <c r="Q1871" i="23"/>
  <c r="Q1452" i="23"/>
  <c r="Q1924" i="23"/>
  <c r="Q2083" i="23"/>
  <c r="Q1490" i="23"/>
  <c r="Q1005" i="23"/>
  <c r="Q1087" i="23"/>
  <c r="Q1487" i="23"/>
  <c r="Q1146" i="23"/>
  <c r="Q2165" i="23"/>
  <c r="Q711" i="23"/>
  <c r="Q1467" i="23"/>
  <c r="Q2731" i="23"/>
  <c r="Q659" i="23"/>
  <c r="Q1587" i="23"/>
  <c r="Q1567" i="23"/>
  <c r="Q1434" i="23"/>
  <c r="Q922" i="23"/>
  <c r="Q2080" i="23"/>
  <c r="Q2282" i="23"/>
  <c r="Q2834" i="23"/>
  <c r="Q2923" i="23"/>
  <c r="Q902" i="23"/>
  <c r="Q2790" i="23"/>
  <c r="Q2235" i="23"/>
  <c r="Q2397" i="23"/>
  <c r="R467" i="23"/>
  <c r="Q467" i="23"/>
  <c r="Q1475" i="23"/>
  <c r="Q1961" i="23"/>
  <c r="Q1145" i="23"/>
  <c r="Q1591" i="23"/>
  <c r="Q1999" i="23"/>
  <c r="Q1238" i="23"/>
  <c r="R519" i="23"/>
  <c r="Q519" i="23"/>
  <c r="R499" i="23"/>
  <c r="Q2841" i="23"/>
  <c r="Q2418" i="23"/>
  <c r="Q1993" i="23"/>
  <c r="Q2234" i="23"/>
  <c r="Q2433" i="23"/>
  <c r="Q2445" i="23"/>
  <c r="Q870" i="23"/>
  <c r="Q824" i="23"/>
  <c r="Q748" i="23"/>
  <c r="R511" i="23"/>
  <c r="Q511" i="23"/>
  <c r="H689" i="1"/>
  <c r="Q818" i="23"/>
  <c r="Q588" i="23"/>
  <c r="Q2632" i="23"/>
  <c r="Q2170" i="23"/>
  <c r="Q1536" i="23"/>
  <c r="R516" i="23"/>
  <c r="Q516" i="23"/>
  <c r="Q2473" i="23"/>
  <c r="Q2500" i="23"/>
  <c r="Q1734" i="23"/>
  <c r="Q831" i="23"/>
  <c r="Q2707" i="23"/>
  <c r="Q834" i="23"/>
  <c r="Q1783" i="23"/>
  <c r="Q1247" i="23"/>
  <c r="Q2251" i="23"/>
  <c r="Q2740" i="23"/>
  <c r="Q2475" i="23"/>
  <c r="Q1614" i="23"/>
  <c r="Q872" i="23"/>
  <c r="Q2149" i="23"/>
  <c r="Q932" i="23"/>
  <c r="Q667" i="23"/>
  <c r="Q1436" i="23"/>
  <c r="Q1401" i="23"/>
  <c r="Q1506" i="23"/>
  <c r="Q1873" i="23"/>
  <c r="Q1575" i="23"/>
  <c r="Q1312" i="23"/>
  <c r="Q2734" i="23"/>
  <c r="Q975" i="23"/>
  <c r="Q1030" i="23"/>
  <c r="Q2124" i="23"/>
  <c r="Q2840" i="23"/>
  <c r="R462" i="23"/>
  <c r="Q462" i="23"/>
  <c r="Q2279" i="23"/>
  <c r="Q615" i="23"/>
  <c r="Q1197" i="23"/>
  <c r="Q594" i="23"/>
  <c r="Q697" i="23"/>
  <c r="Q1784" i="23"/>
  <c r="R543" i="23"/>
  <c r="Q790" i="23"/>
  <c r="Q1805" i="23"/>
  <c r="Q744" i="23"/>
  <c r="Q643" i="23"/>
  <c r="Q1827" i="23"/>
  <c r="Q620" i="23"/>
  <c r="Q2699" i="23"/>
  <c r="Q2022" i="23"/>
  <c r="Q1274" i="23"/>
  <c r="Q2312" i="23"/>
  <c r="Q1211" i="23"/>
  <c r="Q1336" i="23"/>
  <c r="R488" i="23"/>
  <c r="Q488" i="23"/>
  <c r="Q1241" i="23"/>
  <c r="Q767" i="23"/>
  <c r="Q1189" i="23"/>
  <c r="Q567" i="23"/>
  <c r="Q1629" i="23"/>
  <c r="Q2197" i="23"/>
  <c r="Q2071" i="23"/>
  <c r="R535" i="23"/>
  <c r="Q535" i="23"/>
  <c r="Q2116" i="23"/>
  <c r="Q2236" i="23"/>
  <c r="Q1249" i="23"/>
  <c r="Q2065" i="23"/>
  <c r="Q2701" i="23"/>
  <c r="Q1463" i="23"/>
  <c r="R468" i="23"/>
  <c r="Q468" i="23"/>
  <c r="Q1757" i="23"/>
  <c r="Q1950" i="23"/>
  <c r="Q2495" i="23"/>
  <c r="Q883" i="23"/>
  <c r="Q2917" i="23"/>
  <c r="Q2628" i="23"/>
  <c r="Q2832" i="23"/>
  <c r="Q1857" i="23"/>
  <c r="Q1810" i="23"/>
  <c r="Q2619" i="23"/>
  <c r="Q2230" i="23"/>
  <c r="Q2843" i="23"/>
  <c r="Q1465" i="23"/>
  <c r="Q1819" i="23"/>
  <c r="Q2259" i="23"/>
  <c r="Q2188" i="23"/>
  <c r="Q2542" i="23"/>
  <c r="Q1186" i="23"/>
  <c r="Q648" i="23"/>
  <c r="Q1782" i="23"/>
  <c r="Q1484" i="23"/>
  <c r="Q2265" i="23"/>
  <c r="Q2153" i="23"/>
  <c r="Q988" i="23"/>
  <c r="Q2799" i="23"/>
  <c r="Q889" i="23"/>
  <c r="Q1730" i="23"/>
  <c r="Q927" i="23"/>
  <c r="Q1505" i="23"/>
  <c r="Q1823" i="23"/>
  <c r="Q2767" i="23"/>
  <c r="Q2085" i="23"/>
  <c r="Q910" i="23"/>
  <c r="Q548" i="23"/>
  <c r="Q2620" i="23"/>
  <c r="Q2901" i="23"/>
  <c r="Q1074" i="23"/>
  <c r="R466" i="23"/>
  <c r="Q466" i="23"/>
  <c r="Q621" i="23"/>
  <c r="Q965" i="23"/>
  <c r="Q577" i="23"/>
  <c r="Q2866" i="23"/>
  <c r="Q1736" i="23"/>
  <c r="Q2633" i="23"/>
  <c r="Q939" i="23"/>
  <c r="Q2038" i="23"/>
  <c r="Q1033" i="23"/>
  <c r="Q2909" i="23"/>
  <c r="Q2725" i="23"/>
  <c r="Q864" i="23"/>
  <c r="Q1258" i="23"/>
  <c r="Q2809" i="23"/>
  <c r="Q853" i="23"/>
  <c r="Q732" i="23"/>
  <c r="Q1147" i="23"/>
  <c r="Q2118" i="23"/>
  <c r="Q2174" i="23"/>
  <c r="Q1890" i="23"/>
  <c r="Q1096" i="23"/>
  <c r="Q1024" i="23"/>
  <c r="Q1923" i="23"/>
  <c r="Q2595" i="23"/>
  <c r="Q1731" i="23"/>
  <c r="Q1341" i="23"/>
  <c r="R465" i="23"/>
  <c r="Q465" i="23"/>
  <c r="Q1389" i="23"/>
  <c r="Q1231" i="23"/>
  <c r="Q1797" i="23"/>
  <c r="Q2151" i="23"/>
  <c r="Q2600" i="23"/>
  <c r="Q737" i="23"/>
  <c r="Q921" i="23"/>
  <c r="R515" i="23"/>
  <c r="Q515" i="23"/>
  <c r="Q1172" i="23"/>
  <c r="Q1495" i="23"/>
  <c r="Q1131" i="23"/>
  <c r="Q1543" i="23"/>
  <c r="Q1356" i="23"/>
  <c r="Q2532" i="23"/>
  <c r="Q868" i="23"/>
  <c r="Q1573" i="23"/>
  <c r="Q941" i="23"/>
  <c r="Q2644" i="23"/>
  <c r="Q1639" i="23"/>
  <c r="R498" i="23"/>
  <c r="Q498" i="23"/>
  <c r="Q1672" i="23"/>
  <c r="Q2616" i="23"/>
  <c r="Q566" i="23"/>
  <c r="Q1909" i="23"/>
  <c r="Q2802" i="23"/>
  <c r="Q1061" i="23"/>
  <c r="Q907" i="23"/>
  <c r="Q976" i="23"/>
  <c r="Q1474" i="23"/>
  <c r="Q1682" i="23"/>
  <c r="Q918" i="23"/>
  <c r="Q1363" i="23"/>
  <c r="Q2359" i="23"/>
  <c r="Q754" i="23"/>
  <c r="Q1210" i="23"/>
  <c r="Q1220" i="23"/>
  <c r="Q789" i="23"/>
  <c r="Q1674" i="23"/>
  <c r="Q1296" i="23"/>
  <c r="Q1809" i="23"/>
  <c r="Q2748" i="23"/>
  <c r="Q1914" i="23"/>
  <c r="Q558" i="23"/>
  <c r="Q2450" i="23"/>
  <c r="Q1671" i="23"/>
  <c r="Q1931" i="23"/>
  <c r="Q879" i="23"/>
  <c r="Q961" i="23"/>
  <c r="Q2756" i="23"/>
  <c r="Q2239" i="23"/>
  <c r="Q2152" i="23"/>
  <c r="Q823" i="23"/>
  <c r="Q2167" i="23"/>
  <c r="Q2113" i="23"/>
  <c r="Q2374" i="23"/>
  <c r="Q2189" i="23"/>
  <c r="Q710" i="23"/>
  <c r="Q942" i="23"/>
  <c r="Q2579" i="23"/>
  <c r="Q2082" i="23"/>
  <c r="Q2034" i="23"/>
  <c r="Q1036" i="23"/>
  <c r="Q989" i="23"/>
  <c r="Q2566" i="23"/>
  <c r="Q2075" i="23"/>
  <c r="Q1240" i="23"/>
  <c r="Q2049" i="23"/>
  <c r="Q2198" i="23"/>
  <c r="Q2944" i="23"/>
  <c r="Q3001" i="23"/>
  <c r="Q2935" i="23"/>
  <c r="Q2980" i="23"/>
  <c r="Q3040" i="23"/>
  <c r="Q3067" i="23"/>
  <c r="Q2947" i="23"/>
  <c r="Q3055" i="23"/>
  <c r="Q2976" i="23"/>
  <c r="Q3035" i="23"/>
  <c r="Q3043" i="23"/>
  <c r="Q3002" i="23"/>
  <c r="Q2989" i="23"/>
  <c r="Q2929" i="23"/>
  <c r="Q2970" i="23"/>
  <c r="Q3023" i="23"/>
  <c r="Q3018" i="23"/>
  <c r="Q3049" i="23"/>
  <c r="Q2940" i="23"/>
  <c r="Q3047" i="23"/>
  <c r="Q2983" i="23"/>
  <c r="Q3077" i="23"/>
  <c r="Q2945" i="23"/>
  <c r="Q2997" i="23"/>
  <c r="Q3063" i="23"/>
  <c r="Q3052" i="23"/>
  <c r="Q2972" i="23"/>
  <c r="Q3031" i="23"/>
  <c r="Q2906" i="23"/>
  <c r="Q734" i="23"/>
  <c r="Q2389" i="23"/>
  <c r="Q1281" i="23"/>
  <c r="Q1205" i="23"/>
  <c r="Q1578" i="23"/>
  <c r="Q1811" i="23"/>
  <c r="Q1720" i="23"/>
  <c r="Q2593" i="23"/>
  <c r="Q1804" i="23"/>
  <c r="Q2472" i="23"/>
  <c r="R514" i="23"/>
  <c r="Q514" i="23"/>
  <c r="Q1350" i="23"/>
  <c r="Q2892" i="23"/>
  <c r="Q2806" i="23"/>
  <c r="Q1233" i="23"/>
  <c r="Q2761" i="23"/>
  <c r="Q2332" i="23"/>
  <c r="Q2013" i="23"/>
  <c r="Q2816" i="23"/>
  <c r="Q2497" i="23"/>
  <c r="Q2899" i="23"/>
  <c r="Q812" i="23"/>
  <c r="Q2824" i="23"/>
  <c r="Q1094" i="23"/>
  <c r="Q1839" i="23"/>
  <c r="Q2339" i="23"/>
  <c r="Q1444" i="23"/>
  <c r="Q1349" i="23"/>
  <c r="R470" i="23"/>
  <c r="Q470" i="23"/>
  <c r="Q2033" i="23"/>
  <c r="Q733" i="23"/>
  <c r="Q794" i="23"/>
  <c r="Q1741" i="23"/>
  <c r="Q2647" i="23"/>
  <c r="Q1574" i="23"/>
  <c r="Q1673" i="23"/>
  <c r="Q1799" i="23"/>
  <c r="Q1413" i="23"/>
  <c r="Q2315" i="23"/>
  <c r="Q2517" i="23"/>
  <c r="Q1012" i="23"/>
  <c r="Q1551" i="23"/>
  <c r="Q2833" i="23"/>
  <c r="R512" i="23"/>
  <c r="Q512" i="23"/>
  <c r="Q2227" i="23"/>
  <c r="Q843" i="23"/>
  <c r="Q2055" i="23"/>
  <c r="Q2850" i="23"/>
  <c r="R478" i="23"/>
  <c r="Q478" i="23"/>
  <c r="Q1729" i="23"/>
  <c r="Q2858" i="23"/>
  <c r="Q1922" i="23"/>
  <c r="Q2808" i="23"/>
  <c r="Q1564" i="23"/>
  <c r="Q2508" i="23"/>
  <c r="Q2002" i="23"/>
  <c r="Q676" i="23"/>
  <c r="Q1911" i="23"/>
  <c r="Q1860" i="23"/>
  <c r="Q2563" i="23"/>
  <c r="Q2035" i="23"/>
  <c r="Q2365" i="23"/>
  <c r="Q1753" i="23"/>
  <c r="Q655" i="23"/>
  <c r="Q1134" i="23"/>
  <c r="Q923" i="23"/>
  <c r="Q2140" i="23"/>
  <c r="Q2569" i="23"/>
  <c r="Q1250" i="23"/>
  <c r="Q556" i="23"/>
  <c r="R529" i="23"/>
  <c r="Q529" i="23"/>
  <c r="H600" i="1"/>
  <c r="Q1365" i="23"/>
  <c r="Q1617" i="23"/>
  <c r="Q1214" i="23"/>
  <c r="Q839" i="23"/>
  <c r="Q2908" i="23"/>
  <c r="Q1204" i="23"/>
  <c r="Q1407" i="23"/>
  <c r="Q1842" i="23"/>
  <c r="Q2451" i="23"/>
  <c r="Q1984" i="23"/>
  <c r="Q1477" i="23"/>
  <c r="Q2277" i="23"/>
  <c r="Q2168" i="23"/>
  <c r="Q969" i="23"/>
  <c r="Q608" i="23"/>
  <c r="Q1162" i="23"/>
  <c r="Q1237" i="23"/>
  <c r="Q2704" i="23"/>
  <c r="Q2554" i="23"/>
  <c r="Q826" i="23"/>
  <c r="Q1623" i="23"/>
  <c r="Q810" i="23"/>
  <c r="Q2160" i="23"/>
  <c r="Q1613" i="23"/>
  <c r="Q1869" i="23"/>
  <c r="Q1423" i="23"/>
  <c r="Q2860" i="23"/>
  <c r="Q972" i="23"/>
  <c r="Q2543" i="23"/>
  <c r="Q2370" i="23"/>
  <c r="Q2210" i="23"/>
  <c r="Q1944" i="23"/>
  <c r="Q1507" i="23"/>
  <c r="Q2599" i="23"/>
  <c r="Q1032" i="23"/>
  <c r="Q2681" i="23"/>
  <c r="Q2872" i="23"/>
  <c r="Q1141" i="23"/>
  <c r="Q2660" i="23"/>
  <c r="Q863" i="23"/>
  <c r="Q654" i="23"/>
  <c r="Q2101" i="23"/>
  <c r="Q2477" i="23"/>
  <c r="Q1078" i="23"/>
  <c r="Q2171" i="23"/>
  <c r="Q1318" i="23"/>
  <c r="Q2161" i="23"/>
  <c r="Q2627" i="23"/>
  <c r="Q1907" i="23"/>
  <c r="Q2441" i="23"/>
  <c r="Q2323" i="23"/>
  <c r="Q1351" i="23"/>
  <c r="Q2527" i="23"/>
  <c r="Q2526" i="23"/>
  <c r="Q986" i="23"/>
  <c r="Q950" i="23"/>
  <c r="Q1261" i="23"/>
  <c r="Q1207" i="23"/>
  <c r="Q1031" i="23"/>
  <c r="Q578" i="23"/>
  <c r="Q638" i="23"/>
  <c r="Q1510" i="23"/>
  <c r="Q1606" i="23"/>
  <c r="Q583" i="23"/>
  <c r="Q2114" i="23"/>
  <c r="Q1161" i="23"/>
  <c r="Q1917" i="23"/>
  <c r="Q841" i="23"/>
  <c r="Q2800" i="23"/>
  <c r="Q2070" i="23"/>
  <c r="Q746" i="23"/>
  <c r="Q1532" i="23"/>
  <c r="Q856" i="23"/>
  <c r="Q1850" i="23"/>
  <c r="R522" i="23"/>
  <c r="Q522" i="23"/>
  <c r="Q2381" i="23"/>
  <c r="Q605" i="23"/>
  <c r="Q1151" i="23"/>
  <c r="Q2300" i="23"/>
  <c r="Q2104" i="23"/>
  <c r="Q1132" i="23"/>
  <c r="Q2334" i="23"/>
  <c r="Q1050" i="23"/>
  <c r="Q859" i="23"/>
  <c r="Q1486" i="23"/>
  <c r="Q1160" i="23"/>
  <c r="Q2052" i="23"/>
  <c r="Q1592" i="23"/>
  <c r="R528" i="23"/>
  <c r="J15" i="1" s="1"/>
  <c r="Q528" i="23"/>
  <c r="I15" i="1" s="1"/>
  <c r="H15" i="1"/>
  <c r="Q2590" i="23"/>
  <c r="Q680" i="23"/>
  <c r="Q549" i="23"/>
  <c r="Q2776" i="23"/>
  <c r="Q1311" i="23"/>
  <c r="Q1306" i="23"/>
  <c r="Q1408" i="23"/>
  <c r="R485" i="23"/>
  <c r="Q485" i="23"/>
  <c r="Q2266" i="23"/>
  <c r="Q2519" i="23"/>
  <c r="Q2895" i="23"/>
  <c r="Q1347" i="23"/>
  <c r="Q2296" i="23"/>
  <c r="Q2792" i="23"/>
  <c r="Q999" i="23"/>
  <c r="Q1285" i="23"/>
  <c r="Q787" i="23"/>
  <c r="R532" i="23"/>
  <c r="Q2166" i="23"/>
  <c r="Q1862" i="23"/>
  <c r="Q1962" i="23"/>
  <c r="Q2221" i="23"/>
  <c r="Q1666" i="23"/>
  <c r="Q1513" i="23"/>
  <c r="Q2308" i="23"/>
  <c r="Q1977" i="23"/>
  <c r="Q1884" i="23"/>
  <c r="Q756" i="23"/>
  <c r="Q1901" i="23"/>
  <c r="Q2110" i="23"/>
  <c r="Q2122" i="23"/>
  <c r="Q1978" i="23"/>
  <c r="Q2617" i="23"/>
  <c r="Q2685" i="23"/>
  <c r="Q1616" i="23"/>
  <c r="Q2815" i="23"/>
  <c r="Q957" i="23"/>
  <c r="Q1852" i="23"/>
  <c r="Q1366" i="23"/>
  <c r="Q2784" i="23"/>
  <c r="Q2288" i="23"/>
  <c r="Q1445" i="23"/>
  <c r="Q695" i="23"/>
  <c r="Q2137" i="23"/>
  <c r="Q2719" i="23"/>
  <c r="Q1918" i="23"/>
  <c r="Q871" i="23"/>
  <c r="Q463" i="23"/>
  <c r="R463" i="23"/>
  <c r="Q630" i="23"/>
  <c r="Q1059" i="23"/>
  <c r="Q607" i="23"/>
  <c r="Q1149" i="23"/>
  <c r="Q1229" i="23"/>
  <c r="Q1938" i="23"/>
  <c r="Q778" i="23"/>
  <c r="Q658" i="23"/>
  <c r="Q604" i="23"/>
  <c r="Q2274" i="23"/>
  <c r="R538" i="23"/>
  <c r="Q1406" i="23"/>
  <c r="Q2624" i="23"/>
  <c r="Q1171" i="23"/>
  <c r="Q493" i="23"/>
  <c r="R493" i="23"/>
  <c r="Q1566" i="23"/>
  <c r="Q601" i="23"/>
  <c r="Q1403" i="23"/>
  <c r="Q2164" i="23"/>
  <c r="Q1750" i="23"/>
  <c r="Q776" i="23"/>
  <c r="Q887" i="23"/>
  <c r="Q1292" i="23"/>
  <c r="Q2702" i="23"/>
  <c r="Q2387" i="23"/>
  <c r="Q1728" i="23"/>
  <c r="Q1801" i="23"/>
  <c r="Q2313" i="23"/>
  <c r="Q2150" i="23"/>
  <c r="Q1995" i="23"/>
  <c r="Q2212" i="23"/>
  <c r="Q1322" i="23"/>
  <c r="Q1533" i="23"/>
  <c r="Q1340" i="23"/>
  <c r="Q2638" i="23"/>
  <c r="Q1253" i="23"/>
  <c r="Q2829" i="23"/>
  <c r="Q2826" i="23"/>
  <c r="Q867" i="23"/>
  <c r="Q1921" i="23"/>
  <c r="Q2733" i="23"/>
  <c r="Q1996" i="23"/>
  <c r="Q2708" i="23"/>
  <c r="Q1853" i="23"/>
  <c r="Q869" i="23"/>
  <c r="Q959" i="23"/>
  <c r="Q912" i="23"/>
  <c r="Q2406" i="23"/>
  <c r="Q1943" i="23"/>
  <c r="Q1084" i="23"/>
  <c r="Q2658" i="23"/>
  <c r="Q784" i="23"/>
  <c r="Q857" i="23"/>
  <c r="Q1915" i="23"/>
  <c r="R483" i="23"/>
  <c r="Q2572" i="23"/>
  <c r="Q750" i="23"/>
  <c r="Q1936" i="23"/>
  <c r="Q880" i="23"/>
  <c r="Q2726" i="23"/>
  <c r="R507" i="23"/>
  <c r="Q1354" i="23"/>
  <c r="Q2278" i="23"/>
  <c r="Q2273" i="23"/>
  <c r="Q1989" i="23"/>
  <c r="Q2749" i="23"/>
  <c r="Q2333" i="23"/>
  <c r="Q2125" i="23"/>
  <c r="Q1684" i="23"/>
  <c r="Q1418" i="23"/>
  <c r="Q1560" i="23"/>
  <c r="Q2448" i="23"/>
  <c r="Q2750" i="23"/>
  <c r="Q1286" i="23"/>
  <c r="Q2051" i="23"/>
  <c r="Q2907" i="23"/>
  <c r="Q820" i="23"/>
  <c r="Q2103" i="23"/>
  <c r="Q886" i="23"/>
  <c r="Q2295" i="23"/>
  <c r="Q1670" i="23"/>
  <c r="Q1512" i="23"/>
  <c r="Q1612" i="23"/>
  <c r="Q2001" i="23"/>
  <c r="Q2885" i="23"/>
  <c r="Q1023" i="23"/>
  <c r="Q890" i="23"/>
  <c r="Q2100" i="23"/>
  <c r="Q1637" i="23"/>
  <c r="Q1348" i="23"/>
  <c r="Q1531" i="23"/>
  <c r="Q2211" i="23"/>
  <c r="Q1812" i="23"/>
  <c r="Q1691" i="23"/>
  <c r="Q842" i="23"/>
  <c r="Q2021" i="23"/>
  <c r="Q2393" i="23"/>
  <c r="Q1733" i="23"/>
  <c r="Q1659" i="23"/>
  <c r="Q2257" i="23"/>
  <c r="Q569" i="23"/>
  <c r="Q1179" i="23"/>
  <c r="Q2510" i="23"/>
  <c r="Q1125" i="23"/>
  <c r="Q1976" i="23"/>
  <c r="Q2717" i="23"/>
  <c r="Q953" i="23"/>
  <c r="Q2584" i="23"/>
  <c r="Q2417" i="23"/>
  <c r="Q2818" i="23"/>
  <c r="Q2287" i="23"/>
  <c r="Q1571" i="23"/>
  <c r="Q2626" i="23"/>
  <c r="Q599" i="23"/>
  <c r="Q1745" i="23"/>
  <c r="Q617" i="23"/>
  <c r="Q2200" i="23"/>
  <c r="Q2186" i="23"/>
  <c r="Q1048" i="23"/>
  <c r="Q2614" i="23"/>
  <c r="Q1765" i="23"/>
  <c r="Q1425" i="23"/>
  <c r="Q546" i="23"/>
  <c r="Q2655" i="23"/>
  <c r="Q2420" i="23"/>
  <c r="Q2155" i="23"/>
  <c r="R517" i="23"/>
  <c r="J403" i="1" s="1"/>
  <c r="Q517" i="23"/>
  <c r="I403" i="1" s="1"/>
  <c r="H403" i="1"/>
  <c r="Q2611" i="23"/>
  <c r="Q2693" i="23"/>
  <c r="Q1199" i="23"/>
  <c r="Q2005" i="23"/>
  <c r="Q1264" i="23"/>
  <c r="Q2886" i="23"/>
  <c r="Q2880" i="23"/>
  <c r="Q1497" i="23"/>
  <c r="Q850" i="23"/>
  <c r="Q2215" i="23"/>
  <c r="Q2844" i="23"/>
  <c r="Q1818" i="23"/>
  <c r="Q2467" i="23"/>
  <c r="Q2254" i="23"/>
  <c r="Q962" i="23"/>
  <c r="Q570" i="23"/>
  <c r="Q1709" i="23"/>
  <c r="Q2097" i="23"/>
  <c r="R520" i="23"/>
  <c r="Q520" i="23"/>
  <c r="H851" i="1"/>
  <c r="Q1669" i="23"/>
  <c r="Q2011" i="23"/>
  <c r="Q2602" i="23"/>
  <c r="Q1780" i="23"/>
  <c r="Q2538" i="23"/>
  <c r="Q2394" i="23"/>
  <c r="Q696" i="23"/>
  <c r="Q1707" i="23"/>
  <c r="Q2641" i="23"/>
  <c r="Q1846" i="23"/>
  <c r="Q866" i="23"/>
  <c r="Q1462" i="23"/>
  <c r="Q1343" i="23"/>
  <c r="Q2159" i="23"/>
  <c r="Q1301" i="23"/>
  <c r="Q980" i="23"/>
  <c r="Q716" i="23"/>
  <c r="Q2395" i="23"/>
  <c r="Q2348" i="23"/>
  <c r="R541" i="23"/>
  <c r="Q1886" i="23"/>
  <c r="Q2854" i="23"/>
  <c r="Q1680" i="23"/>
  <c r="Q984" i="23"/>
  <c r="Q896" i="23"/>
  <c r="Q1896" i="23"/>
  <c r="Q2485" i="23"/>
  <c r="Q1014" i="23"/>
  <c r="Q1004" i="23"/>
  <c r="Q1501" i="23"/>
  <c r="Q2591" i="23"/>
  <c r="Q1416" i="23"/>
  <c r="Q1642" i="23"/>
  <c r="Q2214" i="23"/>
  <c r="Q2703" i="23"/>
  <c r="Q568" i="23"/>
  <c r="Q2201" i="23"/>
  <c r="Q1956" i="23"/>
  <c r="R497" i="23"/>
  <c r="Q497" i="23"/>
  <c r="Q1106" i="23"/>
  <c r="Q757" i="23"/>
  <c r="Q2016" i="23"/>
  <c r="Q2601" i="23"/>
  <c r="Q1442" i="23"/>
  <c r="Q1453" i="23"/>
  <c r="Q1410" i="23"/>
  <c r="Q1420" i="23"/>
  <c r="Q2405" i="23"/>
  <c r="Q2812" i="23"/>
  <c r="Q580" i="23"/>
  <c r="Q2018" i="23"/>
  <c r="Q1509" i="23"/>
  <c r="Q2560" i="23"/>
  <c r="Q681" i="23"/>
  <c r="Q1690" i="23"/>
  <c r="Q2285" i="23"/>
  <c r="Q2246" i="23"/>
  <c r="Q1946" i="23"/>
  <c r="Q1390" i="23"/>
  <c r="Q2204" i="23"/>
  <c r="R544" i="23"/>
  <c r="Q544" i="23"/>
  <c r="H278" i="1"/>
  <c r="Q707" i="23"/>
  <c r="Q1082" i="23"/>
  <c r="Q2597" i="23"/>
  <c r="Q2755" i="23"/>
  <c r="Q1153" i="23"/>
  <c r="Q2263" i="23"/>
  <c r="Q1588" i="23"/>
  <c r="Q1025" i="23"/>
  <c r="R534" i="23"/>
  <c r="Q534" i="23"/>
  <c r="Q1777" i="23"/>
  <c r="Q1441" i="23"/>
  <c r="Q2213" i="23"/>
  <c r="Q595" i="23"/>
  <c r="R506" i="23"/>
  <c r="Q506" i="23"/>
  <c r="Q943" i="23"/>
  <c r="Q1624" i="23"/>
  <c r="Q1792" i="23"/>
  <c r="Q1415" i="23"/>
  <c r="Q1772" i="23"/>
  <c r="Q865" i="23"/>
  <c r="Q2172" i="23"/>
  <c r="Q2631" i="23"/>
  <c r="Q564" i="23"/>
  <c r="Q2863" i="23"/>
  <c r="Q1556" i="23"/>
  <c r="Q1100" i="23"/>
  <c r="Q1540" i="23"/>
  <c r="Q761" i="23"/>
  <c r="Q1688" i="23"/>
  <c r="Q1724" i="23"/>
  <c r="Q836" i="23"/>
  <c r="Q1290" i="23"/>
  <c r="Q1675" i="23"/>
  <c r="Q1683" i="23"/>
  <c r="Q2024" i="23"/>
  <c r="Q2798" i="23"/>
  <c r="Q2493" i="23"/>
  <c r="Q1177" i="23"/>
  <c r="Q743" i="23"/>
  <c r="Q2551" i="23"/>
  <c r="Q2297" i="23"/>
  <c r="Q2411" i="23"/>
  <c r="Q2548" i="23"/>
  <c r="Q2090" i="23"/>
  <c r="Q2023" i="23"/>
  <c r="Q2057" i="23"/>
  <c r="Q1183" i="23"/>
  <c r="Q2047" i="23"/>
  <c r="Q2190" i="23"/>
  <c r="Q2094" i="23"/>
  <c r="Q847" i="23"/>
  <c r="Q2068" i="23"/>
  <c r="Q2054" i="23"/>
  <c r="Q2173" i="23"/>
  <c r="Q2025" i="23"/>
  <c r="Q682" i="23"/>
  <c r="Q854" i="23"/>
  <c r="Q2196" i="23"/>
  <c r="Q2030" i="23"/>
  <c r="Q1018" i="23"/>
  <c r="Q2582" i="23"/>
  <c r="Q2027" i="23"/>
  <c r="Q2092" i="23"/>
  <c r="Q1276" i="23"/>
  <c r="Q2072" i="23"/>
  <c r="Q2900" i="23"/>
  <c r="Q3038" i="23"/>
  <c r="Q3016" i="23"/>
  <c r="Q3010" i="23"/>
  <c r="Q3083" i="23"/>
  <c r="Q2953" i="23"/>
  <c r="Q3074" i="23"/>
  <c r="Q2991" i="23"/>
  <c r="Q3022" i="23"/>
  <c r="Q3005" i="23"/>
  <c r="Q3071" i="23"/>
  <c r="Q2946" i="23"/>
  <c r="Q3050" i="23"/>
  <c r="Q3004" i="23"/>
  <c r="Q3014" i="23"/>
  <c r="Q2999" i="23"/>
  <c r="Q3030" i="23"/>
  <c r="Q3012" i="23"/>
  <c r="Q2942" i="23"/>
  <c r="Q2992" i="23"/>
  <c r="Q3079" i="23"/>
  <c r="Q3100" i="23"/>
  <c r="Q3061" i="23"/>
  <c r="R327" i="23"/>
  <c r="Q327" i="23"/>
  <c r="R113" i="23"/>
  <c r="Q113" i="23"/>
  <c r="R39" i="23"/>
  <c r="Q39" i="23"/>
  <c r="R138" i="23"/>
  <c r="Q138" i="23"/>
  <c r="R116" i="23"/>
  <c r="Q252" i="23"/>
  <c r="R252" i="23"/>
  <c r="R53" i="23"/>
  <c r="Q53" i="23"/>
  <c r="R104" i="23"/>
  <c r="Q104" i="23"/>
  <c r="R77" i="23"/>
  <c r="Q77" i="23"/>
  <c r="R299" i="23"/>
  <c r="Q299" i="23"/>
  <c r="R235" i="23"/>
  <c r="Q235" i="23"/>
  <c r="R365" i="23"/>
  <c r="Q365" i="23"/>
  <c r="R35" i="23"/>
  <c r="Q35" i="23"/>
  <c r="R19" i="23"/>
  <c r="Q19" i="23"/>
  <c r="R429" i="23"/>
  <c r="Q429" i="23"/>
  <c r="R217" i="23"/>
  <c r="Q217" i="23"/>
  <c r="R404" i="23"/>
  <c r="Q404" i="23"/>
  <c r="Q50" i="23"/>
  <c r="R50" i="23"/>
  <c r="R132" i="23"/>
  <c r="Q132" i="23"/>
  <c r="R249" i="23"/>
  <c r="Q249" i="23"/>
  <c r="Q162" i="23"/>
  <c r="R162" i="23"/>
  <c r="R165" i="23"/>
  <c r="Q165" i="23"/>
  <c r="Q4" i="23"/>
  <c r="Q271" i="23"/>
  <c r="R271" i="23"/>
  <c r="R296" i="23"/>
  <c r="Q296" i="23"/>
  <c r="R414" i="23"/>
  <c r="R292" i="23"/>
  <c r="Q292" i="23"/>
  <c r="R260" i="23"/>
  <c r="Q260" i="23"/>
  <c r="R144" i="23"/>
  <c r="Q144" i="23"/>
  <c r="R13" i="23"/>
  <c r="Q13" i="23"/>
  <c r="R167" i="23"/>
  <c r="R244" i="23"/>
  <c r="Q244" i="23"/>
  <c r="R58" i="23"/>
  <c r="Q58" i="23"/>
  <c r="R74" i="23"/>
  <c r="R200" i="23"/>
  <c r="Q200" i="23"/>
  <c r="R281" i="23"/>
  <c r="Q281" i="23"/>
  <c r="R136" i="23"/>
  <c r="Q136" i="23"/>
  <c r="R103" i="23"/>
  <c r="Q103" i="23"/>
  <c r="R227" i="23"/>
  <c r="Q227" i="23"/>
  <c r="R355" i="23"/>
  <c r="Q355" i="23"/>
  <c r="Q290" i="23"/>
  <c r="R290" i="23"/>
  <c r="R324" i="23"/>
  <c r="Q324" i="23"/>
  <c r="R176" i="23"/>
  <c r="Q176" i="23"/>
  <c r="R208" i="23"/>
  <c r="Q208" i="23"/>
  <c r="R373" i="23"/>
  <c r="R395" i="23"/>
  <c r="Q111" i="23"/>
  <c r="R111" i="23"/>
  <c r="R344" i="23"/>
  <c r="Q344" i="23"/>
  <c r="Q79" i="23"/>
  <c r="R79" i="23"/>
  <c r="R158" i="23"/>
  <c r="Q158" i="23"/>
  <c r="Q204" i="23"/>
  <c r="R204" i="23"/>
  <c r="R413" i="23"/>
  <c r="R439" i="23"/>
  <c r="Q439" i="23"/>
  <c r="R408" i="23"/>
  <c r="Q408" i="23"/>
  <c r="R411" i="23"/>
  <c r="Q348" i="23"/>
  <c r="R348" i="23"/>
  <c r="Q175" i="23"/>
  <c r="R175" i="23"/>
  <c r="R430" i="23"/>
  <c r="Q430" i="23"/>
  <c r="R141" i="23"/>
  <c r="Q141" i="23"/>
  <c r="R68" i="23"/>
  <c r="Q68" i="23"/>
  <c r="R197" i="23"/>
  <c r="Q197" i="23"/>
  <c r="R356" i="23"/>
  <c r="Q356" i="23"/>
  <c r="R317" i="23"/>
  <c r="Q317" i="23"/>
  <c r="R213" i="23"/>
  <c r="Q213" i="23"/>
  <c r="R245" i="23"/>
  <c r="Q245" i="23"/>
  <c r="R372" i="23"/>
  <c r="R91" i="23"/>
  <c r="R40" i="23"/>
  <c r="Q40" i="23"/>
  <c r="R160" i="23"/>
  <c r="Q160" i="23"/>
  <c r="R198" i="23"/>
  <c r="Q198" i="23"/>
  <c r="R202" i="23"/>
  <c r="Q202" i="23"/>
  <c r="R374" i="23"/>
  <c r="R386" i="23"/>
  <c r="Q386" i="23"/>
  <c r="R62" i="23"/>
  <c r="Q62" i="23"/>
  <c r="R308" i="23"/>
  <c r="Q308" i="23"/>
  <c r="R384" i="23"/>
  <c r="Q384" i="23"/>
  <c r="R96" i="23"/>
  <c r="R221" i="23"/>
  <c r="R134" i="23"/>
  <c r="Q134" i="23"/>
  <c r="R97" i="23"/>
  <c r="Q97" i="23"/>
  <c r="Q397" i="23"/>
  <c r="R397" i="23"/>
  <c r="R434" i="23"/>
  <c r="R119" i="23"/>
  <c r="Q119" i="23"/>
  <c r="R135" i="23"/>
  <c r="Q135" i="23"/>
  <c r="R304" i="23"/>
  <c r="R80" i="23"/>
  <c r="Q80" i="23"/>
  <c r="R310" i="23"/>
  <c r="Q310" i="23"/>
  <c r="R367" i="23"/>
  <c r="Q367" i="23"/>
  <c r="R272" i="23"/>
  <c r="Q272" i="23"/>
  <c r="R69" i="23"/>
  <c r="Q69" i="23"/>
  <c r="R240" i="23"/>
  <c r="Q240" i="23"/>
  <c r="Q306" i="23"/>
  <c r="R306" i="23"/>
  <c r="R61" i="23"/>
  <c r="Q61" i="23"/>
  <c r="R363" i="23"/>
  <c r="Q363" i="23"/>
  <c r="R99" i="23"/>
  <c r="Q99" i="23"/>
  <c r="R216" i="23"/>
  <c r="Q216" i="23"/>
  <c r="R261" i="23"/>
  <c r="R325" i="23"/>
  <c r="Q325" i="23"/>
  <c r="R251" i="23"/>
  <c r="Q251" i="23"/>
  <c r="R377" i="23"/>
  <c r="Q377" i="23"/>
  <c r="R174" i="23"/>
  <c r="Q174" i="23"/>
  <c r="R352" i="23"/>
  <c r="Q352" i="23"/>
  <c r="R21" i="23"/>
  <c r="Q21" i="23"/>
  <c r="R285" i="23"/>
  <c r="Q285" i="23"/>
  <c r="R366" i="23"/>
  <c r="Q366" i="23"/>
  <c r="R420" i="23"/>
  <c r="R233" i="23"/>
  <c r="Q233" i="23"/>
  <c r="R142" i="23"/>
  <c r="Q142" i="23"/>
  <c r="Q3092" i="23"/>
  <c r="Q2984" i="23"/>
  <c r="Q3011" i="23"/>
  <c r="Q2941" i="23"/>
  <c r="Q2978" i="23"/>
  <c r="Q3073" i="23"/>
  <c r="Q3009" i="23"/>
  <c r="Q2938" i="23"/>
  <c r="P1633" i="23"/>
  <c r="Q1633" i="23" s="1"/>
  <c r="Q2926" i="23"/>
  <c r="Q3054" i="23"/>
  <c r="Q2990" i="23"/>
  <c r="Q3085" i="23"/>
  <c r="Q2954" i="23"/>
  <c r="Q2932" i="23"/>
  <c r="Q2949" i="23"/>
  <c r="P2796" i="23"/>
  <c r="R49" i="23"/>
  <c r="Q49" i="23"/>
  <c r="Q188" i="23"/>
  <c r="R188" i="23"/>
  <c r="R203" i="23"/>
  <c r="Q203" i="23"/>
  <c r="R256" i="23"/>
  <c r="R254" i="23"/>
  <c r="Q254" i="23"/>
  <c r="R343" i="23"/>
  <c r="Q343" i="23"/>
  <c r="R431" i="23"/>
  <c r="R93" i="23"/>
  <c r="Q93" i="23"/>
  <c r="R57" i="23"/>
  <c r="Q57" i="23"/>
  <c r="Q284" i="23"/>
  <c r="R284" i="23"/>
  <c r="R92" i="23"/>
  <c r="R211" i="23"/>
  <c r="Q211" i="23"/>
  <c r="R139" i="23"/>
  <c r="Q139" i="23"/>
  <c r="R168" i="23"/>
  <c r="Q168" i="23"/>
  <c r="R222" i="23"/>
  <c r="R403" i="23"/>
  <c r="R154" i="23"/>
  <c r="Q154" i="23"/>
  <c r="R153" i="23"/>
  <c r="Q153" i="23"/>
  <c r="R389" i="23"/>
  <c r="Q389" i="23"/>
  <c r="R215" i="23"/>
  <c r="Q215" i="23"/>
  <c r="R298" i="23"/>
  <c r="Q298" i="23"/>
  <c r="R452" i="23"/>
  <c r="Q452" i="23"/>
  <c r="R286" i="23"/>
  <c r="Q286" i="23"/>
  <c r="R64" i="23"/>
  <c r="Q64" i="23"/>
  <c r="R137" i="23"/>
  <c r="Q137" i="23"/>
  <c r="R337" i="23"/>
  <c r="Q337" i="23"/>
  <c r="Q268" i="23"/>
  <c r="R268" i="23"/>
  <c r="R219" i="23"/>
  <c r="Q219" i="23"/>
  <c r="R147" i="23"/>
  <c r="Q147" i="23"/>
  <c r="R455" i="23"/>
  <c r="R67" i="23"/>
  <c r="Q67" i="23"/>
  <c r="R52" i="23"/>
  <c r="Q52" i="23"/>
  <c r="R385" i="23"/>
  <c r="Q385" i="23"/>
  <c r="R313" i="23"/>
  <c r="Q313" i="23"/>
  <c r="R145" i="23"/>
  <c r="Q145" i="23"/>
  <c r="R418" i="23"/>
  <c r="R349" i="23"/>
  <c r="Q349" i="23"/>
  <c r="Q428" i="23"/>
  <c r="R428" i="23"/>
  <c r="R259" i="23"/>
  <c r="Q259" i="23"/>
  <c r="R166" i="23"/>
  <c r="Q166" i="23"/>
  <c r="R390" i="23"/>
  <c r="Q390" i="23"/>
  <c r="R436" i="23"/>
  <c r="Q436" i="23"/>
  <c r="R163" i="23"/>
  <c r="Q163" i="23"/>
  <c r="R48" i="23"/>
  <c r="Q48" i="23"/>
  <c r="Q274" i="23"/>
  <c r="R274" i="23"/>
  <c r="R157" i="23"/>
  <c r="Q157" i="23"/>
  <c r="Q124" i="23"/>
  <c r="R124" i="23"/>
  <c r="R442" i="23"/>
  <c r="Q442" i="23"/>
  <c r="Q445" i="23"/>
  <c r="R445" i="23"/>
  <c r="R449" i="23"/>
  <c r="Q449" i="23"/>
  <c r="R161" i="23"/>
  <c r="Q161" i="23"/>
  <c r="R17" i="23"/>
  <c r="Q17" i="23"/>
  <c r="R334" i="23"/>
  <c r="Q334" i="23"/>
  <c r="Q60" i="23"/>
  <c r="R60" i="23"/>
  <c r="R242" i="23"/>
  <c r="R71" i="23"/>
  <c r="Q71" i="23"/>
  <c r="R238" i="23"/>
  <c r="Q238" i="23"/>
  <c r="R201" i="23"/>
  <c r="Q201" i="23"/>
  <c r="Q207" i="23"/>
  <c r="R207" i="23"/>
  <c r="R180" i="23"/>
  <c r="Q180" i="23"/>
  <c r="R32" i="23"/>
  <c r="Q32" i="23"/>
  <c r="R454" i="23"/>
  <c r="R362" i="23"/>
  <c r="R152" i="23"/>
  <c r="Q152" i="23"/>
  <c r="R84" i="23"/>
  <c r="Q84" i="23"/>
  <c r="Q381" i="23"/>
  <c r="R381" i="23"/>
  <c r="R297" i="23"/>
  <c r="Q297" i="23"/>
  <c r="R433" i="23"/>
  <c r="Q433" i="23"/>
  <c r="R20" i="23"/>
  <c r="Q20" i="23"/>
  <c r="R112" i="23"/>
  <c r="Q112" i="23"/>
  <c r="R151" i="23"/>
  <c r="Q151" i="23"/>
  <c r="R214" i="23"/>
  <c r="Q214" i="23"/>
  <c r="R444" i="23"/>
  <c r="Q444" i="23"/>
  <c r="R224" i="23"/>
  <c r="Q194" i="23"/>
  <c r="R194" i="23"/>
  <c r="R393" i="23"/>
  <c r="Q393" i="23"/>
  <c r="R446" i="23"/>
  <c r="Q446" i="23"/>
  <c r="R9" i="23"/>
  <c r="Q9" i="23"/>
  <c r="R346" i="23"/>
  <c r="Q346" i="23"/>
  <c r="R311" i="23"/>
  <c r="Q311" i="23"/>
  <c r="Q98" i="23"/>
  <c r="R98" i="23"/>
  <c r="R368" i="23"/>
  <c r="Q368" i="23"/>
  <c r="Q380" i="23"/>
  <c r="R380" i="23"/>
  <c r="R401" i="23"/>
  <c r="Q401" i="23"/>
  <c r="R341" i="23"/>
  <c r="Q341" i="23"/>
  <c r="R371" i="23"/>
  <c r="R264" i="23"/>
  <c r="Q264" i="23"/>
  <c r="R278" i="23"/>
  <c r="Q278" i="23"/>
  <c r="R45" i="23"/>
  <c r="Q45" i="23"/>
  <c r="R275" i="23"/>
  <c r="Q275" i="23"/>
  <c r="R266" i="23"/>
  <c r="Q266" i="23"/>
  <c r="R293" i="23"/>
  <c r="Q293" i="23"/>
  <c r="R283" i="23"/>
  <c r="Q283" i="23"/>
  <c r="R234" i="23"/>
  <c r="Q234" i="23"/>
  <c r="Q210" i="23"/>
  <c r="R210" i="23"/>
  <c r="R443" i="23"/>
  <c r="Q443" i="23"/>
  <c r="R265" i="23"/>
  <c r="Q265" i="23"/>
  <c r="Q255" i="23"/>
  <c r="R255" i="23"/>
  <c r="R73" i="23"/>
  <c r="Q73" i="23"/>
  <c r="R376" i="23"/>
  <c r="Q376" i="23"/>
  <c r="R148" i="23"/>
  <c r="Q148" i="23"/>
  <c r="R295" i="23"/>
  <c r="Q295" i="23"/>
  <c r="R225" i="23"/>
  <c r="Q225" i="23"/>
  <c r="Q76" i="23"/>
  <c r="R76" i="23"/>
  <c r="R426" i="23"/>
  <c r="R209" i="23"/>
  <c r="Q209" i="23"/>
  <c r="R56" i="23"/>
  <c r="Q56" i="23"/>
  <c r="R30" i="23"/>
  <c r="Q30" i="23"/>
  <c r="R305" i="23"/>
  <c r="R122" i="23"/>
  <c r="Q122" i="23"/>
  <c r="Q3048" i="23"/>
  <c r="Q3059" i="23"/>
  <c r="Q2995" i="23"/>
  <c r="Q3090" i="23"/>
  <c r="Q3026" i="23"/>
  <c r="Q2961" i="23"/>
  <c r="Q3057" i="23"/>
  <c r="Q2993" i="23"/>
  <c r="Q3069" i="23"/>
  <c r="Q3098" i="23"/>
  <c r="Q3034" i="23"/>
  <c r="Q3065" i="23"/>
  <c r="P1695" i="23"/>
  <c r="P1715" i="23"/>
  <c r="R212" i="23"/>
  <c r="Q212" i="23"/>
  <c r="R115" i="23"/>
  <c r="Q115" i="23"/>
  <c r="R78" i="23"/>
  <c r="Q78" i="23"/>
  <c r="Q239" i="23"/>
  <c r="R239" i="23"/>
  <c r="R55" i="23"/>
  <c r="Q55" i="23"/>
  <c r="R280" i="23"/>
  <c r="Q280" i="23"/>
  <c r="R23" i="23"/>
  <c r="Q23" i="23"/>
  <c r="R133" i="23"/>
  <c r="Q133" i="23"/>
  <c r="R189" i="23"/>
  <c r="Q189" i="23"/>
  <c r="R329" i="23"/>
  <c r="Q3" i="23"/>
  <c r="Q191" i="23"/>
  <c r="R191" i="23"/>
  <c r="R279" i="23"/>
  <c r="Q258" i="23"/>
  <c r="R258" i="23"/>
  <c r="R412" i="23"/>
  <c r="R391" i="23"/>
  <c r="Q391" i="23"/>
  <c r="R218" i="23"/>
  <c r="Q218" i="23"/>
  <c r="R129" i="23"/>
  <c r="Q129" i="23"/>
  <c r="R302" i="23"/>
  <c r="Q66" i="23"/>
  <c r="R66" i="23"/>
  <c r="R179" i="23"/>
  <c r="Q179" i="23"/>
  <c r="R339" i="23"/>
  <c r="Q339" i="23"/>
  <c r="R246" i="23"/>
  <c r="Q246" i="23"/>
  <c r="R192" i="23"/>
  <c r="Q192" i="23"/>
  <c r="R379" i="23"/>
  <c r="Q379" i="23"/>
  <c r="Q108" i="23"/>
  <c r="R108" i="23"/>
  <c r="R323" i="23"/>
  <c r="Q323" i="23"/>
  <c r="R333" i="23"/>
  <c r="Q333" i="23"/>
  <c r="R409" i="23"/>
  <c r="R42" i="23"/>
  <c r="Q42" i="23"/>
  <c r="R303" i="23"/>
  <c r="Q18" i="23"/>
  <c r="R18" i="23"/>
  <c r="Q34" i="23"/>
  <c r="R34" i="23"/>
  <c r="R125" i="23"/>
  <c r="Q125" i="23"/>
  <c r="R318" i="23"/>
  <c r="Q318" i="23"/>
  <c r="R422" i="23"/>
  <c r="R427" i="23"/>
  <c r="Q427" i="23"/>
  <c r="R253" i="23"/>
  <c r="Q253" i="23"/>
  <c r="R262" i="23"/>
  <c r="Q262" i="23"/>
  <c r="R392" i="23"/>
  <c r="Q392" i="23"/>
  <c r="Q31" i="23"/>
  <c r="R31" i="23"/>
  <c r="R421" i="23"/>
  <c r="Q421" i="23"/>
  <c r="R177" i="23"/>
  <c r="Q177" i="23"/>
  <c r="Q236" i="23"/>
  <c r="R236" i="23"/>
  <c r="Q316" i="23"/>
  <c r="R316" i="23"/>
  <c r="R328" i="23"/>
  <c r="Q328" i="23"/>
  <c r="R273" i="23"/>
  <c r="Q273" i="23"/>
  <c r="R354" i="23"/>
  <c r="Q354" i="23"/>
  <c r="R358" i="23"/>
  <c r="Q358" i="23"/>
  <c r="R247" i="23"/>
  <c r="Q247" i="23"/>
  <c r="R230" i="23"/>
  <c r="Q230" i="23"/>
  <c r="R94" i="23"/>
  <c r="Q94" i="23"/>
  <c r="R357" i="23"/>
  <c r="Q357" i="23"/>
  <c r="Q47" i="23"/>
  <c r="R47" i="23"/>
  <c r="R118" i="23"/>
  <c r="Q118" i="23"/>
  <c r="R291" i="23"/>
  <c r="Q291" i="23"/>
  <c r="R10" i="23"/>
  <c r="Q10" i="23"/>
  <c r="R301" i="23"/>
  <c r="Q301" i="23"/>
  <c r="R229" i="23"/>
  <c r="Q229" i="23"/>
  <c r="R110" i="23"/>
  <c r="Q110" i="23"/>
  <c r="Q178" i="23"/>
  <c r="R178" i="23"/>
  <c r="Q63" i="23"/>
  <c r="R63" i="23"/>
  <c r="R43" i="23"/>
  <c r="Q43" i="23"/>
  <c r="R190" i="23"/>
  <c r="Q190" i="23"/>
  <c r="Q5" i="23"/>
  <c r="Q114" i="23"/>
  <c r="R114" i="23"/>
  <c r="R36" i="23"/>
  <c r="Q36" i="23"/>
  <c r="R394" i="23"/>
  <c r="R332" i="23"/>
  <c r="Q332" i="23"/>
  <c r="R447" i="23"/>
  <c r="Q447" i="23"/>
  <c r="R294" i="23"/>
  <c r="Q294" i="23"/>
  <c r="R383" i="23"/>
  <c r="Q383" i="23"/>
  <c r="R26" i="23"/>
  <c r="Q26" i="23"/>
  <c r="R438" i="23"/>
  <c r="Q438" i="23"/>
  <c r="R59" i="23"/>
  <c r="Q59" i="23"/>
  <c r="R241" i="23"/>
  <c r="Q241" i="23"/>
  <c r="R378" i="23"/>
  <c r="Q378" i="23"/>
  <c r="R199" i="23"/>
  <c r="Q199" i="23"/>
  <c r="R375" i="23"/>
  <c r="Q375" i="23"/>
  <c r="R361" i="23"/>
  <c r="Q361" i="23"/>
  <c r="R8" i="23"/>
  <c r="Q8" i="23"/>
  <c r="R70" i="23"/>
  <c r="Q70" i="23"/>
  <c r="R307" i="23"/>
  <c r="Q307" i="23"/>
  <c r="R400" i="23"/>
  <c r="Q400" i="23"/>
  <c r="R33" i="23"/>
  <c r="Q33" i="23"/>
  <c r="Q287" i="23"/>
  <c r="R287" i="23"/>
  <c r="R170" i="23"/>
  <c r="Q170" i="23"/>
  <c r="R173" i="23"/>
  <c r="Q173" i="23"/>
  <c r="R406" i="23"/>
  <c r="Q406" i="23"/>
  <c r="R65" i="23"/>
  <c r="Q65" i="23"/>
  <c r="R342" i="23"/>
  <c r="Q342" i="23"/>
  <c r="R37" i="23"/>
  <c r="Q37" i="23"/>
  <c r="R126" i="23"/>
  <c r="Q126" i="23"/>
  <c r="R330" i="23"/>
  <c r="Q322" i="23"/>
  <c r="R322" i="23"/>
  <c r="R38" i="23"/>
  <c r="Q38" i="23"/>
  <c r="Q127" i="23"/>
  <c r="R127" i="23"/>
  <c r="R448" i="23"/>
  <c r="R185" i="23"/>
  <c r="Q185" i="23"/>
  <c r="R263" i="23"/>
  <c r="Q263" i="23"/>
  <c r="R402" i="23"/>
  <c r="Q402" i="23"/>
  <c r="R237" i="23"/>
  <c r="Q237" i="23"/>
  <c r="Q130" i="23"/>
  <c r="R130" i="23"/>
  <c r="R415" i="23"/>
  <c r="R269" i="23"/>
  <c r="Q269" i="23"/>
  <c r="R51" i="23"/>
  <c r="Q51" i="23"/>
  <c r="R243" i="23"/>
  <c r="Q243" i="23"/>
  <c r="R440" i="23"/>
  <c r="Q440" i="23"/>
  <c r="R90" i="23"/>
  <c r="Q226" i="23"/>
  <c r="R226" i="23"/>
  <c r="R326" i="23"/>
  <c r="Q326" i="23"/>
  <c r="R423" i="23"/>
  <c r="Q423" i="23"/>
  <c r="R387" i="23"/>
  <c r="Q387" i="23"/>
  <c r="R451" i="23"/>
  <c r="Q451" i="23"/>
  <c r="R351" i="23"/>
  <c r="Q351" i="23"/>
  <c r="R100" i="23"/>
  <c r="Q100" i="23"/>
  <c r="R315" i="23"/>
  <c r="Q315" i="23"/>
  <c r="R314" i="23"/>
  <c r="Q314" i="23"/>
  <c r="R453" i="23"/>
  <c r="Q453" i="23"/>
  <c r="Q364" i="23"/>
  <c r="R364" i="23"/>
  <c r="R75" i="23"/>
  <c r="Q75" i="23"/>
  <c r="R407" i="23"/>
  <c r="Q407" i="23"/>
  <c r="R27" i="23"/>
  <c r="Q27" i="23"/>
  <c r="R106" i="23"/>
  <c r="Q106" i="23"/>
  <c r="Q2963" i="23"/>
  <c r="Q2979" i="23"/>
  <c r="Q2939" i="23"/>
  <c r="Q3041" i="23"/>
  <c r="Q2977" i="23"/>
  <c r="P1607" i="23"/>
  <c r="Q1607" i="23" s="1"/>
  <c r="Q3064" i="23"/>
  <c r="Q3086" i="23"/>
  <c r="Q2955" i="23"/>
  <c r="Q3053" i="23"/>
  <c r="P1526" i="23"/>
  <c r="Q1526" i="23" s="1"/>
  <c r="Q2964" i="23"/>
  <c r="Q3051" i="23"/>
  <c r="P3082" i="23"/>
  <c r="Q3082" i="23" s="1"/>
  <c r="R150" i="23"/>
  <c r="Q150" i="23"/>
  <c r="R11" i="23"/>
  <c r="Q11" i="23"/>
  <c r="Q338" i="23"/>
  <c r="R338" i="23"/>
  <c r="R206" i="23"/>
  <c r="Q206" i="23"/>
  <c r="Q159" i="23"/>
  <c r="R159" i="23"/>
  <c r="R155" i="23"/>
  <c r="Q155" i="23"/>
  <c r="R46" i="23"/>
  <c r="Q46" i="23"/>
  <c r="R441" i="23"/>
  <c r="Q441" i="23"/>
  <c r="R107" i="23"/>
  <c r="Q107" i="23"/>
  <c r="R450" i="23"/>
  <c r="Q450" i="23"/>
  <c r="Q146" i="23"/>
  <c r="R146" i="23"/>
  <c r="R182" i="23"/>
  <c r="Q182" i="23"/>
  <c r="R184" i="23"/>
  <c r="Q184" i="23"/>
  <c r="R360" i="23"/>
  <c r="Q360" i="23"/>
  <c r="R149" i="23"/>
  <c r="Q149" i="23"/>
  <c r="R81" i="23"/>
  <c r="Q81" i="23"/>
  <c r="R24" i="23"/>
  <c r="Q24" i="23"/>
  <c r="R183" i="23"/>
  <c r="Q183" i="23"/>
  <c r="R335" i="23"/>
  <c r="Q335" i="23"/>
  <c r="R83" i="23"/>
  <c r="Q83" i="23"/>
  <c r="Q172" i="23"/>
  <c r="R172" i="23"/>
  <c r="R432" i="23"/>
  <c r="Q432" i="23"/>
  <c r="R350" i="23"/>
  <c r="Q350" i="23"/>
  <c r="R321" i="23"/>
  <c r="Q321" i="23"/>
  <c r="R128" i="23"/>
  <c r="Q128" i="23"/>
  <c r="R288" i="23"/>
  <c r="Q288" i="23"/>
  <c r="R86" i="23"/>
  <c r="Q86" i="23"/>
  <c r="R105" i="23"/>
  <c r="Q105" i="23"/>
  <c r="Q143" i="23"/>
  <c r="R143" i="23"/>
  <c r="R120" i="23"/>
  <c r="Q120" i="23"/>
  <c r="Q15" i="23"/>
  <c r="R15" i="23"/>
  <c r="Q140" i="23"/>
  <c r="R140" i="23"/>
  <c r="R435" i="23"/>
  <c r="Q435" i="23"/>
  <c r="R416" i="23"/>
  <c r="Q416" i="23"/>
  <c r="R117" i="23"/>
  <c r="Q117" i="23"/>
  <c r="R369" i="23"/>
  <c r="Q369" i="23"/>
  <c r="R101" i="23"/>
  <c r="Q101" i="23"/>
  <c r="R25" i="23"/>
  <c r="Q25" i="23"/>
  <c r="R102" i="23"/>
  <c r="Q102" i="23"/>
  <c r="R131" i="23"/>
  <c r="Q131" i="23"/>
  <c r="R331" i="23"/>
  <c r="Q331" i="23"/>
  <c r="R340" i="23"/>
  <c r="Q340" i="23"/>
  <c r="R370" i="23"/>
  <c r="Q370" i="23"/>
  <c r="R437" i="23"/>
  <c r="Q437" i="23"/>
  <c r="Q44" i="23"/>
  <c r="R44" i="23"/>
  <c r="R353" i="23"/>
  <c r="Q353" i="23"/>
  <c r="R220" i="23"/>
  <c r="R181" i="23"/>
  <c r="Q181" i="23"/>
  <c r="R121" i="23"/>
  <c r="Q121" i="23"/>
  <c r="R398" i="23"/>
  <c r="Q398" i="23"/>
  <c r="R228" i="23"/>
  <c r="Q228" i="23"/>
  <c r="R300" i="23"/>
  <c r="Q300" i="23"/>
  <c r="R89" i="23"/>
  <c r="R232" i="23"/>
  <c r="Q232" i="23"/>
  <c r="R164" i="23"/>
  <c r="R396" i="23"/>
  <c r="Q396" i="23"/>
  <c r="R29" i="23"/>
  <c r="Q29" i="23"/>
  <c r="R123" i="23"/>
  <c r="Q123" i="23"/>
  <c r="R267" i="23"/>
  <c r="Q267" i="23"/>
  <c r="R282" i="23"/>
  <c r="Q282" i="23"/>
  <c r="Q95" i="23"/>
  <c r="R95" i="23"/>
  <c r="R419" i="23"/>
  <c r="Q419" i="23"/>
  <c r="R171" i="23"/>
  <c r="Q171" i="23"/>
  <c r="R289" i="23"/>
  <c r="Q289" i="23"/>
  <c r="R276" i="23"/>
  <c r="Q276" i="23"/>
  <c r="Q28" i="23"/>
  <c r="R28" i="23"/>
  <c r="R196" i="23"/>
  <c r="Q196" i="23"/>
  <c r="R87" i="23"/>
  <c r="Q87" i="23"/>
  <c r="R186" i="23"/>
  <c r="Q186" i="23"/>
  <c r="R7" i="23"/>
  <c r="Q7" i="23"/>
  <c r="R388" i="23"/>
  <c r="Q388" i="23"/>
  <c r="R72" i="23"/>
  <c r="Q72" i="23"/>
  <c r="R417" i="23"/>
  <c r="Q417" i="23"/>
  <c r="R359" i="23"/>
  <c r="Q359" i="23"/>
  <c r="R345" i="23"/>
  <c r="Q345" i="23"/>
  <c r="R14" i="23"/>
  <c r="Q14" i="23"/>
  <c r="R320" i="23"/>
  <c r="Q320" i="23"/>
  <c r="Q319" i="23"/>
  <c r="R319" i="23"/>
  <c r="R187" i="23"/>
  <c r="Q187" i="23"/>
  <c r="R193" i="23"/>
  <c r="Q193" i="23"/>
  <c r="R257" i="23"/>
  <c r="Q257" i="23"/>
  <c r="R109" i="23"/>
  <c r="Q109" i="23"/>
  <c r="R250" i="23"/>
  <c r="Q250" i="23"/>
  <c r="R424" i="23"/>
  <c r="Q424" i="23"/>
  <c r="R54" i="23"/>
  <c r="Q54" i="23"/>
  <c r="R270" i="23"/>
  <c r="Q270" i="23"/>
  <c r="R309" i="23"/>
  <c r="Q309" i="23"/>
  <c r="R382" i="23"/>
  <c r="Q382" i="23"/>
  <c r="R312" i="23"/>
  <c r="Q312" i="23"/>
  <c r="Q399" i="23"/>
  <c r="R399" i="23"/>
  <c r="Q12" i="23"/>
  <c r="R12" i="23"/>
  <c r="R277" i="23"/>
  <c r="Q277" i="23"/>
  <c r="R231" i="23"/>
  <c r="Q231" i="23"/>
  <c r="Q223" i="23"/>
  <c r="R223" i="23"/>
  <c r="R405" i="23"/>
  <c r="Q405" i="23"/>
  <c r="R425" i="23"/>
  <c r="Q425" i="23"/>
  <c r="R41" i="23"/>
  <c r="Q41" i="23"/>
  <c r="R347" i="23"/>
  <c r="Q347" i="23"/>
  <c r="R205" i="23"/>
  <c r="Q205" i="23"/>
  <c r="Q156" i="23"/>
  <c r="R156" i="23"/>
  <c r="R85" i="23"/>
  <c r="Q85" i="23"/>
  <c r="R336" i="23"/>
  <c r="Q336" i="23"/>
  <c r="R195" i="23"/>
  <c r="Q195" i="23"/>
  <c r="Q82" i="23"/>
  <c r="R82" i="23"/>
  <c r="R410" i="23"/>
  <c r="Q410" i="23"/>
  <c r="R248" i="23"/>
  <c r="Q248" i="23"/>
  <c r="R88" i="23"/>
  <c r="Q88" i="23"/>
  <c r="R22" i="23"/>
  <c r="Q22" i="23"/>
  <c r="R16" i="23"/>
  <c r="Q16" i="23"/>
  <c r="R169" i="23"/>
  <c r="Q169" i="23"/>
  <c r="Q3028" i="23"/>
  <c r="Q3091" i="23"/>
  <c r="Q3027" i="23"/>
  <c r="Q2962" i="23"/>
  <c r="Q3058" i="23"/>
  <c r="Q2994" i="23"/>
  <c r="Q3089" i="23"/>
  <c r="Q3025" i="23"/>
  <c r="Q2959" i="23"/>
  <c r="Q2936" i="23"/>
  <c r="Q3039" i="23"/>
  <c r="Q2975" i="23"/>
  <c r="Q3006" i="23"/>
  <c r="Q2934" i="23"/>
  <c r="Q3101" i="23"/>
  <c r="Q2973" i="23"/>
  <c r="Q3099" i="23"/>
  <c r="Q3066" i="23"/>
  <c r="Q3095" i="23"/>
  <c r="I483" i="1"/>
  <c r="J833" i="1"/>
  <c r="I885" i="1"/>
  <c r="I953" i="1"/>
  <c r="I273" i="1"/>
  <c r="I296" i="1"/>
  <c r="I64" i="1"/>
  <c r="I807" i="1"/>
  <c r="I354" i="1"/>
  <c r="H183" i="1"/>
  <c r="H514" i="1"/>
  <c r="I752" i="1"/>
  <c r="I551" i="1"/>
  <c r="I106" i="1"/>
  <c r="I605" i="1"/>
  <c r="H786" i="1"/>
  <c r="H848" i="1"/>
  <c r="H917" i="1"/>
  <c r="J783" i="1"/>
  <c r="H429" i="1"/>
  <c r="H873" i="1"/>
  <c r="I148" i="1"/>
  <c r="I777" i="1"/>
  <c r="I907" i="1"/>
  <c r="I335" i="1"/>
  <c r="I863" i="1"/>
  <c r="I572" i="1"/>
  <c r="H769" i="1"/>
  <c r="H828" i="1"/>
  <c r="I191" i="1"/>
  <c r="I917" i="1"/>
  <c r="I278" i="1"/>
  <c r="H146" i="1"/>
  <c r="H395" i="1"/>
  <c r="H605" i="1"/>
  <c r="H113" i="1"/>
  <c r="H344" i="1"/>
  <c r="H620" i="1"/>
  <c r="J106" i="1"/>
  <c r="H106" i="1"/>
  <c r="H285" i="1"/>
  <c r="H791" i="1"/>
  <c r="H200" i="1"/>
  <c r="H300" i="1"/>
  <c r="H555" i="1"/>
  <c r="H785" i="1"/>
  <c r="H556" i="1"/>
  <c r="J883" i="1"/>
  <c r="H883" i="1"/>
  <c r="J937" i="1"/>
  <c r="H937" i="1"/>
  <c r="H622" i="1"/>
  <c r="H16" i="1"/>
  <c r="H718" i="1"/>
  <c r="H107" i="1"/>
  <c r="H412" i="1"/>
  <c r="H732" i="1"/>
  <c r="H98" i="1"/>
  <c r="H582" i="1"/>
  <c r="H540" i="1"/>
  <c r="H878" i="1"/>
  <c r="H402" i="1"/>
  <c r="H389" i="1"/>
  <c r="J9" i="1"/>
  <c r="H9" i="1"/>
  <c r="H305" i="1"/>
  <c r="H807" i="1"/>
  <c r="H191" i="1"/>
  <c r="J572" i="1"/>
  <c r="H572" i="1"/>
  <c r="H18" i="1"/>
  <c r="H488" i="1"/>
  <c r="H938" i="1"/>
  <c r="H676" i="1"/>
  <c r="H761" i="1"/>
  <c r="H135" i="1"/>
  <c r="H621" i="1"/>
  <c r="H303" i="1"/>
  <c r="J461" i="1"/>
  <c r="H461" i="1"/>
  <c r="H221" i="1"/>
  <c r="H213" i="1"/>
  <c r="H632" i="1"/>
  <c r="H549" i="1"/>
  <c r="H625" i="1"/>
  <c r="J334" i="1"/>
  <c r="H334" i="1"/>
  <c r="H617" i="1"/>
  <c r="H774" i="1"/>
  <c r="H41" i="1"/>
  <c r="H34" i="1"/>
  <c r="H802" i="1"/>
  <c r="H449" i="1"/>
  <c r="H383" i="1"/>
  <c r="H778" i="1"/>
  <c r="H868" i="1"/>
  <c r="J858" i="1"/>
  <c r="H858" i="1"/>
  <c r="H239" i="1"/>
  <c r="H685" i="1"/>
  <c r="H196" i="1"/>
  <c r="H901" i="1"/>
  <c r="H915" i="1"/>
  <c r="H740" i="1"/>
  <c r="H27" i="1"/>
  <c r="J551" i="1"/>
  <c r="H551" i="1"/>
  <c r="H616" i="1"/>
  <c r="H105" i="1"/>
  <c r="H543" i="1"/>
  <c r="H319" i="1"/>
  <c r="H465" i="1"/>
  <c r="H450" i="1"/>
  <c r="H532" i="1"/>
  <c r="H869" i="1"/>
  <c r="J432" i="1"/>
  <c r="H432" i="1"/>
  <c r="H476" i="1"/>
  <c r="J458" i="1"/>
  <c r="H458" i="1"/>
  <c r="H630" i="1"/>
  <c r="J187" i="1"/>
  <c r="H187" i="1"/>
  <c r="H951" i="1"/>
  <c r="H654" i="1"/>
  <c r="H662" i="1"/>
  <c r="J876" i="1"/>
  <c r="H876" i="1"/>
  <c r="H827" i="1"/>
  <c r="H86" i="1"/>
  <c r="H596" i="1"/>
  <c r="J506" i="1"/>
  <c r="H506" i="1"/>
  <c r="H641" i="1"/>
  <c r="H541" i="1"/>
  <c r="H606" i="1"/>
  <c r="H270" i="1"/>
  <c r="J816" i="1"/>
  <c r="H816" i="1"/>
  <c r="J375" i="1"/>
  <c r="H375" i="1"/>
  <c r="H601" i="1"/>
  <c r="H841" i="1"/>
  <c r="H328" i="1"/>
  <c r="H939" i="1"/>
  <c r="H24" i="1"/>
  <c r="H327" i="1"/>
  <c r="H87" i="1"/>
  <c r="J189" i="1"/>
  <c r="H189" i="1"/>
  <c r="H428" i="1"/>
  <c r="H660" i="1"/>
  <c r="J775" i="1"/>
  <c r="H775" i="1"/>
  <c r="H680" i="1"/>
  <c r="J416" i="1"/>
  <c r="J882" i="1"/>
  <c r="J19" i="1"/>
  <c r="J173" i="1"/>
  <c r="H416" i="1"/>
  <c r="H929" i="1"/>
  <c r="J205" i="1"/>
  <c r="H205" i="1"/>
  <c r="H47" i="1"/>
  <c r="H159" i="1"/>
  <c r="J948" i="1"/>
  <c r="J141" i="1"/>
  <c r="J278" i="1"/>
  <c r="J232" i="1"/>
  <c r="J23" i="1"/>
  <c r="J306" i="1"/>
  <c r="H306" i="1"/>
  <c r="H697" i="1"/>
  <c r="H31" i="1"/>
  <c r="H39" i="1"/>
  <c r="J251" i="1"/>
  <c r="H251" i="1"/>
  <c r="H259" i="1"/>
  <c r="H262" i="1"/>
  <c r="H772" i="1"/>
  <c r="H765" i="1"/>
  <c r="J614" i="1"/>
  <c r="H614" i="1"/>
  <c r="H339" i="1"/>
  <c r="H77" i="1"/>
  <c r="H138" i="1"/>
  <c r="H178" i="1"/>
  <c r="H222" i="1"/>
  <c r="H164" i="1"/>
  <c r="J624" i="1"/>
  <c r="H624" i="1"/>
  <c r="H923" i="1"/>
  <c r="J401" i="1"/>
  <c r="J706" i="1"/>
  <c r="H36" i="1"/>
  <c r="H898" i="1"/>
  <c r="H420" i="1"/>
  <c r="J335" i="1"/>
  <c r="H335" i="1"/>
  <c r="H819" i="1"/>
  <c r="J852" i="1"/>
  <c r="H852" i="1"/>
  <c r="H653" i="1"/>
  <c r="H117" i="1"/>
  <c r="J148" i="1"/>
  <c r="H148" i="1"/>
  <c r="H286" i="1"/>
  <c r="H171" i="1"/>
  <c r="H274" i="1"/>
  <c r="H503" i="1"/>
  <c r="H570" i="1"/>
  <c r="J498" i="1"/>
  <c r="H498" i="1"/>
  <c r="H382" i="1"/>
  <c r="H331" i="1"/>
  <c r="H475" i="1"/>
  <c r="H40" i="1"/>
  <c r="H574" i="1"/>
  <c r="J667" i="1"/>
  <c r="H667" i="1"/>
  <c r="H862" i="1"/>
  <c r="H921" i="1"/>
  <c r="H92" i="1"/>
  <c r="H669" i="1"/>
  <c r="L1193" i="1"/>
  <c r="H108" i="1"/>
  <c r="H247" i="1"/>
  <c r="H542" i="1"/>
  <c r="H943" i="1"/>
  <c r="H829" i="1"/>
  <c r="L1312" i="1" s="1"/>
  <c r="H225" i="1"/>
  <c r="H531" i="1"/>
  <c r="H407" i="1"/>
  <c r="H80" i="1"/>
  <c r="H745" i="1"/>
  <c r="H74" i="1"/>
  <c r="H421" i="1"/>
  <c r="H290" i="1"/>
  <c r="H246" i="1"/>
  <c r="H780" i="1"/>
  <c r="H22" i="1"/>
  <c r="H507" i="1"/>
  <c r="H32" i="1"/>
  <c r="H855" i="1"/>
  <c r="H368" i="1"/>
  <c r="H709" i="1"/>
  <c r="J90" i="1"/>
  <c r="J924" i="1"/>
  <c r="H731" i="1"/>
  <c r="J396" i="1"/>
  <c r="H396" i="1"/>
  <c r="J907" i="1"/>
  <c r="H907" i="1"/>
  <c r="H508" i="1"/>
  <c r="H900" i="1"/>
  <c r="J873" i="1"/>
  <c r="J605" i="1"/>
  <c r="J917" i="1"/>
  <c r="H398" i="1"/>
  <c r="H379" i="1"/>
  <c r="H875" i="1"/>
  <c r="J104" i="1"/>
  <c r="H104" i="1"/>
  <c r="H751" i="1"/>
  <c r="H736" i="1"/>
  <c r="J48" i="1"/>
  <c r="H48" i="1"/>
  <c r="J336" i="1"/>
  <c r="H336" i="1"/>
  <c r="J752" i="1"/>
  <c r="H752" i="1"/>
  <c r="H535" i="1"/>
  <c r="J766" i="1"/>
  <c r="H766" i="1"/>
  <c r="H301" i="1"/>
  <c r="H143" i="1"/>
  <c r="H119" i="1"/>
  <c r="J64" i="1"/>
  <c r="H64" i="1"/>
  <c r="J79" i="1"/>
  <c r="H79" i="1"/>
  <c r="H10" i="1"/>
  <c r="H687" i="1"/>
  <c r="J763" i="1"/>
  <c r="H763" i="1"/>
  <c r="J777" i="1"/>
  <c r="H777" i="1"/>
  <c r="H593" i="1"/>
  <c r="H529" i="1"/>
  <c r="J207" i="1"/>
  <c r="H207" i="1"/>
  <c r="H686" i="1"/>
  <c r="J799" i="1"/>
  <c r="J409" i="1"/>
  <c r="J125" i="1"/>
  <c r="J688" i="1"/>
  <c r="H26" i="1"/>
  <c r="J354" i="1"/>
  <c r="J126" i="1"/>
  <c r="H681" i="1"/>
  <c r="H927" i="1"/>
  <c r="H899" i="1"/>
  <c r="H11" i="1"/>
  <c r="J359" i="1"/>
  <c r="H359" i="1"/>
  <c r="J863" i="1"/>
  <c r="H863" i="1"/>
  <c r="H884" i="1"/>
  <c r="H880" i="1"/>
  <c r="H195" i="1"/>
  <c r="H126" i="1"/>
  <c r="H666" i="1"/>
  <c r="H184" i="1"/>
  <c r="H691" i="1"/>
  <c r="H844" i="1"/>
  <c r="H544" i="1"/>
  <c r="H33" i="1"/>
  <c r="H760" i="1"/>
  <c r="H253" i="1"/>
  <c r="H185" i="1"/>
  <c r="J420" i="1"/>
  <c r="J517" i="1"/>
  <c r="J785" i="1"/>
  <c r="H287" i="1"/>
  <c r="J340" i="1"/>
  <c r="J780" i="1"/>
  <c r="H583" i="1"/>
  <c r="H248" i="1"/>
  <c r="H658" i="1"/>
  <c r="H569" i="1"/>
  <c r="H530" i="1"/>
  <c r="H836" i="1"/>
  <c r="J433" i="1"/>
  <c r="H433" i="1"/>
  <c r="H773" i="1"/>
  <c r="H588" i="1"/>
  <c r="H417" i="1"/>
  <c r="H480" i="1"/>
  <c r="H50" i="1"/>
  <c r="J28" i="1"/>
  <c r="H28" i="1"/>
  <c r="H477" i="1"/>
  <c r="H29" i="1"/>
  <c r="H707" i="1"/>
  <c r="H733" i="1"/>
  <c r="H444" i="1"/>
  <c r="H698" i="1"/>
  <c r="H932" i="1"/>
  <c r="H78" i="1"/>
  <c r="H5" i="1"/>
  <c r="H121" i="1"/>
  <c r="J121" i="1"/>
  <c r="J3" i="1"/>
  <c r="H3" i="1"/>
  <c r="H177" i="1"/>
  <c r="H505" i="1"/>
  <c r="H916" i="1"/>
  <c r="H346" i="1"/>
  <c r="J439" i="1"/>
  <c r="H439" i="1"/>
  <c r="H579" i="1"/>
  <c r="H727" i="1"/>
  <c r="J154" i="1"/>
  <c r="J888" i="1"/>
  <c r="H623" i="1"/>
  <c r="H894" i="1"/>
  <c r="H83" i="1"/>
  <c r="H955" i="1"/>
  <c r="H831" i="1"/>
  <c r="H448" i="1"/>
  <c r="H533" i="1"/>
  <c r="H280" i="1"/>
  <c r="H427" i="1"/>
  <c r="H748" i="1"/>
  <c r="H677" i="1"/>
  <c r="J788" i="1"/>
  <c r="H788" i="1"/>
  <c r="H209" i="1"/>
  <c r="J17" i="1"/>
  <c r="H17" i="1"/>
  <c r="H857" i="1"/>
  <c r="H212" i="1"/>
  <c r="H678" i="1"/>
  <c r="H496" i="1"/>
  <c r="H109" i="1"/>
  <c r="H525" i="1"/>
  <c r="J898" i="1"/>
  <c r="H464" i="1"/>
  <c r="H562" i="1"/>
  <c r="J530" i="1"/>
  <c r="J448" i="1"/>
  <c r="J194" i="1"/>
  <c r="J910" i="1"/>
  <c r="J727" i="1"/>
  <c r="H235" i="1"/>
  <c r="J835" i="1"/>
  <c r="J185" i="1"/>
  <c r="J252" i="1"/>
  <c r="H252" i="1"/>
  <c r="J831" i="1"/>
  <c r="H708" i="1"/>
  <c r="J814" i="1"/>
  <c r="H814" i="1"/>
  <c r="J844" i="1"/>
  <c r="J733" i="1"/>
  <c r="H592" i="1"/>
  <c r="J492" i="1"/>
  <c r="J945" i="1"/>
  <c r="H945" i="1"/>
  <c r="J889" i="1"/>
  <c r="H889" i="1"/>
  <c r="I3" i="1"/>
  <c r="I154" i="1"/>
  <c r="I933" i="1"/>
  <c r="I533" i="1"/>
  <c r="J223" i="1"/>
  <c r="H223" i="1"/>
  <c r="H598" i="1"/>
  <c r="H172" i="1"/>
  <c r="H487" i="1"/>
  <c r="J655" i="1"/>
  <c r="J684" i="1"/>
  <c r="J872" i="1"/>
  <c r="J561" i="1"/>
  <c r="J592" i="1"/>
  <c r="H363" i="1"/>
  <c r="J829" i="1"/>
  <c r="J415" i="1"/>
  <c r="H415" i="1"/>
  <c r="H454" i="1"/>
  <c r="H342" i="1"/>
  <c r="J349" i="1"/>
  <c r="H349" i="1"/>
  <c r="H879" i="1"/>
  <c r="H481" i="1"/>
  <c r="H176" i="1"/>
  <c r="J940" i="1"/>
  <c r="J547" i="1"/>
  <c r="H631" i="1"/>
  <c r="J632" i="1"/>
  <c r="J781" i="1"/>
  <c r="H440" i="1"/>
  <c r="J851" i="1"/>
  <c r="J713" i="1"/>
  <c r="J447" i="1"/>
  <c r="J413" i="1"/>
  <c r="J904" i="1"/>
  <c r="J812" i="1"/>
  <c r="J568" i="1"/>
  <c r="J254" i="1"/>
  <c r="J142" i="1"/>
  <c r="H599" i="1"/>
  <c r="J281" i="1"/>
  <c r="J163" i="1"/>
  <c r="J388" i="1"/>
  <c r="J651" i="1"/>
  <c r="J679" i="1"/>
  <c r="J411" i="1"/>
  <c r="H281" i="1"/>
  <c r="J365" i="1"/>
  <c r="H158" i="1"/>
  <c r="H338" i="1"/>
  <c r="H418" i="1"/>
  <c r="J193" i="1"/>
  <c r="J927" i="1"/>
  <c r="H609" i="1"/>
  <c r="J619" i="1"/>
  <c r="J471" i="1"/>
  <c r="H73" i="1"/>
  <c r="H352" i="1"/>
  <c r="H705" i="1"/>
  <c r="J328" i="1"/>
  <c r="J153" i="1"/>
  <c r="J740" i="1"/>
  <c r="J482" i="1"/>
  <c r="J600" i="1"/>
  <c r="J168" i="1"/>
  <c r="J218" i="1"/>
  <c r="H265" i="1"/>
  <c r="J787" i="1"/>
  <c r="H787" i="1"/>
  <c r="J646" i="1"/>
  <c r="H646" i="1"/>
  <c r="H467" i="1"/>
  <c r="H390" i="1"/>
  <c r="J566" i="1"/>
  <c r="J724" i="1"/>
  <c r="H116" i="1"/>
  <c r="H131" i="1"/>
  <c r="H46" i="1"/>
  <c r="J339" i="1"/>
  <c r="J179" i="1"/>
  <c r="J143" i="1"/>
  <c r="H231" i="1"/>
  <c r="H537" i="1"/>
  <c r="J18" i="1"/>
  <c r="J509" i="1"/>
  <c r="J718" i="1"/>
  <c r="J276" i="1"/>
  <c r="H276" i="1"/>
  <c r="J166" i="1"/>
  <c r="H166" i="1"/>
  <c r="H414" i="1"/>
  <c r="J389" i="1"/>
  <c r="J949" i="1"/>
  <c r="J928" i="1"/>
  <c r="J31" i="1"/>
  <c r="J300" i="1"/>
  <c r="J13" i="1"/>
  <c r="H949" i="1"/>
  <c r="H192" i="1"/>
  <c r="J267" i="1"/>
  <c r="J110" i="1"/>
  <c r="H110" i="1"/>
  <c r="J613" i="1"/>
  <c r="J654" i="1"/>
  <c r="H865" i="1"/>
  <c r="J925" i="1"/>
  <c r="J723" i="1"/>
  <c r="J668" i="1"/>
  <c r="H723" i="1"/>
  <c r="H591" i="1"/>
  <c r="J486" i="1"/>
  <c r="H486" i="1"/>
  <c r="H711" i="1"/>
  <c r="H136" i="1"/>
  <c r="H502" i="1"/>
  <c r="J911" i="1"/>
  <c r="H911" i="1"/>
  <c r="J421" i="1"/>
  <c r="J834" i="1"/>
  <c r="J860" i="1"/>
  <c r="J528" i="1"/>
  <c r="J772" i="1"/>
  <c r="J721" i="1"/>
  <c r="H84" i="1"/>
  <c r="J195" i="1"/>
  <c r="J660" i="1"/>
  <c r="J661" i="1"/>
  <c r="J738" i="1"/>
  <c r="H129" i="1"/>
  <c r="J869" i="1"/>
  <c r="H101" i="1"/>
  <c r="H954" i="1"/>
  <c r="J487" i="1"/>
  <c r="J122" i="1"/>
  <c r="J598" i="1"/>
  <c r="J172" i="1"/>
  <c r="J853" i="1"/>
  <c r="H226" i="1"/>
  <c r="J53" i="1"/>
  <c r="J512" i="1"/>
  <c r="J445" i="1"/>
  <c r="J118" i="1"/>
  <c r="J209" i="1"/>
  <c r="J368" i="1"/>
  <c r="J691" i="1"/>
  <c r="J38" i="1"/>
  <c r="J855" i="1"/>
  <c r="J10" i="1"/>
  <c r="J653" i="1"/>
  <c r="J451" i="1"/>
  <c r="J867" i="1"/>
  <c r="J485" i="1"/>
  <c r="J633" i="1"/>
  <c r="J635" i="1"/>
  <c r="J464" i="1"/>
  <c r="J694" i="1"/>
  <c r="J732" i="1"/>
  <c r="J555" i="1"/>
  <c r="J225" i="1"/>
  <c r="J287" i="1"/>
  <c r="J123" i="1"/>
  <c r="J237" i="1"/>
  <c r="J186" i="1"/>
  <c r="J796" i="1"/>
  <c r="J697" i="1"/>
  <c r="J689" i="1"/>
  <c r="J203" i="1"/>
  <c r="J500" i="1"/>
  <c r="J231" i="1"/>
  <c r="J7" i="1"/>
  <c r="J607" i="1"/>
  <c r="J739" i="1"/>
  <c r="J802" i="1"/>
  <c r="J234" i="1"/>
  <c r="J26" i="1"/>
  <c r="J184" i="1"/>
  <c r="J382" i="1"/>
  <c r="I849" i="1"/>
  <c r="I694" i="1"/>
  <c r="I495" i="1"/>
  <c r="I591" i="1"/>
  <c r="I509" i="1"/>
  <c r="I436" i="1"/>
  <c r="I202" i="1"/>
  <c r="I911" i="1"/>
  <c r="I855" i="1"/>
  <c r="I584" i="1"/>
  <c r="I209" i="1"/>
  <c r="I337" i="1"/>
  <c r="I774" i="1"/>
  <c r="I32" i="1"/>
  <c r="I18" i="1"/>
  <c r="I633" i="1"/>
  <c r="I868" i="1"/>
  <c r="I217" i="1"/>
  <c r="I173" i="1"/>
  <c r="I697" i="1"/>
  <c r="I237" i="1"/>
  <c r="I739" i="1"/>
  <c r="I442" i="1"/>
  <c r="I528" i="1"/>
  <c r="I556" i="1"/>
  <c r="I470" i="1"/>
  <c r="I241" i="1"/>
  <c r="I700" i="1"/>
  <c r="I802" i="1"/>
  <c r="I295" i="1"/>
  <c r="I913" i="1"/>
  <c r="I382" i="1"/>
  <c r="I472" i="1"/>
  <c r="I651" i="1"/>
  <c r="I302" i="1"/>
  <c r="I834" i="1"/>
  <c r="I788" i="1"/>
  <c r="I123" i="1"/>
  <c r="I928" i="1"/>
  <c r="I604" i="1"/>
  <c r="I486" i="1"/>
  <c r="I607" i="1"/>
  <c r="I53" i="1"/>
  <c r="I355" i="1"/>
  <c r="I118" i="1"/>
  <c r="I28" i="1"/>
  <c r="I232" i="1"/>
  <c r="I905" i="1"/>
  <c r="I814" i="1"/>
  <c r="I31" i="1"/>
  <c r="I858" i="1"/>
  <c r="I37" i="1"/>
  <c r="I938" i="1"/>
  <c r="I642" i="1"/>
  <c r="I780" i="1"/>
  <c r="I29" i="1"/>
  <c r="I141" i="1"/>
  <c r="I203" i="1"/>
  <c r="I837" i="1"/>
  <c r="I772" i="1"/>
  <c r="I518" i="1"/>
  <c r="I185" i="1"/>
  <c r="I389" i="1"/>
  <c r="I287" i="1"/>
  <c r="I197" i="1"/>
  <c r="I522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403" i="2"/>
  <c r="R211" i="2"/>
  <c r="R28" i="2"/>
  <c r="R399" i="2"/>
  <c r="R170" i="2"/>
  <c r="R304" i="2"/>
  <c r="R369" i="2"/>
  <c r="R30" i="2"/>
  <c r="R213" i="2"/>
  <c r="R433" i="2"/>
  <c r="R322" i="2"/>
  <c r="R20" i="2"/>
  <c r="R4" i="2"/>
  <c r="R201" i="2"/>
  <c r="R366" i="2"/>
  <c r="R159" i="2"/>
  <c r="R81" i="2"/>
  <c r="R121" i="2"/>
  <c r="R169" i="2"/>
  <c r="R296" i="2"/>
  <c r="R35" i="2"/>
  <c r="R140" i="2"/>
  <c r="R286" i="2"/>
  <c r="R59" i="2"/>
  <c r="R19" i="2"/>
  <c r="R253" i="2"/>
  <c r="R425" i="2"/>
  <c r="R277" i="2"/>
  <c r="R450" i="2"/>
  <c r="R74" i="2"/>
  <c r="R468" i="2"/>
  <c r="R33" i="2"/>
  <c r="R429" i="2"/>
  <c r="R105" i="2"/>
  <c r="R364" i="2"/>
  <c r="R430" i="2"/>
  <c r="R457" i="2"/>
  <c r="R249" i="2"/>
  <c r="R257" i="2"/>
  <c r="R342" i="2"/>
  <c r="R260" i="2"/>
  <c r="R163" i="2"/>
  <c r="R437" i="2"/>
  <c r="R118" i="2"/>
  <c r="R204" i="2"/>
  <c r="R215" i="2"/>
  <c r="R378" i="2"/>
  <c r="R472" i="2"/>
  <c r="R412" i="2"/>
  <c r="R267" i="2"/>
  <c r="R351" i="2"/>
  <c r="R389" i="2"/>
  <c r="R154" i="2"/>
  <c r="R300" i="2"/>
  <c r="R426" i="2"/>
  <c r="R196" i="2"/>
  <c r="R434" i="2"/>
  <c r="R359" i="2"/>
  <c r="R15" i="2"/>
  <c r="R266" i="2"/>
  <c r="R200" i="2"/>
  <c r="R326" i="2"/>
  <c r="R311" i="2"/>
  <c r="R439" i="2"/>
  <c r="R109" i="2"/>
  <c r="R411" i="2"/>
  <c r="R282" i="2"/>
  <c r="R452" i="2"/>
  <c r="R185" i="2"/>
  <c r="R329" i="2"/>
  <c r="R133" i="2"/>
  <c r="R187" i="2"/>
  <c r="R161" i="2"/>
  <c r="R3" i="2"/>
  <c r="R227" i="2"/>
  <c r="R250" i="2"/>
  <c r="R239" i="2"/>
  <c r="R310" i="2"/>
  <c r="R247" i="2"/>
  <c r="R210" i="2"/>
  <c r="R176" i="2"/>
  <c r="R8" i="2"/>
  <c r="R288" i="2"/>
  <c r="R371" i="2"/>
  <c r="R334" i="2"/>
  <c r="R355" i="2"/>
  <c r="R460" i="2"/>
  <c r="R165" i="2"/>
  <c r="R94" i="2"/>
  <c r="R208" i="2"/>
  <c r="R26" i="2"/>
  <c r="R370" i="2"/>
  <c r="R409" i="2"/>
  <c r="R179" i="2"/>
  <c r="R344" i="2"/>
  <c r="R56" i="2"/>
  <c r="R243" i="2"/>
  <c r="R254" i="2"/>
  <c r="R18" i="2"/>
  <c r="R102" i="2"/>
  <c r="R274" i="2"/>
  <c r="R454" i="2"/>
  <c r="R203" i="2"/>
  <c r="R60" i="2"/>
  <c r="R337" i="2"/>
  <c r="R218" i="2"/>
  <c r="R303" i="2"/>
  <c r="R377" i="2"/>
  <c r="R101" i="2"/>
  <c r="R417" i="2"/>
  <c r="R395" i="2"/>
  <c r="R207" i="2"/>
  <c r="R410" i="2"/>
  <c r="R145" i="2"/>
  <c r="R405" i="2"/>
  <c r="R330" i="2"/>
  <c r="R221" i="2"/>
  <c r="R339" i="2"/>
  <c r="R293" i="2"/>
  <c r="R119" i="2"/>
  <c r="R336" i="2"/>
  <c r="R391" i="2"/>
  <c r="R427" i="2"/>
  <c r="R61" i="2"/>
  <c r="R372" i="2"/>
  <c r="R51" i="2"/>
  <c r="R141" i="2"/>
  <c r="R39" i="2"/>
  <c r="R312" i="2"/>
  <c r="R71" i="2"/>
  <c r="R407" i="2"/>
  <c r="R283" i="2"/>
  <c r="R259" i="2"/>
  <c r="R96" i="2"/>
  <c r="R9" i="2"/>
  <c r="R306" i="2"/>
  <c r="R41" i="2"/>
  <c r="R11" i="2"/>
  <c r="R318" i="2"/>
  <c r="R100" i="2"/>
  <c r="R46" i="2"/>
  <c r="R220" i="2"/>
  <c r="R172" i="2"/>
  <c r="R299" i="2"/>
  <c r="R123" i="2"/>
  <c r="R98" i="2"/>
  <c r="R149" i="2"/>
  <c r="R459" i="2"/>
  <c r="R134" i="2"/>
  <c r="R321" i="2"/>
  <c r="R307" i="2"/>
  <c r="R153" i="2"/>
  <c r="R97" i="2"/>
  <c r="R404" i="2"/>
  <c r="R432" i="2"/>
  <c r="R301" i="2"/>
  <c r="R373" i="2"/>
  <c r="R173" i="2"/>
  <c r="R402" i="2"/>
  <c r="R455" i="2"/>
  <c r="R397" i="2"/>
  <c r="R394" i="2"/>
  <c r="R320" i="2"/>
  <c r="R289" i="2"/>
  <c r="R44" i="2"/>
  <c r="R473" i="2"/>
  <c r="R124" i="2"/>
  <c r="R354" i="2"/>
  <c r="R85" i="2"/>
  <c r="R217" i="2"/>
  <c r="R237" i="2"/>
  <c r="R13" i="2"/>
  <c r="R117" i="2"/>
  <c r="R445" i="2"/>
  <c r="R182" i="2"/>
  <c r="R47" i="2"/>
  <c r="R270" i="2"/>
  <c r="R50" i="2"/>
  <c r="R32" i="2"/>
  <c r="R325" i="2"/>
  <c r="R315" i="2"/>
  <c r="R340" i="2"/>
  <c r="R132" i="2"/>
  <c r="R222" i="2"/>
  <c r="R82" i="2"/>
  <c r="R466" i="2"/>
  <c r="R456" i="2"/>
  <c r="R75" i="2"/>
  <c r="R269" i="2"/>
  <c r="R40" i="2"/>
  <c r="R226" i="2"/>
  <c r="R186" i="2"/>
  <c r="R88" i="2"/>
  <c r="R42" i="2"/>
  <c r="R441" i="2"/>
  <c r="R10" i="2"/>
  <c r="R357" i="2"/>
  <c r="R236" i="2"/>
  <c r="R112" i="2"/>
  <c r="R383" i="2"/>
  <c r="R328" i="2"/>
  <c r="R261" i="2"/>
  <c r="R65" i="2"/>
  <c r="R194" i="2"/>
  <c r="R467" i="2"/>
  <c r="R309" i="2"/>
  <c r="R324" i="2"/>
  <c r="R422" i="2"/>
  <c r="R242" i="2"/>
  <c r="R230" i="2"/>
  <c r="R470" i="2"/>
  <c r="R177" i="2"/>
  <c r="R191" i="2"/>
  <c r="R420" i="2"/>
  <c r="R453" i="2"/>
  <c r="R462" i="2"/>
  <c r="R463" i="2"/>
  <c r="R464" i="2"/>
  <c r="R474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80" i="2"/>
  <c r="A164" i="2"/>
  <c r="A223" i="2"/>
  <c r="A175" i="2"/>
  <c r="A86" i="2"/>
  <c r="A178" i="2"/>
  <c r="A181" i="2"/>
  <c r="A393" i="2"/>
  <c r="A341" i="2"/>
  <c r="A240" i="2"/>
  <c r="A280" i="2"/>
  <c r="A258" i="2"/>
  <c r="A184" i="2"/>
  <c r="A435" i="2"/>
  <c r="A413" i="2"/>
  <c r="A27" i="2"/>
  <c r="A45" i="2"/>
  <c r="A406" i="2"/>
  <c r="A400" i="2"/>
  <c r="A436" i="2"/>
  <c r="A272" i="2"/>
  <c r="A6" i="2"/>
  <c r="A12" i="2"/>
  <c r="A331" i="2"/>
  <c r="A142" i="2"/>
  <c r="A90" i="2"/>
  <c r="A362" i="2"/>
  <c r="A116" i="2"/>
  <c r="A440" i="2"/>
  <c r="A349" i="2"/>
  <c r="A396" i="2"/>
  <c r="A379" i="2"/>
  <c r="A166" i="2"/>
  <c r="A419" i="2"/>
  <c r="A106" i="2"/>
  <c r="A25" i="2"/>
  <c r="A37" i="2"/>
  <c r="A264" i="2"/>
  <c r="A398" i="2"/>
  <c r="A298" i="2"/>
  <c r="A99" i="2"/>
  <c r="A438" i="2"/>
  <c r="A120" i="2"/>
  <c r="A262" i="2"/>
  <c r="A64" i="2"/>
  <c r="A143" i="2"/>
  <c r="A382" i="2"/>
  <c r="A444" i="2"/>
  <c r="A183" i="2"/>
  <c r="A251" i="2"/>
  <c r="A408" i="2"/>
  <c r="A193" i="2"/>
  <c r="A212" i="2"/>
  <c r="A313" i="2"/>
  <c r="A295" i="2"/>
  <c r="A461" i="2"/>
  <c r="A469" i="2"/>
  <c r="A110" i="2"/>
  <c r="A21" i="2"/>
  <c r="A104" i="2"/>
  <c r="A225" i="2"/>
  <c r="A442" i="2"/>
  <c r="A168" i="2"/>
  <c r="A416" i="2"/>
  <c r="A343" i="2"/>
  <c r="A24" i="2"/>
  <c r="A385" i="2"/>
  <c r="A447" i="2"/>
  <c r="A241" i="2"/>
  <c r="A352" i="2"/>
  <c r="A190" i="2"/>
  <c r="A148" i="2"/>
  <c r="A108" i="2"/>
  <c r="A219" i="2"/>
  <c r="A390" i="2"/>
  <c r="A443" i="2"/>
  <c r="A233" i="2"/>
  <c r="A147" i="2"/>
  <c r="A275" i="2"/>
  <c r="A91" i="2"/>
  <c r="A136" i="2"/>
  <c r="A138" i="2"/>
  <c r="A297" i="2"/>
  <c r="A401" i="2"/>
  <c r="A146" i="2"/>
  <c r="A31" i="2"/>
  <c r="A131" i="2"/>
  <c r="A57" i="2"/>
  <c r="A380" i="2"/>
  <c r="A216" i="2"/>
  <c r="A192" i="2"/>
  <c r="A209" i="2"/>
  <c r="A248" i="2"/>
  <c r="A5" i="2"/>
  <c r="A49" i="2"/>
  <c r="A48" i="2"/>
  <c r="A314" i="2"/>
  <c r="A198" i="2"/>
  <c r="A103" i="2"/>
  <c r="A70" i="2"/>
  <c r="A316" i="2"/>
  <c r="A350" i="2"/>
  <c r="A287" i="2"/>
  <c r="A335" i="2"/>
  <c r="A95" i="2"/>
  <c r="A22" i="2"/>
  <c r="A135" i="2"/>
  <c r="A195" i="2"/>
  <c r="A199" i="2"/>
  <c r="A471" i="2"/>
  <c r="A431" i="2"/>
  <c r="A279" i="2"/>
  <c r="A113" i="2"/>
  <c r="A84" i="2"/>
  <c r="A83" i="2"/>
  <c r="A305" i="2"/>
  <c r="A263" i="2"/>
  <c r="A205" i="2"/>
  <c r="A171" i="2"/>
  <c r="A125" i="2"/>
  <c r="A291" i="2"/>
  <c r="A375" i="2"/>
  <c r="A365" i="2"/>
  <c r="A77" i="2"/>
  <c r="A114" i="2"/>
  <c r="A338" i="2"/>
  <c r="A327" i="2"/>
  <c r="A167" i="2"/>
  <c r="A415" i="2"/>
  <c r="A206" i="2"/>
  <c r="A188" i="2"/>
  <c r="A62" i="2"/>
  <c r="A376" i="2"/>
  <c r="A345" i="2"/>
  <c r="A53" i="2"/>
  <c r="A281" i="2"/>
  <c r="A278" i="2"/>
  <c r="A368" i="2"/>
  <c r="A158" i="2"/>
  <c r="A353" i="2"/>
  <c r="A358" i="2"/>
  <c r="A449" i="2"/>
  <c r="A465" i="2"/>
  <c r="A16" i="2"/>
  <c r="A129" i="2"/>
  <c r="A308" i="2"/>
  <c r="A360" i="2"/>
  <c r="A235" i="2"/>
  <c r="A14" i="2"/>
  <c r="A273" i="2"/>
  <c r="A107" i="2"/>
  <c r="A202" i="2"/>
  <c r="A151" i="2"/>
  <c r="A23" i="2"/>
  <c r="A69" i="2"/>
  <c r="A388" i="2"/>
  <c r="A150" i="2"/>
  <c r="A356" i="2"/>
  <c r="A252" i="2"/>
  <c r="A139" i="2"/>
  <c r="A317" i="2"/>
  <c r="A17" i="2"/>
  <c r="A458" i="2"/>
  <c r="A54" i="2"/>
  <c r="A155" i="2"/>
  <c r="A347" i="2"/>
  <c r="A66" i="2"/>
  <c r="A244" i="2"/>
  <c r="A290" i="2"/>
  <c r="A284" i="2"/>
  <c r="A130" i="2"/>
  <c r="A52" i="2"/>
  <c r="A475" i="2"/>
  <c r="A386" i="2"/>
  <c r="A346" i="2"/>
  <c r="A387" i="2"/>
  <c r="A197" i="2"/>
  <c r="A276" i="2"/>
  <c r="A423" i="2"/>
  <c r="A78" i="2"/>
  <c r="A152" i="2"/>
  <c r="A332" i="2"/>
  <c r="A72" i="2"/>
  <c r="A137" i="2"/>
  <c r="A414" i="2"/>
  <c r="A292" i="2"/>
  <c r="A180" i="2"/>
  <c r="A115" i="2"/>
  <c r="A89" i="2"/>
  <c r="A160" i="2"/>
  <c r="A418" i="2"/>
  <c r="A424" i="2"/>
  <c r="A361" i="2"/>
  <c r="A229" i="2"/>
  <c r="A232" i="2"/>
  <c r="A319" i="2"/>
  <c r="A231" i="2"/>
  <c r="A43" i="2"/>
  <c r="A374" i="2"/>
  <c r="A127" i="2"/>
  <c r="A73" i="2"/>
  <c r="A333" i="2"/>
  <c r="A228" i="2"/>
  <c r="A174" i="2"/>
  <c r="A265" i="2"/>
  <c r="A68" i="2"/>
  <c r="A38" i="2"/>
  <c r="A7" i="2"/>
  <c r="A162" i="2"/>
  <c r="A122" i="2"/>
  <c r="A87" i="2"/>
  <c r="A55" i="2"/>
  <c r="A34" i="2"/>
  <c r="A29" i="2"/>
  <c r="A79" i="2"/>
  <c r="A256" i="2"/>
  <c r="A238" i="2"/>
  <c r="A245" i="2"/>
  <c r="A126" i="2"/>
  <c r="A421" i="2"/>
  <c r="A323" i="2"/>
  <c r="A271" i="2"/>
  <c r="A157" i="2"/>
  <c r="A285" i="2"/>
  <c r="A302" i="2"/>
  <c r="A367" i="2"/>
  <c r="A224" i="2"/>
  <c r="A381" i="2"/>
  <c r="A363" i="2"/>
  <c r="A36" i="2"/>
  <c r="A294" i="2"/>
  <c r="A111" i="2"/>
  <c r="A156" i="2"/>
  <c r="A246" i="2"/>
  <c r="A446" i="2"/>
  <c r="A93" i="2"/>
  <c r="A255" i="2"/>
  <c r="A348" i="2"/>
  <c r="A92" i="2"/>
  <c r="A58" i="2"/>
  <c r="A144" i="2"/>
  <c r="A189" i="2"/>
  <c r="A128" i="2"/>
  <c r="A448" i="2"/>
  <c r="A392" i="2"/>
  <c r="A76" i="2"/>
  <c r="A234" i="2"/>
  <c r="A384" i="2"/>
  <c r="A63" i="2"/>
  <c r="A67" i="2"/>
  <c r="A428" i="2"/>
  <c r="A268" i="2"/>
  <c r="A214" i="2"/>
  <c r="A403" i="2"/>
  <c r="A211" i="2"/>
  <c r="A28" i="2"/>
  <c r="A399" i="2"/>
  <c r="A170" i="2"/>
  <c r="A304" i="2"/>
  <c r="A369" i="2"/>
  <c r="A30" i="2"/>
  <c r="A213" i="2"/>
  <c r="A433" i="2"/>
  <c r="A322" i="2"/>
  <c r="A20" i="2"/>
  <c r="A4" i="2"/>
  <c r="A201" i="2"/>
  <c r="A366" i="2"/>
  <c r="A159" i="2"/>
  <c r="A81" i="2"/>
  <c r="A121" i="2"/>
  <c r="A169" i="2"/>
  <c r="A296" i="2"/>
  <c r="A35" i="2"/>
  <c r="A140" i="2"/>
  <c r="A286" i="2"/>
  <c r="A59" i="2"/>
  <c r="A19" i="2"/>
  <c r="A253" i="2"/>
  <c r="A425" i="2"/>
  <c r="A277" i="2"/>
  <c r="A450" i="2"/>
  <c r="A74" i="2"/>
  <c r="A468" i="2"/>
  <c r="A33" i="2"/>
  <c r="A429" i="2"/>
  <c r="A105" i="2"/>
  <c r="A364" i="2"/>
  <c r="A430" i="2"/>
  <c r="A457" i="2"/>
  <c r="A249" i="2"/>
  <c r="A257" i="2"/>
  <c r="A342" i="2"/>
  <c r="A260" i="2"/>
  <c r="A163" i="2"/>
  <c r="A437" i="2"/>
  <c r="A118" i="2"/>
  <c r="A204" i="2"/>
  <c r="A215" i="2"/>
  <c r="A378" i="2"/>
  <c r="A472" i="2"/>
  <c r="A412" i="2"/>
  <c r="A267" i="2"/>
  <c r="A351" i="2"/>
  <c r="A389" i="2"/>
  <c r="A154" i="2"/>
  <c r="A300" i="2"/>
  <c r="A426" i="2"/>
  <c r="A196" i="2"/>
  <c r="A434" i="2"/>
  <c r="A359" i="2"/>
  <c r="A15" i="2"/>
  <c r="A266" i="2"/>
  <c r="A200" i="2"/>
  <c r="A326" i="2"/>
  <c r="A311" i="2"/>
  <c r="A439" i="2"/>
  <c r="A109" i="2"/>
  <c r="A411" i="2"/>
  <c r="A282" i="2"/>
  <c r="A452" i="2"/>
  <c r="A185" i="2"/>
  <c r="A329" i="2"/>
  <c r="A133" i="2"/>
  <c r="A187" i="2"/>
  <c r="A161" i="2"/>
  <c r="A3" i="2"/>
  <c r="A227" i="2"/>
  <c r="A250" i="2"/>
  <c r="A239" i="2"/>
  <c r="A310" i="2"/>
  <c r="A247" i="2"/>
  <c r="A210" i="2"/>
  <c r="A176" i="2"/>
  <c r="A8" i="2"/>
  <c r="A288" i="2"/>
  <c r="A371" i="2"/>
  <c r="A334" i="2"/>
  <c r="A355" i="2"/>
  <c r="A460" i="2"/>
  <c r="A165" i="2"/>
  <c r="A94" i="2"/>
  <c r="A208" i="2"/>
  <c r="A26" i="2"/>
  <c r="A370" i="2"/>
  <c r="A409" i="2"/>
  <c r="A179" i="2"/>
  <c r="A344" i="2"/>
  <c r="A56" i="2"/>
  <c r="A243" i="2"/>
  <c r="A254" i="2"/>
  <c r="A18" i="2"/>
  <c r="A102" i="2"/>
  <c r="A274" i="2"/>
  <c r="A454" i="2"/>
  <c r="A203" i="2"/>
  <c r="A60" i="2"/>
  <c r="A337" i="2"/>
  <c r="A218" i="2"/>
  <c r="A303" i="2"/>
  <c r="A377" i="2"/>
  <c r="A101" i="2"/>
  <c r="A417" i="2"/>
  <c r="A395" i="2"/>
  <c r="A207" i="2"/>
  <c r="A410" i="2"/>
  <c r="A145" i="2"/>
  <c r="A405" i="2"/>
  <c r="A330" i="2"/>
  <c r="A221" i="2"/>
  <c r="A339" i="2"/>
  <c r="A293" i="2"/>
  <c r="A119" i="2"/>
  <c r="A336" i="2"/>
  <c r="A391" i="2"/>
  <c r="A427" i="2"/>
  <c r="A61" i="2"/>
  <c r="A372" i="2"/>
  <c r="A51" i="2"/>
  <c r="A141" i="2"/>
  <c r="A39" i="2"/>
  <c r="A312" i="2"/>
  <c r="A71" i="2"/>
  <c r="A407" i="2"/>
  <c r="A283" i="2"/>
  <c r="A259" i="2"/>
  <c r="A96" i="2"/>
  <c r="A9" i="2"/>
  <c r="A306" i="2"/>
  <c r="A41" i="2"/>
  <c r="A11" i="2"/>
  <c r="A318" i="2"/>
  <c r="A100" i="2"/>
  <c r="A46" i="2"/>
  <c r="A220" i="2"/>
  <c r="A172" i="2"/>
  <c r="A299" i="2"/>
  <c r="A123" i="2"/>
  <c r="A98" i="2"/>
  <c r="A149" i="2"/>
  <c r="A459" i="2"/>
  <c r="A134" i="2"/>
  <c r="A321" i="2"/>
  <c r="A307" i="2"/>
  <c r="A153" i="2"/>
  <c r="A97" i="2"/>
  <c r="A404" i="2"/>
  <c r="A432" i="2"/>
  <c r="A301" i="2"/>
  <c r="A373" i="2"/>
  <c r="A173" i="2"/>
  <c r="A402" i="2"/>
  <c r="A455" i="2"/>
  <c r="A397" i="2"/>
  <c r="A394" i="2"/>
  <c r="A320" i="2"/>
  <c r="A289" i="2"/>
  <c r="A44" i="2"/>
  <c r="A473" i="2"/>
  <c r="A124" i="2"/>
  <c r="A354" i="2"/>
  <c r="A85" i="2"/>
  <c r="A217" i="2"/>
  <c r="A237" i="2"/>
  <c r="A13" i="2"/>
  <c r="A117" i="2"/>
  <c r="A445" i="2"/>
  <c r="A182" i="2"/>
  <c r="A47" i="2"/>
  <c r="A270" i="2"/>
  <c r="A50" i="2"/>
  <c r="A32" i="2"/>
  <c r="A325" i="2"/>
  <c r="A315" i="2"/>
  <c r="A340" i="2"/>
  <c r="A132" i="2"/>
  <c r="A222" i="2"/>
  <c r="A82" i="2"/>
  <c r="A466" i="2"/>
  <c r="A456" i="2"/>
  <c r="A75" i="2"/>
  <c r="A269" i="2"/>
  <c r="A40" i="2"/>
  <c r="A226" i="2"/>
  <c r="A186" i="2"/>
  <c r="A88" i="2"/>
  <c r="A42" i="2"/>
  <c r="A441" i="2"/>
  <c r="A10" i="2"/>
  <c r="A357" i="2"/>
  <c r="A236" i="2"/>
  <c r="A112" i="2"/>
  <c r="A383" i="2"/>
  <c r="A328" i="2"/>
  <c r="A261" i="2"/>
  <c r="A65" i="2"/>
  <c r="A194" i="2"/>
  <c r="A467" i="2"/>
  <c r="A309" i="2"/>
  <c r="A324" i="2"/>
  <c r="A422" i="2"/>
  <c r="A242" i="2"/>
  <c r="A230" i="2"/>
  <c r="A470" i="2"/>
  <c r="A177" i="2"/>
  <c r="A191" i="2"/>
  <c r="A420" i="2"/>
  <c r="A453" i="2"/>
  <c r="A462" i="2"/>
  <c r="A463" i="2"/>
  <c r="A464" i="2"/>
  <c r="A474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451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F57" i="1" l="1"/>
  <c r="F152" i="1"/>
  <c r="F165" i="1"/>
  <c r="F307" i="1"/>
  <c r="F491" i="1"/>
  <c r="F310" i="1"/>
  <c r="F647" i="1"/>
  <c r="F755" i="1"/>
  <c r="F384" i="1"/>
  <c r="F511" i="1"/>
  <c r="F372" i="1"/>
  <c r="F494" i="1"/>
  <c r="F903" i="1"/>
  <c r="F35" i="1"/>
  <c r="F343" i="1"/>
  <c r="F663" i="1"/>
  <c r="F468" i="1"/>
  <c r="F527" i="1"/>
  <c r="F463" i="1"/>
  <c r="F895" i="1"/>
  <c r="F423" i="1"/>
  <c r="F559" i="1"/>
  <c r="F914" i="1"/>
  <c r="F63" i="1"/>
  <c r="F370" i="1"/>
  <c r="F770" i="1"/>
  <c r="F615" i="1"/>
  <c r="F881" i="1"/>
  <c r="F824" i="1"/>
  <c r="F446" i="1"/>
  <c r="F483" i="1"/>
  <c r="F453" i="1"/>
  <c r="F563" i="1"/>
  <c r="F696" i="1"/>
  <c r="F779" i="1"/>
  <c r="F571" i="1"/>
  <c r="F749" i="1"/>
  <c r="F501" i="1"/>
  <c r="F756" i="1"/>
  <c r="F843" i="1"/>
  <c r="F167" i="1"/>
  <c r="F459" i="1"/>
  <c r="F435" i="1"/>
  <c r="F380" i="1"/>
  <c r="F55" i="1"/>
  <c r="F273" i="1"/>
  <c r="F539" i="1"/>
  <c r="F576" i="1"/>
  <c r="F896" i="1"/>
  <c r="F364" i="1"/>
  <c r="F161" i="1"/>
  <c r="F430" i="1"/>
  <c r="F934" i="1"/>
  <c r="F256" i="1"/>
  <c r="F145" i="1"/>
  <c r="F710" i="1"/>
  <c r="F474" i="1"/>
  <c r="F258" i="1"/>
  <c r="F804" i="1"/>
  <c r="F854" i="1"/>
  <c r="F374" i="1"/>
  <c r="F838" i="1"/>
  <c r="F811" i="1"/>
  <c r="F452" i="1"/>
  <c r="F890" i="1"/>
  <c r="F227" i="1"/>
  <c r="F124" i="1"/>
  <c r="F800" i="1"/>
  <c r="F190" i="1"/>
  <c r="F431" i="1"/>
  <c r="F842" i="1"/>
  <c r="F54" i="1"/>
  <c r="F425" i="1"/>
  <c r="F243" i="1"/>
  <c r="F715" i="1"/>
  <c r="F634" i="1"/>
  <c r="F737" i="1"/>
  <c r="F953" i="1"/>
  <c r="F426" i="1"/>
  <c r="F942" i="1"/>
  <c r="F690" i="1"/>
  <c r="F255" i="1"/>
  <c r="F801" i="1"/>
  <c r="F794" i="1"/>
  <c r="F845" i="1"/>
  <c r="F291" i="1"/>
  <c r="F790" i="1"/>
  <c r="F201" i="1"/>
  <c r="F893" i="1"/>
  <c r="F261" i="1"/>
  <c r="Q3044" i="23"/>
  <c r="Q220" i="23"/>
  <c r="Q330" i="23"/>
  <c r="Q222" i="23"/>
  <c r="Q448" i="23"/>
  <c r="Q394" i="23"/>
  <c r="Q362" i="23"/>
  <c r="Q431" i="23"/>
  <c r="Q3081" i="23"/>
  <c r="Q2996" i="23"/>
  <c r="Q691" i="23"/>
  <c r="Q1035" i="23"/>
  <c r="Q1702" i="23"/>
  <c r="Q1719" i="23"/>
  <c r="Q2714" i="23"/>
  <c r="Q2107" i="23"/>
  <c r="Q670" i="23"/>
  <c r="Q2430" i="23"/>
  <c r="Q1631" i="23"/>
  <c r="Q2690" i="23"/>
  <c r="Q1107" i="23"/>
  <c r="Q1432" i="23"/>
  <c r="Q2041" i="23"/>
  <c r="Q2421" i="23"/>
  <c r="Q1124" i="23"/>
  <c r="Q613" i="23"/>
  <c r="Q2514" i="23"/>
  <c r="Q2223" i="23"/>
  <c r="Q915" i="23"/>
  <c r="Q1052" i="23"/>
  <c r="Q2245" i="23"/>
  <c r="Q1700" i="23"/>
  <c r="Q1699" i="23"/>
  <c r="Q1270" i="23"/>
  <c r="Q3036" i="23"/>
  <c r="Q3046" i="23"/>
  <c r="Q1279" i="23"/>
  <c r="Q1384" i="23"/>
  <c r="Q2621" i="23"/>
  <c r="Q997" i="23"/>
  <c r="Q671" i="23"/>
  <c r="Q1882" i="23"/>
  <c r="Q807" i="23"/>
  <c r="Q1630" i="23"/>
  <c r="Q1054" i="23"/>
  <c r="Q1045" i="23"/>
  <c r="Q2605" i="23"/>
  <c r="Q2425" i="23"/>
  <c r="Q900" i="23"/>
  <c r="Q1038" i="23"/>
  <c r="Q525" i="23"/>
  <c r="Q1020" i="23"/>
  <c r="Q2224" i="23"/>
  <c r="Q523" i="23"/>
  <c r="Q1545" i="23"/>
  <c r="Q2503" i="23"/>
  <c r="Q1073" i="23"/>
  <c r="Q1077" i="23"/>
  <c r="Q614" i="23"/>
  <c r="Q2144" i="23"/>
  <c r="Q1601" i="23"/>
  <c r="Q1117" i="23"/>
  <c r="Q933" i="23"/>
  <c r="Q2320" i="23"/>
  <c r="Q1539" i="23"/>
  <c r="Q668" i="23"/>
  <c r="Q2965" i="23"/>
  <c r="Q1089" i="23"/>
  <c r="Q1010" i="23"/>
  <c r="Q644" i="23"/>
  <c r="Q1065" i="23"/>
  <c r="Q2914" i="23"/>
  <c r="Q2400" i="23"/>
  <c r="Q2608" i="23"/>
  <c r="Q2688" i="23"/>
  <c r="Q765" i="23"/>
  <c r="Q2723" i="23"/>
  <c r="Q2911" i="23"/>
  <c r="Q687" i="23"/>
  <c r="Q1763" i="23"/>
  <c r="Q1280" i="23"/>
  <c r="Q1079" i="23"/>
  <c r="Q2404" i="23"/>
  <c r="Q2789" i="23"/>
  <c r="Q2821" i="23"/>
  <c r="Q1833" i="23"/>
  <c r="Q2386" i="23"/>
  <c r="Q1580" i="23"/>
  <c r="Q2773" i="23"/>
  <c r="Q1298" i="23"/>
  <c r="Q735" i="23"/>
  <c r="Q2594" i="23"/>
  <c r="Q837" i="23"/>
  <c r="Q494" i="23"/>
  <c r="Q542" i="23"/>
  <c r="Q1657" i="23"/>
  <c r="Q3080" i="23"/>
  <c r="Q2971" i="23"/>
  <c r="Q2073" i="23"/>
  <c r="Q1323" i="23"/>
  <c r="Q1693" i="23"/>
  <c r="Q1070" i="23"/>
  <c r="Q1393" i="23"/>
  <c r="Q1271" i="23"/>
  <c r="Q2736" i="23"/>
  <c r="Q1698" i="23"/>
  <c r="Q2343" i="23"/>
  <c r="Q1866" i="23"/>
  <c r="Q937" i="23"/>
  <c r="Q1333" i="23"/>
  <c r="Q2004" i="23"/>
  <c r="Q2779" i="23"/>
  <c r="Q1761" i="23"/>
  <c r="Q713" i="23"/>
  <c r="Q793" i="23"/>
  <c r="Q1368" i="23"/>
  <c r="Q2751" i="23"/>
  <c r="Q808" i="23"/>
  <c r="Q1173" i="23"/>
  <c r="Q1583" i="23"/>
  <c r="Q891" i="23"/>
  <c r="Q1764" i="23"/>
  <c r="Q2987" i="23"/>
  <c r="Q2952" i="23"/>
  <c r="Q415" i="23"/>
  <c r="Q303" i="23"/>
  <c r="Q409" i="23"/>
  <c r="Q302" i="23"/>
  <c r="Q412" i="23"/>
  <c r="Q279" i="23"/>
  <c r="Q371" i="23"/>
  <c r="Q224" i="23"/>
  <c r="Q6" i="23"/>
  <c r="Q242" i="23"/>
  <c r="Q92" i="23"/>
  <c r="Q420" i="23"/>
  <c r="Q434" i="23"/>
  <c r="Q221" i="23"/>
  <c r="Q374" i="23"/>
  <c r="Q372" i="23"/>
  <c r="Q413" i="23"/>
  <c r="Q395" i="23"/>
  <c r="Q74" i="23"/>
  <c r="Q414" i="23"/>
  <c r="Q878" i="23"/>
  <c r="Q1610" i="23"/>
  <c r="Q669" i="23"/>
  <c r="Q1327" i="23"/>
  <c r="Q666" i="23"/>
  <c r="Q2553" i="23"/>
  <c r="Q2666" i="23"/>
  <c r="Q1451" i="23"/>
  <c r="Q1906" i="23"/>
  <c r="Q993" i="23"/>
  <c r="Q773" i="23"/>
  <c r="Q1990" i="23"/>
  <c r="Q538" i="23"/>
  <c r="Q2455" i="23"/>
  <c r="Q2646" i="23"/>
  <c r="Q2654" i="23"/>
  <c r="Q2462" i="23"/>
  <c r="Q2687" i="23"/>
  <c r="Q755" i="23"/>
  <c r="Q553" i="23"/>
  <c r="Q1319" i="23"/>
  <c r="Q2534" i="23"/>
  <c r="Q740" i="23"/>
  <c r="Q749" i="23"/>
  <c r="Q1156" i="23"/>
  <c r="Q1899" i="23"/>
  <c r="Q2629" i="23"/>
  <c r="Q2904" i="23"/>
  <c r="Q2951" i="23"/>
  <c r="Q3078" i="23"/>
  <c r="Q1066" i="23"/>
  <c r="Q1658" i="23"/>
  <c r="Q1009" i="23"/>
  <c r="Q1743" i="23"/>
  <c r="Q1275" i="23"/>
  <c r="Q2746" i="23"/>
  <c r="Q998" i="23"/>
  <c r="Q813" i="23"/>
  <c r="Q2556" i="23"/>
  <c r="Q499" i="23"/>
  <c r="Q2436" i="23"/>
  <c r="Q874" i="23"/>
  <c r="Q1320" i="23"/>
  <c r="Q1123" i="23"/>
  <c r="Q2457" i="23"/>
  <c r="Q911" i="23"/>
  <c r="Q2396" i="23"/>
  <c r="Q1570" i="23"/>
  <c r="Q2916" i="23"/>
  <c r="Q2344" i="23"/>
  <c r="Q1703" i="23"/>
  <c r="Q2488" i="23"/>
  <c r="Q1404" i="23"/>
  <c r="Q2483" i="23"/>
  <c r="Q2791" i="23"/>
  <c r="Q1324" i="23"/>
  <c r="Q1039" i="23"/>
  <c r="Q1865" i="23"/>
  <c r="Q1321" i="23"/>
  <c r="Q1239" i="23"/>
  <c r="Q2461" i="23"/>
  <c r="Q1602" i="23"/>
  <c r="Q1969" i="23"/>
  <c r="Q1230" i="23"/>
  <c r="Q1653" i="23"/>
  <c r="Q2721" i="23"/>
  <c r="Q1913" i="23"/>
  <c r="Q479" i="23"/>
  <c r="Q1159" i="23"/>
  <c r="Q1970" i="23"/>
  <c r="Q1019" i="23"/>
  <c r="Q1632" i="23"/>
  <c r="Q2868" i="23"/>
  <c r="Q1110" i="23"/>
  <c r="Q1529" i="23"/>
  <c r="Q777" i="23"/>
  <c r="Q1067" i="23"/>
  <c r="Q1900" i="23"/>
  <c r="Q1007" i="23"/>
  <c r="Q2349" i="23"/>
  <c r="Q1547" i="23"/>
  <c r="Q1081" i="23"/>
  <c r="Q995" i="23"/>
  <c r="Q881" i="23"/>
  <c r="Q458" i="23"/>
  <c r="Q2454" i="23"/>
  <c r="Q2665" i="23"/>
  <c r="Q1370" i="23"/>
  <c r="Q766" i="23"/>
  <c r="Q2479" i="23"/>
  <c r="Q649" i="23"/>
  <c r="Q1714" i="23"/>
  <c r="Q1122" i="23"/>
  <c r="Q877" i="23"/>
  <c r="Q1409" i="23"/>
  <c r="Q2822" i="23"/>
  <c r="Q1377" i="23"/>
  <c r="Q2754" i="23"/>
  <c r="Q2912" i="23"/>
  <c r="Q2424" i="23"/>
  <c r="Q1022" i="23"/>
  <c r="Q1905" i="23"/>
  <c r="Q2581" i="23"/>
  <c r="Q2112" i="23"/>
  <c r="Q2883" i="23"/>
  <c r="Q814" i="23"/>
  <c r="Q474" i="23"/>
  <c r="Q764" i="23"/>
  <c r="Q2453" i="23"/>
  <c r="Q2667" i="23"/>
  <c r="Q685" i="23"/>
  <c r="Q1215" i="23"/>
  <c r="Q722" i="23"/>
  <c r="Q2523" i="23"/>
  <c r="Q2203" i="23"/>
  <c r="Q1652" i="23"/>
  <c r="Q164" i="23"/>
  <c r="Q89" i="23"/>
  <c r="Q90" i="23"/>
  <c r="Q329" i="23"/>
  <c r="Q1715" i="23"/>
  <c r="Q454" i="23"/>
  <c r="Q418" i="23"/>
  <c r="Q455" i="23"/>
  <c r="Q403" i="23"/>
  <c r="Q256" i="23"/>
  <c r="Q2796" i="23"/>
  <c r="Q3075" i="23"/>
  <c r="Q116" i="23"/>
  <c r="Q672" i="23"/>
  <c r="Q2867" i="23"/>
  <c r="Q2078" i="23"/>
  <c r="Q1369" i="23"/>
  <c r="Q1411" i="23"/>
  <c r="Q827" i="23"/>
  <c r="Q996" i="23"/>
  <c r="Q1391" i="23"/>
  <c r="Q541" i="23"/>
  <c r="Q2882" i="23"/>
  <c r="Q1881" i="23"/>
  <c r="Q2431" i="23"/>
  <c r="Q2438" i="23"/>
  <c r="Q1326" i="23"/>
  <c r="Q2218" i="23"/>
  <c r="Q483" i="23"/>
  <c r="Q1268" i="23"/>
  <c r="Q2458" i="23"/>
  <c r="Q1144" i="23"/>
  <c r="Q1525" i="23"/>
  <c r="Q897" i="23"/>
  <c r="Q2456" i="23"/>
  <c r="Q2839" i="23"/>
  <c r="Q2143" i="23"/>
  <c r="Q1595" i="23"/>
  <c r="Q2423" i="23"/>
  <c r="Q1597" i="23"/>
  <c r="Q2437" i="23"/>
  <c r="Q917" i="23"/>
  <c r="Q769" i="23"/>
  <c r="Q2950" i="23"/>
  <c r="Q1634" i="23"/>
  <c r="Q2219" i="23"/>
  <c r="Q2873" i="23"/>
  <c r="Q1454" i="23"/>
  <c r="Q1139" i="23"/>
  <c r="Q1266" i="23"/>
  <c r="Q1422" i="23"/>
  <c r="Q1518" i="23"/>
  <c r="Q1523" i="23"/>
  <c r="Q1704" i="23"/>
  <c r="Q2428" i="23"/>
  <c r="Q543" i="23"/>
  <c r="Q2739" i="23"/>
  <c r="Q1726" i="23"/>
  <c r="Q1864" i="23"/>
  <c r="Q1168" i="23"/>
  <c r="Q650" i="23"/>
  <c r="Q1706" i="23"/>
  <c r="Q2819" i="23"/>
  <c r="Q992" i="23"/>
  <c r="Q2651" i="23"/>
  <c r="Q1649" i="23"/>
  <c r="Q906" i="23"/>
  <c r="Q2856" i="23"/>
  <c r="Q1111" i="23"/>
  <c r="Q2042" i="23"/>
  <c r="Q1232" i="23"/>
  <c r="Q1006" i="23"/>
  <c r="Q1832" i="23"/>
  <c r="Q1021" i="23"/>
  <c r="Q1912" i="23"/>
  <c r="Q1424" i="23"/>
  <c r="Q1118" i="23"/>
  <c r="Q1174" i="23"/>
  <c r="Q895" i="23"/>
  <c r="Q956" i="23"/>
  <c r="Q539" i="23"/>
  <c r="Q2480" i="23"/>
  <c r="Q475" i="23"/>
  <c r="Q2102" i="23"/>
  <c r="Q903" i="23"/>
  <c r="Q1898" i="23"/>
  <c r="Q2117" i="23"/>
  <c r="Q2540" i="23"/>
  <c r="Q1581" i="23"/>
  <c r="Q531" i="23"/>
  <c r="Q741" i="23"/>
  <c r="Q651" i="23"/>
  <c r="Q1739" i="23"/>
  <c r="Q1071" i="23"/>
  <c r="Q1701" i="23"/>
  <c r="Q875" i="23"/>
  <c r="Q1421" i="23"/>
  <c r="Q742" i="23"/>
  <c r="Q1968" i="23"/>
  <c r="Q1242" i="23"/>
  <c r="Q806" i="23"/>
  <c r="Q1608" i="23"/>
  <c r="Q1076" i="23"/>
  <c r="Q1697" i="23"/>
  <c r="Q1120" i="23"/>
  <c r="Q545" i="23"/>
  <c r="Q1527" i="23"/>
  <c r="Q1080" i="23"/>
  <c r="Q2722" i="23"/>
  <c r="Q1992" i="23"/>
  <c r="Q1068" i="23"/>
  <c r="Q1759" i="23"/>
  <c r="Q1119" i="23"/>
  <c r="Q2913" i="23"/>
  <c r="Q2383" i="23"/>
  <c r="Q1522" i="23"/>
  <c r="Q2429" i="23"/>
  <c r="Q1417" i="23"/>
  <c r="Q951" i="23"/>
  <c r="Q1991" i="23"/>
  <c r="Q1705" i="23"/>
  <c r="Q1383" i="23"/>
  <c r="Q1216" i="23"/>
  <c r="Q2758" i="23"/>
  <c r="Q2130" i="23"/>
  <c r="Q1831" i="23"/>
  <c r="Q1435" i="23"/>
  <c r="Q2384" i="23"/>
  <c r="Q762" i="23"/>
  <c r="Q1325" i="23"/>
  <c r="Q905" i="23"/>
  <c r="Q1252" i="23"/>
  <c r="Q2550" i="23"/>
  <c r="Q2426" i="23"/>
  <c r="Q486" i="23"/>
  <c r="Q1584" i="23"/>
  <c r="Q2481" i="23"/>
  <c r="Q422" i="23"/>
  <c r="Q1695" i="23"/>
  <c r="Q3003" i="23"/>
  <c r="Q305" i="23"/>
  <c r="Q426" i="23"/>
  <c r="Q261" i="23"/>
  <c r="Q304" i="23"/>
  <c r="Q96" i="23"/>
  <c r="Q91" i="23"/>
  <c r="Q411" i="23"/>
  <c r="Q373" i="23"/>
  <c r="Q167" i="23"/>
  <c r="Q2968" i="23"/>
  <c r="Q1524" i="23"/>
  <c r="Q1887" i="23"/>
  <c r="Q940" i="23"/>
  <c r="Q1781" i="23"/>
  <c r="Q1055" i="23"/>
  <c r="Q2435" i="23"/>
  <c r="Q1528" i="23"/>
  <c r="Q994" i="23"/>
  <c r="Q1075" i="23"/>
  <c r="Q673" i="23"/>
  <c r="Q1090" i="23"/>
  <c r="Q2735" i="23"/>
  <c r="Q1710" i="23"/>
  <c r="Q2401" i="23"/>
  <c r="Q507" i="23"/>
  <c r="Q2580" i="23"/>
  <c r="Q888" i="23"/>
  <c r="Q2216" i="23"/>
  <c r="Q804" i="23"/>
  <c r="Q955" i="23"/>
  <c r="Q532" i="23"/>
  <c r="Q2752" i="23"/>
  <c r="Q2515" i="23"/>
  <c r="Q1158" i="23"/>
  <c r="Q2109" i="23"/>
  <c r="Q2697" i="23"/>
  <c r="Q2482" i="23"/>
  <c r="Q1635" i="23"/>
  <c r="Q2652" i="23"/>
  <c r="Q1072" i="23"/>
  <c r="Q2489" i="23"/>
  <c r="Q2988" i="23"/>
  <c r="Q1582" i="23"/>
  <c r="Q791" i="23"/>
  <c r="Q1017" i="23"/>
  <c r="Q1537" i="23"/>
  <c r="Q1414" i="23"/>
  <c r="Q945" i="23"/>
  <c r="Q1544" i="23"/>
  <c r="Q1053" i="23"/>
  <c r="Q873" i="23"/>
  <c r="Q1187" i="23"/>
  <c r="Q552" i="23"/>
  <c r="Q1108" i="23"/>
  <c r="Q1121" i="23"/>
  <c r="Q1897" i="23"/>
  <c r="Q1521" i="23"/>
  <c r="Q1329" i="23"/>
  <c r="Q936" i="23"/>
  <c r="Q2820" i="23"/>
  <c r="Q721" i="23"/>
  <c r="Q963" i="23"/>
  <c r="Q1398" i="23"/>
  <c r="Q2857" i="23"/>
  <c r="Q3062" i="23"/>
  <c r="Q2730" i="23"/>
  <c r="Q2402" i="23"/>
  <c r="Q1288" i="23"/>
  <c r="Q1789" i="23"/>
  <c r="Q2793" i="23"/>
  <c r="Q2903" i="23"/>
  <c r="Q1109" i="23"/>
  <c r="Q2478" i="23"/>
  <c r="Q2460" i="23"/>
  <c r="Q1554" i="23"/>
  <c r="Q964" i="23"/>
  <c r="Q2689" i="23"/>
  <c r="Q521" i="23"/>
  <c r="Q1585" i="23"/>
  <c r="Q1157" i="23"/>
  <c r="Q2385" i="23"/>
  <c r="Q1267" i="23"/>
  <c r="Q1069" i="23"/>
  <c r="Q1609" i="23"/>
  <c r="Q2244" i="23"/>
  <c r="Q1747" i="23"/>
  <c r="Q2459" i="23"/>
  <c r="Q2686" i="23"/>
  <c r="Q2222" i="23"/>
  <c r="Q688" i="23"/>
  <c r="Q2797" i="23"/>
  <c r="Q540" i="23"/>
  <c r="Q2956" i="23"/>
  <c r="Q954" i="23"/>
  <c r="Q828" i="23"/>
  <c r="Q1538" i="23"/>
  <c r="Q2217" i="23"/>
  <c r="Q1694" i="23"/>
  <c r="Q2691" i="23"/>
  <c r="Q2403" i="23"/>
  <c r="Q1788" i="23"/>
  <c r="Q2427" i="23"/>
  <c r="Q1181" i="23"/>
  <c r="Q2516" i="23"/>
  <c r="Q1650" i="23"/>
  <c r="Q1776" i="23"/>
  <c r="Q2432" i="23"/>
  <c r="Q1008" i="23"/>
  <c r="Q2525" i="23"/>
  <c r="Q502" i="23"/>
  <c r="Q1651" i="23"/>
  <c r="Q2764" i="23"/>
  <c r="Q792" i="23"/>
  <c r="Q1546" i="23"/>
  <c r="Q2284" i="23"/>
  <c r="Q1167" i="23"/>
  <c r="Q1431" i="23"/>
  <c r="Q2905" i="23"/>
  <c r="Q1696" i="23"/>
  <c r="Q1328" i="23"/>
  <c r="Q518" i="23"/>
  <c r="Q1386" i="23"/>
  <c r="Q1863" i="23"/>
  <c r="Q690" i="23"/>
  <c r="Q2884" i="23"/>
  <c r="Q1596" i="23"/>
  <c r="Q2720" i="23"/>
  <c r="Q1430" i="23"/>
  <c r="Q2915" i="23"/>
  <c r="Q1834" i="23"/>
  <c r="J36" i="1"/>
  <c r="J83" i="1"/>
  <c r="J939" i="1"/>
  <c r="I550" i="1"/>
  <c r="J550" i="1"/>
  <c r="H550" i="1"/>
  <c r="I43" i="1"/>
  <c r="J43" i="1"/>
  <c r="H43" i="1"/>
  <c r="J859" i="1"/>
  <c r="H859" i="1"/>
  <c r="I149" i="1"/>
  <c r="H149" i="1"/>
  <c r="J891" i="1"/>
  <c r="H891" i="1"/>
  <c r="H726" i="1"/>
  <c r="J419" i="1"/>
  <c r="H419" i="1"/>
  <c r="J454" i="1"/>
  <c r="J100" i="1"/>
  <c r="H100" i="1"/>
  <c r="J112" i="1"/>
  <c r="H112" i="1"/>
  <c r="I463" i="1"/>
  <c r="J463" i="1"/>
  <c r="H463" i="1"/>
  <c r="I484" i="1"/>
  <c r="J484" i="1"/>
  <c r="H484" i="1"/>
  <c r="I358" i="1"/>
  <c r="J358" i="1"/>
  <c r="H358" i="1"/>
  <c r="I564" i="1"/>
  <c r="H564" i="1"/>
  <c r="J897" i="1"/>
  <c r="H897" i="1"/>
  <c r="J545" i="1"/>
  <c r="H545" i="1"/>
  <c r="I742" i="1"/>
  <c r="J742" i="1"/>
  <c r="H742" i="1"/>
  <c r="I457" i="1"/>
  <c r="J457" i="1"/>
  <c r="H457" i="1"/>
  <c r="J515" i="1"/>
  <c r="H515" i="1"/>
  <c r="I494" i="1"/>
  <c r="J494" i="1"/>
  <c r="H494" i="1"/>
  <c r="J808" i="1"/>
  <c r="H808" i="1"/>
  <c r="J132" i="1"/>
  <c r="H132" i="1"/>
  <c r="J923" i="1"/>
  <c r="J617" i="1"/>
  <c r="J581" i="1"/>
  <c r="H581" i="1"/>
  <c r="J789" i="1"/>
  <c r="H789" i="1"/>
  <c r="J666" i="1"/>
  <c r="J274" i="1"/>
  <c r="I676" i="1"/>
  <c r="J676" i="1"/>
  <c r="J481" i="1"/>
  <c r="H399" i="1"/>
  <c r="J719" i="1"/>
  <c r="H719" i="1"/>
  <c r="J329" i="1"/>
  <c r="H329" i="1"/>
  <c r="H941" i="1"/>
  <c r="J236" i="1"/>
  <c r="H236" i="1"/>
  <c r="J440" i="1"/>
  <c r="J356" i="1"/>
  <c r="H356" i="1"/>
  <c r="J72" i="1"/>
  <c r="H72" i="1"/>
  <c r="J75" i="1"/>
  <c r="H75" i="1"/>
  <c r="J162" i="1"/>
  <c r="H162" i="1"/>
  <c r="I243" i="1"/>
  <c r="J243" i="1"/>
  <c r="H243" i="1"/>
  <c r="J637" i="1"/>
  <c r="H637" i="1"/>
  <c r="J901" i="1"/>
  <c r="J380" i="1"/>
  <c r="H380" i="1"/>
  <c r="J414" i="1"/>
  <c r="J80" i="1"/>
  <c r="J585" i="1"/>
  <c r="H585" i="1"/>
  <c r="J526" i="1"/>
  <c r="H526" i="1"/>
  <c r="J582" i="1"/>
  <c r="J699" i="1"/>
  <c r="H699" i="1"/>
  <c r="J657" i="1"/>
  <c r="H657" i="1"/>
  <c r="J84" i="1"/>
  <c r="J459" i="1"/>
  <c r="H459" i="1"/>
  <c r="J915" i="1"/>
  <c r="J794" i="1"/>
  <c r="H794" i="1"/>
  <c r="I854" i="1"/>
  <c r="J854" i="1"/>
  <c r="H854" i="1"/>
  <c r="H134" i="1"/>
  <c r="H160" i="1"/>
  <c r="I648" i="1"/>
  <c r="J648" i="1"/>
  <c r="H648" i="1"/>
  <c r="I124" i="1"/>
  <c r="J124" i="1"/>
  <c r="H124" i="1"/>
  <c r="J753" i="1"/>
  <c r="H753" i="1"/>
  <c r="J560" i="1"/>
  <c r="H560" i="1"/>
  <c r="J270" i="1"/>
  <c r="H228" i="1"/>
  <c r="J33" i="1"/>
  <c r="I393" i="1"/>
  <c r="J393" i="1"/>
  <c r="H393" i="1"/>
  <c r="J893" i="1"/>
  <c r="H893" i="1"/>
  <c r="I537" i="1"/>
  <c r="J537" i="1"/>
  <c r="J643" i="1"/>
  <c r="H643" i="1"/>
  <c r="I575" i="1"/>
  <c r="H575" i="1"/>
  <c r="J957" i="1"/>
  <c r="H957" i="1"/>
  <c r="J310" i="1"/>
  <c r="H310" i="1"/>
  <c r="J716" i="1"/>
  <c r="H716" i="1"/>
  <c r="I152" i="1"/>
  <c r="J152" i="1"/>
  <c r="H152" i="1"/>
  <c r="J293" i="1"/>
  <c r="H293" i="1"/>
  <c r="J322" i="1"/>
  <c r="H322" i="1"/>
  <c r="J103" i="1"/>
  <c r="H103" i="1"/>
  <c r="I305" i="1"/>
  <c r="J305" i="1"/>
  <c r="J903" i="1"/>
  <c r="H903" i="1"/>
  <c r="H438" i="1"/>
  <c r="J577" i="1"/>
  <c r="H577" i="1"/>
  <c r="J823" i="1"/>
  <c r="H823" i="1"/>
  <c r="J429" i="1"/>
  <c r="H182" i="1"/>
  <c r="J805" i="1"/>
  <c r="H805" i="1"/>
  <c r="I466" i="1"/>
  <c r="J466" i="1"/>
  <c r="H466" i="1"/>
  <c r="J412" i="1"/>
  <c r="I625" i="1"/>
  <c r="J625" i="1"/>
  <c r="I230" i="1"/>
  <c r="J230" i="1"/>
  <c r="H230" i="1"/>
  <c r="J320" i="1"/>
  <c r="H320" i="1"/>
  <c r="I190" i="1"/>
  <c r="J190" i="1"/>
  <c r="H190" i="1"/>
  <c r="J704" i="1"/>
  <c r="H704" i="1"/>
  <c r="I715" i="1"/>
  <c r="J715" i="1"/>
  <c r="H715" i="1"/>
  <c r="I680" i="1"/>
  <c r="J88" i="1"/>
  <c r="H88" i="1"/>
  <c r="I516" i="1"/>
  <c r="J516" i="1"/>
  <c r="H516" i="1"/>
  <c r="I850" i="1"/>
  <c r="J850" i="1"/>
  <c r="H850" i="1"/>
  <c r="J662" i="1"/>
  <c r="I137" i="1"/>
  <c r="J137" i="1"/>
  <c r="H137" i="1"/>
  <c r="J754" i="1"/>
  <c r="H754" i="1"/>
  <c r="H215" i="1"/>
  <c r="J405" i="1"/>
  <c r="H405" i="1"/>
  <c r="J627" i="1"/>
  <c r="H627" i="1"/>
  <c r="I593" i="1"/>
  <c r="J593" i="1"/>
  <c r="I477" i="1"/>
  <c r="H521" i="1"/>
  <c r="J864" i="1"/>
  <c r="H864" i="1"/>
  <c r="J301" i="1"/>
  <c r="J407" i="1"/>
  <c r="J65" i="1"/>
  <c r="H65" i="1"/>
  <c r="H538" i="1"/>
  <c r="J652" i="1"/>
  <c r="H652" i="1"/>
  <c r="I452" i="1"/>
  <c r="J452" i="1"/>
  <c r="H452" i="1"/>
  <c r="I127" i="1"/>
  <c r="J127" i="1"/>
  <c r="H127" i="1"/>
  <c r="I589" i="1"/>
  <c r="J589" i="1"/>
  <c r="H589" i="1"/>
  <c r="J344" i="1"/>
  <c r="I820" i="1"/>
  <c r="J820" i="1"/>
  <c r="H820" i="1"/>
  <c r="J638" i="1"/>
  <c r="H638" i="1"/>
  <c r="J332" i="1"/>
  <c r="H332" i="1"/>
  <c r="J52" i="1"/>
  <c r="H52" i="1"/>
  <c r="I731" i="1"/>
  <c r="J731" i="1"/>
  <c r="J765" i="1"/>
  <c r="J539" i="1"/>
  <c r="H539" i="1"/>
  <c r="I255" i="1"/>
  <c r="J255" i="1"/>
  <c r="H255" i="1"/>
  <c r="I271" i="1"/>
  <c r="J271" i="1"/>
  <c r="H271" i="1"/>
  <c r="J144" i="1"/>
  <c r="H144" i="1"/>
  <c r="J734" i="1"/>
  <c r="H734" i="1"/>
  <c r="I67" i="1"/>
  <c r="J67" i="1"/>
  <c r="H67" i="1"/>
  <c r="I735" i="1"/>
  <c r="J735" i="1"/>
  <c r="H735" i="1"/>
  <c r="I242" i="1"/>
  <c r="J242" i="1"/>
  <c r="H242" i="1"/>
  <c r="I111" i="1"/>
  <c r="H111" i="1"/>
  <c r="J541" i="1"/>
  <c r="I596" i="1"/>
  <c r="J943" i="1"/>
  <c r="I297" i="1"/>
  <c r="H297" i="1"/>
  <c r="J856" i="1"/>
  <c r="H856" i="1"/>
  <c r="I315" i="1"/>
  <c r="J315" i="1"/>
  <c r="H315" i="1"/>
  <c r="J810" i="1"/>
  <c r="H810" i="1"/>
  <c r="J366" i="1"/>
  <c r="H366" i="1"/>
  <c r="I778" i="1"/>
  <c r="J778" i="1"/>
  <c r="J85" i="1"/>
  <c r="H85" i="1"/>
  <c r="J603" i="1"/>
  <c r="H603" i="1"/>
  <c r="J304" i="1"/>
  <c r="H304" i="1"/>
  <c r="J912" i="1"/>
  <c r="H912" i="1"/>
  <c r="J562" i="1"/>
  <c r="J773" i="1"/>
  <c r="J630" i="1"/>
  <c r="H314" i="1"/>
  <c r="J743" i="1"/>
  <c r="H743" i="1"/>
  <c r="J45" i="1"/>
  <c r="H45" i="1"/>
  <c r="J410" i="1"/>
  <c r="H410" i="1"/>
  <c r="J828" i="1"/>
  <c r="J686" i="1"/>
  <c r="J728" i="1"/>
  <c r="H728" i="1"/>
  <c r="J330" i="1"/>
  <c r="H330" i="1"/>
  <c r="J117" i="1"/>
  <c r="J659" i="1"/>
  <c r="H659" i="1"/>
  <c r="I520" i="1"/>
  <c r="J520" i="1"/>
  <c r="H520" i="1"/>
  <c r="J275" i="1"/>
  <c r="H275" i="1"/>
  <c r="J845" i="1"/>
  <c r="H845" i="1"/>
  <c r="J309" i="1"/>
  <c r="H309" i="1"/>
  <c r="J49" i="1"/>
  <c r="H49" i="1"/>
  <c r="H313" i="1"/>
  <c r="I93" i="1"/>
  <c r="H93" i="1"/>
  <c r="I779" i="1"/>
  <c r="J779" i="1"/>
  <c r="H779" i="1"/>
  <c r="I431" i="1"/>
  <c r="J431" i="1"/>
  <c r="H431" i="1"/>
  <c r="I861" i="1"/>
  <c r="J861" i="1"/>
  <c r="H861" i="1"/>
  <c r="J929" i="1"/>
  <c r="I840" i="1"/>
  <c r="J840" i="1"/>
  <c r="H840" i="1"/>
  <c r="J2" i="1"/>
  <c r="H2" i="1"/>
  <c r="J76" i="1"/>
  <c r="H76" i="1"/>
  <c r="J926" i="1"/>
  <c r="H926" i="1"/>
  <c r="I558" i="1"/>
  <c r="J558" i="1"/>
  <c r="H558" i="1"/>
  <c r="J750" i="1"/>
  <c r="H750" i="1"/>
  <c r="J392" i="1"/>
  <c r="H392" i="1"/>
  <c r="J685" i="1"/>
  <c r="J552" i="1"/>
  <c r="H552" i="1"/>
  <c r="J147" i="1"/>
  <c r="H147" i="1"/>
  <c r="H747" i="1"/>
  <c r="J553" i="1"/>
  <c r="H553" i="1"/>
  <c r="I571" i="1"/>
  <c r="J571" i="1"/>
  <c r="H571" i="1"/>
  <c r="J235" i="1"/>
  <c r="I441" i="1"/>
  <c r="J441" i="1"/>
  <c r="H441" i="1"/>
  <c r="I341" i="1"/>
  <c r="J341" i="1"/>
  <c r="H341" i="1"/>
  <c r="J531" i="1"/>
  <c r="J299" i="1"/>
  <c r="H299" i="1"/>
  <c r="J664" i="1"/>
  <c r="H664" i="1"/>
  <c r="I842" i="1"/>
  <c r="J842" i="1"/>
  <c r="H842" i="1"/>
  <c r="I435" i="1"/>
  <c r="J435" i="1"/>
  <c r="H435" i="1"/>
  <c r="J554" i="1"/>
  <c r="H554" i="1"/>
  <c r="J475" i="1"/>
  <c r="H120" i="1"/>
  <c r="J866" i="1"/>
  <c r="H866" i="1"/>
  <c r="J682" i="1"/>
  <c r="H682" i="1"/>
  <c r="H373" i="1"/>
  <c r="J62" i="1"/>
  <c r="H62" i="1"/>
  <c r="J372" i="1"/>
  <c r="H372" i="1"/>
  <c r="H321" i="1"/>
  <c r="J128" i="1"/>
  <c r="H128" i="1"/>
  <c r="I770" i="1"/>
  <c r="J770" i="1"/>
  <c r="H770" i="1"/>
  <c r="J709" i="1"/>
  <c r="J745" i="1"/>
  <c r="J806" i="1"/>
  <c r="H806" i="1"/>
  <c r="J69" i="1"/>
  <c r="H69" i="1"/>
  <c r="I58" i="1"/>
  <c r="J58" i="1"/>
  <c r="H58" i="1"/>
  <c r="J406" i="1"/>
  <c r="H406" i="1"/>
  <c r="J424" i="1"/>
  <c r="H424" i="1"/>
  <c r="J39" i="1"/>
  <c r="J922" i="1"/>
  <c r="H922" i="1"/>
  <c r="J576" i="1"/>
  <c r="H576" i="1"/>
  <c r="J105" i="1"/>
  <c r="H815" i="1"/>
  <c r="J363" i="1"/>
  <c r="H803" i="1"/>
  <c r="H758" i="1"/>
  <c r="J307" i="1"/>
  <c r="H307" i="1"/>
  <c r="J563" i="1"/>
  <c r="H563" i="1"/>
  <c r="I214" i="1"/>
  <c r="H214" i="1"/>
  <c r="J636" i="1"/>
  <c r="H636" i="1"/>
  <c r="H283" i="1"/>
  <c r="J692" i="1"/>
  <c r="H692" i="1"/>
  <c r="H434" i="1"/>
  <c r="J620" i="1"/>
  <c r="J317" i="1"/>
  <c r="H317" i="1"/>
  <c r="J44" i="1"/>
  <c r="H44" i="1"/>
  <c r="J158" i="1"/>
  <c r="I954" i="1"/>
  <c r="J712" i="1"/>
  <c r="H712" i="1"/>
  <c r="J369" i="1"/>
  <c r="H369" i="1"/>
  <c r="J198" i="1"/>
  <c r="H198" i="1"/>
  <c r="J894" i="1"/>
  <c r="I99" i="1"/>
  <c r="J99" i="1"/>
  <c r="H99" i="1"/>
  <c r="I870" i="1"/>
  <c r="J870" i="1"/>
  <c r="H870" i="1"/>
  <c r="H650" i="1"/>
  <c r="J559" i="1"/>
  <c r="H559" i="1"/>
  <c r="J693" i="1"/>
  <c r="H693" i="1"/>
  <c r="J206" i="1"/>
  <c r="H206" i="1"/>
  <c r="J423" i="1"/>
  <c r="H423" i="1"/>
  <c r="J12" i="1"/>
  <c r="H12" i="1"/>
  <c r="J266" i="1"/>
  <c r="H266" i="1"/>
  <c r="H361" i="1"/>
  <c r="I751" i="1"/>
  <c r="J751" i="1"/>
  <c r="J312" i="1"/>
  <c r="H312" i="1"/>
  <c r="J109" i="1"/>
  <c r="H830" i="1"/>
  <c r="J248" i="1"/>
  <c r="J895" i="1"/>
  <c r="H895" i="1"/>
  <c r="J618" i="1"/>
  <c r="H618" i="1"/>
  <c r="J942" i="1"/>
  <c r="H942" i="1"/>
  <c r="I950" i="1"/>
  <c r="J950" i="1"/>
  <c r="H950" i="1"/>
  <c r="I462" i="1"/>
  <c r="J462" i="1"/>
  <c r="H462" i="1"/>
  <c r="J508" i="1"/>
  <c r="J511" i="1"/>
  <c r="H511" i="1"/>
  <c r="J629" i="1"/>
  <c r="H629" i="1"/>
  <c r="I446" i="1"/>
  <c r="J446" i="1"/>
  <c r="H446" i="1"/>
  <c r="H729" i="1"/>
  <c r="I640" i="1"/>
  <c r="J640" i="1"/>
  <c r="H640" i="1"/>
  <c r="J113" i="1"/>
  <c r="I767" i="1"/>
  <c r="J767" i="1"/>
  <c r="H767" i="1"/>
  <c r="J208" i="1"/>
  <c r="H208" i="1"/>
  <c r="J164" i="1"/>
  <c r="J56" i="1"/>
  <c r="H56" i="1"/>
  <c r="J955" i="1"/>
  <c r="I886" i="1"/>
  <c r="H886" i="1"/>
  <c r="H504" i="1"/>
  <c r="J159" i="1"/>
  <c r="I801" i="1"/>
  <c r="J801" i="1"/>
  <c r="H801" i="1"/>
  <c r="H573" i="1"/>
  <c r="J645" i="1"/>
  <c r="H645" i="1"/>
  <c r="L618" i="1" s="1"/>
  <c r="J827" i="1"/>
  <c r="J762" i="1"/>
  <c r="H762" i="1"/>
  <c r="H473" i="1"/>
  <c r="J8" i="1"/>
  <c r="H8" i="1"/>
  <c r="J238" i="1"/>
  <c r="H238" i="1"/>
  <c r="J881" i="1"/>
  <c r="H881" i="1"/>
  <c r="J846" i="1"/>
  <c r="H846" i="1"/>
  <c r="J430" i="1"/>
  <c r="H430" i="1"/>
  <c r="J70" i="1"/>
  <c r="H70" i="1"/>
  <c r="I746" i="1"/>
  <c r="J746" i="1"/>
  <c r="H746" i="1"/>
  <c r="J703" i="1"/>
  <c r="H703" i="1"/>
  <c r="J183" i="1"/>
  <c r="J346" i="1"/>
  <c r="J47" i="1"/>
  <c r="I675" i="1"/>
  <c r="J675" i="1"/>
  <c r="H675" i="1"/>
  <c r="J188" i="1"/>
  <c r="H188" i="1"/>
  <c r="J818" i="1"/>
  <c r="H818" i="1"/>
  <c r="I175" i="1"/>
  <c r="H175" i="1"/>
  <c r="J116" i="1"/>
  <c r="H381" i="1"/>
  <c r="H140" i="1"/>
  <c r="H701" i="1"/>
  <c r="J460" i="1"/>
  <c r="H460" i="1"/>
  <c r="J284" i="1"/>
  <c r="H284" i="1"/>
  <c r="J493" i="1"/>
  <c r="H493" i="1"/>
  <c r="J86" i="1"/>
  <c r="H353" i="1"/>
  <c r="J453" i="1"/>
  <c r="H453" i="1"/>
  <c r="J710" i="1"/>
  <c r="H710" i="1"/>
  <c r="J379" i="1"/>
  <c r="J94" i="1"/>
  <c r="H94" i="1"/>
  <c r="I587" i="1"/>
  <c r="J587" i="1"/>
  <c r="H587" i="1"/>
  <c r="J674" i="1"/>
  <c r="H674" i="1"/>
  <c r="J496" i="1"/>
  <c r="H946" i="1"/>
  <c r="I795" i="1"/>
  <c r="J795" i="1"/>
  <c r="H795" i="1"/>
  <c r="J167" i="1"/>
  <c r="H167" i="1"/>
  <c r="I737" i="1"/>
  <c r="J737" i="1"/>
  <c r="H737" i="1"/>
  <c r="J890" i="1"/>
  <c r="H890" i="1"/>
  <c r="J843" i="1"/>
  <c r="H843" i="1"/>
  <c r="J325" i="1"/>
  <c r="H325" i="1"/>
  <c r="H219" i="1"/>
  <c r="J253" i="1"/>
  <c r="H204" i="1"/>
  <c r="J663" i="1"/>
  <c r="H663" i="1"/>
  <c r="J782" i="1"/>
  <c r="H782" i="1"/>
  <c r="J224" i="1"/>
  <c r="H224" i="1"/>
  <c r="J523" i="1"/>
  <c r="H523" i="1"/>
  <c r="J602" i="1"/>
  <c r="H602" i="1"/>
  <c r="J82" i="1"/>
  <c r="H82" i="1"/>
  <c r="H902" i="1"/>
  <c r="J327" i="1"/>
  <c r="J514" i="1"/>
  <c r="J272" i="1"/>
  <c r="H272" i="1"/>
  <c r="J394" i="1"/>
  <c r="H394" i="1"/>
  <c r="J25" i="1"/>
  <c r="H25" i="1"/>
  <c r="J107" i="1"/>
  <c r="I68" i="1"/>
  <c r="J68" i="1"/>
  <c r="H68" i="1"/>
  <c r="J386" i="1"/>
  <c r="H386" i="1"/>
  <c r="H362" i="1"/>
  <c r="J303" i="1"/>
  <c r="J286" i="1"/>
  <c r="J478" i="1"/>
  <c r="H478" i="1"/>
  <c r="J548" i="1"/>
  <c r="H548" i="1"/>
  <c r="J574" i="1"/>
  <c r="J138" i="1"/>
  <c r="H874" i="1"/>
  <c r="I612" i="1"/>
  <c r="J612" i="1"/>
  <c r="H612" i="1"/>
  <c r="J644" i="1"/>
  <c r="H644" i="1"/>
  <c r="J229" i="1"/>
  <c r="H229" i="1"/>
  <c r="J601" i="1"/>
  <c r="J702" i="1"/>
  <c r="H702" i="1"/>
  <c r="J800" i="1"/>
  <c r="H800" i="1"/>
  <c r="J690" i="1"/>
  <c r="H690" i="1"/>
  <c r="J115" i="1"/>
  <c r="H115" i="1"/>
  <c r="J768" i="1"/>
  <c r="H768" i="1"/>
  <c r="J759" i="1"/>
  <c r="H759" i="1"/>
  <c r="J350" i="1"/>
  <c r="H350" i="1"/>
  <c r="J474" i="1"/>
  <c r="H474" i="1"/>
  <c r="I641" i="1"/>
  <c r="J641" i="1"/>
  <c r="H952" i="1"/>
  <c r="J791" i="1"/>
  <c r="I771" i="1"/>
  <c r="H771" i="1"/>
  <c r="J342" i="1"/>
  <c r="I510" i="1"/>
  <c r="J510" i="1"/>
  <c r="H510" i="1"/>
  <c r="H670" i="1"/>
  <c r="J628" i="1"/>
  <c r="H628" i="1"/>
  <c r="J91" i="1"/>
  <c r="H91" i="1"/>
  <c r="J811" i="1"/>
  <c r="H811" i="1"/>
  <c r="J16" i="1"/>
  <c r="H269" i="1"/>
  <c r="J916" i="1"/>
  <c r="J804" i="1"/>
  <c r="H804" i="1"/>
  <c r="J819" i="1"/>
  <c r="I257" i="1"/>
  <c r="J257" i="1"/>
  <c r="H257" i="1"/>
  <c r="J707" i="1"/>
  <c r="J932" i="1"/>
  <c r="H14" i="1"/>
  <c r="J180" i="1"/>
  <c r="H180" i="1"/>
  <c r="J338" i="1"/>
  <c r="J590" i="1"/>
  <c r="H590" i="1"/>
  <c r="J681" i="1"/>
  <c r="J22" i="1"/>
  <c r="J258" i="1"/>
  <c r="H258" i="1"/>
  <c r="J298" i="1"/>
  <c r="H298" i="1"/>
  <c r="H546" i="1"/>
  <c r="I549" i="1"/>
  <c r="J81" i="1"/>
  <c r="H81" i="1"/>
  <c r="J133" i="1"/>
  <c r="H133" i="1"/>
  <c r="J634" i="1"/>
  <c r="H634" i="1"/>
  <c r="J708" i="1"/>
  <c r="J345" i="1"/>
  <c r="H345" i="1"/>
  <c r="J793" i="1"/>
  <c r="H793" i="1"/>
  <c r="J838" i="1"/>
  <c r="H838" i="1"/>
  <c r="L811" i="1" s="1"/>
  <c r="I934" i="1"/>
  <c r="J934" i="1"/>
  <c r="H934" i="1"/>
  <c r="J839" i="1"/>
  <c r="H839" i="1"/>
  <c r="J665" i="1"/>
  <c r="H665" i="1"/>
  <c r="I400" i="1"/>
  <c r="J400" i="1"/>
  <c r="H400" i="1"/>
  <c r="L927" i="1" s="1"/>
  <c r="J479" i="1"/>
  <c r="H479" i="1"/>
  <c r="J656" i="1"/>
  <c r="H656" i="1"/>
  <c r="H282" i="1"/>
  <c r="J247" i="1"/>
  <c r="J426" i="1"/>
  <c r="H426" i="1"/>
  <c r="J102" i="1"/>
  <c r="H102" i="1"/>
  <c r="J503" i="1"/>
  <c r="J678" i="1"/>
  <c r="J77" i="1"/>
  <c r="J832" i="1"/>
  <c r="H832" i="1"/>
  <c r="H311" i="1"/>
  <c r="J24" i="1"/>
  <c r="J786" i="1"/>
  <c r="I896" i="1"/>
  <c r="J896" i="1"/>
  <c r="H896" i="1"/>
  <c r="J862" i="1"/>
  <c r="J397" i="1"/>
  <c r="H397" i="1"/>
  <c r="J570" i="1"/>
  <c r="H784" i="1"/>
  <c r="J586" i="1"/>
  <c r="H586" i="1"/>
  <c r="J333" i="1"/>
  <c r="H333" i="1"/>
  <c r="H918" i="1"/>
  <c r="J871" i="1"/>
  <c r="H871" i="1"/>
  <c r="J425" i="1"/>
  <c r="H425" i="1"/>
  <c r="J776" i="1"/>
  <c r="H776" i="1"/>
  <c r="H822" i="1"/>
  <c r="I623" i="1"/>
  <c r="J623" i="1"/>
  <c r="J331" i="1"/>
  <c r="J597" i="1"/>
  <c r="H597" i="1"/>
  <c r="J422" i="1"/>
  <c r="H422" i="1"/>
  <c r="H114" i="1"/>
  <c r="J824" i="1"/>
  <c r="H824" i="1"/>
  <c r="J119" i="1"/>
  <c r="J877" i="1"/>
  <c r="H877" i="1"/>
  <c r="I581" i="1"/>
  <c r="I560" i="1"/>
  <c r="I585" i="1"/>
  <c r="I134" i="1"/>
  <c r="I212" i="1"/>
  <c r="I881" i="1"/>
  <c r="I643" i="1"/>
  <c r="I903" i="1"/>
  <c r="I682" i="1"/>
  <c r="I372" i="1"/>
  <c r="I576" i="1"/>
  <c r="I105" i="1"/>
  <c r="I283" i="1"/>
  <c r="I579" i="1"/>
  <c r="I419" i="1"/>
  <c r="I515" i="1"/>
  <c r="I344" i="1"/>
  <c r="I332" i="1"/>
  <c r="I52" i="1"/>
  <c r="I132" i="1"/>
  <c r="I274" i="1"/>
  <c r="I162" i="1"/>
  <c r="I380" i="1"/>
  <c r="I893" i="1"/>
  <c r="I310" i="1"/>
  <c r="I716" i="1"/>
  <c r="I577" i="1"/>
  <c r="I823" i="1"/>
  <c r="I46" i="1"/>
  <c r="I405" i="1"/>
  <c r="I301" i="1"/>
  <c r="I407" i="1"/>
  <c r="I395" i="1"/>
  <c r="I538" i="1"/>
  <c r="I712" i="1"/>
  <c r="I539" i="1"/>
  <c r="I734" i="1"/>
  <c r="I532" i="1"/>
  <c r="I657" i="1"/>
  <c r="I621" i="1"/>
  <c r="I459" i="1"/>
  <c r="I915" i="1"/>
  <c r="I794" i="1"/>
  <c r="I313" i="1"/>
  <c r="I750" i="1"/>
  <c r="I685" i="1"/>
  <c r="I128" i="1"/>
  <c r="I745" i="1"/>
  <c r="I806" i="1"/>
  <c r="I922" i="1"/>
  <c r="I758" i="1"/>
  <c r="I307" i="1"/>
  <c r="I563" i="1"/>
  <c r="I687" i="1"/>
  <c r="I636" i="1"/>
  <c r="I44" i="1"/>
  <c r="I559" i="1"/>
  <c r="I342" i="1"/>
  <c r="I628" i="1"/>
  <c r="I811" i="1"/>
  <c r="I269" i="1"/>
  <c r="I804" i="1"/>
  <c r="I819" i="1"/>
  <c r="I562" i="1"/>
  <c r="I535" i="1"/>
  <c r="I117" i="1"/>
  <c r="I845" i="1"/>
  <c r="I309" i="1"/>
  <c r="I147" i="1"/>
  <c r="I553" i="1"/>
  <c r="I531" i="1"/>
  <c r="I299" i="1"/>
  <c r="I554" i="1"/>
  <c r="I475" i="1"/>
  <c r="I8" i="1"/>
  <c r="I167" i="1"/>
  <c r="I890" i="1"/>
  <c r="I843" i="1"/>
  <c r="I663" i="1"/>
  <c r="I224" i="1"/>
  <c r="I602" i="1"/>
  <c r="I394" i="1"/>
  <c r="I14" i="1"/>
  <c r="I681" i="1"/>
  <c r="I22" i="1"/>
  <c r="I258" i="1"/>
  <c r="I298" i="1"/>
  <c r="I546" i="1"/>
  <c r="I634" i="1"/>
  <c r="I708" i="1"/>
  <c r="I345" i="1"/>
  <c r="I793" i="1"/>
  <c r="I838" i="1"/>
  <c r="I665" i="1"/>
  <c r="I479" i="1"/>
  <c r="I444" i="1"/>
  <c r="I247" i="1"/>
  <c r="I426" i="1"/>
  <c r="I423" i="1"/>
  <c r="I12" i="1"/>
  <c r="I895" i="1"/>
  <c r="I238" i="1"/>
  <c r="I848" i="1"/>
  <c r="I430" i="1"/>
  <c r="I703" i="1"/>
  <c r="I183" i="1"/>
  <c r="I818" i="1"/>
  <c r="I77" i="1"/>
  <c r="I832" i="1"/>
  <c r="I24" i="1"/>
  <c r="I786" i="1"/>
  <c r="I784" i="1"/>
  <c r="I586" i="1"/>
  <c r="I116" i="1"/>
  <c r="I140" i="1"/>
  <c r="I701" i="1"/>
  <c r="I284" i="1"/>
  <c r="I353" i="1"/>
  <c r="I453" i="1"/>
  <c r="I710" i="1"/>
  <c r="I94" i="1"/>
  <c r="I25" i="1"/>
  <c r="I386" i="1"/>
  <c r="I362" i="1"/>
  <c r="I286" i="1"/>
  <c r="I478" i="1"/>
  <c r="I548" i="1"/>
  <c r="I138" i="1"/>
  <c r="I874" i="1"/>
  <c r="I644" i="1"/>
  <c r="I229" i="1"/>
  <c r="I601" i="1"/>
  <c r="I129" i="1"/>
  <c r="I702" i="1"/>
  <c r="I800" i="1"/>
  <c r="I690" i="1"/>
  <c r="I115" i="1"/>
  <c r="I768" i="1"/>
  <c r="I759" i="1"/>
  <c r="I350" i="1"/>
  <c r="I474" i="1"/>
  <c r="I952" i="1"/>
  <c r="I791" i="1"/>
  <c r="I200" i="1"/>
  <c r="I425" i="1"/>
  <c r="I776" i="1"/>
  <c r="I331" i="1"/>
  <c r="I597" i="1"/>
  <c r="I422" i="1"/>
  <c r="I427" i="1"/>
  <c r="I114" i="1"/>
  <c r="I824" i="1"/>
  <c r="I119" i="1"/>
  <c r="I417" i="1"/>
  <c r="I877" i="1"/>
  <c r="I942" i="1"/>
  <c r="I508" i="1"/>
  <c r="I511" i="1"/>
  <c r="I629" i="1"/>
  <c r="I113" i="1"/>
  <c r="I711" i="1"/>
  <c r="I208" i="1"/>
  <c r="I164" i="1"/>
  <c r="I540" i="1"/>
  <c r="I56" i="1"/>
  <c r="I131" i="1"/>
  <c r="I955" i="1"/>
  <c r="I159" i="1"/>
  <c r="I879" i="1"/>
  <c r="I645" i="1"/>
  <c r="L1192" i="1"/>
  <c r="L1318" i="1"/>
  <c r="L1219" i="1"/>
  <c r="L1251" i="1"/>
  <c r="L1238" i="1"/>
  <c r="L1210" i="1"/>
  <c r="L1315" i="1"/>
  <c r="L1311" i="1"/>
  <c r="L1268" i="1"/>
  <c r="L1228" i="1"/>
  <c r="L1321" i="1"/>
  <c r="L1263" i="1"/>
  <c r="L1281" i="1"/>
  <c r="L1310" i="1"/>
  <c r="L1184" i="1"/>
  <c r="L1217" i="1"/>
  <c r="L1246" i="1"/>
  <c r="L1289" i="1"/>
  <c r="L1191" i="1"/>
  <c r="L1189" i="1"/>
  <c r="L1313" i="1"/>
  <c r="L1235" i="1"/>
  <c r="L1244" i="1"/>
  <c r="L1201" i="1"/>
  <c r="L1202" i="1"/>
  <c r="L1200" i="1"/>
  <c r="L1221" i="1"/>
  <c r="L1302" i="1"/>
  <c r="L1303" i="1"/>
  <c r="L1212" i="1"/>
  <c r="L1317" i="1"/>
  <c r="L1239" i="1"/>
  <c r="L1185" i="1"/>
  <c r="L1293" i="1"/>
  <c r="L1231" i="1"/>
  <c r="J809" i="1"/>
  <c r="J546" i="1"/>
  <c r="J74" i="1"/>
  <c r="J14" i="1"/>
  <c r="J951" i="1"/>
  <c r="J543" i="1"/>
  <c r="J196" i="1"/>
  <c r="J239" i="1"/>
  <c r="J34" i="1"/>
  <c r="J245" i="1"/>
  <c r="J296" i="1"/>
  <c r="J178" i="1"/>
  <c r="J848" i="1"/>
  <c r="J71" i="1"/>
  <c r="J476" i="1"/>
  <c r="J621" i="1"/>
  <c r="J488" i="1"/>
  <c r="J540" i="1"/>
  <c r="J98" i="1"/>
  <c r="J622" i="1"/>
  <c r="J285" i="1"/>
  <c r="J529" i="1"/>
  <c r="J736" i="1"/>
  <c r="J40" i="1"/>
  <c r="J575" i="1"/>
  <c r="J886" i="1"/>
  <c r="J244" i="1"/>
  <c r="J680" i="1"/>
  <c r="J538" i="1"/>
  <c r="J319" i="1"/>
  <c r="J383" i="1"/>
  <c r="J191" i="1"/>
  <c r="J807" i="1"/>
  <c r="J701" i="1"/>
  <c r="J606" i="1"/>
  <c r="J596" i="1"/>
  <c r="J616" i="1"/>
  <c r="J213" i="1"/>
  <c r="J761" i="1"/>
  <c r="J938" i="1"/>
  <c r="F820" i="1"/>
  <c r="F605" i="1"/>
  <c r="F577" i="1"/>
  <c r="F806" i="1"/>
  <c r="F147" i="1"/>
  <c r="F887" i="1"/>
  <c r="F596" i="1"/>
  <c r="F106" i="1"/>
  <c r="F479" i="1"/>
  <c r="F278" i="1"/>
  <c r="F520" i="1"/>
  <c r="F306" i="1"/>
  <c r="F553" i="1"/>
  <c r="F931" i="1"/>
  <c r="F731" i="1"/>
  <c r="F937" i="1"/>
  <c r="F476" i="1"/>
  <c r="F751" i="1"/>
  <c r="F284" i="1"/>
  <c r="F213" i="1"/>
  <c r="F734" i="1"/>
  <c r="F191" i="1"/>
  <c r="F593" i="1"/>
  <c r="F125" i="1"/>
  <c r="F648" i="1"/>
  <c r="F14" i="1"/>
  <c r="F625" i="1"/>
  <c r="F319" i="1"/>
  <c r="F274" i="1"/>
  <c r="F299" i="1"/>
  <c r="F286" i="1"/>
  <c r="F242" i="1"/>
  <c r="F331" i="1"/>
  <c r="F132" i="1"/>
  <c r="F575" i="1"/>
  <c r="F48" i="1"/>
  <c r="F783" i="1"/>
  <c r="F296" i="1"/>
  <c r="F484" i="1"/>
  <c r="F777" i="1"/>
  <c r="F682" i="1"/>
  <c r="F127" i="1"/>
  <c r="F681" i="1"/>
  <c r="F702" i="1"/>
  <c r="F531" i="1"/>
  <c r="F40" i="1"/>
  <c r="F409" i="1"/>
  <c r="F247" i="1"/>
  <c r="F667" i="1"/>
  <c r="F750" i="1"/>
  <c r="F746" i="1"/>
  <c r="F508" i="1"/>
  <c r="F67" i="1"/>
  <c r="F277" i="1"/>
  <c r="F301" i="1"/>
  <c r="F778" i="1"/>
  <c r="F768" i="1"/>
  <c r="F519" i="1"/>
  <c r="F676" i="1"/>
  <c r="F641" i="1"/>
  <c r="L1295" i="1"/>
  <c r="L1270" i="1"/>
  <c r="L1296" i="1"/>
  <c r="L1229" i="1"/>
  <c r="L1314" i="1"/>
  <c r="L1284" i="1"/>
  <c r="L1253" i="1"/>
  <c r="L1286" i="1"/>
  <c r="L1205" i="1"/>
  <c r="L1308" i="1"/>
  <c r="L1269" i="1"/>
  <c r="L1292" i="1"/>
  <c r="L1248" i="1"/>
  <c r="L1264" i="1"/>
  <c r="L1327" i="1"/>
  <c r="L1216" i="1"/>
  <c r="L1304" i="1"/>
  <c r="L1283" i="1"/>
  <c r="L1278" i="1"/>
  <c r="L1276" i="1"/>
  <c r="L1267" i="1"/>
  <c r="L1252" i="1"/>
  <c r="L1322" i="1"/>
  <c r="L1290" i="1"/>
  <c r="L1183" i="1"/>
  <c r="L1250" i="1"/>
  <c r="L1195" i="1"/>
  <c r="L1319" i="1"/>
  <c r="L1301" i="1"/>
  <c r="L1306" i="1"/>
  <c r="L1249" i="1"/>
  <c r="L1237" i="1"/>
  <c r="L1211" i="1"/>
  <c r="L1208" i="1"/>
  <c r="L1233" i="1"/>
  <c r="L1234" i="1"/>
  <c r="L1257" i="1"/>
  <c r="L1227" i="1"/>
  <c r="L1326" i="1"/>
  <c r="L1285" i="1"/>
  <c r="L1203" i="1"/>
  <c r="L1297" i="1"/>
  <c r="L1323" i="1"/>
  <c r="L1265" i="1"/>
  <c r="L1214" i="1"/>
  <c r="L1207" i="1"/>
  <c r="L1328" i="1"/>
  <c r="L1271" i="1"/>
  <c r="L1256" i="1"/>
  <c r="L1194" i="1"/>
  <c r="L1261" i="1"/>
  <c r="L1299" i="1"/>
  <c r="L1241" i="1"/>
  <c r="L1258" i="1"/>
  <c r="L1307" i="1"/>
  <c r="L1190" i="1"/>
  <c r="L1272" i="1"/>
  <c r="L1225" i="1"/>
  <c r="L1316" i="1"/>
  <c r="L1243" i="1"/>
  <c r="L1223" i="1"/>
  <c r="L1215" i="1"/>
  <c r="L1245" i="1"/>
  <c r="L1324" i="1"/>
  <c r="L1209" i="1"/>
  <c r="L1226" i="1"/>
  <c r="L1277" i="1"/>
  <c r="L1220" i="1"/>
  <c r="L1260" i="1"/>
  <c r="L1232" i="1"/>
  <c r="L1198" i="1"/>
  <c r="L1188" i="1"/>
  <c r="L1196" i="1"/>
  <c r="L1300" i="1"/>
  <c r="L1273" i="1"/>
  <c r="L1291" i="1"/>
  <c r="L1294" i="1"/>
  <c r="L1206" i="1"/>
  <c r="L1186" i="1"/>
  <c r="L1204" i="1"/>
  <c r="L1288" i="1"/>
  <c r="L1218" i="1"/>
  <c r="L1282" i="1"/>
  <c r="L1255" i="1"/>
  <c r="L1187" i="1"/>
  <c r="L1222" i="1"/>
  <c r="L1329" i="1"/>
  <c r="L1320" i="1"/>
  <c r="L1330" i="1"/>
  <c r="L1309" i="1"/>
  <c r="L1275" i="1"/>
  <c r="L1240" i="1"/>
  <c r="L1287" i="1"/>
  <c r="L1199" i="1"/>
  <c r="L1247" i="1"/>
  <c r="L1305" i="1"/>
  <c r="L1262" i="1"/>
  <c r="L1266" i="1"/>
  <c r="L1224" i="1"/>
  <c r="L1325" i="1"/>
  <c r="L1197" i="1"/>
  <c r="L1213" i="1"/>
  <c r="L1259" i="1"/>
  <c r="L1298" i="1"/>
  <c r="J29" i="1"/>
  <c r="J698" i="1"/>
  <c r="J5" i="1"/>
  <c r="J480" i="1"/>
  <c r="J212" i="1"/>
  <c r="J658" i="1"/>
  <c r="J175" i="1"/>
  <c r="J495" i="1"/>
  <c r="J579" i="1"/>
  <c r="J444" i="1"/>
  <c r="I480" i="1"/>
  <c r="J533" i="1"/>
  <c r="J177" i="1"/>
  <c r="J280" i="1"/>
  <c r="J525" i="1"/>
  <c r="J50" i="1"/>
  <c r="J505" i="1"/>
  <c r="I177" i="1"/>
  <c r="I517" i="1"/>
  <c r="I492" i="1"/>
  <c r="I505" i="1"/>
  <c r="L1121" i="1"/>
  <c r="L1114" i="1"/>
  <c r="L1178" i="1"/>
  <c r="L1125" i="1"/>
  <c r="L1059" i="1"/>
  <c r="L1066" i="1"/>
  <c r="L1152" i="1"/>
  <c r="L1115" i="1"/>
  <c r="I829" i="1"/>
  <c r="I259" i="1"/>
  <c r="J921" i="1"/>
  <c r="J669" i="1"/>
  <c r="J631" i="1"/>
  <c r="J879" i="1"/>
  <c r="I42" i="1"/>
  <c r="I487" i="1"/>
  <c r="I753" i="1"/>
  <c r="I904" i="1"/>
  <c r="J729" i="1"/>
  <c r="J437" i="1"/>
  <c r="J140" i="1"/>
  <c r="J760" i="1"/>
  <c r="J465" i="1"/>
  <c r="I193" i="1"/>
  <c r="I496" i="1"/>
  <c r="I281" i="1"/>
  <c r="I785" i="1"/>
  <c r="I880" i="1"/>
  <c r="I810" i="1"/>
  <c r="J902" i="1"/>
  <c r="J228" i="1"/>
  <c r="J544" i="1"/>
  <c r="J909" i="1"/>
  <c r="J933" i="1"/>
  <c r="J27" i="1"/>
  <c r="J311" i="1"/>
  <c r="I738" i="1"/>
  <c r="I930" i="1"/>
  <c r="I467" i="1"/>
  <c r="I34" i="1"/>
  <c r="I349" i="1"/>
  <c r="J857" i="1"/>
  <c r="J536" i="1"/>
  <c r="J918" i="1"/>
  <c r="J37" i="1"/>
  <c r="J919" i="1"/>
  <c r="I773" i="1"/>
  <c r="I413" i="1"/>
  <c r="I497" i="1"/>
  <c r="J588" i="1"/>
  <c r="J314" i="1"/>
  <c r="J573" i="1"/>
  <c r="J30" i="1"/>
  <c r="J308" i="1"/>
  <c r="J504" i="1"/>
  <c r="I196" i="1"/>
  <c r="I789" i="1"/>
  <c r="I609" i="1"/>
  <c r="I655" i="1"/>
  <c r="I340" i="1"/>
  <c r="I620" i="1"/>
  <c r="I142" i="1"/>
  <c r="I787" i="1"/>
  <c r="J583" i="1"/>
  <c r="J880" i="1"/>
  <c r="J650" i="1"/>
  <c r="I320" i="1"/>
  <c r="I841" i="1"/>
  <c r="I108" i="1"/>
  <c r="I717" i="1"/>
  <c r="I627" i="1"/>
  <c r="I415" i="1"/>
  <c r="I429" i="1"/>
  <c r="I836" i="1"/>
  <c r="I923" i="1"/>
  <c r="I754" i="1"/>
  <c r="J705" i="1"/>
  <c r="J265" i="1"/>
  <c r="J182" i="1"/>
  <c r="J390" i="1"/>
  <c r="J569" i="1"/>
  <c r="J599" i="1"/>
  <c r="J797" i="1"/>
  <c r="J171" i="1"/>
  <c r="J874" i="1"/>
  <c r="J815" i="1"/>
  <c r="I153" i="1"/>
  <c r="I76" i="1"/>
  <c r="I11" i="1"/>
  <c r="I17" i="1"/>
  <c r="I882" i="1"/>
  <c r="I929" i="1"/>
  <c r="I544" i="1"/>
  <c r="I248" i="1"/>
  <c r="I624" i="1"/>
  <c r="I158" i="1"/>
  <c r="I919" i="1"/>
  <c r="I630" i="1"/>
  <c r="I439" i="1"/>
  <c r="I856" i="1"/>
  <c r="J221" i="1"/>
  <c r="J608" i="1"/>
  <c r="J402" i="1"/>
  <c r="J941" i="1"/>
  <c r="J610" i="1"/>
  <c r="J930" i="1"/>
  <c r="J204" i="1"/>
  <c r="J417" i="1"/>
  <c r="J875" i="1"/>
  <c r="J836" i="1"/>
  <c r="J51" i="1"/>
  <c r="I610" i="1"/>
  <c r="I909" i="1"/>
  <c r="I857" i="1"/>
  <c r="I545" i="1"/>
  <c r="I373" i="1"/>
  <c r="I206" i="1"/>
  <c r="J418" i="1"/>
  <c r="J609" i="1"/>
  <c r="J905" i="1"/>
  <c r="J246" i="1"/>
  <c r="J884" i="1"/>
  <c r="J4" i="1"/>
  <c r="J373" i="1"/>
  <c r="J290" i="1"/>
  <c r="J868" i="1"/>
  <c r="I530" i="1"/>
  <c r="I282" i="1"/>
  <c r="I935" i="1"/>
  <c r="I638" i="1"/>
  <c r="I329" i="1"/>
  <c r="I85" i="1"/>
  <c r="I406" i="1"/>
  <c r="I198" i="1"/>
  <c r="I473" i="1"/>
  <c r="I87" i="1"/>
  <c r="I110" i="1"/>
  <c r="I860" i="1"/>
  <c r="J700" i="1"/>
  <c r="J60" i="1"/>
  <c r="J32" i="1"/>
  <c r="J952" i="1"/>
  <c r="J136" i="1"/>
  <c r="J362" i="1"/>
  <c r="J192" i="1"/>
  <c r="J470" i="1"/>
  <c r="J283" i="1"/>
  <c r="J269" i="1"/>
  <c r="J450" i="1"/>
  <c r="I451" i="1"/>
  <c r="I136" i="1"/>
  <c r="I718" i="1"/>
  <c r="I936" i="1"/>
  <c r="I825" i="1"/>
  <c r="I949" i="1"/>
  <c r="I88" i="1"/>
  <c r="I946" i="1"/>
  <c r="I908" i="1"/>
  <c r="I523" i="1"/>
  <c r="I300" i="1"/>
  <c r="J687" i="1"/>
  <c r="J295" i="1"/>
  <c r="J214" i="1"/>
  <c r="J946" i="1"/>
  <c r="J473" i="1"/>
  <c r="J758" i="1"/>
  <c r="J438" i="1"/>
  <c r="J837" i="1"/>
  <c r="J908" i="1"/>
  <c r="J936" i="1"/>
  <c r="I725" i="1"/>
  <c r="I348" i="1"/>
  <c r="I450" i="1"/>
  <c r="I236" i="1"/>
  <c r="I847" i="1"/>
  <c r="I186" i="1"/>
  <c r="I821" i="1"/>
  <c r="I692" i="1"/>
  <c r="I72" i="1"/>
  <c r="I485" i="1"/>
  <c r="J442" i="1"/>
  <c r="J114" i="1"/>
  <c r="J135" i="1"/>
  <c r="J222" i="1"/>
  <c r="J41" i="1"/>
  <c r="J93" i="1"/>
  <c r="J521" i="1"/>
  <c r="J784" i="1"/>
  <c r="J803" i="1"/>
  <c r="J947" i="1"/>
  <c r="J477" i="1"/>
  <c r="I379" i="1"/>
  <c r="J725" i="1"/>
  <c r="J502" i="1"/>
  <c r="J711" i="1"/>
  <c r="J591" i="1"/>
  <c r="J549" i="1"/>
  <c r="J149" i="1"/>
  <c r="J202" i="1"/>
  <c r="J532" i="1"/>
  <c r="I322" i="1"/>
  <c r="I867" i="1"/>
  <c r="I378" i="1"/>
  <c r="I606" i="1"/>
  <c r="I464" i="1"/>
  <c r="I943" i="1"/>
  <c r="I543" i="1"/>
  <c r="I557" i="1"/>
  <c r="I192" i="1"/>
  <c r="I552" i="1"/>
  <c r="I235" i="1"/>
  <c r="I275" i="1"/>
  <c r="I668" i="1"/>
  <c r="I239" i="1"/>
  <c r="I330" i="1"/>
  <c r="I231" i="1"/>
  <c r="I166" i="1"/>
  <c r="J556" i="1"/>
  <c r="J847" i="1"/>
  <c r="J535" i="1"/>
  <c r="J821" i="1"/>
  <c r="J584" i="1"/>
  <c r="J355" i="1"/>
  <c r="J849" i="1"/>
  <c r="J436" i="1"/>
  <c r="J774" i="1"/>
  <c r="J134" i="1"/>
  <c r="J87" i="1"/>
  <c r="J282" i="1"/>
  <c r="J211" i="1"/>
  <c r="J395" i="1"/>
  <c r="J241" i="1"/>
  <c r="J434" i="1"/>
  <c r="J6" i="1"/>
  <c r="J131" i="1"/>
  <c r="F488" i="1"/>
  <c r="F504" i="1"/>
  <c r="F659" i="1"/>
  <c r="F317" i="1"/>
  <c r="F898" i="1"/>
  <c r="F503" i="1"/>
  <c r="F399" i="1"/>
  <c r="F514" i="1"/>
  <c r="F346" i="1"/>
  <c r="F599" i="1"/>
  <c r="F369" i="1"/>
  <c r="F669" i="1"/>
  <c r="F92" i="1"/>
  <c r="F90" i="1"/>
  <c r="F108" i="1"/>
  <c r="F216" i="1"/>
  <c r="F900" i="1"/>
  <c r="F475" i="1"/>
  <c r="F656" i="1"/>
  <c r="F60" i="1"/>
  <c r="F412" i="1"/>
  <c r="F758" i="1"/>
  <c r="F687" i="1"/>
  <c r="F143" i="1"/>
  <c r="F185" i="1"/>
  <c r="F772" i="1"/>
  <c r="F246" i="1"/>
  <c r="F225" i="1"/>
  <c r="F215" i="1"/>
  <c r="F171" i="1"/>
  <c r="F381" i="1"/>
  <c r="F111" i="1"/>
  <c r="F383" i="1"/>
  <c r="F760" i="1"/>
  <c r="F234" i="1"/>
  <c r="F799" i="1"/>
  <c r="F747" i="1"/>
  <c r="F582" i="1"/>
  <c r="F819" i="1"/>
  <c r="F566" i="1"/>
  <c r="F689" i="1"/>
  <c r="F178" i="1"/>
  <c r="F27" i="1"/>
  <c r="F101" i="1"/>
  <c r="F402" i="1"/>
  <c r="F321" i="1"/>
  <c r="F574" i="1"/>
  <c r="F623" i="1"/>
  <c r="F622" i="1"/>
  <c r="F535" i="1"/>
  <c r="F244" i="1"/>
  <c r="F323" i="1"/>
  <c r="F798" i="1"/>
  <c r="F757" i="1"/>
  <c r="F769" i="1"/>
  <c r="F226" i="1"/>
  <c r="F933" i="1"/>
  <c r="F417" i="1"/>
  <c r="F866" i="1"/>
  <c r="F923" i="1"/>
  <c r="F618" i="1"/>
  <c r="F429" i="1"/>
  <c r="F684" i="1"/>
  <c r="F98" i="1"/>
  <c r="F187" i="1"/>
  <c r="F413" i="1"/>
  <c r="F685" i="1"/>
  <c r="F740" i="1"/>
  <c r="F131" i="1"/>
  <c r="F880" i="1"/>
  <c r="F300" i="1"/>
  <c r="F532" i="1"/>
  <c r="F688" i="1"/>
  <c r="F948" i="1"/>
  <c r="F70" i="1"/>
  <c r="F916" i="1"/>
  <c r="F822" i="1"/>
  <c r="F467" i="1"/>
  <c r="F590" i="1"/>
  <c r="F385" i="1"/>
  <c r="F544" i="1"/>
  <c r="F194" i="1"/>
  <c r="F312" i="1"/>
  <c r="F788" i="1"/>
  <c r="F418" i="1"/>
  <c r="F705" i="1"/>
  <c r="F236" i="1"/>
  <c r="F356" i="1"/>
  <c r="F929" i="1"/>
  <c r="F142" i="1"/>
  <c r="F393" i="1"/>
  <c r="F275" i="1"/>
  <c r="F248" i="1"/>
  <c r="F74" i="1"/>
  <c r="F444" i="1"/>
  <c r="F745" i="1"/>
  <c r="F867" i="1"/>
  <c r="F482" i="1"/>
  <c r="F379" i="1"/>
  <c r="F661" i="1"/>
  <c r="F189" i="1"/>
  <c r="F424" i="1"/>
  <c r="F787" i="1"/>
  <c r="F229" i="1"/>
  <c r="F894" i="1"/>
  <c r="F349" i="1"/>
  <c r="F856" i="1"/>
  <c r="F763" i="1"/>
  <c r="F164" i="1"/>
  <c r="F886" i="1"/>
  <c r="F116" i="1"/>
  <c r="F548" i="1"/>
  <c r="F309" i="1"/>
  <c r="F716" i="1"/>
  <c r="F345" i="1"/>
  <c r="F153" i="1"/>
  <c r="F392" i="1"/>
  <c r="F662" i="1"/>
  <c r="F588" i="1"/>
  <c r="F526" i="1"/>
  <c r="F320" i="1"/>
  <c r="F759" i="1"/>
  <c r="F921" i="1"/>
  <c r="F738" i="1"/>
  <c r="F627" i="1"/>
  <c r="F303" i="1"/>
  <c r="F569" i="1"/>
  <c r="F529" i="1"/>
  <c r="F71" i="1"/>
  <c r="F524" i="1"/>
  <c r="F550" i="1"/>
  <c r="F652" i="1"/>
  <c r="F857" i="1"/>
  <c r="F630" i="1"/>
  <c r="F197" i="1"/>
  <c r="F471" i="1"/>
  <c r="F617" i="1"/>
  <c r="F901" i="1"/>
  <c r="F496" i="1"/>
  <c r="F195" i="1"/>
  <c r="F327" i="1"/>
  <c r="F773" i="1"/>
  <c r="F212" i="1"/>
  <c r="F196" i="1"/>
  <c r="F597" i="1"/>
  <c r="F707" i="1"/>
  <c r="F465" i="1"/>
  <c r="F955" i="1"/>
  <c r="F754" i="1"/>
  <c r="T32" i="5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518" i="5"/>
  <c r="T386" i="5"/>
  <c r="T187" i="5"/>
  <c r="T14" i="5"/>
  <c r="T443" i="5"/>
  <c r="T361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I428" i="1"/>
  <c r="I805" i="1"/>
  <c r="I939" i="1"/>
  <c r="I363" i="1"/>
  <c r="I23" i="1"/>
  <c r="I51" i="1"/>
  <c r="I888" i="1"/>
  <c r="I47" i="1"/>
  <c r="I388" i="1"/>
  <c r="I884" i="1"/>
  <c r="I168" i="1"/>
  <c r="I402" i="1"/>
  <c r="I207" i="1"/>
  <c r="I941" i="1"/>
  <c r="I536" i="1"/>
  <c r="I839" i="1"/>
  <c r="J160" i="1"/>
  <c r="I327" i="1"/>
  <c r="I707" i="1"/>
  <c r="I324" i="1"/>
  <c r="I741" i="1"/>
  <c r="I50" i="1"/>
  <c r="I481" i="1"/>
  <c r="I706" i="1"/>
  <c r="I797" i="1"/>
  <c r="J352" i="1"/>
  <c r="J259" i="1"/>
  <c r="J507" i="1"/>
  <c r="I872" i="1"/>
  <c r="I223" i="1"/>
  <c r="I529" i="1"/>
  <c r="I321" i="1"/>
  <c r="I900" i="1"/>
  <c r="I526" i="1"/>
  <c r="I924" i="1"/>
  <c r="I228" i="1"/>
  <c r="J353" i="1"/>
  <c r="J399" i="1"/>
  <c r="J748" i="1"/>
  <c r="J155" i="1"/>
  <c r="J900" i="1"/>
  <c r="J472" i="1"/>
  <c r="J313" i="1"/>
  <c r="J747" i="1"/>
  <c r="I927" i="1"/>
  <c r="I918" i="1"/>
  <c r="I859" i="1"/>
  <c r="I507" i="1"/>
  <c r="I639" i="1"/>
  <c r="I875" i="1"/>
  <c r="I921" i="1"/>
  <c r="I89" i="1"/>
  <c r="I808" i="1"/>
  <c r="I440" i="1"/>
  <c r="I420" i="1"/>
  <c r="I835" i="1"/>
  <c r="I932" i="1"/>
  <c r="I91" i="1"/>
  <c r="I671" i="1"/>
  <c r="I691" i="1"/>
  <c r="I60" i="1"/>
  <c r="I74" i="1"/>
  <c r="I66" i="1"/>
  <c r="I830" i="1"/>
  <c r="I743" i="1"/>
  <c r="I210" i="1"/>
  <c r="I632" i="1"/>
  <c r="I713" i="1"/>
  <c r="I573" i="1"/>
  <c r="I650" i="1"/>
  <c r="I157" i="1"/>
  <c r="I7" i="1"/>
  <c r="I489" i="1"/>
  <c r="I852" i="1"/>
  <c r="I864" i="1"/>
  <c r="I36" i="1"/>
  <c r="I80" i="1"/>
  <c r="I4" i="1"/>
  <c r="I781" i="1"/>
  <c r="I62" i="1"/>
  <c r="I79" i="1"/>
  <c r="I204" i="1"/>
  <c r="I390" i="1"/>
  <c r="I234" i="1"/>
  <c r="I925" i="1"/>
  <c r="I740" i="1"/>
  <c r="I723" i="1"/>
  <c r="I121" i="1"/>
  <c r="I251" i="1"/>
  <c r="I583" i="1"/>
  <c r="I574" i="1"/>
  <c r="I314" i="1"/>
  <c r="I308" i="1"/>
  <c r="I455" i="1"/>
  <c r="I568" i="1"/>
  <c r="I635" i="1"/>
  <c r="I366" i="1"/>
  <c r="I618" i="1"/>
  <c r="I252" i="1"/>
  <c r="I720" i="1"/>
  <c r="I482" i="1"/>
  <c r="I19" i="1"/>
  <c r="I945" i="1"/>
  <c r="I762" i="1"/>
  <c r="I901" i="1"/>
  <c r="I318" i="1"/>
  <c r="I812" i="1"/>
  <c r="I603" i="1"/>
  <c r="I156" i="1"/>
  <c r="I726" i="1"/>
  <c r="I250" i="1"/>
  <c r="I445" i="1"/>
  <c r="I418" i="1"/>
  <c r="I503" i="1"/>
  <c r="I448" i="1"/>
  <c r="I454" i="1"/>
  <c r="I178" i="1"/>
  <c r="I916" i="1"/>
  <c r="I763" i="1"/>
  <c r="I351" i="1"/>
  <c r="I163" i="1"/>
  <c r="I20" i="1"/>
  <c r="I171" i="1"/>
  <c r="I728" i="1"/>
  <c r="I367" i="1"/>
  <c r="I311" i="1"/>
  <c r="I265" i="1"/>
  <c r="I411" i="1"/>
  <c r="I542" i="1"/>
  <c r="I59" i="1"/>
  <c r="I822" i="1"/>
  <c r="I684" i="1"/>
  <c r="I376" i="1"/>
  <c r="I122" i="1"/>
  <c r="I216" i="1"/>
  <c r="I853" i="1"/>
  <c r="I169" i="1"/>
  <c r="I813" i="1"/>
  <c r="I233" i="1"/>
  <c r="I674" i="1"/>
  <c r="I109" i="1"/>
  <c r="I102" i="1"/>
  <c r="I416" i="1"/>
  <c r="I631" i="1"/>
  <c r="I9" i="1"/>
  <c r="I721" i="1"/>
  <c r="I678" i="1"/>
  <c r="I194" i="1"/>
  <c r="I365" i="1"/>
  <c r="I912" i="1"/>
  <c r="I433" i="1"/>
  <c r="I499" i="1"/>
  <c r="I270" i="1"/>
  <c r="I438" i="1"/>
  <c r="I512" i="1"/>
  <c r="I294" i="1"/>
  <c r="I541" i="1"/>
  <c r="I698" i="1"/>
  <c r="I846" i="1"/>
  <c r="I70" i="1"/>
  <c r="I827" i="1"/>
  <c r="I187" i="1"/>
  <c r="I16" i="1"/>
  <c r="I33" i="1"/>
  <c r="I424" i="1"/>
  <c r="I399" i="1"/>
  <c r="I100" i="1"/>
  <c r="I285" i="1"/>
  <c r="I81" i="1"/>
  <c r="I101" i="1"/>
  <c r="I705" i="1"/>
  <c r="I280" i="1"/>
  <c r="I944" i="1"/>
  <c r="I221" i="1"/>
  <c r="I195" i="1"/>
  <c r="I862" i="1"/>
  <c r="I272" i="1"/>
  <c r="I619" i="1"/>
  <c r="I866" i="1"/>
  <c r="I686" i="1"/>
  <c r="I460" i="1"/>
  <c r="I45" i="1"/>
  <c r="I465" i="1"/>
  <c r="I356" i="1"/>
  <c r="I869" i="1"/>
  <c r="I616" i="1"/>
  <c r="I948" i="1"/>
  <c r="I652" i="1"/>
  <c r="I312" i="1"/>
  <c r="I883" i="1"/>
  <c r="I658" i="1"/>
  <c r="I679" i="1"/>
  <c r="I502" i="1"/>
  <c r="I826" i="1"/>
  <c r="I172" i="1"/>
  <c r="I661" i="1"/>
  <c r="I828" i="1"/>
  <c r="I809" i="1"/>
  <c r="I747" i="1"/>
  <c r="I910" i="1"/>
  <c r="I410" i="1"/>
  <c r="I352" i="1"/>
  <c r="I894" i="1"/>
  <c r="I398" i="1"/>
  <c r="I878" i="1"/>
  <c r="I21" i="1"/>
  <c r="I670" i="1"/>
  <c r="I361" i="1"/>
  <c r="I600" i="1"/>
  <c r="I666" i="1"/>
  <c r="I325" i="1"/>
  <c r="I637" i="1"/>
  <c r="I437" i="1"/>
  <c r="I469" i="1"/>
  <c r="I98" i="1"/>
  <c r="I588" i="1"/>
  <c r="I506" i="1"/>
  <c r="I897" i="1"/>
  <c r="I660" i="1"/>
  <c r="I292" i="1"/>
  <c r="I357" i="1"/>
  <c r="I39" i="1"/>
  <c r="I891" i="1"/>
  <c r="I662" i="1"/>
  <c r="I334" i="1"/>
  <c r="I693" i="1"/>
  <c r="I569" i="1"/>
  <c r="I590" i="1"/>
  <c r="I471" i="1"/>
  <c r="I360" i="1"/>
  <c r="I672" i="1"/>
  <c r="I656" i="1"/>
  <c r="I580" i="1"/>
  <c r="I65" i="1"/>
  <c r="I902" i="1"/>
  <c r="I815" i="1"/>
  <c r="I303" i="1"/>
  <c r="I688" i="1"/>
  <c r="I83" i="1"/>
  <c r="I761" i="1"/>
  <c r="I727" i="1"/>
  <c r="I524" i="1"/>
  <c r="I104" i="1"/>
  <c r="I951" i="1"/>
  <c r="I617" i="1"/>
  <c r="I112" i="1"/>
  <c r="I218" i="1"/>
  <c r="I792" i="1"/>
  <c r="I205" i="1"/>
  <c r="I189" i="1"/>
  <c r="I719" i="1"/>
  <c r="I174" i="1"/>
  <c r="I498" i="1"/>
  <c r="I71" i="1"/>
  <c r="I107" i="1"/>
  <c r="I359" i="1"/>
  <c r="I290" i="1"/>
  <c r="I404" i="1"/>
  <c r="I2" i="1"/>
  <c r="I547" i="1"/>
  <c r="I664" i="1"/>
  <c r="I30" i="1"/>
  <c r="I578" i="1"/>
  <c r="I392" i="1"/>
  <c r="I598" i="1"/>
  <c r="I328" i="1"/>
  <c r="I260" i="1"/>
  <c r="I851" i="1"/>
  <c r="I333" i="1"/>
  <c r="J262" i="1"/>
  <c r="J467" i="1"/>
  <c r="J59" i="1"/>
  <c r="J822" i="1"/>
  <c r="J120" i="1"/>
  <c r="J11" i="1"/>
  <c r="J497" i="1"/>
  <c r="J878" i="1"/>
  <c r="L1118" i="1"/>
  <c r="L1168" i="1"/>
  <c r="L914" i="1"/>
  <c r="L1176" i="1"/>
  <c r="L1075" i="1"/>
  <c r="L1102" i="1"/>
  <c r="L1140" i="1"/>
  <c r="L1082" i="1"/>
  <c r="L1166" i="1"/>
  <c r="L1179" i="1"/>
  <c r="L1089" i="1"/>
  <c r="L1137" i="1"/>
  <c r="L1086" i="1"/>
  <c r="L1181" i="1"/>
  <c r="L1150" i="1"/>
  <c r="L1108" i="1"/>
  <c r="L675" i="1"/>
  <c r="L1144" i="1"/>
  <c r="L1063" i="1"/>
  <c r="L1074" i="1"/>
  <c r="L1085" i="1"/>
  <c r="L1151" i="1"/>
  <c r="L877" i="1"/>
  <c r="L818" i="1"/>
  <c r="L1078" i="1"/>
  <c r="L1113" i="1"/>
  <c r="L1165" i="1"/>
  <c r="L1160" i="1"/>
  <c r="L775" i="1"/>
  <c r="L1133" i="1"/>
  <c r="L1070" i="1"/>
  <c r="L1071" i="1"/>
  <c r="L1177" i="1"/>
  <c r="L1109" i="1"/>
  <c r="L1153" i="1"/>
  <c r="L1171" i="1"/>
  <c r="L1129" i="1"/>
  <c r="L1111" i="1"/>
  <c r="L1148" i="1"/>
  <c r="L1098" i="1"/>
  <c r="L1146" i="1"/>
  <c r="L1099" i="1"/>
  <c r="L1170" i="1"/>
  <c r="L1088" i="1"/>
  <c r="L277" i="1"/>
  <c r="L1142" i="1"/>
  <c r="L1110" i="1"/>
  <c r="L351" i="1"/>
  <c r="L1132" i="1"/>
  <c r="L1158" i="1"/>
  <c r="L1104" i="1"/>
  <c r="L1169" i="1"/>
  <c r="L845" i="1"/>
  <c r="L684" i="1"/>
  <c r="I226" i="1"/>
  <c r="I225" i="1"/>
  <c r="I182" i="1"/>
  <c r="I689" i="1"/>
  <c r="I659" i="1"/>
  <c r="I69" i="1"/>
  <c r="I95" i="1"/>
  <c r="I844" i="1"/>
  <c r="I143" i="1"/>
  <c r="I613" i="1"/>
  <c r="I103" i="1"/>
  <c r="I704" i="1"/>
  <c r="I732" i="1"/>
  <c r="I26" i="1"/>
  <c r="I78" i="1"/>
  <c r="I155" i="1"/>
  <c r="I383" i="1"/>
  <c r="I599" i="1"/>
  <c r="I133" i="1"/>
  <c r="I338" i="1"/>
  <c r="I49" i="1"/>
  <c r="J250" i="1"/>
  <c r="L504" i="1"/>
  <c r="L1157" i="1"/>
  <c r="L1096" i="1"/>
  <c r="L1161" i="1"/>
  <c r="L1120" i="1"/>
  <c r="L1056" i="1"/>
  <c r="L901" i="1"/>
  <c r="L1164" i="1"/>
  <c r="L1092" i="1"/>
  <c r="L1167" i="1"/>
  <c r="L1175" i="1"/>
  <c r="L1103" i="1"/>
  <c r="L1162" i="1"/>
  <c r="L1107" i="1"/>
  <c r="L1073" i="1"/>
  <c r="L1062" i="1"/>
  <c r="L1136" i="1"/>
  <c r="L724" i="1"/>
  <c r="L1163" i="1"/>
  <c r="L1100" i="1"/>
  <c r="L1154" i="1"/>
  <c r="L1116" i="1"/>
  <c r="L1069" i="1"/>
  <c r="L831" i="1"/>
  <c r="L1124" i="1"/>
  <c r="L1182" i="1"/>
  <c r="L1127" i="1"/>
  <c r="L1093" i="1"/>
  <c r="J611" i="1"/>
  <c r="J111" i="1"/>
  <c r="I244" i="1"/>
  <c r="I514" i="1"/>
  <c r="I504" i="1"/>
  <c r="I695" i="1"/>
  <c r="I730" i="1"/>
  <c r="I38" i="1"/>
  <c r="I782" i="1"/>
  <c r="I61" i="1"/>
  <c r="I582" i="1"/>
  <c r="I179" i="1"/>
  <c r="I803" i="1"/>
  <c r="I188" i="1"/>
  <c r="I120" i="1"/>
  <c r="I748" i="1"/>
  <c r="I73" i="1"/>
  <c r="I215" i="1"/>
  <c r="I611" i="1"/>
  <c r="I709" i="1"/>
  <c r="I176" i="1"/>
  <c r="I180" i="1"/>
  <c r="I865" i="1"/>
  <c r="I5" i="1"/>
  <c r="I566" i="1"/>
  <c r="I317" i="1"/>
  <c r="I184" i="1"/>
  <c r="I267" i="1"/>
  <c r="I6" i="1"/>
  <c r="I253" i="1"/>
  <c r="I90" i="1"/>
  <c r="I130" i="1"/>
  <c r="I561" i="1"/>
  <c r="I254" i="1"/>
  <c r="I733" i="1"/>
  <c r="I565" i="1"/>
  <c r="I369" i="1"/>
  <c r="I736" i="1"/>
  <c r="I434" i="1"/>
  <c r="I724" i="1"/>
  <c r="J899" i="1"/>
  <c r="J146" i="1"/>
  <c r="J726" i="1"/>
  <c r="J101" i="1"/>
  <c r="J954" i="1"/>
  <c r="L1080" i="1"/>
  <c r="L1141" i="1"/>
  <c r="L1147" i="1"/>
  <c r="L1072" i="1"/>
  <c r="L197" i="1"/>
  <c r="L1135" i="1"/>
  <c r="L909" i="1"/>
  <c r="L1060" i="1"/>
  <c r="L949" i="1"/>
  <c r="I669" i="1"/>
  <c r="I899" i="1"/>
  <c r="I940" i="1"/>
  <c r="I92" i="1"/>
  <c r="I219" i="1"/>
  <c r="I799" i="1"/>
  <c r="I10" i="1"/>
  <c r="I412" i="1"/>
  <c r="I135" i="1"/>
  <c r="I304" i="1"/>
  <c r="I170" i="1"/>
  <c r="I757" i="1"/>
  <c r="I871" i="1"/>
  <c r="I677" i="1"/>
  <c r="I898" i="1"/>
  <c r="I27" i="1"/>
  <c r="I381" i="1"/>
  <c r="I500" i="1"/>
  <c r="I276" i="1"/>
  <c r="I75" i="1"/>
  <c r="I414" i="1"/>
  <c r="I211" i="1"/>
  <c r="I889" i="1"/>
  <c r="I957" i="1"/>
  <c r="I592" i="1"/>
  <c r="I323" i="1"/>
  <c r="I654" i="1"/>
  <c r="I336" i="1"/>
  <c r="I397" i="1"/>
  <c r="I160" i="1"/>
  <c r="I760" i="1"/>
  <c r="I139" i="1"/>
  <c r="I84" i="1"/>
  <c r="I126" i="1"/>
  <c r="J798" i="1"/>
  <c r="J297" i="1"/>
  <c r="J841" i="1"/>
  <c r="J695" i="1"/>
  <c r="L1172" i="1"/>
  <c r="L1067" i="1"/>
  <c r="L1106" i="1"/>
  <c r="L854" i="1"/>
  <c r="L1156" i="1"/>
  <c r="L1090" i="1"/>
  <c r="L550" i="1"/>
  <c r="L289" i="1"/>
  <c r="I293" i="1"/>
  <c r="I653" i="1"/>
  <c r="I144" i="1"/>
  <c r="I449" i="1"/>
  <c r="I567" i="1"/>
  <c r="I920" i="1"/>
  <c r="I41" i="1"/>
  <c r="I798" i="1"/>
  <c r="I262" i="1"/>
  <c r="I622" i="1"/>
  <c r="I796" i="1"/>
  <c r="I339" i="1"/>
  <c r="I13" i="1"/>
  <c r="I765" i="1"/>
  <c r="I947" i="1"/>
  <c r="I555" i="1"/>
  <c r="I146" i="1"/>
  <c r="I493" i="1"/>
  <c r="I769" i="1"/>
  <c r="I151" i="1"/>
  <c r="I279" i="1"/>
  <c r="I831" i="1"/>
  <c r="I421" i="1"/>
  <c r="I82" i="1"/>
  <c r="I222" i="1"/>
  <c r="I570" i="1"/>
  <c r="I766" i="1"/>
  <c r="I488" i="1"/>
  <c r="I447" i="1"/>
  <c r="I266" i="1"/>
  <c r="I346" i="1"/>
  <c r="I521" i="1"/>
  <c r="I368" i="1"/>
  <c r="I525" i="1"/>
  <c r="I86" i="1"/>
  <c r="I646" i="1"/>
  <c r="I729" i="1"/>
  <c r="I246" i="1"/>
  <c r="I906" i="1"/>
  <c r="I926" i="1"/>
  <c r="I608" i="1"/>
  <c r="I699" i="1"/>
  <c r="J226" i="1"/>
  <c r="L1155" i="1"/>
  <c r="L1076" i="1"/>
  <c r="L955" i="1"/>
  <c r="L199" i="1"/>
  <c r="L250" i="1"/>
  <c r="L1117" i="1"/>
  <c r="L186" i="1"/>
  <c r="L1143" i="1"/>
  <c r="L1064" i="1"/>
  <c r="L954" i="1"/>
  <c r="L1097" i="1"/>
  <c r="L860" i="1"/>
  <c r="L1131" i="1"/>
  <c r="L1119" i="1"/>
  <c r="L769" i="1"/>
  <c r="L1057" i="1"/>
  <c r="L395" i="1"/>
  <c r="J376" i="1"/>
  <c r="L1112" i="1"/>
  <c r="L457" i="1"/>
  <c r="L1145" i="1"/>
  <c r="L1180" i="1"/>
  <c r="L1079" i="1"/>
  <c r="L1122" i="1"/>
  <c r="L674" i="1"/>
  <c r="L1105" i="1"/>
  <c r="L1139" i="1"/>
  <c r="L738" i="1"/>
  <c r="L1081" i="1"/>
  <c r="L1128" i="1"/>
  <c r="L1174" i="1"/>
  <c r="L702" i="1"/>
  <c r="L1149" i="1"/>
  <c r="L1084" i="1"/>
  <c r="L1068" i="1"/>
  <c r="L1094" i="1"/>
  <c r="L1077" i="1"/>
  <c r="L1130" i="1"/>
  <c r="L1087" i="1"/>
  <c r="L1123" i="1"/>
  <c r="L1058" i="1"/>
  <c r="L1065" i="1"/>
  <c r="L1138" i="1"/>
  <c r="L1159" i="1"/>
  <c r="L1173" i="1"/>
  <c r="L1095" i="1"/>
  <c r="L908" i="1"/>
  <c r="L1101" i="1"/>
  <c r="L1126" i="1"/>
  <c r="L1083" i="1"/>
  <c r="L503" i="1"/>
  <c r="L209" i="1"/>
  <c r="L1134" i="1"/>
  <c r="L1091" i="1"/>
  <c r="L497" i="1"/>
  <c r="L559" i="1"/>
  <c r="L1061" i="1"/>
  <c r="J565" i="1"/>
  <c r="J398" i="1"/>
  <c r="J830" i="1"/>
  <c r="J46" i="1"/>
  <c r="J219" i="1"/>
  <c r="J170" i="1"/>
  <c r="J108" i="1"/>
  <c r="J129" i="1"/>
  <c r="J757" i="1"/>
  <c r="J200" i="1"/>
  <c r="J771" i="1"/>
  <c r="J215" i="1"/>
  <c r="J95" i="1"/>
  <c r="J73" i="1"/>
  <c r="J769" i="1"/>
  <c r="J279" i="1"/>
  <c r="J20" i="1"/>
  <c r="J92" i="1"/>
  <c r="J78" i="1"/>
  <c r="J42" i="1"/>
  <c r="J323" i="1"/>
  <c r="J670" i="1"/>
  <c r="J542" i="1"/>
  <c r="J21" i="1"/>
  <c r="J428" i="1"/>
  <c r="J677" i="1"/>
  <c r="J449" i="1"/>
  <c r="J169" i="1"/>
  <c r="J216" i="1"/>
  <c r="J151" i="1"/>
  <c r="J427" i="1"/>
  <c r="J176" i="1"/>
  <c r="J564" i="1"/>
  <c r="J321" i="1"/>
  <c r="J130" i="1"/>
  <c r="J865" i="1"/>
  <c r="J361" i="1"/>
  <c r="J381" i="1"/>
  <c r="J639" i="1"/>
  <c r="L242" i="1"/>
  <c r="K3" i="1"/>
  <c r="K2" i="1"/>
  <c r="R415" i="2"/>
  <c r="Q415" i="2"/>
  <c r="Q58" i="5"/>
  <c r="Q53" i="2"/>
  <c r="Q68" i="2"/>
  <c r="Q156" i="2"/>
  <c r="Q279" i="2"/>
  <c r="Q412" i="2"/>
  <c r="Q242" i="2"/>
  <c r="Q234" i="2"/>
  <c r="Q255" i="2"/>
  <c r="Q164" i="2"/>
  <c r="Q70" i="2"/>
  <c r="Q248" i="2"/>
  <c r="Q228" i="2"/>
  <c r="Q170" i="2"/>
  <c r="Q9" i="2"/>
  <c r="Q451" i="2"/>
  <c r="Q449" i="2"/>
  <c r="Q341" i="2"/>
  <c r="Q157" i="2"/>
  <c r="Q340" i="2"/>
  <c r="Q304" i="2"/>
  <c r="Q382" i="2"/>
  <c r="Q229" i="2"/>
  <c r="Q364" i="2"/>
  <c r="Q310" i="2"/>
  <c r="Q180" i="2"/>
  <c r="Q160" i="2"/>
  <c r="Q370" i="2"/>
  <c r="Q420" i="2"/>
  <c r="Q52" i="2"/>
  <c r="Q4" i="2"/>
  <c r="Q27" i="2"/>
  <c r="Q247" i="2"/>
  <c r="Q81" i="2"/>
  <c r="Q315" i="2"/>
  <c r="Q460" i="2"/>
  <c r="Q86" i="2"/>
  <c r="Q91" i="2"/>
  <c r="Q353" i="2"/>
  <c r="Q62" i="2"/>
  <c r="Q373" i="2"/>
  <c r="Q465" i="2"/>
  <c r="Q34" i="2"/>
  <c r="Q262" i="2"/>
  <c r="Q416" i="2"/>
  <c r="Q209" i="2"/>
  <c r="Q217" i="2"/>
  <c r="Q260" i="2"/>
  <c r="Q270" i="2"/>
  <c r="Q350" i="2"/>
  <c r="Q196" i="2"/>
  <c r="Q419" i="2"/>
  <c r="Q452" i="2"/>
  <c r="Q12" i="2"/>
  <c r="Q169" i="2"/>
  <c r="Q411" i="2"/>
  <c r="Q476" i="2"/>
  <c r="Q119" i="2"/>
  <c r="Q158" i="2"/>
  <c r="Q206" i="2"/>
  <c r="Q309" i="2"/>
  <c r="Q241" i="2"/>
  <c r="Q198" i="2"/>
  <c r="Q115" i="2"/>
  <c r="Q457" i="2"/>
  <c r="Q318" i="2"/>
  <c r="Q154" i="2"/>
  <c r="Q232" i="2"/>
  <c r="Q297" i="2"/>
  <c r="Q56" i="2"/>
  <c r="Q38" i="2"/>
  <c r="Q213" i="2"/>
  <c r="Q212" i="2"/>
  <c r="Q22" i="2"/>
  <c r="Q386" i="2"/>
  <c r="Q233" i="2"/>
  <c r="Q14" i="2"/>
  <c r="Q421" i="2"/>
  <c r="Q13" i="2"/>
  <c r="Q211" i="2"/>
  <c r="Q440" i="2"/>
  <c r="Q172" i="2"/>
  <c r="Q50" i="2"/>
  <c r="Q436" i="2"/>
  <c r="Q313" i="2"/>
  <c r="Q214" i="2"/>
  <c r="Q455" i="2"/>
  <c r="Q129" i="2"/>
  <c r="Q280" i="2"/>
  <c r="Q11" i="2"/>
  <c r="Q266" i="2"/>
  <c r="Q80" i="2"/>
  <c r="Q59" i="2"/>
  <c r="Q165" i="2"/>
  <c r="Q120" i="2"/>
  <c r="Q127" i="2"/>
  <c r="Q360" i="2"/>
  <c r="Q188" i="2"/>
  <c r="Q376" i="2"/>
  <c r="Q453" i="2"/>
  <c r="Q249" i="2"/>
  <c r="Q319" i="2"/>
  <c r="Q349" i="2"/>
  <c r="Q15" i="2"/>
  <c r="Q296" i="2"/>
  <c r="Q441" i="2"/>
  <c r="Q321" i="2"/>
  <c r="Q225" i="2"/>
  <c r="Q124" i="2"/>
  <c r="Q181" i="2"/>
  <c r="Q423" i="2"/>
  <c r="Q40" i="2"/>
  <c r="Q226" i="2"/>
  <c r="Q173" i="2"/>
  <c r="Q336" i="2"/>
  <c r="Q41" i="2"/>
  <c r="Q246" i="2"/>
  <c r="Q71" i="2"/>
  <c r="Q278" i="2"/>
  <c r="Q252" i="2"/>
  <c r="Q342" i="2"/>
  <c r="Q168" i="2"/>
  <c r="Q398" i="2"/>
  <c r="Q5" i="2"/>
  <c r="Q114" i="2"/>
  <c r="Q227" i="2"/>
  <c r="Q433" i="2"/>
  <c r="Q391" i="2"/>
  <c r="Q19" i="2"/>
  <c r="Q44" i="2"/>
  <c r="Q48" i="2"/>
  <c r="Q434" i="2"/>
  <c r="Q174" i="2"/>
  <c r="Q381" i="2"/>
  <c r="Q183" i="2"/>
  <c r="Q110" i="2"/>
  <c r="Q316" i="2"/>
  <c r="Q147" i="2"/>
  <c r="Q17" i="2"/>
  <c r="Q269" i="2"/>
  <c r="Q239" i="2"/>
  <c r="Q293" i="2"/>
  <c r="Q448" i="2"/>
  <c r="Q58" i="2"/>
  <c r="Q345" i="2"/>
  <c r="Q221" i="2"/>
  <c r="Q8" i="2"/>
  <c r="Q338" i="2"/>
  <c r="Q193" i="2"/>
  <c r="Q442" i="2"/>
  <c r="Q148" i="2"/>
  <c r="Q323" i="2"/>
  <c r="Q10" i="2"/>
  <c r="Q355" i="2"/>
  <c r="Q317" i="2"/>
  <c r="Q333" i="2"/>
  <c r="Q190" i="2"/>
  <c r="Q365" i="2"/>
  <c r="Q312" i="2"/>
  <c r="Q109" i="2"/>
  <c r="Q105" i="2"/>
  <c r="Q184" i="2"/>
  <c r="Q187" i="2"/>
  <c r="Q320" i="2"/>
  <c r="Q79" i="2"/>
  <c r="Q285" i="2"/>
  <c r="Q133" i="2"/>
  <c r="Q18" i="2"/>
  <c r="Q194" i="2"/>
  <c r="Q264" i="2"/>
  <c r="Q205" i="2"/>
  <c r="Q176" i="2"/>
  <c r="Q277" i="2"/>
  <c r="Q57" i="2"/>
  <c r="Q405" i="2"/>
  <c r="Q23" i="2"/>
  <c r="Q407" i="2"/>
  <c r="Q329" i="2"/>
  <c r="Q337" i="2"/>
  <c r="Q254" i="2"/>
  <c r="Q294" i="2"/>
  <c r="Q367" i="2"/>
  <c r="Q231" i="2"/>
  <c r="Q362" i="2"/>
  <c r="Q107" i="2"/>
  <c r="Q314" i="2"/>
  <c r="Q287" i="2"/>
  <c r="Q83" i="2"/>
  <c r="Q397" i="2"/>
  <c r="Q166" i="2"/>
  <c r="Q401" i="2"/>
  <c r="Q218" i="2"/>
  <c r="Q78" i="2"/>
  <c r="Q400" i="2"/>
  <c r="Q113" i="2"/>
  <c r="Q100" i="2"/>
  <c r="Q305" i="2"/>
  <c r="Q89" i="2"/>
  <c r="Q408" i="2"/>
  <c r="Q98" i="2"/>
  <c r="Q45" i="2"/>
  <c r="Q258" i="2"/>
  <c r="Q73" i="2"/>
  <c r="Q32" i="2"/>
  <c r="Q162" i="2"/>
  <c r="Q67" i="2"/>
  <c r="Q274" i="2"/>
  <c r="Q291" i="2"/>
  <c r="Q394" i="2"/>
  <c r="Q117" i="2"/>
  <c r="Q257" i="2"/>
  <c r="Q384" i="2"/>
  <c r="Q344" i="2"/>
  <c r="Q259" i="2"/>
  <c r="Q28" i="2"/>
  <c r="Q87" i="2"/>
  <c r="Q25" i="2"/>
  <c r="Q424" i="2"/>
  <c r="Q130" i="2"/>
  <c r="Q132" i="2"/>
  <c r="Q189" i="2"/>
  <c r="Q222" i="2"/>
  <c r="Q243" i="2"/>
  <c r="Q108" i="2"/>
  <c r="Q55" i="2"/>
  <c r="Q475" i="2"/>
  <c r="Q379" i="2"/>
  <c r="Q463" i="2"/>
  <c r="Q393" i="2"/>
  <c r="Q142" i="2"/>
  <c r="Q36" i="2"/>
  <c r="Q325" i="2"/>
  <c r="Q459" i="2"/>
  <c r="Q413" i="2"/>
  <c r="Q371" i="2"/>
  <c r="Q186" i="2"/>
  <c r="Q42" i="2"/>
  <c r="Q123" i="2"/>
  <c r="Q380" i="2"/>
  <c r="Q201" i="2"/>
  <c r="Q77" i="2"/>
  <c r="Q116" i="2"/>
  <c r="Q454" i="2"/>
  <c r="Q332" i="2"/>
  <c r="Q144" i="2"/>
  <c r="Q30" i="2"/>
  <c r="Q276" i="2"/>
  <c r="Q202" i="2"/>
  <c r="Q163" i="2"/>
  <c r="Q95" i="2"/>
  <c r="Q237" i="2"/>
  <c r="Q203" i="2"/>
  <c r="Q250" i="2"/>
  <c r="Q392" i="2"/>
  <c r="Q122" i="2"/>
  <c r="Q395" i="2"/>
  <c r="Q26" i="2"/>
  <c r="Q112" i="2"/>
  <c r="Q389" i="2"/>
  <c r="Q289" i="2"/>
  <c r="Q96" i="2"/>
  <c r="Q469" i="2"/>
  <c r="Q90" i="2"/>
  <c r="Q306" i="2"/>
  <c r="Q103" i="2"/>
  <c r="Q346" i="2"/>
  <c r="Q149" i="2"/>
  <c r="Q216" i="2"/>
  <c r="Q446" i="2"/>
  <c r="Q326" i="2"/>
  <c r="Q422" i="2"/>
  <c r="Q409" i="2"/>
  <c r="Q471" i="2"/>
  <c r="Q49" i="2"/>
  <c r="Q272" i="2"/>
  <c r="Q432" i="2"/>
  <c r="Q359" i="2"/>
  <c r="Q20" i="2"/>
  <c r="Q61" i="2"/>
  <c r="Q171" i="2"/>
  <c r="Q192" i="2"/>
  <c r="Q369" i="2"/>
  <c r="Q82" i="2"/>
  <c r="Q474" i="2"/>
  <c r="Q275" i="2"/>
  <c r="Q435" i="2"/>
  <c r="Q245" i="2"/>
  <c r="Q410" i="2"/>
  <c r="Q134" i="2"/>
  <c r="Q251" i="2"/>
  <c r="Q140" i="2"/>
  <c r="Q31" i="2"/>
  <c r="Q179" i="2"/>
  <c r="Q466" i="2"/>
  <c r="Q327" i="2"/>
  <c r="Q224" i="2"/>
  <c r="Q84" i="2"/>
  <c r="Q66" i="2"/>
  <c r="Q139" i="2"/>
  <c r="Q268" i="2"/>
  <c r="Q385" i="2"/>
  <c r="Q425" i="2"/>
  <c r="Q256" i="2"/>
  <c r="Q431" i="2"/>
  <c r="Q197" i="2"/>
  <c r="Q128" i="2"/>
  <c r="Q207" i="2"/>
  <c r="Q447" i="2"/>
  <c r="Q219" i="2"/>
  <c r="Q439" i="2"/>
  <c r="Q406" i="2"/>
  <c r="Q118" i="2"/>
  <c r="Q383" i="2"/>
  <c r="Q235" i="2"/>
  <c r="Q464" i="2"/>
  <c r="Q343" i="2"/>
  <c r="Q438" i="2"/>
  <c r="Q267" i="2"/>
  <c r="Q101" i="2"/>
  <c r="Q462" i="2"/>
  <c r="Q199" i="2"/>
  <c r="Q378" i="2"/>
  <c r="Q200" i="2"/>
  <c r="Q363" i="2"/>
  <c r="Q253" i="2"/>
  <c r="Q85" i="2"/>
  <c r="Q292" i="2"/>
  <c r="Q390" i="2"/>
  <c r="Q93" i="2"/>
  <c r="Q288" i="2"/>
  <c r="Q240" i="2"/>
  <c r="Q322" i="2"/>
  <c r="Q195" i="2"/>
  <c r="Q150" i="2"/>
  <c r="Q290" i="2"/>
  <c r="Q347" i="2"/>
  <c r="Q443" i="2"/>
  <c r="Q121" i="2"/>
  <c r="Q244" i="2"/>
  <c r="Q29" i="2"/>
  <c r="Q281" i="2"/>
  <c r="Q151" i="2"/>
  <c r="Q307" i="2"/>
  <c r="Q159" i="2"/>
  <c r="Q282" i="2"/>
  <c r="Q21" i="2"/>
  <c r="Q472" i="2"/>
  <c r="Q372" i="2"/>
  <c r="Q135" i="2"/>
  <c r="Q99" i="2"/>
  <c r="Q331" i="2"/>
  <c r="Q468" i="2"/>
  <c r="Q97" i="2"/>
  <c r="Q303" i="2"/>
  <c r="Q37" i="2"/>
  <c r="Q461" i="2"/>
  <c r="Q418" i="2"/>
  <c r="Q324" i="2"/>
  <c r="Q220" i="2"/>
  <c r="Q146" i="2"/>
  <c r="Q356" i="2"/>
  <c r="Q69" i="2"/>
  <c r="Q138" i="2"/>
  <c r="Q335" i="2"/>
  <c r="Q427" i="2"/>
  <c r="Q361" i="2"/>
  <c r="Q43" i="2"/>
  <c r="Q102" i="2"/>
  <c r="Q450" i="2"/>
  <c r="Q236" i="2"/>
  <c r="Q215" i="2"/>
  <c r="Q136" i="2"/>
  <c r="Q352" i="2"/>
  <c r="Q263" i="2"/>
  <c r="Q137" i="2"/>
  <c r="Q152" i="2"/>
  <c r="Q298" i="2"/>
  <c r="Q175" i="2"/>
  <c r="Q330" i="2"/>
  <c r="Q284" i="2"/>
  <c r="Q366" i="2"/>
  <c r="Q426" i="2"/>
  <c r="Q153" i="2"/>
  <c r="Q377" i="2"/>
  <c r="Q125" i="2"/>
  <c r="Q46" i="2"/>
  <c r="Q456" i="2"/>
  <c r="Q261" i="2"/>
  <c r="Q265" i="2"/>
  <c r="Q60" i="2"/>
  <c r="Q88" i="2"/>
  <c r="Q106" i="2"/>
  <c r="Q351" i="2"/>
  <c r="Q473" i="2"/>
  <c r="Q16" i="2"/>
  <c r="Q7" i="2"/>
  <c r="Q35" i="2"/>
  <c r="Q178" i="2"/>
  <c r="Q47" i="2"/>
  <c r="Q143" i="2"/>
  <c r="Q348" i="2"/>
  <c r="Q328" i="2"/>
  <c r="Q388" i="2"/>
  <c r="Q39" i="2"/>
  <c r="Q273" i="2"/>
  <c r="Q414" i="2"/>
  <c r="Q185" i="2"/>
  <c r="Q104" i="2"/>
  <c r="Q357" i="2"/>
  <c r="Q177" i="2"/>
  <c r="Q311" i="2"/>
  <c r="Q208" i="2"/>
  <c r="Q437" i="2"/>
  <c r="Q161" i="2"/>
  <c r="Q131" i="2"/>
  <c r="Q33" i="2"/>
  <c r="Q444" i="2"/>
  <c r="Q445" i="2"/>
  <c r="Q308" i="2"/>
  <c r="Q399" i="2"/>
  <c r="Q387" i="2"/>
  <c r="Q3" i="2"/>
  <c r="Q430" i="2"/>
  <c r="Q94" i="2"/>
  <c r="Q210" i="2"/>
  <c r="Q286" i="2"/>
  <c r="Q375" i="2"/>
  <c r="Q295" i="2"/>
  <c r="Q428" i="2"/>
  <c r="Q145" i="2"/>
  <c r="Q299" i="2"/>
  <c r="Q63" i="2"/>
  <c r="Q75" i="2"/>
  <c r="Q6" i="2"/>
  <c r="Q470" i="2"/>
  <c r="Q230" i="2"/>
  <c r="Q238" i="2"/>
  <c r="Q182" i="2"/>
  <c r="Q402" i="2"/>
  <c r="Q141" i="2"/>
  <c r="Q191" i="2"/>
  <c r="Q74" i="2"/>
  <c r="Q429" i="2"/>
  <c r="Q76" i="2"/>
  <c r="Q339" i="2"/>
  <c r="Q300" i="2"/>
  <c r="Q271" i="2"/>
  <c r="Q467" i="2"/>
  <c r="Q24" i="2"/>
  <c r="Q334" i="2"/>
  <c r="Q64" i="2"/>
  <c r="Q283" i="2"/>
  <c r="Q65" i="2"/>
  <c r="Q368" i="2"/>
  <c r="Q204" i="2"/>
  <c r="Q458" i="2"/>
  <c r="Q72" i="2"/>
  <c r="Q223" i="2"/>
  <c r="Q54" i="2"/>
  <c r="Q404" i="2"/>
  <c r="Q301" i="2"/>
  <c r="Q417" i="2"/>
  <c r="Q155" i="2"/>
  <c r="Q358" i="2"/>
  <c r="Q167" i="2"/>
  <c r="Q51" i="2"/>
  <c r="Q396" i="2"/>
  <c r="Q354" i="2"/>
  <c r="Q111" i="2"/>
  <c r="Q302" i="2"/>
  <c r="Q92" i="2"/>
  <c r="Q126" i="2"/>
  <c r="Q403" i="2"/>
  <c r="Q374" i="2"/>
  <c r="E26" i="8"/>
  <c r="R53" i="2"/>
  <c r="R68" i="2"/>
  <c r="R156" i="2"/>
  <c r="R279" i="2"/>
  <c r="R234" i="2"/>
  <c r="R255" i="2"/>
  <c r="R164" i="2"/>
  <c r="R70" i="2"/>
  <c r="R248" i="2"/>
  <c r="R228" i="2"/>
  <c r="R451" i="2"/>
  <c r="R449" i="2"/>
  <c r="R341" i="2"/>
  <c r="R157" i="2"/>
  <c r="R382" i="2"/>
  <c r="R229" i="2"/>
  <c r="R180" i="2"/>
  <c r="R160" i="2"/>
  <c r="R52" i="2"/>
  <c r="S52" i="2" s="1"/>
  <c r="R27" i="2"/>
  <c r="R86" i="2"/>
  <c r="R91" i="2"/>
  <c r="R353" i="2"/>
  <c r="R62" i="2"/>
  <c r="R465" i="2"/>
  <c r="R34" i="2"/>
  <c r="R262" i="2"/>
  <c r="R416" i="2"/>
  <c r="R209" i="2"/>
  <c r="R350" i="2"/>
  <c r="R419" i="2"/>
  <c r="R12" i="2"/>
  <c r="R158" i="2"/>
  <c r="R206" i="2"/>
  <c r="R241" i="2"/>
  <c r="R198" i="2"/>
  <c r="R115" i="2"/>
  <c r="R232" i="2"/>
  <c r="R297" i="2"/>
  <c r="R38" i="2"/>
  <c r="R212" i="2"/>
  <c r="R22" i="2"/>
  <c r="R386" i="2"/>
  <c r="R233" i="2"/>
  <c r="R14" i="2"/>
  <c r="R421" i="2"/>
  <c r="R440" i="2"/>
  <c r="R436" i="2"/>
  <c r="R313" i="2"/>
  <c r="R214" i="2"/>
  <c r="R129" i="2"/>
  <c r="R280" i="2"/>
  <c r="R80" i="2"/>
  <c r="R120" i="2"/>
  <c r="R127" i="2"/>
  <c r="R360" i="2"/>
  <c r="R188" i="2"/>
  <c r="R376" i="2"/>
  <c r="R319" i="2"/>
  <c r="R349" i="2"/>
  <c r="R225" i="2"/>
  <c r="R181" i="2"/>
  <c r="R423" i="2"/>
  <c r="R246" i="2"/>
  <c r="R278" i="2"/>
  <c r="R252" i="2"/>
  <c r="R168" i="2"/>
  <c r="R398" i="2"/>
  <c r="R5" i="2"/>
  <c r="R114" i="2"/>
  <c r="R48" i="2"/>
  <c r="R174" i="2"/>
  <c r="R381" i="2"/>
  <c r="R183" i="2"/>
  <c r="R110" i="2"/>
  <c r="R316" i="2"/>
  <c r="R147" i="2"/>
  <c r="R17" i="2"/>
  <c r="R448" i="2"/>
  <c r="R58" i="2"/>
  <c r="R345" i="2"/>
  <c r="R338" i="2"/>
  <c r="R193" i="2"/>
  <c r="R442" i="2"/>
  <c r="R148" i="2"/>
  <c r="R323" i="2"/>
  <c r="R317" i="2"/>
  <c r="R333" i="2"/>
  <c r="R190" i="2"/>
  <c r="R365" i="2"/>
  <c r="R184" i="2"/>
  <c r="S184" i="2" s="1"/>
  <c r="R79" i="2"/>
  <c r="R285" i="2"/>
  <c r="R264" i="2"/>
  <c r="R205" i="2"/>
  <c r="R57" i="2"/>
  <c r="R23" i="2"/>
  <c r="R294" i="2"/>
  <c r="R367" i="2"/>
  <c r="R231" i="2"/>
  <c r="R362" i="2"/>
  <c r="R107" i="2"/>
  <c r="R314" i="2"/>
  <c r="R287" i="2"/>
  <c r="R83" i="2"/>
  <c r="R166" i="2"/>
  <c r="R401" i="2"/>
  <c r="R78" i="2"/>
  <c r="R400" i="2"/>
  <c r="R113" i="2"/>
  <c r="R305" i="2"/>
  <c r="R89" i="2"/>
  <c r="R408" i="2"/>
  <c r="R45" i="2"/>
  <c r="R258" i="2"/>
  <c r="R73" i="2"/>
  <c r="R162" i="2"/>
  <c r="R67" i="2"/>
  <c r="R291" i="2"/>
  <c r="R384" i="2"/>
  <c r="R87" i="2"/>
  <c r="R25" i="2"/>
  <c r="R424" i="2"/>
  <c r="R130" i="2"/>
  <c r="R189" i="2"/>
  <c r="R108" i="2"/>
  <c r="R55" i="2"/>
  <c r="R475" i="2"/>
  <c r="R379" i="2"/>
  <c r="R393" i="2"/>
  <c r="R142" i="2"/>
  <c r="R36" i="2"/>
  <c r="R413" i="2"/>
  <c r="R380" i="2"/>
  <c r="R77" i="2"/>
  <c r="R116" i="2"/>
  <c r="R332" i="2"/>
  <c r="R144" i="2"/>
  <c r="R276" i="2"/>
  <c r="R202" i="2"/>
  <c r="R95" i="2"/>
  <c r="R392" i="2"/>
  <c r="R122" i="2"/>
  <c r="R469" i="2"/>
  <c r="R90" i="2"/>
  <c r="R103" i="2"/>
  <c r="R346" i="2"/>
  <c r="R216" i="2"/>
  <c r="R446" i="2"/>
  <c r="R471" i="2"/>
  <c r="R49" i="2"/>
  <c r="R272" i="2"/>
  <c r="R171" i="2"/>
  <c r="R192" i="2"/>
  <c r="R275" i="2"/>
  <c r="R435" i="2"/>
  <c r="R245" i="2"/>
  <c r="R251" i="2"/>
  <c r="R31" i="2"/>
  <c r="R327" i="2"/>
  <c r="R224" i="2"/>
  <c r="R84" i="2"/>
  <c r="R66" i="2"/>
  <c r="R139" i="2"/>
  <c r="R268" i="2"/>
  <c r="R385" i="2"/>
  <c r="R256" i="2"/>
  <c r="R431" i="2"/>
  <c r="R197" i="2"/>
  <c r="R128" i="2"/>
  <c r="R447" i="2"/>
  <c r="R219" i="2"/>
  <c r="R406" i="2"/>
  <c r="R235" i="2"/>
  <c r="R343" i="2"/>
  <c r="R438" i="2"/>
  <c r="R199" i="2"/>
  <c r="R363" i="2"/>
  <c r="R292" i="2"/>
  <c r="R390" i="2"/>
  <c r="R93" i="2"/>
  <c r="R240" i="2"/>
  <c r="R195" i="2"/>
  <c r="R150" i="2"/>
  <c r="R290" i="2"/>
  <c r="R347" i="2"/>
  <c r="R443" i="2"/>
  <c r="R244" i="2"/>
  <c r="R29" i="2"/>
  <c r="R281" i="2"/>
  <c r="R151" i="2"/>
  <c r="R21" i="2"/>
  <c r="R135" i="2"/>
  <c r="R99" i="2"/>
  <c r="R331" i="2"/>
  <c r="R37" i="2"/>
  <c r="R461" i="2"/>
  <c r="R418" i="2"/>
  <c r="R146" i="2"/>
  <c r="R356" i="2"/>
  <c r="R69" i="2"/>
  <c r="R138" i="2"/>
  <c r="R335" i="2"/>
  <c r="R361" i="2"/>
  <c r="R43" i="2"/>
  <c r="R136" i="2"/>
  <c r="R352" i="2"/>
  <c r="R263" i="2"/>
  <c r="R137" i="2"/>
  <c r="R152" i="2"/>
  <c r="R298" i="2"/>
  <c r="R175" i="2"/>
  <c r="R284" i="2"/>
  <c r="R125" i="2"/>
  <c r="R265" i="2"/>
  <c r="R106" i="2"/>
  <c r="R16" i="2"/>
  <c r="R7" i="2"/>
  <c r="R178" i="2"/>
  <c r="R143" i="2"/>
  <c r="R348" i="2"/>
  <c r="R388" i="2"/>
  <c r="R273" i="2"/>
  <c r="R414" i="2"/>
  <c r="R104" i="2"/>
  <c r="R131" i="2"/>
  <c r="R444" i="2"/>
  <c r="R308" i="2"/>
  <c r="R387" i="2"/>
  <c r="R375" i="2"/>
  <c r="R295" i="2"/>
  <c r="R428" i="2"/>
  <c r="R63" i="2"/>
  <c r="R6" i="2"/>
  <c r="R238" i="2"/>
  <c r="R76" i="2"/>
  <c r="R271" i="2"/>
  <c r="R24" i="2"/>
  <c r="R64" i="2"/>
  <c r="R368" i="2"/>
  <c r="R458" i="2"/>
  <c r="R72" i="2"/>
  <c r="R223" i="2"/>
  <c r="R54" i="2"/>
  <c r="R155" i="2"/>
  <c r="R358" i="2"/>
  <c r="R167" i="2"/>
  <c r="R396" i="2"/>
  <c r="R111" i="2"/>
  <c r="R302" i="2"/>
  <c r="R92" i="2"/>
  <c r="R126" i="2"/>
  <c r="R58" i="5"/>
  <c r="S58" i="5" s="1"/>
  <c r="R374" i="2"/>
  <c r="L448" i="1" l="1"/>
  <c r="L921" i="1"/>
  <c r="L703" i="1"/>
  <c r="L806" i="1"/>
  <c r="L903" i="1"/>
  <c r="L394" i="1"/>
  <c r="L461" i="1"/>
  <c r="L198" i="1"/>
  <c r="L592" i="1"/>
  <c r="L600" i="1"/>
  <c r="L232" i="1"/>
  <c r="L718" i="1"/>
  <c r="L493" i="1"/>
  <c r="L128" i="1"/>
  <c r="L301" i="1"/>
  <c r="L900" i="1"/>
  <c r="L810" i="1"/>
  <c r="L389" i="1"/>
  <c r="L365" i="1"/>
  <c r="L708" i="1"/>
  <c r="L397" i="1"/>
  <c r="L176" i="1"/>
  <c r="L628" i="1"/>
  <c r="L881" i="1"/>
  <c r="L942" i="1"/>
  <c r="L895" i="1"/>
  <c r="L950" i="1"/>
  <c r="L690" i="1"/>
  <c r="L401" i="1"/>
  <c r="L326" i="1"/>
  <c r="L229" i="1"/>
  <c r="L621" i="1"/>
  <c r="L853" i="1"/>
  <c r="L934" i="1"/>
  <c r="L33" i="1"/>
  <c r="L270" i="1"/>
  <c r="L944" i="1"/>
  <c r="L897" i="1"/>
  <c r="L285" i="1"/>
  <c r="L295" i="1"/>
  <c r="L37" i="1"/>
  <c r="L937" i="1"/>
  <c r="L488" i="1"/>
  <c r="L856" i="1"/>
  <c r="L707" i="1"/>
  <c r="L938" i="1"/>
  <c r="L916" i="1"/>
  <c r="L850" i="1"/>
  <c r="L931" i="1"/>
  <c r="L947" i="1"/>
  <c r="L771" i="1"/>
  <c r="L683" i="1"/>
  <c r="L727" i="1"/>
  <c r="L414" i="1"/>
  <c r="L342" i="1"/>
  <c r="L494" i="1"/>
  <c r="L418" i="1"/>
  <c r="L386" i="1"/>
  <c r="L211" i="1"/>
  <c r="L941" i="1"/>
  <c r="L180" i="1"/>
  <c r="L195" i="1"/>
  <c r="L64" i="1"/>
  <c r="L492" i="1"/>
  <c r="L737" i="1"/>
  <c r="L298" i="1"/>
  <c r="L361" i="1"/>
  <c r="L114" i="1"/>
  <c r="L309" i="1"/>
  <c r="L453" i="1"/>
  <c r="L952" i="1"/>
  <c r="L144" i="1"/>
  <c r="L859" i="1"/>
  <c r="L532" i="1"/>
  <c r="L948" i="1"/>
  <c r="L832" i="1"/>
  <c r="L437" i="1"/>
  <c r="L429" i="1"/>
  <c r="L753" i="1"/>
  <c r="L764" i="1"/>
  <c r="L924" i="1"/>
  <c r="L733" i="1"/>
  <c r="L656" i="1"/>
  <c r="L692" i="1"/>
  <c r="L574" i="1"/>
  <c r="L637" i="1"/>
  <c r="L533" i="1"/>
  <c r="L863" i="1"/>
  <c r="L879" i="1"/>
  <c r="L620" i="1"/>
  <c r="L939" i="1"/>
  <c r="L379" i="1"/>
  <c r="L375" i="1"/>
  <c r="L413" i="1"/>
  <c r="L730" i="1"/>
  <c r="L348" i="1"/>
  <c r="L920" i="1"/>
  <c r="L499" i="1"/>
  <c r="L671" i="1"/>
  <c r="L595" i="1"/>
  <c r="L749" i="1"/>
  <c r="L790" i="1"/>
  <c r="L957" i="1"/>
  <c r="L849" i="1"/>
  <c r="L855" i="1"/>
  <c r="L534" i="1"/>
  <c r="L645" i="1"/>
  <c r="L311" i="1"/>
  <c r="L411" i="1"/>
  <c r="L815" i="1"/>
  <c r="L347" i="1"/>
  <c r="L709" i="1"/>
  <c r="L52" i="1"/>
  <c r="L101" i="1"/>
  <c r="L50" i="1"/>
  <c r="L129" i="1"/>
  <c r="L179" i="1"/>
  <c r="L734" i="1"/>
  <c r="L951" i="1"/>
  <c r="L739" i="1"/>
  <c r="L339" i="1"/>
  <c r="L732" i="1"/>
  <c r="L919" i="1"/>
  <c r="L293" i="1"/>
  <c r="L292" i="1"/>
  <c r="L866" i="1"/>
  <c r="L231" i="1"/>
  <c r="L584" i="1"/>
  <c r="L725" i="1"/>
  <c r="L722" i="1"/>
  <c r="L820" i="1"/>
  <c r="L579" i="1"/>
  <c r="L47" i="1"/>
  <c r="L261" i="1"/>
  <c r="L945" i="1"/>
  <c r="L45" i="1"/>
  <c r="L695" i="1"/>
  <c r="L251" i="1"/>
  <c r="L575" i="1"/>
  <c r="L305" i="1"/>
  <c r="L763" i="1"/>
  <c r="L844" i="1"/>
  <c r="L843" i="1"/>
  <c r="L222" i="1"/>
  <c r="L710" i="1"/>
  <c r="L616" i="1"/>
  <c r="L631" i="1"/>
  <c r="L130" i="1"/>
  <c r="L911" i="1"/>
  <c r="L384" i="1"/>
  <c r="L633" i="1"/>
  <c r="L720" i="1"/>
  <c r="L857" i="1"/>
  <c r="L774" i="1"/>
  <c r="L805" i="1"/>
  <c r="L812" i="1"/>
  <c r="L894" i="1"/>
  <c r="L865" i="1"/>
  <c r="L890" i="1"/>
  <c r="L56" i="1"/>
  <c r="L566" i="1"/>
  <c r="L862" i="1"/>
  <c r="L773" i="1"/>
  <c r="L275" i="1"/>
  <c r="L538" i="1"/>
  <c r="L650" i="1"/>
  <c r="L823" i="1"/>
  <c r="L489" i="1"/>
  <c r="L781" i="1"/>
  <c r="L699" i="1"/>
  <c r="L138" i="1"/>
  <c r="L25" i="1"/>
  <c r="L925" i="1"/>
  <c r="L612" i="1"/>
  <c r="L160" i="1"/>
  <c r="L366" i="1"/>
  <c r="L398" i="1"/>
  <c r="L141" i="1"/>
  <c r="L11" i="1"/>
  <c r="L336" i="1"/>
  <c r="L822" i="1"/>
  <c r="L24" i="1"/>
  <c r="L233" i="1"/>
  <c r="L634" i="1"/>
  <c r="L782" i="1"/>
  <c r="L847" i="1"/>
  <c r="L471" i="1"/>
  <c r="L468" i="1"/>
  <c r="L629" i="1"/>
  <c r="L756" i="1"/>
  <c r="L469" i="1"/>
  <c r="L158" i="1"/>
  <c r="L667" i="1"/>
  <c r="L910" i="1"/>
  <c r="L249" i="1"/>
  <c r="L721" i="1"/>
  <c r="L893" i="1"/>
  <c r="L902" i="1"/>
  <c r="L392" i="1"/>
  <c r="L529" i="1"/>
  <c r="L871" i="1"/>
  <c r="L653" i="1"/>
  <c r="L76" i="1"/>
  <c r="L728" i="1"/>
  <c r="L474" i="1"/>
  <c r="L563" i="1"/>
  <c r="L331" i="1"/>
  <c r="L786" i="1"/>
  <c r="L594" i="1"/>
  <c r="L685" i="1"/>
  <c r="L475" i="1"/>
  <c r="L194" i="1"/>
  <c r="L523" i="1"/>
  <c r="L97" i="1"/>
  <c r="L302" i="1"/>
  <c r="L265" i="1"/>
  <c r="L898" i="1"/>
  <c r="L824" i="1"/>
  <c r="L303" i="1"/>
  <c r="L359" i="1"/>
  <c r="L876" i="1"/>
  <c r="L816" i="1"/>
  <c r="L602" i="1"/>
  <c r="L755" i="1"/>
  <c r="L399" i="1"/>
  <c r="L482" i="1"/>
  <c r="L666" i="1"/>
  <c r="L829" i="1"/>
  <c r="L677" i="1"/>
  <c r="L300" i="1"/>
  <c r="L929" i="1"/>
  <c r="L578" i="1"/>
  <c r="L433" i="1"/>
  <c r="L271" i="1"/>
  <c r="L328" i="1"/>
  <c r="L624" i="1"/>
  <c r="L374" i="1"/>
  <c r="L723" i="1"/>
  <c r="L680" i="1"/>
  <c r="L337" i="1"/>
  <c r="L505" i="1"/>
  <c r="L481" i="1"/>
  <c r="L296" i="1"/>
  <c r="L635" i="1"/>
  <c r="L851" i="1"/>
  <c r="L644" i="1"/>
  <c r="L267" i="1"/>
  <c r="L875" i="1"/>
  <c r="L704" i="1"/>
  <c r="L888" i="1"/>
  <c r="L928" i="1"/>
  <c r="L713" i="1"/>
  <c r="L362" i="1"/>
  <c r="L891" i="1"/>
  <c r="L518" i="1"/>
  <c r="L846" i="1"/>
  <c r="L13" i="1"/>
  <c r="L98" i="1"/>
  <c r="L39" i="1"/>
  <c r="L791" i="1"/>
  <c r="L735" i="1"/>
  <c r="L120" i="1"/>
  <c r="L886" i="1"/>
  <c r="L421" i="1"/>
  <c r="L582" i="1"/>
  <c r="L12" i="1"/>
  <c r="L751" i="1"/>
  <c r="L107" i="1"/>
  <c r="L294" i="1"/>
  <c r="L96" i="1"/>
  <c r="L4" i="1"/>
  <c r="L340" i="1"/>
  <c r="L552" i="1"/>
  <c r="L892" i="1"/>
  <c r="L904" i="1"/>
  <c r="L923" i="1"/>
  <c r="L706" i="1"/>
  <c r="L956" i="1"/>
  <c r="L673" i="1"/>
  <c r="L870" i="1"/>
  <c r="L622" i="1"/>
  <c r="L802" i="1"/>
  <c r="L215" i="1"/>
  <c r="L517" i="1"/>
  <c r="L539" i="1"/>
  <c r="L447" i="1"/>
  <c r="L922" i="1"/>
  <c r="L759" i="1"/>
  <c r="L428" i="1"/>
  <c r="L935" i="1"/>
  <c r="L936" i="1"/>
  <c r="L334" i="1"/>
  <c r="L191" i="1"/>
  <c r="L748" i="1"/>
  <c r="L435" i="1"/>
  <c r="L373" i="1"/>
  <c r="L196" i="1"/>
  <c r="L536" i="1"/>
  <c r="L369" i="1"/>
  <c r="L636" i="1"/>
  <c r="L423" i="1"/>
  <c r="L772" i="1"/>
  <c r="L867" i="1"/>
  <c r="L800" i="1"/>
  <c r="L930" i="1"/>
  <c r="L906" i="1"/>
  <c r="L353" i="1"/>
  <c r="L670" i="1"/>
  <c r="L658" i="1"/>
  <c r="L858" i="1"/>
  <c r="L889" i="1"/>
  <c r="L848" i="1"/>
  <c r="L320" i="1"/>
  <c r="L89" i="1"/>
  <c r="L439" i="1"/>
  <c r="L841" i="1"/>
  <c r="L604" i="1"/>
  <c r="L393" i="1"/>
  <c r="L478" i="1"/>
  <c r="L817" i="1"/>
  <c r="L187" i="1"/>
  <c r="L861" i="1"/>
  <c r="L542" i="1"/>
  <c r="L852" i="1"/>
  <c r="L217" i="1"/>
  <c r="L358" i="1"/>
  <c r="L8" i="1"/>
  <c r="L381" i="1"/>
  <c r="L146" i="1"/>
  <c r="L115" i="1"/>
  <c r="L26" i="1"/>
  <c r="L839" i="1"/>
  <c r="L943" i="1"/>
  <c r="L156" i="1"/>
  <c r="L883" i="1"/>
  <c r="L512" i="1"/>
  <c r="L264" i="1"/>
  <c r="L830" i="1"/>
  <c r="L330" i="1"/>
  <c r="L287" i="1"/>
  <c r="L507" i="1"/>
  <c r="L382" i="1"/>
  <c r="L269" i="1"/>
  <c r="L258" i="1"/>
  <c r="L726" i="1"/>
  <c r="L932" i="1"/>
  <c r="L606" i="1"/>
  <c r="L248" i="1"/>
  <c r="L511" i="1"/>
  <c r="L556" i="1"/>
  <c r="L840" i="1"/>
  <c r="L436" i="1"/>
  <c r="L206" i="1"/>
  <c r="L460" i="1"/>
  <c r="L317" i="1"/>
  <c r="L432" i="1"/>
  <c r="L912" i="1"/>
  <c r="L873" i="1"/>
  <c r="L940" i="1"/>
  <c r="L21" i="1"/>
  <c r="L367" i="1"/>
  <c r="L596" i="1"/>
  <c r="L917" i="1"/>
  <c r="L357" i="1"/>
  <c r="L419" i="1"/>
  <c r="L646" i="1"/>
  <c r="L814" i="1"/>
  <c r="L905" i="1"/>
  <c r="L884" i="1"/>
  <c r="L918" i="1"/>
  <c r="L946" i="1"/>
  <c r="L896" i="1"/>
  <c r="L899" i="1"/>
  <c r="L792" i="1"/>
  <c r="L341" i="1"/>
  <c r="L535" i="1"/>
  <c r="L731" i="1"/>
  <c r="L354" i="1"/>
  <c r="L44" i="1"/>
  <c r="L148" i="1"/>
  <c r="L82" i="1"/>
  <c r="L502" i="1"/>
  <c r="L30" i="1"/>
  <c r="L28" i="1"/>
  <c r="L67" i="1"/>
  <c r="L151" i="1"/>
  <c r="L150" i="1"/>
  <c r="L137" i="1"/>
  <c r="L41" i="1"/>
  <c r="L140" i="1"/>
  <c r="L184" i="1"/>
  <c r="L383" i="1"/>
  <c r="L77" i="1"/>
  <c r="L38" i="1"/>
  <c r="L527" i="1"/>
  <c r="L225" i="1"/>
  <c r="L260" i="1"/>
  <c r="L598" i="1"/>
  <c r="L279" i="1"/>
  <c r="L230" i="1"/>
  <c r="L218" i="1"/>
  <c r="L278" i="1"/>
  <c r="L200" i="1"/>
  <c r="L464" i="1"/>
  <c r="L168" i="1"/>
  <c r="L515" i="1"/>
  <c r="L491" i="1"/>
  <c r="L202" i="1"/>
  <c r="L273" i="1"/>
  <c r="L799" i="1"/>
  <c r="L219" i="1"/>
  <c r="L299" i="1"/>
  <c r="L586" i="1"/>
  <c r="L19" i="1"/>
  <c r="L152" i="1"/>
  <c r="L528" i="1"/>
  <c r="L416" i="1"/>
  <c r="L788" i="1"/>
  <c r="L27" i="1"/>
  <c r="L607" i="1"/>
  <c r="L17" i="1"/>
  <c r="L715" i="1"/>
  <c r="L48" i="1"/>
  <c r="L20" i="1"/>
  <c r="L29" i="1"/>
  <c r="L210" i="1"/>
  <c r="L142" i="1"/>
  <c r="L686" i="1"/>
  <c r="L837" i="1"/>
  <c r="L530" i="1"/>
  <c r="L226" i="1"/>
  <c r="L136" i="1"/>
  <c r="L71" i="1"/>
  <c r="L676" i="1"/>
  <c r="L102" i="1"/>
  <c r="L134" i="1"/>
  <c r="L744" i="1"/>
  <c r="L72" i="1"/>
  <c r="L459" i="1"/>
  <c r="L541" i="1"/>
  <c r="L161" i="1"/>
  <c r="L376" i="1"/>
  <c r="L784" i="1"/>
  <c r="L506" i="1"/>
  <c r="L907" i="1"/>
  <c r="L378" i="1"/>
  <c r="L368" i="1"/>
  <c r="L583" i="1"/>
  <c r="L371" i="1"/>
  <c r="L306" i="1"/>
  <c r="L766" i="1"/>
  <c r="L51" i="1"/>
  <c r="L333" i="1"/>
  <c r="L681" i="1"/>
  <c r="L516" i="1"/>
  <c r="L164" i="1"/>
  <c r="L543" i="1"/>
  <c r="L736" i="1"/>
  <c r="L228" i="1"/>
  <c r="L544" i="1"/>
  <c r="L312" i="1"/>
  <c r="L694" i="1"/>
  <c r="L740" i="1"/>
  <c r="L483" i="1"/>
  <c r="L557" i="1"/>
  <c r="L477" i="1"/>
  <c r="L555" i="1"/>
  <c r="L668" i="1"/>
  <c r="F461" i="1"/>
  <c r="L679" i="1"/>
  <c r="L480" i="1"/>
  <c r="L400" i="1"/>
  <c r="L35" i="1"/>
  <c r="L54" i="1"/>
  <c r="L131" i="1"/>
  <c r="L350" i="1"/>
  <c r="L119" i="1"/>
  <c r="L272" i="1"/>
  <c r="L91" i="1"/>
  <c r="L345" i="1"/>
  <c r="L93" i="1"/>
  <c r="L63" i="1"/>
  <c r="L651" i="1"/>
  <c r="L34" i="1"/>
  <c r="L526" i="1"/>
  <c r="L244" i="1"/>
  <c r="L175" i="1"/>
  <c r="L405" i="1"/>
  <c r="L741" i="1"/>
  <c r="L752" i="1"/>
  <c r="L819" i="1"/>
  <c r="L789" i="1"/>
  <c r="L316" i="1"/>
  <c r="L611" i="1"/>
  <c r="L223" i="1"/>
  <c r="L214" i="1"/>
  <c r="L615" i="1"/>
  <c r="L513" i="1"/>
  <c r="L126" i="1"/>
  <c r="L262" i="1"/>
  <c r="L498" i="1"/>
  <c r="L689" i="1"/>
  <c r="L65" i="1"/>
  <c r="L825" i="1"/>
  <c r="L343" i="1"/>
  <c r="L60" i="1"/>
  <c r="L446" i="1"/>
  <c r="L192" i="1"/>
  <c r="L588" i="1"/>
  <c r="L266" i="1"/>
  <c r="L662" i="1"/>
  <c r="L408" i="1"/>
  <c r="L443" i="1"/>
  <c r="L247" i="1"/>
  <c r="L795" i="1"/>
  <c r="L181" i="1"/>
  <c r="L842" i="1"/>
  <c r="L809" i="1"/>
  <c r="L834" i="1"/>
  <c r="L23" i="1"/>
  <c r="L221" i="1"/>
  <c r="L560" i="1"/>
  <c r="L363" i="1"/>
  <c r="L235" i="1"/>
  <c r="L10" i="1"/>
  <c r="L605" i="1"/>
  <c r="L255" i="1"/>
  <c r="L240" i="1"/>
  <c r="L172" i="1"/>
  <c r="L83" i="1"/>
  <c r="L410" i="1"/>
  <c r="L103" i="1"/>
  <c r="L466" i="1"/>
  <c r="L125" i="1"/>
  <c r="L121" i="1"/>
  <c r="L99" i="1"/>
  <c r="L648" i="1"/>
  <c r="L501" i="1"/>
  <c r="L660" i="1"/>
  <c r="L288" i="1"/>
  <c r="L754" i="1"/>
  <c r="L745" i="1"/>
  <c r="L385" i="1"/>
  <c r="L664" i="1"/>
  <c r="L284" i="1"/>
  <c r="L572" i="1"/>
  <c r="L821" i="1"/>
  <c r="L434" i="1"/>
  <c r="L243" i="1"/>
  <c r="L743" i="1"/>
  <c r="L85" i="1"/>
  <c r="L203" i="1"/>
  <c r="L445" i="1"/>
  <c r="L783" i="1"/>
  <c r="L597" i="1"/>
  <c r="L696" i="1"/>
  <c r="L40" i="1"/>
  <c r="L655" i="1"/>
  <c r="L259" i="1"/>
  <c r="L778" i="1"/>
  <c r="L253" i="1"/>
  <c r="L540" i="1"/>
  <c r="L869" i="1"/>
  <c r="L591" i="1"/>
  <c r="L68" i="1"/>
  <c r="L315" i="1"/>
  <c r="L705" i="1"/>
  <c r="L508" i="1"/>
  <c r="L479" i="1"/>
  <c r="L467" i="1"/>
  <c r="L451" i="1"/>
  <c r="L874" i="1"/>
  <c r="L208" i="1"/>
  <c r="L73" i="1"/>
  <c r="L880" i="1"/>
  <c r="L246" i="1"/>
  <c r="L632" i="1"/>
  <c r="L836" i="1"/>
  <c r="L327" i="1"/>
  <c r="L610" i="1"/>
  <c r="L808" i="1"/>
  <c r="L314" i="1"/>
  <c r="L237" i="1"/>
  <c r="L688" i="1"/>
  <c r="L915" i="1"/>
  <c r="L355" i="1"/>
  <c r="L794" i="1"/>
  <c r="L838" i="1"/>
  <c r="L562" i="1"/>
  <c r="L473" i="1"/>
  <c r="L201" i="1"/>
  <c r="L565" i="1"/>
  <c r="L49" i="1"/>
  <c r="L642" i="1"/>
  <c r="L124" i="1"/>
  <c r="L603" i="1"/>
  <c r="L188" i="1"/>
  <c r="L338" i="1"/>
  <c r="L132" i="1"/>
  <c r="L933" i="1"/>
  <c r="L577" i="1"/>
  <c r="L514" i="1"/>
  <c r="L590" i="1"/>
  <c r="L291" i="1"/>
  <c r="L2" i="1"/>
  <c r="L53" i="1"/>
  <c r="L95" i="1"/>
  <c r="L166" i="1"/>
  <c r="L777" i="1"/>
  <c r="L828" i="1"/>
  <c r="L424" i="1"/>
  <c r="L573" i="1"/>
  <c r="L224" i="1"/>
  <c r="L323" i="1"/>
  <c r="L241" i="1"/>
  <c r="L380" i="1"/>
  <c r="L6" i="1"/>
  <c r="L500" i="1"/>
  <c r="L833" i="1"/>
  <c r="L520" i="1"/>
  <c r="L79" i="1"/>
  <c r="L18" i="1"/>
  <c r="L123" i="1"/>
  <c r="L116" i="1"/>
  <c r="L701" i="1"/>
  <c r="L145" i="1"/>
  <c r="L122" i="1"/>
  <c r="L70" i="1"/>
  <c r="L69" i="1"/>
  <c r="L74" i="1"/>
  <c r="L420" i="1"/>
  <c r="L569" i="1"/>
  <c r="L84" i="1"/>
  <c r="L525" i="1"/>
  <c r="L169" i="1"/>
  <c r="L88" i="1"/>
  <c r="L61" i="1"/>
  <c r="L403" i="1"/>
  <c r="L193" i="1"/>
  <c r="L92" i="1"/>
  <c r="L87" i="1"/>
  <c r="L427" i="1"/>
  <c r="L626" i="1"/>
  <c r="L155" i="1"/>
  <c r="L43" i="1"/>
  <c r="L100" i="1"/>
  <c r="L171" i="1"/>
  <c r="L127" i="1"/>
  <c r="L22" i="1"/>
  <c r="L80" i="1"/>
  <c r="L154" i="1"/>
  <c r="L657" i="1"/>
  <c r="L548" i="1"/>
  <c r="L793" i="1"/>
  <c r="L75" i="1"/>
  <c r="L58" i="1"/>
  <c r="L238" i="1"/>
  <c r="L422" i="1"/>
  <c r="L746" i="1"/>
  <c r="L571" i="1"/>
  <c r="L281" i="1"/>
  <c r="L589" i="1"/>
  <c r="L826" i="1"/>
  <c r="L801" i="1"/>
  <c r="L495" i="1"/>
  <c r="L659" i="1"/>
  <c r="L185" i="1"/>
  <c r="L568" i="1"/>
  <c r="L430" i="1"/>
  <c r="L163" i="1"/>
  <c r="L257" i="1"/>
  <c r="L747" i="1"/>
  <c r="L864" i="1"/>
  <c r="L274" i="1"/>
  <c r="L570" i="1"/>
  <c r="L750" i="1"/>
  <c r="L599" i="1"/>
  <c r="L170" i="1"/>
  <c r="L402" i="1"/>
  <c r="L356" i="1"/>
  <c r="L509" i="1"/>
  <c r="L442" i="1"/>
  <c r="L652" i="1"/>
  <c r="L415" i="1"/>
  <c r="L779" i="1"/>
  <c r="L487" i="1"/>
  <c r="L106" i="1"/>
  <c r="L118" i="1"/>
  <c r="L630" i="1"/>
  <c r="L672" i="1"/>
  <c r="L268" i="1"/>
  <c r="L417" i="1"/>
  <c r="L349" i="1"/>
  <c r="L608" i="1"/>
  <c r="L297" i="1"/>
  <c r="L757" i="1"/>
  <c r="L390" i="1"/>
  <c r="L640" i="1"/>
  <c r="L835" i="1"/>
  <c r="L455" i="1"/>
  <c r="L239" i="1"/>
  <c r="L619" i="1"/>
  <c r="L282" i="1"/>
  <c r="L441" i="1"/>
  <c r="L561" i="1"/>
  <c r="L325" i="1"/>
  <c r="L827" i="1"/>
  <c r="L613" i="1"/>
  <c r="L609" i="1"/>
  <c r="L190" i="1"/>
  <c r="L147" i="1"/>
  <c r="L564" i="1"/>
  <c r="L742" i="1"/>
  <c r="L213" i="1"/>
  <c r="L638" i="1"/>
  <c r="L463" i="1"/>
  <c r="L212" i="1"/>
  <c r="L669" i="1"/>
  <c r="L803" i="1"/>
  <c r="L431" i="1"/>
  <c r="L700" i="1"/>
  <c r="L758" i="1"/>
  <c r="L953" i="1"/>
  <c r="L760" i="1"/>
  <c r="L714" i="1"/>
  <c r="L698" i="1"/>
  <c r="L691" i="1"/>
  <c r="L804" i="1"/>
  <c r="L189" i="1"/>
  <c r="L324" i="1"/>
  <c r="L470" i="1"/>
  <c r="L183" i="1"/>
  <c r="L576" i="1"/>
  <c r="L780" i="1"/>
  <c r="L697" i="1"/>
  <c r="L307" i="1"/>
  <c r="L623" i="1"/>
  <c r="L177" i="1"/>
  <c r="L205" i="1"/>
  <c r="L444" i="1"/>
  <c r="L276" i="1"/>
  <c r="L153" i="1"/>
  <c r="L55" i="1"/>
  <c r="L112" i="1"/>
  <c r="L94" i="1"/>
  <c r="L360" i="1"/>
  <c r="L5" i="1"/>
  <c r="L798" i="1"/>
  <c r="L462" i="1"/>
  <c r="L711" i="1"/>
  <c r="L678" i="1"/>
  <c r="L370" i="1"/>
  <c r="L593" i="1"/>
  <c r="L105" i="1"/>
  <c r="L617" i="1"/>
  <c r="L878" i="1"/>
  <c r="L109" i="1"/>
  <c r="L104" i="1"/>
  <c r="L641" i="1"/>
  <c r="L133" i="1"/>
  <c r="L108" i="1"/>
  <c r="L117" i="1"/>
  <c r="L62" i="1"/>
  <c r="L42" i="1"/>
  <c r="L227" i="1"/>
  <c r="L66" i="1"/>
  <c r="L46" i="1"/>
  <c r="L335" i="1"/>
  <c r="L111" i="1"/>
  <c r="L9" i="1"/>
  <c r="L887" i="1"/>
  <c r="L519" i="1"/>
  <c r="L216" i="1"/>
  <c r="L36" i="1"/>
  <c r="L236" i="1"/>
  <c r="L59" i="1"/>
  <c r="L256" i="1"/>
  <c r="L16" i="1"/>
  <c r="L15" i="1"/>
  <c r="L318" i="1"/>
  <c r="L110" i="1"/>
  <c r="L472" i="1"/>
  <c r="L182" i="1"/>
  <c r="L86" i="1"/>
  <c r="L57" i="1"/>
  <c r="L537" i="1"/>
  <c r="L412" i="1"/>
  <c r="L31" i="1"/>
  <c r="L90" i="1"/>
  <c r="L627" i="1"/>
  <c r="L113" i="1"/>
  <c r="L14" i="1"/>
  <c r="L32" i="1"/>
  <c r="L458" i="1"/>
  <c r="L159" i="1"/>
  <c r="L135" i="1"/>
  <c r="L81" i="1"/>
  <c r="L321" i="1"/>
  <c r="L332" i="1"/>
  <c r="L581" i="1"/>
  <c r="L639" i="1"/>
  <c r="L174" i="1"/>
  <c r="L558" i="1"/>
  <c r="L913" i="1"/>
  <c r="L391" i="1"/>
  <c r="L449" i="1"/>
  <c r="L304" i="1"/>
  <c r="L712" i="1"/>
  <c r="L496" i="1"/>
  <c r="L485" i="1"/>
  <c r="L440" i="1"/>
  <c r="L797" i="1"/>
  <c r="L167" i="1"/>
  <c r="L663" i="1"/>
  <c r="L220" i="1"/>
  <c r="L173" i="1"/>
  <c r="L553" i="1"/>
  <c r="L396" i="1"/>
  <c r="L796" i="1"/>
  <c r="L729" i="1"/>
  <c r="L580" i="1"/>
  <c r="L162" i="1"/>
  <c r="L263" i="1"/>
  <c r="L178" i="1"/>
  <c r="L308" i="1"/>
  <c r="L716" i="1"/>
  <c r="L234" i="1"/>
  <c r="L456" i="1"/>
  <c r="L647" i="1"/>
  <c r="L785" i="1"/>
  <c r="L585" i="1"/>
  <c r="L322" i="1"/>
  <c r="L290" i="1"/>
  <c r="L761" i="1"/>
  <c r="L438" i="1"/>
  <c r="L654" i="1"/>
  <c r="L693" i="1"/>
  <c r="L776" i="1"/>
  <c r="L364" i="1"/>
  <c r="L465" i="1"/>
  <c r="L551" i="1"/>
  <c r="L719" i="1"/>
  <c r="L787" i="1"/>
  <c r="L765" i="1"/>
  <c r="L426" i="1"/>
  <c r="L139" i="1"/>
  <c r="L143" i="1"/>
  <c r="L601" i="1"/>
  <c r="L280" i="1"/>
  <c r="L454" i="1"/>
  <c r="L546" i="1"/>
  <c r="L522" i="1"/>
  <c r="L407" i="1"/>
  <c r="L762" i="1"/>
  <c r="L547" i="1"/>
  <c r="L7" i="1"/>
  <c r="L643" i="1"/>
  <c r="L767" i="1"/>
  <c r="L452" i="1"/>
  <c r="L531" i="1"/>
  <c r="L286" i="1"/>
  <c r="L476" i="1"/>
  <c r="L665" i="1"/>
  <c r="L252" i="1"/>
  <c r="L510" i="1"/>
  <c r="L372" i="1"/>
  <c r="L388" i="1"/>
  <c r="L377" i="1"/>
  <c r="L554" i="1"/>
  <c r="L587" i="1"/>
  <c r="L567" i="1"/>
  <c r="L319" i="1"/>
  <c r="L614" i="1"/>
  <c r="L450" i="1"/>
  <c r="L149" i="1"/>
  <c r="L425" i="1"/>
  <c r="L682" i="1"/>
  <c r="L625" i="1"/>
  <c r="L807" i="1"/>
  <c r="L926" i="1"/>
  <c r="L885" i="1"/>
  <c r="L872" i="1"/>
  <c r="L813" i="1"/>
  <c r="L245" i="1"/>
  <c r="L204" i="1"/>
  <c r="L78" i="1"/>
  <c r="L157" i="1"/>
  <c r="L687" i="1"/>
  <c r="L165" i="1"/>
  <c r="L346" i="1"/>
  <c r="L649" i="1"/>
  <c r="L490" i="1"/>
  <c r="L409" i="1"/>
  <c r="L329" i="1"/>
  <c r="L717" i="1"/>
  <c r="L661" i="1"/>
  <c r="L352" i="1"/>
  <c r="L207" i="1"/>
  <c r="L882" i="1"/>
  <c r="L283" i="1"/>
  <c r="L524" i="1"/>
  <c r="L404" i="1"/>
  <c r="L484" i="1"/>
  <c r="L344" i="1"/>
  <c r="L545" i="1"/>
  <c r="L313" i="1"/>
  <c r="L254" i="1"/>
  <c r="L406" i="1"/>
  <c r="L521" i="1"/>
  <c r="L387" i="1"/>
  <c r="L770" i="1"/>
  <c r="L549" i="1"/>
  <c r="L310" i="1"/>
  <c r="L868" i="1"/>
  <c r="L486" i="1"/>
  <c r="L768" i="1"/>
  <c r="T184" i="5"/>
  <c r="L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T127" i="5"/>
  <c r="T260" i="5"/>
  <c r="T3" i="5"/>
  <c r="T16" i="5"/>
  <c r="S303" i="2"/>
  <c r="S417" i="2"/>
  <c r="S334" i="2"/>
  <c r="S182" i="2"/>
  <c r="S177" i="2"/>
  <c r="S324" i="2"/>
  <c r="S51" i="2"/>
  <c r="S368" i="2"/>
  <c r="S74" i="2"/>
  <c r="S145" i="2"/>
  <c r="S3" i="2"/>
  <c r="F853" i="1" s="1"/>
  <c r="S161" i="2"/>
  <c r="S328" i="2"/>
  <c r="S473" i="2"/>
  <c r="S426" i="2"/>
  <c r="S236" i="2"/>
  <c r="S99" i="2"/>
  <c r="S302" i="2"/>
  <c r="S300" i="2"/>
  <c r="S6" i="2"/>
  <c r="F578" i="1" s="1"/>
  <c r="S286" i="2"/>
  <c r="F193" i="1" s="1"/>
  <c r="S445" i="2"/>
  <c r="S414" i="2"/>
  <c r="S60" i="2"/>
  <c r="S46" i="2"/>
  <c r="S263" i="2"/>
  <c r="F249" i="1" s="1"/>
  <c r="S361" i="2"/>
  <c r="S69" i="2"/>
  <c r="F480" i="1" s="1"/>
  <c r="S151" i="2"/>
  <c r="S288" i="2"/>
  <c r="S378" i="2"/>
  <c r="S128" i="2"/>
  <c r="F117" i="1" s="1"/>
  <c r="S327" i="2"/>
  <c r="S245" i="2"/>
  <c r="F645" i="1" s="1"/>
  <c r="S272" i="2"/>
  <c r="F930" i="1" s="1"/>
  <c r="S90" i="2"/>
  <c r="F432" i="1" s="1"/>
  <c r="S237" i="2"/>
  <c r="S380" i="2"/>
  <c r="F76" i="1" s="1"/>
  <c r="S243" i="2"/>
  <c r="F660" i="1" s="1"/>
  <c r="S257" i="2"/>
  <c r="F739" i="1" s="1"/>
  <c r="S408" i="2"/>
  <c r="S287" i="2"/>
  <c r="S337" i="2"/>
  <c r="S187" i="2"/>
  <c r="S148" i="2"/>
  <c r="S448" i="2"/>
  <c r="S48" i="2"/>
  <c r="F875" i="1" s="1"/>
  <c r="S278" i="2"/>
  <c r="S321" i="2"/>
  <c r="S376" i="2"/>
  <c r="S129" i="2"/>
  <c r="S213" i="2"/>
  <c r="S206" i="2"/>
  <c r="S420" i="2"/>
  <c r="S228" i="2"/>
  <c r="F478" i="1" s="1"/>
  <c r="S374" i="2"/>
  <c r="S403" i="2"/>
  <c r="S167" i="2"/>
  <c r="S24" i="2"/>
  <c r="S191" i="2"/>
  <c r="S75" i="2"/>
  <c r="S210" i="2"/>
  <c r="S444" i="2"/>
  <c r="S357" i="2"/>
  <c r="S348" i="2"/>
  <c r="S351" i="2"/>
  <c r="F722" i="1" s="1"/>
  <c r="S125" i="2"/>
  <c r="F148" i="1" s="1"/>
  <c r="S298" i="2"/>
  <c r="F126" i="1" s="1"/>
  <c r="S450" i="2"/>
  <c r="F332" i="1" s="1"/>
  <c r="S356" i="2"/>
  <c r="F941" i="1" s="1"/>
  <c r="S97" i="2"/>
  <c r="S282" i="2"/>
  <c r="S443" i="2"/>
  <c r="S93" i="2"/>
  <c r="F909" i="1" s="1"/>
  <c r="S199" i="2"/>
  <c r="F628" i="1" s="1"/>
  <c r="S383" i="2"/>
  <c r="S197" i="2"/>
  <c r="F58" i="1" s="1"/>
  <c r="S66" i="2"/>
  <c r="S251" i="2"/>
  <c r="S369" i="2"/>
  <c r="F572" i="1" s="1"/>
  <c r="S49" i="2"/>
  <c r="F405" i="1" s="1"/>
  <c r="S346" i="2"/>
  <c r="F841" i="1" s="1"/>
  <c r="S112" i="2"/>
  <c r="S95" i="2"/>
  <c r="F44" i="1" s="1"/>
  <c r="S116" i="2"/>
  <c r="F639" i="1" s="1"/>
  <c r="S413" i="2"/>
  <c r="S475" i="2"/>
  <c r="F904" i="1" s="1"/>
  <c r="S424" i="2"/>
  <c r="S117" i="2"/>
  <c r="S400" i="2"/>
  <c r="S314" i="2"/>
  <c r="S329" i="2"/>
  <c r="S285" i="2"/>
  <c r="F655" i="1" s="1"/>
  <c r="S355" i="2"/>
  <c r="F534" i="1" s="1"/>
  <c r="S293" i="2"/>
  <c r="S44" i="2"/>
  <c r="S168" i="2"/>
  <c r="F771" i="1" s="1"/>
  <c r="S188" i="2"/>
  <c r="S455" i="2"/>
  <c r="F712" i="1" s="1"/>
  <c r="S386" i="2"/>
  <c r="S158" i="2"/>
  <c r="F259" i="1" s="1"/>
  <c r="S262" i="2"/>
  <c r="F636" i="1" s="1"/>
  <c r="S27" i="2"/>
  <c r="S21" i="2"/>
  <c r="F149" i="1" s="1"/>
  <c r="S150" i="2"/>
  <c r="S267" i="2"/>
  <c r="S140" i="2"/>
  <c r="F939" i="1" s="1"/>
  <c r="S61" i="2"/>
  <c r="S149" i="2"/>
  <c r="S122" i="2"/>
  <c r="S454" i="2"/>
  <c r="F698" i="1" s="1"/>
  <c r="S36" i="2"/>
  <c r="S130" i="2"/>
  <c r="S274" i="2"/>
  <c r="S113" i="2"/>
  <c r="S231" i="2"/>
  <c r="S205" i="2"/>
  <c r="S312" i="2"/>
  <c r="S8" i="2"/>
  <c r="S183" i="2"/>
  <c r="S398" i="2"/>
  <c r="F456" i="1" s="1"/>
  <c r="S423" i="2"/>
  <c r="S127" i="2"/>
  <c r="F585" i="1" s="1"/>
  <c r="S211" i="2"/>
  <c r="S232" i="2"/>
  <c r="F51" i="1" s="1"/>
  <c r="S411" i="2"/>
  <c r="S416" i="2"/>
  <c r="F322" i="1" s="1"/>
  <c r="S247" i="2"/>
  <c r="S304" i="2"/>
  <c r="F902" i="1" s="1"/>
  <c r="S449" i="2"/>
  <c r="S279" i="2"/>
  <c r="S442" i="2"/>
  <c r="F387" i="1" s="1"/>
  <c r="S147" i="2"/>
  <c r="S227" i="2"/>
  <c r="S173" i="2"/>
  <c r="S319" i="2"/>
  <c r="S266" i="2"/>
  <c r="S13" i="2"/>
  <c r="F78" i="1" s="1"/>
  <c r="S154" i="2"/>
  <c r="S169" i="2"/>
  <c r="S260" i="2"/>
  <c r="S460" i="2"/>
  <c r="S364" i="2"/>
  <c r="S354" i="2"/>
  <c r="S404" i="2"/>
  <c r="S283" i="2"/>
  <c r="F545" i="1" s="1"/>
  <c r="S76" i="2"/>
  <c r="F222" i="1" s="1"/>
  <c r="S230" i="2"/>
  <c r="F21" i="1" s="1"/>
  <c r="S63" i="2"/>
  <c r="S94" i="2"/>
  <c r="S33" i="2"/>
  <c r="F49" i="1" s="1"/>
  <c r="S104" i="2"/>
  <c r="F443" i="1" s="1"/>
  <c r="S143" i="2"/>
  <c r="S106" i="2"/>
  <c r="S377" i="2"/>
  <c r="S152" i="2"/>
  <c r="F919" i="1" s="1"/>
  <c r="S102" i="2"/>
  <c r="S146" i="2"/>
  <c r="S468" i="2"/>
  <c r="F924" i="1" s="1"/>
  <c r="S159" i="2"/>
  <c r="S347" i="2"/>
  <c r="S390" i="2"/>
  <c r="S462" i="2"/>
  <c r="S118" i="2"/>
  <c r="S431" i="2"/>
  <c r="S84" i="2"/>
  <c r="F107" i="1" s="1"/>
  <c r="S134" i="2"/>
  <c r="S192" i="2"/>
  <c r="F388" i="1" s="1"/>
  <c r="S471" i="2"/>
  <c r="S103" i="2"/>
  <c r="F458" i="1" s="1"/>
  <c r="S26" i="2"/>
  <c r="S163" i="2"/>
  <c r="S77" i="2"/>
  <c r="F83" i="1" s="1"/>
  <c r="S459" i="2"/>
  <c r="S55" i="2"/>
  <c r="F53" i="1" s="1"/>
  <c r="S25" i="2"/>
  <c r="S394" i="2"/>
  <c r="S45" i="2"/>
  <c r="F221" i="1" s="1"/>
  <c r="S78" i="2"/>
  <c r="F505" i="1" s="1"/>
  <c r="S107" i="2"/>
  <c r="S407" i="2"/>
  <c r="S194" i="2"/>
  <c r="F211" i="1" s="1"/>
  <c r="S105" i="2"/>
  <c r="F748" i="1" s="1"/>
  <c r="S10" i="2"/>
  <c r="S345" i="2"/>
  <c r="F720" i="1" s="1"/>
  <c r="S316" i="2"/>
  <c r="S19" i="2"/>
  <c r="S342" i="2"/>
  <c r="S246" i="2"/>
  <c r="S124" i="2"/>
  <c r="S249" i="2"/>
  <c r="S165" i="2"/>
  <c r="S214" i="2"/>
  <c r="S421" i="2"/>
  <c r="F462" i="1" s="1"/>
  <c r="S56" i="2"/>
  <c r="S241" i="2"/>
  <c r="S12" i="2"/>
  <c r="S217" i="2"/>
  <c r="S34" i="2"/>
  <c r="S315" i="2"/>
  <c r="S4" i="2"/>
  <c r="F15" i="1" s="1"/>
  <c r="S160" i="2"/>
  <c r="S229" i="2"/>
  <c r="S157" i="2"/>
  <c r="S9" i="2"/>
  <c r="S70" i="2"/>
  <c r="S242" i="2"/>
  <c r="F672" i="1" s="1"/>
  <c r="S68" i="2"/>
  <c r="S121" i="2"/>
  <c r="S85" i="2"/>
  <c r="F612" i="1" s="1"/>
  <c r="S235" i="2"/>
  <c r="S439" i="2"/>
  <c r="S139" i="2"/>
  <c r="S82" i="2"/>
  <c r="S422" i="2"/>
  <c r="F761" i="1" s="1"/>
  <c r="S389" i="2"/>
  <c r="F839" i="1" s="1"/>
  <c r="S276" i="2"/>
  <c r="F289" i="1" s="1"/>
  <c r="S371" i="2"/>
  <c r="F308" i="1" s="1"/>
  <c r="S379" i="2"/>
  <c r="F46" i="1" s="1"/>
  <c r="S28" i="2"/>
  <c r="S73" i="2"/>
  <c r="S401" i="2"/>
  <c r="S405" i="2"/>
  <c r="S133" i="2"/>
  <c r="S317" i="2"/>
  <c r="F735" i="1" s="1"/>
  <c r="S17" i="2"/>
  <c r="S433" i="2"/>
  <c r="S336" i="2"/>
  <c r="S349" i="2"/>
  <c r="F729" i="1" s="1"/>
  <c r="S436" i="2"/>
  <c r="S233" i="2"/>
  <c r="S115" i="2"/>
  <c r="F530" i="1" s="1"/>
  <c r="S270" i="2"/>
  <c r="S373" i="2"/>
  <c r="S310" i="2"/>
  <c r="S255" i="2"/>
  <c r="S111" i="2"/>
  <c r="F609" i="1" s="1"/>
  <c r="S301" i="2"/>
  <c r="S65" i="2"/>
  <c r="F419" i="1" s="1"/>
  <c r="S339" i="2"/>
  <c r="S238" i="2"/>
  <c r="S428" i="2"/>
  <c r="S387" i="2"/>
  <c r="S437" i="2"/>
  <c r="S273" i="2"/>
  <c r="F325" i="1" s="1"/>
  <c r="S35" i="2"/>
  <c r="F752" i="1" s="1"/>
  <c r="S265" i="2"/>
  <c r="F439" i="1" s="1"/>
  <c r="S366" i="2"/>
  <c r="S352" i="2"/>
  <c r="F591" i="1" s="1"/>
  <c r="S427" i="2"/>
  <c r="S418" i="2"/>
  <c r="S135" i="2"/>
  <c r="S281" i="2"/>
  <c r="S195" i="2"/>
  <c r="S253" i="2"/>
  <c r="S438" i="2"/>
  <c r="S219" i="2"/>
  <c r="F23" i="1" s="1"/>
  <c r="S425" i="2"/>
  <c r="S466" i="2"/>
  <c r="F837" i="1" s="1"/>
  <c r="S435" i="2"/>
  <c r="S20" i="2"/>
  <c r="F94" i="1" s="1"/>
  <c r="S326" i="2"/>
  <c r="S469" i="2"/>
  <c r="F693" i="1" s="1"/>
  <c r="S392" i="2"/>
  <c r="F179" i="1" s="1"/>
  <c r="S30" i="2"/>
  <c r="F105" i="1" s="1"/>
  <c r="S123" i="2"/>
  <c r="S142" i="2"/>
  <c r="S222" i="2"/>
  <c r="S259" i="2"/>
  <c r="S67" i="2"/>
  <c r="F507" i="1" s="1"/>
  <c r="S89" i="2"/>
  <c r="S166" i="2"/>
  <c r="S367" i="2"/>
  <c r="S57" i="2"/>
  <c r="F377" i="1" s="1"/>
  <c r="S264" i="2"/>
  <c r="F827" i="1" s="1"/>
  <c r="S365" i="2"/>
  <c r="S221" i="2"/>
  <c r="S381" i="2"/>
  <c r="S71" i="2"/>
  <c r="F223" i="1" s="1"/>
  <c r="S441" i="2"/>
  <c r="S120" i="2"/>
  <c r="S50" i="2"/>
  <c r="F616" i="1" s="1"/>
  <c r="S38" i="2"/>
  <c r="S198" i="2"/>
  <c r="F203" i="1" s="1"/>
  <c r="S419" i="2"/>
  <c r="F666" i="1" s="1"/>
  <c r="S62" i="2"/>
  <c r="S370" i="2"/>
  <c r="S340" i="2"/>
  <c r="S248" i="2"/>
  <c r="S234" i="2"/>
  <c r="F358" i="1" s="1"/>
  <c r="S156" i="2"/>
  <c r="S126" i="2"/>
  <c r="F302" i="1" s="1"/>
  <c r="S358" i="2"/>
  <c r="S458" i="2"/>
  <c r="F744" i="1" s="1"/>
  <c r="S467" i="2"/>
  <c r="F589" i="1" s="1"/>
  <c r="S141" i="2"/>
  <c r="F497" i="1" s="1"/>
  <c r="S295" i="2"/>
  <c r="S399" i="2"/>
  <c r="F954" i="1" s="1"/>
  <c r="S208" i="2"/>
  <c r="S39" i="2"/>
  <c r="S7" i="2"/>
  <c r="F12" i="1" s="1"/>
  <c r="S261" i="2"/>
  <c r="S284" i="2"/>
  <c r="S136" i="2"/>
  <c r="F449" i="1" s="1"/>
  <c r="S335" i="2"/>
  <c r="S461" i="2"/>
  <c r="S372" i="2"/>
  <c r="S29" i="2"/>
  <c r="F42" i="1" s="1"/>
  <c r="S322" i="2"/>
  <c r="S363" i="2"/>
  <c r="F753" i="1" s="1"/>
  <c r="S343" i="2"/>
  <c r="S447" i="2"/>
  <c r="S385" i="2"/>
  <c r="F20" i="1" s="1"/>
  <c r="S179" i="2"/>
  <c r="S275" i="2"/>
  <c r="S359" i="2"/>
  <c r="S446" i="2"/>
  <c r="S96" i="2"/>
  <c r="S250" i="2"/>
  <c r="S144" i="2"/>
  <c r="F33" i="1" s="1"/>
  <c r="S42" i="2"/>
  <c r="S189" i="2"/>
  <c r="S344" i="2"/>
  <c r="S162" i="2"/>
  <c r="S305" i="2"/>
  <c r="S397" i="2"/>
  <c r="S294" i="2"/>
  <c r="S277" i="2"/>
  <c r="S79" i="2"/>
  <c r="S190" i="2"/>
  <c r="F876" i="1" s="1"/>
  <c r="S193" i="2"/>
  <c r="F352" i="1" s="1"/>
  <c r="S239" i="2"/>
  <c r="S174" i="2"/>
  <c r="S114" i="2"/>
  <c r="F64" i="1" s="1"/>
  <c r="S226" i="2"/>
  <c r="S296" i="2"/>
  <c r="F549" i="1" s="1"/>
  <c r="S11" i="2"/>
  <c r="S172" i="2"/>
  <c r="F709" i="1" s="1"/>
  <c r="S22" i="2"/>
  <c r="S318" i="2"/>
  <c r="S119" i="2"/>
  <c r="F154" i="1" s="1"/>
  <c r="S196" i="2"/>
  <c r="S353" i="2"/>
  <c r="S92" i="2"/>
  <c r="S396" i="2"/>
  <c r="S155" i="2"/>
  <c r="S54" i="2"/>
  <c r="S204" i="2"/>
  <c r="F556" i="1" s="1"/>
  <c r="S64" i="2"/>
  <c r="F316" i="1" s="1"/>
  <c r="S271" i="2"/>
  <c r="S429" i="2"/>
  <c r="S402" i="2"/>
  <c r="S470" i="2"/>
  <c r="S299" i="2"/>
  <c r="F658" i="1" s="1"/>
  <c r="S375" i="2"/>
  <c r="S430" i="2"/>
  <c r="F82" i="1" s="1"/>
  <c r="S308" i="2"/>
  <c r="F69" i="1" s="1"/>
  <c r="S131" i="2"/>
  <c r="F492" i="1" s="1"/>
  <c r="S311" i="2"/>
  <c r="S185" i="2"/>
  <c r="S388" i="2"/>
  <c r="S47" i="2"/>
  <c r="S16" i="2"/>
  <c r="F254" i="1" s="1"/>
  <c r="S88" i="2"/>
  <c r="F832" i="1" s="1"/>
  <c r="S456" i="2"/>
  <c r="S153" i="2"/>
  <c r="F650" i="1" s="1"/>
  <c r="S330" i="2"/>
  <c r="S137" i="2"/>
  <c r="S215" i="2"/>
  <c r="S43" i="2"/>
  <c r="S138" i="2"/>
  <c r="F175" i="1" s="1"/>
  <c r="S220" i="2"/>
  <c r="F495" i="1" s="1"/>
  <c r="S37" i="2"/>
  <c r="F43" i="1" s="1"/>
  <c r="S331" i="2"/>
  <c r="S472" i="2"/>
  <c r="F77" i="1" s="1"/>
  <c r="S307" i="2"/>
  <c r="S244" i="2"/>
  <c r="S290" i="2"/>
  <c r="S292" i="2"/>
  <c r="S200" i="2"/>
  <c r="F764" i="1" s="1"/>
  <c r="S101" i="2"/>
  <c r="F442" i="1" s="1"/>
  <c r="S464" i="2"/>
  <c r="F587" i="1" s="1"/>
  <c r="S406" i="2"/>
  <c r="F156" i="1" s="1"/>
  <c r="S207" i="2"/>
  <c r="F473" i="1" s="1"/>
  <c r="S256" i="2"/>
  <c r="F182" i="1" s="1"/>
  <c r="S268" i="2"/>
  <c r="S224" i="2"/>
  <c r="S31" i="2"/>
  <c r="F68" i="1" s="1"/>
  <c r="S410" i="2"/>
  <c r="S474" i="2"/>
  <c r="S171" i="2"/>
  <c r="S432" i="2"/>
  <c r="F795" i="1" s="1"/>
  <c r="S409" i="2"/>
  <c r="S216" i="2"/>
  <c r="S306" i="2"/>
  <c r="S289" i="2"/>
  <c r="S395" i="2"/>
  <c r="F823" i="1" s="1"/>
  <c r="S203" i="2"/>
  <c r="S202" i="2"/>
  <c r="F17" i="1" s="1"/>
  <c r="S332" i="2"/>
  <c r="S201" i="2"/>
  <c r="S186" i="2"/>
  <c r="S325" i="2"/>
  <c r="S463" i="2"/>
  <c r="F956" i="1" s="1"/>
  <c r="S108" i="2"/>
  <c r="F86" i="1" s="1"/>
  <c r="S132" i="2"/>
  <c r="S87" i="2"/>
  <c r="S384" i="2"/>
  <c r="F517" i="1" s="1"/>
  <c r="S291" i="2"/>
  <c r="S32" i="2"/>
  <c r="F128" i="1" s="1"/>
  <c r="S98" i="2"/>
  <c r="S100" i="2"/>
  <c r="F407" i="1" s="1"/>
  <c r="S218" i="2"/>
  <c r="S83" i="2"/>
  <c r="F498" i="1" s="1"/>
  <c r="S362" i="2"/>
  <c r="F155" i="1" s="1"/>
  <c r="S254" i="2"/>
  <c r="S23" i="2"/>
  <c r="S176" i="2"/>
  <c r="F96" i="1" s="1"/>
  <c r="S18" i="2"/>
  <c r="S320" i="2"/>
  <c r="S109" i="2"/>
  <c r="F150" i="1" s="1"/>
  <c r="S333" i="2"/>
  <c r="F410" i="1" s="1"/>
  <c r="S323" i="2"/>
  <c r="F400" i="1" s="1"/>
  <c r="S338" i="2"/>
  <c r="F516" i="1" s="1"/>
  <c r="S58" i="2"/>
  <c r="F9" i="1" s="1"/>
  <c r="S269" i="2"/>
  <c r="S110" i="2"/>
  <c r="F742" i="1" s="1"/>
  <c r="S434" i="2"/>
  <c r="S391" i="2"/>
  <c r="S5" i="2"/>
  <c r="S252" i="2"/>
  <c r="S41" i="2"/>
  <c r="F138" i="1" s="1"/>
  <c r="S40" i="2"/>
  <c r="S225" i="2"/>
  <c r="F835" i="1" s="1"/>
  <c r="S15" i="2"/>
  <c r="S453" i="2"/>
  <c r="S360" i="2"/>
  <c r="F427" i="1" s="1"/>
  <c r="S59" i="2"/>
  <c r="F318" i="1" s="1"/>
  <c r="S313" i="2"/>
  <c r="S440" i="2"/>
  <c r="S14" i="2"/>
  <c r="F415" i="1" s="1"/>
  <c r="S212" i="2"/>
  <c r="S297" i="2"/>
  <c r="S457" i="2"/>
  <c r="S309" i="2"/>
  <c r="S476" i="2"/>
  <c r="S452" i="2"/>
  <c r="S350" i="2"/>
  <c r="F859" i="1" s="1"/>
  <c r="S209" i="2"/>
  <c r="F570" i="1" s="1"/>
  <c r="S465" i="2"/>
  <c r="F833" i="1" s="1"/>
  <c r="S91" i="2"/>
  <c r="S81" i="2"/>
  <c r="S180" i="2"/>
  <c r="F600" i="1" s="1"/>
  <c r="S382" i="2"/>
  <c r="F457" i="1" s="1"/>
  <c r="S170" i="2"/>
  <c r="F560" i="1" s="1"/>
  <c r="S412" i="2"/>
  <c r="S53" i="2"/>
  <c r="F144" i="1" s="1"/>
  <c r="S415" i="2"/>
  <c r="S393" i="2"/>
  <c r="S240" i="2"/>
  <c r="F775" i="1" s="1"/>
  <c r="S280" i="2"/>
  <c r="S341" i="2"/>
  <c r="S164" i="2"/>
  <c r="F704" i="1" s="1"/>
  <c r="S223" i="2"/>
  <c r="F626" i="1" s="1"/>
  <c r="S178" i="2"/>
  <c r="S175" i="2"/>
  <c r="S80" i="2"/>
  <c r="S86" i="2"/>
  <c r="F80" i="1" s="1"/>
  <c r="S258" i="2"/>
  <c r="S181" i="2"/>
  <c r="S451" i="2"/>
  <c r="F679" i="1" s="1"/>
  <c r="F351" i="1" l="1"/>
  <c r="F304" i="1"/>
  <c r="F268" i="1"/>
  <c r="F657" i="1"/>
  <c r="F708" i="1"/>
  <c r="F158" i="1"/>
  <c r="F850" i="1"/>
  <c r="F624" i="1"/>
  <c r="F52" i="1"/>
  <c r="F882" i="1"/>
  <c r="F765" i="1"/>
  <c r="F706" i="1"/>
  <c r="F726" i="1"/>
  <c r="F869" i="1"/>
  <c r="F714" i="1"/>
  <c r="F610" i="1"/>
  <c r="F805" i="1"/>
  <c r="F396" i="1"/>
  <c r="F350" i="1"/>
  <c r="F199" i="1"/>
  <c r="F510" i="1"/>
  <c r="F241" i="1"/>
  <c r="F568" i="1"/>
  <c r="F717" i="1"/>
  <c r="F440" i="1"/>
  <c r="F134" i="1"/>
  <c r="F281" i="1"/>
  <c r="F767" i="1"/>
  <c r="F950" i="1"/>
  <c r="F683" i="1"/>
  <c r="F515" i="1"/>
  <c r="F464" i="1"/>
  <c r="F686" i="1"/>
  <c r="F780" i="1"/>
  <c r="F79" i="1"/>
  <c r="F30" i="1"/>
  <c r="F540" i="1"/>
  <c r="F727" i="1"/>
  <c r="F137" i="1"/>
  <c r="F65" i="1"/>
  <c r="F219" i="1"/>
  <c r="F16" i="1"/>
  <c r="F862" i="1"/>
  <c r="F644" i="1"/>
  <c r="F481" i="1"/>
  <c r="F554" i="1"/>
  <c r="F288" i="1"/>
  <c r="F39" i="1"/>
  <c r="F401" i="1"/>
  <c r="F793" i="1"/>
  <c r="F944" i="1"/>
  <c r="F313" i="1"/>
  <c r="F292" i="1"/>
  <c r="F915" i="1"/>
  <c r="F336" i="1"/>
  <c r="F643" i="1"/>
  <c r="F115" i="1"/>
  <c r="F386" i="1"/>
  <c r="F528" i="1"/>
  <c r="F912" i="1"/>
  <c r="F28" i="1"/>
  <c r="F394" i="1"/>
  <c r="F874" i="1"/>
  <c r="F403" i="1"/>
  <c r="F785" i="1"/>
  <c r="F546" i="1"/>
  <c r="F391" i="1"/>
  <c r="F397" i="1"/>
  <c r="F19" i="1"/>
  <c r="F373" i="1"/>
  <c r="F61" i="1"/>
  <c r="F224" i="1"/>
  <c r="F513" i="1"/>
  <c r="F8" i="1"/>
  <c r="F814" i="1"/>
  <c r="F24" i="1"/>
  <c r="F499" i="1"/>
  <c r="F583" i="1"/>
  <c r="F766" i="1"/>
  <c r="F581" i="1"/>
  <c r="F416" i="1"/>
  <c r="F371" i="1"/>
  <c r="F594" i="1"/>
  <c r="F135" i="1"/>
  <c r="F855" i="1"/>
  <c r="F675" i="1"/>
  <c r="F632" i="1"/>
  <c r="F290" i="1"/>
  <c r="F26" i="1"/>
  <c r="F257" i="1"/>
  <c r="F170" i="1"/>
  <c r="F204" i="1"/>
  <c r="F447" i="1"/>
  <c r="F558" i="1"/>
  <c r="F883" i="1"/>
  <c r="F314" i="1"/>
  <c r="F36" i="1"/>
  <c r="F210" i="1"/>
  <c r="F240" i="1"/>
  <c r="F340" i="1"/>
  <c r="F892" i="1"/>
  <c r="F608" i="1"/>
  <c r="F512" i="1"/>
  <c r="F232" i="1"/>
  <c r="F251" i="1"/>
  <c r="F536" i="1"/>
  <c r="F899" i="1"/>
  <c r="F239" i="1"/>
  <c r="F460" i="1"/>
  <c r="F220" i="1"/>
  <c r="F789" i="1"/>
  <c r="F347" i="1"/>
  <c r="F297" i="1"/>
  <c r="F398" i="1"/>
  <c r="F168" i="1"/>
  <c r="F87" i="1"/>
  <c r="F205" i="1"/>
  <c r="F598" i="1"/>
  <c r="F905" i="1"/>
  <c r="F136" i="1"/>
  <c r="F873" i="1"/>
  <c r="F151" i="1"/>
  <c r="F428" i="1"/>
  <c r="F665" i="1"/>
  <c r="F917" i="1"/>
  <c r="F878" i="1"/>
  <c r="F118" i="1"/>
  <c r="F455" i="1"/>
  <c r="F518" i="1"/>
  <c r="F233" i="1"/>
  <c r="F808" i="1"/>
  <c r="F951" i="1"/>
  <c r="F813" i="1"/>
  <c r="F122" i="1"/>
  <c r="F816" i="1"/>
  <c r="F91" i="1"/>
  <c r="F295" i="1"/>
  <c r="F807" i="1"/>
  <c r="F66" i="1"/>
  <c r="F809" i="1"/>
  <c r="F725" i="1"/>
  <c r="F604" i="1"/>
  <c r="F724" i="1"/>
  <c r="F897" i="1"/>
  <c r="F817" i="1"/>
  <c r="F885" i="1"/>
  <c r="F762" i="1"/>
  <c r="F245" i="1"/>
  <c r="F228" i="1"/>
  <c r="F592" i="1"/>
  <c r="F551" i="1"/>
  <c r="F206" i="1"/>
  <c r="F829" i="1"/>
  <c r="F542" i="1"/>
  <c r="F172" i="1"/>
  <c r="F130" i="1"/>
  <c r="F454" i="1"/>
  <c r="F252" i="1"/>
  <c r="F840" i="1"/>
  <c r="F649" i="1"/>
  <c r="F390" i="1"/>
  <c r="F797" i="1"/>
  <c r="F561" i="1"/>
  <c r="F863" i="1"/>
  <c r="F815" i="1"/>
  <c r="F836" i="1"/>
  <c r="F422" i="1"/>
  <c r="F614" i="1"/>
  <c r="F936" i="1"/>
  <c r="F631" i="1"/>
  <c r="F470" i="1"/>
  <c r="F677" i="1"/>
  <c r="F521" i="1"/>
  <c r="F889" i="1"/>
  <c r="F437" i="1"/>
  <c r="F176" i="1"/>
  <c r="F169" i="1"/>
  <c r="F925" i="1"/>
  <c r="F121" i="1"/>
  <c r="F183" i="1"/>
  <c r="F11" i="1"/>
  <c r="F298" i="1"/>
  <c r="F354" i="1"/>
  <c r="F174" i="1"/>
  <c r="F595" i="1"/>
  <c r="F664" i="1"/>
  <c r="F141" i="1"/>
  <c r="F50" i="1"/>
  <c r="F920" i="1"/>
  <c r="F907" i="1"/>
  <c r="F603" i="1"/>
  <c r="F565" i="1"/>
  <c r="F580" i="1"/>
  <c r="F673" i="1"/>
  <c r="F918" i="1"/>
  <c r="F237" i="1"/>
  <c r="F262" i="1"/>
  <c r="F5" i="1"/>
  <c r="F721" i="1"/>
  <c r="F541" i="1"/>
  <c r="F375" i="1"/>
  <c r="F946" i="1"/>
  <c r="F208" i="1"/>
  <c r="F326" i="1"/>
  <c r="F338" i="1"/>
  <c r="F104" i="1"/>
  <c r="F601" i="1"/>
  <c r="F888" i="1"/>
  <c r="F781" i="1"/>
  <c r="F181" i="1"/>
  <c r="F911" i="1"/>
  <c r="F328" i="1"/>
  <c r="F335" i="1"/>
  <c r="F359" i="1"/>
  <c r="A20" i="1"/>
  <c r="A21" i="1" s="1"/>
  <c r="A24" i="1" s="1"/>
  <c r="A25" i="1" s="1"/>
  <c r="A26" i="1" s="1"/>
  <c r="A27" i="1" s="1"/>
  <c r="A29" i="1" s="1"/>
  <c r="A30" i="1" s="1"/>
  <c r="A17" i="1"/>
  <c r="A18" i="1" s="1"/>
  <c r="F940" i="1"/>
  <c r="F112" i="1"/>
  <c r="F89" i="1"/>
  <c r="F311" i="1"/>
  <c r="F637" i="1"/>
  <c r="F353" i="1"/>
  <c r="F547" i="1"/>
  <c r="F102" i="1"/>
  <c r="F25" i="1"/>
  <c r="F133" i="1"/>
  <c r="F525" i="1"/>
  <c r="F235" i="1"/>
  <c r="F509" i="1"/>
  <c r="F315" i="1"/>
  <c r="F646" i="1"/>
  <c r="F188" i="1"/>
  <c r="F287" i="1"/>
  <c r="F361" i="1"/>
  <c r="F363" i="1"/>
  <c r="F73" i="1"/>
  <c r="F34" i="1"/>
  <c r="F29" i="1"/>
  <c r="F848" i="1"/>
  <c r="F441" i="1"/>
  <c r="F502" i="1"/>
  <c r="F537" i="1"/>
  <c r="F47" i="1"/>
  <c r="F852" i="1"/>
  <c r="F166" i="1"/>
  <c r="F72" i="1"/>
  <c r="F209" i="1"/>
  <c r="F523" i="1"/>
  <c r="F489" i="1"/>
  <c r="F733" i="1"/>
  <c r="F879" i="1"/>
  <c r="F2" i="1"/>
  <c r="F37" i="1"/>
  <c r="F564" i="1"/>
  <c r="F360" i="1"/>
  <c r="F367" i="1"/>
  <c r="F776" i="1"/>
  <c r="F469" i="1"/>
  <c r="F699" i="1"/>
  <c r="F607" i="1"/>
  <c r="F113" i="1"/>
  <c r="F263" i="1"/>
  <c r="F448" i="1"/>
  <c r="F586" i="1"/>
  <c r="F334" i="1"/>
  <c r="F692" i="1"/>
  <c r="F865" i="1"/>
  <c r="F711" i="1"/>
  <c r="F695" i="1"/>
  <c r="F653" i="1"/>
  <c r="F324" i="1"/>
  <c r="F670" i="1"/>
  <c r="F825" i="1"/>
  <c r="F490" i="1"/>
  <c r="F100" i="1"/>
  <c r="F157" i="1"/>
  <c r="F366" i="1"/>
  <c r="F265" i="1"/>
  <c r="F342" i="1"/>
  <c r="F163" i="1"/>
  <c r="F791" i="1"/>
  <c r="F293" i="1"/>
  <c r="F365" i="1"/>
  <c r="F378" i="1"/>
  <c r="F602" i="1"/>
  <c r="F207" i="1"/>
  <c r="F264" i="1"/>
  <c r="F810" i="1"/>
  <c r="F910" i="1"/>
  <c r="F333" i="1"/>
  <c r="F522" i="1"/>
  <c r="F826" i="1"/>
  <c r="F411" i="1"/>
  <c r="F341" i="1"/>
  <c r="F6" i="1"/>
  <c r="F812" i="1"/>
  <c r="F260" i="1"/>
  <c r="F642" i="1"/>
  <c r="F884" i="1"/>
  <c r="F872" i="1"/>
  <c r="F619" i="1"/>
  <c r="F22" i="1"/>
  <c r="F280" i="1"/>
  <c r="F250" i="1"/>
  <c r="F408" i="1"/>
  <c r="F466" i="1"/>
  <c r="F97" i="1"/>
  <c r="F743" i="1"/>
  <c r="F198" i="1"/>
  <c r="F506" i="1"/>
  <c r="F10" i="1"/>
  <c r="F713" i="1"/>
  <c r="F719" i="1"/>
  <c r="F927" i="1"/>
  <c r="F487" i="1"/>
  <c r="F357" i="1"/>
  <c r="F337" i="1"/>
  <c r="F139" i="1"/>
  <c r="F573" i="1"/>
  <c r="F851" i="1"/>
  <c r="F651" i="1"/>
  <c r="F62" i="1"/>
  <c r="F404" i="1"/>
  <c r="F123" i="1"/>
  <c r="F472" i="1"/>
  <c r="F486" i="1"/>
  <c r="F741" i="1"/>
  <c r="F730" i="1"/>
  <c r="F45" i="1"/>
  <c r="F728" i="1"/>
  <c r="F56" i="1"/>
  <c r="F620" i="1"/>
  <c r="F434" i="1"/>
  <c r="F438" i="1"/>
  <c r="F110" i="1"/>
  <c r="F500" i="1"/>
  <c r="F285" i="1"/>
  <c r="F7" i="1"/>
  <c r="F272" i="1"/>
  <c r="F192" i="1"/>
  <c r="F4" i="1"/>
  <c r="F935" i="1"/>
  <c r="F218" i="1"/>
  <c r="F792" i="1"/>
  <c r="F844" i="1"/>
  <c r="F355" i="1"/>
  <c r="F828" i="1"/>
  <c r="F162" i="1"/>
  <c r="F177" i="1"/>
  <c r="F283" i="1"/>
  <c r="F395" i="1"/>
  <c r="F671" i="1"/>
  <c r="F629" i="1"/>
  <c r="F160" i="1"/>
  <c r="F445" i="1"/>
  <c r="F485" i="1"/>
  <c r="F723" i="1"/>
  <c r="F938" i="1"/>
  <c r="F871" i="1"/>
  <c r="F140" i="1"/>
  <c r="F214" i="1"/>
  <c r="T59" i="5"/>
  <c r="T326" i="5"/>
  <c r="T396" i="5"/>
  <c r="F701" i="1"/>
  <c r="F420" i="1"/>
  <c r="F13" i="1"/>
  <c r="F858" i="1"/>
  <c r="F635" i="1"/>
  <c r="F38" i="1"/>
  <c r="F18" i="1"/>
  <c r="F253" i="1"/>
  <c r="F276" i="1"/>
  <c r="F543" i="1"/>
  <c r="F606" i="1"/>
  <c r="F533" i="1"/>
  <c r="F849" i="1"/>
  <c r="F173" i="1"/>
  <c r="F109" i="1"/>
  <c r="F562" i="1"/>
  <c r="F159" i="1"/>
  <c r="F674" i="1"/>
  <c r="F406" i="1"/>
  <c r="F282" i="1"/>
  <c r="F774" i="1"/>
  <c r="F344" i="1"/>
  <c r="F700" i="1"/>
  <c r="F846" i="1"/>
  <c r="F860" i="1"/>
  <c r="F830" i="1"/>
  <c r="F451" i="1"/>
  <c r="F633" i="1"/>
  <c r="F231" i="1"/>
  <c r="F266" i="1"/>
  <c r="F926" i="1"/>
  <c r="F421" i="1"/>
  <c r="F784" i="1"/>
  <c r="F718" i="1"/>
  <c r="F75" i="1"/>
  <c r="F870" i="1"/>
  <c r="F732" i="1"/>
  <c r="F414" i="1"/>
  <c r="F114" i="1"/>
  <c r="F95" i="1"/>
  <c r="F450" i="1"/>
  <c r="F3" i="1"/>
  <c r="F436" i="1"/>
  <c r="F834" i="1"/>
  <c r="F538" i="1"/>
  <c r="F41" i="1"/>
  <c r="F376" i="1"/>
  <c r="F184" i="1"/>
  <c r="F818" i="1"/>
  <c r="F891" i="1"/>
  <c r="F348" i="1"/>
  <c r="F877" i="1"/>
  <c r="F389" i="1"/>
  <c r="F119" i="1"/>
  <c r="F84" i="1"/>
  <c r="F31" i="1"/>
  <c r="F202" i="1"/>
  <c r="F803" i="1"/>
  <c r="F120" i="1"/>
  <c r="F555" i="1"/>
  <c r="F305" i="1"/>
  <c r="F81" i="1"/>
  <c r="F270" i="1"/>
  <c r="F180" i="1"/>
  <c r="F613" i="1"/>
  <c r="F847" i="1"/>
  <c r="F279" i="1"/>
  <c r="F928" i="1"/>
  <c r="F782" i="1"/>
  <c r="F129" i="1"/>
  <c r="F945" i="1"/>
  <c r="F868" i="1"/>
  <c r="F200" i="1"/>
  <c r="F238" i="1"/>
  <c r="F638" i="1"/>
  <c r="F269" i="1"/>
  <c r="F99" i="1"/>
  <c r="F654" i="1"/>
  <c r="F368" i="1"/>
  <c r="F932" i="1"/>
  <c r="F694" i="1"/>
  <c r="F957" i="1"/>
  <c r="F59" i="1"/>
  <c r="F906" i="1"/>
  <c r="F908" i="1"/>
  <c r="F922" i="1"/>
  <c r="F477" i="1"/>
  <c r="F552" i="1"/>
  <c r="F697" i="1"/>
  <c r="F103" i="1"/>
  <c r="F703" i="1"/>
  <c r="F217" i="1"/>
  <c r="F579" i="1"/>
  <c r="F85" i="1"/>
  <c r="F362" i="1"/>
  <c r="F271" i="1"/>
  <c r="F691" i="1"/>
  <c r="F621" i="1"/>
  <c r="F32" i="1"/>
  <c r="F864" i="1"/>
  <c r="F736" i="1"/>
  <c r="F678" i="1"/>
  <c r="F329" i="1"/>
  <c r="F186" i="1"/>
  <c r="F802" i="1"/>
  <c r="F433" i="1"/>
  <c r="F821" i="1"/>
  <c r="F947" i="1"/>
  <c r="F668" i="1"/>
  <c r="F339" i="1"/>
  <c r="F831" i="1"/>
  <c r="F611" i="1"/>
  <c r="F796" i="1"/>
  <c r="F382" i="1"/>
  <c r="F294" i="1"/>
  <c r="F680" i="1"/>
  <c r="F93" i="1"/>
  <c r="F943" i="1"/>
  <c r="F557" i="1"/>
  <c r="F786" i="1"/>
  <c r="F913" i="1"/>
  <c r="F330" i="1"/>
  <c r="F567" i="1"/>
  <c r="F861" i="1"/>
  <c r="F267" i="1"/>
  <c r="F230" i="1"/>
  <c r="F88" i="1"/>
  <c r="F640" i="1"/>
  <c r="F584" i="1"/>
  <c r="F146" i="1"/>
  <c r="F493" i="1"/>
  <c r="F949" i="1"/>
  <c r="F952" i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A32" i="1" l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7" i="1" l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DFF74A-20A1-474B-93FC-E01D869B5C1E}" name="AUS_female_COMBINEDFILE" type="6" refreshedVersion="7" background="1" saveData="1">
    <textPr codePage="10000" sourceFile="/Users/newmac/Desktop/Programs and Code/Git_CQ Files/CG_quota/output/AUS_fe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BFFE7E9A-F729-8047-8C0A-D38E88C0C379}" name="AUS_male_COMBINEDFILE" type="6" refreshedVersion="7" background="1" saveData="1">
    <textPr codePage="10000" sourceFile="/Users/newmac/Desktop/Programs and Code/Git_CQ Files/CG_quota/output/AUS_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699BAED4-1885-E641-B889-F85860F21E79}" name="COMMS22_21_female_COMBINEDFILE" type="6" refreshedVersion="7" background="1" saveData="1">
    <textPr codePage="10000" sourceFile="/Users/newmac/Desktop/Programs and Code/Git_CQ Files/CG_quota/output/COMMS22_21_female_COMBINEDFILE.txt" tab="0" semicolon="1">
      <textFields count="7">
        <textField/>
        <textField/>
        <textField/>
        <textField type="DMY"/>
        <textField/>
        <textField type="DMY"/>
        <textField/>
      </textFields>
    </textPr>
  </connection>
  <connection id="5" xr16:uid="{A22BDF85-D508-2C4C-BE32-A01D13EF5B9D}" name="COMMS22_21_male_COMBINEDFILE" type="6" refreshedVersion="7" background="1" saveData="1">
    <textPr codePage="10000" sourceFile="/Users/newmac/Desktop/Programs and Code/Git_CQ Files/CG_quota/output/COMMS22_21_male_COMBINEDFILE.txt" tab="0" semicolon="1">
      <textFields count="7">
        <textField/>
        <textField/>
        <textField/>
        <textField type="DMY"/>
        <textField/>
        <textField type="DMY"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<sst xmlns="http://schemas.openxmlformats.org/spreadsheetml/2006/main" count="28972" uniqueCount="5647">
  <si>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</si>
  <si>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</si>
  <si>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</si>
  <si>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</si>
  <si>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</si>
  <si>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</si>
  <si>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</si>
  <si>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</si>
  <si>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</si>
  <si>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</si>
  <si>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</si>
  <si>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</si>
  <si>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</si>
  <si>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</si>
  <si>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</si>
  <si>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</si>
  <si>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</si>
  <si>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</si>
  <si>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</si>
  <si>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</si>
  <si>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</si>
  <si>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</si>
  <si>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</si>
  <si>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</si>
  <si>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</si>
  <si>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</si>
  <si>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</si>
  <si>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</si>
  <si>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</si>
  <si>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</si>
  <si>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</si>
  <si>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</si>
  <si>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</si>
  <si>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</si>
  <si>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</si>
  <si>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</si>
  <si>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</si>
  <si>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</si>
  <si>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</si>
  <si>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</si>
  <si>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</si>
  <si>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</si>
  <si>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</si>
  <si>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</si>
  <si>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</si>
  <si>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</si>
  <si>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</si>
  <si>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</si>
  <si>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</si>
  <si>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</si>
  <si>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</si>
  <si>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</si>
  <si>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</si>
  <si>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</si>
  <si>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</si>
  <si>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</si>
  <si>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</si>
  <si>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</si>
  <si>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</si>
  <si>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</si>
  <si>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</si>
  <si>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</si>
  <si>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</si>
  <si>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</si>
  <si>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</si>
  <si>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</si>
  <si>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</si>
  <si>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</si>
  <si>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</si>
  <si>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</si>
  <si>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</si>
  <si>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</si>
  <si>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</si>
  <si>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</si>
  <si>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</si>
  <si>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</si>
  <si>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</si>
  <si>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</si>
  <si>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</si>
  <si>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</si>
  <si>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</si>
  <si>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</si>
  <si>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</si>
  <si>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</si>
  <si>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</si>
  <si>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</si>
  <si>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</si>
  <si>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</si>
  <si>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</si>
  <si>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</si>
  <si>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</si>
  <si>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</si>
  <si>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</si>
  <si>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</si>
  <si>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</si>
  <si>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</si>
  <si>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</si>
  <si>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</si>
  <si>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</si>
  <si>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</si>
  <si>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</si>
  <si>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</si>
  <si>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</si>
  <si>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</si>
  <si>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</si>
  <si>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</si>
  <si>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</si>
  <si>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</si>
  <si>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</si>
  <si>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</si>
  <si>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</si>
  <si>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</si>
  <si>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</si>
  <si>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</si>
  <si>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</si>
  <si>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</si>
  <si>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</si>
  <si>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</si>
  <si>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</si>
  <si>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</si>
  <si>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</si>
  <si>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</si>
  <si>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</si>
  <si>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</si>
  <si>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</si>
  <si>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</si>
  <si>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</si>
  <si>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</si>
  <si>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</si>
  <si>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</si>
  <si>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</si>
  <si>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</si>
  <si>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</si>
  <si>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Sarah HEALEY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</si>
  <si>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</si>
  <si>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</si>
  <si>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</si>
  <si>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</si>
  <si>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</si>
  <si>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</si>
  <si>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</si>
  <si>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</si>
  <si>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</si>
  <si>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</si>
  <si>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</si>
  <si>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</si>
  <si>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</si>
  <si>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</si>
  <si>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</si>
  <si>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</si>
  <si>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</si>
  <si>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</si>
  <si>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</si>
  <si>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</si>
  <si>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</si>
  <si>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</si>
  <si>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</si>
  <si>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</si>
  <si>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Emma MATTHEWS</t>
  </si>
  <si>
    <t>Tuliana KABUYAWA</t>
  </si>
  <si>
    <t>Kayla LEMM</t>
  </si>
  <si>
    <t>Emma THREADINGHAM</t>
  </si>
  <si>
    <t>Emily DUVE</t>
  </si>
  <si>
    <t>Jessica MILAT</t>
  </si>
  <si>
    <t>Bec KOVACIC</t>
  </si>
  <si>
    <t>Rebecca BAIN</t>
  </si>
  <si>
    <t>Kiara SPEECHLEY</t>
  </si>
  <si>
    <t>Madison WRIGHT</t>
  </si>
  <si>
    <t>Emelia SURCH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</si>
  <si>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</si>
  <si>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</si>
  <si>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</si>
  <si>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</si>
  <si>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</si>
  <si>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</si>
  <si>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</si>
  <si>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</si>
  <si>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</si>
  <si>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Amelie BURGE</t>
  </si>
  <si>
    <t>Evelyn JOHN JIMMY</t>
  </si>
  <si>
    <t>Kayla MONTAGNER</t>
  </si>
  <si>
    <t>Jessica MEAD</t>
  </si>
  <si>
    <t>Rebecca DEL PUP</t>
  </si>
  <si>
    <t>Sienna FILLIS</t>
  </si>
  <si>
    <t>Riley DAY</t>
  </si>
  <si>
    <t>Jacinta BEECHER</t>
  </si>
  <si>
    <t>Maddie COATES</t>
  </si>
  <si>
    <t>Caitlyn FERRIER</t>
  </si>
  <si>
    <t>Olivia Rose INKSTER</t>
  </si>
  <si>
    <t>Jessica PAYNE</t>
  </si>
  <si>
    <t>Angeline BLACKBURN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</si>
  <si>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</si>
  <si>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</si>
  <si>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</si>
  <si>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</si>
  <si>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</si>
  <si>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</si>
  <si>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</si>
  <si>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</si>
  <si>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Kate WAHBY</t>
  </si>
  <si>
    <t>Lily BAYES</t>
  </si>
  <si>
    <t>Elizabeth SCOTT</t>
  </si>
  <si>
    <t>Ella TOBIN</t>
  </si>
  <si>
    <t>Sienna KURDIAN</t>
  </si>
  <si>
    <t>Charlotte MCAULIFFE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</si>
  <si>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</si>
  <si>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</si>
  <si>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</si>
  <si>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</si>
  <si>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</si>
  <si>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</si>
  <si>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</si>
  <si>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Sidney BURRELL</t>
  </si>
  <si>
    <t>Tess KIRSOPP-COLE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</si>
  <si>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</si>
  <si>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</si>
  <si>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</si>
  <si>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</si>
  <si>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</si>
  <si>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</si>
  <si>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</si>
  <si>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Jemma POLLARD</t>
  </si>
  <si>
    <t>Sophia HANLON</t>
  </si>
  <si>
    <t>Hannah WHITBREAD</t>
  </si>
  <si>
    <t>Bella PASQUALI</t>
  </si>
  <si>
    <t>Genevieve O'BRIEN</t>
  </si>
  <si>
    <t>Shahd MOHAMED</t>
  </si>
  <si>
    <t>Emma O'REILLY</t>
  </si>
  <si>
    <t>Jazelle CARTER</t>
  </si>
  <si>
    <t>Lauren MCADAM</t>
  </si>
  <si>
    <t>Sally GUTHRIE</t>
  </si>
  <si>
    <t>Nyree HAMILTON</t>
  </si>
  <si>
    <t>Ashley SPENCER</t>
  </si>
  <si>
    <t>Rowena CRAKER</t>
  </si>
  <si>
    <t>Linden HALL</t>
  </si>
  <si>
    <t>Claudia HOLLINGSWORTH</t>
  </si>
  <si>
    <t>Ellie SANFORD</t>
  </si>
  <si>
    <t>Morgan MITCHELL</t>
  </si>
  <si>
    <t>Imogen BARRETT</t>
  </si>
  <si>
    <t>Matilda RYAN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</si>
  <si>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</si>
  <si>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</si>
  <si>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</si>
  <si>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</si>
  <si>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</si>
  <si>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</si>
  <si>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</si>
  <si>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</si>
  <si>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</si>
  <si>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Sayla DONNELLEY</t>
  </si>
  <si>
    <t>Davina SMITH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</si>
  <si>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</si>
  <si>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</si>
  <si>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</si>
  <si>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</si>
  <si>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</si>
  <si>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</si>
  <si>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</si>
  <si>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</si>
  <si>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</si>
  <si>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</si>
  <si>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</si>
  <si>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</si>
  <si>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</si>
  <si>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</si>
  <si>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</si>
  <si>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</si>
  <si>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</si>
  <si>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</si>
  <si>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</si>
  <si>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</si>
  <si>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</si>
  <si>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</si>
  <si>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</si>
  <si>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</si>
  <si>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</si>
  <si>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</si>
  <si>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</si>
  <si>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</si>
  <si>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</si>
  <si>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</si>
  <si>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Georgie PURCELL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</si>
  <si>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</si>
  <si>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</si>
  <si>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</si>
  <si>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</si>
  <si>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</si>
  <si>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</si>
  <si>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</si>
  <si>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Ashleigh CANDY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</si>
  <si>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</si>
  <si>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</si>
  <si>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</si>
  <si>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</si>
  <si>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</si>
  <si>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</si>
  <si>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</si>
  <si>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</si>
  <si>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</si>
  <si>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</si>
  <si>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</si>
  <si>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</si>
  <si>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</si>
  <si>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</si>
  <si>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</si>
  <si>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</si>
  <si>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</si>
  <si>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</si>
  <si>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</si>
  <si>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</si>
  <si>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</si>
  <si>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</si>
  <si>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</si>
  <si>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</si>
  <si>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</si>
  <si>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</si>
  <si>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</si>
  <si>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</si>
  <si>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</si>
  <si>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</si>
  <si>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</si>
  <si>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</si>
  <si>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</si>
  <si>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</si>
  <si>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</si>
  <si>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</si>
  <si>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</si>
  <si>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</si>
  <si>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</si>
  <si>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</si>
  <si>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</si>
  <si>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</si>
  <si>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</si>
  <si>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</si>
  <si>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</si>
  <si>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</si>
  <si>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</si>
  <si>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</si>
  <si>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</si>
  <si>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</si>
  <si>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</si>
  <si>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</si>
  <si>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</si>
  <si>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</si>
  <si>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</si>
  <si>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</si>
  <si>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</si>
  <si>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</si>
  <si>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</si>
  <si>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</si>
  <si>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</si>
  <si>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</si>
  <si>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</si>
  <si>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</si>
  <si>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</si>
  <si>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Isabella GUTHRIE</t>
  </si>
  <si>
    <t>Tessa CONSTANTINE</t>
  </si>
  <si>
    <t>Susie SEITARIDIS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</si>
  <si>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</si>
  <si>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</si>
  <si>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</si>
  <si>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</si>
  <si>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</si>
  <si>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</si>
  <si>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</si>
  <si>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</si>
  <si>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</si>
  <si>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</si>
  <si>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</si>
  <si>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</si>
  <si>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</si>
  <si>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</si>
  <si>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</si>
  <si>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</si>
  <si>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</si>
  <si>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</si>
  <si>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</si>
  <si>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</si>
  <si>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</si>
  <si>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</si>
  <si>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</si>
  <si>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</si>
  <si>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</si>
  <si>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</si>
  <si>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</si>
  <si>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</si>
  <si>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</si>
  <si>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</si>
  <si>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</si>
  <si>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</si>
  <si>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</si>
  <si>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</si>
  <si>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</si>
  <si>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</si>
  <si>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</si>
  <si>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</si>
  <si>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</si>
  <si>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</si>
  <si>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</si>
  <si>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Geena DAVY</t>
  </si>
  <si>
    <t>Zara KECA</t>
  </si>
  <si>
    <t>Teresa ANTHONY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</si>
  <si>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</si>
  <si>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</si>
  <si>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</si>
  <si>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</si>
  <si>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</si>
  <si>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</si>
  <si>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</si>
  <si>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</si>
  <si>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</si>
  <si>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</si>
  <si>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</si>
  <si>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</si>
  <si>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</si>
  <si>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</si>
  <si>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</si>
  <si>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Clare GIBSON</t>
  </si>
  <si>
    <t>Zoe PEACOCK</t>
  </si>
  <si>
    <t>Emily MALAKOVSKI</t>
  </si>
  <si>
    <t>Isahra RUSSELL</t>
  </si>
  <si>
    <t>Ella BLAZEVIC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</si>
  <si>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</si>
  <si>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</si>
  <si>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</si>
  <si>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</si>
  <si>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</si>
  <si>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</si>
  <si>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</si>
  <si>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</si>
  <si>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</si>
  <si>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</si>
  <si>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</si>
  <si>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</si>
  <si>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</si>
  <si>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</si>
  <si>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</si>
  <si>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</si>
  <si>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</si>
  <si>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</si>
  <si>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</si>
  <si>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</si>
  <si>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</si>
  <si>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</si>
  <si>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</si>
  <si>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</si>
  <si>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</si>
  <si>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</si>
  <si>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</si>
  <si>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</si>
  <si>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</si>
  <si>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</si>
  <si>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</si>
  <si>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</si>
  <si>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</si>
  <si>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</si>
  <si>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</si>
  <si>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</si>
  <si>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</si>
  <si>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</si>
  <si>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</si>
  <si>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</si>
  <si>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</si>
  <si>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</si>
  <si>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</si>
  <si>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</si>
  <si>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</si>
  <si>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</si>
  <si>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</si>
  <si>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</si>
  <si>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</si>
  <si>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</si>
  <si>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</si>
  <si>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</si>
  <si>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</si>
  <si>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</si>
  <si>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</si>
  <si>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</si>
  <si>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</si>
  <si>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</si>
  <si>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</si>
  <si>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</si>
  <si>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</si>
  <si>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</si>
  <si>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</si>
  <si>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</si>
  <si>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</si>
  <si>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</si>
  <si>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Hannah TAIT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</si>
  <si>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</si>
  <si>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</si>
  <si>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</si>
  <si>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</si>
  <si>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</si>
  <si>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</si>
  <si>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</si>
  <si>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</si>
  <si>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</si>
  <si>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</si>
  <si>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</si>
  <si>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</si>
  <si>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</si>
  <si>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</si>
  <si>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</si>
  <si>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</si>
  <si>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</si>
  <si>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</si>
  <si>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</si>
  <si>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</si>
  <si>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</si>
  <si>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</si>
  <si>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</si>
  <si>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</si>
  <si>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</si>
  <si>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</si>
  <si>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</si>
  <si>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</si>
  <si>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</si>
  <si>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</si>
  <si>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</si>
  <si>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</si>
  <si>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</si>
  <si>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</si>
  <si>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</si>
  <si>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</si>
  <si>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</si>
  <si>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</si>
  <si>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</si>
  <si>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</si>
  <si>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</si>
  <si>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</si>
  <si>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</si>
  <si>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</si>
  <si>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</si>
  <si>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</si>
  <si>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</si>
  <si>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</si>
  <si>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</si>
  <si>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</si>
  <si>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</si>
  <si>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</si>
  <si>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</si>
  <si>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</si>
  <si>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</si>
  <si>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</si>
  <si>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</si>
  <si>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</si>
  <si>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</si>
  <si>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</si>
  <si>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</si>
  <si>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</si>
  <si>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</si>
  <si>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</si>
  <si>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</si>
  <si>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</si>
  <si>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</si>
  <si>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</si>
  <si>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</si>
  <si>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</si>
  <si>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</si>
  <si>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</si>
  <si>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</si>
  <si>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</si>
  <si>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</si>
  <si>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</si>
  <si>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</si>
  <si>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</si>
  <si>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</si>
  <si>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</si>
  <si>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</si>
  <si>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</si>
  <si>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</si>
  <si>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</si>
  <si>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</si>
  <si>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</si>
  <si>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</si>
  <si>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</si>
  <si>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</si>
  <si>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</si>
  <si>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</si>
  <si>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</si>
  <si>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</si>
  <si>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</si>
  <si>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</si>
  <si>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</si>
  <si>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</si>
  <si>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</si>
  <si>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Augustine NKETIA JUNIOR</t>
  </si>
  <si>
    <t>Harvey MURRANT</t>
  </si>
  <si>
    <t>Mark FOKAS</t>
  </si>
  <si>
    <t>Callum RORISON</t>
  </si>
  <si>
    <t>Daniel MINZ</t>
  </si>
  <si>
    <t>Conrad COUMAROS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</si>
  <si>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</si>
  <si>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</si>
  <si>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</si>
  <si>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</si>
  <si>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</si>
  <si>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</si>
  <si>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</si>
  <si>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</si>
  <si>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</si>
  <si>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</si>
  <si>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</si>
  <si>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</si>
  <si>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</si>
  <si>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</si>
  <si>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</si>
  <si>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</si>
  <si>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Obssa YOUSSOUF</t>
  </si>
  <si>
    <t>Hayden COBBE</t>
  </si>
  <si>
    <t>Thomas MOORCROFT</t>
  </si>
  <si>
    <t>Luke SHAW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</si>
  <si>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</si>
  <si>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</si>
  <si>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</si>
  <si>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</si>
  <si>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</si>
  <si>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</si>
  <si>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</si>
  <si>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</si>
  <si>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</si>
  <si>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</si>
  <si>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</si>
  <si>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</si>
  <si>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</si>
  <si>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</si>
  <si>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</si>
  <si>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</si>
  <si>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</si>
  <si>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</si>
  <si>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</si>
  <si>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</si>
  <si>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</si>
  <si>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</si>
  <si>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</si>
  <si>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</si>
  <si>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</si>
  <si>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</si>
  <si>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</si>
  <si>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</si>
  <si>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</si>
  <si>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</si>
  <si>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</si>
  <si>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</si>
  <si>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</si>
  <si>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</si>
  <si>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</si>
  <si>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</si>
  <si>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</si>
  <si>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</si>
  <si>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</si>
  <si>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</si>
  <si>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</si>
  <si>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</si>
  <si>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</si>
  <si>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</si>
  <si>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</si>
  <si>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</si>
  <si>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</si>
  <si>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</si>
  <si>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</si>
  <si>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</si>
  <si>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</si>
  <si>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Joe BURGESS</t>
  </si>
  <si>
    <t>Joseph RYAN</t>
  </si>
  <si>
    <t>Edward BEISCHER</t>
  </si>
  <si>
    <t>Douglas BUCKERIDGE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</si>
  <si>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</si>
  <si>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</si>
  <si>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</si>
  <si>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</si>
  <si>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</si>
  <si>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</si>
  <si>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</si>
  <si>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</si>
  <si>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</si>
  <si>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</si>
  <si>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</si>
  <si>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</si>
  <si>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</si>
  <si>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</si>
  <si>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</si>
  <si>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</si>
  <si>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</si>
  <si>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</si>
  <si>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</si>
  <si>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</si>
  <si>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</si>
  <si>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</si>
  <si>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</si>
  <si>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</si>
  <si>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</si>
  <si>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</si>
  <si>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</si>
  <si>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</si>
  <si>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</si>
  <si>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</si>
  <si>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</si>
  <si>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</si>
  <si>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</si>
  <si>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</si>
  <si>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</si>
  <si>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</si>
  <si>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</si>
  <si>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</si>
  <si>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</si>
  <si>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</si>
  <si>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</si>
  <si>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</si>
  <si>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</si>
  <si>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</si>
  <si>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</si>
  <si>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</si>
  <si>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Nicholas HOUGH</t>
  </si>
  <si>
    <t>Nicholas ANDREWS</t>
  </si>
  <si>
    <t>Jacob MCCORRY</t>
  </si>
  <si>
    <t>Cedric DUBLER</t>
  </si>
  <si>
    <t>Daniel GOLUBOVIC</t>
  </si>
  <si>
    <t>Ryan NEALE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</si>
  <si>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</si>
  <si>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</si>
  <si>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</si>
  <si>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</si>
  <si>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</si>
  <si>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</si>
  <si>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</si>
  <si>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</si>
  <si>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</si>
  <si>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</si>
  <si>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</si>
  <si>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</si>
  <si>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</si>
  <si>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</si>
  <si>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</si>
  <si>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</si>
  <si>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</si>
  <si>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</si>
  <si>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</si>
  <si>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</si>
  <si>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</si>
  <si>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</si>
  <si>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</si>
  <si>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</si>
  <si>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</si>
  <si>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</si>
  <si>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</si>
  <si>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</si>
  <si>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</si>
  <si>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</si>
  <si>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</si>
  <si>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</si>
  <si>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</si>
  <si>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</si>
  <si>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</si>
  <si>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</si>
  <si>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</si>
  <si>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</si>
  <si>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</si>
  <si>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</si>
  <si>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</si>
  <si>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</si>
  <si>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</si>
  <si>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</si>
  <si>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</si>
  <si>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</si>
  <si>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</si>
  <si>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</si>
  <si>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</si>
  <si>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</si>
  <si>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</si>
  <si>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</si>
  <si>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</si>
  <si>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</si>
  <si>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</si>
  <si>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</si>
  <si>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</si>
  <si>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</si>
  <si>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</si>
  <si>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</si>
  <si>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</si>
  <si>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</si>
  <si>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</si>
  <si>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</si>
  <si>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</si>
  <si>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</si>
  <si>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</si>
  <si>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</si>
  <si>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</si>
  <si>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</si>
  <si>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</si>
  <si>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</si>
  <si>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</si>
  <si>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</si>
  <si>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</si>
  <si>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</si>
  <si>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</si>
  <si>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</si>
  <si>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</si>
  <si>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</si>
  <si>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</si>
  <si>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</si>
  <si>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</si>
  <si>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</si>
  <si>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</si>
  <si>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</si>
  <si>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</si>
  <si>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</si>
  <si>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</si>
  <si>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</si>
  <si>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</si>
  <si>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</si>
  <si>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</si>
  <si>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</si>
  <si>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</si>
  <si>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</si>
  <si>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</si>
  <si>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</si>
  <si>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</si>
  <si>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</si>
  <si>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</si>
  <si>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</si>
  <si>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</si>
  <si>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</si>
  <si>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</si>
  <si>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</si>
  <si>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</si>
  <si>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</si>
  <si>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</si>
  <si>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</si>
  <si>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</si>
  <si>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</si>
  <si>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</si>
  <si>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</si>
  <si>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</si>
  <si>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</si>
  <si>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</si>
  <si>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</si>
  <si>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</si>
  <si>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</si>
  <si>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</si>
  <si>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</si>
  <si>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</si>
  <si>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</si>
  <si>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</si>
  <si>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</si>
  <si>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</si>
  <si>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</si>
  <si>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</si>
  <si>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</si>
  <si>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Overall Rank</t>
  </si>
  <si>
    <t>Cooper JENKINS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</si>
  <si>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</si>
  <si>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</si>
  <si>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</si>
  <si>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</si>
  <si>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</si>
  <si>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</si>
  <si>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</si>
  <si>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</si>
  <si>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</si>
  <si>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</si>
  <si>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</si>
  <si>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</si>
  <si>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Gabrielle TOTH</t>
  </si>
  <si>
    <t>Jessica PASCOE</t>
  </si>
  <si>
    <t>Isobel HUME</t>
  </si>
  <si>
    <t>Anna SMEE</t>
  </si>
  <si>
    <t>Marianna KONOPKA</t>
  </si>
  <si>
    <t>Katherine BAYNES</t>
  </si>
  <si>
    <t>Sophie LILLICRAP</t>
  </si>
  <si>
    <t>Denise SNYDER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</si>
  <si>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</si>
  <si>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</si>
  <si>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</si>
  <si>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</si>
  <si>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</si>
  <si>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</si>
  <si>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</si>
  <si>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</si>
  <si>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</si>
  <si>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Jesse MCKENNA</t>
  </si>
  <si>
    <t>Harry FULLERTON</t>
  </si>
  <si>
    <t>Blake JONES</t>
  </si>
  <si>
    <t>Gus SIMPFENDORFER</t>
  </si>
  <si>
    <t>Max GREEN</t>
  </si>
  <si>
    <t>Kai METZNER</t>
  </si>
  <si>
    <t>James HANSEN</t>
  </si>
  <si>
    <t>Williams LEWIS</t>
  </si>
  <si>
    <t>Tom DAVIES</t>
  </si>
  <si>
    <t>Cameron MYERS</t>
  </si>
  <si>
    <t>Patrick CANTLON</t>
  </si>
  <si>
    <t>Hamish HART</t>
  </si>
  <si>
    <t>Jonathan BELL</t>
  </si>
  <si>
    <t>Rebecca LODGE</t>
  </si>
  <si>
    <t>Isabel DAINES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</si>
  <si>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</si>
  <si>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</si>
  <si>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</si>
  <si>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</si>
  <si>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</si>
  <si>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</si>
  <si>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</si>
  <si>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Ella COLUSSO</t>
  </si>
  <si>
    <t>Gabrielle VINCENT</t>
  </si>
  <si>
    <t>Sarah SCHIFFMANN</t>
  </si>
  <si>
    <t>Rosie DONEGAN</t>
  </si>
  <si>
    <t>Violet OWEN</t>
  </si>
  <si>
    <t>Annabel KITTO</t>
  </si>
  <si>
    <t>Kyah ANDERSON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</si>
  <si>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</si>
  <si>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</si>
  <si>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</si>
  <si>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</si>
  <si>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</si>
  <si>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</si>
  <si>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</si>
  <si>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</si>
  <si>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</si>
  <si>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</si>
  <si>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</si>
  <si>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</si>
  <si>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</si>
  <si>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</si>
  <si>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</si>
  <si>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</si>
  <si>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</si>
  <si>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</si>
  <si>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</si>
  <si>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</si>
  <si>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</si>
  <si>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Daniela ROMAN</t>
  </si>
  <si>
    <t>Siena FARRELL</t>
  </si>
  <si>
    <t>Fletcher DAY</t>
  </si>
  <si>
    <t>Grace BRENNAN</t>
  </si>
  <si>
    <t>Kaitlin LIM</t>
  </si>
  <si>
    <t>Leila CROKER</t>
  </si>
  <si>
    <t>Sophie ZARAFA</t>
  </si>
  <si>
    <t>Nakeisha BRIMBLE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</si>
  <si>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</si>
  <si>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</si>
  <si>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</si>
  <si>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</si>
  <si>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</si>
  <si>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</si>
  <si>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</si>
  <si>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</si>
  <si>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</si>
  <si>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</si>
  <si>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</si>
  <si>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Zoe DANIELS</t>
  </si>
  <si>
    <t>Natalia LESZCZYNSKI</t>
  </si>
  <si>
    <t>Alyssa KAPRANOV</t>
  </si>
  <si>
    <t>Rachel HOSIE</t>
  </si>
  <si>
    <t>Natalie DEBELJUH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</si>
  <si>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</si>
  <si>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</si>
  <si>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</si>
  <si>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</si>
  <si>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</si>
  <si>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</si>
  <si>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</si>
  <si>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</si>
  <si>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</si>
  <si>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</si>
  <si>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</si>
  <si>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</si>
  <si>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</si>
  <si>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</si>
  <si>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</si>
  <si>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</si>
  <si>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</si>
  <si>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</si>
  <si>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</si>
  <si>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</si>
  <si>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</si>
  <si>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</si>
  <si>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</si>
  <si>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</si>
  <si>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</si>
  <si>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</si>
  <si>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</si>
  <si>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</si>
  <si>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</si>
  <si>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</si>
  <si>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</si>
  <si>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</si>
  <si>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</si>
  <si>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</si>
  <si>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</si>
  <si>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</si>
  <si>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</si>
  <si>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</si>
  <si>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</si>
  <si>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</si>
  <si>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</si>
  <si>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</si>
  <si>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</si>
  <si>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</si>
  <si>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</si>
  <si>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</si>
  <si>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</si>
  <si>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</si>
  <si>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</si>
  <si>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Lewis CLABBURN</t>
  </si>
  <si>
    <t>Anas ABU-GANABA</t>
  </si>
  <si>
    <t>Thomas WILSON</t>
  </si>
  <si>
    <t>Preston DEGARNHAM</t>
  </si>
  <si>
    <t>Joshua HOOK</t>
  </si>
  <si>
    <t>Jamee SMITH</t>
  </si>
  <si>
    <t>Matthew CROWE</t>
  </si>
  <si>
    <t>Tomas PALFREY</t>
  </si>
  <si>
    <t>Joseph DENG</t>
  </si>
  <si>
    <t>Luke GRAVES</t>
  </si>
  <si>
    <t>Archie NOAKES</t>
  </si>
  <si>
    <t>Zak PATTERSON</t>
  </si>
  <si>
    <t>Thomas DIAMOND</t>
  </si>
  <si>
    <t>Nathan PEARCE</t>
  </si>
  <si>
    <t>Kane SHIELDS</t>
  </si>
  <si>
    <t>Jordan WILLIAMSZ</t>
  </si>
  <si>
    <t>Toby O'BRIEN</t>
  </si>
  <si>
    <t>Alexander KWA</t>
  </si>
  <si>
    <t>Sam MCENTEE</t>
  </si>
  <si>
    <t>Joel TOBIN-WHITE</t>
  </si>
  <si>
    <t>Bailey MURZECKI-HINCE</t>
  </si>
  <si>
    <t>Dean PASTRELLO</t>
  </si>
  <si>
    <t>Hugo HANAK</t>
  </si>
  <si>
    <t>Jack MCFADDEN</t>
  </si>
  <si>
    <t>Blake DOBAY</t>
  </si>
  <si>
    <t>Liam ADCOCK</t>
  </si>
  <si>
    <t>Tristan SCHEIRS</t>
  </si>
  <si>
    <t>Thomas PITTS</t>
  </si>
  <si>
    <t>Ryan HATCH</t>
  </si>
  <si>
    <t>Ethan PETCOS</t>
  </si>
  <si>
    <t>Oluwapemi AKIN OJELABI</t>
  </si>
  <si>
    <t>Kipchumba LANGAT</t>
  </si>
  <si>
    <t>Finn MURPHY</t>
  </si>
  <si>
    <t>Joshua HWABA</t>
  </si>
  <si>
    <t>Cameron PAPPAS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</si>
  <si>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</si>
  <si>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</si>
  <si>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</si>
  <si>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</si>
  <si>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</si>
  <si>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</si>
  <si>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</si>
  <si>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</si>
  <si>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</si>
  <si>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</si>
  <si>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</si>
  <si>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</si>
  <si>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</si>
  <si>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</si>
  <si>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</si>
  <si>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</si>
  <si>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</si>
  <si>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</si>
  <si>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</si>
  <si>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</si>
  <si>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</si>
  <si>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</si>
  <si>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</si>
  <si>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</si>
  <si>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Will THOMPSON</t>
  </si>
  <si>
    <t>Tristan CAMILLERI</t>
  </si>
  <si>
    <t>Corey DICKSON</t>
  </si>
  <si>
    <t>Kim MOTTROM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</si>
  <si>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</si>
  <si>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</si>
  <si>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</si>
  <si>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</si>
  <si>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</si>
  <si>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</si>
  <si>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</si>
  <si>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</si>
  <si>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</si>
  <si>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</si>
  <si>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</si>
  <si>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</si>
  <si>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</si>
  <si>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</si>
  <si>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</si>
  <si>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</si>
  <si>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</si>
  <si>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</si>
  <si>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</si>
  <si>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</si>
  <si>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</si>
  <si>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</si>
  <si>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</si>
  <si>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</si>
  <si>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</si>
  <si>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</si>
  <si>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</si>
  <si>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</si>
  <si>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</si>
  <si>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</si>
  <si>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</si>
  <si>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</si>
  <si>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</si>
  <si>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Adam FOGG</t>
  </si>
  <si>
    <t>Daniel KELLY</t>
  </si>
  <si>
    <t>Liam GILBERT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</si>
  <si>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</si>
  <si>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</si>
  <si>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</si>
  <si>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</si>
  <si>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</si>
  <si>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</si>
  <si>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</si>
  <si>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</si>
  <si>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AUS</t>
  </si>
  <si>
    <t>Beatrice MASILINGI</t>
  </si>
  <si>
    <t>BOT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</si>
  <si>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</si>
  <si>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</si>
  <si>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</si>
  <si>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</si>
  <si>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</si>
  <si>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</si>
  <si>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</si>
  <si>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</si>
  <si>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</si>
  <si>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</si>
  <si>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</si>
  <si>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</si>
  <si>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</si>
  <si>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</si>
  <si>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</si>
  <si>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</si>
  <si>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</si>
  <si>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</si>
  <si>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</si>
  <si>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</si>
  <si>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</si>
  <si>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</si>
  <si>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</si>
  <si>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Mauricia PRIETO</t>
  </si>
  <si>
    <t>Ashley WILLIAMS</t>
  </si>
  <si>
    <t>ZAM</t>
  </si>
  <si>
    <t>Talia VAN ROOYEN</t>
  </si>
  <si>
    <t>Shenese WALKER</t>
  </si>
  <si>
    <t>Lavanya WILLIAMS</t>
  </si>
  <si>
    <t>Asharria ULETT</t>
  </si>
  <si>
    <t>MAS</t>
  </si>
  <si>
    <t>Thieanna Lee TERRELONGE</t>
  </si>
  <si>
    <t>Tovea JENKINS</t>
  </si>
  <si>
    <t>Oneka WILSON</t>
  </si>
  <si>
    <t>Lumeka KATUNDU</t>
  </si>
  <si>
    <t>Essence BURBRIDGE</t>
  </si>
  <si>
    <t>Shemonique HAZLE</t>
  </si>
  <si>
    <t>SGP</t>
  </si>
  <si>
    <t>KEN</t>
  </si>
  <si>
    <t>Maximila IMALI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</si>
  <si>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</si>
  <si>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</si>
  <si>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</si>
  <si>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</si>
  <si>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</si>
  <si>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</si>
  <si>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</si>
  <si>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</si>
  <si>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</si>
  <si>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</si>
  <si>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Oneika MCANNUFF</t>
  </si>
  <si>
    <t>Shana Kaye ANDERSON</t>
  </si>
  <si>
    <t>Florence BARLA</t>
  </si>
  <si>
    <t>Carleta BERNARD</t>
  </si>
  <si>
    <t>Dutee CHAND</t>
  </si>
  <si>
    <t>BAH</t>
  </si>
  <si>
    <t>Camryn SMART</t>
  </si>
  <si>
    <t>Mickalia HAISLEY</t>
  </si>
  <si>
    <t>Rushell CLAYTON</t>
  </si>
  <si>
    <t>RSA</t>
  </si>
  <si>
    <t>Kirsten AHRENS</t>
  </si>
  <si>
    <t>Daena DYER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</si>
  <si>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</si>
  <si>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</si>
  <si>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</si>
  <si>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</si>
  <si>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</si>
  <si>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</si>
  <si>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</si>
  <si>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</si>
  <si>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</si>
  <si>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</si>
  <si>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</si>
  <si>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</si>
  <si>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</si>
  <si>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</si>
  <si>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</si>
  <si>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</si>
  <si>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</si>
  <si>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</si>
  <si>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</si>
  <si>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</si>
  <si>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</si>
  <si>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</si>
  <si>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</si>
  <si>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</si>
  <si>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</si>
  <si>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</si>
  <si>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</si>
  <si>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Kenisha PHILLIPS</t>
  </si>
  <si>
    <t>GBR</t>
  </si>
  <si>
    <t>Safhia HINDS</t>
  </si>
  <si>
    <t>Abigail CAMPBELL</t>
  </si>
  <si>
    <t>. SUMMY</t>
  </si>
  <si>
    <t>Fegor CLIFFORD</t>
  </si>
  <si>
    <t>Savannah SUTHERLAND</t>
  </si>
  <si>
    <t>Abigail SCHAAFFE</t>
  </si>
  <si>
    <t>VIN</t>
  </si>
  <si>
    <t>Jemma REEKIE</t>
  </si>
  <si>
    <t>GHA</t>
  </si>
  <si>
    <t>Tharushi M. DISSANAYAKA</t>
  </si>
  <si>
    <t>Jameaka MANNINGS</t>
  </si>
  <si>
    <t>Glory NYENKE</t>
  </si>
  <si>
    <t>Thomphang BASELE</t>
  </si>
  <si>
    <t>Jennie HAUKE</t>
  </si>
  <si>
    <t>SKN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</si>
  <si>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</si>
  <si>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</si>
  <si>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</si>
  <si>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</si>
  <si>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</si>
  <si>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</si>
  <si>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</si>
  <si>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</si>
  <si>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</si>
  <si>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</si>
  <si>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</si>
  <si>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</si>
  <si>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</si>
  <si>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</si>
  <si>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</si>
  <si>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</si>
  <si>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</si>
  <si>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</si>
  <si>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</si>
  <si>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</si>
  <si>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</si>
  <si>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</si>
  <si>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Alisa LYESINA</t>
  </si>
  <si>
    <t>Snehalata YADAV</t>
  </si>
  <si>
    <t>Kerry WHITE</t>
  </si>
  <si>
    <t>Cassandra WILLIAMSON</t>
  </si>
  <si>
    <t>Rosa TWYFORD</t>
  </si>
  <si>
    <t>Caren CHEBET</t>
  </si>
  <si>
    <t>Rushana DWYER</t>
  </si>
  <si>
    <t>Macey HILTON</t>
  </si>
  <si>
    <t>Kelly-Ann BECKFORD</t>
  </si>
  <si>
    <t>Cynthia CHESEBE</t>
  </si>
  <si>
    <t>Sylivia Chematui CHESEBE</t>
  </si>
  <si>
    <t>D. BHAGYALAXMI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</si>
  <si>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</si>
  <si>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</si>
  <si>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</si>
  <si>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</si>
  <si>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</si>
  <si>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</si>
  <si>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</si>
  <si>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</si>
  <si>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</si>
  <si>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</si>
  <si>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</si>
  <si>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</si>
  <si>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</si>
  <si>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Eva PRINGLE</t>
  </si>
  <si>
    <t>Boh RITCHIE</t>
  </si>
  <si>
    <t>Diana CHEPKEMOI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</si>
  <si>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</si>
  <si>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</si>
  <si>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</si>
  <si>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</si>
  <si>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</si>
  <si>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</si>
  <si>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</si>
  <si>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</si>
  <si>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</si>
  <si>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</si>
  <si>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</si>
  <si>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</si>
  <si>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</si>
  <si>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</si>
  <si>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</si>
  <si>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</si>
  <si>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</si>
  <si>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</si>
  <si>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Mary NYARUAI EKIRU</t>
  </si>
  <si>
    <t>. BHARTI</t>
  </si>
  <si>
    <t>Faith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</si>
  <si>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</si>
  <si>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</si>
  <si>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</si>
  <si>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</si>
  <si>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</si>
  <si>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</si>
  <si>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</si>
  <si>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</si>
  <si>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</si>
  <si>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</si>
  <si>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</si>
  <si>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</si>
  <si>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</si>
  <si>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</si>
  <si>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</si>
  <si>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</si>
  <si>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</si>
  <si>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Poonam Dinkar SONUNE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</si>
  <si>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</si>
  <si>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</si>
  <si>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</si>
  <si>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</si>
  <si>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</si>
  <si>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</si>
  <si>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</si>
  <si>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</si>
  <si>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</si>
  <si>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</si>
  <si>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</si>
  <si>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</si>
  <si>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</si>
  <si>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</si>
  <si>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</si>
  <si>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</si>
  <si>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</si>
  <si>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</si>
  <si>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</si>
  <si>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</si>
  <si>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</si>
  <si>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</si>
  <si>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</si>
  <si>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</si>
  <si>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</si>
  <si>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</si>
  <si>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</si>
  <si>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</si>
  <si>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</si>
  <si>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</si>
  <si>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</si>
  <si>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</si>
  <si>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</si>
  <si>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</si>
  <si>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</si>
  <si>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</si>
  <si>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. NANHI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</si>
  <si>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</si>
  <si>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</si>
  <si>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</si>
  <si>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</si>
  <si>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</si>
  <si>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</si>
  <si>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</si>
  <si>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</si>
  <si>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</si>
  <si>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</si>
  <si>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</si>
  <si>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</si>
  <si>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</si>
  <si>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</si>
  <si>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</si>
  <si>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</si>
  <si>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</si>
  <si>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Shania MYERS</t>
  </si>
  <si>
    <t>Helena DINNISSEN</t>
  </si>
  <si>
    <t>Paula-Ann CHAMBERS</t>
  </si>
  <si>
    <t>Rohanna SUDLOW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</si>
  <si>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</si>
  <si>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</si>
  <si>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</si>
  <si>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</si>
  <si>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</si>
  <si>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</si>
  <si>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</si>
  <si>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</si>
  <si>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</si>
  <si>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</si>
  <si>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</si>
  <si>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</si>
  <si>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</si>
  <si>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</si>
  <si>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</si>
  <si>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</si>
  <si>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</si>
  <si>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</si>
  <si>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</si>
  <si>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</si>
  <si>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</si>
  <si>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</si>
  <si>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</si>
  <si>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</si>
  <si>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</si>
  <si>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</si>
  <si>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</si>
  <si>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</si>
  <si>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</si>
  <si>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</si>
  <si>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</si>
  <si>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</si>
  <si>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</si>
  <si>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</si>
  <si>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</si>
  <si>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</si>
  <si>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</si>
  <si>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</si>
  <si>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</si>
  <si>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</si>
  <si>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</si>
  <si>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</si>
  <si>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</si>
  <si>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</si>
  <si>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</si>
  <si>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</si>
  <si>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</si>
  <si>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</si>
  <si>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</si>
  <si>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</si>
  <si>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</si>
  <si>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</si>
  <si>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</si>
  <si>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</si>
  <si>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</si>
  <si>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</si>
  <si>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</si>
  <si>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</si>
  <si>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</si>
  <si>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</si>
  <si>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</si>
  <si>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</si>
  <si>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</si>
  <si>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</si>
  <si>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</si>
  <si>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</si>
  <si>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</si>
  <si>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</si>
  <si>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</si>
  <si>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</si>
  <si>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</si>
  <si>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</si>
  <si>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</si>
  <si>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</si>
  <si>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</si>
  <si>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</si>
  <si>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</si>
  <si>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</si>
  <si>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</si>
  <si>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</si>
  <si>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</si>
  <si>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</si>
  <si>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</si>
  <si>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</si>
  <si>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</si>
  <si>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</si>
  <si>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</si>
  <si>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</si>
  <si>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</si>
  <si>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</si>
  <si>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</si>
  <si>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</si>
  <si>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</si>
  <si>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</si>
  <si>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</si>
  <si>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</si>
  <si>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</si>
  <si>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</si>
  <si>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</si>
  <si>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</si>
  <si>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</si>
  <si>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</si>
  <si>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</si>
  <si>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</si>
  <si>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</si>
  <si>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Padariya KHUSHI</t>
  </si>
  <si>
    <t>Emma BOTHAM</t>
  </si>
  <si>
    <t>Shalini CHOUDHA</t>
  </si>
  <si>
    <t>Shweta SINGH</t>
  </si>
  <si>
    <t>Abigail MARTIN</t>
  </si>
  <si>
    <t>Zharna BEATTIE</t>
  </si>
  <si>
    <t>Lesedi KHUNOU</t>
  </si>
  <si>
    <t>GRN</t>
  </si>
  <si>
    <t>Jamora ALVES</t>
  </si>
  <si>
    <t>Caroline CHEROTICH</t>
  </si>
  <si>
    <t>Karmen-Elizabeth MARITZ</t>
  </si>
  <si>
    <t>Caitlin BONNE</t>
  </si>
  <si>
    <t>Choo KANG NI</t>
  </si>
  <si>
    <t>Abbey MOODY</t>
  </si>
  <si>
    <t>Roselyn RAKAMBA</t>
  </si>
  <si>
    <t>Elizabeth HEWITT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</si>
  <si>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</si>
  <si>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</si>
  <si>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</si>
  <si>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</si>
  <si>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</si>
  <si>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</si>
  <si>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</si>
  <si>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</si>
  <si>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</si>
  <si>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</si>
  <si>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</si>
  <si>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</si>
  <si>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</si>
  <si>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</si>
  <si>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</si>
  <si>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</si>
  <si>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</si>
  <si>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Kumudumali FERNANDO</t>
  </si>
  <si>
    <t>Alexandria MAPLES</t>
  </si>
  <si>
    <t>Lexi MAPLES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</si>
  <si>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</si>
  <si>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</si>
  <si>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</si>
  <si>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</si>
  <si>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</si>
  <si>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</si>
  <si>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</si>
  <si>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</si>
  <si>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</si>
  <si>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</si>
  <si>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</si>
  <si>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</si>
  <si>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</si>
  <si>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</si>
  <si>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</si>
  <si>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</si>
  <si>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</si>
  <si>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</si>
  <si>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</si>
  <si>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</si>
  <si>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</si>
  <si>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</si>
  <si>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</si>
  <si>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</si>
  <si>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</si>
  <si>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</si>
  <si>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</si>
  <si>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</si>
  <si>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</si>
  <si>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</si>
  <si>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</si>
  <si>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</si>
  <si>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</si>
  <si>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</si>
  <si>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</si>
  <si>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</si>
  <si>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</si>
  <si>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</si>
  <si>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</si>
  <si>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</si>
  <si>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</si>
  <si>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</si>
  <si>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</si>
  <si>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</si>
  <si>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</si>
  <si>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</si>
  <si>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</si>
  <si>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</si>
  <si>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</si>
  <si>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</si>
  <si>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</si>
  <si>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</si>
  <si>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</si>
  <si>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</si>
  <si>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</si>
  <si>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</si>
  <si>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. NEELAM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</si>
  <si>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</si>
  <si>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</si>
  <si>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</si>
  <si>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</si>
  <si>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</si>
  <si>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</si>
  <si>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</si>
  <si>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</si>
  <si>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</si>
  <si>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</si>
  <si>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</si>
  <si>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</si>
  <si>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</si>
  <si>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</si>
  <si>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</si>
  <si>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</si>
  <si>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</si>
  <si>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</si>
  <si>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</si>
  <si>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</si>
  <si>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</si>
  <si>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</si>
  <si>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</si>
  <si>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</si>
  <si>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</si>
  <si>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</si>
  <si>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</si>
  <si>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</si>
  <si>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</si>
  <si>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</si>
  <si>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</si>
  <si>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</si>
  <si>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</si>
  <si>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</si>
  <si>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</si>
  <si>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</si>
  <si>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</si>
  <si>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</si>
  <si>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</si>
  <si>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</si>
  <si>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</si>
  <si>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</si>
  <si>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</si>
  <si>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</si>
  <si>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</si>
  <si>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</si>
  <si>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</si>
  <si>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</si>
  <si>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</si>
  <si>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</si>
  <si>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</si>
  <si>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</si>
  <si>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</si>
  <si>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</si>
  <si>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</si>
  <si>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</si>
  <si>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</si>
  <si>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</si>
  <si>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</si>
  <si>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</si>
  <si>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</si>
  <si>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</si>
  <si>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</si>
  <si>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</si>
  <si>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</si>
  <si>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</si>
  <si>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</si>
  <si>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</si>
  <si>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</si>
  <si>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</si>
  <si>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</si>
  <si>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</si>
  <si>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</si>
  <si>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</si>
  <si>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</si>
  <si>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</si>
  <si>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</si>
  <si>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</si>
  <si>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</si>
  <si>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</si>
  <si>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</si>
  <si>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</si>
  <si>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</si>
  <si>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</si>
  <si>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</si>
  <si>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</si>
  <si>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</si>
  <si>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</si>
  <si>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</si>
  <si>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</si>
  <si>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</si>
  <si>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</si>
  <si>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</si>
  <si>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</si>
  <si>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</si>
  <si>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</si>
  <si>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</si>
  <si>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</si>
  <si>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</si>
  <si>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</si>
  <si>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</si>
  <si>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</si>
  <si>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</si>
  <si>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</si>
  <si>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</si>
  <si>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</si>
  <si>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SLE</t>
  </si>
  <si>
    <t>Margaret Vanessa BARRIE</t>
  </si>
  <si>
    <t>Praise IDAMADUDU</t>
  </si>
  <si>
    <t>Jodie WILLIAMS</t>
  </si>
  <si>
    <t>Phindile KUBHEKA</t>
  </si>
  <si>
    <t>Beth DOBBIN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</si>
  <si>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</si>
  <si>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</si>
  <si>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</si>
  <si>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</si>
  <si>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</si>
  <si>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</si>
  <si>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</si>
  <si>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</si>
  <si>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</si>
  <si>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</si>
  <si>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</si>
  <si>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</si>
  <si>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</si>
  <si>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</si>
  <si>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</si>
  <si>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</si>
  <si>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</si>
  <si>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</si>
  <si>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</si>
  <si>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</si>
  <si>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</si>
  <si>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</si>
  <si>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</si>
  <si>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</si>
  <si>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</si>
  <si>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</si>
  <si>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</si>
  <si>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</si>
  <si>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</si>
  <si>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</si>
  <si>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</si>
  <si>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</si>
  <si>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</si>
  <si>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</si>
  <si>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</si>
  <si>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</si>
  <si>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</si>
  <si>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</si>
  <si>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</si>
  <si>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MAW</t>
  </si>
  <si>
    <t>Asimenye SIMWAKA</t>
  </si>
  <si>
    <t>Linda ANGOUNOU</t>
  </si>
  <si>
    <t>Kyra CONSTANTINE</t>
  </si>
  <si>
    <t>Eleni ARTYMATA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</si>
  <si>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</si>
  <si>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</si>
  <si>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</si>
  <si>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</si>
  <si>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</si>
  <si>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</si>
  <si>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</si>
  <si>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</si>
  <si>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</si>
  <si>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</si>
  <si>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</si>
  <si>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</si>
  <si>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</si>
  <si>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</si>
  <si>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</si>
  <si>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</si>
  <si>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</si>
  <si>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</si>
  <si>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</si>
  <si>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</si>
  <si>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</si>
  <si>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</si>
  <si>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</si>
  <si>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</si>
  <si>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</si>
  <si>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</si>
  <si>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</si>
  <si>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</si>
  <si>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</si>
  <si>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</si>
  <si>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</si>
  <si>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</si>
  <si>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</si>
  <si>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</si>
  <si>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</si>
  <si>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</si>
  <si>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</si>
  <si>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</si>
  <si>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</si>
  <si>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</si>
  <si>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</si>
  <si>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</si>
  <si>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</si>
  <si>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</si>
  <si>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</si>
  <si>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</si>
  <si>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</si>
  <si>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</si>
  <si>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</si>
  <si>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</si>
  <si>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</si>
  <si>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</si>
  <si>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</si>
  <si>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</si>
  <si>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</si>
  <si>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</si>
  <si>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</si>
  <si>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</si>
  <si>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</si>
  <si>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</si>
  <si>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</si>
  <si>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</si>
  <si>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</si>
  <si>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</si>
  <si>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</si>
  <si>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</si>
  <si>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</si>
  <si>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</si>
  <si>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</si>
  <si>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</si>
  <si>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</si>
  <si>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</si>
  <si>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</si>
  <si>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</si>
  <si>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</si>
  <si>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Emily Cherotich TUEI</t>
  </si>
  <si>
    <t>Erin WALLACE</t>
  </si>
  <si>
    <t>Samantha MURPHY</t>
  </si>
  <si>
    <t>Sarah CALVERT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</si>
  <si>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</si>
  <si>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</si>
  <si>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</si>
  <si>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</si>
  <si>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</si>
  <si>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</si>
  <si>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</si>
  <si>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</si>
  <si>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</si>
  <si>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</si>
  <si>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</si>
  <si>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</si>
  <si>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</si>
  <si>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</si>
  <si>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</si>
  <si>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</si>
  <si>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</si>
  <si>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</si>
  <si>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</si>
  <si>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</si>
  <si>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</si>
  <si>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</si>
  <si>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</si>
  <si>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</si>
  <si>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</si>
  <si>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</si>
  <si>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</si>
  <si>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</si>
  <si>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</si>
  <si>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</si>
  <si>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</si>
  <si>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</si>
  <si>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</si>
  <si>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</si>
  <si>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</si>
  <si>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</si>
  <si>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</si>
  <si>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</si>
  <si>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</si>
  <si>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</si>
  <si>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</si>
  <si>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</si>
  <si>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</si>
  <si>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</si>
  <si>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</si>
  <si>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</si>
  <si>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</si>
  <si>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</si>
  <si>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</si>
  <si>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</si>
  <si>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</si>
  <si>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</si>
  <si>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</si>
  <si>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</si>
  <si>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</si>
  <si>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</si>
  <si>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</si>
  <si>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</si>
  <si>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</si>
  <si>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</si>
  <si>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</si>
  <si>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</si>
  <si>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</si>
  <si>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</si>
  <si>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</si>
  <si>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</si>
  <si>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</si>
  <si>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</si>
  <si>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</si>
  <si>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</si>
  <si>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</si>
  <si>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</si>
  <si>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</si>
  <si>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</si>
  <si>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</si>
  <si>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</si>
  <si>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</si>
  <si>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</si>
  <si>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</si>
  <si>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</si>
  <si>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</si>
  <si>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</si>
  <si>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</si>
  <si>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</si>
  <si>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</si>
  <si>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</si>
  <si>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</si>
  <si>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</si>
  <si>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</si>
  <si>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</si>
  <si>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</si>
  <si>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</si>
  <si>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</si>
  <si>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</si>
  <si>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</si>
  <si>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</si>
  <si>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</si>
  <si>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</si>
  <si>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</si>
  <si>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</si>
  <si>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</si>
  <si>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</si>
  <si>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</si>
  <si>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</si>
  <si>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</si>
  <si>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</si>
  <si>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</si>
  <si>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</si>
  <si>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</si>
  <si>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</si>
  <si>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</si>
  <si>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</si>
  <si>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</si>
  <si>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</si>
  <si>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</si>
  <si>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</si>
  <si>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</si>
  <si>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</si>
  <si>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</si>
  <si>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</si>
  <si>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</si>
  <si>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</si>
  <si>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</si>
  <si>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</si>
  <si>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</si>
  <si>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</si>
  <si>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</si>
  <si>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</si>
  <si>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</si>
  <si>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</si>
  <si>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</si>
  <si>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</si>
  <si>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</si>
  <si>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</si>
  <si>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</si>
  <si>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</si>
  <si>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</si>
  <si>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</si>
  <si>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</si>
  <si>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</si>
  <si>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</si>
  <si>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</si>
  <si>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</si>
  <si>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</si>
  <si>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</si>
  <si>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</si>
  <si>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</si>
  <si>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</si>
  <si>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</si>
  <si>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</si>
  <si>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</si>
  <si>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</si>
  <si>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</si>
  <si>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</si>
  <si>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</si>
  <si>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</si>
  <si>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</si>
  <si>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</si>
  <si>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</si>
  <si>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</si>
  <si>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</si>
  <si>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</si>
  <si>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</si>
  <si>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</si>
  <si>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</si>
  <si>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</si>
  <si>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</si>
  <si>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</si>
  <si>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</si>
  <si>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</si>
  <si>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</si>
  <si>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</si>
  <si>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</si>
  <si>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</si>
  <si>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</si>
  <si>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</si>
  <si>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</si>
  <si>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</si>
  <si>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</si>
  <si>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</si>
  <si>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</si>
  <si>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</si>
  <si>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</si>
  <si>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</si>
  <si>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</si>
  <si>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</si>
  <si>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</si>
  <si>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</si>
  <si>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</si>
  <si>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</si>
  <si>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</si>
  <si>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</si>
  <si>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</si>
  <si>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</si>
  <si>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</si>
  <si>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</si>
  <si>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</si>
  <si>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</si>
  <si>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</si>
  <si>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</si>
  <si>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</si>
  <si>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</si>
  <si>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</si>
  <si>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</si>
  <si>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</si>
  <si>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</si>
  <si>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</si>
  <si>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</si>
  <si>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</si>
  <si>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</si>
  <si>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</si>
  <si>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</si>
  <si>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</si>
  <si>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</si>
  <si>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</si>
  <si>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</si>
  <si>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</si>
  <si>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</si>
  <si>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</si>
  <si>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</si>
  <si>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</si>
  <si>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</si>
  <si>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</si>
  <si>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</si>
  <si>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</si>
  <si>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</si>
  <si>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</si>
  <si>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</si>
  <si>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</si>
  <si>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</si>
  <si>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</si>
  <si>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</si>
  <si>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</si>
  <si>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</si>
  <si>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</si>
  <si>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</si>
  <si>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</si>
  <si>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</si>
  <si>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</si>
  <si>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</si>
  <si>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</si>
  <si>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</si>
  <si>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</si>
  <si>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</si>
  <si>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</si>
  <si>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</si>
  <si>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</si>
  <si>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</si>
  <si>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</si>
  <si>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</si>
  <si>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</si>
  <si>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</si>
  <si>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</si>
  <si>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</si>
  <si>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</si>
  <si>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</si>
  <si>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</si>
  <si>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</si>
  <si>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</si>
  <si>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</si>
  <si>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</si>
  <si>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</si>
  <si>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</si>
  <si>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</si>
  <si>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</si>
  <si>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</si>
  <si>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</si>
  <si>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</si>
  <si>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</si>
  <si>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</si>
  <si>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</si>
  <si>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</si>
  <si>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</si>
  <si>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</si>
  <si>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</si>
  <si>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</si>
  <si>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</si>
  <si>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</si>
  <si>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</si>
  <si>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</si>
  <si>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</si>
  <si>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</si>
  <si>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</si>
  <si>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</si>
  <si>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</si>
  <si>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</si>
  <si>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</si>
  <si>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</si>
  <si>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</si>
  <si>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</si>
  <si>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</si>
  <si>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</si>
  <si>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</si>
  <si>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</si>
  <si>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</si>
  <si>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</si>
  <si>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</si>
  <si>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</si>
  <si>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</si>
  <si>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</si>
  <si>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</si>
  <si>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</si>
  <si>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</si>
  <si>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</si>
  <si>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</si>
  <si>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</si>
  <si>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</si>
  <si>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</si>
  <si>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</si>
  <si>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</si>
  <si>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</si>
  <si>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</si>
  <si>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</si>
  <si>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</si>
  <si>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</si>
  <si>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</si>
  <si>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</si>
  <si>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</si>
  <si>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</si>
  <si>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</si>
  <si>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</si>
  <si>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</si>
  <si>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</si>
  <si>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</si>
  <si>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</si>
  <si>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</si>
  <si>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</si>
  <si>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</si>
  <si>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</si>
  <si>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</si>
  <si>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</si>
  <si>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</si>
  <si>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</si>
  <si>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</si>
  <si>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</si>
  <si>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</si>
  <si>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</si>
  <si>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</si>
  <si>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</si>
  <si>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</si>
  <si>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</si>
  <si>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</si>
  <si>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</si>
  <si>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</si>
  <si>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</si>
  <si>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</si>
  <si>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</si>
  <si>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</si>
  <si>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</si>
  <si>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</si>
  <si>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</si>
  <si>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</si>
  <si>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</si>
  <si>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</si>
  <si>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</si>
  <si>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</si>
  <si>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</si>
  <si>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</si>
  <si>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</si>
  <si>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</si>
  <si>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</si>
  <si>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</si>
  <si>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</si>
  <si>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</si>
  <si>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</si>
  <si>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</si>
  <si>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</si>
  <si>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</si>
  <si>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</si>
  <si>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</si>
  <si>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</si>
  <si>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</si>
  <si>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</si>
  <si>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</si>
  <si>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</si>
  <si>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</si>
  <si>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</si>
  <si>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</si>
  <si>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</si>
  <si>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</si>
  <si>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</si>
  <si>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</si>
  <si>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</si>
  <si>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</si>
  <si>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</si>
  <si>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</si>
  <si>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</si>
  <si>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Filippa FOTOPOULOU</t>
  </si>
  <si>
    <t>Shaili SINGH</t>
  </si>
  <si>
    <t>Chantoba BRIGHT</t>
  </si>
  <si>
    <t>Shantae FOREMAN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</si>
  <si>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</si>
  <si>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</si>
  <si>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</si>
  <si>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</si>
  <si>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</si>
  <si>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</si>
  <si>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</si>
  <si>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</si>
  <si>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</si>
  <si>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</si>
  <si>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</si>
  <si>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</si>
  <si>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</si>
  <si>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</si>
  <si>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</si>
  <si>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</si>
  <si>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</si>
  <si>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</si>
  <si>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</si>
  <si>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</si>
  <si>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</si>
  <si>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</si>
  <si>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</si>
  <si>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</si>
  <si>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</si>
  <si>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</si>
  <si>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</si>
  <si>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</si>
  <si>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</si>
  <si>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</si>
  <si>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</si>
  <si>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</si>
  <si>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</si>
  <si>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</si>
  <si>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Tatiana AHOLOU</t>
  </si>
  <si>
    <t>Esther ISA</t>
  </si>
  <si>
    <t>Priyanka KERKETTA</t>
  </si>
  <si>
    <t>Annie TOPAL</t>
  </si>
  <si>
    <t>Jacqueline POKUAAH</t>
  </si>
  <si>
    <t>Amy LAUREN ROLFE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</si>
  <si>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</si>
  <si>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</si>
  <si>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</si>
  <si>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</si>
  <si>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</si>
  <si>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</si>
  <si>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</si>
  <si>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</si>
  <si>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</si>
  <si>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</si>
  <si>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</si>
  <si>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</si>
  <si>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</si>
  <si>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</si>
  <si>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</si>
  <si>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</si>
  <si>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</si>
  <si>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</si>
  <si>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</si>
  <si>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</si>
  <si>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</si>
  <si>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</si>
  <si>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</si>
  <si>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</si>
  <si>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</si>
  <si>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</si>
  <si>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</si>
  <si>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</si>
  <si>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</si>
  <si>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</si>
  <si>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</si>
  <si>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</si>
  <si>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</si>
  <si>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</si>
  <si>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</si>
  <si>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</si>
  <si>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</si>
  <si>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</si>
  <si>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</si>
  <si>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</si>
  <si>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</si>
  <si>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</si>
  <si>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</si>
  <si>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</si>
  <si>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</si>
  <si>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</si>
  <si>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</si>
  <si>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</si>
  <si>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</si>
  <si>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</si>
  <si>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</si>
  <si>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Athira SURENDRAN</t>
  </si>
  <si>
    <t>Tia Louise ROZARIO</t>
  </si>
  <si>
    <t>Aria SMALL</t>
  </si>
  <si>
    <t>Angela BARRETT</t>
  </si>
  <si>
    <t>Eavion RICHARDSON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</si>
  <si>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</si>
  <si>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</si>
  <si>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</si>
  <si>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</si>
  <si>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</si>
  <si>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</si>
  <si>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</si>
  <si>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</si>
  <si>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</si>
  <si>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</si>
  <si>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</si>
  <si>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</si>
  <si>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</si>
  <si>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</si>
  <si>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</si>
  <si>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</si>
  <si>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</si>
  <si>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</si>
  <si>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</si>
  <si>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</si>
  <si>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</si>
  <si>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</si>
  <si>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</si>
  <si>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</si>
  <si>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</si>
  <si>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</si>
  <si>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</si>
  <si>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</si>
  <si>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</si>
  <si>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</si>
  <si>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</si>
  <si>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</si>
  <si>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</si>
  <si>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</si>
  <si>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</si>
  <si>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</si>
  <si>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</si>
  <si>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</si>
  <si>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</si>
  <si>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</si>
  <si>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</si>
  <si>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</si>
  <si>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</si>
  <si>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</si>
  <si>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</si>
  <si>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</si>
  <si>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</si>
  <si>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</si>
  <si>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</si>
  <si>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</si>
  <si>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</si>
  <si>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</si>
  <si>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</si>
  <si>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</si>
  <si>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</si>
  <si>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</si>
  <si>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</si>
  <si>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</si>
  <si>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</si>
  <si>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</si>
  <si>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</si>
  <si>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</si>
  <si>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</si>
  <si>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</si>
  <si>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</si>
  <si>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</si>
  <si>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</si>
  <si>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</si>
  <si>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</si>
  <si>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</si>
  <si>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</si>
  <si>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</si>
  <si>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</si>
  <si>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</si>
  <si>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</si>
  <si>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</si>
  <si>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</si>
  <si>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</si>
  <si>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</si>
  <si>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</si>
  <si>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</si>
  <si>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</si>
  <si>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</si>
  <si>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</si>
  <si>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</si>
  <si>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</si>
  <si>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</si>
  <si>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</si>
  <si>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</si>
  <si>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</si>
  <si>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</si>
  <si>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</si>
  <si>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</si>
  <si>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</si>
  <si>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</si>
  <si>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</si>
  <si>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</si>
  <si>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</si>
  <si>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</si>
  <si>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</si>
  <si>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</si>
  <si>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</si>
  <si>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</si>
  <si>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</si>
  <si>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</si>
  <si>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</si>
  <si>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</si>
  <si>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</si>
  <si>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</si>
  <si>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</si>
  <si>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</si>
  <si>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</si>
  <si>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</si>
  <si>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</si>
  <si>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</si>
  <si>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</si>
  <si>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</si>
  <si>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</si>
  <si>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</si>
  <si>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</si>
  <si>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</si>
  <si>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</si>
  <si>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</si>
  <si>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</si>
  <si>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</si>
  <si>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</si>
  <si>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</si>
  <si>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</si>
  <si>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</si>
  <si>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</si>
  <si>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</si>
  <si>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</si>
  <si>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</si>
  <si>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</si>
  <si>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</si>
  <si>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</si>
  <si>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</si>
  <si>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</si>
  <si>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</si>
  <si>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</si>
  <si>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</si>
  <si>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</si>
  <si>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</si>
  <si>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</si>
  <si>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</si>
  <si>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</si>
  <si>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</si>
  <si>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</si>
  <si>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</si>
  <si>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</si>
  <si>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</si>
  <si>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</si>
  <si>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</si>
  <si>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</si>
  <si>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</si>
  <si>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</si>
  <si>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</si>
  <si>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</si>
  <si>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</si>
  <si>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</si>
  <si>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</si>
  <si>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</si>
  <si>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</si>
  <si>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</si>
  <si>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</si>
  <si>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</si>
  <si>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</si>
  <si>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</si>
  <si>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</si>
  <si>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</si>
  <si>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</si>
  <si>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</si>
  <si>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</si>
  <si>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</si>
  <si>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</si>
  <si>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</si>
  <si>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</si>
  <si>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</si>
  <si>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</si>
  <si>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</si>
  <si>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</si>
  <si>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</si>
  <si>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</si>
  <si>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</si>
  <si>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</si>
  <si>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</si>
  <si>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</si>
  <si>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</si>
  <si>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</si>
  <si>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</si>
  <si>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</si>
  <si>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</si>
  <si>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</si>
  <si>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</si>
  <si>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</si>
  <si>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</si>
  <si>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</si>
  <si>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</si>
  <si>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</si>
  <si>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</si>
  <si>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</si>
  <si>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</si>
  <si>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</si>
  <si>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</si>
  <si>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</si>
  <si>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</si>
  <si>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</si>
  <si>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</si>
  <si>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</si>
  <si>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</si>
  <si>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</si>
  <si>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</si>
  <si>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</si>
  <si>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</si>
  <si>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</si>
  <si>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</si>
  <si>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</si>
  <si>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</si>
  <si>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</si>
  <si>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</si>
  <si>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</si>
  <si>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</si>
  <si>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</si>
  <si>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</si>
  <si>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</si>
  <si>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</si>
  <si>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</si>
  <si>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</si>
  <si>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</si>
  <si>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</si>
  <si>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</si>
  <si>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</si>
  <si>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</si>
  <si>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</si>
  <si>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</si>
  <si>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</si>
  <si>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</si>
  <si>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</si>
  <si>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</si>
  <si>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</si>
  <si>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</si>
  <si>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</si>
  <si>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</si>
  <si>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</si>
  <si>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</si>
  <si>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</si>
  <si>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</si>
  <si>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</si>
  <si>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</si>
  <si>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</si>
  <si>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</si>
  <si>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</si>
  <si>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</si>
  <si>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</si>
  <si>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</si>
  <si>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</si>
  <si>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</si>
  <si>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</si>
  <si>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</si>
  <si>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</si>
  <si>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</si>
  <si>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</si>
  <si>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</si>
  <si>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</si>
  <si>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</si>
  <si>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</si>
  <si>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</si>
  <si>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</si>
  <si>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</si>
  <si>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</si>
  <si>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</si>
  <si>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</si>
  <si>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</si>
  <si>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</si>
  <si>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</si>
  <si>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</si>
  <si>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</si>
  <si>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</si>
  <si>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</si>
  <si>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</si>
  <si>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</si>
  <si>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</si>
  <si>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</si>
  <si>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</si>
  <si>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</si>
  <si>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</si>
  <si>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</si>
  <si>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</si>
  <si>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</si>
  <si>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</si>
  <si>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</si>
  <si>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</si>
  <si>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</si>
  <si>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</si>
  <si>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</si>
  <si>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</si>
  <si>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</si>
  <si>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</si>
  <si>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</si>
  <si>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</si>
  <si>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</si>
  <si>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</si>
  <si>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</si>
  <si>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</si>
  <si>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</si>
  <si>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</si>
  <si>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</si>
  <si>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</si>
  <si>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</si>
  <si>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</si>
  <si>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</si>
  <si>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</si>
  <si>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</si>
  <si>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</si>
  <si>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</si>
  <si>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</si>
  <si>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</si>
  <si>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</si>
  <si>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</si>
  <si>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</si>
  <si>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</si>
  <si>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</si>
  <si>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</si>
  <si>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</si>
  <si>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</si>
  <si>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</si>
  <si>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</si>
  <si>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</si>
  <si>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</si>
  <si>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</si>
  <si>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</si>
  <si>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</si>
  <si>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</si>
  <si>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</si>
  <si>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</si>
  <si>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</si>
  <si>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</si>
  <si>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</si>
  <si>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</si>
  <si>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</si>
  <si>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</si>
  <si>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</si>
  <si>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</si>
  <si>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</si>
  <si>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</si>
  <si>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</si>
  <si>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</si>
  <si>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</si>
  <si>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</si>
  <si>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</si>
  <si>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</si>
  <si>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</si>
  <si>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</si>
  <si>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</si>
  <si>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</si>
  <si>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</si>
  <si>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</si>
  <si>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</si>
  <si>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</si>
  <si>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</si>
  <si>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</si>
  <si>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</si>
  <si>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</si>
  <si>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</si>
  <si>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</si>
  <si>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</si>
  <si>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</si>
  <si>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</si>
  <si>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</si>
  <si>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</si>
  <si>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</si>
  <si>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</si>
  <si>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</si>
  <si>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</si>
  <si>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</si>
  <si>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</si>
  <si>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</si>
  <si>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</si>
  <si>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</si>
  <si>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</si>
  <si>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</si>
  <si>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</si>
  <si>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</si>
  <si>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</si>
  <si>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</si>
  <si>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</si>
  <si>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</si>
  <si>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</si>
  <si>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</si>
  <si>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</si>
  <si>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</si>
  <si>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</si>
  <si>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</si>
  <si>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</si>
  <si>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</si>
  <si>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</si>
  <si>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</si>
  <si>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</si>
  <si>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</si>
  <si>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</si>
  <si>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</si>
  <si>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</si>
  <si>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</si>
  <si>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</si>
  <si>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</si>
  <si>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</si>
  <si>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</si>
  <si>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</si>
  <si>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</si>
  <si>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</si>
  <si>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</si>
  <si>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</si>
  <si>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</si>
  <si>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</si>
  <si>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</si>
  <si>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</si>
  <si>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</si>
  <si>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</si>
  <si>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</si>
  <si>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</si>
  <si>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</si>
  <si>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</si>
  <si>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</si>
  <si>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</si>
  <si>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</si>
  <si>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</si>
  <si>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</si>
  <si>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</si>
  <si>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</si>
  <si>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</si>
  <si>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</si>
  <si>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</si>
  <si>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</si>
  <si>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</si>
  <si>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</si>
  <si>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</si>
  <si>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</si>
  <si>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</si>
  <si>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</si>
  <si>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</si>
  <si>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</si>
  <si>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</si>
  <si>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</si>
  <si>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</si>
  <si>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</si>
  <si>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</si>
  <si>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</si>
  <si>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</si>
  <si>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Leungo SCOTCH</t>
  </si>
  <si>
    <t>Zibane NGOZI</t>
  </si>
  <si>
    <t>Russel Alexander NASIR TAIB</t>
  </si>
  <si>
    <t>Kyle ENNIS</t>
  </si>
  <si>
    <t>Rasheed DWYER</t>
  </si>
  <si>
    <t>Lenyn Kish LEONCE</t>
  </si>
  <si>
    <t>Deandre DALEY</t>
  </si>
  <si>
    <t>Kadrian GOLDSON</t>
  </si>
  <si>
    <t>Phodiso RAMPA</t>
  </si>
  <si>
    <t>Dwayne SMITH</t>
  </si>
  <si>
    <t>Anaso JOBODWANA</t>
  </si>
  <si>
    <t>Sandrey DAVISON</t>
  </si>
  <si>
    <t>Thalosang TSHIRELETSO</t>
  </si>
  <si>
    <t>Thapelo MONAIWA</t>
  </si>
  <si>
    <t>Abdoulie ASSIM</t>
  </si>
  <si>
    <t>Neo MOSEBI</t>
  </si>
  <si>
    <t>Oshane BAILEY</t>
  </si>
  <si>
    <t>Zakhiti NENE</t>
  </si>
  <si>
    <t>Bonface Ontuga MWERESA</t>
  </si>
  <si>
    <t>Machel CEDENIO</t>
  </si>
  <si>
    <t>Sydney SIAME</t>
  </si>
  <si>
    <t>Ashwin JOOD</t>
  </si>
  <si>
    <t>Ricquan GRAHAM</t>
  </si>
  <si>
    <t>Wiseman Were MUKHOBE</t>
  </si>
  <si>
    <t>A.S.M. SAFAN</t>
  </si>
  <si>
    <t>Collins Omae GICHANA</t>
  </si>
  <si>
    <t>Akani SLATER</t>
  </si>
  <si>
    <t>Muhd Azeem FAHMI</t>
  </si>
  <si>
    <t>Liam WEBB</t>
  </si>
  <si>
    <t>Zablon Ekhal EKWAM</t>
  </si>
  <si>
    <t>Luyando MUDENDA</t>
  </si>
  <si>
    <t>Ukona KHUZWAYO</t>
  </si>
  <si>
    <t>Deandre WATKIN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</si>
  <si>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</si>
  <si>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</si>
  <si>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</si>
  <si>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</si>
  <si>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</si>
  <si>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</si>
  <si>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</si>
  <si>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</si>
  <si>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</si>
  <si>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</si>
  <si>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</si>
  <si>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</si>
  <si>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</si>
  <si>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</si>
  <si>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</si>
  <si>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</si>
  <si>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</si>
  <si>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</si>
  <si>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</si>
  <si>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</si>
  <si>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Kalinga KUMARAGE</t>
  </si>
  <si>
    <t>Ethan BROWN</t>
  </si>
  <si>
    <t>Stanley Kieti MUTUNGA</t>
  </si>
  <si>
    <t>Anthony COX</t>
  </si>
  <si>
    <t>Javier BROWN</t>
  </si>
  <si>
    <t>Elkanah Kiprotich CHEMELIL</t>
  </si>
  <si>
    <t>Keeno BURRELL</t>
  </si>
  <si>
    <t>Surendar SELVAMANI</t>
  </si>
  <si>
    <t>Roshawn CLARKE</t>
  </si>
  <si>
    <t>Kevin Kiprotich TONUI</t>
  </si>
  <si>
    <t>Demar MURRAY</t>
  </si>
  <si>
    <t>Kennedy LUCHEMBE</t>
  </si>
  <si>
    <t>Oblique SEVILLE</t>
  </si>
  <si>
    <t>Ashley HLUNGWANI</t>
  </si>
  <si>
    <t>James PRESTON</t>
  </si>
  <si>
    <t>Reuben NICHOLS</t>
  </si>
  <si>
    <t>Collins KIPRUTO</t>
  </si>
  <si>
    <t>Jonah KIPROP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</si>
  <si>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</si>
  <si>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</si>
  <si>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</si>
  <si>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</si>
  <si>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</si>
  <si>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</si>
  <si>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</si>
  <si>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</si>
  <si>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</si>
  <si>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</si>
  <si>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</si>
  <si>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</si>
  <si>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</si>
  <si>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</si>
  <si>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</si>
  <si>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</si>
  <si>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</si>
  <si>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</si>
  <si>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</si>
  <si>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</si>
  <si>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</si>
  <si>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</si>
  <si>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J'Voughnn BLAKE</t>
  </si>
  <si>
    <t>Geoffrey KAPELLO</t>
  </si>
  <si>
    <t>Tumo NKAPE</t>
  </si>
  <si>
    <t>Handal ROBAN</t>
  </si>
  <si>
    <t>Ajay KUMAR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</si>
  <si>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</si>
  <si>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</si>
  <si>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</si>
  <si>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</si>
  <si>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</si>
  <si>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</si>
  <si>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</si>
  <si>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</si>
  <si>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</si>
  <si>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</si>
  <si>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</si>
  <si>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</si>
  <si>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Emedy KIPLIMO</t>
  </si>
  <si>
    <t>Prince KUMAR</t>
  </si>
  <si>
    <t>Samuel Naibei KIPLIMO</t>
  </si>
  <si>
    <t>Tony KEMBOI</t>
  </si>
  <si>
    <t>Nirmit DAHIYA</t>
  </si>
  <si>
    <t>Elias KIPRUTO</t>
  </si>
  <si>
    <t>Vincent KOECH</t>
  </si>
  <si>
    <t>Benjamin WALL</t>
  </si>
  <si>
    <t>David LEE</t>
  </si>
  <si>
    <t>Mathanga MBULELI</t>
  </si>
  <si>
    <t>Benjamin KIGEN</t>
  </si>
  <si>
    <t>Evans KIPCHUMBA</t>
  </si>
  <si>
    <t>Noah MACDERMID</t>
  </si>
  <si>
    <t>Moses Kipkemboi KIBET</t>
  </si>
  <si>
    <t>Amos SEREM</t>
  </si>
  <si>
    <t>Vincent KIPCHUMBA</t>
  </si>
  <si>
    <t>Wesley LANGAT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</si>
  <si>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</si>
  <si>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</si>
  <si>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</si>
  <si>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</si>
  <si>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</si>
  <si>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</si>
  <si>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</si>
  <si>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</si>
  <si>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</si>
  <si>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</si>
  <si>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</si>
  <si>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</si>
  <si>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</si>
  <si>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</si>
  <si>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</si>
  <si>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</si>
  <si>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</si>
  <si>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</si>
  <si>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</si>
  <si>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</si>
  <si>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</si>
  <si>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</si>
  <si>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</si>
  <si>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</si>
  <si>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</si>
  <si>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</si>
  <si>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</si>
  <si>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</si>
  <si>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</si>
  <si>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</si>
  <si>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</si>
  <si>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</si>
  <si>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</si>
  <si>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</si>
  <si>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</si>
  <si>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</si>
  <si>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</si>
  <si>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</si>
  <si>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</si>
  <si>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</si>
  <si>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</si>
  <si>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</si>
  <si>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</si>
  <si>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</si>
  <si>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</si>
  <si>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James KARORI</t>
  </si>
  <si>
    <t>. AJAY</t>
  </si>
  <si>
    <t>Simon PAULUS</t>
  </si>
  <si>
    <t>Jackson Kavesa MUEMA</t>
  </si>
  <si>
    <t>Hayden WILDE</t>
  </si>
  <si>
    <t>. VIKASH</t>
  </si>
  <si>
    <t>Brian WEKESA</t>
  </si>
  <si>
    <t>Pakiso MTHEMBU</t>
  </si>
  <si>
    <t>Rohit KUMAR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</si>
  <si>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</si>
  <si>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</si>
  <si>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</si>
  <si>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</si>
  <si>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</si>
  <si>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</si>
  <si>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</si>
  <si>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</si>
  <si>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</si>
  <si>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</si>
  <si>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</si>
  <si>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</si>
  <si>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</si>
  <si>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</si>
  <si>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</si>
  <si>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Simon MWANGI</t>
  </si>
  <si>
    <t>Raj Shekhar PATHAK</t>
  </si>
  <si>
    <t>Leonard BOR</t>
  </si>
  <si>
    <t>Rohit YADAV</t>
  </si>
  <si>
    <t>Mogeni Benuel MAGOMA</t>
  </si>
  <si>
    <t>Paul LEMUYA</t>
  </si>
  <si>
    <t>Simon KAMAU</t>
  </si>
  <si>
    <t>Chen Xiang ANG</t>
  </si>
  <si>
    <t>Mohd Rizzua HAIZAD MUHAMAD</t>
  </si>
  <si>
    <t>Joshua HAWKINS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</si>
  <si>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</si>
  <si>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</si>
  <si>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</si>
  <si>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</si>
  <si>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</si>
  <si>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</si>
  <si>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</si>
  <si>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</si>
  <si>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</si>
  <si>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</si>
  <si>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</si>
  <si>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</si>
  <si>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</si>
  <si>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</si>
  <si>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</si>
  <si>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</si>
  <si>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</si>
  <si>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</si>
  <si>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</si>
  <si>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</si>
  <si>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</si>
  <si>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</si>
  <si>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</si>
  <si>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</si>
  <si>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</si>
  <si>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</si>
  <si>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</si>
  <si>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</si>
  <si>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</si>
  <si>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</si>
  <si>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Kadesh ROBERTS</t>
  </si>
  <si>
    <t>N.D.K. VIDURANGA</t>
  </si>
  <si>
    <t>Abhay NARAYAN</t>
  </si>
  <si>
    <t>Antonio FORBES</t>
  </si>
  <si>
    <t>Javel FULLERTON</t>
  </si>
  <si>
    <t>Najmuddeen MOHAMMED</t>
  </si>
  <si>
    <t>M. MANOOP</t>
  </si>
  <si>
    <t>Rayon CAMPBELL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</si>
  <si>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</si>
  <si>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</si>
  <si>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</si>
  <si>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</si>
  <si>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</si>
  <si>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</si>
  <si>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</si>
  <si>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</si>
  <si>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Romario STEWART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</si>
  <si>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</si>
  <si>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</si>
  <si>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</si>
  <si>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</si>
  <si>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</si>
  <si>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</si>
  <si>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</si>
  <si>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</si>
  <si>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</si>
  <si>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</si>
  <si>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</si>
  <si>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</si>
  <si>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</si>
  <si>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</si>
  <si>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</si>
  <si>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</si>
  <si>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Aaron ANTOINE</t>
  </si>
  <si>
    <t>Micaiah WASHINGTON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</si>
  <si>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</si>
  <si>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</si>
  <si>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</si>
  <si>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</si>
  <si>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</si>
  <si>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</si>
  <si>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</si>
  <si>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</si>
  <si>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</si>
  <si>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</si>
  <si>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</si>
  <si>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</si>
  <si>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</si>
  <si>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</si>
  <si>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</si>
  <si>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</si>
  <si>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</si>
  <si>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</si>
  <si>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Uchenna EGBU</t>
  </si>
  <si>
    <t>Hamish KERR</t>
  </si>
  <si>
    <t>Kampton KAM</t>
  </si>
  <si>
    <t>Kaustabha JAISWAL</t>
  </si>
  <si>
    <t>Pedakama RAJU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</si>
  <si>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</si>
  <si>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</si>
  <si>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</si>
  <si>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</si>
  <si>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</si>
  <si>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</si>
  <si>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</si>
  <si>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</si>
  <si>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</si>
  <si>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</si>
  <si>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</si>
  <si>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</si>
  <si>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</si>
  <si>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</si>
  <si>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</si>
  <si>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</si>
  <si>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</si>
  <si>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</si>
  <si>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</si>
  <si>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</si>
  <si>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</si>
  <si>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</si>
  <si>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</si>
  <si>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</si>
  <si>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</si>
  <si>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</si>
  <si>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</si>
  <si>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</si>
  <si>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</si>
  <si>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</si>
  <si>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</si>
  <si>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</si>
  <si>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</si>
  <si>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</si>
  <si>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</si>
  <si>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</si>
  <si>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</si>
  <si>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</si>
  <si>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</si>
  <si>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</si>
  <si>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</si>
  <si>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</si>
  <si>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</si>
  <si>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</si>
  <si>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</si>
  <si>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</si>
  <si>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</si>
  <si>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</si>
  <si>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</si>
  <si>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</si>
  <si>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</si>
  <si>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</si>
  <si>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</si>
  <si>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</si>
  <si>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</si>
  <si>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</si>
  <si>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</si>
  <si>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</si>
  <si>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</si>
  <si>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</si>
  <si>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</si>
  <si>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</si>
  <si>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</si>
  <si>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</si>
  <si>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</si>
  <si>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</si>
  <si>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</si>
  <si>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</si>
  <si>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</si>
  <si>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</si>
  <si>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</si>
  <si>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</si>
  <si>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</si>
  <si>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</si>
  <si>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</si>
  <si>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</si>
  <si>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</si>
  <si>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</si>
  <si>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</si>
  <si>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</si>
  <si>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</si>
  <si>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</si>
  <si>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</si>
  <si>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</si>
  <si>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</si>
  <si>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</si>
  <si>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</si>
  <si>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</si>
  <si>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</si>
  <si>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</si>
  <si>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</si>
  <si>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</si>
  <si>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</si>
  <si>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</si>
  <si>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</si>
  <si>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</si>
  <si>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</si>
  <si>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</si>
  <si>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</si>
  <si>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</si>
  <si>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</si>
  <si>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</si>
  <si>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</si>
  <si>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</si>
  <si>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</si>
  <si>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</si>
  <si>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</si>
  <si>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</si>
  <si>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</si>
  <si>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</si>
  <si>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</si>
  <si>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</si>
  <si>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</si>
  <si>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</si>
  <si>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</si>
  <si>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</si>
  <si>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</si>
  <si>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</si>
  <si>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</si>
  <si>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</si>
  <si>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</si>
  <si>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</si>
  <si>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</si>
  <si>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</si>
  <si>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</si>
  <si>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</si>
  <si>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</si>
  <si>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</si>
  <si>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</si>
  <si>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</si>
  <si>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</si>
  <si>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</si>
  <si>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</si>
  <si>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</si>
  <si>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</si>
  <si>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</si>
  <si>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</si>
  <si>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</si>
  <si>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</si>
  <si>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</si>
  <si>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</si>
  <si>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</si>
  <si>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</si>
  <si>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</si>
  <si>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</si>
  <si>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</si>
  <si>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</si>
  <si>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</si>
  <si>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</si>
  <si>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</si>
  <si>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</si>
  <si>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</si>
  <si>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</si>
  <si>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</si>
  <si>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</si>
  <si>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</si>
  <si>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</si>
  <si>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</si>
  <si>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</si>
  <si>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</si>
  <si>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</si>
  <si>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</si>
  <si>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</si>
  <si>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</si>
  <si>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</si>
  <si>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</si>
  <si>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</si>
  <si>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</si>
  <si>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</si>
  <si>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</si>
  <si>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</si>
  <si>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</si>
  <si>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</si>
  <si>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</si>
  <si>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</si>
  <si>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</si>
  <si>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</si>
  <si>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</si>
  <si>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</si>
  <si>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</si>
  <si>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</si>
  <si>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</si>
  <si>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</si>
  <si>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</si>
  <si>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</si>
  <si>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</si>
  <si>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</si>
  <si>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</si>
  <si>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</si>
  <si>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</si>
  <si>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Amit YADAV</t>
  </si>
  <si>
    <t>Nelson YEGON</t>
  </si>
  <si>
    <t>Abhishek SINGH</t>
  </si>
  <si>
    <t>Methusellah KIPROP</t>
  </si>
  <si>
    <t>Gavin JOHNSON-ASSOON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</si>
  <si>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</si>
  <si>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</si>
  <si>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</si>
  <si>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</si>
  <si>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</si>
  <si>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</si>
  <si>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</si>
  <si>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</si>
  <si>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</si>
  <si>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</si>
  <si>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</si>
  <si>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</si>
  <si>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</si>
  <si>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</si>
  <si>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</si>
  <si>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</si>
  <si>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</si>
  <si>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</si>
  <si>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</si>
  <si>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</si>
  <si>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</si>
  <si>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</si>
  <si>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</si>
  <si>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</si>
  <si>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</si>
  <si>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</si>
  <si>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</si>
  <si>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</si>
  <si>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</si>
  <si>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Appachangada BELLIAPPA</t>
  </si>
  <si>
    <t>Nick BOWKER</t>
  </si>
  <si>
    <t>Ferdinand OMANYALA</t>
  </si>
  <si>
    <t>Akani SIMBINE</t>
  </si>
  <si>
    <t>Andre DE GRASSE</t>
  </si>
  <si>
    <t>Gift LEOTLELA</t>
  </si>
  <si>
    <t>Yohan BLAKE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</si>
  <si>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</si>
  <si>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</si>
  <si>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</si>
  <si>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</si>
  <si>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</si>
  <si>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</si>
  <si>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</si>
  <si>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</si>
  <si>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</si>
  <si>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</si>
  <si>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</si>
  <si>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</si>
  <si>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</si>
  <si>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</si>
  <si>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</si>
  <si>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</si>
  <si>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</si>
  <si>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</si>
  <si>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</si>
  <si>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</si>
  <si>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</si>
  <si>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</si>
  <si>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</si>
  <si>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Sachin DENNIS</t>
  </si>
  <si>
    <t>Tahir WALSH</t>
  </si>
  <si>
    <t>Romario WILLIAMS</t>
  </si>
  <si>
    <t>Eric HARRISON JR.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</si>
  <si>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</si>
  <si>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</si>
  <si>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</si>
  <si>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</si>
  <si>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</si>
  <si>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</si>
  <si>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</si>
  <si>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</si>
  <si>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</si>
  <si>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</si>
  <si>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</si>
  <si>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</si>
  <si>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</si>
  <si>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</si>
  <si>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</si>
  <si>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</si>
  <si>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</si>
  <si>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</si>
  <si>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</si>
  <si>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</si>
  <si>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</si>
  <si>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</si>
  <si>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</si>
  <si>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</si>
  <si>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</si>
  <si>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</si>
  <si>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</si>
  <si>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</si>
  <si>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</si>
  <si>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</si>
  <si>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</si>
  <si>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</si>
  <si>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</si>
  <si>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</si>
  <si>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</si>
  <si>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</si>
  <si>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</si>
  <si>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</si>
  <si>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</si>
  <si>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</si>
  <si>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</si>
  <si>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</si>
  <si>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</si>
  <si>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</si>
  <si>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</si>
  <si>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</si>
  <si>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</si>
  <si>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</si>
  <si>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</si>
  <si>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</si>
  <si>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</si>
  <si>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</si>
  <si>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</si>
  <si>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</si>
  <si>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</si>
  <si>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</si>
  <si>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</si>
  <si>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</si>
  <si>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</si>
  <si>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</si>
  <si>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</si>
  <si>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</si>
  <si>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</si>
  <si>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</si>
  <si>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</si>
  <si>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</si>
  <si>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</si>
  <si>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</si>
  <si>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</si>
  <si>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</si>
  <si>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</si>
  <si>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</si>
  <si>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</si>
  <si>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</si>
  <si>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</si>
  <si>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</si>
  <si>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</si>
  <si>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</si>
  <si>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</si>
  <si>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</si>
  <si>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</si>
  <si>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</si>
  <si>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</si>
  <si>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</si>
  <si>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</si>
  <si>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</si>
  <si>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</si>
  <si>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</si>
  <si>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</si>
  <si>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</si>
  <si>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</si>
  <si>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</si>
  <si>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</si>
  <si>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</si>
  <si>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</si>
  <si>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</si>
  <si>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</si>
  <si>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</si>
  <si>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</si>
  <si>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</si>
  <si>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</si>
  <si>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</si>
  <si>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</si>
  <si>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</si>
  <si>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</si>
  <si>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</si>
  <si>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</si>
  <si>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</si>
  <si>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</si>
  <si>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</si>
  <si>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</si>
  <si>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</si>
  <si>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</si>
  <si>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</si>
  <si>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</si>
  <si>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</si>
  <si>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</si>
  <si>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</si>
  <si>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</si>
  <si>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</si>
  <si>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</si>
  <si>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</si>
  <si>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</si>
  <si>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</si>
  <si>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</si>
  <si>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</si>
  <si>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</si>
  <si>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</si>
  <si>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</si>
  <si>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</si>
  <si>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</si>
  <si>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</si>
  <si>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</si>
  <si>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</si>
  <si>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</si>
  <si>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</si>
  <si>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Muhammed Anas YAHIYA</t>
  </si>
  <si>
    <t>Lee THOMPSON</t>
  </si>
  <si>
    <t>Tyrice TAYLOR</t>
  </si>
  <si>
    <t>Lindukuhle GORA</t>
  </si>
  <si>
    <t>Michael OHIOZE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</si>
  <si>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</si>
  <si>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</si>
  <si>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</si>
  <si>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</si>
  <si>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</si>
  <si>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</si>
  <si>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</si>
  <si>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</si>
  <si>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</si>
  <si>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</si>
  <si>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</si>
  <si>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</si>
  <si>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</si>
  <si>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</si>
  <si>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</si>
  <si>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</si>
  <si>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</si>
  <si>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</si>
  <si>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</si>
  <si>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</si>
  <si>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</si>
  <si>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</si>
  <si>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</si>
  <si>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</si>
  <si>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</si>
  <si>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</si>
  <si>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</si>
  <si>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</si>
  <si>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</si>
  <si>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</si>
  <si>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</si>
  <si>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</si>
  <si>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</si>
  <si>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</si>
  <si>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</si>
  <si>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</si>
  <si>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</si>
  <si>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</si>
  <si>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</si>
  <si>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</si>
  <si>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</si>
  <si>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</si>
  <si>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</si>
  <si>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</si>
  <si>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</si>
  <si>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</si>
  <si>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</si>
  <si>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</si>
  <si>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</si>
  <si>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</si>
  <si>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</si>
  <si>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</si>
  <si>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</si>
  <si>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</si>
  <si>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</si>
  <si>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</si>
  <si>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</si>
  <si>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Rocco ZAMAN-BROWNE</t>
  </si>
  <si>
    <t>Themba MADIMA</t>
  </si>
  <si>
    <t>Ngeno KIPNGETICH</t>
  </si>
  <si>
    <t>Stavros SPYROU</t>
  </si>
  <si>
    <t>Tshegofatso NWAGU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</si>
  <si>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</si>
  <si>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</si>
  <si>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</si>
  <si>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</si>
  <si>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</si>
  <si>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</si>
  <si>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</si>
  <si>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</si>
  <si>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</si>
  <si>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</si>
  <si>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</si>
  <si>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</si>
  <si>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</si>
  <si>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</si>
  <si>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</si>
  <si>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</si>
  <si>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</si>
  <si>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</si>
  <si>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</si>
  <si>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</si>
  <si>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</si>
  <si>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</si>
  <si>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</si>
  <si>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</si>
  <si>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</si>
  <si>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</si>
  <si>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</si>
  <si>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</si>
  <si>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</si>
  <si>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</si>
  <si>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</si>
  <si>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</si>
  <si>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</si>
  <si>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</si>
  <si>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</si>
  <si>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</si>
  <si>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</si>
  <si>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</si>
  <si>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</si>
  <si>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</si>
  <si>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</si>
  <si>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</si>
  <si>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</si>
  <si>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</si>
  <si>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</si>
  <si>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</si>
  <si>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</si>
  <si>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</si>
  <si>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</si>
  <si>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</si>
  <si>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</si>
  <si>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</si>
  <si>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</si>
  <si>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</si>
  <si>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</si>
  <si>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</si>
  <si>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</si>
  <si>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</si>
  <si>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</si>
  <si>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</si>
  <si>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</si>
  <si>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</si>
  <si>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</si>
  <si>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</si>
  <si>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</si>
  <si>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</si>
  <si>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</si>
  <si>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</si>
  <si>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</si>
  <si>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</si>
  <si>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</si>
  <si>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</si>
  <si>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</si>
  <si>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</si>
  <si>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</si>
  <si>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</si>
  <si>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</si>
  <si>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</si>
  <si>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</si>
  <si>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</si>
  <si>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</si>
  <si>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</si>
  <si>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</si>
  <si>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</si>
  <si>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</si>
  <si>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</si>
  <si>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</si>
  <si>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</si>
  <si>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</si>
  <si>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</si>
  <si>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</si>
  <si>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</si>
  <si>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</si>
  <si>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</si>
  <si>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</si>
  <si>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</si>
  <si>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</si>
  <si>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</si>
  <si>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</si>
  <si>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</si>
  <si>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</si>
  <si>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</si>
  <si>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</si>
  <si>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</si>
  <si>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</si>
  <si>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</si>
  <si>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</si>
  <si>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</si>
  <si>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</si>
  <si>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</si>
  <si>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</si>
  <si>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</si>
  <si>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</si>
  <si>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</si>
  <si>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</si>
  <si>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</si>
  <si>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</si>
  <si>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</si>
  <si>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</si>
  <si>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</si>
  <si>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</si>
  <si>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</si>
  <si>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</si>
  <si>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</si>
  <si>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</si>
  <si>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</si>
  <si>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</si>
  <si>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</si>
  <si>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</si>
  <si>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</si>
  <si>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</si>
  <si>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</si>
  <si>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</si>
  <si>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</si>
  <si>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</si>
  <si>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</si>
  <si>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</si>
  <si>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</si>
  <si>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</si>
  <si>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</si>
  <si>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</si>
  <si>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</si>
  <si>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</si>
  <si>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</si>
  <si>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</si>
  <si>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</si>
  <si>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</si>
  <si>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</si>
  <si>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</si>
  <si>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</si>
  <si>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</si>
  <si>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</si>
  <si>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</si>
  <si>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</si>
  <si>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</si>
  <si>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</si>
  <si>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</si>
  <si>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</si>
  <si>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</si>
  <si>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</si>
  <si>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</si>
  <si>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</si>
  <si>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</si>
  <si>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</si>
  <si>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</si>
  <si>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</si>
  <si>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</si>
  <si>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</si>
  <si>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</si>
  <si>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</si>
  <si>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</si>
  <si>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</si>
  <si>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</si>
  <si>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</si>
  <si>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</si>
  <si>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</si>
  <si>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</si>
  <si>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</si>
  <si>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</si>
  <si>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</si>
  <si>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</si>
  <si>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</si>
  <si>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</si>
  <si>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</si>
  <si>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</si>
  <si>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</si>
  <si>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</si>
  <si>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</si>
  <si>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</si>
  <si>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</si>
  <si>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</si>
  <si>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</si>
  <si>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</si>
  <si>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</si>
  <si>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</si>
  <si>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</si>
  <si>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</si>
  <si>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</si>
  <si>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</si>
  <si>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</si>
  <si>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</si>
  <si>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</si>
  <si>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</si>
  <si>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</si>
  <si>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</si>
  <si>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</si>
  <si>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</si>
  <si>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</si>
  <si>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</si>
  <si>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</si>
  <si>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</si>
  <si>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</si>
  <si>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</si>
  <si>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</si>
  <si>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</si>
  <si>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</si>
  <si>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</si>
  <si>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</si>
  <si>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</si>
  <si>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</si>
  <si>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</si>
  <si>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</si>
  <si>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</si>
  <si>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</si>
  <si>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</si>
  <si>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</si>
  <si>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</si>
  <si>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</si>
  <si>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</si>
  <si>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</si>
  <si>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</si>
  <si>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</si>
  <si>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</si>
  <si>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</si>
  <si>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</si>
  <si>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</si>
  <si>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</si>
  <si>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</si>
  <si>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</si>
  <si>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</si>
  <si>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</si>
  <si>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</si>
  <si>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</si>
  <si>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</si>
  <si>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</si>
  <si>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</si>
  <si>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</si>
  <si>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</si>
  <si>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</si>
  <si>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</si>
  <si>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</si>
  <si>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</si>
  <si>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</si>
  <si>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</si>
  <si>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</si>
  <si>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</si>
  <si>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</si>
  <si>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</si>
  <si>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</si>
  <si>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</si>
  <si>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</si>
  <si>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</si>
  <si>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</si>
  <si>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</si>
  <si>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</si>
  <si>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</si>
  <si>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</si>
  <si>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</si>
  <si>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</si>
  <si>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</si>
  <si>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</si>
  <si>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</si>
  <si>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</si>
  <si>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</si>
  <si>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</si>
  <si>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</si>
  <si>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</si>
  <si>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</si>
  <si>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</si>
  <si>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</si>
  <si>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</si>
  <si>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</si>
  <si>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</si>
  <si>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</si>
  <si>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</si>
  <si>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</si>
  <si>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</si>
  <si>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</si>
  <si>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</si>
  <si>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</si>
  <si>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</si>
  <si>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</si>
  <si>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</si>
  <si>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</si>
  <si>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</si>
  <si>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</si>
  <si>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</si>
  <si>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</si>
  <si>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</si>
  <si>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</si>
  <si>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</si>
  <si>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</si>
  <si>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</si>
  <si>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</si>
  <si>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</si>
  <si>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</si>
  <si>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</si>
  <si>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</si>
  <si>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</si>
  <si>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</si>
  <si>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</si>
  <si>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</si>
  <si>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</si>
  <si>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</si>
  <si>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</si>
  <si>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</si>
  <si>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</si>
  <si>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</si>
  <si>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</si>
  <si>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</si>
  <si>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</si>
  <si>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</si>
  <si>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</si>
  <si>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</si>
  <si>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</si>
  <si>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</si>
  <si>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</si>
  <si>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</si>
  <si>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</si>
  <si>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</si>
  <si>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</si>
  <si>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</si>
  <si>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</si>
  <si>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</si>
  <si>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</si>
  <si>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</si>
  <si>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</si>
  <si>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</si>
  <si>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</si>
  <si>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</si>
  <si>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</si>
  <si>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</si>
  <si>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</si>
  <si>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</si>
  <si>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</si>
  <si>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</si>
  <si>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</si>
  <si>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</si>
  <si>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</si>
  <si>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</si>
  <si>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</si>
  <si>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</si>
  <si>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</si>
  <si>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</si>
  <si>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</si>
  <si>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</si>
  <si>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</si>
  <si>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</si>
  <si>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</si>
  <si>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</si>
  <si>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</si>
  <si>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</si>
  <si>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</si>
  <si>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</si>
  <si>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</si>
  <si>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</si>
  <si>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</si>
  <si>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</si>
  <si>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</si>
  <si>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</si>
  <si>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</si>
  <si>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</si>
  <si>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</si>
  <si>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</si>
  <si>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</si>
  <si>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</si>
  <si>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</si>
  <si>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</si>
  <si>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</si>
  <si>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</si>
  <si>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</si>
  <si>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</si>
  <si>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</si>
  <si>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</si>
  <si>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</si>
  <si>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</si>
  <si>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</si>
  <si>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</si>
  <si>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</si>
  <si>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</si>
  <si>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</si>
  <si>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</si>
  <si>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</si>
  <si>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</si>
  <si>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</si>
  <si>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</si>
  <si>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</si>
  <si>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</si>
  <si>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</si>
  <si>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</si>
  <si>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</si>
  <si>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</si>
  <si>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</si>
  <si>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</si>
  <si>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</si>
  <si>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</si>
  <si>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</si>
  <si>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</si>
  <si>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</si>
  <si>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</si>
  <si>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</si>
  <si>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</si>
  <si>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</si>
  <si>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</si>
  <si>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</si>
  <si>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</si>
  <si>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</si>
  <si>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David Oke EJUMETA</t>
  </si>
  <si>
    <t>Damar FORBES</t>
  </si>
  <si>
    <t>Jullane WALKER</t>
  </si>
  <si>
    <t>Mohammed ABUBAKAR</t>
  </si>
  <si>
    <t>Kavian KERR</t>
  </si>
  <si>
    <t>Kelsey DANIEL</t>
  </si>
  <si>
    <t>Reynold BANIGO</t>
  </si>
  <si>
    <t>Scott JOSEPH</t>
  </si>
  <si>
    <t>Raymond NKWEMY TCHOMFA</t>
  </si>
  <si>
    <t>Yugant Shekhar SINGH</t>
  </si>
  <si>
    <t>Tristan JAMES</t>
  </si>
  <si>
    <t>Jordan TURNER</t>
  </si>
  <si>
    <t>Holland MARTIN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</si>
  <si>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</si>
  <si>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</si>
  <si>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</si>
  <si>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</si>
  <si>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</si>
  <si>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</si>
  <si>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</si>
  <si>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</si>
  <si>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</si>
  <si>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</si>
  <si>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</si>
  <si>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</si>
  <si>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</si>
  <si>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</si>
  <si>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</si>
  <si>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</si>
  <si>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</si>
  <si>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</si>
  <si>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</si>
  <si>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</si>
  <si>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</si>
  <si>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</si>
  <si>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</si>
  <si>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</si>
  <si>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</si>
  <si>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</si>
  <si>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</si>
  <si>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</si>
  <si>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</si>
  <si>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</si>
  <si>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</si>
  <si>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</si>
  <si>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</si>
  <si>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</si>
  <si>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</si>
  <si>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</si>
  <si>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</si>
  <si>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</si>
  <si>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</si>
  <si>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</si>
  <si>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</si>
  <si>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</si>
  <si>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</si>
  <si>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</si>
  <si>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</si>
  <si>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</si>
  <si>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Tamar GREENE</t>
  </si>
  <si>
    <t>Efe UWAIFO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</si>
  <si>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</si>
  <si>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</si>
  <si>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</si>
  <si>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</si>
  <si>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</si>
  <si>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</si>
  <si>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</si>
  <si>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</si>
  <si>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</si>
  <si>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</si>
  <si>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</si>
  <si>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</si>
  <si>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</si>
  <si>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</si>
  <si>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</si>
  <si>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</si>
  <si>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</si>
  <si>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</si>
  <si>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</si>
  <si>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</si>
  <si>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</si>
  <si>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</si>
  <si>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</si>
  <si>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</si>
  <si>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</si>
  <si>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</si>
  <si>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</si>
  <si>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</si>
  <si>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</si>
  <si>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</si>
  <si>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</si>
  <si>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</si>
  <si>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</si>
  <si>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</si>
  <si>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</si>
  <si>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</si>
  <si>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</si>
  <si>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</si>
  <si>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</si>
  <si>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</si>
  <si>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</si>
  <si>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</si>
  <si>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</si>
  <si>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</si>
  <si>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</si>
  <si>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</si>
  <si>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</si>
  <si>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</si>
  <si>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</si>
  <si>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</si>
  <si>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</si>
  <si>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</si>
  <si>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</si>
  <si>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</si>
  <si>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</si>
  <si>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</si>
  <si>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</si>
  <si>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</si>
  <si>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</si>
  <si>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</si>
  <si>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</si>
  <si>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</si>
  <si>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</si>
  <si>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</si>
  <si>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</si>
  <si>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</si>
  <si>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</si>
  <si>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</si>
  <si>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</si>
  <si>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</si>
  <si>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</si>
  <si>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</si>
  <si>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</si>
  <si>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</si>
  <si>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</si>
  <si>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</si>
  <si>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</si>
  <si>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</si>
  <si>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</si>
  <si>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</si>
  <si>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</si>
  <si>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</si>
  <si>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</si>
  <si>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</si>
  <si>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</si>
  <si>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</si>
  <si>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</si>
  <si>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</si>
  <si>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</si>
  <si>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</si>
  <si>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</si>
  <si>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</si>
  <si>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</si>
  <si>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</si>
  <si>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</si>
  <si>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</si>
  <si>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</si>
  <si>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</si>
  <si>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</si>
  <si>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</si>
  <si>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</si>
  <si>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</si>
  <si>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</si>
  <si>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</si>
  <si>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</si>
  <si>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</si>
  <si>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</si>
  <si>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</si>
  <si>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</si>
  <si>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</si>
  <si>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</si>
  <si>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</si>
  <si>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</si>
  <si>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</si>
  <si>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</si>
  <si>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</si>
  <si>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</si>
  <si>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</si>
  <si>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</si>
  <si>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</si>
  <si>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</si>
  <si>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</si>
  <si>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</si>
  <si>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</si>
  <si>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</si>
  <si>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</si>
  <si>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</si>
  <si>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</si>
  <si>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</si>
  <si>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</si>
  <si>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</si>
  <si>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</si>
  <si>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</si>
  <si>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</si>
  <si>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</si>
  <si>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</si>
  <si>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</si>
  <si>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</si>
  <si>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</si>
  <si>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</si>
  <si>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</si>
  <si>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</si>
  <si>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</si>
  <si>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</si>
  <si>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</si>
  <si>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</si>
  <si>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</si>
  <si>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</si>
  <si>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</si>
  <si>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</si>
  <si>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</si>
  <si>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</si>
  <si>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</si>
  <si>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</si>
  <si>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</si>
  <si>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</si>
  <si>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</si>
  <si>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</si>
  <si>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</si>
  <si>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</si>
  <si>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</si>
  <si>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</si>
  <si>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</si>
  <si>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</si>
  <si>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</si>
  <si>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</si>
  <si>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</si>
  <si>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</si>
  <si>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</si>
  <si>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</si>
  <si>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</si>
  <si>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</si>
  <si>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</si>
  <si>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</si>
  <si>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</si>
  <si>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</si>
  <si>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</si>
  <si>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</si>
  <si>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</si>
  <si>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</si>
  <si>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</si>
  <si>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</si>
  <si>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</si>
  <si>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</si>
  <si>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</si>
  <si>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</si>
  <si>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</si>
  <si>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</si>
  <si>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</si>
  <si>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</si>
  <si>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</si>
  <si>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Zico CAMPBELL</t>
  </si>
  <si>
    <t>Chetan KAPOOR</t>
  </si>
  <si>
    <t>Patrick SWAN</t>
  </si>
  <si>
    <t>Bhagat SINGH</t>
  </si>
  <si>
    <t>Gareth WINTER</t>
  </si>
  <si>
    <t>Johann JEREMIAH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</si>
  <si>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</si>
  <si>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</si>
  <si>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</si>
  <si>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</si>
  <si>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</si>
  <si>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</si>
  <si>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</si>
  <si>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</si>
  <si>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</si>
  <si>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</si>
  <si>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</si>
  <si>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</si>
  <si>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</si>
  <si>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</si>
  <si>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</si>
  <si>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</si>
  <si>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</si>
  <si>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</si>
  <si>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</si>
  <si>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</si>
  <si>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</si>
  <si>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</si>
  <si>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</si>
  <si>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</si>
  <si>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</si>
  <si>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</si>
  <si>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</si>
  <si>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</si>
  <si>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</si>
  <si>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</si>
  <si>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</si>
  <si>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</si>
  <si>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</si>
  <si>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</si>
  <si>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</si>
  <si>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</si>
  <si>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</si>
  <si>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</si>
  <si>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</si>
  <si>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</si>
  <si>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</si>
  <si>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</si>
  <si>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</si>
  <si>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</si>
  <si>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</si>
  <si>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</si>
  <si>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</si>
  <si>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</si>
  <si>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</si>
  <si>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</si>
  <si>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</si>
  <si>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</si>
  <si>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</si>
  <si>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</si>
  <si>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</si>
  <si>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</si>
  <si>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</si>
  <si>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</si>
  <si>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</si>
  <si>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</si>
  <si>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</si>
  <si>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</si>
  <si>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</si>
  <si>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</si>
  <si>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</si>
  <si>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</si>
  <si>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</si>
  <si>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</si>
  <si>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</si>
  <si>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</si>
  <si>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</si>
  <si>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</si>
  <si>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</si>
  <si>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</si>
  <si>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</si>
  <si>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</si>
  <si>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</si>
  <si>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</si>
  <si>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</si>
  <si>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</si>
  <si>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</si>
  <si>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</si>
  <si>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</si>
  <si>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</si>
  <si>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</si>
  <si>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</si>
  <si>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</si>
  <si>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</si>
  <si>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</si>
  <si>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</si>
  <si>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</si>
  <si>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</si>
  <si>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</si>
  <si>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</si>
  <si>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</si>
  <si>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</si>
  <si>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</si>
  <si>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</si>
  <si>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</si>
  <si>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</si>
  <si>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</si>
  <si>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</si>
  <si>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</si>
  <si>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</si>
  <si>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</si>
  <si>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</si>
  <si>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</si>
  <si>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</si>
  <si>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</si>
  <si>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</si>
  <si>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</si>
  <si>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</si>
  <si>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</si>
  <si>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</si>
  <si>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</si>
  <si>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</si>
  <si>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</si>
  <si>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</si>
  <si>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</si>
  <si>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</si>
  <si>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</si>
  <si>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</si>
  <si>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</si>
  <si>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</si>
  <si>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</si>
  <si>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</si>
  <si>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</si>
  <si>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</si>
  <si>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</si>
  <si>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</si>
  <si>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</si>
  <si>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</si>
  <si>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</si>
  <si>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</si>
  <si>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</si>
  <si>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</si>
  <si>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</si>
  <si>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</si>
  <si>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</si>
  <si>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</si>
  <si>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</si>
  <si>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</si>
  <si>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</si>
  <si>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</si>
  <si>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</si>
  <si>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</si>
  <si>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</si>
  <si>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</si>
  <si>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</si>
  <si>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</si>
  <si>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</si>
  <si>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</si>
  <si>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</si>
  <si>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</si>
  <si>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</si>
  <si>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</si>
  <si>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</si>
  <si>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</si>
  <si>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</si>
  <si>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</si>
  <si>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</si>
  <si>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</si>
  <si>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</si>
  <si>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</si>
  <si>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</si>
  <si>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</si>
  <si>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</si>
  <si>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</si>
  <si>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</si>
  <si>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</si>
  <si>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</si>
  <si>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</si>
  <si>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</si>
  <si>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</si>
  <si>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</si>
  <si>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</si>
  <si>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</si>
  <si>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</si>
  <si>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</si>
  <si>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</si>
  <si>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</si>
  <si>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</si>
  <si>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</si>
  <si>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</si>
  <si>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</si>
  <si>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</si>
  <si>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</si>
  <si>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</si>
  <si>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</si>
  <si>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</si>
  <si>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</si>
  <si>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</si>
  <si>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</si>
  <si>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</si>
  <si>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</si>
  <si>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</si>
  <si>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</si>
  <si>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</si>
  <si>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</si>
  <si>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</si>
  <si>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</si>
  <si>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</si>
  <si>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</si>
  <si>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</si>
  <si>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</si>
  <si>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</si>
  <si>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</si>
  <si>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</si>
  <si>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</si>
  <si>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</si>
  <si>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</si>
  <si>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</si>
  <si>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</si>
  <si>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</si>
  <si>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</si>
  <si>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</si>
  <si>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</si>
  <si>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</si>
  <si>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</si>
  <si>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</si>
  <si>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</si>
  <si>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</si>
  <si>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</si>
  <si>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</si>
  <si>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</si>
  <si>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</si>
  <si>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</si>
  <si>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</si>
  <si>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</si>
  <si>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</si>
  <si>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</si>
  <si>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</si>
  <si>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</si>
  <si>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</si>
  <si>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</si>
  <si>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</si>
  <si>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</si>
  <si>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</si>
  <si>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</si>
  <si>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</si>
  <si>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</si>
  <si>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</si>
  <si>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</si>
  <si>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</si>
  <si>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</si>
  <si>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</si>
  <si>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</si>
  <si>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</si>
  <si>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</si>
  <si>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</si>
  <si>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</si>
  <si>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</si>
  <si>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</si>
  <si>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</si>
  <si>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</si>
  <si>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</si>
  <si>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</si>
  <si>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</si>
  <si>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</si>
  <si>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</si>
  <si>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</si>
  <si>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</si>
  <si>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</si>
  <si>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</si>
  <si>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</si>
  <si>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</si>
  <si>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</si>
  <si>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</si>
  <si>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</si>
  <si>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</si>
  <si>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</si>
  <si>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</si>
  <si>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</si>
  <si>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</si>
  <si>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</si>
  <si>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</si>
  <si>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</si>
  <si>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</si>
  <si>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</si>
  <si>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</si>
  <si>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</si>
  <si>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</si>
  <si>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</si>
  <si>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</si>
  <si>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</si>
  <si>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</si>
  <si>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</si>
  <si>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</si>
  <si>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</si>
  <si>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</si>
  <si>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</si>
  <si>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</si>
  <si>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</si>
  <si>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</si>
  <si>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</si>
  <si>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</si>
  <si>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</si>
  <si>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</si>
  <si>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</si>
  <si>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</si>
  <si>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</si>
  <si>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</si>
  <si>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</si>
  <si>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</si>
  <si>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</si>
  <si>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</si>
  <si>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</si>
  <si>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</si>
  <si>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</si>
  <si>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</si>
  <si>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</si>
  <si>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</si>
  <si>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</si>
  <si>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</si>
  <si>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</si>
  <si>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</si>
  <si>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</si>
  <si>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</si>
  <si>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</si>
  <si>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</si>
  <si>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</si>
  <si>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</si>
  <si>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</si>
  <si>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</si>
  <si>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</si>
  <si>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</si>
  <si>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</si>
  <si>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</si>
  <si>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</si>
  <si>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</si>
  <si>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</si>
  <si>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</si>
  <si>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</si>
  <si>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</si>
  <si>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</si>
  <si>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</si>
  <si>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</si>
  <si>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</si>
  <si>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</si>
  <si>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</si>
  <si>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</si>
  <si>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</si>
  <si>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</si>
  <si>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</si>
  <si>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</si>
  <si>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</si>
  <si>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</si>
  <si>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</si>
  <si>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</si>
  <si>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</si>
  <si>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</si>
  <si>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</si>
  <si>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</si>
  <si>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</si>
  <si>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</si>
  <si>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</si>
  <si>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</si>
  <si>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</si>
  <si>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</si>
  <si>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</si>
  <si>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</si>
  <si>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</si>
  <si>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</si>
  <si>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</si>
  <si>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</si>
  <si>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</si>
  <si>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</si>
  <si>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</si>
  <si>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</si>
  <si>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</si>
  <si>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</si>
  <si>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</si>
  <si>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</si>
  <si>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</si>
  <si>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</si>
  <si>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</si>
  <si>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</si>
  <si>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</si>
  <si>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</si>
  <si>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</si>
  <si>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</si>
  <si>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</si>
  <si>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</si>
  <si>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</si>
  <si>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</si>
  <si>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</si>
  <si>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</si>
  <si>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</si>
  <si>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</si>
  <si>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</si>
  <si>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</si>
  <si>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</si>
  <si>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</si>
  <si>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</si>
  <si>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</si>
  <si>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</si>
  <si>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</si>
  <si>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</si>
  <si>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</si>
  <si>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</si>
  <si>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</si>
  <si>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</si>
  <si>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</si>
  <si>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</si>
  <si>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</si>
  <si>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</si>
  <si>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</si>
  <si>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</si>
  <si>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</si>
  <si>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</si>
  <si>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</si>
  <si>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</si>
  <si>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</si>
  <si>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</si>
  <si>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</si>
  <si>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</si>
  <si>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</si>
  <si>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</si>
  <si>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</si>
  <si>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</si>
  <si>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</si>
  <si>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</si>
  <si>
    <t>Justin CAVANAGH</t>
  </si>
  <si>
    <t>Aaron STUBBS</t>
  </si>
  <si>
    <t>MacGregor LEAVY</t>
  </si>
  <si>
    <t>Hugo WHITEHEAD</t>
  </si>
  <si>
    <t>Michael JEFFREY</t>
  </si>
  <si>
    <t>Nic SHEN</t>
  </si>
  <si>
    <t>Harry CALLOW</t>
  </si>
  <si>
    <t>Kye MASON</t>
  </si>
  <si>
    <t>Mick STANOVSEK</t>
  </si>
  <si>
    <t>Joshua PERDRISAT</t>
  </si>
  <si>
    <t>Peyton CRAIG</t>
  </si>
  <si>
    <t>Griffin KELLY</t>
  </si>
  <si>
    <t>Patrick KROPP</t>
  </si>
  <si>
    <t>Ben KELLY</t>
  </si>
  <si>
    <t>Matt GUNTHER</t>
  </si>
  <si>
    <t>Brady THRELFALL</t>
  </si>
  <si>
    <t>Toby MENDAY</t>
  </si>
  <si>
    <t>Andrew FERGUSON</t>
  </si>
  <si>
    <t>Sam HOPPER</t>
  </si>
  <si>
    <t>Holly REA</t>
  </si>
  <si>
    <t>Lauren JOHNSTON</t>
  </si>
  <si>
    <t>Georgia CAMPOS</t>
  </si>
  <si>
    <t>Lauren PERCIVAL</t>
  </si>
  <si>
    <t>Cassandra WANG LECOUTEUR</t>
  </si>
  <si>
    <t>Alice DIXON</t>
  </si>
  <si>
    <t>Jade BEAVEN</t>
  </si>
  <si>
    <t>Sienna MALTESE</t>
  </si>
  <si>
    <t>Jasynta LAMPRET</t>
  </si>
  <si>
    <t>Iluka-Rose TAYLOR</t>
  </si>
  <si>
    <t>Astrid SMYTH</t>
  </si>
  <si>
    <t>Emily CASACLANG</t>
  </si>
  <si>
    <t>Erin BLUNDELL</t>
  </si>
  <si>
    <t>Denika MURRAY</t>
  </si>
  <si>
    <t>Kalliyan SEREMET</t>
  </si>
  <si>
    <t>Zurawel TEAGAN</t>
  </si>
  <si>
    <t>Rebecca BROWN</t>
  </si>
  <si>
    <t>Harriette SLATER</t>
  </si>
  <si>
    <t>Antoine ANDREWS</t>
  </si>
  <si>
    <t>Bouwahghi NKRUMIE</t>
  </si>
  <si>
    <t>Raphael NGAGUELE MBERLINA</t>
  </si>
  <si>
    <t>Elijah Onkware MATHEW</t>
  </si>
  <si>
    <t>Jaiden REID</t>
  </si>
  <si>
    <t>Adrian KERR</t>
  </si>
  <si>
    <t>Malique SAVERY</t>
  </si>
  <si>
    <t>Moses KEMBOI</t>
  </si>
  <si>
    <t>Patrick RONO</t>
  </si>
  <si>
    <t>Francis Leshoo PESI</t>
  </si>
  <si>
    <t>Aaron KEMEI</t>
  </si>
  <si>
    <t>Camron HERRON</t>
  </si>
  <si>
    <t>Eamonn KICHUK</t>
  </si>
  <si>
    <t>Daniel MUNGUTI</t>
  </si>
  <si>
    <t>Oliver CHIGNELL</t>
  </si>
  <si>
    <t>Chanel MUIR</t>
  </si>
  <si>
    <t>Jacob KOSGEI</t>
  </si>
  <si>
    <t>Richard ETIR</t>
  </si>
  <si>
    <t>Harun KIBET</t>
  </si>
  <si>
    <t>Emmanuel WAFULA</t>
  </si>
  <si>
    <t>Eliezar KIBET</t>
  </si>
  <si>
    <t>Enock KIPRORIR</t>
  </si>
  <si>
    <t>Philip KORIR</t>
  </si>
  <si>
    <t>Simon NGEERA</t>
  </si>
  <si>
    <t>Timothy KIBET</t>
  </si>
  <si>
    <t>Raynold Kipkorir CHERUIYOT</t>
  </si>
  <si>
    <t>Ismael KURUI</t>
  </si>
  <si>
    <t>Charles ROTICH</t>
  </si>
  <si>
    <t>Stephen LEMAYA</t>
  </si>
  <si>
    <t>Francis ABONG</t>
  </si>
  <si>
    <t>Leonard BETT</t>
  </si>
  <si>
    <t>Boniface KIPTANUI</t>
  </si>
  <si>
    <t>Shadrack RONO</t>
  </si>
  <si>
    <t>Wesley LADEMA</t>
  </si>
  <si>
    <t>Edwi SEKO</t>
  </si>
  <si>
    <t>Julius CHEPWONY</t>
  </si>
  <si>
    <t>Meshack LELGUT</t>
  </si>
  <si>
    <t>Dominic KINYANJUI</t>
  </si>
  <si>
    <t>Musa MITEI</t>
  </si>
  <si>
    <t>Albert Kipkorir TONUI</t>
  </si>
  <si>
    <t>Vincent Kiprotich MUTAI</t>
  </si>
  <si>
    <t>Reuben Poghisho LONGOSIWA</t>
  </si>
  <si>
    <t>Vincent Kipkurui TOO</t>
  </si>
  <si>
    <t>Frederick CHEBII</t>
  </si>
  <si>
    <t>Nelson NDOMBI</t>
  </si>
  <si>
    <t>Pius KIPLETING</t>
  </si>
  <si>
    <t>Abel Kiprop MUTAI</t>
  </si>
  <si>
    <t>Cyrus MUTURI</t>
  </si>
  <si>
    <t>Paul MUCHOKA</t>
  </si>
  <si>
    <t>Steve RASWEI</t>
  </si>
  <si>
    <t>Kimathi Kenneth KITHINJI</t>
  </si>
  <si>
    <t>Raphael LONGISA</t>
  </si>
  <si>
    <t>Jackson KARU</t>
  </si>
  <si>
    <t>Kiprono CHEPKWONY</t>
  </si>
  <si>
    <t>Nicholas KIPCHUMBA</t>
  </si>
  <si>
    <t>Stanley SIROR</t>
  </si>
  <si>
    <t>David MUNGAI</t>
  </si>
  <si>
    <t>Muhammad Ridzwan RIDAL</t>
  </si>
  <si>
    <t>Nicholas Kiplimo KESSIO</t>
  </si>
  <si>
    <t>Noah ROGERS</t>
  </si>
  <si>
    <t>Andre ANURA</t>
  </si>
  <si>
    <t>Luqman Hakim RAMLAN</t>
  </si>
  <si>
    <t>Balvin ISRAEL</t>
  </si>
  <si>
    <t>Brendon Ting LI KING</t>
  </si>
  <si>
    <t>Mohd Shah SHOLIKIN AZHAR</t>
  </si>
  <si>
    <t>Tetteh ANANG</t>
  </si>
  <si>
    <t>Johnathan RODGERS</t>
  </si>
  <si>
    <t>Muhd Sunik MUSLIMIN</t>
  </si>
  <si>
    <t>Nathan CRAWFORD-WALLIS</t>
  </si>
  <si>
    <t>Scott THOMSON</t>
  </si>
  <si>
    <t>NG Tak SING</t>
  </si>
  <si>
    <t>Adam STACK</t>
  </si>
  <si>
    <t>Verrol SAM</t>
  </si>
  <si>
    <t>Rafe COIUILLAULT</t>
  </si>
  <si>
    <t>Ethan BONE</t>
  </si>
  <si>
    <t>Ryan INGRAHAM</t>
  </si>
  <si>
    <t>Riley HIGGINS</t>
  </si>
  <si>
    <t>Lucien WANGBA</t>
  </si>
  <si>
    <t>Petros MITSIDES</t>
  </si>
  <si>
    <t>Paraskevas BATZAVALIS</t>
  </si>
  <si>
    <t>Nelson MALAKWEN</t>
  </si>
  <si>
    <t>Luke STACHOWICZ</t>
  </si>
  <si>
    <t>Derrick WANJOHI</t>
  </si>
  <si>
    <t>Eric Maugo SIKUKU</t>
  </si>
  <si>
    <t>Stephen NDANGILI</t>
  </si>
  <si>
    <t>David KINGORI</t>
  </si>
  <si>
    <t>Amos KIPRUTO</t>
  </si>
  <si>
    <t>Zaphania CHERUIYOT</t>
  </si>
  <si>
    <t>Daniel MUIVA KITONYI</t>
  </si>
  <si>
    <t>Thomas EKIRU</t>
  </si>
  <si>
    <t>Daniel KEMBOI</t>
  </si>
  <si>
    <t>Mahfuzur RAHMAN</t>
  </si>
  <si>
    <t>Nick MILLER</t>
  </si>
  <si>
    <t>Paige ARCHER</t>
  </si>
  <si>
    <t>Herverge KOLE ETAME</t>
  </si>
  <si>
    <t>Rhani HAGAN</t>
  </si>
  <si>
    <t>Milcent NDORO</t>
  </si>
  <si>
    <t>Joan CHERONO</t>
  </si>
  <si>
    <t>Gladys KEBENEI</t>
  </si>
  <si>
    <t>Agnes MUENI</t>
  </si>
  <si>
    <t>Nelly CHEPCHIRCHIR</t>
  </si>
  <si>
    <t>Mercyline CHERONO</t>
  </si>
  <si>
    <t>Virginia NYAMBURA</t>
  </si>
  <si>
    <t>Nancy CHEROP</t>
  </si>
  <si>
    <t>Abigail NORDBERG</t>
  </si>
  <si>
    <t>Everlyne SYOMBUA</t>
  </si>
  <si>
    <t>Ann GATHONI</t>
  </si>
  <si>
    <t>Celestine CHEPKOSGEI</t>
  </si>
  <si>
    <t>Olivia BOYD</t>
  </si>
  <si>
    <t>Yveen JEPKEMBOI</t>
  </si>
  <si>
    <t>Marion CHEPKOECH</t>
  </si>
  <si>
    <t>Rebbeca CHEBOLEL</t>
  </si>
  <si>
    <t>Rose WANGUI</t>
  </si>
  <si>
    <t>Jematian KADOGO</t>
  </si>
  <si>
    <t>Nelly CHEPTOO</t>
  </si>
  <si>
    <t>Jecinta NYOKABI</t>
  </si>
  <si>
    <t>Eva GOODISSON</t>
  </si>
  <si>
    <t>Violet JELAGAT</t>
  </si>
  <si>
    <t>Kirthana RAMASAMY</t>
  </si>
  <si>
    <t>Zubaidah Siti ADABI</t>
  </si>
  <si>
    <t>Jo-anna PINNOCK</t>
  </si>
  <si>
    <t>Nurul ASHIKIN</t>
  </si>
  <si>
    <t>Busola AKINDURO</t>
  </si>
  <si>
    <t>Ramona HYLTON</t>
  </si>
  <si>
    <t>Rhianna LUGG</t>
  </si>
  <si>
    <t>Shanniqua WILLIAMS</t>
  </si>
  <si>
    <t>Ashleigh REID</t>
  </si>
  <si>
    <t>Olivia POWER</t>
  </si>
  <si>
    <t>Sesilia ANTHIA</t>
  </si>
  <si>
    <t>Linda Ngendo OSESO</t>
  </si>
  <si>
    <t>Teagan ASHLEY</t>
  </si>
  <si>
    <t>Mireya CASSAR</t>
  </si>
  <si>
    <t>Laura LANGLEY</t>
  </si>
  <si>
    <t>Violet JEPKEMOI</t>
  </si>
  <si>
    <t>Assumpta IKATE</t>
  </si>
  <si>
    <t>Camryn NOVINETZ</t>
  </si>
  <si>
    <t>Grace GATHONI</t>
  </si>
  <si>
    <t>Grace THOITI</t>
  </si>
  <si>
    <t>Valentine KIPKETER</t>
  </si>
  <si>
    <t>Gloria KITE</t>
  </si>
  <si>
    <t>Aishwarya BABU SAB</t>
  </si>
  <si>
    <t>Gabriella TAYLOR</t>
  </si>
  <si>
    <t>Trinity INALL-BEJAH</t>
  </si>
  <si>
    <t>Isabella WING</t>
  </si>
  <si>
    <t>Grace BEAGLEHOLE</t>
  </si>
  <si>
    <t>Lucy DYSON</t>
  </si>
  <si>
    <t>Brittany SCOTT</t>
  </si>
  <si>
    <t>Jenna HEATH</t>
  </si>
  <si>
    <t>Ruby WORRELL</t>
  </si>
  <si>
    <t>Cassiana PAPADOULIS</t>
  </si>
  <si>
    <t>Kareema WAKIM</t>
  </si>
  <si>
    <t>Frankleen NEWAH-JARFOI</t>
  </si>
  <si>
    <t>Tyson GENT</t>
  </si>
  <si>
    <t>Jye PERROTT</t>
  </si>
  <si>
    <t>Matthew GOUGH</t>
  </si>
  <si>
    <t>Callum BURNS</t>
  </si>
  <si>
    <t>Maris TRANQUILLE</t>
  </si>
  <si>
    <t>Thomas THORPE</t>
  </si>
  <si>
    <t>Jeevan NEWBY</t>
  </si>
  <si>
    <t>Odaine CROOKS</t>
  </si>
  <si>
    <t>Eckhardt POTGIETER</t>
  </si>
  <si>
    <t>Noah Nirmal TOM</t>
  </si>
  <si>
    <t>Gregory PRINCE</t>
  </si>
  <si>
    <t>Rajesh RAMESH</t>
  </si>
  <si>
    <t>Aruna DHARSHANA</t>
  </si>
  <si>
    <t>Delano KENNEDY</t>
  </si>
  <si>
    <t>Shaemar UTER</t>
  </si>
  <si>
    <t>Sabelo DHLAMINI</t>
  </si>
  <si>
    <t>Edmund DU PLESSIS</t>
  </si>
  <si>
    <t>Bruce-Lynn DAMONS</t>
  </si>
  <si>
    <t>Adrian NETHERSOLE</t>
  </si>
  <si>
    <t>Hannes NAUDE</t>
  </si>
  <si>
    <t>Tafar-Hi HINDS</t>
  </si>
  <si>
    <t>P.R. RAHUL</t>
  </si>
  <si>
    <t>Aman CHOUDHARY</t>
  </si>
  <si>
    <t>R.M.C.D.M. RATHNAYAKE</t>
  </si>
  <si>
    <t>Abhishek PAL</t>
  </si>
  <si>
    <t>Mutai EZRA</t>
  </si>
  <si>
    <t>Kartik KUMAR</t>
  </si>
  <si>
    <t>Silas Kiplagat CHEBOTIBIN</t>
  </si>
  <si>
    <t>Rikus VAN NIEKERK</t>
  </si>
  <si>
    <t>Bonginkosi ZWANE</t>
  </si>
  <si>
    <t>Jorim L√©noard BANGUE</t>
  </si>
  <si>
    <t>Eric VAN DER WALT</t>
  </si>
  <si>
    <t>Salinda Randewa K.W.</t>
  </si>
  <si>
    <t>Asitha Tharanga RATHNAYAKE</t>
  </si>
  <si>
    <t>Peter MAKGATO</t>
  </si>
  <si>
    <t>P. DAVID</t>
  </si>
  <si>
    <t>Thato MALEMATSHA</t>
  </si>
  <si>
    <t>M.I.M. ASAN</t>
  </si>
  <si>
    <t>Michael SKOSANA</t>
  </si>
  <si>
    <t>Junior MONDLANE</t>
  </si>
  <si>
    <t>Thapelo NKUNA</t>
  </si>
  <si>
    <t>Sandun Krishantha KUMARA</t>
  </si>
  <si>
    <t>C.G.S.T. SENEVIRATHNE</t>
  </si>
  <si>
    <t>Chad WILLIAMS</t>
  </si>
  <si>
    <t>Michael CURRIAH</t>
  </si>
  <si>
    <t>Zachary GORDON</t>
  </si>
  <si>
    <t>Brandon POTTINGER</t>
  </si>
  <si>
    <t>P. THAYAGA</t>
  </si>
  <si>
    <t>Roshen Dulmin SANDANAM</t>
  </si>
  <si>
    <t>K. Chamod Laksamudra MENDIS</t>
  </si>
  <si>
    <t>A.K: SIDHARTH</t>
  </si>
  <si>
    <t>DJ LIEBENBERG</t>
  </si>
  <si>
    <t>James HAVINGA</t>
  </si>
  <si>
    <t>Vikas YADAV</t>
  </si>
  <si>
    <t>Ankit KUMAR</t>
  </si>
  <si>
    <t>D.C. WICKRAMARATHNE</t>
  </si>
  <si>
    <t>Akeel HANCHARD</t>
  </si>
  <si>
    <t>R. RATHUSAN</t>
  </si>
  <si>
    <t>E.K.C.K. PADMASIRI</t>
  </si>
  <si>
    <t>Reabetswe MOLOI</t>
  </si>
  <si>
    <t>Banele SHABANGU</t>
  </si>
  <si>
    <t>Sabrina DOCKERY</t>
  </si>
  <si>
    <t>Marlie VILJOEN</t>
  </si>
  <si>
    <t>Nadeesha RAMANAYAKE</t>
  </si>
  <si>
    <t>Tony-Ann BECKFORD</t>
  </si>
  <si>
    <t>Charne SWART</t>
  </si>
  <si>
    <t>Shanika KAHAWALAGE</t>
  </si>
  <si>
    <t>Jessica MCLEAN</t>
  </si>
  <si>
    <t>Jodyann MITCHELL</t>
  </si>
  <si>
    <t>Susan ANENO</t>
  </si>
  <si>
    <t>Paige PATTERSON</t>
  </si>
  <si>
    <t>Calli THACKERY</t>
  </si>
  <si>
    <t>Tayla KAVANAGH</t>
  </si>
  <si>
    <t>Anneken VILJOEN</t>
  </si>
  <si>
    <t>Kavita YADAV</t>
  </si>
  <si>
    <t>Andisiwe NJUNGUZA</t>
  </si>
  <si>
    <t>Alexia AUSTIN</t>
  </si>
  <si>
    <t>Natasha GERTENBACH</t>
  </si>
  <si>
    <t>Mila COMPAAN</t>
  </si>
  <si>
    <t>Erasel BOER</t>
  </si>
  <si>
    <t>Habiba HARRIS</t>
  </si>
  <si>
    <t>Karessa KIRTON</t>
  </si>
  <si>
    <t>Shackelia GREEN</t>
  </si>
  <si>
    <t>Amesha Piumanthi Hettiarachchi HETTIARACHCHILAGE</t>
  </si>
  <si>
    <t>Deandra Harris HARRIS</t>
  </si>
  <si>
    <t>Annalice BRADY</t>
  </si>
  <si>
    <t>Joane GERBER</t>
  </si>
  <si>
    <t>Rose XEYI</t>
  </si>
  <si>
    <t>Ridma Nishadi ABEYRATHNA</t>
  </si>
  <si>
    <t>K.H. Nethmi MEGAWARNA</t>
  </si>
  <si>
    <t>Ravada KUSUMA</t>
  </si>
  <si>
    <t>Jade-Ann DAWKINS</t>
  </si>
  <si>
    <t>Allison WILDER</t>
  </si>
  <si>
    <t>Renindi PEHANSA</t>
  </si>
  <si>
    <t>Asia MCKAY</t>
  </si>
  <si>
    <t>Natasha PURCHAS</t>
  </si>
  <si>
    <t>Britannia JOHNSON</t>
  </si>
  <si>
    <t>Britannie JOHNSON</t>
  </si>
  <si>
    <t>Janell FULLERTON</t>
  </si>
  <si>
    <t>Mhairi PORTERFIELD-WALTERS</t>
  </si>
  <si>
    <t>Leonie SAMUELS</t>
  </si>
  <si>
    <t>Rachel MACLENNAN</t>
  </si>
  <si>
    <t>Makayla ROY</t>
  </si>
  <si>
    <t>Ann ASWORTH</t>
  </si>
  <si>
    <t>Cornelia JOUBERT</t>
  </si>
  <si>
    <t>Renata VOSLOO</t>
  </si>
  <si>
    <t>Charn√© BOSMAN</t>
  </si>
  <si>
    <t>Annet Chemengich CHALANGAT</t>
  </si>
  <si>
    <t>Cedric NGOTHO</t>
  </si>
  <si>
    <t>James KERMOND</t>
  </si>
  <si>
    <t>Alex PETTIGREW</t>
  </si>
  <si>
    <t>Jayden GILL</t>
  </si>
  <si>
    <t>Bridget OAKLEY</t>
  </si>
  <si>
    <t>Amelie SUN</t>
  </si>
  <si>
    <t>Sienna HANIKERI</t>
  </si>
  <si>
    <t>Abigail DARGAN</t>
  </si>
  <si>
    <t>Jade WALAS</t>
  </si>
  <si>
    <t>Georgia WYATT-READ</t>
  </si>
  <si>
    <t>Karina BELL</t>
  </si>
  <si>
    <t>Ackeem BLAKE</t>
  </si>
  <si>
    <t>Mukhethwa TSHIFURA</t>
  </si>
  <si>
    <t>Delano DUNKLEY</t>
  </si>
  <si>
    <t>Khutsho RASAKA</t>
  </si>
  <si>
    <t>Bradley Botshelo NKOANA</t>
  </si>
  <si>
    <t>Emile ERASMUS</t>
  </si>
  <si>
    <t>Bradley OLIPHANT</t>
  </si>
  <si>
    <t>Henrico BRUINTJIES</t>
  </si>
  <si>
    <t>Thembo John MONARENG</t>
  </si>
  <si>
    <t>Ibrahim AYORINDE</t>
  </si>
  <si>
    <t>Javari THOMAS</t>
  </si>
  <si>
    <t>Siyabonga NYATHI</t>
  </si>
  <si>
    <t>Ethan NOBLE</t>
  </si>
  <si>
    <t>Praise OLATOKE</t>
  </si>
  <si>
    <t>Bulali MNYAMANA</t>
  </si>
  <si>
    <t>Zion CAMPBELL</t>
  </si>
  <si>
    <t>Tumisang SHEZI</t>
  </si>
  <si>
    <t>Shevioe REID</t>
  </si>
  <si>
    <t>Ohdel JAMES</t>
  </si>
  <si>
    <t>Ruan OOSTHUIZEN</t>
  </si>
  <si>
    <t>Tarees RHODEN</t>
  </si>
  <si>
    <t>Kimar FARQUHARSON</t>
  </si>
  <si>
    <t>Miguel NICHOLAS</t>
  </si>
  <si>
    <t>Cleophus Kipruto KIPKORIR</t>
  </si>
  <si>
    <t>Ditiro MEKHISE</t>
  </si>
  <si>
    <t>James SEELIGER</t>
  </si>
  <si>
    <t>Tumelo MACHABA</t>
  </si>
  <si>
    <t>Abednico CHOBA</t>
  </si>
  <si>
    <t>Pilane TSHEGOFATSO</t>
  </si>
  <si>
    <t>Zane POWELL</t>
  </si>
  <si>
    <t>Craig HUFFER</t>
  </si>
  <si>
    <t>Modupi TLADI</t>
  </si>
  <si>
    <t>Dikotsi LEKOPA</t>
  </si>
  <si>
    <t>Michael WARD</t>
  </si>
  <si>
    <t>Cameron AVERY</t>
  </si>
  <si>
    <t>Benson Moshon LINGOKAL</t>
  </si>
  <si>
    <t>Mokofane Milton KEKANA</t>
  </si>
  <si>
    <t>Regan MAGWAI</t>
  </si>
  <si>
    <t>Oscar SMITH</t>
  </si>
  <si>
    <t>Michael SCHOEMAN</t>
  </si>
  <si>
    <t>Tre HOLLINGSWORTH</t>
  </si>
  <si>
    <t>Jerome CAMPBELL</t>
  </si>
  <si>
    <t>Christian RAHYME</t>
  </si>
  <si>
    <t>SW NEL</t>
  </si>
  <si>
    <t>Shimar BAIN</t>
  </si>
  <si>
    <t>Nickaoli WILLIAMS</t>
  </si>
  <si>
    <t>Khybah DAWSON</t>
  </si>
  <si>
    <t>Asande MTHEMBU</t>
  </si>
  <si>
    <t>Sheldon NOBLE</t>
  </si>
  <si>
    <t>Iangelo ATKINSTALL-DALEY</t>
  </si>
  <si>
    <t>Matt WALSH</t>
  </si>
  <si>
    <t>Oageng MDLELA</t>
  </si>
  <si>
    <t>Karran KAPUR-WALTON</t>
  </si>
  <si>
    <t>Mark MELLOR</t>
  </si>
  <si>
    <t>Charlie CAMERON</t>
  </si>
  <si>
    <t>Jack HARRIS</t>
  </si>
  <si>
    <t>Oliver HERRING</t>
  </si>
  <si>
    <t>Kevin NEDRICK</t>
  </si>
  <si>
    <t>Brandon OVINGTON</t>
  </si>
  <si>
    <t>Johnie JEAN-JACQUES</t>
  </si>
  <si>
    <t>Donroy BROWN</t>
  </si>
  <si>
    <t>Kenneth IKEJI</t>
  </si>
  <si>
    <t>Hercules VAN VUUREN</t>
  </si>
  <si>
    <t>Duncan Kinyanchui MONG'ARE</t>
  </si>
  <si>
    <t>Adrian MITCHELL</t>
  </si>
  <si>
    <t>Jonah MCCAFFERTY</t>
  </si>
  <si>
    <t>Boniface Kyalo KILONZO</t>
  </si>
  <si>
    <t>John KORIR</t>
  </si>
  <si>
    <t>Boipelo TSHEMESE</t>
  </si>
  <si>
    <t>Viwe JINGQI</t>
  </si>
  <si>
    <t>Leah BERTRAND</t>
  </si>
  <si>
    <t>Mpotseng SEKESE</t>
  </si>
  <si>
    <t>Kayla MURRAY</t>
  </si>
  <si>
    <t>Marzaan LOOTS</t>
  </si>
  <si>
    <t>Anastasia Natalie LE-ROY</t>
  </si>
  <si>
    <t>Molepo PRECIOUS</t>
  </si>
  <si>
    <t>Niesha BURGHER</t>
  </si>
  <si>
    <t>Jura LEVY</t>
  </si>
  <si>
    <t>Brandy HALL</t>
  </si>
  <si>
    <t>Antoinette VAN DER MERWE</t>
  </si>
  <si>
    <t>Marissa WHITE</t>
  </si>
  <si>
    <t>Odeshia NANTON</t>
  </si>
  <si>
    <t>Yanique MCNEIL</t>
  </si>
  <si>
    <t>Kaliese CARTER</t>
  </si>
  <si>
    <t>Nayanna DUBARRY-GAY</t>
  </si>
  <si>
    <t>Christine Ndanu MUTUA</t>
  </si>
  <si>
    <t>Carla VAN WYK</t>
  </si>
  <si>
    <t>Thobile AMON</t>
  </si>
  <si>
    <t>Merabu NAGWANDALA</t>
  </si>
  <si>
    <t>Kirsti Erin BELL</t>
  </si>
  <si>
    <t>Alfin Wanzila NYAMASYO</t>
  </si>
  <si>
    <t>Rachael FRANKLIN</t>
  </si>
  <si>
    <t>Valissa BROWN</t>
  </si>
  <si>
    <t>Chane KOK</t>
  </si>
  <si>
    <t>Aliyah LOGAN</t>
  </si>
  <si>
    <t>Chloe ROYCE</t>
  </si>
  <si>
    <t>Amanda THRUE</t>
  </si>
  <si>
    <t>Jeminise PARRIS</t>
  </si>
  <si>
    <t>Hassanat FASHINA-BOMBALA</t>
  </si>
  <si>
    <t>Marie-Fr√©d√©rique POULIN</t>
  </si>
  <si>
    <t>Hannah VAN NIEKERK</t>
  </si>
  <si>
    <t>Kira KOPEC</t>
  </si>
  <si>
    <t>Sharelle SAMUEL</t>
  </si>
  <si>
    <t>Michelle GROENEWALD</t>
  </si>
  <si>
    <t>Anika WILLIAMS</t>
  </si>
  <si>
    <t>Lia REVELAS</t>
  </si>
  <si>
    <t>Timeke-jade COETZEE</t>
  </si>
  <si>
    <t>Xiomara MALONE</t>
  </si>
  <si>
    <t>Abigail KWARTENG</t>
  </si>
  <si>
    <t>Lucy WALLIKER</t>
  </si>
  <si>
    <t>Mia JANSE VAN RENSBURG</t>
  </si>
  <si>
    <t>Ahshareah ENOE</t>
  </si>
  <si>
    <t>Kimola HINES</t>
  </si>
  <si>
    <t>Emily ALTY</t>
  </si>
  <si>
    <t>Sarah OMOREGIE</t>
  </si>
  <si>
    <t>Canitra MACKEY</t>
  </si>
  <si>
    <t>Dan√® COETZER</t>
  </si>
  <si>
    <t>Tynelle GUMBS</t>
  </si>
  <si>
    <t>Margo Chene PRETORIUS</t>
  </si>
  <si>
    <t>Mayce BATES</t>
  </si>
  <si>
    <t>Jenna REID</t>
  </si>
  <si>
    <t>Giovanna JANES</t>
  </si>
  <si>
    <t>Kymoi NORAY</t>
  </si>
  <si>
    <t>Chandi MULDER</t>
  </si>
  <si>
    <t>Jenevieve PATRY-SMITH</t>
  </si>
  <si>
    <t>Ilana JANSEN</t>
  </si>
  <si>
    <t>Jewel COLLINS</t>
  </si>
  <si>
    <t>Hannah HOPPER</t>
  </si>
  <si>
    <t>Emile GHOSE</t>
  </si>
  <si>
    <t>Martha AKENO</t>
  </si>
  <si>
    <t>Caroline ROTICH</t>
  </si>
  <si>
    <t>Ailsa MACDONALD</t>
  </si>
  <si>
    <t>Jen ELLIOTT</t>
  </si>
  <si>
    <t>Chrisann GORDON-POWELL</t>
  </si>
  <si>
    <t>Rosie EDWARDS</t>
  </si>
  <si>
    <t>Rebecca GENTRY</t>
  </si>
  <si>
    <t>Prisca JEPTOO</t>
  </si>
  <si>
    <t>Gladys JERONO</t>
  </si>
  <si>
    <t>Lanni MARCHANT</t>
  </si>
  <si>
    <t>Pascalia JEPKOGEI</t>
  </si>
  <si>
    <t>Benoy CHERUIYOT</t>
  </si>
  <si>
    <t>Becky BRIGGS</t>
  </si>
  <si>
    <t>Lillian JELAGAT</t>
  </si>
  <si>
    <t>Alina ARMAS</t>
  </si>
  <si>
    <t>Monica CHERUTO</t>
  </si>
  <si>
    <t>Alice Jepkemboi KIMUTAI</t>
  </si>
  <si>
    <t>Ruth MATEBO</t>
  </si>
  <si>
    <t>Caroline CHEPKWONY</t>
  </si>
  <si>
    <t>Salina JEBET</t>
  </si>
  <si>
    <t>Grace MOMANYI</t>
  </si>
  <si>
    <t>Championship Win Y/N</t>
  </si>
  <si>
    <t>Nick HOUGH</t>
  </si>
  <si>
    <t>Connor FRY</t>
  </si>
  <si>
    <t>Perf Date</t>
  </si>
  <si>
    <t>Benjamin AZAMATI</t>
  </si>
  <si>
    <t>Ogheneovo Nicholas MABILO</t>
  </si>
  <si>
    <t>Micheal CAMPBELL</t>
  </si>
  <si>
    <t>Adam CLAYTON</t>
  </si>
  <si>
    <t>Dashinelle DYER</t>
  </si>
  <si>
    <t>Samwel Bitonyake IMETA</t>
  </si>
  <si>
    <t>Duke KUALI</t>
  </si>
  <si>
    <t>Odane MCPHERSON</t>
  </si>
  <si>
    <t>Almond SMALL</t>
  </si>
  <si>
    <t>Siva KUMAR</t>
  </si>
  <si>
    <t>V.K. ELAKKIADASAN</t>
  </si>
  <si>
    <t>Christopher GRANT</t>
  </si>
  <si>
    <t>Karson KOWALCHUK</t>
  </si>
  <si>
    <t>Gracious Junior USHIE</t>
  </si>
  <si>
    <t>Emmanuel AGENOR</t>
  </si>
  <si>
    <t>Phumzile Eno MQOLO</t>
  </si>
  <si>
    <t>Harjit SINGH</t>
  </si>
  <si>
    <t>Carlos BROWN JR.</t>
  </si>
  <si>
    <t>Kinsley AYEBIDE</t>
  </si>
  <si>
    <t>Adell COLTHRUST</t>
  </si>
  <si>
    <t>Brandon LETTS</t>
  </si>
  <si>
    <t>Muhammad Zulfiqar BIN ISMAIL</t>
  </si>
  <si>
    <t>Bradley DORMEUS</t>
  </si>
  <si>
    <t>Kuron GRIFFITH</t>
  </si>
  <si>
    <t>Myles MISENER-DALEY</t>
  </si>
  <si>
    <t>Thomas SOMERS</t>
  </si>
  <si>
    <t>Anthony CARPENTER</t>
  </si>
  <si>
    <t>Shemar CHAMBERS</t>
  </si>
  <si>
    <t>Jon OKOYE</t>
  </si>
  <si>
    <t>Mvuyo MOSS</t>
  </si>
  <si>
    <t>Muhammed Ajmal VARIYATHODI</t>
  </si>
  <si>
    <t>Joseph ODURO MANU</t>
  </si>
  <si>
    <t>Darion SKERRITT</t>
  </si>
  <si>
    <t>Jaheim HOLLOWAY</t>
  </si>
  <si>
    <t>Akash KUMAR</t>
  </si>
  <si>
    <t>Stephen Otieno OLUOCH</t>
  </si>
  <si>
    <t>Emmanuel BAMIDELE</t>
  </si>
  <si>
    <t>Patrick Kakozi NYAMBE</t>
  </si>
  <si>
    <t>Joel Thabo SEMENYA</t>
  </si>
  <si>
    <t>Colby JENNINGS</t>
  </si>
  <si>
    <t>Kennedy Kimeu MUTHOKI</t>
  </si>
  <si>
    <t>Aboubakar Sidick TETNDAP NSANGOU</t>
  </si>
  <si>
    <t>Terry THOMAS</t>
  </si>
  <si>
    <t>Ayo Toritseju ADEOLA</t>
  </si>
  <si>
    <t>Angrej SINGH</t>
  </si>
  <si>
    <t>Johnson NNAMANI</t>
  </si>
  <si>
    <t>Japhet SAMUEL</t>
  </si>
  <si>
    <t>Nicholas Kiplangat KEBENEI</t>
  </si>
  <si>
    <t>Thomas STAINES</t>
  </si>
  <si>
    <t>Reece SHARMAN-NEWELL</t>
  </si>
  <si>
    <t>Krishan KUMAR</t>
  </si>
  <si>
    <t>Mohammed Afsal PULIKKALAKATH</t>
  </si>
  <si>
    <t>Peter Kitum CHEPKWONY</t>
  </si>
  <si>
    <t>Norbert Kipngetich KOLOMBOS</t>
  </si>
  <si>
    <t>Anu KUMAR</t>
  </si>
  <si>
    <t>Ankesh CHAUDHARY</t>
  </si>
  <si>
    <t>Nkosinathi SIBIYA</t>
  </si>
  <si>
    <t>Dejaun BLACKMAN</t>
  </si>
  <si>
    <t>Liam RIVARD</t>
  </si>
  <si>
    <t>Prakash Balu GADADE</t>
  </si>
  <si>
    <t>Manjit SINGH</t>
  </si>
  <si>
    <t>Boikanyo MOTLHAMME</t>
  </si>
  <si>
    <t>Liston KWENDENDA</t>
  </si>
  <si>
    <t>Tom DRADIGA</t>
  </si>
  <si>
    <t>Nicholas WHITTAKER</t>
  </si>
  <si>
    <t>Ajay Kumar SAROJ</t>
  </si>
  <si>
    <t>James HENEGHAN</t>
  </si>
  <si>
    <t>Liam LAMB</t>
  </si>
  <si>
    <t>Jinson JOHNSON</t>
  </si>
  <si>
    <t>Jeremy DEMPSEY</t>
  </si>
  <si>
    <t>Shashi Bhushan SINGH</t>
  </si>
  <si>
    <t>Liam BACK</t>
  </si>
  <si>
    <t>Alex GEORGE</t>
  </si>
  <si>
    <t>Keanu DOMINGO</t>
  </si>
  <si>
    <t>Lachlan HERD</t>
  </si>
  <si>
    <t>Jaymee DOMONEY</t>
  </si>
  <si>
    <t>Maxime CHAUMETON</t>
  </si>
  <si>
    <t>Seb ANTHONY</t>
  </si>
  <si>
    <t>Adam MOORE</t>
  </si>
  <si>
    <t>Angus WHITE</t>
  </si>
  <si>
    <t>George DUGGAN</t>
  </si>
  <si>
    <t>Vikash VEERBHAN</t>
  </si>
  <si>
    <t>Theo QUAX</t>
  </si>
  <si>
    <t>Zola SOKHELA</t>
  </si>
  <si>
    <t>Jason CLAYTON</t>
  </si>
  <si>
    <t>Joshua JOHNSON</t>
  </si>
  <si>
    <t>Joe MORRISON</t>
  </si>
  <si>
    <t>Abhinandh SUNDARESAN</t>
  </si>
  <si>
    <t>Kipsambul KIMAKAL</t>
  </si>
  <si>
    <t>Lal PUKESHWAR</t>
  </si>
  <si>
    <t>Rao SANDEEP</t>
  </si>
  <si>
    <t>Kelvin Kipkoech LIMO</t>
  </si>
  <si>
    <t>Vishal CHAUHAN</t>
  </si>
  <si>
    <t>Declan NEARY</t>
  </si>
  <si>
    <t>Tate WYATT</t>
  </si>
  <si>
    <t>Ravi GANESH</t>
  </si>
  <si>
    <t>Joey CROFT</t>
  </si>
  <si>
    <t>Flynn PUMPA</t>
  </si>
  <si>
    <t>Nixon KORIR</t>
  </si>
  <si>
    <t>Bailey CRABTREE</t>
  </si>
  <si>
    <t>Dennis KIPTOO</t>
  </si>
  <si>
    <t>Sumit GORAI</t>
  </si>
  <si>
    <t>Talman YOUNG</t>
  </si>
  <si>
    <t>. RAMPAL</t>
  </si>
  <si>
    <t>Jaxon MACKIE</t>
  </si>
  <si>
    <t>Maxwell KIPLAGAT</t>
  </si>
  <si>
    <t>Denis LAGAT</t>
  </si>
  <si>
    <t>Bhupal SINGH</t>
  </si>
  <si>
    <t>Liam WALSH</t>
  </si>
  <si>
    <t>Gus GANNON</t>
  </si>
  <si>
    <t>Kip YEGON</t>
  </si>
  <si>
    <t>Harvey CRAMB</t>
  </si>
  <si>
    <t>Yves NIMUBONA</t>
  </si>
  <si>
    <t>Isaac AKERS</t>
  </si>
  <si>
    <t>Gideon Kipkertich RONO</t>
  </si>
  <si>
    <t>Jonathan SHIELDS</t>
  </si>
  <si>
    <t>George KUSCHE</t>
  </si>
  <si>
    <t>Liam DEE</t>
  </si>
  <si>
    <t>Tyler DOZZI</t>
  </si>
  <si>
    <t>Kirami Collin YEGO</t>
  </si>
  <si>
    <t>Logan REES</t>
  </si>
  <si>
    <t>Jamie DEE</t>
  </si>
  <si>
    <t>Dennis KIPNGENO</t>
  </si>
  <si>
    <t>Daniel Nghidinwa PAULUS</t>
  </si>
  <si>
    <t>Jack LEITCH</t>
  </si>
  <si>
    <t>Scott BEATTIE</t>
  </si>
  <si>
    <t>Andrew ALEXANDER</t>
  </si>
  <si>
    <t>Alexander Mutiso MUNYAO</t>
  </si>
  <si>
    <t>Joshua ZELEK</t>
  </si>
  <si>
    <t>David MELVILLE</t>
  </si>
  <si>
    <t>Benard Matayian KERENGE</t>
  </si>
  <si>
    <t>Sawan BARWAL</t>
  </si>
  <si>
    <t>Gulveer SINGH</t>
  </si>
  <si>
    <t>Joshua CHEPKESIR</t>
  </si>
  <si>
    <t>Man SINGH</t>
  </si>
  <si>
    <t>Ibrahim KEDIR</t>
  </si>
  <si>
    <t>Hillary CHERUIYOT</t>
  </si>
  <si>
    <t>Robert KAJUGA</t>
  </si>
  <si>
    <t>Kwanele MTHMEBU</t>
  </si>
  <si>
    <t>Solomon Gachoka KAGIMBI</t>
  </si>
  <si>
    <t>Alexis NIZEYIMANA</t>
  </si>
  <si>
    <t>John KARIUKI</t>
  </si>
  <si>
    <t>Nick ANDREWS</t>
  </si>
  <si>
    <t>Roshan RANATUNGA</t>
  </si>
  <si>
    <t>Wei Guan CHONG</t>
  </si>
  <si>
    <t>Wisdom Great MUSA</t>
  </si>
  <si>
    <t>Jami SCHLUETER</t>
  </si>
  <si>
    <t>Jason Matthew OCTOBER</t>
  </si>
  <si>
    <t>Precious OKONYE</t>
  </si>
  <si>
    <t>Mathew PINTO</t>
  </si>
  <si>
    <t>Jascha Paulus COETSER</t>
  </si>
  <si>
    <t>A. GRACESON</t>
  </si>
  <si>
    <t>Matthew TRESTON</t>
  </si>
  <si>
    <t>Radjae REID</t>
  </si>
  <si>
    <t>Tijon TAYLOR</t>
  </si>
  <si>
    <t>Mpho TLADI</t>
  </si>
  <si>
    <t>Riley CAINES</t>
  </si>
  <si>
    <t>Fasil FEROKE</t>
  </si>
  <si>
    <t>Veeramani PALANI</t>
  </si>
  <si>
    <t>. JASHANJOT SINGH</t>
  </si>
  <si>
    <t>Newton KIPNGETICH</t>
  </si>
  <si>
    <t>Peter Kithome MUTHOKA</t>
  </si>
  <si>
    <t>Michael-Jan DE BEER</t>
  </si>
  <si>
    <t>Geoffrey Kipngetich MUTAI</t>
  </si>
  <si>
    <t>Dhaval Mahesh UTEKAR</t>
  </si>
  <si>
    <t>Damain DIXON</t>
  </si>
  <si>
    <t>Vijay SINGH MALIK</t>
  </si>
  <si>
    <t>Meshack BARAKA</t>
  </si>
  <si>
    <t>Jerrad MASON</t>
  </si>
  <si>
    <t>Fabian NORGROVE</t>
  </si>
  <si>
    <t>Nicquaine HENRY</t>
  </si>
  <si>
    <t>Sodiq ADEBISI</t>
  </si>
  <si>
    <t>Jaheim FERGUSON</t>
  </si>
  <si>
    <t>Agerian JACKSON</t>
  </si>
  <si>
    <t>Shanthamoi BROWN</t>
  </si>
  <si>
    <t>Kgotso RAMATHE</t>
  </si>
  <si>
    <t>Manjeet KUMAR</t>
  </si>
  <si>
    <t>Taariq SOLOMONS</t>
  </si>
  <si>
    <t>Jeswin Aldrin JOHNSON</t>
  </si>
  <si>
    <t>Shawn-D THOMPSON</t>
  </si>
  <si>
    <t>. SWAMINATHAN</t>
  </si>
  <si>
    <t>Gundo DLAMINI SAMKELO</t>
  </si>
  <si>
    <t>Leonard BOTIA</t>
  </si>
  <si>
    <t>Appolinaire YINRA</t>
  </si>
  <si>
    <t>Clement CAMPBELL</t>
  </si>
  <si>
    <t>Jeffrey USMAN</t>
  </si>
  <si>
    <t>Sethu NAR</t>
  </si>
  <si>
    <t>Jaydon ANTOINE</t>
  </si>
  <si>
    <t>Jeff HAMMOND</t>
  </si>
  <si>
    <t>Aren SPENCER</t>
  </si>
  <si>
    <t>Tikana SHABANGU</t>
  </si>
  <si>
    <t>Gary HAASBROEK</t>
  </si>
  <si>
    <t>Charlie CARROLL</t>
  </si>
  <si>
    <t>Oghenetega Justin OREKEVWIE</t>
  </si>
  <si>
    <t>Sanele SHOBA</t>
  </si>
  <si>
    <t>Abdulla Aboobacker NARANGOLINTEVIDA</t>
  </si>
  <si>
    <t>Gailey Venister DEVASAHAYAM</t>
  </si>
  <si>
    <t>Jemuel MILLER</t>
  </si>
  <si>
    <t>Peace ADEDOKUN</t>
  </si>
  <si>
    <t>Praise ANIAMAKA</t>
  </si>
  <si>
    <t>Wesley MATSUKA-WILLIAMS</t>
  </si>
  <si>
    <t>Harris MBEMBA</t>
  </si>
  <si>
    <t>CR AUSHAL</t>
  </si>
  <si>
    <t>Victoire KOBOBE</t>
  </si>
  <si>
    <t>Jay LOUISON-ROE</t>
  </si>
  <si>
    <t>Brandon HUTCHINSON</t>
  </si>
  <si>
    <t>Matthew CLOETE</t>
  </si>
  <si>
    <t>Blessing TAKUNDWA</t>
  </si>
  <si>
    <t>William MOIR</t>
  </si>
  <si>
    <t>Antone HIGGS</t>
  </si>
  <si>
    <t>Ronaldo ANDREWS</t>
  </si>
  <si>
    <t>Shaun MILLER JR.</t>
  </si>
  <si>
    <t>Nishorn PIERRE</t>
  </si>
  <si>
    <t>Kemboi Asbel KIPROP</t>
  </si>
  <si>
    <t>Devan DE WET</t>
  </si>
  <si>
    <t>Justine Osigwe JIMOH</t>
  </si>
  <si>
    <t>Srikakolapu Ped KAMARAJU</t>
  </si>
  <si>
    <t>T. SANJID</t>
  </si>
  <si>
    <t>V.C ASWIN</t>
  </si>
  <si>
    <t>Edwin Kipmutai TOO</t>
  </si>
  <si>
    <t>Jadrin VAN BLERK</t>
  </si>
  <si>
    <t>Paul VAN DEN BERG</t>
  </si>
  <si>
    <t>Siva SUBARAMANI</t>
  </si>
  <si>
    <t>Deepak YADAV</t>
  </si>
  <si>
    <t>Anand MANOJ</t>
  </si>
  <si>
    <t>Tanuj KUMAR</t>
  </si>
  <si>
    <t>Mani SANTHOSH</t>
  </si>
  <si>
    <t>Iskandar ALWI</t>
  </si>
  <si>
    <t>K.P. BIMIN</t>
  </si>
  <si>
    <t>Aaron Koh XU QING</t>
  </si>
  <si>
    <t>. DHARMARAJ</t>
  </si>
  <si>
    <t>K.G. JESSAN</t>
  </si>
  <si>
    <t>Rakesh GOND</t>
  </si>
  <si>
    <t>Andrew BULL</t>
  </si>
  <si>
    <t>Manish SINGH</t>
  </si>
  <si>
    <t>R. YUGENDRAN</t>
  </si>
  <si>
    <t>Francois PRINSLOO</t>
  </si>
  <si>
    <t>Djimon GUMBS</t>
  </si>
  <si>
    <t>Muhammad Irfan SHAMSUDDIN</t>
  </si>
  <si>
    <t>Diamante GUMBS</t>
  </si>
  <si>
    <t>Zackery DILLON</t>
  </si>
  <si>
    <t>Amit SUKHAMAHENDER</t>
  </si>
  <si>
    <t>Manjeet SURENDER</t>
  </si>
  <si>
    <t>Banvir SINGH</t>
  </si>
  <si>
    <t>Arvind RAMESH</t>
  </si>
  <si>
    <t>Rocco NORTJE</t>
  </si>
  <si>
    <t>Sourabh SATMEHAR</t>
  </si>
  <si>
    <t>Llewelyn VAN RENSBURG</t>
  </si>
  <si>
    <t>Salil CHOUDHARY</t>
  </si>
  <si>
    <t>Sachin SUHAG</t>
  </si>
  <si>
    <t>K.C. SIDHARTH</t>
  </si>
  <si>
    <t>Eric Yee CHUN WAI</t>
  </si>
  <si>
    <t>Tahj MULLINGS</t>
  </si>
  <si>
    <t>Rishpal SINGH</t>
  </si>
  <si>
    <t>Sawa SOMBIR</t>
  </si>
  <si>
    <t>Sanyam SANJAY</t>
  </si>
  <si>
    <t>Sagar SANJAY</t>
  </si>
  <si>
    <t>Willem COERTZEN</t>
  </si>
  <si>
    <t>Peter Kamau MWANGI</t>
  </si>
  <si>
    <t>Christopher BROWN</t>
  </si>
  <si>
    <t>. NIKET</t>
  </si>
  <si>
    <t>Chibuike ODOEMENE</t>
  </si>
  <si>
    <t>Billy Jospen TAKOUGOUM KUITCHE</t>
  </si>
  <si>
    <t>Ajay SINGH</t>
  </si>
  <si>
    <t>Anthony BARMES</t>
  </si>
  <si>
    <t>Deepak SURENDER</t>
  </si>
  <si>
    <t>Vinit KUMAR</t>
  </si>
  <si>
    <t>Ben ROBERTS</t>
  </si>
  <si>
    <t>Toren BURR</t>
  </si>
  <si>
    <t>Yash Vir SINGH</t>
  </si>
  <si>
    <t>Ravi TANWAR</t>
  </si>
  <si>
    <t>Amit MALIK</t>
  </si>
  <si>
    <t>Ashish SINGH</t>
  </si>
  <si>
    <t>Haddi EL SHORBAGY</t>
  </si>
  <si>
    <t>Jarrett CHONG</t>
  </si>
  <si>
    <t>Joss FOOT</t>
  </si>
  <si>
    <t>Claude CHAMAKEN</t>
  </si>
  <si>
    <t>Reuben BOOYSEN</t>
  </si>
  <si>
    <t>Duncan ROBERTSON</t>
  </si>
  <si>
    <t>Rahul SATBIR</t>
  </si>
  <si>
    <t>Sahil VAJEER</t>
  </si>
  <si>
    <t>Aaryan SINGH</t>
  </si>
  <si>
    <t>Jack MCGINNISKIN</t>
  </si>
  <si>
    <t>Daniel KIBET</t>
  </si>
  <si>
    <t>Cornelius KIBET</t>
  </si>
  <si>
    <t>Chesari Kirui JACOB</t>
  </si>
  <si>
    <t>Joshua KOGO</t>
  </si>
  <si>
    <t>Ernest NGENO</t>
  </si>
  <si>
    <t>Denis CHIRCHIR</t>
  </si>
  <si>
    <t>Jonathan MELLOR</t>
  </si>
  <si>
    <t>Ross MILLINGTON</t>
  </si>
  <si>
    <t>Mohamud AADAN</t>
  </si>
  <si>
    <t>Felicien MUHITIRA</t>
  </si>
  <si>
    <t>Dean WILLIAMSON</t>
  </si>
  <si>
    <t>Josphat Kiprop KIPTIS</t>
  </si>
  <si>
    <t>Andrew HEYES</t>
  </si>
  <si>
    <t>Wilfred KIPTOO</t>
  </si>
  <si>
    <t>Vitalis KWEMOI</t>
  </si>
  <si>
    <t>Nigel MARTIN</t>
  </si>
  <si>
    <t>Dan NASH</t>
  </si>
  <si>
    <t>Simon NJERI</t>
  </si>
  <si>
    <t>Douglas KIPRUGUT</t>
  </si>
  <si>
    <t>Nitendra Singh RAWAT</t>
  </si>
  <si>
    <t>Frank BADDICK</t>
  </si>
  <si>
    <t>Anish THAPA</t>
  </si>
  <si>
    <t>Ronnie RICHMOND</t>
  </si>
  <si>
    <t>William MYCROFT</t>
  </si>
  <si>
    <t>Adam BOWDEN</t>
  </si>
  <si>
    <t>Alex MILNE</t>
  </si>
  <si>
    <t>William BRYAN</t>
  </si>
  <si>
    <t>Ian ALLEN</t>
  </si>
  <si>
    <t>William STRANGEWAY</t>
  </si>
  <si>
    <t>Kalidas HIRAVE</t>
  </si>
  <si>
    <t>Matthew CREHAN</t>
  </si>
  <si>
    <t>Linton TAYLOR</t>
  </si>
  <si>
    <t>Michael KALLENBERG</t>
  </si>
  <si>
    <t>Sher SINGH</t>
  </si>
  <si>
    <t>Kieran WALKER</t>
  </si>
  <si>
    <t>Yupun ABEYKOON</t>
  </si>
  <si>
    <t>Ebrahima CAMARA</t>
  </si>
  <si>
    <t>Sam GORDON</t>
  </si>
  <si>
    <t>Mahhad Alexander BOCK</t>
  </si>
  <si>
    <t>Joseph Poghisio LOSHANGAR</t>
  </si>
  <si>
    <t>Mathew Kipchumba KIPSANG</t>
  </si>
  <si>
    <t>Tom MORTIMER</t>
  </si>
  <si>
    <t>Fredrick Yeko DOMONGOLE</t>
  </si>
  <si>
    <t>Sunil Jinabhai JOLIYA</t>
  </si>
  <si>
    <t>Alex Chesiro MASAI</t>
  </si>
  <si>
    <t>LaQuan NAIRN</t>
  </si>
  <si>
    <t>Tobechukwu Emmanuel NWOKOCHA</t>
  </si>
  <si>
    <t>Marcel Richard MAYACK II</t>
  </si>
  <si>
    <t>Jah-Nhai PERINCHIEF</t>
  </si>
  <si>
    <t>Ben WILLIAMS</t>
  </si>
  <si>
    <t>Vimal Mugesh THAMIZHCHELVAN</t>
  </si>
  <si>
    <t>Muhammad Hakimi ISMAIL</t>
  </si>
  <si>
    <t>Joel CLARKE-KHAN</t>
  </si>
  <si>
    <t>Micky FERDINAND</t>
  </si>
  <si>
    <t>Dezardin PROSPER</t>
  </si>
  <si>
    <t>Nikolai VAN HUYSSTEEN</t>
  </si>
  <si>
    <t>Christopher SOPHIE</t>
  </si>
  <si>
    <t>Henry Bernard BAPTISTE</t>
  </si>
  <si>
    <t>Curtis MATHEWS</t>
  </si>
  <si>
    <t>Best in Yr</t>
  </si>
  <si>
    <t>Best in QPeriod</t>
  </si>
  <si>
    <t>Julien ALFRED</t>
  </si>
  <si>
    <t>Tsaone Bakani SEBELE</t>
  </si>
  <si>
    <t>Praise OFOKU</t>
  </si>
  <si>
    <t>Catherine L√âGER</t>
  </si>
  <si>
    <t>Joanne REID</t>
  </si>
  <si>
    <t>Amya CLARKE</t>
  </si>
  <si>
    <t>Quincy MALEKANI</t>
  </si>
  <si>
    <t>Hellen MAKUMBA</t>
  </si>
  <si>
    <t>Zaidatul Husniah ZULKIFLI</t>
  </si>
  <si>
    <t>M.V. JILNA</t>
  </si>
  <si>
    <t>Ella CLAYTON</t>
  </si>
  <si>
    <t>Ockera MYRIE</t>
  </si>
  <si>
    <t>Nana OWUSU-AFRIYIE</t>
  </si>
  <si>
    <t>Simi NOORMBLAKAL SAMUVEL</t>
  </si>
  <si>
    <t>Kishawna NILES</t>
  </si>
  <si>
    <t>Victory GODAH</t>
  </si>
  <si>
    <t>Himashree ROY</t>
  </si>
  <si>
    <t>Krystal SLOLEY</t>
  </si>
  <si>
    <t>Olivia OKOLI</t>
  </si>
  <si>
    <t>Patience Knowledge OMOVOH</t>
  </si>
  <si>
    <t>Aishawarya MISHRA</t>
  </si>
  <si>
    <t>Aiyanna STIVERNE</t>
  </si>
  <si>
    <t>Beyonce DEFREITAS</t>
  </si>
  <si>
    <t>Eseroghene Iro AWUSA</t>
  </si>
  <si>
    <t>Haisha BISIOLU</t>
  </si>
  <si>
    <t>Obi Jennifer CHUKWUKA</t>
  </si>
  <si>
    <t>St√©phanie NJUH NSELLA</t>
  </si>
  <si>
    <t>Jisna MATHEW</t>
  </si>
  <si>
    <t>Linda Kageha KAHI</t>
  </si>
  <si>
    <t>N. S. INCHARA</t>
  </si>
  <si>
    <t>Shereen VALLABOUY</t>
  </si>
  <si>
    <t>Akrisa ERISTEE</t>
  </si>
  <si>
    <t>Jyothika Sri DANDI</t>
  </si>
  <si>
    <t>Abygirl SEPISO</t>
  </si>
  <si>
    <t>Mia POWELL</t>
  </si>
  <si>
    <t>Sonia BAISHYA</t>
  </si>
  <si>
    <t>Tamara WOODLEY</t>
  </si>
  <si>
    <t>Skyy DIOP</t>
  </si>
  <si>
    <t>Vivian Chebet KIPROTICH</t>
  </si>
  <si>
    <t>Peninah Wangari WACHIRA</t>
  </si>
  <si>
    <t>Yamuna LADKAT</t>
  </si>
  <si>
    <t>Twinkle CHAUDHARY</t>
  </si>
  <si>
    <t>Radha CHAUDHARY</t>
  </si>
  <si>
    <t>Georgia WASSALL</t>
  </si>
  <si>
    <t>Maria ACOSTA</t>
  </si>
  <si>
    <t>. SUNITA</t>
  </si>
  <si>
    <t>Dorcas EWOI</t>
  </si>
  <si>
    <t>Charlotte CROOK</t>
  </si>
  <si>
    <t>Cryness MULEYA</t>
  </si>
  <si>
    <t>Layla HAYNES</t>
  </si>
  <si>
    <t>. ANKITA</t>
  </si>
  <si>
    <t>Maia RAMSDEN</t>
  </si>
  <si>
    <t>Flomena ASEKOL</t>
  </si>
  <si>
    <t>Maggie SMITH</t>
  </si>
  <si>
    <t>Nicole LOUW</t>
  </si>
  <si>
    <t>Shannon FLOCKHART</t>
  </si>
  <si>
    <t>Maya KOBYLANSKI</t>
  </si>
  <si>
    <t>Honorine IRIBAGIZA</t>
  </si>
  <si>
    <t>Krystal CLARK</t>
  </si>
  <si>
    <t>Lee-Anne BLAKE</t>
  </si>
  <si>
    <t>Sarah ECKEL</t>
  </si>
  <si>
    <t>Kathiriya SHRADDHA</t>
  </si>
  <si>
    <t>Nilani RATHNAYAKA</t>
  </si>
  <si>
    <t>Richa BHADAURIYA</t>
  </si>
  <si>
    <t>Jessica FURLAN</t>
  </si>
  <si>
    <t>Preenu YADAV</t>
  </si>
  <si>
    <t>Olivia WILLETT</t>
  </si>
  <si>
    <t>NANDINI GUPTA</t>
  </si>
  <si>
    <t>susmita TIGGA</t>
  </si>
  <si>
    <t>Ruby MCPHILLIPS</t>
  </si>
  <si>
    <t>Emma-Kate WATT</t>
  </si>
  <si>
    <t>Varsha NAGAR</t>
  </si>
  <si>
    <t>Cheryl CHAN XUE ROU</t>
  </si>
  <si>
    <t>Monique WHITEMAN</t>
  </si>
  <si>
    <t>Rahab CHEPKORIR</t>
  </si>
  <si>
    <t>Agnes Mumbua NGOLO</t>
  </si>
  <si>
    <t>Eusila CHEPKIRUI</t>
  </si>
  <si>
    <t>Valentine Jepkoech RUTTO</t>
  </si>
  <si>
    <t>Lilly TUCK</t>
  </si>
  <si>
    <t>Yasmin MARGHINI</t>
  </si>
  <si>
    <t>Glynis SIM</t>
  </si>
  <si>
    <t>Irene RONO</t>
  </si>
  <si>
    <t>Katelyn AYERS</t>
  </si>
  <si>
    <t>Brigid Jelimo KABERGEI</t>
  </si>
  <si>
    <t>Adeline MUSABYEYEZU</t>
  </si>
  <si>
    <t>Mikayla TINKHAM</t>
  </si>
  <si>
    <t>Emelyne IZABAYO</t>
  </si>
  <si>
    <t>Ashley MAGUIRE</t>
  </si>
  <si>
    <t>Cian OLDKNOW</t>
  </si>
  <si>
    <t>Zoe DOORENSPLEET</t>
  </si>
  <si>
    <t>Nikita MOORE</t>
  </si>
  <si>
    <t>Purity Temutai KOMEN</t>
  </si>
  <si>
    <t>Sanjivani JADHAV</t>
  </si>
  <si>
    <t>. SEEMA</t>
  </si>
  <si>
    <t>Celine IRANZI</t>
  </si>
  <si>
    <t>Lucy Wambui MURIGI</t>
  </si>
  <si>
    <t>Louisa WHITTINGHAM</t>
  </si>
  <si>
    <t>Prudence KIYENG</t>
  </si>
  <si>
    <t>Mollie SCOTT</t>
  </si>
  <si>
    <t>Solstice SALIBA</t>
  </si>
  <si>
    <t>Sophie CHISHOLM</t>
  </si>
  <si>
    <t>Chui Ling GOH</t>
  </si>
  <si>
    <t>Crystal MORRISON</t>
  </si>
  <si>
    <t>Amoi BROWN</t>
  </si>
  <si>
    <t>Alyssa SANDY</t>
  </si>
  <si>
    <t>Tamia BADAL</t>
  </si>
  <si>
    <t>Chaneal HARRIS</t>
  </si>
  <si>
    <t>Carla TAKCHI</t>
  </si>
  <si>
    <t>Unnathi AIYAPPA</t>
  </si>
  <si>
    <t>Safiah THOMPSON</t>
  </si>
  <si>
    <t>Nya BROWNE</t>
  </si>
  <si>
    <t>S. PUSHPANJLI</t>
  </si>
  <si>
    <t>Camryn NEWTON-SMITH</t>
  </si>
  <si>
    <t>Sierra COWARD</t>
  </si>
  <si>
    <t>Breanna CLARKE</t>
  </si>
  <si>
    <t>Anu RAGHAVAN</t>
  </si>
  <si>
    <t>Gontse Martha MORAKE</t>
  </si>
  <si>
    <t>. SIMMY</t>
  </si>
  <si>
    <t>Maria Blessing DIAMOND</t>
  </si>
  <si>
    <t>Bhateri SINGH</t>
  </si>
  <si>
    <t>Janeil BELLILLE</t>
  </si>
  <si>
    <t>Manikam LOGANAYAKI</t>
  </si>
  <si>
    <t>Shenell TUCKER</t>
  </si>
  <si>
    <t>Logan VENTER</t>
  </si>
  <si>
    <t>Leilani HILLS</t>
  </si>
  <si>
    <t>Payton SABOURIN</t>
  </si>
  <si>
    <t>Barbara DE KOCK</t>
  </si>
  <si>
    <t>Ruth-ann CHAMBERS</t>
  </si>
  <si>
    <t>Alexandra HEERINK VAN BREDA</t>
  </si>
  <si>
    <t>Aaryanna KURUCZ</t>
  </si>
  <si>
    <t>Karlie MOORE</t>
  </si>
  <si>
    <t>Ophelia PYE</t>
  </si>
  <si>
    <t>. BHATERI</t>
  </si>
  <si>
    <t>Esther J. JOSEPH</t>
  </si>
  <si>
    <t>Feyisara EDUN</t>
  </si>
  <si>
    <t>Lakshini Sarangi Silva SANDARADURA</t>
  </si>
  <si>
    <t>Ancy SOJAN EDAPPILLY</t>
  </si>
  <si>
    <t>James NAYANA</t>
  </si>
  <si>
    <t>Pauline Raissa NGOUOPOU</t>
  </si>
  <si>
    <t>Sherin ABDUL GAFOOR</t>
  </si>
  <si>
    <t>Kevine Linda KOUOCHE</t>
  </si>
  <si>
    <t>Bhavani YADAV</t>
  </si>
  <si>
    <t>Tia JACKSON</t>
  </si>
  <si>
    <t>Clara NOURDINE</t>
  </si>
  <si>
    <t>Mignonne DE BEER</t>
  </si>
  <si>
    <t>Asia HAMILTON</t>
  </si>
  <si>
    <t>Alissa MELVIN</t>
  </si>
  <si>
    <t>Temi OJORA</t>
  </si>
  <si>
    <t>Fejiro Praise DJOMA</t>
  </si>
  <si>
    <t>Johani VAN TONDER</t>
  </si>
  <si>
    <t>Alexandra YORK</t>
  </si>
  <si>
    <t>Raphaila IDRIS</t>
  </si>
  <si>
    <t>Olivia DIMECH</t>
  </si>
  <si>
    <t>Michelle SNG</t>
  </si>
  <si>
    <t>Nonhlanhla Erikah SEYAMA</t>
  </si>
  <si>
    <t>Sakari FAMOUS</t>
  </si>
  <si>
    <t>Rubina YADAV</t>
  </si>
  <si>
    <t>Mahlatsi DOMBENI</t>
  </si>
  <si>
    <t>Libia SHAJI</t>
  </si>
  <si>
    <t>Laura ODIVWRI</t>
  </si>
  <si>
    <t>Madeleine WOOD</t>
  </si>
  <si>
    <t>Lillie FRANKS</t>
  </si>
  <si>
    <t>Shania INGRAM</t>
  </si>
  <si>
    <t>. TANUSHREE</t>
  </si>
  <si>
    <t>Vanshika KUMAR</t>
  </si>
  <si>
    <t>Reshma RAVEENDRAN</t>
  </si>
  <si>
    <t>K. Arsha BABU</t>
  </si>
  <si>
    <t>Nicola SLADE</t>
  </si>
  <si>
    <t>Vanshika GHANGHAS</t>
  </si>
  <si>
    <t>G. SINDHUSHREE</t>
  </si>
  <si>
    <t>Obiageri AMAECHI</t>
  </si>
  <si>
    <t>Alieasha SHAW</t>
  </si>
  <si>
    <t>Santornya RALLIFORD</t>
  </si>
  <si>
    <t>Liandri DE WET</t>
  </si>
  <si>
    <t>Jasmin PHUA</t>
  </si>
  <si>
    <t>Tuane SILVER</t>
  </si>
  <si>
    <t>J.S. PRIYANKA</t>
  </si>
  <si>
    <t>Cellonika VAN DER BERG</t>
  </si>
  <si>
    <t>Yogita KUMAR</t>
  </si>
  <si>
    <t>Daveina WATSON</t>
  </si>
  <si>
    <t>Emma DAKIN</t>
  </si>
  <si>
    <t>Johnelle JOHNSON</t>
  </si>
  <si>
    <t>BIZ</t>
  </si>
  <si>
    <t>Sylvester MIA</t>
  </si>
  <si>
    <t>Shakera WILLIAMS</t>
  </si>
  <si>
    <t>Amy PHILLIPS</t>
  </si>
  <si>
    <t>Xiu Mei GRACE WONG</t>
  </si>
  <si>
    <t>Anna MERRITT</t>
  </si>
  <si>
    <t>Isabella HALL</t>
  </si>
  <si>
    <t>Centaine NOOM-DUCKWORTH</t>
  </si>
  <si>
    <t>Ava LEIGH</t>
  </si>
  <si>
    <t>Zayna FRAY-SAMUELS</t>
  </si>
  <si>
    <t>Natasha LYNCH</t>
  </si>
  <si>
    <t>Senthilvel SRINITHI</t>
  </si>
  <si>
    <t>Lilly MURRAY</t>
  </si>
  <si>
    <t>Hannah GELLATLY</t>
  </si>
  <si>
    <t>Kayla SMIT</t>
  </si>
  <si>
    <t>Michelle DADSON</t>
  </si>
  <si>
    <t>. AISHWARYA</t>
  </si>
  <si>
    <t>Ashley PRYKE</t>
  </si>
  <si>
    <t>Deepika KUMAR</t>
  </si>
  <si>
    <t>Lauren QUANN</t>
  </si>
  <si>
    <t>Vivica ADDISON</t>
  </si>
  <si>
    <t>Sundaram SARASWATHI</t>
  </si>
  <si>
    <t>Priyanka KUMAR</t>
  </si>
  <si>
    <t>Vanessa GREAVES</t>
  </si>
  <si>
    <t>Asabi CALLENDER</t>
  </si>
  <si>
    <t>Ashley DUFFUS</t>
  </si>
  <si>
    <t>Kelly RUDDICK</t>
  </si>
  <si>
    <t>Elizabeth MCMILLEN</t>
  </si>
  <si>
    <t>Silvia Jerono KEMBOI</t>
  </si>
  <si>
    <t>Kajal PANDEY</t>
  </si>
  <si>
    <t>. PREETI</t>
  </si>
  <si>
    <t>. SONIKA</t>
  </si>
  <si>
    <t>Anika CLARKE</t>
  </si>
  <si>
    <t>Judith Jeptum KORIR</t>
  </si>
  <si>
    <t>Pamela ROTICH</t>
  </si>
  <si>
    <t>Gladys KIPTOO</t>
  </si>
  <si>
    <t>Gladys CHEPKURUI</t>
  </si>
  <si>
    <t>Flomena CHEPKIACH</t>
  </si>
  <si>
    <t>Naomi MITCHELL</t>
  </si>
  <si>
    <t>Georgina SCHWIENING</t>
  </si>
  <si>
    <t>Sonia THOMAS-SAMUELS</t>
  </si>
  <si>
    <t>Chloe RICHARDSON</t>
  </si>
  <si>
    <t>Anna BRACEGIRDLE</t>
  </si>
  <si>
    <t>Heather SEAWARD</t>
  </si>
  <si>
    <t>Emma STYLES</t>
  </si>
  <si>
    <t>Sophie WOOD</t>
  </si>
  <si>
    <t>Natalia Elisante SULLE</t>
  </si>
  <si>
    <t>Rebecca BUNTING</t>
  </si>
  <si>
    <t>Elizabeth RENONDEAU</t>
  </si>
  <si>
    <t>Laura THOMAS</t>
  </si>
  <si>
    <t>Anya CULLING</t>
  </si>
  <si>
    <t>Vicky FOUHY</t>
  </si>
  <si>
    <t>Gemma HILLIER</t>
  </si>
  <si>
    <t>Holly RUSH</t>
  </si>
  <si>
    <t>Hannah LORD</t>
  </si>
  <si>
    <t>Charlie HANSON</t>
  </si>
  <si>
    <t>Rachel STRINGER</t>
  </si>
  <si>
    <t>Aniekeme Alphonsus ETIM</t>
  </si>
  <si>
    <t>Safia BRIGHT</t>
  </si>
  <si>
    <t>Makenzy PIERRE-WEBSTER</t>
  </si>
  <si>
    <t>Susan Lokayo EJORE</t>
  </si>
  <si>
    <t>Judy Jepngetich CHEPASKWONY</t>
  </si>
  <si>
    <t>Neheng KHATALA</t>
  </si>
  <si>
    <t>Izzy GOUDROS</t>
  </si>
  <si>
    <t>Rogail JOSEPH</t>
  </si>
  <si>
    <t>Mercy ABIRE</t>
  </si>
  <si>
    <t>Mareena GEORGE</t>
  </si>
  <si>
    <t>Alexzandra THRONDSON</t>
  </si>
  <si>
    <t>Marley YOUNG</t>
  </si>
  <si>
    <t>Tom GALVIN</t>
  </si>
  <si>
    <t>Hannah COLLINS</t>
  </si>
  <si>
    <t>=IFNA(VLOOKUP(C2&amp;D2,Nat_Champs!$C$2:$D$41,2,),"")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</si>
</sst>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64" fontId="0" fillId="0" borderId="0" xfId="0" applyNumberFormat="1" applyFill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5" fontId="0" fillId="6" borderId="0" xfId="0" applyNumberFormat="1" applyFill="1"/>
    <xf numFmtId="0" fontId="0" fillId="6" borderId="0" xfId="0" applyFill="1" applyAlignment="1">
      <alignment horizontal="center"/>
    </xf>
    <xf numFmtId="16" fontId="0" fillId="6" borderId="0" xfId="0" applyNumberFormat="1" applyFill="1"/>
    <xf numFmtId="15" fontId="0" fillId="0" borderId="0" xfId="0" applyNumberFormat="1" applyAlignment="1">
      <alignment horizontal="center"/>
    </xf>
    <xf numFmtId="17" fontId="0" fillId="0" borderId="0" xfId="0" applyNumberFormat="1"/>
    <xf numFmtId="0" fontId="0" fillId="3" borderId="31" xfId="0" applyNumberFormat="1" applyFill="1" applyBorder="1" applyAlignment="1">
      <alignment horizontal="center" vertical="center" wrapText="1"/>
    </xf>
    <xf numFmtId="0" fontId="0" fillId="6" borderId="0" xfId="0" applyNumberFormat="1" applyFill="1" applyAlignment="1">
      <alignment horizontal="center"/>
    </xf>
    <xf numFmtId="15" fontId="0" fillId="6" borderId="0" xfId="0" applyNumberFormat="1" applyFill="1" applyAlignment="1">
      <alignment horizontal="center"/>
    </xf>
    <xf numFmtId="0" fontId="1" fillId="0" borderId="0" xfId="0" applyFont="1" applyBorder="1"/>
    <xf numFmtId="0" fontId="0" fillId="11" borderId="20" xfId="0" quotePrefix="1" applyFill="1" applyBorder="1"/>
    <xf numFmtId="0" fontId="0" fillId="11" borderId="20" xfId="0" applyFill="1" applyBorder="1"/>
    <xf numFmtId="0" fontId="0" fillId="11" borderId="35" xfId="0" quotePrefix="1" applyFill="1" applyBorder="1"/>
  </cellXfs>
  <cellStyles count="1">
    <cellStyle name="Normal" xfId="0" builtinId="0"/>
  </cellStyles>
  <dxfs count="43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127000</xdr:colOff>
      <xdr:row>8</xdr:row>
      <xdr:rowOff>128238</xdr:rowOff>
    </xdr:from>
    <xdr:to>
      <xdr:col>23</xdr:col>
      <xdr:colOff>673100</xdr:colOff>
      <xdr:row>18</xdr:row>
      <xdr:rowOff>101599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C969F6-EA10-E748-A27C-3A7395CD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0" y="2147538"/>
          <a:ext cx="6324600" cy="2005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63500</xdr:colOff>
      <xdr:row>8</xdr:row>
      <xdr:rowOff>88900</xdr:rowOff>
    </xdr:from>
    <xdr:to>
      <xdr:col>29</xdr:col>
      <xdr:colOff>368300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8B45-BDE2-CD49-825A-A92FC047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0" y="2171700"/>
          <a:ext cx="8559800" cy="173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10</xdr:row>
      <xdr:rowOff>0</xdr:rowOff>
    </xdr:from>
    <xdr:to>
      <xdr:col>28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0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42">
      <pivotArea collapsedLevelsAreSubtotals="1" fieldPosition="0">
        <references count="1">
          <reference field="1" count="0"/>
        </references>
      </pivotArea>
    </format>
    <format dxfId="41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" connectionId="2" xr16:uid="{FE714014-1DD7-FA40-8BB8-0D5B199C7D34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" connectionId="1" xr16:uid="{44B8B87A-6A9A-554E-B80E-D40B05A0657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_1" connectionId="5" xr16:uid="{51FFDECC-0451-DC48-AE76-7A697A559A5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_1" connectionId="4" xr16:uid="{6BD7AB07-8C29-B848-BE2C-26B6E66DD61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mac/Desktop/Programs%20and%20Code/Websheet_Commonwealth_Ranking%20_Variables.xlsx" TargetMode="External"/><Relationship Id="rId1" Type="http://schemas.openxmlformats.org/officeDocument/2006/relationships/externalLinkPath" Target="/Users/newmac/Desktop/Programs%20and%20Code/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0" t="s">
        <v>850</v>
      </c>
      <c r="B1" s="101" t="s">
        <v>3</v>
      </c>
      <c r="C1" s="100" t="s">
        <v>6</v>
      </c>
      <c r="D1" s="100" t="s">
        <v>0</v>
      </c>
      <c r="E1" s="100" t="s">
        <v>1</v>
      </c>
      <c r="F1" s="100" t="s">
        <v>67</v>
      </c>
      <c r="G1" s="100" t="s">
        <v>848</v>
      </c>
      <c r="H1" s="100" t="s">
        <v>4529</v>
      </c>
      <c r="I1" s="100" t="s">
        <v>4530</v>
      </c>
      <c r="J1" s="100" t="s">
        <v>4517</v>
      </c>
    </row>
    <row r="2" spans="1:10" x14ac:dyDescent="0.2">
      <c r="A2" s="102">
        <v>1</v>
      </c>
      <c r="B2" s="103" t="s">
        <v>405</v>
      </c>
      <c r="C2" s="104" t="s">
        <v>35</v>
      </c>
      <c r="D2" s="104">
        <v>35427</v>
      </c>
      <c r="E2" s="102">
        <v>25</v>
      </c>
      <c r="F2" s="102" t="s">
        <v>4533</v>
      </c>
      <c r="G2" s="102"/>
      <c r="H2" s="105">
        <v>1239</v>
      </c>
      <c r="I2" s="102">
        <v>1</v>
      </c>
      <c r="J2" s="102">
        <v>1</v>
      </c>
    </row>
    <row r="3" spans="1:10" x14ac:dyDescent="0.2">
      <c r="A3" s="106">
        <v>2</v>
      </c>
      <c r="B3" s="107" t="s">
        <v>757</v>
      </c>
      <c r="C3" s="108" t="s">
        <v>35</v>
      </c>
      <c r="D3" s="108">
        <v>34297</v>
      </c>
      <c r="E3" s="106">
        <v>28</v>
      </c>
      <c r="F3" s="106" t="s">
        <v>4533</v>
      </c>
      <c r="G3" s="106"/>
      <c r="H3" s="109">
        <v>1224</v>
      </c>
      <c r="I3" s="106">
        <v>1</v>
      </c>
      <c r="J3" s="106">
        <v>1</v>
      </c>
    </row>
    <row r="4" spans="1:10" x14ac:dyDescent="0.2">
      <c r="A4" s="110">
        <v>3</v>
      </c>
      <c r="B4" s="111" t="s">
        <v>769</v>
      </c>
      <c r="C4" s="112" t="s">
        <v>36</v>
      </c>
      <c r="D4" s="112">
        <v>35545</v>
      </c>
      <c r="E4" s="110">
        <v>24</v>
      </c>
      <c r="F4" s="110" t="s">
        <v>4533</v>
      </c>
      <c r="G4" s="110"/>
      <c r="H4" s="113">
        <v>1217</v>
      </c>
      <c r="I4" s="110">
        <v>1</v>
      </c>
      <c r="J4" s="110">
        <v>1</v>
      </c>
    </row>
    <row r="5" spans="1:10" x14ac:dyDescent="0.2">
      <c r="A5" s="106">
        <v>4</v>
      </c>
      <c r="B5" s="107" t="s">
        <v>489</v>
      </c>
      <c r="C5" s="108" t="s">
        <v>85</v>
      </c>
      <c r="D5" s="108">
        <v>35841</v>
      </c>
      <c r="E5" s="106">
        <v>24</v>
      </c>
      <c r="F5" s="106" t="s">
        <v>4533</v>
      </c>
      <c r="G5" s="106"/>
      <c r="H5" s="109">
        <v>1172</v>
      </c>
      <c r="I5" s="106">
        <v>1</v>
      </c>
      <c r="J5" s="106">
        <v>1</v>
      </c>
    </row>
    <row r="6" spans="1:10" x14ac:dyDescent="0.2">
      <c r="A6" s="110">
        <v>5</v>
      </c>
      <c r="B6" s="111" t="s">
        <v>475</v>
      </c>
      <c r="C6" s="114" t="s">
        <v>41</v>
      </c>
      <c r="D6" s="112">
        <v>33501</v>
      </c>
      <c r="E6" s="110">
        <v>30</v>
      </c>
      <c r="F6" s="110" t="s">
        <v>4533</v>
      </c>
      <c r="G6" s="110"/>
      <c r="H6" s="113">
        <v>1163</v>
      </c>
      <c r="I6" s="110">
        <v>1</v>
      </c>
      <c r="J6" s="110">
        <v>1</v>
      </c>
    </row>
    <row r="7" spans="1:10" x14ac:dyDescent="0.2">
      <c r="A7" s="106">
        <v>6</v>
      </c>
      <c r="B7" s="107" t="s">
        <v>422</v>
      </c>
      <c r="C7" s="108" t="s">
        <v>36</v>
      </c>
      <c r="D7" s="108">
        <v>35525</v>
      </c>
      <c r="E7" s="106">
        <v>24</v>
      </c>
      <c r="F7" s="106" t="s">
        <v>4533</v>
      </c>
      <c r="G7" s="106"/>
      <c r="H7" s="109">
        <v>1214</v>
      </c>
      <c r="I7" s="106">
        <v>2</v>
      </c>
      <c r="J7" s="106">
        <v>1</v>
      </c>
    </row>
    <row r="8" spans="1:10" x14ac:dyDescent="0.2">
      <c r="A8" s="110">
        <v>7</v>
      </c>
      <c r="B8" s="111" t="s">
        <v>813</v>
      </c>
      <c r="C8" s="112" t="s">
        <v>85</v>
      </c>
      <c r="D8" s="112">
        <v>36197</v>
      </c>
      <c r="E8" s="110">
        <v>23</v>
      </c>
      <c r="F8" s="110" t="s">
        <v>4533</v>
      </c>
      <c r="G8" s="110"/>
      <c r="H8" s="113">
        <v>1170</v>
      </c>
      <c r="I8" s="110">
        <v>2</v>
      </c>
      <c r="J8" s="110">
        <v>1</v>
      </c>
    </row>
    <row r="9" spans="1:10" x14ac:dyDescent="0.2">
      <c r="A9" s="106">
        <v>8</v>
      </c>
      <c r="B9" s="107" t="s">
        <v>642</v>
      </c>
      <c r="C9" s="115" t="s">
        <v>28</v>
      </c>
      <c r="D9" s="108">
        <v>34851</v>
      </c>
      <c r="E9" s="106">
        <v>26</v>
      </c>
      <c r="F9" s="106" t="s">
        <v>4533</v>
      </c>
      <c r="G9" s="106"/>
      <c r="H9" s="109">
        <v>1252</v>
      </c>
      <c r="I9" s="106">
        <v>3</v>
      </c>
      <c r="J9" s="106">
        <v>1</v>
      </c>
    </row>
    <row r="10" spans="1:10" x14ac:dyDescent="0.2">
      <c r="A10" s="110">
        <v>9</v>
      </c>
      <c r="B10" s="111" t="s">
        <v>781</v>
      </c>
      <c r="C10" s="112" t="s">
        <v>40</v>
      </c>
      <c r="D10" s="112">
        <v>35218</v>
      </c>
      <c r="E10" s="110">
        <v>25</v>
      </c>
      <c r="F10" s="110" t="s">
        <v>4533</v>
      </c>
      <c r="G10" s="110"/>
      <c r="H10" s="113">
        <v>1190</v>
      </c>
      <c r="I10" s="110">
        <v>3</v>
      </c>
      <c r="J10" s="110">
        <v>1</v>
      </c>
    </row>
    <row r="11" spans="1:10" x14ac:dyDescent="0.2">
      <c r="A11" s="106">
        <v>10</v>
      </c>
      <c r="B11" s="107" t="s">
        <v>268</v>
      </c>
      <c r="C11" s="108" t="s">
        <v>28</v>
      </c>
      <c r="D11" s="108">
        <v>35360</v>
      </c>
      <c r="E11" s="106">
        <v>25</v>
      </c>
      <c r="F11" s="106" t="s">
        <v>4533</v>
      </c>
      <c r="G11" s="106"/>
      <c r="H11" s="109">
        <v>1215</v>
      </c>
      <c r="I11" s="106">
        <v>4</v>
      </c>
      <c r="J11" s="106">
        <v>1</v>
      </c>
    </row>
    <row r="12" spans="1:10" x14ac:dyDescent="0.2">
      <c r="A12" s="110">
        <v>11</v>
      </c>
      <c r="B12" s="111" t="s">
        <v>364</v>
      </c>
      <c r="C12" s="112" t="s">
        <v>37</v>
      </c>
      <c r="D12" s="112">
        <v>34162</v>
      </c>
      <c r="E12" s="110">
        <v>28</v>
      </c>
      <c r="F12" s="110" t="s">
        <v>4533</v>
      </c>
      <c r="G12" s="110"/>
      <c r="H12" s="113">
        <v>1183</v>
      </c>
      <c r="I12" s="110">
        <v>6</v>
      </c>
      <c r="J12" s="110">
        <v>1</v>
      </c>
    </row>
    <row r="13" spans="1:10" x14ac:dyDescent="0.2">
      <c r="A13" s="106">
        <v>12</v>
      </c>
      <c r="B13" s="107" t="s">
        <v>290</v>
      </c>
      <c r="C13" s="116" t="s">
        <v>34</v>
      </c>
      <c r="D13" s="108">
        <v>32724</v>
      </c>
      <c r="E13" s="106">
        <v>32</v>
      </c>
      <c r="F13" s="106" t="s">
        <v>4533</v>
      </c>
      <c r="G13" s="106"/>
      <c r="H13" s="109">
        <v>1199</v>
      </c>
      <c r="I13" s="106">
        <v>7</v>
      </c>
      <c r="J13" s="106">
        <v>1</v>
      </c>
    </row>
    <row r="14" spans="1:10" x14ac:dyDescent="0.2">
      <c r="A14" s="110">
        <v>13</v>
      </c>
      <c r="B14" s="111" t="s">
        <v>210</v>
      </c>
      <c r="C14" s="114" t="s">
        <v>27</v>
      </c>
      <c r="D14" s="112">
        <v>34394</v>
      </c>
      <c r="E14" s="110">
        <v>28</v>
      </c>
      <c r="F14" s="110" t="s">
        <v>4533</v>
      </c>
      <c r="G14" s="110"/>
      <c r="H14" s="113">
        <v>1197</v>
      </c>
      <c r="I14" s="110">
        <v>7</v>
      </c>
      <c r="J14" s="110">
        <v>1</v>
      </c>
    </row>
    <row r="15" spans="1:10" x14ac:dyDescent="0.2">
      <c r="A15" s="106">
        <v>14</v>
      </c>
      <c r="B15" s="107" t="s">
        <v>334</v>
      </c>
      <c r="C15" s="108" t="s">
        <v>32</v>
      </c>
      <c r="D15" s="108">
        <v>34828</v>
      </c>
      <c r="E15" s="106">
        <v>26</v>
      </c>
      <c r="F15" s="106" t="s">
        <v>4533</v>
      </c>
      <c r="G15" s="106"/>
      <c r="H15" s="109">
        <v>1189</v>
      </c>
      <c r="I15" s="106">
        <v>8</v>
      </c>
      <c r="J15" s="106">
        <v>1</v>
      </c>
    </row>
    <row r="16" spans="1:10" x14ac:dyDescent="0.2">
      <c r="A16" s="110" t="s">
        <v>4534</v>
      </c>
      <c r="B16" s="111" t="s">
        <v>642</v>
      </c>
      <c r="C16" s="114" t="s">
        <v>29</v>
      </c>
      <c r="D16" s="112">
        <v>34851</v>
      </c>
      <c r="E16" s="110">
        <v>26</v>
      </c>
      <c r="F16" s="110" t="s">
        <v>4533</v>
      </c>
      <c r="G16" s="110"/>
      <c r="H16" s="113">
        <v>1188</v>
      </c>
      <c r="I16" s="110">
        <v>9</v>
      </c>
      <c r="J16" s="110">
        <v>1</v>
      </c>
    </row>
    <row r="17" spans="1:10" x14ac:dyDescent="0.2">
      <c r="A17" s="106">
        <v>15</v>
      </c>
      <c r="B17" s="107" t="s">
        <v>503</v>
      </c>
      <c r="C17" s="108" t="s">
        <v>2</v>
      </c>
      <c r="D17" s="108">
        <v>35795</v>
      </c>
      <c r="E17" s="106">
        <v>24</v>
      </c>
      <c r="F17" s="106" t="s">
        <v>4533</v>
      </c>
      <c r="G17" s="106"/>
      <c r="H17" s="109">
        <v>1203</v>
      </c>
      <c r="I17" s="106">
        <v>11</v>
      </c>
      <c r="J17" s="106">
        <v>1</v>
      </c>
    </row>
    <row r="18" spans="1:10" x14ac:dyDescent="0.2">
      <c r="A18" s="110">
        <v>16</v>
      </c>
      <c r="B18" s="111" t="s">
        <v>600</v>
      </c>
      <c r="C18" s="112" t="s">
        <v>27</v>
      </c>
      <c r="D18" s="112">
        <v>34387</v>
      </c>
      <c r="E18" s="110">
        <v>28</v>
      </c>
      <c r="F18" s="110" t="s">
        <v>4533</v>
      </c>
      <c r="G18" s="110"/>
      <c r="H18" s="113">
        <v>1201</v>
      </c>
      <c r="I18" s="110">
        <v>12</v>
      </c>
      <c r="J18" s="110">
        <v>1</v>
      </c>
    </row>
    <row r="19" spans="1:10" x14ac:dyDescent="0.2">
      <c r="A19" s="106">
        <v>17</v>
      </c>
      <c r="B19" s="107" t="s">
        <v>184</v>
      </c>
      <c r="C19" s="115" t="s">
        <v>25</v>
      </c>
      <c r="D19" s="108">
        <v>36615</v>
      </c>
      <c r="E19" s="106">
        <v>21</v>
      </c>
      <c r="F19" s="106" t="s">
        <v>4533</v>
      </c>
      <c r="G19" s="106"/>
      <c r="H19" s="109">
        <v>1179</v>
      </c>
      <c r="I19" s="106">
        <v>12</v>
      </c>
      <c r="J19" s="106">
        <v>1</v>
      </c>
    </row>
    <row r="20" spans="1:10" x14ac:dyDescent="0.2">
      <c r="A20" s="110">
        <v>18</v>
      </c>
      <c r="B20" s="111" t="s">
        <v>406</v>
      </c>
      <c r="C20" s="112" t="s">
        <v>35</v>
      </c>
      <c r="D20" s="112">
        <v>35207</v>
      </c>
      <c r="E20" s="110">
        <v>25</v>
      </c>
      <c r="F20" s="110" t="s">
        <v>4533</v>
      </c>
      <c r="G20" s="110"/>
      <c r="H20" s="113">
        <v>1180</v>
      </c>
      <c r="I20" s="110">
        <v>2</v>
      </c>
      <c r="J20" s="110">
        <v>2</v>
      </c>
    </row>
    <row r="21" spans="1:10" x14ac:dyDescent="0.2">
      <c r="A21" s="106">
        <v>19</v>
      </c>
      <c r="B21" s="107" t="s">
        <v>234</v>
      </c>
      <c r="C21" s="108" t="s">
        <v>28</v>
      </c>
      <c r="D21" s="108">
        <v>33409</v>
      </c>
      <c r="E21" s="106">
        <v>30</v>
      </c>
      <c r="F21" s="106" t="s">
        <v>4533</v>
      </c>
      <c r="G21" s="106"/>
      <c r="H21" s="109">
        <v>1213</v>
      </c>
      <c r="I21" s="106">
        <v>5</v>
      </c>
      <c r="J21" s="106">
        <v>2</v>
      </c>
    </row>
    <row r="22" spans="1:10" x14ac:dyDescent="0.2">
      <c r="A22" s="110">
        <v>20</v>
      </c>
      <c r="B22" s="111" t="s">
        <v>643</v>
      </c>
      <c r="C22" s="112" t="s">
        <v>28</v>
      </c>
      <c r="D22" s="112">
        <v>35459</v>
      </c>
      <c r="E22" s="110">
        <v>25</v>
      </c>
      <c r="F22" s="110" t="s">
        <v>4533</v>
      </c>
      <c r="G22" s="110"/>
      <c r="H22" s="113">
        <v>1207</v>
      </c>
      <c r="I22" s="110">
        <v>6</v>
      </c>
      <c r="J22" s="110">
        <v>2</v>
      </c>
    </row>
    <row r="23" spans="1:10" x14ac:dyDescent="0.2">
      <c r="A23" s="106">
        <v>21</v>
      </c>
      <c r="B23" s="107" t="s">
        <v>670</v>
      </c>
      <c r="C23" s="115" t="s">
        <v>34</v>
      </c>
      <c r="D23" s="108">
        <v>33550</v>
      </c>
      <c r="E23" s="106">
        <v>30</v>
      </c>
      <c r="F23" s="106" t="s">
        <v>4533</v>
      </c>
      <c r="G23" s="106"/>
      <c r="H23" s="109">
        <v>1162</v>
      </c>
      <c r="I23" s="106">
        <v>11</v>
      </c>
      <c r="J23" s="106">
        <v>2</v>
      </c>
    </row>
    <row r="24" spans="1:10" x14ac:dyDescent="0.2">
      <c r="A24" s="110">
        <v>22</v>
      </c>
      <c r="B24" s="111" t="s">
        <v>681</v>
      </c>
      <c r="C24" s="112" t="s">
        <v>29</v>
      </c>
      <c r="D24" s="112">
        <v>31691</v>
      </c>
      <c r="E24" s="110">
        <v>35</v>
      </c>
      <c r="F24" s="110" t="s">
        <v>4533</v>
      </c>
      <c r="G24" s="110"/>
      <c r="H24" s="113">
        <v>1163</v>
      </c>
      <c r="I24" s="110">
        <v>19</v>
      </c>
      <c r="J24" s="110">
        <v>2</v>
      </c>
    </row>
    <row r="25" spans="1:10" x14ac:dyDescent="0.2">
      <c r="A25" s="106">
        <v>23</v>
      </c>
      <c r="B25" s="107" t="s">
        <v>814</v>
      </c>
      <c r="C25" s="108" t="s">
        <v>85</v>
      </c>
      <c r="D25" s="108">
        <v>36247</v>
      </c>
      <c r="E25" s="106">
        <v>22</v>
      </c>
      <c r="F25" s="106" t="s">
        <v>4533</v>
      </c>
      <c r="G25" s="106"/>
      <c r="H25" s="109">
        <v>1155</v>
      </c>
      <c r="I25" s="106">
        <v>5</v>
      </c>
      <c r="J25" s="106">
        <v>3</v>
      </c>
    </row>
    <row r="26" spans="1:10" x14ac:dyDescent="0.2">
      <c r="A26" s="110">
        <v>24</v>
      </c>
      <c r="B26" s="111" t="s">
        <v>644</v>
      </c>
      <c r="C26" s="112" t="s">
        <v>28</v>
      </c>
      <c r="D26" s="112">
        <v>35860</v>
      </c>
      <c r="E26" s="110">
        <v>23</v>
      </c>
      <c r="F26" s="110" t="s">
        <v>4533</v>
      </c>
      <c r="G26" s="110"/>
      <c r="H26" s="113">
        <v>1199</v>
      </c>
      <c r="I26" s="110">
        <v>9</v>
      </c>
      <c r="J26" s="110">
        <v>3</v>
      </c>
    </row>
    <row r="27" spans="1:10" x14ac:dyDescent="0.2">
      <c r="A27" s="106">
        <v>25</v>
      </c>
      <c r="B27" s="107" t="s">
        <v>441</v>
      </c>
      <c r="C27" s="108" t="s">
        <v>40</v>
      </c>
      <c r="D27" s="108">
        <v>32289</v>
      </c>
      <c r="E27" s="106">
        <v>33</v>
      </c>
      <c r="F27" s="106" t="s">
        <v>2724</v>
      </c>
      <c r="G27" s="106"/>
      <c r="H27" s="109">
        <v>1133</v>
      </c>
      <c r="I27" s="106">
        <v>4</v>
      </c>
      <c r="J27" s="106">
        <v>1</v>
      </c>
    </row>
    <row r="28" spans="1:10" x14ac:dyDescent="0.2">
      <c r="A28" s="110">
        <v>26</v>
      </c>
      <c r="B28" s="111" t="s">
        <v>799</v>
      </c>
      <c r="C28" s="114" t="s">
        <v>41</v>
      </c>
      <c r="D28" s="112">
        <v>35168</v>
      </c>
      <c r="E28" s="110">
        <v>25</v>
      </c>
      <c r="F28" s="110" t="s">
        <v>2724</v>
      </c>
      <c r="G28" s="110"/>
      <c r="H28" s="113">
        <v>1112</v>
      </c>
      <c r="I28" s="110">
        <v>7</v>
      </c>
      <c r="J28" s="110">
        <v>1</v>
      </c>
    </row>
    <row r="29" spans="1:10" x14ac:dyDescent="0.2">
      <c r="A29" s="106">
        <v>27</v>
      </c>
      <c r="B29" s="107" t="s">
        <v>673</v>
      </c>
      <c r="C29" s="108" t="s">
        <v>34</v>
      </c>
      <c r="D29" s="108">
        <v>36060</v>
      </c>
      <c r="E29" s="106">
        <v>23</v>
      </c>
      <c r="F29" s="106" t="s">
        <v>2724</v>
      </c>
      <c r="G29" s="106"/>
      <c r="H29" s="109">
        <v>1168</v>
      </c>
      <c r="I29" s="106">
        <v>8</v>
      </c>
      <c r="J29" s="106">
        <v>1</v>
      </c>
    </row>
    <row r="30" spans="1:10" x14ac:dyDescent="0.2">
      <c r="A30" s="110">
        <v>28</v>
      </c>
      <c r="B30" s="111" t="s">
        <v>578</v>
      </c>
      <c r="C30" s="112" t="s">
        <v>26</v>
      </c>
      <c r="D30" s="112">
        <v>34105</v>
      </c>
      <c r="E30" s="110">
        <v>28</v>
      </c>
      <c r="F30" s="110" t="s">
        <v>2724</v>
      </c>
      <c r="G30" s="110"/>
      <c r="H30" s="113">
        <v>1184</v>
      </c>
      <c r="I30" s="110">
        <v>9</v>
      </c>
      <c r="J30" s="110">
        <v>1</v>
      </c>
    </row>
    <row r="31" spans="1:10" x14ac:dyDescent="0.2">
      <c r="A31" s="106">
        <v>29</v>
      </c>
      <c r="B31" s="107" t="s">
        <v>786</v>
      </c>
      <c r="C31" s="108" t="s">
        <v>39</v>
      </c>
      <c r="D31" s="108">
        <v>34067</v>
      </c>
      <c r="E31" s="106">
        <v>28</v>
      </c>
      <c r="F31" s="106" t="s">
        <v>2724</v>
      </c>
      <c r="G31" s="106"/>
      <c r="H31" s="109">
        <v>1150</v>
      </c>
      <c r="I31" s="106">
        <v>10</v>
      </c>
      <c r="J31" s="106">
        <v>1</v>
      </c>
    </row>
    <row r="32" spans="1:10" x14ac:dyDescent="0.2">
      <c r="A32" s="110">
        <v>30</v>
      </c>
      <c r="B32" s="111" t="s">
        <v>468</v>
      </c>
      <c r="C32" s="112" t="s">
        <v>42</v>
      </c>
      <c r="D32" s="112">
        <v>35635</v>
      </c>
      <c r="E32" s="110">
        <v>24</v>
      </c>
      <c r="F32" s="110" t="s">
        <v>2724</v>
      </c>
      <c r="G32" s="110"/>
      <c r="H32" s="113">
        <v>1079</v>
      </c>
      <c r="I32" s="110">
        <v>10</v>
      </c>
      <c r="J32" s="110">
        <v>1</v>
      </c>
    </row>
    <row r="33" spans="1:10" x14ac:dyDescent="0.2">
      <c r="A33" s="106">
        <v>31</v>
      </c>
      <c r="B33" s="107" t="s">
        <v>727</v>
      </c>
      <c r="C33" s="115" t="s">
        <v>37</v>
      </c>
      <c r="D33" s="108">
        <v>35258</v>
      </c>
      <c r="E33" s="106">
        <v>25</v>
      </c>
      <c r="F33" s="106" t="s">
        <v>2724</v>
      </c>
      <c r="G33" s="106"/>
      <c r="H33" s="109">
        <v>1149</v>
      </c>
      <c r="I33" s="106">
        <v>12</v>
      </c>
      <c r="J33" s="106">
        <v>1</v>
      </c>
    </row>
    <row r="34" spans="1:10" x14ac:dyDescent="0.2">
      <c r="A34" s="110">
        <v>32</v>
      </c>
      <c r="B34" s="111" t="s">
        <v>721</v>
      </c>
      <c r="C34" s="112" t="s">
        <v>33</v>
      </c>
      <c r="D34" s="112">
        <v>35471</v>
      </c>
      <c r="E34" s="110">
        <v>25</v>
      </c>
      <c r="F34" s="110" t="s">
        <v>2724</v>
      </c>
      <c r="G34" s="110"/>
      <c r="H34" s="113">
        <v>1155</v>
      </c>
      <c r="I34" s="110">
        <v>13</v>
      </c>
      <c r="J34" s="110">
        <v>1</v>
      </c>
    </row>
    <row r="35" spans="1:10" x14ac:dyDescent="0.2">
      <c r="A35" s="106">
        <v>33</v>
      </c>
      <c r="B35" s="107" t="s">
        <v>714</v>
      </c>
      <c r="C35" s="108" t="s">
        <v>31</v>
      </c>
      <c r="D35" s="108">
        <v>34262</v>
      </c>
      <c r="E35" s="106">
        <v>28</v>
      </c>
      <c r="F35" s="106" t="s">
        <v>2724</v>
      </c>
      <c r="G35" s="106"/>
      <c r="H35" s="109">
        <v>1156</v>
      </c>
      <c r="I35" s="106">
        <v>16</v>
      </c>
      <c r="J35" s="106">
        <v>1</v>
      </c>
    </row>
    <row r="36" spans="1:10" x14ac:dyDescent="0.2">
      <c r="A36" s="110">
        <v>34</v>
      </c>
      <c r="B36" s="111" t="s">
        <v>750</v>
      </c>
      <c r="C36" s="112" t="s">
        <v>38</v>
      </c>
      <c r="D36" s="112">
        <v>35585</v>
      </c>
      <c r="E36" s="110">
        <v>24</v>
      </c>
      <c r="F36" s="110" t="s">
        <v>2724</v>
      </c>
      <c r="G36" s="110"/>
      <c r="H36" s="113">
        <v>1103</v>
      </c>
      <c r="I36" s="110">
        <v>16</v>
      </c>
      <c r="J36" s="110">
        <v>1</v>
      </c>
    </row>
    <row r="37" spans="1:10" x14ac:dyDescent="0.2">
      <c r="A37" s="106">
        <v>35</v>
      </c>
      <c r="B37" s="107" t="s">
        <v>307</v>
      </c>
      <c r="C37" s="115" t="s">
        <v>30</v>
      </c>
      <c r="D37" s="108">
        <v>36515</v>
      </c>
      <c r="E37" s="106">
        <v>22</v>
      </c>
      <c r="F37" s="106" t="s">
        <v>2724</v>
      </c>
      <c r="G37" s="106"/>
      <c r="H37" s="109">
        <v>1157</v>
      </c>
      <c r="I37" s="106">
        <v>22</v>
      </c>
      <c r="J37" s="106">
        <v>1</v>
      </c>
    </row>
    <row r="38" spans="1:10" x14ac:dyDescent="0.2">
      <c r="A38" s="110">
        <v>36</v>
      </c>
      <c r="B38" s="111" t="s">
        <v>101</v>
      </c>
      <c r="C38" s="114" t="s">
        <v>2</v>
      </c>
      <c r="D38" s="112">
        <v>35086</v>
      </c>
      <c r="E38" s="110">
        <v>26</v>
      </c>
      <c r="F38" s="110" t="s">
        <v>2724</v>
      </c>
      <c r="G38" s="110"/>
      <c r="H38" s="113">
        <v>1165</v>
      </c>
      <c r="I38" s="110">
        <v>25</v>
      </c>
      <c r="J38" s="110">
        <v>1</v>
      </c>
    </row>
    <row r="39" spans="1:10" x14ac:dyDescent="0.2">
      <c r="A39" s="106">
        <v>37</v>
      </c>
      <c r="B39" s="107" t="s">
        <v>205</v>
      </c>
      <c r="C39" s="108" t="s">
        <v>26</v>
      </c>
      <c r="D39" s="108">
        <v>36633</v>
      </c>
      <c r="E39" s="106">
        <v>21</v>
      </c>
      <c r="F39" s="106" t="s">
        <v>2724</v>
      </c>
      <c r="G39" s="106"/>
      <c r="H39" s="109">
        <v>1142</v>
      </c>
      <c r="I39" s="106">
        <v>27</v>
      </c>
      <c r="J39" s="106">
        <v>1</v>
      </c>
    </row>
    <row r="40" spans="1:10" x14ac:dyDescent="0.2">
      <c r="A40" s="110">
        <v>38</v>
      </c>
      <c r="B40" s="111" t="s">
        <v>515</v>
      </c>
      <c r="C40" s="112" t="s">
        <v>25</v>
      </c>
      <c r="D40" s="112">
        <v>37908</v>
      </c>
      <c r="E40" s="110">
        <v>18</v>
      </c>
      <c r="F40" s="110" t="s">
        <v>2724</v>
      </c>
      <c r="G40" s="110"/>
      <c r="H40" s="113">
        <v>1163</v>
      </c>
      <c r="I40" s="110">
        <v>28</v>
      </c>
      <c r="J40" s="110">
        <v>1</v>
      </c>
    </row>
    <row r="41" spans="1:10" x14ac:dyDescent="0.2">
      <c r="A41" s="106">
        <v>39</v>
      </c>
      <c r="B41" s="107" t="s">
        <v>680</v>
      </c>
      <c r="C41" s="108" t="s">
        <v>30</v>
      </c>
      <c r="D41" s="108">
        <v>35178</v>
      </c>
      <c r="E41" s="106">
        <v>25</v>
      </c>
      <c r="F41" s="106" t="s">
        <v>2724</v>
      </c>
      <c r="G41" s="106"/>
      <c r="H41" s="109">
        <v>1134</v>
      </c>
      <c r="I41" s="106">
        <v>61</v>
      </c>
      <c r="J41" s="106">
        <v>1</v>
      </c>
    </row>
    <row r="42" spans="1:10" x14ac:dyDescent="0.2">
      <c r="A42" s="110">
        <v>40</v>
      </c>
      <c r="B42" s="111" t="s">
        <v>476</v>
      </c>
      <c r="C42" s="112" t="s">
        <v>41</v>
      </c>
      <c r="D42" s="112">
        <v>30142</v>
      </c>
      <c r="E42" s="110">
        <v>39</v>
      </c>
      <c r="F42" s="110" t="s">
        <v>2724</v>
      </c>
      <c r="G42" s="110"/>
      <c r="H42" s="113">
        <v>1143</v>
      </c>
      <c r="I42" s="110">
        <v>2</v>
      </c>
      <c r="J42" s="110">
        <v>2</v>
      </c>
    </row>
    <row r="43" spans="1:10" x14ac:dyDescent="0.2">
      <c r="A43" s="106">
        <v>41</v>
      </c>
      <c r="B43" s="107" t="s">
        <v>490</v>
      </c>
      <c r="C43" s="108" t="s">
        <v>85</v>
      </c>
      <c r="D43" s="108">
        <v>36730</v>
      </c>
      <c r="E43" s="106">
        <v>21</v>
      </c>
      <c r="F43" s="106" t="s">
        <v>2724</v>
      </c>
      <c r="G43" s="106"/>
      <c r="H43" s="109">
        <v>1129</v>
      </c>
      <c r="I43" s="106">
        <v>2</v>
      </c>
      <c r="J43" s="106">
        <v>2</v>
      </c>
    </row>
    <row r="44" spans="1:10" x14ac:dyDescent="0.2">
      <c r="A44" s="110">
        <v>42</v>
      </c>
      <c r="B44" s="111" t="s">
        <v>812</v>
      </c>
      <c r="C44" s="112" t="s">
        <v>85</v>
      </c>
      <c r="D44" s="112">
        <v>33242</v>
      </c>
      <c r="E44" s="110">
        <v>31</v>
      </c>
      <c r="F44" s="110" t="s">
        <v>2724</v>
      </c>
      <c r="G44" s="110"/>
      <c r="H44" s="113">
        <v>1160</v>
      </c>
      <c r="I44" s="110">
        <v>4</v>
      </c>
      <c r="J44" s="110">
        <v>2</v>
      </c>
    </row>
    <row r="45" spans="1:10" x14ac:dyDescent="0.2">
      <c r="A45" s="106">
        <v>43</v>
      </c>
      <c r="B45" s="107" t="s">
        <v>771</v>
      </c>
      <c r="C45" s="108" t="s">
        <v>36</v>
      </c>
      <c r="D45" s="108">
        <v>37179</v>
      </c>
      <c r="E45" s="106">
        <v>20</v>
      </c>
      <c r="F45" s="106" t="s">
        <v>2724</v>
      </c>
      <c r="G45" s="106"/>
      <c r="H45" s="109">
        <v>1116</v>
      </c>
      <c r="I45" s="106">
        <v>4</v>
      </c>
      <c r="J45" s="106">
        <v>2</v>
      </c>
    </row>
    <row r="46" spans="1:10" x14ac:dyDescent="0.2">
      <c r="A46" s="110">
        <v>44</v>
      </c>
      <c r="B46" s="111" t="s">
        <v>423</v>
      </c>
      <c r="C46" s="112" t="s">
        <v>36</v>
      </c>
      <c r="D46" s="112">
        <v>34463</v>
      </c>
      <c r="E46" s="110">
        <v>27</v>
      </c>
      <c r="F46" s="110" t="s">
        <v>2724</v>
      </c>
      <c r="G46" s="110"/>
      <c r="H46" s="113">
        <v>1130</v>
      </c>
      <c r="I46" s="110">
        <v>5</v>
      </c>
      <c r="J46" s="110">
        <v>2</v>
      </c>
    </row>
    <row r="47" spans="1:10" x14ac:dyDescent="0.2">
      <c r="A47" s="106">
        <v>45</v>
      </c>
      <c r="B47" s="107" t="s">
        <v>758</v>
      </c>
      <c r="C47" s="108" t="s">
        <v>35</v>
      </c>
      <c r="D47" s="108">
        <v>35096</v>
      </c>
      <c r="E47" s="106">
        <v>26</v>
      </c>
      <c r="F47" s="106" t="s">
        <v>2724</v>
      </c>
      <c r="G47" s="106"/>
      <c r="H47" s="109">
        <v>1152</v>
      </c>
      <c r="I47" s="106">
        <v>9</v>
      </c>
      <c r="J47" s="106">
        <v>2</v>
      </c>
    </row>
    <row r="48" spans="1:10" x14ac:dyDescent="0.2">
      <c r="A48" s="110">
        <v>46</v>
      </c>
      <c r="B48" s="111" t="s">
        <v>1075</v>
      </c>
      <c r="C48" s="112" t="s">
        <v>35</v>
      </c>
      <c r="D48" s="112">
        <v>35852</v>
      </c>
      <c r="E48" s="110">
        <v>24</v>
      </c>
      <c r="F48" s="110" t="s">
        <v>2724</v>
      </c>
      <c r="G48" s="110"/>
      <c r="H48" s="113">
        <v>1152</v>
      </c>
      <c r="I48" s="110">
        <v>9</v>
      </c>
      <c r="J48" s="110">
        <v>2</v>
      </c>
    </row>
    <row r="49" spans="1:10" x14ac:dyDescent="0.2">
      <c r="A49" s="106">
        <v>47</v>
      </c>
      <c r="B49" s="107" t="s">
        <v>442</v>
      </c>
      <c r="C49" s="108" t="s">
        <v>40</v>
      </c>
      <c r="D49" s="108">
        <v>34107</v>
      </c>
      <c r="E49" s="106">
        <v>28</v>
      </c>
      <c r="F49" s="106" t="s">
        <v>2724</v>
      </c>
      <c r="G49" s="106"/>
      <c r="H49" s="109">
        <v>1091</v>
      </c>
      <c r="I49" s="106">
        <v>9</v>
      </c>
      <c r="J49" s="106">
        <v>2</v>
      </c>
    </row>
    <row r="50" spans="1:10" x14ac:dyDescent="0.2">
      <c r="A50" s="110" t="s">
        <v>4534</v>
      </c>
      <c r="B50" s="111" t="s">
        <v>234</v>
      </c>
      <c r="C50" s="112" t="s">
        <v>27</v>
      </c>
      <c r="D50" s="112">
        <v>33409</v>
      </c>
      <c r="E50" s="110">
        <v>30</v>
      </c>
      <c r="F50" s="110" t="s">
        <v>2724</v>
      </c>
      <c r="G50" s="110"/>
      <c r="H50" s="113">
        <v>1176</v>
      </c>
      <c r="I50" s="110">
        <v>12</v>
      </c>
      <c r="J50" s="110">
        <v>2</v>
      </c>
    </row>
    <row r="51" spans="1:10" x14ac:dyDescent="0.2">
      <c r="A51" s="106">
        <v>48</v>
      </c>
      <c r="B51" s="107" t="s">
        <v>800</v>
      </c>
      <c r="C51" s="108" t="s">
        <v>41</v>
      </c>
      <c r="D51" s="108">
        <v>36201</v>
      </c>
      <c r="E51" s="106">
        <v>23</v>
      </c>
      <c r="F51" s="106" t="s">
        <v>2724</v>
      </c>
      <c r="G51" s="106"/>
      <c r="H51" s="109">
        <v>1096</v>
      </c>
      <c r="I51" s="106">
        <v>12</v>
      </c>
      <c r="J51" s="106">
        <v>2</v>
      </c>
    </row>
    <row r="52" spans="1:10" x14ac:dyDescent="0.2">
      <c r="A52" s="110">
        <v>49</v>
      </c>
      <c r="B52" s="111" t="s">
        <v>601</v>
      </c>
      <c r="C52" s="112" t="s">
        <v>27</v>
      </c>
      <c r="D52" s="112">
        <v>35266</v>
      </c>
      <c r="E52" s="110">
        <v>25</v>
      </c>
      <c r="F52" s="110" t="s">
        <v>2724</v>
      </c>
      <c r="G52" s="110"/>
      <c r="H52" s="113">
        <v>1193</v>
      </c>
      <c r="I52" s="110">
        <v>15</v>
      </c>
      <c r="J52" s="110">
        <v>2</v>
      </c>
    </row>
    <row r="53" spans="1:10" x14ac:dyDescent="0.2">
      <c r="A53" s="106">
        <v>50</v>
      </c>
      <c r="B53" s="107" t="s">
        <v>787</v>
      </c>
      <c r="C53" s="108" t="s">
        <v>39</v>
      </c>
      <c r="D53" s="108">
        <v>36799</v>
      </c>
      <c r="E53" s="106">
        <v>21</v>
      </c>
      <c r="F53" s="106" t="s">
        <v>2724</v>
      </c>
      <c r="G53" s="106"/>
      <c r="H53" s="109">
        <v>1110</v>
      </c>
      <c r="I53" s="106">
        <v>17</v>
      </c>
      <c r="J53" s="106">
        <v>2</v>
      </c>
    </row>
    <row r="54" spans="1:10" x14ac:dyDescent="0.2">
      <c r="A54" s="110">
        <v>51</v>
      </c>
      <c r="B54" s="111" t="s">
        <v>1073</v>
      </c>
      <c r="C54" s="117" t="s">
        <v>37</v>
      </c>
      <c r="D54" s="112">
        <v>35885</v>
      </c>
      <c r="E54" s="110">
        <v>23</v>
      </c>
      <c r="F54" s="110" t="s">
        <v>2724</v>
      </c>
      <c r="G54" s="110"/>
      <c r="H54" s="113">
        <v>1143</v>
      </c>
      <c r="I54" s="110">
        <v>18</v>
      </c>
      <c r="J54" s="110">
        <v>2</v>
      </c>
    </row>
    <row r="55" spans="1:10" x14ac:dyDescent="0.2">
      <c r="A55" s="106">
        <v>52</v>
      </c>
      <c r="B55" s="107" t="s">
        <v>715</v>
      </c>
      <c r="C55" s="108" t="s">
        <v>31</v>
      </c>
      <c r="D55" s="108">
        <v>35463</v>
      </c>
      <c r="E55" s="106">
        <v>25</v>
      </c>
      <c r="F55" s="106" t="s">
        <v>2724</v>
      </c>
      <c r="G55" s="106"/>
      <c r="H55" s="109">
        <v>1141</v>
      </c>
      <c r="I55" s="106">
        <v>22</v>
      </c>
      <c r="J55" s="106">
        <v>2</v>
      </c>
    </row>
    <row r="56" spans="1:10" x14ac:dyDescent="0.2">
      <c r="A56" s="110">
        <v>53</v>
      </c>
      <c r="B56" s="111" t="s">
        <v>305</v>
      </c>
      <c r="C56" s="112" t="s">
        <v>30</v>
      </c>
      <c r="D56" s="112">
        <v>34956</v>
      </c>
      <c r="E56" s="110">
        <v>26</v>
      </c>
      <c r="F56" s="110" t="s">
        <v>2724</v>
      </c>
      <c r="G56" s="110"/>
      <c r="H56" s="113">
        <v>1154</v>
      </c>
      <c r="I56" s="110">
        <v>23</v>
      </c>
      <c r="J56" s="110">
        <v>2</v>
      </c>
    </row>
    <row r="57" spans="1:10" x14ac:dyDescent="0.2">
      <c r="A57" s="106">
        <v>54</v>
      </c>
      <c r="B57" s="107" t="s">
        <v>352</v>
      </c>
      <c r="C57" s="108" t="s">
        <v>33</v>
      </c>
      <c r="D57" s="108">
        <v>34582</v>
      </c>
      <c r="E57" s="106">
        <v>27</v>
      </c>
      <c r="F57" s="106" t="s">
        <v>2724</v>
      </c>
      <c r="G57" s="106"/>
      <c r="H57" s="109">
        <v>1133</v>
      </c>
      <c r="I57" s="106">
        <v>23</v>
      </c>
      <c r="J57" s="106">
        <v>2</v>
      </c>
    </row>
    <row r="58" spans="1:10" x14ac:dyDescent="0.2">
      <c r="A58" s="110">
        <v>55</v>
      </c>
      <c r="B58" s="111" t="s">
        <v>368</v>
      </c>
      <c r="C58" s="112" t="s">
        <v>37</v>
      </c>
      <c r="D58" s="112">
        <v>37572</v>
      </c>
      <c r="E58" s="110">
        <v>19</v>
      </c>
      <c r="F58" s="110" t="s">
        <v>2724</v>
      </c>
      <c r="G58" s="110"/>
      <c r="H58" s="113">
        <v>1106</v>
      </c>
      <c r="I58" s="110">
        <v>24</v>
      </c>
      <c r="J58" s="110">
        <v>2</v>
      </c>
    </row>
    <row r="59" spans="1:10" x14ac:dyDescent="0.2">
      <c r="A59" s="106">
        <v>56</v>
      </c>
      <c r="B59" s="107" t="s">
        <v>751</v>
      </c>
      <c r="C59" s="108" t="s">
        <v>38</v>
      </c>
      <c r="D59" s="108">
        <v>35623</v>
      </c>
      <c r="E59" s="106">
        <v>24</v>
      </c>
      <c r="F59" s="106" t="s">
        <v>2724</v>
      </c>
      <c r="G59" s="106"/>
      <c r="H59" s="109">
        <v>1088</v>
      </c>
      <c r="I59" s="106">
        <v>24</v>
      </c>
      <c r="J59" s="106">
        <v>2</v>
      </c>
    </row>
    <row r="60" spans="1:10" x14ac:dyDescent="0.2">
      <c r="A60" s="110">
        <v>57</v>
      </c>
      <c r="B60" s="111" t="s">
        <v>554</v>
      </c>
      <c r="C60" s="112" t="s">
        <v>26</v>
      </c>
      <c r="D60" s="112">
        <v>33641</v>
      </c>
      <c r="E60" s="110">
        <v>30</v>
      </c>
      <c r="F60" s="110" t="s">
        <v>2724</v>
      </c>
      <c r="G60" s="110"/>
      <c r="H60" s="113">
        <v>1143</v>
      </c>
      <c r="I60" s="110">
        <v>25</v>
      </c>
      <c r="J60" s="110">
        <v>2</v>
      </c>
    </row>
    <row r="61" spans="1:10" x14ac:dyDescent="0.2">
      <c r="A61" s="106">
        <v>58</v>
      </c>
      <c r="B61" s="107" t="s">
        <v>860</v>
      </c>
      <c r="C61" s="108" t="s">
        <v>25</v>
      </c>
      <c r="D61" s="108">
        <v>36720</v>
      </c>
      <c r="E61" s="106">
        <v>21</v>
      </c>
      <c r="F61" s="106" t="s">
        <v>2724</v>
      </c>
      <c r="G61" s="106"/>
      <c r="H61" s="109">
        <v>1139</v>
      </c>
      <c r="I61" s="106">
        <v>27</v>
      </c>
      <c r="J61" s="106">
        <v>2</v>
      </c>
    </row>
    <row r="62" spans="1:10" x14ac:dyDescent="0.2">
      <c r="A62" s="110" t="s">
        <v>4534</v>
      </c>
      <c r="B62" s="111" t="s">
        <v>305</v>
      </c>
      <c r="C62" s="112" t="s">
        <v>29</v>
      </c>
      <c r="D62" s="112">
        <v>34956</v>
      </c>
      <c r="E62" s="110">
        <v>26</v>
      </c>
      <c r="F62" s="110" t="s">
        <v>2724</v>
      </c>
      <c r="G62" s="110"/>
      <c r="H62" s="113">
        <v>1155</v>
      </c>
      <c r="I62" s="110">
        <v>29</v>
      </c>
      <c r="J62" s="110">
        <v>2</v>
      </c>
    </row>
    <row r="63" spans="1:10" x14ac:dyDescent="0.2">
      <c r="A63" s="106">
        <v>59</v>
      </c>
      <c r="B63" s="107" t="s">
        <v>393</v>
      </c>
      <c r="C63" s="108" t="s">
        <v>38</v>
      </c>
      <c r="D63" s="108">
        <v>37154</v>
      </c>
      <c r="E63" s="106">
        <v>20</v>
      </c>
      <c r="F63" s="106" t="s">
        <v>2724</v>
      </c>
      <c r="G63" s="106"/>
      <c r="H63" s="109">
        <v>1032</v>
      </c>
      <c r="I63" s="106">
        <v>30</v>
      </c>
      <c r="J63" s="106">
        <v>2</v>
      </c>
    </row>
    <row r="64" spans="1:10" x14ac:dyDescent="0.2">
      <c r="A64" s="110">
        <v>60</v>
      </c>
      <c r="B64" s="111" t="s">
        <v>469</v>
      </c>
      <c r="C64" s="112" t="s">
        <v>42</v>
      </c>
      <c r="D64" s="112">
        <v>36889</v>
      </c>
      <c r="E64" s="110">
        <v>21</v>
      </c>
      <c r="F64" s="110" t="s">
        <v>2724</v>
      </c>
      <c r="G64" s="110"/>
      <c r="H64" s="113">
        <v>961</v>
      </c>
      <c r="I64" s="110">
        <v>33</v>
      </c>
      <c r="J64" s="110">
        <v>2</v>
      </c>
    </row>
    <row r="65" spans="1:10" x14ac:dyDescent="0.2">
      <c r="A65" s="106" t="s">
        <v>4534</v>
      </c>
      <c r="B65" s="107" t="s">
        <v>860</v>
      </c>
      <c r="C65" s="108" t="s">
        <v>2</v>
      </c>
      <c r="D65" s="108">
        <v>36720</v>
      </c>
      <c r="E65" s="106">
        <v>21</v>
      </c>
      <c r="F65" s="106" t="s">
        <v>2724</v>
      </c>
      <c r="G65" s="106"/>
      <c r="H65" s="109">
        <v>1146</v>
      </c>
      <c r="I65" s="106">
        <v>41</v>
      </c>
      <c r="J65" s="106">
        <v>2</v>
      </c>
    </row>
    <row r="66" spans="1:10" x14ac:dyDescent="0.2">
      <c r="A66" s="110">
        <v>61</v>
      </c>
      <c r="B66" s="111" t="s">
        <v>585</v>
      </c>
      <c r="C66" s="112" t="s">
        <v>33</v>
      </c>
      <c r="D66" s="112">
        <v>35845</v>
      </c>
      <c r="E66" s="110">
        <v>24</v>
      </c>
      <c r="F66" s="110" t="s">
        <v>2724</v>
      </c>
      <c r="G66" s="110"/>
      <c r="H66" s="113">
        <v>1089</v>
      </c>
      <c r="I66" s="110">
        <v>45</v>
      </c>
      <c r="J66" s="110">
        <v>2</v>
      </c>
    </row>
    <row r="67" spans="1:10" x14ac:dyDescent="0.2">
      <c r="A67" s="118">
        <v>62</v>
      </c>
      <c r="B67" s="119" t="s">
        <v>504</v>
      </c>
      <c r="C67" s="120" t="s">
        <v>2</v>
      </c>
      <c r="D67" s="121">
        <v>35937</v>
      </c>
      <c r="E67" s="118">
        <v>23</v>
      </c>
      <c r="F67" s="118" t="s">
        <v>2724</v>
      </c>
      <c r="G67" s="118"/>
      <c r="H67" s="122">
        <v>1135</v>
      </c>
      <c r="I67" s="118">
        <v>63</v>
      </c>
      <c r="J67" s="118">
        <v>2</v>
      </c>
    </row>
    <row r="68" spans="1:10" x14ac:dyDescent="0.2">
      <c r="A68" s="118">
        <v>63</v>
      </c>
      <c r="B68" s="119" t="s">
        <v>702</v>
      </c>
      <c r="C68" s="121" t="s">
        <v>30</v>
      </c>
      <c r="D68" s="121">
        <v>33366</v>
      </c>
      <c r="E68" s="118">
        <v>30</v>
      </c>
      <c r="F68" s="118" t="s">
        <v>2724</v>
      </c>
      <c r="G68" s="118"/>
      <c r="H68" s="122">
        <v>1131</v>
      </c>
      <c r="I68" s="118">
        <v>65</v>
      </c>
      <c r="J68" s="118">
        <v>2</v>
      </c>
    </row>
    <row r="69" spans="1:10" x14ac:dyDescent="0.2">
      <c r="A69" s="118">
        <v>64</v>
      </c>
      <c r="B69" s="119" t="s">
        <v>553</v>
      </c>
      <c r="C69" s="120" t="s">
        <v>25</v>
      </c>
      <c r="D69" s="121">
        <v>34998</v>
      </c>
      <c r="E69" s="118">
        <v>26</v>
      </c>
      <c r="F69" s="118" t="s">
        <v>2724</v>
      </c>
      <c r="G69" s="118"/>
      <c r="H69" s="122">
        <v>1109</v>
      </c>
      <c r="I69" s="118">
        <v>67</v>
      </c>
      <c r="J69" s="118">
        <v>2</v>
      </c>
    </row>
    <row r="70" spans="1:10" x14ac:dyDescent="0.2">
      <c r="A70" s="118">
        <v>65</v>
      </c>
      <c r="B70" s="119" t="s">
        <v>491</v>
      </c>
      <c r="C70" s="121" t="s">
        <v>85</v>
      </c>
      <c r="D70" s="121">
        <v>37076</v>
      </c>
      <c r="E70" s="118">
        <v>20</v>
      </c>
      <c r="F70" s="118" t="s">
        <v>2724</v>
      </c>
      <c r="G70" s="118"/>
      <c r="H70" s="122">
        <v>1078</v>
      </c>
      <c r="I70" s="118">
        <v>3</v>
      </c>
      <c r="J70" s="118">
        <v>3</v>
      </c>
    </row>
    <row r="71" spans="1:10" x14ac:dyDescent="0.2">
      <c r="A71" s="118">
        <v>66</v>
      </c>
      <c r="B71" s="119" t="s">
        <v>477</v>
      </c>
      <c r="C71" s="121" t="s">
        <v>41</v>
      </c>
      <c r="D71" s="121">
        <v>35421</v>
      </c>
      <c r="E71" s="118">
        <v>25</v>
      </c>
      <c r="F71" s="118" t="s">
        <v>2724</v>
      </c>
      <c r="G71" s="118"/>
      <c r="H71" s="122">
        <v>1122</v>
      </c>
      <c r="I71" s="118">
        <v>5</v>
      </c>
      <c r="J71" s="118">
        <v>3</v>
      </c>
    </row>
    <row r="72" spans="1:10" x14ac:dyDescent="0.2">
      <c r="A72" s="118">
        <v>67</v>
      </c>
      <c r="B72" s="119" t="s">
        <v>770</v>
      </c>
      <c r="C72" s="121" t="s">
        <v>36</v>
      </c>
      <c r="D72" s="121">
        <v>35506</v>
      </c>
      <c r="E72" s="118">
        <v>24</v>
      </c>
      <c r="F72" s="118" t="s">
        <v>2724</v>
      </c>
      <c r="G72" s="118"/>
      <c r="H72" s="122">
        <v>1102</v>
      </c>
      <c r="I72" s="118">
        <v>5</v>
      </c>
      <c r="J72" s="118">
        <v>3</v>
      </c>
    </row>
    <row r="73" spans="1:10" x14ac:dyDescent="0.2">
      <c r="A73" s="118">
        <v>68</v>
      </c>
      <c r="B73" s="119" t="s">
        <v>424</v>
      </c>
      <c r="C73" s="123" t="s">
        <v>36</v>
      </c>
      <c r="D73" s="121">
        <v>33256</v>
      </c>
      <c r="E73" s="118">
        <v>31</v>
      </c>
      <c r="F73" s="118" t="s">
        <v>2724</v>
      </c>
      <c r="G73" s="118"/>
      <c r="H73" s="122">
        <v>1052</v>
      </c>
      <c r="I73" s="118">
        <v>11</v>
      </c>
      <c r="J73" s="118">
        <v>3</v>
      </c>
    </row>
    <row r="74" spans="1:10" x14ac:dyDescent="0.2">
      <c r="A74" s="124">
        <v>69</v>
      </c>
      <c r="B74" s="125" t="s">
        <v>671</v>
      </c>
      <c r="C74" s="126" t="s">
        <v>34</v>
      </c>
      <c r="D74" s="126">
        <v>34818</v>
      </c>
      <c r="E74" s="124">
        <v>26</v>
      </c>
      <c r="F74" s="124" t="s">
        <v>2724</v>
      </c>
      <c r="G74" s="124"/>
      <c r="H74" s="127">
        <v>1157</v>
      </c>
      <c r="I74" s="124">
        <v>14</v>
      </c>
      <c r="J74" s="124">
        <v>3</v>
      </c>
    </row>
    <row r="75" spans="1:10" x14ac:dyDescent="0.2">
      <c r="A75" s="124">
        <v>70</v>
      </c>
      <c r="B75" s="125" t="s">
        <v>409</v>
      </c>
      <c r="C75" s="126" t="s">
        <v>35</v>
      </c>
      <c r="D75" s="126">
        <v>36535</v>
      </c>
      <c r="E75" s="124">
        <v>22</v>
      </c>
      <c r="F75" s="124" t="s">
        <v>2724</v>
      </c>
      <c r="G75" s="124"/>
      <c r="H75" s="127">
        <v>1072</v>
      </c>
      <c r="I75" s="124">
        <v>15</v>
      </c>
      <c r="J75" s="124">
        <v>3</v>
      </c>
    </row>
    <row r="76" spans="1:10" x14ac:dyDescent="0.2">
      <c r="A76" s="124">
        <v>71</v>
      </c>
      <c r="B76" s="125" t="s">
        <v>110</v>
      </c>
      <c r="C76" s="128" t="s">
        <v>32</v>
      </c>
      <c r="D76" s="126">
        <v>36383</v>
      </c>
      <c r="E76" s="124">
        <v>22</v>
      </c>
      <c r="F76" s="124" t="s">
        <v>2724</v>
      </c>
      <c r="G76" s="124"/>
      <c r="H76" s="127">
        <v>1152</v>
      </c>
      <c r="I76" s="124">
        <v>16</v>
      </c>
      <c r="J76" s="124">
        <v>3</v>
      </c>
    </row>
    <row r="77" spans="1:10" x14ac:dyDescent="0.2">
      <c r="A77" s="124" t="s">
        <v>4534</v>
      </c>
      <c r="B77" s="125" t="s">
        <v>680</v>
      </c>
      <c r="C77" s="128" t="s">
        <v>29</v>
      </c>
      <c r="D77" s="126">
        <v>35178</v>
      </c>
      <c r="E77" s="124">
        <v>25</v>
      </c>
      <c r="F77" s="124" t="s">
        <v>2724</v>
      </c>
      <c r="G77" s="124"/>
      <c r="H77" s="127">
        <v>1160</v>
      </c>
      <c r="I77" s="124">
        <v>21</v>
      </c>
      <c r="J77" s="124">
        <v>3</v>
      </c>
    </row>
    <row r="78" spans="1:10" x14ac:dyDescent="0.2">
      <c r="A78" s="124">
        <v>72</v>
      </c>
      <c r="B78" s="125" t="s">
        <v>602</v>
      </c>
      <c r="C78" s="128" t="s">
        <v>27</v>
      </c>
      <c r="D78" s="126">
        <v>31727</v>
      </c>
      <c r="E78" s="124">
        <v>35</v>
      </c>
      <c r="F78" s="124" t="s">
        <v>2724</v>
      </c>
      <c r="G78" s="124"/>
      <c r="H78" s="127">
        <v>1178</v>
      </c>
      <c r="I78" s="124">
        <v>22</v>
      </c>
      <c r="J78" s="124">
        <v>3</v>
      </c>
    </row>
    <row r="79" spans="1:10" x14ac:dyDescent="0.2">
      <c r="A79" s="124">
        <v>73</v>
      </c>
      <c r="B79" s="125" t="s">
        <v>292</v>
      </c>
      <c r="C79" s="129" t="s">
        <v>34</v>
      </c>
      <c r="D79" s="126">
        <v>36196</v>
      </c>
      <c r="E79" s="124">
        <v>23</v>
      </c>
      <c r="F79" s="124" t="s">
        <v>2724</v>
      </c>
      <c r="G79" s="124"/>
      <c r="H79" s="127">
        <v>1153</v>
      </c>
      <c r="I79" s="124">
        <v>22</v>
      </c>
      <c r="J79" s="124">
        <v>3</v>
      </c>
    </row>
    <row r="80" spans="1:10" x14ac:dyDescent="0.2">
      <c r="A80" s="124">
        <v>74</v>
      </c>
      <c r="B80" s="125" t="s">
        <v>728</v>
      </c>
      <c r="C80" s="126" t="s">
        <v>37</v>
      </c>
      <c r="D80" s="126">
        <v>32977</v>
      </c>
      <c r="E80" s="124">
        <v>31</v>
      </c>
      <c r="F80" s="124" t="s">
        <v>2724</v>
      </c>
      <c r="G80" s="124"/>
      <c r="H80" s="127">
        <v>1131</v>
      </c>
      <c r="I80" s="124">
        <v>23</v>
      </c>
      <c r="J80" s="124">
        <v>3</v>
      </c>
    </row>
    <row r="81" spans="1:10" x14ac:dyDescent="0.2">
      <c r="A81" s="124">
        <v>75</v>
      </c>
      <c r="B81" s="125" t="s">
        <v>235</v>
      </c>
      <c r="C81" s="126" t="s">
        <v>27</v>
      </c>
      <c r="D81" s="126">
        <v>38454</v>
      </c>
      <c r="E81" s="124">
        <v>16</v>
      </c>
      <c r="F81" s="124" t="s">
        <v>2724</v>
      </c>
      <c r="G81" s="124"/>
      <c r="H81" s="127">
        <v>1134</v>
      </c>
      <c r="I81" s="124">
        <v>26</v>
      </c>
      <c r="J81" s="124">
        <v>3</v>
      </c>
    </row>
    <row r="82" spans="1:10" x14ac:dyDescent="0.2">
      <c r="A82" s="124">
        <v>76</v>
      </c>
      <c r="B82" s="125" t="s">
        <v>365</v>
      </c>
      <c r="C82" s="126" t="s">
        <v>37</v>
      </c>
      <c r="D82" s="126">
        <v>37055</v>
      </c>
      <c r="E82" s="124">
        <v>20</v>
      </c>
      <c r="F82" s="124" t="s">
        <v>2724</v>
      </c>
      <c r="G82" s="124"/>
      <c r="H82" s="127">
        <v>1090</v>
      </c>
      <c r="I82" s="124">
        <v>32</v>
      </c>
      <c r="J82" s="124">
        <v>3</v>
      </c>
    </row>
    <row r="83" spans="1:10" x14ac:dyDescent="0.2">
      <c r="A83" s="124">
        <v>77</v>
      </c>
      <c r="B83" s="125" t="s">
        <v>371</v>
      </c>
      <c r="C83" s="126" t="s">
        <v>38</v>
      </c>
      <c r="D83" s="126">
        <v>36509</v>
      </c>
      <c r="E83" s="124">
        <v>22</v>
      </c>
      <c r="F83" s="124" t="s">
        <v>2724</v>
      </c>
      <c r="G83" s="124"/>
      <c r="H83" s="127">
        <v>1027</v>
      </c>
      <c r="I83" s="124">
        <v>36</v>
      </c>
      <c r="J83" s="124">
        <v>3</v>
      </c>
    </row>
    <row r="84" spans="1:10" x14ac:dyDescent="0.2">
      <c r="A84" s="124" t="s">
        <v>4534</v>
      </c>
      <c r="B84" s="125" t="s">
        <v>307</v>
      </c>
      <c r="C84" s="126" t="s">
        <v>29</v>
      </c>
      <c r="D84" s="126">
        <v>36515</v>
      </c>
      <c r="E84" s="124">
        <v>22</v>
      </c>
      <c r="F84" s="124" t="s">
        <v>2724</v>
      </c>
      <c r="G84" s="124"/>
      <c r="H84" s="127">
        <v>1147</v>
      </c>
      <c r="I84" s="124">
        <v>37</v>
      </c>
      <c r="J84" s="124">
        <v>3</v>
      </c>
    </row>
    <row r="85" spans="1:10" x14ac:dyDescent="0.2">
      <c r="A85" s="124">
        <v>78</v>
      </c>
      <c r="B85" s="125" t="s">
        <v>109</v>
      </c>
      <c r="C85" s="126" t="s">
        <v>25</v>
      </c>
      <c r="D85" s="126">
        <v>36580</v>
      </c>
      <c r="E85" s="124">
        <v>22</v>
      </c>
      <c r="F85" s="124" t="s">
        <v>2724</v>
      </c>
      <c r="G85" s="124"/>
      <c r="H85" s="127">
        <v>1123</v>
      </c>
      <c r="I85" s="124">
        <v>41</v>
      </c>
      <c r="J85" s="124">
        <v>3</v>
      </c>
    </row>
    <row r="86" spans="1:10" x14ac:dyDescent="0.2">
      <c r="A86" s="124">
        <v>79</v>
      </c>
      <c r="B86" s="125" t="s">
        <v>716</v>
      </c>
      <c r="C86" s="126" t="s">
        <v>31</v>
      </c>
      <c r="D86" s="126">
        <v>35754</v>
      </c>
      <c r="E86" s="124">
        <v>24</v>
      </c>
      <c r="F86" s="124" t="s">
        <v>2724</v>
      </c>
      <c r="G86" s="124"/>
      <c r="H86" s="127">
        <v>1092</v>
      </c>
      <c r="I86" s="124">
        <v>41</v>
      </c>
      <c r="J86" s="124">
        <v>3</v>
      </c>
    </row>
    <row r="87" spans="1:10" x14ac:dyDescent="0.2">
      <c r="A87" s="124">
        <v>80</v>
      </c>
      <c r="B87" s="125" t="s">
        <v>561</v>
      </c>
      <c r="C87" s="126" t="s">
        <v>26</v>
      </c>
      <c r="D87" s="126">
        <v>36355</v>
      </c>
      <c r="E87" s="124">
        <v>22</v>
      </c>
      <c r="F87" s="124" t="s">
        <v>2724</v>
      </c>
      <c r="G87" s="124"/>
      <c r="H87" s="127">
        <v>1105</v>
      </c>
      <c r="I87" s="124">
        <v>67</v>
      </c>
      <c r="J87" s="124">
        <v>3</v>
      </c>
    </row>
    <row r="88" spans="1:10" x14ac:dyDescent="0.2">
      <c r="A88" s="124">
        <v>81</v>
      </c>
      <c r="B88" s="125" t="s">
        <v>505</v>
      </c>
      <c r="C88" s="126" t="s">
        <v>2</v>
      </c>
      <c r="D88" s="126">
        <v>35187</v>
      </c>
      <c r="E88" s="124">
        <v>25</v>
      </c>
      <c r="F88" s="124" t="s">
        <v>2724</v>
      </c>
      <c r="G88" s="124"/>
      <c r="H88" s="127">
        <v>1128</v>
      </c>
      <c r="I88" s="124">
        <v>68</v>
      </c>
      <c r="J88" s="124">
        <v>3</v>
      </c>
    </row>
    <row r="89" spans="1:10" x14ac:dyDescent="0.2">
      <c r="A89" s="124">
        <v>82</v>
      </c>
      <c r="B89" s="125" t="s">
        <v>701</v>
      </c>
      <c r="C89" s="126" t="s">
        <v>30</v>
      </c>
      <c r="D89" s="126">
        <v>35052</v>
      </c>
      <c r="E89" s="124">
        <v>26</v>
      </c>
      <c r="F89" s="124" t="s">
        <v>2724</v>
      </c>
      <c r="G89" s="124"/>
      <c r="H89" s="127">
        <v>1111</v>
      </c>
      <c r="I89" s="124">
        <v>77</v>
      </c>
      <c r="J89" s="124">
        <v>3</v>
      </c>
    </row>
    <row r="90" spans="1:10" x14ac:dyDescent="0.2">
      <c r="A90" s="124" t="s">
        <v>4534</v>
      </c>
      <c r="B90" s="125" t="s">
        <v>503</v>
      </c>
      <c r="C90" s="128" t="s">
        <v>25</v>
      </c>
      <c r="D90" s="126">
        <v>35795</v>
      </c>
      <c r="E90" s="124">
        <v>24</v>
      </c>
      <c r="F90" s="124" t="s">
        <v>2724</v>
      </c>
      <c r="G90" s="124"/>
      <c r="H90" s="127">
        <v>1102</v>
      </c>
      <c r="I90" s="124">
        <v>79</v>
      </c>
      <c r="J90" s="124">
        <v>3</v>
      </c>
    </row>
    <row r="91" spans="1:10" x14ac:dyDescent="0.2">
      <c r="A91" s="124">
        <v>83</v>
      </c>
      <c r="B91" s="125" t="s">
        <v>645</v>
      </c>
      <c r="C91" s="126" t="s">
        <v>28</v>
      </c>
      <c r="D91" s="126">
        <v>35634</v>
      </c>
      <c r="E91" s="124">
        <v>24</v>
      </c>
      <c r="F91" s="124" t="s">
        <v>4533</v>
      </c>
      <c r="G91" s="124"/>
      <c r="H91" s="127">
        <v>1187</v>
      </c>
      <c r="I91" s="124">
        <v>17</v>
      </c>
      <c r="J91" s="124">
        <v>4</v>
      </c>
    </row>
    <row r="92" spans="1:10" x14ac:dyDescent="0.2">
      <c r="A92" s="124" t="s">
        <v>4534</v>
      </c>
      <c r="B92" s="125" t="s">
        <v>645</v>
      </c>
      <c r="C92" s="126" t="s">
        <v>29</v>
      </c>
      <c r="D92" s="126">
        <v>35634</v>
      </c>
      <c r="E92" s="124">
        <v>24</v>
      </c>
      <c r="F92" s="124" t="s">
        <v>4533</v>
      </c>
      <c r="G92" s="124"/>
      <c r="H92" s="127">
        <v>1139</v>
      </c>
      <c r="I92" s="124">
        <v>28</v>
      </c>
      <c r="J92" s="124">
        <v>4</v>
      </c>
    </row>
    <row r="93" spans="1:10" x14ac:dyDescent="0.2">
      <c r="A93" s="124">
        <v>84</v>
      </c>
      <c r="B93" s="125" t="s">
        <v>967</v>
      </c>
      <c r="C93" s="126" t="s">
        <v>85</v>
      </c>
      <c r="D93" s="126">
        <v>37643</v>
      </c>
      <c r="E93" s="124">
        <v>19</v>
      </c>
      <c r="F93" s="124" t="s">
        <v>2724</v>
      </c>
      <c r="G93" s="124"/>
      <c r="H93" s="127">
        <v>1072</v>
      </c>
      <c r="I93" s="124">
        <v>5</v>
      </c>
      <c r="J93" s="124">
        <v>4</v>
      </c>
    </row>
    <row r="94" spans="1:10" x14ac:dyDescent="0.2">
      <c r="A94" s="124">
        <v>85</v>
      </c>
      <c r="B94" s="125" t="s">
        <v>478</v>
      </c>
      <c r="C94" s="126" t="s">
        <v>41</v>
      </c>
      <c r="D94" s="126">
        <v>36990</v>
      </c>
      <c r="E94" s="124">
        <v>20</v>
      </c>
      <c r="F94" s="124" t="s">
        <v>2724</v>
      </c>
      <c r="G94" s="124"/>
      <c r="H94" s="127">
        <v>1035</v>
      </c>
      <c r="I94" s="124">
        <v>9</v>
      </c>
      <c r="J94" s="124">
        <v>4</v>
      </c>
    </row>
    <row r="95" spans="1:10" x14ac:dyDescent="0.2">
      <c r="A95" s="124">
        <v>86</v>
      </c>
      <c r="B95" s="125" t="s">
        <v>760</v>
      </c>
      <c r="C95" s="129" t="s">
        <v>35</v>
      </c>
      <c r="D95" s="126">
        <v>36664</v>
      </c>
      <c r="E95" s="124">
        <v>21</v>
      </c>
      <c r="F95" s="124" t="s">
        <v>2724</v>
      </c>
      <c r="G95" s="124"/>
      <c r="H95" s="127">
        <v>1135</v>
      </c>
      <c r="I95" s="124">
        <v>13</v>
      </c>
      <c r="J95" s="124">
        <v>4</v>
      </c>
    </row>
    <row r="96" spans="1:10" x14ac:dyDescent="0.2">
      <c r="A96" s="124">
        <v>87</v>
      </c>
      <c r="B96" s="125" t="s">
        <v>759</v>
      </c>
      <c r="C96" s="126" t="s">
        <v>35</v>
      </c>
      <c r="D96" s="126">
        <v>37216</v>
      </c>
      <c r="E96" s="124">
        <v>20</v>
      </c>
      <c r="F96" s="124" t="s">
        <v>2724</v>
      </c>
      <c r="G96" s="124"/>
      <c r="H96" s="127">
        <v>1135</v>
      </c>
      <c r="I96" s="124">
        <v>13</v>
      </c>
      <c r="J96" s="124">
        <v>4</v>
      </c>
    </row>
    <row r="97" spans="1:10" x14ac:dyDescent="0.2">
      <c r="A97" s="124">
        <v>88</v>
      </c>
      <c r="B97" s="125" t="s">
        <v>337</v>
      </c>
      <c r="C97" s="129" t="s">
        <v>32</v>
      </c>
      <c r="D97" s="126">
        <v>34373</v>
      </c>
      <c r="E97" s="124">
        <v>28</v>
      </c>
      <c r="F97" s="124" t="s">
        <v>2724</v>
      </c>
      <c r="G97" s="124"/>
      <c r="H97" s="127">
        <v>1147</v>
      </c>
      <c r="I97" s="124">
        <v>19</v>
      </c>
      <c r="J97" s="124">
        <v>4</v>
      </c>
    </row>
    <row r="98" spans="1:10" x14ac:dyDescent="0.2">
      <c r="A98" s="124">
        <v>89</v>
      </c>
      <c r="B98" s="125" t="s">
        <v>408</v>
      </c>
      <c r="C98" s="128" t="s">
        <v>35</v>
      </c>
      <c r="D98" s="126">
        <v>38237</v>
      </c>
      <c r="E98" s="124">
        <v>17</v>
      </c>
      <c r="F98" s="124" t="s">
        <v>2724</v>
      </c>
      <c r="G98" s="124"/>
      <c r="H98" s="127">
        <v>1062</v>
      </c>
      <c r="I98" s="124">
        <v>19</v>
      </c>
      <c r="J98" s="124">
        <v>4</v>
      </c>
    </row>
    <row r="99" spans="1:10" x14ac:dyDescent="0.2">
      <c r="A99" s="124">
        <v>90</v>
      </c>
      <c r="B99" s="125" t="s">
        <v>291</v>
      </c>
      <c r="C99" s="126" t="s">
        <v>34</v>
      </c>
      <c r="D99" s="126">
        <v>35559</v>
      </c>
      <c r="E99" s="124">
        <v>24</v>
      </c>
      <c r="F99" s="124" t="s">
        <v>2724</v>
      </c>
      <c r="G99" s="124"/>
      <c r="H99" s="127">
        <v>1146</v>
      </c>
      <c r="I99" s="124">
        <v>26</v>
      </c>
      <c r="J99" s="124">
        <v>4</v>
      </c>
    </row>
    <row r="100" spans="1:10" x14ac:dyDescent="0.2">
      <c r="A100" s="124">
        <v>91</v>
      </c>
      <c r="B100" s="125" t="s">
        <v>729</v>
      </c>
      <c r="C100" s="126" t="s">
        <v>37</v>
      </c>
      <c r="D100" s="126">
        <v>36963</v>
      </c>
      <c r="E100" s="124">
        <v>20</v>
      </c>
      <c r="F100" s="124" t="s">
        <v>2724</v>
      </c>
      <c r="G100" s="124"/>
      <c r="H100" s="127">
        <v>1129</v>
      </c>
      <c r="I100" s="124">
        <v>27</v>
      </c>
      <c r="J100" s="124">
        <v>4</v>
      </c>
    </row>
    <row r="101" spans="1:10" x14ac:dyDescent="0.2">
      <c r="A101" s="124">
        <v>92</v>
      </c>
      <c r="B101" s="125" t="s">
        <v>672</v>
      </c>
      <c r="C101" s="126" t="s">
        <v>34</v>
      </c>
      <c r="D101" s="126">
        <v>33014</v>
      </c>
      <c r="E101" s="124">
        <v>31</v>
      </c>
      <c r="F101" s="124" t="s">
        <v>2724</v>
      </c>
      <c r="G101" s="124"/>
      <c r="H101" s="127">
        <v>1122</v>
      </c>
      <c r="I101" s="124">
        <v>27</v>
      </c>
      <c r="J101" s="124">
        <v>4</v>
      </c>
    </row>
    <row r="102" spans="1:10" x14ac:dyDescent="0.2">
      <c r="A102" s="124">
        <v>93</v>
      </c>
      <c r="B102" s="125" t="s">
        <v>351</v>
      </c>
      <c r="C102" s="128" t="s">
        <v>33</v>
      </c>
      <c r="D102" s="126">
        <v>34473</v>
      </c>
      <c r="E102" s="124">
        <v>27</v>
      </c>
      <c r="F102" s="124" t="s">
        <v>2724</v>
      </c>
      <c r="G102" s="124"/>
      <c r="H102" s="127">
        <v>1110</v>
      </c>
      <c r="I102" s="124">
        <v>30</v>
      </c>
      <c r="J102" s="124">
        <v>4</v>
      </c>
    </row>
    <row r="103" spans="1:10" x14ac:dyDescent="0.2">
      <c r="A103" s="124">
        <v>94</v>
      </c>
      <c r="B103" s="125" t="s">
        <v>389</v>
      </c>
      <c r="C103" s="126" t="s">
        <v>38</v>
      </c>
      <c r="D103" s="126">
        <v>38415</v>
      </c>
      <c r="E103" s="124">
        <v>16</v>
      </c>
      <c r="F103" s="124" t="s">
        <v>2724</v>
      </c>
      <c r="G103" s="124"/>
      <c r="H103" s="127">
        <v>1026</v>
      </c>
      <c r="I103" s="124">
        <v>40</v>
      </c>
      <c r="J103" s="124">
        <v>4</v>
      </c>
    </row>
    <row r="104" spans="1:10" x14ac:dyDescent="0.2">
      <c r="A104" s="124">
        <v>95</v>
      </c>
      <c r="B104" s="125" t="s">
        <v>102</v>
      </c>
      <c r="C104" s="129" t="s">
        <v>25</v>
      </c>
      <c r="D104" s="126">
        <v>34874</v>
      </c>
      <c r="E104" s="124">
        <v>26</v>
      </c>
      <c r="F104" s="124" t="s">
        <v>2724</v>
      </c>
      <c r="G104" s="124"/>
      <c r="H104" s="127">
        <v>1117</v>
      </c>
      <c r="I104" s="124">
        <v>47</v>
      </c>
      <c r="J104" s="124">
        <v>4</v>
      </c>
    </row>
    <row r="105" spans="1:10" x14ac:dyDescent="0.2">
      <c r="A105" s="124">
        <v>96</v>
      </c>
      <c r="B105" s="125" t="s">
        <v>104</v>
      </c>
      <c r="C105" s="128" t="s">
        <v>2</v>
      </c>
      <c r="D105" s="126">
        <v>38360</v>
      </c>
      <c r="E105" s="124">
        <v>17</v>
      </c>
      <c r="F105" s="124" t="s">
        <v>2724</v>
      </c>
      <c r="G105" s="124"/>
      <c r="H105" s="127">
        <v>1129</v>
      </c>
      <c r="I105" s="124">
        <v>54</v>
      </c>
      <c r="J105" s="124">
        <v>4</v>
      </c>
    </row>
    <row r="106" spans="1:10" x14ac:dyDescent="0.2">
      <c r="A106" s="124">
        <v>97</v>
      </c>
      <c r="B106" s="125" t="s">
        <v>460</v>
      </c>
      <c r="C106" s="126" t="s">
        <v>39</v>
      </c>
      <c r="D106" s="126">
        <v>36941</v>
      </c>
      <c r="E106" s="124">
        <v>21</v>
      </c>
      <c r="F106" s="124" t="s">
        <v>2724</v>
      </c>
      <c r="G106" s="124"/>
      <c r="H106" s="127">
        <v>877</v>
      </c>
      <c r="I106" s="124">
        <v>57</v>
      </c>
      <c r="J106" s="124">
        <v>4</v>
      </c>
    </row>
    <row r="107" spans="1:10" x14ac:dyDescent="0.2">
      <c r="A107" s="124">
        <v>98</v>
      </c>
      <c r="B107" s="125" t="s">
        <v>604</v>
      </c>
      <c r="C107" s="126" t="s">
        <v>27</v>
      </c>
      <c r="D107" s="126">
        <v>37180</v>
      </c>
      <c r="E107" s="124">
        <v>20</v>
      </c>
      <c r="F107" s="124" t="s">
        <v>2724</v>
      </c>
      <c r="G107" s="124"/>
      <c r="H107" s="127">
        <v>1122</v>
      </c>
      <c r="I107" s="124">
        <v>58</v>
      </c>
      <c r="J107" s="124">
        <v>4</v>
      </c>
    </row>
    <row r="108" spans="1:10" x14ac:dyDescent="0.2">
      <c r="A108" s="124" t="s">
        <v>4534</v>
      </c>
      <c r="B108" s="125" t="s">
        <v>681</v>
      </c>
      <c r="C108" s="129" t="s">
        <v>30</v>
      </c>
      <c r="D108" s="126">
        <v>31691</v>
      </c>
      <c r="E108" s="124">
        <v>35</v>
      </c>
      <c r="F108" s="124" t="s">
        <v>2724</v>
      </c>
      <c r="G108" s="124"/>
      <c r="H108" s="127">
        <v>1106</v>
      </c>
      <c r="I108" s="124">
        <v>81</v>
      </c>
      <c r="J108" s="124">
        <v>4</v>
      </c>
    </row>
    <row r="109" spans="1:10" x14ac:dyDescent="0.2">
      <c r="A109" s="124" t="s">
        <v>4534</v>
      </c>
      <c r="B109" s="125" t="s">
        <v>727</v>
      </c>
      <c r="C109" s="126" t="s">
        <v>2</v>
      </c>
      <c r="D109" s="126">
        <v>35258</v>
      </c>
      <c r="E109" s="124">
        <v>25</v>
      </c>
      <c r="F109" s="124" t="s">
        <v>2724</v>
      </c>
      <c r="G109" s="124"/>
      <c r="H109" s="127">
        <v>1115</v>
      </c>
      <c r="I109" s="124">
        <v>83</v>
      </c>
      <c r="J109" s="124">
        <v>4</v>
      </c>
    </row>
    <row r="110" spans="1:10" x14ac:dyDescent="0.2">
      <c r="A110" s="124">
        <v>99</v>
      </c>
      <c r="B110" s="125" t="s">
        <v>580</v>
      </c>
      <c r="C110" s="128" t="s">
        <v>26</v>
      </c>
      <c r="D110" s="126">
        <v>34079</v>
      </c>
      <c r="E110" s="124">
        <v>28</v>
      </c>
      <c r="F110" s="124" t="s">
        <v>2724</v>
      </c>
      <c r="G110" s="124"/>
      <c r="H110" s="127">
        <v>1097</v>
      </c>
      <c r="I110" s="124">
        <v>84</v>
      </c>
      <c r="J110" s="124">
        <v>4</v>
      </c>
    </row>
    <row r="111" spans="1:10" x14ac:dyDescent="0.2">
      <c r="A111" s="124" t="s">
        <v>4534</v>
      </c>
      <c r="B111" s="125" t="s">
        <v>554</v>
      </c>
      <c r="C111" s="126" t="s">
        <v>25</v>
      </c>
      <c r="D111" s="126">
        <v>33641</v>
      </c>
      <c r="E111" s="124">
        <v>30</v>
      </c>
      <c r="F111" s="124" t="s">
        <v>2724</v>
      </c>
      <c r="G111" s="124"/>
      <c r="H111" s="127">
        <v>1091</v>
      </c>
      <c r="I111" s="124">
        <v>98</v>
      </c>
      <c r="J111" s="124">
        <v>4</v>
      </c>
    </row>
    <row r="112" spans="1:10" x14ac:dyDescent="0.2">
      <c r="A112" s="124">
        <v>100</v>
      </c>
      <c r="B112" s="125" t="s">
        <v>968</v>
      </c>
      <c r="C112" s="129" t="s">
        <v>85</v>
      </c>
      <c r="D112" s="126">
        <v>35863</v>
      </c>
      <c r="E112" s="124">
        <v>23</v>
      </c>
      <c r="F112" s="124" t="s">
        <v>2724</v>
      </c>
      <c r="G112" s="124"/>
      <c r="H112" s="127">
        <v>1065</v>
      </c>
      <c r="I112" s="124">
        <v>6</v>
      </c>
      <c r="J112" s="124">
        <v>5</v>
      </c>
    </row>
    <row r="113" spans="1:10" x14ac:dyDescent="0.2">
      <c r="A113" s="124">
        <v>101</v>
      </c>
      <c r="B113" s="125" t="s">
        <v>480</v>
      </c>
      <c r="C113" s="126" t="s">
        <v>41</v>
      </c>
      <c r="D113" s="126">
        <v>37658</v>
      </c>
      <c r="E113" s="124">
        <v>19</v>
      </c>
      <c r="F113" s="124" t="s">
        <v>2724</v>
      </c>
      <c r="G113" s="124"/>
      <c r="H113" s="127">
        <v>984</v>
      </c>
      <c r="I113" s="124">
        <v>14</v>
      </c>
      <c r="J113" s="124">
        <v>5</v>
      </c>
    </row>
    <row r="114" spans="1:10" x14ac:dyDescent="0.2">
      <c r="A114" s="124">
        <v>102</v>
      </c>
      <c r="B114" s="125" t="s">
        <v>944</v>
      </c>
      <c r="C114" s="126" t="s">
        <v>36</v>
      </c>
      <c r="D114" s="126">
        <v>32231</v>
      </c>
      <c r="E114" s="124">
        <v>33</v>
      </c>
      <c r="F114" s="124" t="s">
        <v>2724</v>
      </c>
      <c r="G114" s="124"/>
      <c r="H114" s="127">
        <v>1006</v>
      </c>
      <c r="I114" s="124">
        <v>17</v>
      </c>
      <c r="J114" s="124">
        <v>5</v>
      </c>
    </row>
    <row r="115" spans="1:10" x14ac:dyDescent="0.2">
      <c r="A115" s="124">
        <v>103</v>
      </c>
      <c r="B115" s="125" t="s">
        <v>276</v>
      </c>
      <c r="C115" s="126" t="s">
        <v>34</v>
      </c>
      <c r="D115" s="126">
        <v>36219</v>
      </c>
      <c r="E115" s="124">
        <v>23</v>
      </c>
      <c r="F115" s="124" t="s">
        <v>2724</v>
      </c>
      <c r="G115" s="124"/>
      <c r="H115" s="127">
        <v>1142</v>
      </c>
      <c r="I115" s="124">
        <v>28</v>
      </c>
      <c r="J115" s="124">
        <v>5</v>
      </c>
    </row>
    <row r="116" spans="1:10" x14ac:dyDescent="0.2">
      <c r="A116" s="124">
        <v>104</v>
      </c>
      <c r="B116" s="125" t="s">
        <v>411</v>
      </c>
      <c r="C116" s="126" t="s">
        <v>35</v>
      </c>
      <c r="D116" s="126">
        <v>44732</v>
      </c>
      <c r="E116" s="124" t="e">
        <v>#NUM!</v>
      </c>
      <c r="F116" s="124" t="s">
        <v>2724</v>
      </c>
      <c r="G116" s="124"/>
      <c r="H116" s="127">
        <v>1043</v>
      </c>
      <c r="I116" s="124">
        <v>28</v>
      </c>
      <c r="J116" s="124">
        <v>5</v>
      </c>
    </row>
    <row r="117" spans="1:10" x14ac:dyDescent="0.2">
      <c r="A117" s="124">
        <v>105</v>
      </c>
      <c r="B117" s="125" t="s">
        <v>646</v>
      </c>
      <c r="C117" s="128" t="s">
        <v>28</v>
      </c>
      <c r="D117" s="126">
        <v>34002</v>
      </c>
      <c r="E117" s="124">
        <v>29</v>
      </c>
      <c r="F117" s="124" t="s">
        <v>2724</v>
      </c>
      <c r="G117" s="124"/>
      <c r="H117" s="127">
        <v>1155</v>
      </c>
      <c r="I117" s="124">
        <v>29</v>
      </c>
      <c r="J117" s="124">
        <v>5</v>
      </c>
    </row>
    <row r="118" spans="1:10" x14ac:dyDescent="0.2">
      <c r="A118" s="124">
        <v>106</v>
      </c>
      <c r="B118" s="125" t="s">
        <v>675</v>
      </c>
      <c r="C118" s="126" t="s">
        <v>34</v>
      </c>
      <c r="D118" s="126">
        <v>44612</v>
      </c>
      <c r="E118" s="124">
        <v>0</v>
      </c>
      <c r="F118" s="124" t="s">
        <v>2724</v>
      </c>
      <c r="G118" s="124"/>
      <c r="H118" s="127">
        <v>1113</v>
      </c>
      <c r="I118" s="124">
        <v>31</v>
      </c>
      <c r="J118" s="124">
        <v>5</v>
      </c>
    </row>
    <row r="119" spans="1:10" x14ac:dyDescent="0.2">
      <c r="A119" s="124">
        <v>107</v>
      </c>
      <c r="B119" s="125" t="s">
        <v>700</v>
      </c>
      <c r="C119" s="129" t="s">
        <v>29</v>
      </c>
      <c r="D119" s="126">
        <v>34588</v>
      </c>
      <c r="E119" s="124">
        <v>27</v>
      </c>
      <c r="F119" s="124" t="s">
        <v>2724</v>
      </c>
      <c r="G119" s="124"/>
      <c r="H119" s="127">
        <v>1136</v>
      </c>
      <c r="I119" s="124">
        <v>33</v>
      </c>
      <c r="J119" s="124">
        <v>5</v>
      </c>
    </row>
    <row r="120" spans="1:10" x14ac:dyDescent="0.2">
      <c r="A120" s="124">
        <v>108</v>
      </c>
      <c r="B120" s="125" t="s">
        <v>730</v>
      </c>
      <c r="C120" s="126" t="s">
        <v>37</v>
      </c>
      <c r="D120" s="126">
        <v>36529</v>
      </c>
      <c r="E120" s="124">
        <v>22</v>
      </c>
      <c r="F120" s="124" t="s">
        <v>2724</v>
      </c>
      <c r="G120" s="124"/>
      <c r="H120" s="127">
        <v>1103</v>
      </c>
      <c r="I120" s="124">
        <v>40</v>
      </c>
      <c r="J120" s="124">
        <v>5</v>
      </c>
    </row>
    <row r="121" spans="1:10" x14ac:dyDescent="0.2">
      <c r="A121" s="124">
        <v>109</v>
      </c>
      <c r="B121" s="125" t="s">
        <v>353</v>
      </c>
      <c r="C121" s="126" t="s">
        <v>33</v>
      </c>
      <c r="D121" s="126">
        <v>34815</v>
      </c>
      <c r="E121" s="124">
        <v>26</v>
      </c>
      <c r="F121" s="124" t="s">
        <v>2724</v>
      </c>
      <c r="G121" s="124"/>
      <c r="H121" s="127">
        <v>1074</v>
      </c>
      <c r="I121" s="124">
        <v>46</v>
      </c>
      <c r="J121" s="124">
        <v>5</v>
      </c>
    </row>
    <row r="122" spans="1:10" x14ac:dyDescent="0.2">
      <c r="A122" s="124">
        <v>110</v>
      </c>
      <c r="B122" s="125" t="s">
        <v>394</v>
      </c>
      <c r="C122" s="126" t="s">
        <v>38</v>
      </c>
      <c r="D122" s="126">
        <v>35747</v>
      </c>
      <c r="E122" s="124">
        <v>24</v>
      </c>
      <c r="F122" s="124" t="s">
        <v>2724</v>
      </c>
      <c r="G122" s="124"/>
      <c r="H122" s="127">
        <v>1016</v>
      </c>
      <c r="I122" s="124">
        <v>46</v>
      </c>
      <c r="J122" s="124">
        <v>5</v>
      </c>
    </row>
    <row r="123" spans="1:10" x14ac:dyDescent="0.2">
      <c r="A123" s="124">
        <v>111</v>
      </c>
      <c r="B123" s="125" t="s">
        <v>107</v>
      </c>
      <c r="C123" s="126" t="s">
        <v>25</v>
      </c>
      <c r="D123" s="126">
        <v>37030</v>
      </c>
      <c r="E123" s="124">
        <v>20</v>
      </c>
      <c r="F123" s="124" t="s">
        <v>2724</v>
      </c>
      <c r="G123" s="124"/>
      <c r="H123" s="127">
        <v>1114</v>
      </c>
      <c r="I123" s="124">
        <v>53</v>
      </c>
      <c r="J123" s="124">
        <v>5</v>
      </c>
    </row>
    <row r="124" spans="1:10" x14ac:dyDescent="0.2">
      <c r="A124" s="124" t="s">
        <v>4534</v>
      </c>
      <c r="B124" s="125" t="s">
        <v>102</v>
      </c>
      <c r="C124" s="126" t="s">
        <v>2</v>
      </c>
      <c r="D124" s="126">
        <v>34874</v>
      </c>
      <c r="E124" s="124">
        <v>26</v>
      </c>
      <c r="F124" s="124" t="s">
        <v>2724</v>
      </c>
      <c r="G124" s="124"/>
      <c r="H124" s="127">
        <v>1123</v>
      </c>
      <c r="I124" s="124">
        <v>61</v>
      </c>
      <c r="J124" s="124">
        <v>5</v>
      </c>
    </row>
    <row r="125" spans="1:10" x14ac:dyDescent="0.2">
      <c r="A125" s="124">
        <v>112</v>
      </c>
      <c r="B125" s="125" t="s">
        <v>607</v>
      </c>
      <c r="C125" s="126" t="s">
        <v>27</v>
      </c>
      <c r="D125" s="126">
        <v>34891</v>
      </c>
      <c r="E125" s="124">
        <v>26</v>
      </c>
      <c r="F125" s="124" t="s">
        <v>2724</v>
      </c>
      <c r="G125" s="124"/>
      <c r="H125" s="127">
        <v>1113</v>
      </c>
      <c r="I125" s="124">
        <v>70</v>
      </c>
      <c r="J125" s="124">
        <v>5</v>
      </c>
    </row>
    <row r="126" spans="1:10" x14ac:dyDescent="0.2">
      <c r="A126" s="124">
        <v>113</v>
      </c>
      <c r="B126" s="125" t="s">
        <v>605</v>
      </c>
      <c r="C126" s="126" t="s">
        <v>27</v>
      </c>
      <c r="D126" s="126">
        <v>35944</v>
      </c>
      <c r="E126" s="124">
        <v>23</v>
      </c>
      <c r="F126" s="124" t="s">
        <v>2724</v>
      </c>
      <c r="G126" s="124"/>
      <c r="H126" s="127">
        <v>1113</v>
      </c>
      <c r="I126" s="124">
        <v>70</v>
      </c>
      <c r="J126" s="124">
        <v>5</v>
      </c>
    </row>
    <row r="127" spans="1:10" x14ac:dyDescent="0.2">
      <c r="A127" s="124">
        <v>114</v>
      </c>
      <c r="B127" s="125" t="s">
        <v>1069</v>
      </c>
      <c r="C127" s="126" t="s">
        <v>30</v>
      </c>
      <c r="D127" s="126">
        <v>35727</v>
      </c>
      <c r="E127" s="124">
        <v>24</v>
      </c>
      <c r="F127" s="124" t="s">
        <v>2724</v>
      </c>
      <c r="G127" s="124"/>
      <c r="H127" s="127">
        <v>1095</v>
      </c>
      <c r="I127" s="124">
        <v>87</v>
      </c>
      <c r="J127" s="124">
        <v>5</v>
      </c>
    </row>
    <row r="128" spans="1:10" x14ac:dyDescent="0.2">
      <c r="A128" s="124" t="s">
        <v>4534</v>
      </c>
      <c r="B128" s="125" t="s">
        <v>553</v>
      </c>
      <c r="C128" s="126" t="s">
        <v>26</v>
      </c>
      <c r="D128" s="126">
        <v>34998</v>
      </c>
      <c r="E128" s="124">
        <v>26</v>
      </c>
      <c r="F128" s="124" t="s">
        <v>2724</v>
      </c>
      <c r="G128" s="124"/>
      <c r="H128" s="127">
        <v>1093</v>
      </c>
      <c r="I128" s="124">
        <v>94</v>
      </c>
      <c r="J128" s="124">
        <v>5</v>
      </c>
    </row>
    <row r="129" spans="1:10" x14ac:dyDescent="0.2">
      <c r="A129" s="124">
        <v>115</v>
      </c>
      <c r="B129" s="125" t="s">
        <v>506</v>
      </c>
      <c r="C129" s="129" t="s">
        <v>25</v>
      </c>
      <c r="D129" s="126">
        <v>36725</v>
      </c>
      <c r="E129" s="124">
        <v>21</v>
      </c>
      <c r="F129" s="124" t="s">
        <v>2724</v>
      </c>
      <c r="G129" s="124"/>
      <c r="H129" s="127">
        <v>1090</v>
      </c>
      <c r="I129" s="124">
        <v>102</v>
      </c>
      <c r="J129" s="124">
        <v>5</v>
      </c>
    </row>
    <row r="130" spans="1:10" x14ac:dyDescent="0.2">
      <c r="A130" s="124" t="s">
        <v>4534</v>
      </c>
      <c r="B130" s="125" t="s">
        <v>506</v>
      </c>
      <c r="C130" s="129" t="s">
        <v>2</v>
      </c>
      <c r="D130" s="126">
        <v>36725</v>
      </c>
      <c r="E130" s="124">
        <v>21</v>
      </c>
      <c r="F130" s="124" t="s">
        <v>2724</v>
      </c>
      <c r="G130" s="124"/>
      <c r="H130" s="127">
        <v>1102</v>
      </c>
      <c r="I130" s="124">
        <v>103</v>
      </c>
      <c r="J130" s="124">
        <v>5</v>
      </c>
    </row>
    <row r="131" spans="1:10" x14ac:dyDescent="0.2">
      <c r="A131" s="124">
        <v>116</v>
      </c>
      <c r="B131" s="125" t="s">
        <v>969</v>
      </c>
      <c r="C131" s="126" t="s">
        <v>85</v>
      </c>
      <c r="D131" s="126">
        <v>37870</v>
      </c>
      <c r="E131" s="124">
        <v>18</v>
      </c>
      <c r="F131" s="124" t="s">
        <v>2724</v>
      </c>
      <c r="G131" s="124"/>
      <c r="H131" s="127">
        <v>973</v>
      </c>
      <c r="I131" s="124">
        <v>11</v>
      </c>
      <c r="J131" s="124">
        <v>6</v>
      </c>
    </row>
    <row r="132" spans="1:10" x14ac:dyDescent="0.2">
      <c r="A132" s="124">
        <v>117</v>
      </c>
      <c r="B132" s="125" t="s">
        <v>429</v>
      </c>
      <c r="C132" s="126" t="s">
        <v>36</v>
      </c>
      <c r="D132" s="126">
        <v>36960</v>
      </c>
      <c r="E132" s="124">
        <v>20</v>
      </c>
      <c r="F132" s="124" t="s">
        <v>2724</v>
      </c>
      <c r="G132" s="124"/>
      <c r="H132" s="127">
        <v>994</v>
      </c>
      <c r="I132" s="124">
        <v>20</v>
      </c>
      <c r="J132" s="124">
        <v>6</v>
      </c>
    </row>
    <row r="133" spans="1:10" x14ac:dyDescent="0.2">
      <c r="A133" s="124">
        <v>118</v>
      </c>
      <c r="B133" s="125" t="s">
        <v>338</v>
      </c>
      <c r="C133" s="126" t="s">
        <v>32</v>
      </c>
      <c r="D133" s="126">
        <v>34143</v>
      </c>
      <c r="E133" s="124">
        <v>28</v>
      </c>
      <c r="F133" s="124" t="s">
        <v>2724</v>
      </c>
      <c r="G133" s="124"/>
      <c r="H133" s="127">
        <v>1128</v>
      </c>
      <c r="I133" s="124">
        <v>26</v>
      </c>
      <c r="J133" s="124">
        <v>6</v>
      </c>
    </row>
    <row r="134" spans="1:10" x14ac:dyDescent="0.2">
      <c r="A134" s="124">
        <v>119</v>
      </c>
      <c r="B134" s="125" t="s">
        <v>761</v>
      </c>
      <c r="C134" s="126" t="s">
        <v>35</v>
      </c>
      <c r="D134" s="126">
        <v>36628</v>
      </c>
      <c r="E134" s="124">
        <v>21</v>
      </c>
      <c r="F134" s="124" t="s">
        <v>2724</v>
      </c>
      <c r="G134" s="124"/>
      <c r="H134" s="127">
        <v>1090</v>
      </c>
      <c r="I134" s="124">
        <v>27</v>
      </c>
      <c r="J134" s="124">
        <v>6</v>
      </c>
    </row>
    <row r="135" spans="1:10" x14ac:dyDescent="0.2">
      <c r="A135" s="124">
        <v>120</v>
      </c>
      <c r="B135" s="125" t="s">
        <v>647</v>
      </c>
      <c r="C135" s="126" t="s">
        <v>28</v>
      </c>
      <c r="D135" s="126">
        <v>32989</v>
      </c>
      <c r="E135" s="124">
        <v>31</v>
      </c>
      <c r="F135" s="124" t="s">
        <v>2724</v>
      </c>
      <c r="G135" s="124"/>
      <c r="H135" s="127">
        <v>1151</v>
      </c>
      <c r="I135" s="124">
        <v>31</v>
      </c>
      <c r="J135" s="124">
        <v>6</v>
      </c>
    </row>
    <row r="136" spans="1:10" x14ac:dyDescent="0.2">
      <c r="A136" s="124">
        <v>121</v>
      </c>
      <c r="B136" s="125" t="s">
        <v>898</v>
      </c>
      <c r="C136" s="129" t="s">
        <v>27</v>
      </c>
      <c r="D136" s="126">
        <v>35404</v>
      </c>
      <c r="E136" s="124">
        <v>25</v>
      </c>
      <c r="F136" s="124" t="s">
        <v>2724</v>
      </c>
      <c r="G136" s="124"/>
      <c r="H136" s="127">
        <v>1117</v>
      </c>
      <c r="I136" s="124">
        <v>39</v>
      </c>
      <c r="J136" s="124">
        <v>6</v>
      </c>
    </row>
    <row r="137" spans="1:10" x14ac:dyDescent="0.2">
      <c r="A137" s="124" t="s">
        <v>4534</v>
      </c>
      <c r="B137" s="125" t="s">
        <v>675</v>
      </c>
      <c r="C137" s="126" t="s">
        <v>29</v>
      </c>
      <c r="D137" s="126">
        <v>44612</v>
      </c>
      <c r="E137" s="124">
        <v>0</v>
      </c>
      <c r="F137" s="124" t="s">
        <v>2724</v>
      </c>
      <c r="G137" s="124"/>
      <c r="H137" s="127">
        <v>1131</v>
      </c>
      <c r="I137" s="124">
        <v>42</v>
      </c>
      <c r="J137" s="124">
        <v>6</v>
      </c>
    </row>
    <row r="138" spans="1:10" x14ac:dyDescent="0.2">
      <c r="A138" s="124">
        <v>122</v>
      </c>
      <c r="B138" s="125" t="s">
        <v>731</v>
      </c>
      <c r="C138" s="126" t="s">
        <v>37</v>
      </c>
      <c r="D138" s="126">
        <v>35479</v>
      </c>
      <c r="E138" s="124">
        <v>25</v>
      </c>
      <c r="F138" s="124" t="s">
        <v>2724</v>
      </c>
      <c r="G138" s="124"/>
      <c r="H138" s="127">
        <v>1101</v>
      </c>
      <c r="I138" s="124">
        <v>42</v>
      </c>
      <c r="J138" s="124">
        <v>6</v>
      </c>
    </row>
    <row r="139" spans="1:10" x14ac:dyDescent="0.2">
      <c r="A139" s="124">
        <v>123</v>
      </c>
      <c r="B139" s="125" t="s">
        <v>366</v>
      </c>
      <c r="C139" s="126" t="s">
        <v>37</v>
      </c>
      <c r="D139" s="126">
        <v>37072</v>
      </c>
      <c r="E139" s="124">
        <v>20</v>
      </c>
      <c r="F139" s="124" t="s">
        <v>2724</v>
      </c>
      <c r="G139" s="124"/>
      <c r="H139" s="127">
        <v>1068</v>
      </c>
      <c r="I139" s="124">
        <v>44</v>
      </c>
      <c r="J139" s="124">
        <v>6</v>
      </c>
    </row>
    <row r="140" spans="1:10" x14ac:dyDescent="0.2">
      <c r="A140" s="124">
        <v>124</v>
      </c>
      <c r="B140" s="125" t="s">
        <v>355</v>
      </c>
      <c r="C140" s="126" t="s">
        <v>33</v>
      </c>
      <c r="D140" s="126">
        <v>37885</v>
      </c>
      <c r="E140" s="124">
        <v>18</v>
      </c>
      <c r="F140" s="124" t="s">
        <v>2724</v>
      </c>
      <c r="G140" s="124"/>
      <c r="H140" s="127">
        <v>1068</v>
      </c>
      <c r="I140" s="124">
        <v>49</v>
      </c>
      <c r="J140" s="124">
        <v>6</v>
      </c>
    </row>
    <row r="141" spans="1:10" x14ac:dyDescent="0.2">
      <c r="A141" s="124">
        <v>125</v>
      </c>
      <c r="B141" s="125" t="s">
        <v>114</v>
      </c>
      <c r="C141" s="126" t="s">
        <v>2</v>
      </c>
      <c r="D141" s="126">
        <v>36999</v>
      </c>
      <c r="E141" s="124">
        <v>20</v>
      </c>
      <c r="F141" s="124" t="s">
        <v>2724</v>
      </c>
      <c r="G141" s="124"/>
      <c r="H141" s="127">
        <v>1116</v>
      </c>
      <c r="I141" s="124">
        <v>67</v>
      </c>
      <c r="J141" s="124">
        <v>6</v>
      </c>
    </row>
    <row r="142" spans="1:10" x14ac:dyDescent="0.2">
      <c r="A142" s="124">
        <v>126</v>
      </c>
      <c r="B142" s="125" t="s">
        <v>513</v>
      </c>
      <c r="C142" s="126" t="s">
        <v>26</v>
      </c>
      <c r="D142" s="126">
        <v>36598</v>
      </c>
      <c r="E142" s="124">
        <v>21</v>
      </c>
      <c r="F142" s="124" t="s">
        <v>2724</v>
      </c>
      <c r="G142" s="124"/>
      <c r="H142" s="127">
        <v>1092</v>
      </c>
      <c r="I142" s="124">
        <v>99</v>
      </c>
      <c r="J142" s="124">
        <v>6</v>
      </c>
    </row>
    <row r="143" spans="1:10" x14ac:dyDescent="0.2">
      <c r="A143" s="124">
        <v>127</v>
      </c>
      <c r="B143" s="125" t="s">
        <v>509</v>
      </c>
      <c r="C143" s="126" t="s">
        <v>2</v>
      </c>
      <c r="D143" s="126">
        <v>35389</v>
      </c>
      <c r="E143" s="124">
        <v>25</v>
      </c>
      <c r="F143" s="124" t="s">
        <v>2724</v>
      </c>
      <c r="G143" s="124"/>
      <c r="H143" s="127">
        <v>1095</v>
      </c>
      <c r="I143" s="124">
        <v>104</v>
      </c>
      <c r="J143" s="124">
        <v>6</v>
      </c>
    </row>
    <row r="144" spans="1:10" x14ac:dyDescent="0.2">
      <c r="A144" s="124">
        <v>128</v>
      </c>
      <c r="B144" s="125" t="s">
        <v>507</v>
      </c>
      <c r="C144" s="126" t="s">
        <v>2</v>
      </c>
      <c r="D144" s="126">
        <v>36427</v>
      </c>
      <c r="E144" s="124">
        <v>22</v>
      </c>
      <c r="F144" s="124" t="s">
        <v>2724</v>
      </c>
      <c r="G144" s="124"/>
      <c r="H144" s="127">
        <v>1095</v>
      </c>
      <c r="I144" s="124">
        <v>104</v>
      </c>
      <c r="J144" s="124">
        <v>6</v>
      </c>
    </row>
    <row r="145" spans="1:10" x14ac:dyDescent="0.2">
      <c r="A145" s="124">
        <v>129</v>
      </c>
      <c r="B145" s="125" t="s">
        <v>427</v>
      </c>
      <c r="C145" s="126" t="s">
        <v>36</v>
      </c>
      <c r="D145" s="126">
        <v>37900</v>
      </c>
      <c r="E145" s="124">
        <v>18</v>
      </c>
      <c r="F145" s="124" t="s">
        <v>2724</v>
      </c>
      <c r="G145" s="124"/>
      <c r="H145" s="127">
        <v>990</v>
      </c>
      <c r="I145" s="124">
        <v>21</v>
      </c>
      <c r="J145" s="124">
        <v>7</v>
      </c>
    </row>
    <row r="146" spans="1:10" x14ac:dyDescent="0.2">
      <c r="A146" s="124">
        <v>130</v>
      </c>
      <c r="B146" s="125" t="s">
        <v>428</v>
      </c>
      <c r="C146" s="126" t="s">
        <v>36</v>
      </c>
      <c r="D146" s="126">
        <v>35118</v>
      </c>
      <c r="E146" s="124">
        <v>26</v>
      </c>
      <c r="F146" s="124" t="s">
        <v>2724</v>
      </c>
      <c r="G146" s="124"/>
      <c r="H146" s="127">
        <v>990</v>
      </c>
      <c r="I146" s="124">
        <v>21</v>
      </c>
      <c r="J146" s="124">
        <v>7</v>
      </c>
    </row>
    <row r="147" spans="1:10" x14ac:dyDescent="0.2">
      <c r="A147" s="124">
        <v>131</v>
      </c>
      <c r="B147" s="125" t="s">
        <v>970</v>
      </c>
      <c r="C147" s="126" t="s">
        <v>85</v>
      </c>
      <c r="D147" s="126">
        <v>37883</v>
      </c>
      <c r="E147" s="124">
        <v>18</v>
      </c>
      <c r="F147" s="124" t="s">
        <v>2724</v>
      </c>
      <c r="G147" s="124"/>
      <c r="H147" s="127">
        <v>941</v>
      </c>
      <c r="I147" s="124">
        <v>23</v>
      </c>
      <c r="J147" s="124">
        <v>7</v>
      </c>
    </row>
    <row r="148" spans="1:10" x14ac:dyDescent="0.2">
      <c r="A148" s="124" t="s">
        <v>4534</v>
      </c>
      <c r="B148" s="125" t="s">
        <v>681</v>
      </c>
      <c r="C148" s="126" t="s">
        <v>28</v>
      </c>
      <c r="D148" s="126">
        <v>31691</v>
      </c>
      <c r="E148" s="124">
        <v>35</v>
      </c>
      <c r="F148" s="124" t="s">
        <v>2724</v>
      </c>
      <c r="G148" s="124"/>
      <c r="H148" s="127">
        <v>1142</v>
      </c>
      <c r="I148" s="124">
        <v>35</v>
      </c>
      <c r="J148" s="124">
        <v>7</v>
      </c>
    </row>
    <row r="149" spans="1:10" x14ac:dyDescent="0.2">
      <c r="A149" s="124">
        <v>132</v>
      </c>
      <c r="B149" s="125" t="s">
        <v>412</v>
      </c>
      <c r="C149" s="126" t="s">
        <v>35</v>
      </c>
      <c r="D149" s="126">
        <v>37938</v>
      </c>
      <c r="E149" s="124">
        <v>18</v>
      </c>
      <c r="F149" s="124" t="s">
        <v>2724</v>
      </c>
      <c r="G149" s="124"/>
      <c r="H149" s="127">
        <v>1023</v>
      </c>
      <c r="I149" s="124">
        <v>35</v>
      </c>
      <c r="J149" s="124">
        <v>7</v>
      </c>
    </row>
    <row r="150" spans="1:10" x14ac:dyDescent="0.2">
      <c r="A150" s="124" t="s">
        <v>4534</v>
      </c>
      <c r="B150" s="125" t="s">
        <v>643</v>
      </c>
      <c r="C150" s="126" t="s">
        <v>29</v>
      </c>
      <c r="D150" s="126">
        <v>35459</v>
      </c>
      <c r="E150" s="124">
        <v>25</v>
      </c>
      <c r="F150" s="124" t="s">
        <v>2724</v>
      </c>
      <c r="G150" s="124"/>
      <c r="H150" s="127">
        <v>1130</v>
      </c>
      <c r="I150" s="124">
        <v>44</v>
      </c>
      <c r="J150" s="124">
        <v>7</v>
      </c>
    </row>
    <row r="151" spans="1:10" x14ac:dyDescent="0.2">
      <c r="A151" s="124">
        <v>133</v>
      </c>
      <c r="B151" s="125" t="s">
        <v>213</v>
      </c>
      <c r="C151" s="126" t="s">
        <v>27</v>
      </c>
      <c r="D151" s="126">
        <v>36496</v>
      </c>
      <c r="E151" s="124">
        <v>22</v>
      </c>
      <c r="F151" s="124" t="s">
        <v>2724</v>
      </c>
      <c r="G151" s="124"/>
      <c r="H151" s="127">
        <v>1111</v>
      </c>
      <c r="I151" s="124">
        <v>49</v>
      </c>
      <c r="J151" s="124">
        <v>7</v>
      </c>
    </row>
    <row r="152" spans="1:10" x14ac:dyDescent="0.2">
      <c r="A152" s="124" t="s">
        <v>4534</v>
      </c>
      <c r="B152" s="125" t="s">
        <v>205</v>
      </c>
      <c r="C152" s="126" t="s">
        <v>27</v>
      </c>
      <c r="D152" s="126">
        <v>36633</v>
      </c>
      <c r="E152" s="124">
        <v>21</v>
      </c>
      <c r="F152" s="124" t="s">
        <v>2724</v>
      </c>
      <c r="G152" s="124"/>
      <c r="H152" s="127">
        <v>1111</v>
      </c>
      <c r="I152" s="124">
        <v>49</v>
      </c>
      <c r="J152" s="124">
        <v>7</v>
      </c>
    </row>
    <row r="153" spans="1:10" x14ac:dyDescent="0.2">
      <c r="A153" s="124">
        <v>134</v>
      </c>
      <c r="B153" s="125" t="s">
        <v>543</v>
      </c>
      <c r="C153" s="126" t="s">
        <v>37</v>
      </c>
      <c r="D153" s="126">
        <v>37033</v>
      </c>
      <c r="E153" s="124">
        <v>20</v>
      </c>
      <c r="F153" s="124" t="s">
        <v>2724</v>
      </c>
      <c r="G153" s="124"/>
      <c r="H153" s="127">
        <v>1088</v>
      </c>
      <c r="I153" s="124">
        <v>55</v>
      </c>
      <c r="J153" s="124">
        <v>7</v>
      </c>
    </row>
    <row r="154" spans="1:10" x14ac:dyDescent="0.2">
      <c r="A154" s="124" t="s">
        <v>4534</v>
      </c>
      <c r="B154" s="125" t="s">
        <v>104</v>
      </c>
      <c r="C154" s="126" t="s">
        <v>25</v>
      </c>
      <c r="D154" s="126">
        <v>38360</v>
      </c>
      <c r="E154" s="124">
        <v>17</v>
      </c>
      <c r="F154" s="124" t="s">
        <v>2724</v>
      </c>
      <c r="G154" s="124"/>
      <c r="H154" s="127">
        <v>1096</v>
      </c>
      <c r="I154" s="124">
        <v>72</v>
      </c>
      <c r="J154" s="124">
        <v>7</v>
      </c>
    </row>
    <row r="155" spans="1:10" x14ac:dyDescent="0.2">
      <c r="A155" s="124">
        <v>135</v>
      </c>
      <c r="B155" s="125" t="s">
        <v>608</v>
      </c>
      <c r="C155" s="126" t="s">
        <v>27</v>
      </c>
      <c r="D155" s="126">
        <v>38240</v>
      </c>
      <c r="E155" s="124">
        <v>17</v>
      </c>
      <c r="F155" s="124" t="s">
        <v>2724</v>
      </c>
      <c r="G155" s="124"/>
      <c r="H155" s="127">
        <v>1096</v>
      </c>
      <c r="I155" s="124">
        <v>86</v>
      </c>
      <c r="J155" s="124">
        <v>7</v>
      </c>
    </row>
    <row r="156" spans="1:10" x14ac:dyDescent="0.2">
      <c r="A156" s="124" t="s">
        <v>4534</v>
      </c>
      <c r="B156" s="125" t="s">
        <v>515</v>
      </c>
      <c r="C156" s="126" t="s">
        <v>26</v>
      </c>
      <c r="D156" s="126">
        <v>37908</v>
      </c>
      <c r="E156" s="124">
        <v>18</v>
      </c>
      <c r="F156" s="124" t="s">
        <v>2724</v>
      </c>
      <c r="G156" s="124"/>
      <c r="H156" s="127">
        <v>1091</v>
      </c>
      <c r="I156" s="124">
        <v>100</v>
      </c>
      <c r="J156" s="124">
        <v>7</v>
      </c>
    </row>
    <row r="157" spans="1:10" x14ac:dyDescent="0.2">
      <c r="A157" s="124">
        <v>136</v>
      </c>
      <c r="B157" s="125" t="s">
        <v>971</v>
      </c>
      <c r="C157" s="126" t="s">
        <v>85</v>
      </c>
      <c r="D157" s="126">
        <v>37209</v>
      </c>
      <c r="E157" s="124">
        <v>20</v>
      </c>
      <c r="F157" s="124" t="s">
        <v>2724</v>
      </c>
      <c r="G157" s="124"/>
      <c r="H157" s="127">
        <v>886</v>
      </c>
      <c r="I157" s="124">
        <v>27</v>
      </c>
      <c r="J157" s="124">
        <v>8</v>
      </c>
    </row>
    <row r="158" spans="1:10" x14ac:dyDescent="0.2">
      <c r="A158" s="124" t="s">
        <v>4534</v>
      </c>
      <c r="B158" s="125" t="s">
        <v>601</v>
      </c>
      <c r="C158" s="126" t="s">
        <v>28</v>
      </c>
      <c r="D158" s="126">
        <v>35266</v>
      </c>
      <c r="E158" s="124">
        <v>25</v>
      </c>
      <c r="F158" s="124" t="s">
        <v>2724</v>
      </c>
      <c r="G158" s="124"/>
      <c r="H158" s="127">
        <v>1139</v>
      </c>
      <c r="I158" s="124">
        <v>37</v>
      </c>
      <c r="J158" s="124">
        <v>8</v>
      </c>
    </row>
    <row r="159" spans="1:10" x14ac:dyDescent="0.2">
      <c r="A159" s="124" t="s">
        <v>4534</v>
      </c>
      <c r="B159" s="125" t="s">
        <v>702</v>
      </c>
      <c r="C159" s="126" t="s">
        <v>29</v>
      </c>
      <c r="D159" s="126">
        <v>33366</v>
      </c>
      <c r="E159" s="124">
        <v>30</v>
      </c>
      <c r="F159" s="124" t="s">
        <v>2724</v>
      </c>
      <c r="G159" s="124"/>
      <c r="H159" s="127">
        <v>1124</v>
      </c>
      <c r="I159" s="124">
        <v>51</v>
      </c>
      <c r="J159" s="124">
        <v>8</v>
      </c>
    </row>
    <row r="160" spans="1:10" x14ac:dyDescent="0.2">
      <c r="A160" s="124">
        <v>137</v>
      </c>
      <c r="B160" s="125" t="s">
        <v>127</v>
      </c>
      <c r="C160" s="126" t="s">
        <v>32</v>
      </c>
      <c r="D160" s="126">
        <v>36013</v>
      </c>
      <c r="E160" s="124">
        <v>23</v>
      </c>
      <c r="F160" s="124" t="s">
        <v>2724</v>
      </c>
      <c r="G160" s="124"/>
      <c r="H160" s="127">
        <v>1090</v>
      </c>
      <c r="I160" s="124">
        <v>51</v>
      </c>
      <c r="J160" s="124">
        <v>8</v>
      </c>
    </row>
    <row r="161" spans="1:10" x14ac:dyDescent="0.2">
      <c r="A161" s="124">
        <v>138</v>
      </c>
      <c r="B161" s="125" t="s">
        <v>308</v>
      </c>
      <c r="C161" s="126" t="s">
        <v>29</v>
      </c>
      <c r="D161" s="126">
        <v>35618</v>
      </c>
      <c r="E161" s="124">
        <v>24</v>
      </c>
      <c r="F161" s="124" t="s">
        <v>2724</v>
      </c>
      <c r="G161" s="124"/>
      <c r="H161" s="127">
        <v>1107</v>
      </c>
      <c r="I161" s="124">
        <v>59</v>
      </c>
      <c r="J161" s="124">
        <v>8</v>
      </c>
    </row>
    <row r="162" spans="1:10" x14ac:dyDescent="0.2">
      <c r="A162" s="124">
        <v>139</v>
      </c>
      <c r="B162" s="125" t="s">
        <v>374</v>
      </c>
      <c r="C162" s="126" t="s">
        <v>38</v>
      </c>
      <c r="D162" s="126">
        <v>36877</v>
      </c>
      <c r="E162" s="124">
        <v>21</v>
      </c>
      <c r="F162" s="124" t="s">
        <v>2724</v>
      </c>
      <c r="G162" s="124"/>
      <c r="H162" s="127">
        <v>998</v>
      </c>
      <c r="I162" s="124">
        <v>59</v>
      </c>
      <c r="J162" s="124">
        <v>8</v>
      </c>
    </row>
    <row r="163" spans="1:10" x14ac:dyDescent="0.2">
      <c r="A163" s="124">
        <v>140</v>
      </c>
      <c r="B163" s="125" t="s">
        <v>354</v>
      </c>
      <c r="C163" s="126" t="s">
        <v>33</v>
      </c>
      <c r="D163" s="126">
        <v>35899</v>
      </c>
      <c r="E163" s="124">
        <v>23</v>
      </c>
      <c r="F163" s="124" t="s">
        <v>2724</v>
      </c>
      <c r="G163" s="124"/>
      <c r="H163" s="127">
        <v>1046</v>
      </c>
      <c r="I163" s="124">
        <v>67</v>
      </c>
      <c r="J163" s="124">
        <v>8</v>
      </c>
    </row>
    <row r="164" spans="1:10" x14ac:dyDescent="0.2">
      <c r="A164" s="124">
        <v>141</v>
      </c>
      <c r="B164" s="125" t="s">
        <v>108</v>
      </c>
      <c r="C164" s="126" t="s">
        <v>25</v>
      </c>
      <c r="D164" s="126">
        <v>35895</v>
      </c>
      <c r="E164" s="124">
        <v>23</v>
      </c>
      <c r="F164" s="124" t="s">
        <v>2724</v>
      </c>
      <c r="G164" s="124"/>
      <c r="H164" s="127">
        <v>1079</v>
      </c>
      <c r="I164" s="124">
        <v>101</v>
      </c>
      <c r="J164" s="124">
        <v>8</v>
      </c>
    </row>
    <row r="165" spans="1:10" x14ac:dyDescent="0.2">
      <c r="A165" s="124" t="s">
        <v>4534</v>
      </c>
      <c r="B165" s="125" t="s">
        <v>515</v>
      </c>
      <c r="C165" s="126" t="s">
        <v>2</v>
      </c>
      <c r="D165" s="126">
        <v>37908</v>
      </c>
      <c r="E165" s="124">
        <v>18</v>
      </c>
      <c r="F165" s="124" t="s">
        <v>2724</v>
      </c>
      <c r="G165" s="124"/>
      <c r="H165" s="127">
        <v>1089</v>
      </c>
      <c r="I165" s="124">
        <v>106</v>
      </c>
      <c r="J165" s="124">
        <v>8</v>
      </c>
    </row>
    <row r="166" spans="1:10" x14ac:dyDescent="0.2">
      <c r="A166" s="124">
        <v>142</v>
      </c>
      <c r="B166" s="125" t="s">
        <v>430</v>
      </c>
      <c r="C166" s="126" t="s">
        <v>36</v>
      </c>
      <c r="D166" s="126">
        <v>37497</v>
      </c>
      <c r="E166" s="124">
        <v>19</v>
      </c>
      <c r="F166" s="124" t="s">
        <v>2724</v>
      </c>
      <c r="G166" s="124"/>
      <c r="H166" s="127">
        <v>981</v>
      </c>
      <c r="I166" s="124">
        <v>24</v>
      </c>
      <c r="J166" s="124">
        <v>9</v>
      </c>
    </row>
    <row r="167" spans="1:10" x14ac:dyDescent="0.2">
      <c r="A167" s="124">
        <v>143</v>
      </c>
      <c r="B167" s="125" t="s">
        <v>906</v>
      </c>
      <c r="C167" s="126" t="s">
        <v>34</v>
      </c>
      <c r="D167" s="126">
        <v>34151</v>
      </c>
      <c r="E167" s="124">
        <v>28</v>
      </c>
      <c r="F167" s="124" t="s">
        <v>2724</v>
      </c>
      <c r="G167" s="124"/>
      <c r="H167" s="127">
        <v>1095</v>
      </c>
      <c r="I167" s="124">
        <v>46</v>
      </c>
      <c r="J167" s="124">
        <v>9</v>
      </c>
    </row>
    <row r="168" spans="1:10" x14ac:dyDescent="0.2">
      <c r="A168" s="124">
        <v>144</v>
      </c>
      <c r="B168" s="125" t="s">
        <v>272</v>
      </c>
      <c r="C168" s="126" t="s">
        <v>28</v>
      </c>
      <c r="D168" s="126">
        <v>32903</v>
      </c>
      <c r="E168" s="124">
        <v>32</v>
      </c>
      <c r="F168" s="124" t="s">
        <v>2724</v>
      </c>
      <c r="G168" s="124"/>
      <c r="H168" s="127">
        <v>1123</v>
      </c>
      <c r="I168" s="124">
        <v>47</v>
      </c>
      <c r="J168" s="124">
        <v>9</v>
      </c>
    </row>
    <row r="169" spans="1:10" x14ac:dyDescent="0.2">
      <c r="A169" s="124" t="s">
        <v>4534</v>
      </c>
      <c r="B169" s="125" t="s">
        <v>607</v>
      </c>
      <c r="C169" s="126" t="s">
        <v>28</v>
      </c>
      <c r="D169" s="126">
        <v>34891</v>
      </c>
      <c r="E169" s="124">
        <v>26</v>
      </c>
      <c r="F169" s="124" t="s">
        <v>2724</v>
      </c>
      <c r="G169" s="124"/>
      <c r="H169" s="127">
        <v>1127</v>
      </c>
      <c r="I169" s="124">
        <v>48</v>
      </c>
      <c r="J169" s="124">
        <v>9</v>
      </c>
    </row>
    <row r="170" spans="1:10" x14ac:dyDescent="0.2">
      <c r="A170" s="124">
        <v>145</v>
      </c>
      <c r="B170" s="125" t="s">
        <v>416</v>
      </c>
      <c r="C170" s="126" t="s">
        <v>35</v>
      </c>
      <c r="D170" s="126">
        <v>37556</v>
      </c>
      <c r="E170" s="124">
        <v>19</v>
      </c>
      <c r="F170" s="124" t="s">
        <v>2724</v>
      </c>
      <c r="G170" s="124"/>
      <c r="H170" s="127">
        <v>1004</v>
      </c>
      <c r="I170" s="124">
        <v>52</v>
      </c>
      <c r="J170" s="124">
        <v>9</v>
      </c>
    </row>
    <row r="171" spans="1:10" x14ac:dyDescent="0.2">
      <c r="A171" s="124">
        <v>146</v>
      </c>
      <c r="B171" s="125" t="s">
        <v>340</v>
      </c>
      <c r="C171" s="126" t="s">
        <v>32</v>
      </c>
      <c r="D171" s="126">
        <v>34623</v>
      </c>
      <c r="E171" s="124">
        <v>27</v>
      </c>
      <c r="F171" s="124" t="s">
        <v>2724</v>
      </c>
      <c r="G171" s="124"/>
      <c r="H171" s="127">
        <v>1088</v>
      </c>
      <c r="I171" s="124">
        <v>54</v>
      </c>
      <c r="J171" s="124">
        <v>9</v>
      </c>
    </row>
    <row r="172" spans="1:10" x14ac:dyDescent="0.2">
      <c r="A172" s="124">
        <v>147</v>
      </c>
      <c r="B172" s="125" t="s">
        <v>236</v>
      </c>
      <c r="C172" s="126" t="s">
        <v>27</v>
      </c>
      <c r="D172" s="126">
        <v>35747</v>
      </c>
      <c r="E172" s="124">
        <v>24</v>
      </c>
      <c r="F172" s="124" t="s">
        <v>2724</v>
      </c>
      <c r="G172" s="124"/>
      <c r="H172" s="127">
        <v>1108</v>
      </c>
      <c r="I172" s="124">
        <v>56</v>
      </c>
      <c r="J172" s="124">
        <v>9</v>
      </c>
    </row>
    <row r="173" spans="1:10" x14ac:dyDescent="0.2">
      <c r="A173" s="124">
        <v>148</v>
      </c>
      <c r="B173" s="125" t="s">
        <v>370</v>
      </c>
      <c r="C173" s="126" t="s">
        <v>37</v>
      </c>
      <c r="D173" s="126">
        <v>36860</v>
      </c>
      <c r="E173" s="124">
        <v>21</v>
      </c>
      <c r="F173" s="124" t="s">
        <v>2724</v>
      </c>
      <c r="G173" s="124"/>
      <c r="H173" s="127">
        <v>1051</v>
      </c>
      <c r="I173" s="124">
        <v>59</v>
      </c>
      <c r="J173" s="124">
        <v>9</v>
      </c>
    </row>
    <row r="174" spans="1:10" x14ac:dyDescent="0.2">
      <c r="A174" s="124">
        <v>149</v>
      </c>
      <c r="B174" s="125" t="s">
        <v>682</v>
      </c>
      <c r="C174" s="126" t="s">
        <v>29</v>
      </c>
      <c r="D174" s="126">
        <v>36253</v>
      </c>
      <c r="E174" s="124">
        <v>22</v>
      </c>
      <c r="F174" s="124" t="s">
        <v>2724</v>
      </c>
      <c r="G174" s="124"/>
      <c r="H174" s="127">
        <v>1099</v>
      </c>
      <c r="I174" s="124">
        <v>85</v>
      </c>
      <c r="J174" s="124">
        <v>9</v>
      </c>
    </row>
    <row r="175" spans="1:10" x14ac:dyDescent="0.2">
      <c r="A175" s="124">
        <v>150</v>
      </c>
      <c r="B175" s="125" t="s">
        <v>432</v>
      </c>
      <c r="C175" s="126" t="s">
        <v>36</v>
      </c>
      <c r="D175" s="126">
        <v>38208</v>
      </c>
      <c r="E175" s="124">
        <v>17</v>
      </c>
      <c r="F175" s="124" t="s">
        <v>2724</v>
      </c>
      <c r="G175" s="124"/>
      <c r="H175" s="127">
        <v>960</v>
      </c>
      <c r="I175" s="124">
        <v>26</v>
      </c>
      <c r="J175" s="124">
        <v>10</v>
      </c>
    </row>
    <row r="176" spans="1:10" x14ac:dyDescent="0.2">
      <c r="A176" s="124" t="s">
        <v>4534</v>
      </c>
      <c r="B176" s="125" t="s">
        <v>700</v>
      </c>
      <c r="C176" s="126" t="s">
        <v>28</v>
      </c>
      <c r="D176" s="126">
        <v>34588</v>
      </c>
      <c r="E176" s="124">
        <v>27</v>
      </c>
      <c r="F176" s="124" t="s">
        <v>2724</v>
      </c>
      <c r="G176" s="124"/>
      <c r="H176" s="127">
        <v>1125</v>
      </c>
      <c r="I176" s="124">
        <v>50</v>
      </c>
      <c r="J176" s="124">
        <v>10</v>
      </c>
    </row>
    <row r="177" spans="1:10" x14ac:dyDescent="0.2">
      <c r="A177" s="124">
        <v>151</v>
      </c>
      <c r="B177" s="125" t="s">
        <v>174</v>
      </c>
      <c r="C177" s="126" t="s">
        <v>37</v>
      </c>
      <c r="D177" s="126">
        <v>37623</v>
      </c>
      <c r="E177" s="124">
        <v>19</v>
      </c>
      <c r="F177" s="124" t="s">
        <v>2724</v>
      </c>
      <c r="G177" s="124"/>
      <c r="H177" s="127">
        <v>1044</v>
      </c>
      <c r="I177" s="124">
        <v>63</v>
      </c>
      <c r="J177" s="124">
        <v>10</v>
      </c>
    </row>
    <row r="178" spans="1:10" x14ac:dyDescent="0.2">
      <c r="A178" s="124">
        <v>152</v>
      </c>
      <c r="B178" s="125" t="s">
        <v>309</v>
      </c>
      <c r="C178" s="126" t="s">
        <v>30</v>
      </c>
      <c r="D178" s="126">
        <v>30264</v>
      </c>
      <c r="E178" s="124">
        <v>39</v>
      </c>
      <c r="F178" s="124" t="s">
        <v>2724</v>
      </c>
      <c r="G178" s="124"/>
      <c r="H178" s="127">
        <v>1086</v>
      </c>
      <c r="I178" s="124">
        <v>71</v>
      </c>
      <c r="J178" s="124">
        <v>10</v>
      </c>
    </row>
    <row r="179" spans="1:10" x14ac:dyDescent="0.2">
      <c r="A179" s="124" t="s">
        <v>4534</v>
      </c>
      <c r="B179" s="125" t="s">
        <v>647</v>
      </c>
      <c r="C179" s="126" t="s">
        <v>29</v>
      </c>
      <c r="D179" s="126">
        <v>32989</v>
      </c>
      <c r="E179" s="124">
        <v>31</v>
      </c>
      <c r="F179" s="124" t="s">
        <v>2724</v>
      </c>
      <c r="G179" s="124"/>
      <c r="H179" s="127">
        <v>1090</v>
      </c>
      <c r="I179" s="124">
        <v>90</v>
      </c>
      <c r="J179" s="124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850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848</v>
      </c>
      <c r="H1" s="66" t="s">
        <v>4529</v>
      </c>
      <c r="I1" s="66" t="s">
        <v>4530</v>
      </c>
      <c r="J1" s="66" t="s">
        <v>4517</v>
      </c>
    </row>
    <row r="2" spans="1:18" x14ac:dyDescent="0.2">
      <c r="A2" s="2">
        <v>1</v>
      </c>
      <c r="B2" s="21" t="s">
        <v>405</v>
      </c>
      <c r="C2" t="s">
        <v>35</v>
      </c>
      <c r="D2" s="130">
        <v>35427</v>
      </c>
      <c r="E2" s="2">
        <v>25</v>
      </c>
      <c r="F2" s="2" t="s">
        <v>4533</v>
      </c>
      <c r="G2" s="2"/>
      <c r="H2" s="131">
        <v>1239</v>
      </c>
      <c r="I2" s="79">
        <v>1</v>
      </c>
      <c r="J2" s="2">
        <v>1</v>
      </c>
      <c r="R2" s="7"/>
    </row>
    <row r="3" spans="1:18" x14ac:dyDescent="0.2">
      <c r="A3" s="2">
        <v>2</v>
      </c>
      <c r="B3" s="21" t="s">
        <v>757</v>
      </c>
      <c r="C3" s="5" t="s">
        <v>35</v>
      </c>
      <c r="D3" s="130">
        <v>34297</v>
      </c>
      <c r="E3" s="2">
        <v>28</v>
      </c>
      <c r="F3" s="2" t="s">
        <v>4533</v>
      </c>
      <c r="G3" s="2"/>
      <c r="H3" s="131">
        <v>1224</v>
      </c>
      <c r="I3" s="79">
        <v>1</v>
      </c>
      <c r="J3" s="2">
        <v>1</v>
      </c>
      <c r="M3" s="7" t="s">
        <v>4535</v>
      </c>
    </row>
    <row r="4" spans="1:18" x14ac:dyDescent="0.2">
      <c r="A4" s="2">
        <v>3</v>
      </c>
      <c r="B4" s="21" t="s">
        <v>769</v>
      </c>
      <c r="C4" t="s">
        <v>36</v>
      </c>
      <c r="D4" s="130">
        <v>35545</v>
      </c>
      <c r="E4" s="2">
        <v>24</v>
      </c>
      <c r="F4" s="2" t="s">
        <v>4533</v>
      </c>
      <c r="G4" s="2"/>
      <c r="H4" s="131">
        <v>1217</v>
      </c>
      <c r="I4" s="79">
        <v>1</v>
      </c>
      <c r="J4" s="2">
        <v>1</v>
      </c>
    </row>
    <row r="5" spans="1:18" x14ac:dyDescent="0.2">
      <c r="A5" s="2">
        <v>4</v>
      </c>
      <c r="B5" s="21" t="s">
        <v>489</v>
      </c>
      <c r="C5" s="5" t="s">
        <v>85</v>
      </c>
      <c r="D5" s="130">
        <v>35841</v>
      </c>
      <c r="E5" s="2">
        <v>24</v>
      </c>
      <c r="F5" s="2" t="s">
        <v>4533</v>
      </c>
      <c r="G5" s="2"/>
      <c r="H5" s="131">
        <v>1172</v>
      </c>
      <c r="I5" s="79">
        <v>1</v>
      </c>
      <c r="J5" s="2">
        <v>1</v>
      </c>
      <c r="M5" s="7" t="s">
        <v>4536</v>
      </c>
    </row>
    <row r="6" spans="1:18" x14ac:dyDescent="0.2">
      <c r="A6" s="2">
        <v>5</v>
      </c>
      <c r="B6" s="21" t="s">
        <v>475</v>
      </c>
      <c r="C6" t="s">
        <v>41</v>
      </c>
      <c r="D6" s="130">
        <v>33501</v>
      </c>
      <c r="E6" s="2">
        <v>30</v>
      </c>
      <c r="F6" s="2" t="s">
        <v>4533</v>
      </c>
      <c r="G6" s="2"/>
      <c r="H6" s="131">
        <v>1163</v>
      </c>
      <c r="I6" s="79">
        <v>1</v>
      </c>
      <c r="J6" s="2">
        <v>1</v>
      </c>
    </row>
    <row r="7" spans="1:18" x14ac:dyDescent="0.2">
      <c r="A7" s="2">
        <v>6</v>
      </c>
      <c r="B7" s="21" t="s">
        <v>422</v>
      </c>
      <c r="C7" t="s">
        <v>36</v>
      </c>
      <c r="D7" s="130">
        <v>35525</v>
      </c>
      <c r="E7" s="2">
        <v>24</v>
      </c>
      <c r="F7" s="2" t="s">
        <v>4533</v>
      </c>
      <c r="G7" s="2"/>
      <c r="H7" s="131">
        <v>1214</v>
      </c>
      <c r="I7" s="79">
        <v>2</v>
      </c>
      <c r="J7" s="2">
        <v>1</v>
      </c>
      <c r="Q7" s="7"/>
    </row>
    <row r="8" spans="1:18" x14ac:dyDescent="0.2">
      <c r="A8" s="2">
        <v>7</v>
      </c>
      <c r="B8" s="21" t="s">
        <v>813</v>
      </c>
      <c r="C8" t="s">
        <v>85</v>
      </c>
      <c r="D8" s="130">
        <v>36197</v>
      </c>
      <c r="E8" s="2">
        <v>23</v>
      </c>
      <c r="F8" s="2" t="s">
        <v>4533</v>
      </c>
      <c r="G8" s="2"/>
      <c r="H8" s="131">
        <v>1170</v>
      </c>
      <c r="I8" s="79">
        <v>2</v>
      </c>
      <c r="J8" s="2">
        <v>1</v>
      </c>
    </row>
    <row r="9" spans="1:18" x14ac:dyDescent="0.2">
      <c r="A9" s="2">
        <v>8</v>
      </c>
      <c r="B9" s="21" t="s">
        <v>642</v>
      </c>
      <c r="C9" t="s">
        <v>28</v>
      </c>
      <c r="D9" s="130">
        <v>34851</v>
      </c>
      <c r="E9" s="2">
        <v>26</v>
      </c>
      <c r="F9" s="2" t="s">
        <v>4533</v>
      </c>
      <c r="G9" s="2"/>
      <c r="H9" s="131">
        <v>1252</v>
      </c>
      <c r="I9" s="79">
        <v>3</v>
      </c>
      <c r="J9" s="2">
        <v>1</v>
      </c>
    </row>
    <row r="10" spans="1:18" x14ac:dyDescent="0.2">
      <c r="A10" s="2">
        <v>9</v>
      </c>
      <c r="B10" s="21" t="s">
        <v>781</v>
      </c>
      <c r="C10" s="5" t="s">
        <v>40</v>
      </c>
      <c r="D10" s="130">
        <v>35218</v>
      </c>
      <c r="E10" s="2">
        <v>25</v>
      </c>
      <c r="F10" s="2" t="s">
        <v>4533</v>
      </c>
      <c r="G10" s="2"/>
      <c r="H10" s="131">
        <v>1190</v>
      </c>
      <c r="I10" s="79">
        <v>3</v>
      </c>
      <c r="J10" s="2">
        <v>1</v>
      </c>
    </row>
    <row r="11" spans="1:18" x14ac:dyDescent="0.2">
      <c r="A11" s="2">
        <v>10</v>
      </c>
      <c r="B11" s="21" t="s">
        <v>268</v>
      </c>
      <c r="C11" t="s">
        <v>28</v>
      </c>
      <c r="D11" s="130">
        <v>35360</v>
      </c>
      <c r="E11" s="2">
        <v>25</v>
      </c>
      <c r="F11" s="2" t="s">
        <v>4533</v>
      </c>
      <c r="G11" s="2"/>
      <c r="H11" s="131">
        <v>1215</v>
      </c>
      <c r="I11" s="79">
        <v>4</v>
      </c>
      <c r="J11" s="2">
        <v>1</v>
      </c>
    </row>
    <row r="12" spans="1:18" x14ac:dyDescent="0.2">
      <c r="A12" s="2">
        <v>11</v>
      </c>
      <c r="B12" s="21" t="s">
        <v>364</v>
      </c>
      <c r="C12" s="5" t="s">
        <v>37</v>
      </c>
      <c r="D12" s="130">
        <v>34162</v>
      </c>
      <c r="E12" s="2">
        <v>28</v>
      </c>
      <c r="F12" s="2" t="s">
        <v>4533</v>
      </c>
      <c r="G12" s="2"/>
      <c r="H12" s="131">
        <v>1183</v>
      </c>
      <c r="I12" s="79">
        <v>6</v>
      </c>
      <c r="J12" s="2">
        <v>1</v>
      </c>
    </row>
    <row r="13" spans="1:18" x14ac:dyDescent="0.2">
      <c r="A13" s="2">
        <v>12</v>
      </c>
      <c r="B13" s="21" t="s">
        <v>290</v>
      </c>
      <c r="C13" t="s">
        <v>34</v>
      </c>
      <c r="D13" s="130">
        <v>32724</v>
      </c>
      <c r="E13" s="2">
        <v>32</v>
      </c>
      <c r="F13" s="2" t="s">
        <v>4533</v>
      </c>
      <c r="G13" s="2"/>
      <c r="H13" s="131">
        <v>1199</v>
      </c>
      <c r="I13" s="79">
        <v>7</v>
      </c>
      <c r="J13" s="2">
        <v>1</v>
      </c>
    </row>
    <row r="14" spans="1:18" x14ac:dyDescent="0.2">
      <c r="A14" s="2">
        <v>13</v>
      </c>
      <c r="B14" s="21" t="s">
        <v>210</v>
      </c>
      <c r="C14" t="s">
        <v>27</v>
      </c>
      <c r="D14" s="130">
        <v>34394</v>
      </c>
      <c r="E14" s="2">
        <v>28</v>
      </c>
      <c r="F14" s="2" t="s">
        <v>4533</v>
      </c>
      <c r="G14" s="2"/>
      <c r="H14" s="131">
        <v>1197</v>
      </c>
      <c r="I14" s="79">
        <v>7</v>
      </c>
      <c r="J14" s="2">
        <v>1</v>
      </c>
    </row>
    <row r="15" spans="1:18" x14ac:dyDescent="0.2">
      <c r="A15" s="2">
        <v>14</v>
      </c>
      <c r="B15" s="21" t="s">
        <v>334</v>
      </c>
      <c r="C15" s="5" t="s">
        <v>32</v>
      </c>
      <c r="D15" s="130">
        <v>34828</v>
      </c>
      <c r="E15" s="2">
        <v>26</v>
      </c>
      <c r="F15" s="2" t="s">
        <v>4533</v>
      </c>
      <c r="G15" s="2"/>
      <c r="H15" s="131">
        <v>1189</v>
      </c>
      <c r="I15" s="79">
        <v>8</v>
      </c>
      <c r="J15" s="2">
        <v>1</v>
      </c>
    </row>
    <row r="16" spans="1:18" x14ac:dyDescent="0.2">
      <c r="A16" s="2" t="s">
        <v>4534</v>
      </c>
      <c r="B16" s="21" t="s">
        <v>642</v>
      </c>
      <c r="C16" s="5" t="s">
        <v>29</v>
      </c>
      <c r="D16" s="130">
        <v>34851</v>
      </c>
      <c r="E16" s="2">
        <v>26</v>
      </c>
      <c r="F16" s="2" t="s">
        <v>4533</v>
      </c>
      <c r="G16" s="2"/>
      <c r="H16" s="131">
        <v>1188</v>
      </c>
      <c r="I16" s="79">
        <v>9</v>
      </c>
      <c r="J16" s="2">
        <v>1</v>
      </c>
    </row>
    <row r="17" spans="1:18" x14ac:dyDescent="0.2">
      <c r="A17" s="2">
        <v>15</v>
      </c>
      <c r="B17" s="21" t="s">
        <v>503</v>
      </c>
      <c r="C17" t="s">
        <v>2</v>
      </c>
      <c r="D17" s="130">
        <v>35795</v>
      </c>
      <c r="E17" s="2">
        <v>24</v>
      </c>
      <c r="F17" s="2" t="s">
        <v>4533</v>
      </c>
      <c r="G17" s="2"/>
      <c r="H17" s="131">
        <v>1203</v>
      </c>
      <c r="I17" s="79">
        <v>11</v>
      </c>
      <c r="J17" s="2">
        <v>1</v>
      </c>
    </row>
    <row r="18" spans="1:18" x14ac:dyDescent="0.2">
      <c r="A18" s="2">
        <v>16</v>
      </c>
      <c r="B18" s="21" t="s">
        <v>600</v>
      </c>
      <c r="C18" t="s">
        <v>27</v>
      </c>
      <c r="D18" s="130">
        <v>34387</v>
      </c>
      <c r="E18" s="2">
        <v>28</v>
      </c>
      <c r="F18" s="2" t="s">
        <v>4533</v>
      </c>
      <c r="G18" s="2"/>
      <c r="H18" s="131">
        <v>1201</v>
      </c>
      <c r="I18" s="79">
        <v>12</v>
      </c>
      <c r="J18" s="2">
        <v>1</v>
      </c>
    </row>
    <row r="19" spans="1:18" x14ac:dyDescent="0.2">
      <c r="A19" s="2">
        <v>17</v>
      </c>
      <c r="B19" s="21" t="s">
        <v>184</v>
      </c>
      <c r="C19" s="5" t="s">
        <v>25</v>
      </c>
      <c r="D19" s="130">
        <v>36615</v>
      </c>
      <c r="E19" s="2">
        <v>21</v>
      </c>
      <c r="F19" s="2" t="s">
        <v>4533</v>
      </c>
      <c r="G19" s="2"/>
      <c r="H19" s="131">
        <v>1179</v>
      </c>
      <c r="I19" s="79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406</v>
      </c>
      <c r="C20" t="s">
        <v>35</v>
      </c>
      <c r="D20" s="130">
        <v>35207</v>
      </c>
      <c r="E20" s="2">
        <v>25</v>
      </c>
      <c r="F20" s="2" t="s">
        <v>4533</v>
      </c>
      <c r="G20" s="2"/>
      <c r="H20" s="131">
        <v>1180</v>
      </c>
      <c r="I20" s="79">
        <v>2</v>
      </c>
      <c r="J20" s="2">
        <v>2</v>
      </c>
    </row>
    <row r="21" spans="1:18" x14ac:dyDescent="0.2">
      <c r="A21" s="2">
        <v>19</v>
      </c>
      <c r="B21" s="21" t="s">
        <v>234</v>
      </c>
      <c r="C21" t="s">
        <v>28</v>
      </c>
      <c r="D21" s="130">
        <v>33409</v>
      </c>
      <c r="E21" s="2">
        <v>30</v>
      </c>
      <c r="F21" s="2" t="s">
        <v>4533</v>
      </c>
      <c r="G21" s="2"/>
      <c r="H21" s="131">
        <v>1213</v>
      </c>
      <c r="I21" s="79">
        <v>5</v>
      </c>
      <c r="J21" s="2">
        <v>2</v>
      </c>
    </row>
    <row r="22" spans="1:18" x14ac:dyDescent="0.2">
      <c r="A22" s="2">
        <v>20</v>
      </c>
      <c r="B22" s="21" t="s">
        <v>643</v>
      </c>
      <c r="C22" t="s">
        <v>28</v>
      </c>
      <c r="D22" s="130">
        <v>35459</v>
      </c>
      <c r="E22" s="2">
        <v>25</v>
      </c>
      <c r="F22" s="2" t="s">
        <v>4533</v>
      </c>
      <c r="G22" s="2"/>
      <c r="H22" s="131">
        <v>1207</v>
      </c>
      <c r="I22" s="79">
        <v>6</v>
      </c>
      <c r="J22" s="2">
        <v>2</v>
      </c>
    </row>
    <row r="23" spans="1:18" x14ac:dyDescent="0.2">
      <c r="A23" s="2">
        <v>21</v>
      </c>
      <c r="B23" s="21" t="s">
        <v>670</v>
      </c>
      <c r="C23" t="s">
        <v>34</v>
      </c>
      <c r="D23" s="130">
        <v>33550</v>
      </c>
      <c r="E23" s="2">
        <v>30</v>
      </c>
      <c r="F23" s="2" t="s">
        <v>4533</v>
      </c>
      <c r="G23" s="2"/>
      <c r="H23" s="131">
        <v>1162</v>
      </c>
      <c r="I23" s="79">
        <v>11</v>
      </c>
      <c r="J23" s="2">
        <v>2</v>
      </c>
    </row>
    <row r="24" spans="1:18" x14ac:dyDescent="0.2">
      <c r="A24" s="2">
        <v>22</v>
      </c>
      <c r="B24" s="21" t="s">
        <v>681</v>
      </c>
      <c r="C24" t="s">
        <v>29</v>
      </c>
      <c r="D24" s="130">
        <v>31691</v>
      </c>
      <c r="E24" s="2">
        <v>35</v>
      </c>
      <c r="F24" s="2" t="s">
        <v>4533</v>
      </c>
      <c r="G24" s="2"/>
      <c r="H24" s="131">
        <v>1163</v>
      </c>
      <c r="I24" s="79">
        <v>19</v>
      </c>
      <c r="J24" s="2">
        <v>2</v>
      </c>
    </row>
    <row r="25" spans="1:18" x14ac:dyDescent="0.2">
      <c r="A25" s="2">
        <v>23</v>
      </c>
      <c r="B25" s="21" t="s">
        <v>814</v>
      </c>
      <c r="C25" s="5" t="s">
        <v>85</v>
      </c>
      <c r="D25" s="130">
        <v>36247</v>
      </c>
      <c r="E25" s="2">
        <v>22</v>
      </c>
      <c r="F25" s="2" t="s">
        <v>4533</v>
      </c>
      <c r="G25" s="2"/>
      <c r="H25" s="131">
        <v>1155</v>
      </c>
      <c r="I25" s="79">
        <v>5</v>
      </c>
      <c r="J25" s="2">
        <v>3</v>
      </c>
    </row>
    <row r="26" spans="1:18" x14ac:dyDescent="0.2">
      <c r="A26" s="2">
        <v>24</v>
      </c>
      <c r="B26" s="21" t="s">
        <v>644</v>
      </c>
      <c r="C26" t="s">
        <v>28</v>
      </c>
      <c r="D26" s="130">
        <v>35860</v>
      </c>
      <c r="E26" s="2">
        <v>23</v>
      </c>
      <c r="F26" s="2" t="s">
        <v>4533</v>
      </c>
      <c r="G26" s="2"/>
      <c r="H26" s="131">
        <v>1199</v>
      </c>
      <c r="I26" s="79">
        <v>9</v>
      </c>
      <c r="J26" s="2">
        <v>3</v>
      </c>
    </row>
    <row r="27" spans="1:18" x14ac:dyDescent="0.2">
      <c r="A27" s="2">
        <v>25</v>
      </c>
      <c r="B27" s="21" t="s">
        <v>441</v>
      </c>
      <c r="C27" s="21" t="s">
        <v>40</v>
      </c>
      <c r="D27" s="1">
        <v>32289</v>
      </c>
      <c r="E27" s="2">
        <v>33</v>
      </c>
      <c r="F27" s="2" t="s">
        <v>2724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799</v>
      </c>
      <c r="C28" s="21" t="s">
        <v>41</v>
      </c>
      <c r="D28" s="1">
        <v>35168</v>
      </c>
      <c r="E28" s="2">
        <v>25</v>
      </c>
      <c r="F28" s="2" t="s">
        <v>2724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673</v>
      </c>
      <c r="C29" s="5" t="s">
        <v>34</v>
      </c>
      <c r="D29" s="130">
        <v>36060</v>
      </c>
      <c r="E29" s="2">
        <v>23</v>
      </c>
      <c r="F29" s="2" t="s">
        <v>2724</v>
      </c>
      <c r="G29" s="2"/>
      <c r="H29" s="131">
        <v>1168</v>
      </c>
      <c r="I29" s="79">
        <v>8</v>
      </c>
      <c r="J29" s="2">
        <v>1</v>
      </c>
    </row>
    <row r="30" spans="1:18" x14ac:dyDescent="0.2">
      <c r="A30" s="2">
        <v>28</v>
      </c>
      <c r="B30" s="21" t="s">
        <v>578</v>
      </c>
      <c r="C30" s="5" t="s">
        <v>26</v>
      </c>
      <c r="D30" s="130">
        <v>34105</v>
      </c>
      <c r="E30" s="2">
        <v>28</v>
      </c>
      <c r="F30" s="2" t="s">
        <v>2724</v>
      </c>
      <c r="G30" s="2"/>
      <c r="H30" s="131">
        <v>1184</v>
      </c>
      <c r="I30" s="79">
        <v>9</v>
      </c>
      <c r="J30" s="2">
        <v>1</v>
      </c>
    </row>
    <row r="31" spans="1:18" x14ac:dyDescent="0.2">
      <c r="A31" s="2">
        <v>29</v>
      </c>
      <c r="B31" s="21" t="s">
        <v>786</v>
      </c>
      <c r="C31" s="5" t="s">
        <v>39</v>
      </c>
      <c r="D31" s="130">
        <v>34067</v>
      </c>
      <c r="E31" s="2">
        <v>28</v>
      </c>
      <c r="F31" s="2" t="s">
        <v>2724</v>
      </c>
      <c r="G31" s="2"/>
      <c r="H31" s="131">
        <v>1150</v>
      </c>
      <c r="I31" s="79">
        <v>10</v>
      </c>
      <c r="J31" s="2">
        <v>1</v>
      </c>
    </row>
    <row r="32" spans="1:18" x14ac:dyDescent="0.2">
      <c r="A32" s="2">
        <v>30</v>
      </c>
      <c r="B32" s="21" t="s">
        <v>468</v>
      </c>
      <c r="C32" t="s">
        <v>42</v>
      </c>
      <c r="D32" s="130">
        <v>35635</v>
      </c>
      <c r="E32" s="2">
        <v>24</v>
      </c>
      <c r="F32" s="2" t="s">
        <v>2724</v>
      </c>
      <c r="G32" s="2"/>
      <c r="H32" s="131">
        <v>1079</v>
      </c>
      <c r="I32" s="79">
        <v>10</v>
      </c>
      <c r="J32" s="2">
        <v>1</v>
      </c>
    </row>
    <row r="33" spans="1:10" x14ac:dyDescent="0.2">
      <c r="A33" s="2">
        <v>31</v>
      </c>
      <c r="B33" s="21" t="s">
        <v>727</v>
      </c>
      <c r="C33" t="s">
        <v>37</v>
      </c>
      <c r="D33" s="130">
        <v>35258</v>
      </c>
      <c r="E33" s="2">
        <v>25</v>
      </c>
      <c r="F33" s="2" t="s">
        <v>2724</v>
      </c>
      <c r="G33" s="2"/>
      <c r="H33" s="131">
        <v>1149</v>
      </c>
      <c r="I33" s="79">
        <v>12</v>
      </c>
      <c r="J33" s="2">
        <v>1</v>
      </c>
    </row>
    <row r="34" spans="1:10" x14ac:dyDescent="0.2">
      <c r="A34" s="2">
        <v>32</v>
      </c>
      <c r="B34" s="21" t="s">
        <v>721</v>
      </c>
      <c r="C34" t="s">
        <v>33</v>
      </c>
      <c r="D34" s="130">
        <v>35471</v>
      </c>
      <c r="E34" s="2">
        <v>25</v>
      </c>
      <c r="F34" s="2" t="s">
        <v>2724</v>
      </c>
      <c r="G34" s="2"/>
      <c r="H34" s="131">
        <v>1155</v>
      </c>
      <c r="I34" s="79">
        <v>13</v>
      </c>
      <c r="J34" s="2">
        <v>1</v>
      </c>
    </row>
    <row r="35" spans="1:10" x14ac:dyDescent="0.2">
      <c r="A35" s="2">
        <v>33</v>
      </c>
      <c r="B35" s="21" t="s">
        <v>714</v>
      </c>
      <c r="C35" s="5" t="s">
        <v>31</v>
      </c>
      <c r="D35" s="130">
        <v>34262</v>
      </c>
      <c r="E35" s="2">
        <v>28</v>
      </c>
      <c r="F35" s="2" t="s">
        <v>2724</v>
      </c>
      <c r="G35" s="2"/>
      <c r="H35" s="131">
        <v>1156</v>
      </c>
      <c r="I35" s="79">
        <v>16</v>
      </c>
      <c r="J35" s="2">
        <v>1</v>
      </c>
    </row>
    <row r="36" spans="1:10" x14ac:dyDescent="0.2">
      <c r="A36" s="2">
        <v>34</v>
      </c>
      <c r="B36" s="21" t="s">
        <v>750</v>
      </c>
      <c r="C36" t="s">
        <v>38</v>
      </c>
      <c r="D36" s="130">
        <v>35585</v>
      </c>
      <c r="E36" s="2">
        <v>24</v>
      </c>
      <c r="F36" s="2" t="s">
        <v>2724</v>
      </c>
      <c r="G36" s="2"/>
      <c r="H36" s="131">
        <v>1103</v>
      </c>
      <c r="I36" s="79">
        <v>16</v>
      </c>
      <c r="J36" s="2">
        <v>1</v>
      </c>
    </row>
    <row r="37" spans="1:10" x14ac:dyDescent="0.2">
      <c r="A37" s="2">
        <v>35</v>
      </c>
      <c r="B37" s="21" t="s">
        <v>307</v>
      </c>
      <c r="C37" s="5" t="s">
        <v>30</v>
      </c>
      <c r="D37" s="130">
        <v>36515</v>
      </c>
      <c r="E37" s="2">
        <v>22</v>
      </c>
      <c r="F37" s="2" t="s">
        <v>2724</v>
      </c>
      <c r="G37" s="2"/>
      <c r="H37" s="131">
        <v>1157</v>
      </c>
      <c r="I37" s="79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0">
        <v>35086</v>
      </c>
      <c r="E38" s="2">
        <v>26</v>
      </c>
      <c r="F38" s="2" t="s">
        <v>2724</v>
      </c>
      <c r="G38" s="2"/>
      <c r="H38" s="131">
        <v>1165</v>
      </c>
      <c r="I38" s="79">
        <v>25</v>
      </c>
      <c r="J38" s="2">
        <v>1</v>
      </c>
    </row>
    <row r="39" spans="1:10" x14ac:dyDescent="0.2">
      <c r="A39" s="2">
        <v>37</v>
      </c>
      <c r="B39" s="21" t="s">
        <v>205</v>
      </c>
      <c r="C39" s="5" t="s">
        <v>26</v>
      </c>
      <c r="D39" s="130">
        <v>36633</v>
      </c>
      <c r="E39" s="2">
        <v>21</v>
      </c>
      <c r="F39" s="2" t="s">
        <v>2724</v>
      </c>
      <c r="G39" s="2"/>
      <c r="H39" s="131">
        <v>1142</v>
      </c>
      <c r="I39" s="79">
        <v>27</v>
      </c>
      <c r="J39" s="2">
        <v>1</v>
      </c>
    </row>
    <row r="40" spans="1:10" x14ac:dyDescent="0.2">
      <c r="A40" s="2">
        <v>38</v>
      </c>
      <c r="B40" s="21" t="s">
        <v>515</v>
      </c>
      <c r="C40" t="s">
        <v>25</v>
      </c>
      <c r="D40" s="130">
        <v>37908</v>
      </c>
      <c r="E40" s="2">
        <v>18</v>
      </c>
      <c r="F40" s="2" t="s">
        <v>2724</v>
      </c>
      <c r="G40" s="2"/>
      <c r="H40" s="131">
        <v>1163</v>
      </c>
      <c r="I40" s="79">
        <v>28</v>
      </c>
      <c r="J40" s="2">
        <v>1</v>
      </c>
    </row>
    <row r="41" spans="1:10" x14ac:dyDescent="0.2">
      <c r="A41" s="2">
        <v>39</v>
      </c>
      <c r="B41" s="21" t="s">
        <v>680</v>
      </c>
      <c r="C41" t="s">
        <v>30</v>
      </c>
      <c r="D41" s="130">
        <v>35178</v>
      </c>
      <c r="E41" s="2">
        <v>25</v>
      </c>
      <c r="F41" s="2" t="s">
        <v>2724</v>
      </c>
      <c r="G41" s="2"/>
      <c r="H41" s="131">
        <v>1134</v>
      </c>
      <c r="I41" s="79">
        <v>61</v>
      </c>
      <c r="J41" s="2">
        <v>1</v>
      </c>
    </row>
    <row r="42" spans="1:10" x14ac:dyDescent="0.2">
      <c r="A42" s="2">
        <v>40</v>
      </c>
      <c r="B42" s="21" t="s">
        <v>476</v>
      </c>
      <c r="C42" t="s">
        <v>41</v>
      </c>
      <c r="D42" s="130">
        <v>30142</v>
      </c>
      <c r="E42" s="2">
        <v>39</v>
      </c>
      <c r="F42" s="2" t="s">
        <v>2724</v>
      </c>
      <c r="G42" s="2"/>
      <c r="H42" s="131">
        <v>1143</v>
      </c>
      <c r="I42" s="79">
        <v>2</v>
      </c>
      <c r="J42" s="2">
        <v>2</v>
      </c>
    </row>
    <row r="43" spans="1:10" x14ac:dyDescent="0.2">
      <c r="A43" s="2">
        <v>41</v>
      </c>
      <c r="B43" s="21" t="s">
        <v>490</v>
      </c>
      <c r="C43" s="5" t="s">
        <v>85</v>
      </c>
      <c r="D43" s="130">
        <v>36730</v>
      </c>
      <c r="E43" s="2">
        <v>21</v>
      </c>
      <c r="F43" s="2" t="s">
        <v>2724</v>
      </c>
      <c r="G43" s="2"/>
      <c r="H43" s="131">
        <v>1129</v>
      </c>
      <c r="I43" s="79">
        <v>2</v>
      </c>
      <c r="J43" s="2">
        <v>2</v>
      </c>
    </row>
    <row r="44" spans="1:10" x14ac:dyDescent="0.2">
      <c r="A44" s="2">
        <v>42</v>
      </c>
      <c r="B44" s="21" t="s">
        <v>812</v>
      </c>
      <c r="C44" t="s">
        <v>85</v>
      </c>
      <c r="D44" s="130">
        <v>33242</v>
      </c>
      <c r="E44" s="2">
        <v>31</v>
      </c>
      <c r="F44" s="2" t="s">
        <v>2724</v>
      </c>
      <c r="G44" s="2"/>
      <c r="H44" s="131">
        <v>1160</v>
      </c>
      <c r="I44" s="79">
        <v>4</v>
      </c>
      <c r="J44" s="2">
        <v>2</v>
      </c>
    </row>
    <row r="45" spans="1:10" x14ac:dyDescent="0.2">
      <c r="A45" s="2">
        <v>43</v>
      </c>
      <c r="B45" s="21" t="s">
        <v>771</v>
      </c>
      <c r="C45" t="s">
        <v>36</v>
      </c>
      <c r="D45" s="130">
        <v>37179</v>
      </c>
      <c r="E45" s="2">
        <v>20</v>
      </c>
      <c r="F45" s="2" t="s">
        <v>2724</v>
      </c>
      <c r="G45" s="2"/>
      <c r="H45" s="131">
        <v>1116</v>
      </c>
      <c r="I45" s="79">
        <v>4</v>
      </c>
      <c r="J45" s="2">
        <v>2</v>
      </c>
    </row>
    <row r="46" spans="1:10" x14ac:dyDescent="0.2">
      <c r="A46" s="2">
        <v>44</v>
      </c>
      <c r="B46" s="21" t="s">
        <v>423</v>
      </c>
      <c r="C46" s="5" t="s">
        <v>36</v>
      </c>
      <c r="D46" s="130">
        <v>34463</v>
      </c>
      <c r="E46" s="2">
        <v>27</v>
      </c>
      <c r="F46" s="2" t="s">
        <v>2724</v>
      </c>
      <c r="G46" s="2"/>
      <c r="H46" s="131">
        <v>1130</v>
      </c>
      <c r="I46" s="79">
        <v>5</v>
      </c>
      <c r="J46" s="2">
        <v>2</v>
      </c>
    </row>
    <row r="47" spans="1:10" x14ac:dyDescent="0.2">
      <c r="A47" s="2">
        <v>45</v>
      </c>
      <c r="B47" s="21" t="s">
        <v>758</v>
      </c>
      <c r="C47" s="5" t="s">
        <v>35</v>
      </c>
      <c r="D47" s="130">
        <v>35096</v>
      </c>
      <c r="E47" s="2">
        <v>26</v>
      </c>
      <c r="F47" s="2" t="s">
        <v>2724</v>
      </c>
      <c r="G47" s="2"/>
      <c r="H47" s="131">
        <v>1152</v>
      </c>
      <c r="I47" s="79">
        <v>9</v>
      </c>
      <c r="J47" s="2">
        <v>2</v>
      </c>
    </row>
    <row r="48" spans="1:10" x14ac:dyDescent="0.2">
      <c r="A48" s="2">
        <v>46</v>
      </c>
      <c r="B48" s="21" t="s">
        <v>1075</v>
      </c>
      <c r="C48" s="5" t="s">
        <v>35</v>
      </c>
      <c r="D48" s="130">
        <v>35852</v>
      </c>
      <c r="E48" s="2">
        <v>24</v>
      </c>
      <c r="F48" s="2" t="s">
        <v>2724</v>
      </c>
      <c r="G48" s="2"/>
      <c r="H48" s="131">
        <v>1152</v>
      </c>
      <c r="I48" s="79">
        <v>9</v>
      </c>
      <c r="J48" s="2">
        <v>2</v>
      </c>
    </row>
    <row r="49" spans="1:10" x14ac:dyDescent="0.2">
      <c r="A49" s="2">
        <v>47</v>
      </c>
      <c r="B49" s="21" t="s">
        <v>442</v>
      </c>
      <c r="C49" s="5" t="s">
        <v>40</v>
      </c>
      <c r="D49" s="130">
        <v>34107</v>
      </c>
      <c r="E49" s="2">
        <v>28</v>
      </c>
      <c r="F49" s="2" t="s">
        <v>2724</v>
      </c>
      <c r="G49" s="2"/>
      <c r="H49" s="131">
        <v>1091</v>
      </c>
      <c r="I49" s="79">
        <v>9</v>
      </c>
      <c r="J49" s="2">
        <v>2</v>
      </c>
    </row>
    <row r="50" spans="1:10" x14ac:dyDescent="0.2">
      <c r="A50" s="2" t="s">
        <v>4534</v>
      </c>
      <c r="B50" s="21" t="s">
        <v>234</v>
      </c>
      <c r="C50" s="5" t="s">
        <v>27</v>
      </c>
      <c r="D50" s="130">
        <v>33409</v>
      </c>
      <c r="E50" s="2">
        <v>30</v>
      </c>
      <c r="F50" s="2" t="s">
        <v>2724</v>
      </c>
      <c r="G50" s="2"/>
      <c r="H50" s="131">
        <v>1176</v>
      </c>
      <c r="I50" s="79">
        <v>12</v>
      </c>
      <c r="J50" s="2">
        <v>2</v>
      </c>
    </row>
    <row r="51" spans="1:10" x14ac:dyDescent="0.2">
      <c r="A51" s="2">
        <v>48</v>
      </c>
      <c r="B51" s="21" t="s">
        <v>800</v>
      </c>
      <c r="C51" t="s">
        <v>41</v>
      </c>
      <c r="D51" s="130">
        <v>36201</v>
      </c>
      <c r="E51" s="2">
        <v>23</v>
      </c>
      <c r="F51" s="2" t="s">
        <v>2724</v>
      </c>
      <c r="G51" s="2"/>
      <c r="H51" s="131">
        <v>1096</v>
      </c>
      <c r="I51" s="79">
        <v>12</v>
      </c>
      <c r="J51" s="2">
        <v>2</v>
      </c>
    </row>
    <row r="52" spans="1:10" x14ac:dyDescent="0.2">
      <c r="A52" s="2">
        <v>49</v>
      </c>
      <c r="B52" s="21" t="s">
        <v>601</v>
      </c>
      <c r="C52" t="s">
        <v>27</v>
      </c>
      <c r="D52" s="130">
        <v>35266</v>
      </c>
      <c r="E52" s="2">
        <v>25</v>
      </c>
      <c r="F52" s="2" t="s">
        <v>2724</v>
      </c>
      <c r="G52" s="2"/>
      <c r="H52" s="131">
        <v>1193</v>
      </c>
      <c r="I52" s="79">
        <v>15</v>
      </c>
      <c r="J52" s="2">
        <v>2</v>
      </c>
    </row>
    <row r="53" spans="1:10" x14ac:dyDescent="0.2">
      <c r="A53" s="2">
        <v>50</v>
      </c>
      <c r="B53" s="21" t="s">
        <v>787</v>
      </c>
      <c r="C53" t="s">
        <v>39</v>
      </c>
      <c r="D53" s="130">
        <v>36799</v>
      </c>
      <c r="E53" s="2">
        <v>21</v>
      </c>
      <c r="F53" s="2" t="s">
        <v>2724</v>
      </c>
      <c r="G53" s="2"/>
      <c r="H53" s="131">
        <v>1110</v>
      </c>
      <c r="I53" s="79">
        <v>17</v>
      </c>
      <c r="J53" s="2">
        <v>2</v>
      </c>
    </row>
    <row r="54" spans="1:10" x14ac:dyDescent="0.2">
      <c r="A54" s="2">
        <v>51</v>
      </c>
      <c r="B54" s="21" t="s">
        <v>1073</v>
      </c>
      <c r="C54" s="5" t="s">
        <v>37</v>
      </c>
      <c r="D54" s="130">
        <v>35885</v>
      </c>
      <c r="E54" s="2">
        <v>23</v>
      </c>
      <c r="F54" s="2" t="s">
        <v>2724</v>
      </c>
      <c r="G54" s="2"/>
      <c r="H54" s="131">
        <v>1143</v>
      </c>
      <c r="I54" s="79">
        <v>18</v>
      </c>
      <c r="J54" s="2">
        <v>2</v>
      </c>
    </row>
    <row r="55" spans="1:10" x14ac:dyDescent="0.2">
      <c r="A55" s="2">
        <v>52</v>
      </c>
      <c r="B55" s="21" t="s">
        <v>715</v>
      </c>
      <c r="C55" t="s">
        <v>31</v>
      </c>
      <c r="D55" s="130">
        <v>35463</v>
      </c>
      <c r="E55" s="2">
        <v>25</v>
      </c>
      <c r="F55" s="2" t="s">
        <v>2724</v>
      </c>
      <c r="G55" s="2"/>
      <c r="H55" s="131">
        <v>1141</v>
      </c>
      <c r="I55" s="79">
        <v>22</v>
      </c>
      <c r="J55" s="2">
        <v>2</v>
      </c>
    </row>
    <row r="56" spans="1:10" x14ac:dyDescent="0.2">
      <c r="A56" s="2">
        <v>53</v>
      </c>
      <c r="B56" s="21" t="s">
        <v>305</v>
      </c>
      <c r="C56" t="s">
        <v>30</v>
      </c>
      <c r="D56" s="130">
        <v>34956</v>
      </c>
      <c r="E56" s="2">
        <v>26</v>
      </c>
      <c r="F56" s="2" t="s">
        <v>2724</v>
      </c>
      <c r="G56" s="2"/>
      <c r="H56" s="131">
        <v>1154</v>
      </c>
      <c r="I56" s="79">
        <v>23</v>
      </c>
      <c r="J56" s="2">
        <v>2</v>
      </c>
    </row>
    <row r="57" spans="1:10" x14ac:dyDescent="0.2">
      <c r="A57" s="2">
        <v>54</v>
      </c>
      <c r="B57" s="21" t="s">
        <v>352</v>
      </c>
      <c r="C57" t="s">
        <v>33</v>
      </c>
      <c r="D57" s="130">
        <v>34582</v>
      </c>
      <c r="E57" s="2">
        <v>27</v>
      </c>
      <c r="F57" s="2" t="s">
        <v>2724</v>
      </c>
      <c r="G57" s="2"/>
      <c r="H57" s="131">
        <v>1133</v>
      </c>
      <c r="I57" s="79">
        <v>23</v>
      </c>
      <c r="J57" s="2">
        <v>2</v>
      </c>
    </row>
    <row r="58" spans="1:10" x14ac:dyDescent="0.2">
      <c r="A58" s="2">
        <v>55</v>
      </c>
      <c r="B58" s="21" t="s">
        <v>368</v>
      </c>
      <c r="C58" s="5" t="s">
        <v>37</v>
      </c>
      <c r="D58" s="130">
        <v>37572</v>
      </c>
      <c r="E58" s="2">
        <v>19</v>
      </c>
      <c r="F58" s="2" t="s">
        <v>2724</v>
      </c>
      <c r="G58" s="2"/>
      <c r="H58" s="131">
        <v>1106</v>
      </c>
      <c r="I58" s="79">
        <v>24</v>
      </c>
      <c r="J58" s="2">
        <v>2</v>
      </c>
    </row>
    <row r="59" spans="1:10" x14ac:dyDescent="0.2">
      <c r="A59" s="2">
        <v>56</v>
      </c>
      <c r="B59" s="21" t="s">
        <v>751</v>
      </c>
      <c r="C59" t="s">
        <v>38</v>
      </c>
      <c r="D59" s="130">
        <v>35623</v>
      </c>
      <c r="E59" s="2">
        <v>24</v>
      </c>
      <c r="F59" s="2" t="s">
        <v>2724</v>
      </c>
      <c r="G59" s="2"/>
      <c r="H59" s="131">
        <v>1088</v>
      </c>
      <c r="I59" s="79">
        <v>24</v>
      </c>
      <c r="J59" s="2">
        <v>2</v>
      </c>
    </row>
    <row r="60" spans="1:10" x14ac:dyDescent="0.2">
      <c r="A60" s="2">
        <v>57</v>
      </c>
      <c r="B60" s="21" t="s">
        <v>554</v>
      </c>
      <c r="C60" s="5" t="s">
        <v>26</v>
      </c>
      <c r="D60" s="130">
        <v>33641</v>
      </c>
      <c r="E60" s="2">
        <v>30</v>
      </c>
      <c r="F60" s="2" t="s">
        <v>2724</v>
      </c>
      <c r="G60" s="2"/>
      <c r="H60" s="131">
        <v>1143</v>
      </c>
      <c r="I60" s="79">
        <v>25</v>
      </c>
      <c r="J60" s="2">
        <v>2</v>
      </c>
    </row>
    <row r="61" spans="1:10" x14ac:dyDescent="0.2">
      <c r="A61" s="2">
        <v>58</v>
      </c>
      <c r="B61" s="21" t="s">
        <v>860</v>
      </c>
      <c r="C61" t="s">
        <v>25</v>
      </c>
      <c r="D61" s="130">
        <v>36720</v>
      </c>
      <c r="E61" s="2">
        <v>21</v>
      </c>
      <c r="F61" s="2" t="s">
        <v>2724</v>
      </c>
      <c r="G61" s="2"/>
      <c r="H61" s="131">
        <v>1139</v>
      </c>
      <c r="I61" s="79">
        <v>27</v>
      </c>
      <c r="J61" s="2">
        <v>2</v>
      </c>
    </row>
    <row r="62" spans="1:10" x14ac:dyDescent="0.2">
      <c r="A62" s="2" t="s">
        <v>4534</v>
      </c>
      <c r="B62" s="21" t="s">
        <v>305</v>
      </c>
      <c r="C62" t="s">
        <v>29</v>
      </c>
      <c r="D62" s="130">
        <v>34956</v>
      </c>
      <c r="E62" s="2">
        <v>26</v>
      </c>
      <c r="F62" s="2" t="s">
        <v>2724</v>
      </c>
      <c r="G62" s="2"/>
      <c r="H62" s="131">
        <v>1155</v>
      </c>
      <c r="I62" s="79">
        <v>29</v>
      </c>
      <c r="J62" s="2">
        <v>2</v>
      </c>
    </row>
    <row r="63" spans="1:10" x14ac:dyDescent="0.2">
      <c r="A63" s="2">
        <v>59</v>
      </c>
      <c r="B63" s="21" t="s">
        <v>393</v>
      </c>
      <c r="C63" s="5" t="s">
        <v>38</v>
      </c>
      <c r="D63" s="130">
        <v>37154</v>
      </c>
      <c r="E63" s="2">
        <v>20</v>
      </c>
      <c r="F63" s="2" t="s">
        <v>2724</v>
      </c>
      <c r="G63" s="2"/>
      <c r="H63" s="131">
        <v>1032</v>
      </c>
      <c r="I63" s="79">
        <v>30</v>
      </c>
      <c r="J63" s="2">
        <v>2</v>
      </c>
    </row>
    <row r="64" spans="1:10" x14ac:dyDescent="0.2">
      <c r="A64" s="2">
        <v>60</v>
      </c>
      <c r="B64" s="21" t="s">
        <v>469</v>
      </c>
      <c r="C64" s="5" t="s">
        <v>42</v>
      </c>
      <c r="D64" s="130">
        <v>36889</v>
      </c>
      <c r="E64" s="2">
        <v>21</v>
      </c>
      <c r="F64" s="2" t="s">
        <v>2724</v>
      </c>
      <c r="G64" s="2"/>
      <c r="H64" s="131">
        <v>961</v>
      </c>
      <c r="I64" s="79">
        <v>33</v>
      </c>
      <c r="J64" s="2">
        <v>2</v>
      </c>
    </row>
    <row r="65" spans="1:10" x14ac:dyDescent="0.2">
      <c r="A65" s="2" t="s">
        <v>4534</v>
      </c>
      <c r="B65" s="21" t="s">
        <v>860</v>
      </c>
      <c r="C65" t="s">
        <v>2</v>
      </c>
      <c r="D65" s="130">
        <v>36720</v>
      </c>
      <c r="E65" s="2">
        <v>21</v>
      </c>
      <c r="F65" s="2" t="s">
        <v>2724</v>
      </c>
      <c r="G65" s="2"/>
      <c r="H65" s="131">
        <v>1146</v>
      </c>
      <c r="I65" s="79">
        <v>41</v>
      </c>
      <c r="J65" s="2">
        <v>2</v>
      </c>
    </row>
    <row r="66" spans="1:10" x14ac:dyDescent="0.2">
      <c r="A66" s="2">
        <v>61</v>
      </c>
      <c r="B66" s="21" t="s">
        <v>585</v>
      </c>
      <c r="C66" t="s">
        <v>33</v>
      </c>
      <c r="D66" s="130">
        <v>35845</v>
      </c>
      <c r="E66" s="2">
        <v>24</v>
      </c>
      <c r="F66" s="2" t="s">
        <v>2724</v>
      </c>
      <c r="G66" s="2"/>
      <c r="H66" s="131">
        <v>1089</v>
      </c>
      <c r="I66" s="79">
        <v>45</v>
      </c>
      <c r="J66" s="2">
        <v>2</v>
      </c>
    </row>
    <row r="67" spans="1:10" x14ac:dyDescent="0.2">
      <c r="A67" s="2">
        <v>62</v>
      </c>
      <c r="B67" s="21" t="s">
        <v>504</v>
      </c>
      <c r="C67" s="5" t="s">
        <v>2</v>
      </c>
      <c r="D67" s="130">
        <v>35937</v>
      </c>
      <c r="E67" s="2">
        <v>23</v>
      </c>
      <c r="F67" s="2" t="s">
        <v>2724</v>
      </c>
      <c r="G67" s="2"/>
      <c r="H67" s="131">
        <v>1135</v>
      </c>
      <c r="I67" s="79">
        <v>63</v>
      </c>
      <c r="J67" s="2">
        <v>2</v>
      </c>
    </row>
    <row r="68" spans="1:10" x14ac:dyDescent="0.2">
      <c r="A68" s="2">
        <v>63</v>
      </c>
      <c r="B68" s="21" t="s">
        <v>702</v>
      </c>
      <c r="C68" t="s">
        <v>30</v>
      </c>
      <c r="D68" s="130">
        <v>33366</v>
      </c>
      <c r="E68" s="2">
        <v>30</v>
      </c>
      <c r="F68" s="2" t="s">
        <v>2724</v>
      </c>
      <c r="G68" s="2"/>
      <c r="H68" s="131">
        <v>1131</v>
      </c>
      <c r="I68" s="79">
        <v>65</v>
      </c>
      <c r="J68" s="2">
        <v>2</v>
      </c>
    </row>
    <row r="69" spans="1:10" x14ac:dyDescent="0.2">
      <c r="A69" s="2">
        <v>64</v>
      </c>
      <c r="B69" s="21" t="s">
        <v>553</v>
      </c>
      <c r="C69" t="s">
        <v>25</v>
      </c>
      <c r="D69" s="130">
        <v>34998</v>
      </c>
      <c r="E69" s="2">
        <v>26</v>
      </c>
      <c r="F69" s="2" t="s">
        <v>2724</v>
      </c>
      <c r="G69" s="2"/>
      <c r="H69" s="131">
        <v>1109</v>
      </c>
      <c r="I69" s="79">
        <v>67</v>
      </c>
      <c r="J69" s="2">
        <v>2</v>
      </c>
    </row>
    <row r="70" spans="1:10" x14ac:dyDescent="0.2">
      <c r="A70" s="2">
        <v>65</v>
      </c>
      <c r="B70" s="21" t="s">
        <v>491</v>
      </c>
      <c r="C70" t="s">
        <v>85</v>
      </c>
      <c r="D70" s="130">
        <v>37076</v>
      </c>
      <c r="E70" s="2">
        <v>20</v>
      </c>
      <c r="F70" s="2" t="s">
        <v>2724</v>
      </c>
      <c r="G70" s="2"/>
      <c r="H70" s="131">
        <v>1078</v>
      </c>
      <c r="I70" s="79">
        <v>3</v>
      </c>
      <c r="J70" s="2">
        <v>3</v>
      </c>
    </row>
    <row r="71" spans="1:10" x14ac:dyDescent="0.2">
      <c r="A71" s="2">
        <v>66</v>
      </c>
      <c r="B71" s="21" t="s">
        <v>477</v>
      </c>
      <c r="C71" s="5" t="s">
        <v>41</v>
      </c>
      <c r="D71" s="130">
        <v>35421</v>
      </c>
      <c r="E71" s="2">
        <v>25</v>
      </c>
      <c r="F71" s="2" t="s">
        <v>2724</v>
      </c>
      <c r="G71" s="2"/>
      <c r="H71" s="131">
        <v>1122</v>
      </c>
      <c r="I71" s="79">
        <v>5</v>
      </c>
      <c r="J71" s="2">
        <v>3</v>
      </c>
    </row>
    <row r="72" spans="1:10" x14ac:dyDescent="0.2">
      <c r="A72" s="2">
        <v>67</v>
      </c>
      <c r="B72" s="21" t="s">
        <v>770</v>
      </c>
      <c r="C72" s="5" t="s">
        <v>36</v>
      </c>
      <c r="D72" s="130">
        <v>35506</v>
      </c>
      <c r="E72" s="2">
        <v>24</v>
      </c>
      <c r="F72" s="2" t="s">
        <v>2724</v>
      </c>
      <c r="G72" s="2"/>
      <c r="H72" s="131">
        <v>1102</v>
      </c>
      <c r="I72" s="79">
        <v>5</v>
      </c>
      <c r="J72" s="2">
        <v>3</v>
      </c>
    </row>
    <row r="73" spans="1:10" x14ac:dyDescent="0.2">
      <c r="A73" s="2">
        <v>68</v>
      </c>
      <c r="B73" s="21" t="s">
        <v>424</v>
      </c>
      <c r="C73" t="s">
        <v>36</v>
      </c>
      <c r="D73" s="130">
        <v>33256</v>
      </c>
      <c r="E73" s="2">
        <v>31</v>
      </c>
      <c r="F73" s="2" t="s">
        <v>2724</v>
      </c>
      <c r="G73" s="2"/>
      <c r="H73" s="131">
        <v>1052</v>
      </c>
      <c r="I73" s="79">
        <v>11</v>
      </c>
      <c r="J73" s="2">
        <v>3</v>
      </c>
    </row>
    <row r="74" spans="1:10" x14ac:dyDescent="0.2">
      <c r="A74" s="2">
        <v>69</v>
      </c>
      <c r="B74" s="21" t="s">
        <v>671</v>
      </c>
      <c r="C74" s="5" t="s">
        <v>34</v>
      </c>
      <c r="D74" s="130">
        <v>34818</v>
      </c>
      <c r="E74" s="2">
        <v>26</v>
      </c>
      <c r="F74" s="2" t="s">
        <v>2724</v>
      </c>
      <c r="G74" s="2"/>
      <c r="H74" s="131">
        <v>1157</v>
      </c>
      <c r="I74" s="79">
        <v>14</v>
      </c>
      <c r="J74" s="2">
        <v>3</v>
      </c>
    </row>
    <row r="75" spans="1:10" x14ac:dyDescent="0.2">
      <c r="A75" s="2">
        <v>70</v>
      </c>
      <c r="B75" s="21" t="s">
        <v>409</v>
      </c>
      <c r="C75" s="5" t="s">
        <v>35</v>
      </c>
      <c r="D75" s="130">
        <v>36535</v>
      </c>
      <c r="E75" s="2">
        <v>22</v>
      </c>
      <c r="F75" s="2" t="s">
        <v>2724</v>
      </c>
      <c r="G75" s="2"/>
      <c r="H75" s="131">
        <v>1072</v>
      </c>
      <c r="I75" s="79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0">
        <v>36383</v>
      </c>
      <c r="E76" s="2">
        <v>22</v>
      </c>
      <c r="F76" s="2" t="s">
        <v>2724</v>
      </c>
      <c r="G76" s="2"/>
      <c r="H76" s="131">
        <v>1152</v>
      </c>
      <c r="I76" s="79">
        <v>16</v>
      </c>
      <c r="J76" s="2">
        <v>3</v>
      </c>
    </row>
    <row r="77" spans="1:10" x14ac:dyDescent="0.2">
      <c r="A77" s="2" t="s">
        <v>4534</v>
      </c>
      <c r="B77" s="21" t="s">
        <v>680</v>
      </c>
      <c r="C77" t="s">
        <v>29</v>
      </c>
      <c r="D77" s="130">
        <v>35178</v>
      </c>
      <c r="E77" s="2">
        <v>25</v>
      </c>
      <c r="F77" s="2" t="s">
        <v>2724</v>
      </c>
      <c r="G77" s="2"/>
      <c r="H77" s="131">
        <v>1160</v>
      </c>
      <c r="I77" s="79">
        <v>21</v>
      </c>
      <c r="J77" s="2">
        <v>3</v>
      </c>
    </row>
    <row r="78" spans="1:10" x14ac:dyDescent="0.2">
      <c r="A78" s="2">
        <v>72</v>
      </c>
      <c r="B78" s="21" t="s">
        <v>602</v>
      </c>
      <c r="C78" s="6" t="s">
        <v>27</v>
      </c>
      <c r="D78" s="130">
        <v>31727</v>
      </c>
      <c r="E78" s="2">
        <v>35</v>
      </c>
      <c r="F78" s="2" t="s">
        <v>2724</v>
      </c>
      <c r="G78" s="2"/>
      <c r="H78" s="131">
        <v>1178</v>
      </c>
      <c r="I78" s="79">
        <v>22</v>
      </c>
      <c r="J78" s="2">
        <v>3</v>
      </c>
    </row>
    <row r="79" spans="1:10" x14ac:dyDescent="0.2">
      <c r="A79" s="2">
        <v>73</v>
      </c>
      <c r="B79" s="21" t="s">
        <v>292</v>
      </c>
      <c r="C79" s="5" t="s">
        <v>34</v>
      </c>
      <c r="D79" s="130">
        <v>36196</v>
      </c>
      <c r="E79" s="2">
        <v>23</v>
      </c>
      <c r="F79" s="2" t="s">
        <v>2724</v>
      </c>
      <c r="G79" s="2"/>
      <c r="H79" s="131">
        <v>1153</v>
      </c>
      <c r="I79" s="79">
        <v>22</v>
      </c>
      <c r="J79" s="2">
        <v>3</v>
      </c>
    </row>
    <row r="80" spans="1:10" x14ac:dyDescent="0.2">
      <c r="A80" s="2">
        <v>74</v>
      </c>
      <c r="B80" s="21" t="s">
        <v>728</v>
      </c>
      <c r="C80" s="5" t="s">
        <v>37</v>
      </c>
      <c r="D80" s="130">
        <v>32977</v>
      </c>
      <c r="E80" s="2">
        <v>31</v>
      </c>
      <c r="F80" s="2" t="s">
        <v>2724</v>
      </c>
      <c r="G80" s="2"/>
      <c r="H80" s="131">
        <v>1131</v>
      </c>
      <c r="I80" s="79">
        <v>23</v>
      </c>
      <c r="J80" s="2">
        <v>3</v>
      </c>
    </row>
    <row r="81" spans="1:10" x14ac:dyDescent="0.2">
      <c r="A81" s="2">
        <v>75</v>
      </c>
      <c r="B81" s="21" t="s">
        <v>235</v>
      </c>
      <c r="C81" s="5" t="s">
        <v>27</v>
      </c>
      <c r="D81" s="130">
        <v>38454</v>
      </c>
      <c r="E81" s="2">
        <v>16</v>
      </c>
      <c r="F81" s="2" t="s">
        <v>2724</v>
      </c>
      <c r="G81" s="2"/>
      <c r="H81" s="131">
        <v>1134</v>
      </c>
      <c r="I81" s="79">
        <v>26</v>
      </c>
      <c r="J81" s="2">
        <v>3</v>
      </c>
    </row>
    <row r="82" spans="1:10" x14ac:dyDescent="0.2">
      <c r="A82" s="2">
        <v>76</v>
      </c>
      <c r="B82" s="21" t="s">
        <v>365</v>
      </c>
      <c r="C82" s="5" t="s">
        <v>37</v>
      </c>
      <c r="D82" s="130">
        <v>37055</v>
      </c>
      <c r="E82" s="2">
        <v>20</v>
      </c>
      <c r="F82" s="2" t="s">
        <v>2724</v>
      </c>
      <c r="G82" s="2"/>
      <c r="H82" s="131">
        <v>1090</v>
      </c>
      <c r="I82" s="79">
        <v>32</v>
      </c>
      <c r="J82" s="2">
        <v>3</v>
      </c>
    </row>
    <row r="83" spans="1:10" x14ac:dyDescent="0.2">
      <c r="A83" s="2">
        <v>77</v>
      </c>
      <c r="B83" s="21" t="s">
        <v>371</v>
      </c>
      <c r="C83" s="5" t="s">
        <v>38</v>
      </c>
      <c r="D83" s="130">
        <v>36509</v>
      </c>
      <c r="E83" s="2">
        <v>22</v>
      </c>
      <c r="F83" s="2" t="s">
        <v>2724</v>
      </c>
      <c r="G83" s="2"/>
      <c r="H83" s="131">
        <v>1027</v>
      </c>
      <c r="I83" s="79">
        <v>36</v>
      </c>
      <c r="J83" s="2">
        <v>3</v>
      </c>
    </row>
    <row r="84" spans="1:10" x14ac:dyDescent="0.2">
      <c r="A84" s="2" t="s">
        <v>4534</v>
      </c>
      <c r="B84" s="21" t="s">
        <v>307</v>
      </c>
      <c r="C84" s="5" t="s">
        <v>29</v>
      </c>
      <c r="D84" s="130">
        <v>36515</v>
      </c>
      <c r="E84" s="2">
        <v>22</v>
      </c>
      <c r="F84" s="2" t="s">
        <v>2724</v>
      </c>
      <c r="G84" s="2"/>
      <c r="H84" s="131">
        <v>1147</v>
      </c>
      <c r="I84" s="79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0">
        <v>36580</v>
      </c>
      <c r="E85" s="2">
        <v>22</v>
      </c>
      <c r="F85" s="2" t="s">
        <v>2724</v>
      </c>
      <c r="G85" s="2"/>
      <c r="H85" s="131">
        <v>1123</v>
      </c>
      <c r="I85" s="79">
        <v>41</v>
      </c>
      <c r="J85" s="2">
        <v>3</v>
      </c>
    </row>
    <row r="86" spans="1:10" x14ac:dyDescent="0.2">
      <c r="A86" s="2">
        <v>79</v>
      </c>
      <c r="B86" s="21" t="s">
        <v>716</v>
      </c>
      <c r="C86" s="5" t="s">
        <v>31</v>
      </c>
      <c r="D86" s="130">
        <v>35754</v>
      </c>
      <c r="E86" s="2">
        <v>24</v>
      </c>
      <c r="F86" s="2" t="s">
        <v>2724</v>
      </c>
      <c r="G86" s="2"/>
      <c r="H86" s="131">
        <v>1092</v>
      </c>
      <c r="I86" s="79">
        <v>41</v>
      </c>
      <c r="J86" s="2">
        <v>3</v>
      </c>
    </row>
    <row r="87" spans="1:10" x14ac:dyDescent="0.2">
      <c r="A87" s="2">
        <v>80</v>
      </c>
      <c r="B87" s="21" t="s">
        <v>561</v>
      </c>
      <c r="C87" t="s">
        <v>26</v>
      </c>
      <c r="D87" s="130">
        <v>36355</v>
      </c>
      <c r="E87" s="2">
        <v>22</v>
      </c>
      <c r="F87" s="2" t="s">
        <v>2724</v>
      </c>
      <c r="G87" s="2"/>
      <c r="H87" s="131">
        <v>1105</v>
      </c>
      <c r="I87" s="79">
        <v>67</v>
      </c>
      <c r="J87" s="2">
        <v>3</v>
      </c>
    </row>
    <row r="88" spans="1:10" x14ac:dyDescent="0.2">
      <c r="A88" s="2">
        <v>81</v>
      </c>
      <c r="B88" s="21" t="s">
        <v>505</v>
      </c>
      <c r="C88" s="5" t="s">
        <v>2</v>
      </c>
      <c r="D88" s="130">
        <v>35187</v>
      </c>
      <c r="E88" s="2">
        <v>25</v>
      </c>
      <c r="F88" s="2" t="s">
        <v>2724</v>
      </c>
      <c r="G88" s="2"/>
      <c r="H88" s="131">
        <v>1128</v>
      </c>
      <c r="I88" s="79">
        <v>68</v>
      </c>
      <c r="J88" s="2">
        <v>3</v>
      </c>
    </row>
    <row r="89" spans="1:10" x14ac:dyDescent="0.2">
      <c r="A89" s="2">
        <v>82</v>
      </c>
      <c r="B89" s="21" t="s">
        <v>701</v>
      </c>
      <c r="C89" t="s">
        <v>30</v>
      </c>
      <c r="D89" s="130">
        <v>35052</v>
      </c>
      <c r="E89" s="2">
        <v>26</v>
      </c>
      <c r="F89" s="2" t="s">
        <v>2724</v>
      </c>
      <c r="G89" s="2"/>
      <c r="H89" s="131">
        <v>1111</v>
      </c>
      <c r="I89" s="79">
        <v>77</v>
      </c>
      <c r="J89" s="2">
        <v>3</v>
      </c>
    </row>
    <row r="90" spans="1:10" x14ac:dyDescent="0.2">
      <c r="A90" s="2" t="s">
        <v>4534</v>
      </c>
      <c r="B90" s="21" t="s">
        <v>503</v>
      </c>
      <c r="C90" s="5" t="s">
        <v>25</v>
      </c>
      <c r="D90" s="130">
        <v>35795</v>
      </c>
      <c r="E90" s="2">
        <v>24</v>
      </c>
      <c r="F90" s="2" t="s">
        <v>2724</v>
      </c>
      <c r="G90" s="2"/>
      <c r="H90" s="131">
        <v>1102</v>
      </c>
      <c r="I90" s="79">
        <v>79</v>
      </c>
      <c r="J90" s="2">
        <v>3</v>
      </c>
    </row>
    <row r="91" spans="1:10" x14ac:dyDescent="0.2">
      <c r="A91" s="2">
        <v>83</v>
      </c>
      <c r="B91" s="21" t="s">
        <v>645</v>
      </c>
      <c r="C91" s="5" t="s">
        <v>28</v>
      </c>
      <c r="D91" s="130">
        <v>35634</v>
      </c>
      <c r="E91" s="2">
        <v>24</v>
      </c>
      <c r="F91" s="2" t="s">
        <v>4533</v>
      </c>
      <c r="G91" s="2"/>
      <c r="H91" s="131">
        <v>1187</v>
      </c>
      <c r="I91" s="79">
        <v>17</v>
      </c>
      <c r="J91" s="2">
        <v>4</v>
      </c>
    </row>
    <row r="92" spans="1:10" x14ac:dyDescent="0.2">
      <c r="A92" s="2" t="s">
        <v>4534</v>
      </c>
      <c r="B92" s="21" t="s">
        <v>645</v>
      </c>
      <c r="C92" s="5" t="s">
        <v>29</v>
      </c>
      <c r="D92" s="130">
        <v>35634</v>
      </c>
      <c r="E92" s="2">
        <v>24</v>
      </c>
      <c r="F92" s="2" t="s">
        <v>4533</v>
      </c>
      <c r="G92" s="2"/>
      <c r="H92" s="131">
        <v>1139</v>
      </c>
      <c r="I92" s="79">
        <v>28</v>
      </c>
      <c r="J92" s="2">
        <v>4</v>
      </c>
    </row>
    <row r="93" spans="1:10" x14ac:dyDescent="0.2">
      <c r="A93" s="2">
        <v>84</v>
      </c>
      <c r="B93" s="21" t="s">
        <v>967</v>
      </c>
      <c r="C93" t="s">
        <v>85</v>
      </c>
      <c r="D93" s="130">
        <v>37643</v>
      </c>
      <c r="E93" s="2">
        <v>19</v>
      </c>
      <c r="F93" s="2" t="s">
        <v>2724</v>
      </c>
      <c r="G93" s="2"/>
      <c r="H93" s="131">
        <v>1072</v>
      </c>
      <c r="I93" s="79">
        <v>5</v>
      </c>
      <c r="J93" s="2">
        <v>4</v>
      </c>
    </row>
    <row r="94" spans="1:10" x14ac:dyDescent="0.2">
      <c r="A94" s="2">
        <v>85</v>
      </c>
      <c r="B94" s="21" t="s">
        <v>478</v>
      </c>
      <c r="C94" t="s">
        <v>41</v>
      </c>
      <c r="D94" s="130">
        <v>36990</v>
      </c>
      <c r="E94" s="2">
        <v>20</v>
      </c>
      <c r="F94" s="2" t="s">
        <v>2724</v>
      </c>
      <c r="G94" s="2"/>
      <c r="H94" s="131">
        <v>1035</v>
      </c>
      <c r="I94" s="79">
        <v>9</v>
      </c>
      <c r="J94" s="2">
        <v>4</v>
      </c>
    </row>
    <row r="95" spans="1:10" x14ac:dyDescent="0.2">
      <c r="A95" s="2">
        <v>86</v>
      </c>
      <c r="B95" s="21" t="s">
        <v>760</v>
      </c>
      <c r="C95" t="s">
        <v>35</v>
      </c>
      <c r="D95" s="130">
        <v>36664</v>
      </c>
      <c r="E95" s="2">
        <v>21</v>
      </c>
      <c r="F95" s="2" t="s">
        <v>2724</v>
      </c>
      <c r="G95" s="2"/>
      <c r="H95" s="131">
        <v>1135</v>
      </c>
      <c r="I95" s="79">
        <v>13</v>
      </c>
      <c r="J95" s="2">
        <v>4</v>
      </c>
    </row>
    <row r="96" spans="1:10" x14ac:dyDescent="0.2">
      <c r="A96" s="2">
        <v>87</v>
      </c>
      <c r="B96" s="21" t="s">
        <v>759</v>
      </c>
      <c r="C96" t="s">
        <v>35</v>
      </c>
      <c r="D96" s="130">
        <v>37216</v>
      </c>
      <c r="E96" s="2">
        <v>20</v>
      </c>
      <c r="F96" s="2" t="s">
        <v>2724</v>
      </c>
      <c r="G96" s="2"/>
      <c r="H96" s="131">
        <v>1135</v>
      </c>
      <c r="I96" s="79">
        <v>13</v>
      </c>
      <c r="J96" s="2">
        <v>4</v>
      </c>
    </row>
    <row r="97" spans="1:10" x14ac:dyDescent="0.2">
      <c r="A97" s="2">
        <v>88</v>
      </c>
      <c r="B97" s="21" t="s">
        <v>337</v>
      </c>
      <c r="C97" s="5" t="s">
        <v>32</v>
      </c>
      <c r="D97" s="130">
        <v>34373</v>
      </c>
      <c r="E97" s="2">
        <v>28</v>
      </c>
      <c r="F97" s="2" t="s">
        <v>2724</v>
      </c>
      <c r="G97" s="2"/>
      <c r="H97" s="131">
        <v>1147</v>
      </c>
      <c r="I97" s="79">
        <v>19</v>
      </c>
      <c r="J97" s="2">
        <v>4</v>
      </c>
    </row>
    <row r="98" spans="1:10" x14ac:dyDescent="0.2">
      <c r="A98" s="2">
        <v>89</v>
      </c>
      <c r="B98" s="21" t="s">
        <v>408</v>
      </c>
      <c r="C98" t="s">
        <v>35</v>
      </c>
      <c r="D98" s="130">
        <v>38237</v>
      </c>
      <c r="E98" s="2">
        <v>17</v>
      </c>
      <c r="F98" s="2" t="s">
        <v>2724</v>
      </c>
      <c r="G98" s="2"/>
      <c r="H98" s="131">
        <v>1062</v>
      </c>
      <c r="I98" s="79">
        <v>19</v>
      </c>
      <c r="J98" s="2">
        <v>4</v>
      </c>
    </row>
    <row r="99" spans="1:10" x14ac:dyDescent="0.2">
      <c r="A99" s="2">
        <v>90</v>
      </c>
      <c r="B99" s="21" t="s">
        <v>291</v>
      </c>
      <c r="C99" t="s">
        <v>34</v>
      </c>
      <c r="D99" s="130">
        <v>35559</v>
      </c>
      <c r="E99" s="2">
        <v>24</v>
      </c>
      <c r="F99" s="2" t="s">
        <v>2724</v>
      </c>
      <c r="G99" s="2"/>
      <c r="H99" s="131">
        <v>1146</v>
      </c>
      <c r="I99" s="79">
        <v>26</v>
      </c>
      <c r="J99" s="2">
        <v>4</v>
      </c>
    </row>
    <row r="100" spans="1:10" x14ac:dyDescent="0.2">
      <c r="A100" s="2">
        <v>91</v>
      </c>
      <c r="B100" s="21" t="s">
        <v>729</v>
      </c>
      <c r="C100" t="s">
        <v>37</v>
      </c>
      <c r="D100" s="130">
        <v>36963</v>
      </c>
      <c r="E100" s="2">
        <v>20</v>
      </c>
      <c r="F100" s="2" t="s">
        <v>2724</v>
      </c>
      <c r="G100" s="2"/>
      <c r="H100" s="131">
        <v>1129</v>
      </c>
      <c r="I100" s="79">
        <v>27</v>
      </c>
      <c r="J100" s="2">
        <v>4</v>
      </c>
    </row>
    <row r="101" spans="1:10" x14ac:dyDescent="0.2">
      <c r="A101" s="2">
        <v>92</v>
      </c>
      <c r="B101" s="21" t="s">
        <v>672</v>
      </c>
      <c r="C101" t="s">
        <v>34</v>
      </c>
      <c r="D101" s="130">
        <v>33014</v>
      </c>
      <c r="E101" s="2">
        <v>31</v>
      </c>
      <c r="F101" s="2" t="s">
        <v>2724</v>
      </c>
      <c r="G101" s="2"/>
      <c r="H101" s="131">
        <v>1122</v>
      </c>
      <c r="I101" s="79">
        <v>27</v>
      </c>
      <c r="J101" s="2">
        <v>4</v>
      </c>
    </row>
    <row r="102" spans="1:10" x14ac:dyDescent="0.2">
      <c r="A102" s="2">
        <v>93</v>
      </c>
      <c r="B102" s="21" t="s">
        <v>351</v>
      </c>
      <c r="C102" s="5" t="s">
        <v>33</v>
      </c>
      <c r="D102" s="130">
        <v>34473</v>
      </c>
      <c r="E102" s="2">
        <v>27</v>
      </c>
      <c r="F102" s="2" t="s">
        <v>2724</v>
      </c>
      <c r="G102" s="2"/>
      <c r="H102" s="131">
        <v>1110</v>
      </c>
      <c r="I102" s="79">
        <v>30</v>
      </c>
      <c r="J102" s="2">
        <v>4</v>
      </c>
    </row>
    <row r="103" spans="1:10" x14ac:dyDescent="0.2">
      <c r="A103" s="2">
        <v>94</v>
      </c>
      <c r="B103" s="21" t="s">
        <v>389</v>
      </c>
      <c r="C103" t="s">
        <v>38</v>
      </c>
      <c r="D103" s="130">
        <v>38415</v>
      </c>
      <c r="E103" s="2">
        <v>16</v>
      </c>
      <c r="F103" s="2" t="s">
        <v>2724</v>
      </c>
      <c r="G103" s="2"/>
      <c r="H103" s="131">
        <v>1026</v>
      </c>
      <c r="I103" s="79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0">
        <v>34874</v>
      </c>
      <c r="E104" s="2">
        <v>26</v>
      </c>
      <c r="F104" s="2" t="s">
        <v>2724</v>
      </c>
      <c r="G104" s="2"/>
      <c r="H104" s="131">
        <v>1117</v>
      </c>
      <c r="I104" s="79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0">
        <v>38360</v>
      </c>
      <c r="E105" s="2">
        <v>17</v>
      </c>
      <c r="F105" s="2" t="s">
        <v>2724</v>
      </c>
      <c r="G105" s="2"/>
      <c r="H105" s="131">
        <v>1129</v>
      </c>
      <c r="I105" s="79">
        <v>54</v>
      </c>
      <c r="J105" s="2">
        <v>4</v>
      </c>
    </row>
    <row r="106" spans="1:10" x14ac:dyDescent="0.2">
      <c r="A106" s="2">
        <v>97</v>
      </c>
      <c r="B106" s="21" t="s">
        <v>460</v>
      </c>
      <c r="C106" t="s">
        <v>39</v>
      </c>
      <c r="D106" s="130">
        <v>36941</v>
      </c>
      <c r="E106" s="2">
        <v>21</v>
      </c>
      <c r="F106" s="2" t="s">
        <v>2724</v>
      </c>
      <c r="G106" s="2"/>
      <c r="H106" s="131">
        <v>877</v>
      </c>
      <c r="I106" s="79">
        <v>57</v>
      </c>
      <c r="J106" s="2">
        <v>4</v>
      </c>
    </row>
    <row r="107" spans="1:10" x14ac:dyDescent="0.2">
      <c r="A107" s="2">
        <v>98</v>
      </c>
      <c r="B107" s="21" t="s">
        <v>604</v>
      </c>
      <c r="C107" t="s">
        <v>27</v>
      </c>
      <c r="D107" s="130">
        <v>37180</v>
      </c>
      <c r="E107" s="2">
        <v>20</v>
      </c>
      <c r="F107" s="2" t="s">
        <v>2724</v>
      </c>
      <c r="G107" s="2"/>
      <c r="H107" s="131">
        <v>1122</v>
      </c>
      <c r="I107" s="79">
        <v>58</v>
      </c>
      <c r="J107" s="2">
        <v>4</v>
      </c>
    </row>
    <row r="108" spans="1:10" x14ac:dyDescent="0.2">
      <c r="A108" s="2" t="s">
        <v>4534</v>
      </c>
      <c r="B108" s="21" t="s">
        <v>681</v>
      </c>
      <c r="C108" t="s">
        <v>30</v>
      </c>
      <c r="D108" s="130">
        <v>31691</v>
      </c>
      <c r="E108" s="2">
        <v>35</v>
      </c>
      <c r="F108" s="2" t="s">
        <v>2724</v>
      </c>
      <c r="G108" s="2"/>
      <c r="H108" s="131">
        <v>1106</v>
      </c>
      <c r="I108" s="79">
        <v>81</v>
      </c>
      <c r="J108" s="2">
        <v>4</v>
      </c>
    </row>
    <row r="109" spans="1:10" x14ac:dyDescent="0.2">
      <c r="A109" s="2" t="s">
        <v>4534</v>
      </c>
      <c r="B109" s="21" t="s">
        <v>727</v>
      </c>
      <c r="C109" s="5" t="s">
        <v>2</v>
      </c>
      <c r="D109" s="130">
        <v>35258</v>
      </c>
      <c r="E109" s="2">
        <v>25</v>
      </c>
      <c r="F109" s="2" t="s">
        <v>2724</v>
      </c>
      <c r="G109" s="2"/>
      <c r="H109" s="131">
        <v>1115</v>
      </c>
      <c r="I109" s="79">
        <v>83</v>
      </c>
      <c r="J109" s="2">
        <v>4</v>
      </c>
    </row>
    <row r="110" spans="1:10" x14ac:dyDescent="0.2">
      <c r="A110" s="2">
        <v>99</v>
      </c>
      <c r="B110" s="21" t="s">
        <v>580</v>
      </c>
      <c r="C110" t="s">
        <v>26</v>
      </c>
      <c r="D110" s="130">
        <v>34079</v>
      </c>
      <c r="E110" s="2">
        <v>28</v>
      </c>
      <c r="F110" s="2" t="s">
        <v>2724</v>
      </c>
      <c r="G110" s="2"/>
      <c r="H110" s="131">
        <v>1097</v>
      </c>
      <c r="I110" s="79">
        <v>84</v>
      </c>
      <c r="J110" s="2">
        <v>4</v>
      </c>
    </row>
    <row r="111" spans="1:10" x14ac:dyDescent="0.2">
      <c r="A111" s="2" t="s">
        <v>4534</v>
      </c>
      <c r="B111" s="21" t="s">
        <v>554</v>
      </c>
      <c r="C111" s="5" t="s">
        <v>25</v>
      </c>
      <c r="D111" s="130">
        <v>33641</v>
      </c>
      <c r="E111" s="2">
        <v>30</v>
      </c>
      <c r="F111" s="2" t="s">
        <v>2724</v>
      </c>
      <c r="G111" s="2"/>
      <c r="H111" s="131">
        <v>1091</v>
      </c>
      <c r="I111" s="79">
        <v>98</v>
      </c>
      <c r="J111" s="2">
        <v>4</v>
      </c>
    </row>
    <row r="112" spans="1:10" x14ac:dyDescent="0.2">
      <c r="A112" s="2">
        <v>100</v>
      </c>
      <c r="B112" s="21" t="s">
        <v>968</v>
      </c>
      <c r="C112" s="5" t="s">
        <v>85</v>
      </c>
      <c r="D112" s="130">
        <v>35863</v>
      </c>
      <c r="E112" s="2">
        <v>23</v>
      </c>
      <c r="F112" s="2" t="s">
        <v>2724</v>
      </c>
      <c r="G112" s="2"/>
      <c r="H112" s="131">
        <v>1065</v>
      </c>
      <c r="I112" s="79">
        <v>6</v>
      </c>
      <c r="J112" s="2">
        <v>5</v>
      </c>
    </row>
    <row r="113" spans="1:10" x14ac:dyDescent="0.2">
      <c r="A113" s="2">
        <v>101</v>
      </c>
      <c r="B113" s="21" t="s">
        <v>480</v>
      </c>
      <c r="C113" s="5" t="s">
        <v>41</v>
      </c>
      <c r="D113" s="130">
        <v>37658</v>
      </c>
      <c r="E113" s="2">
        <v>19</v>
      </c>
      <c r="F113" s="2" t="s">
        <v>2724</v>
      </c>
      <c r="G113" s="2"/>
      <c r="H113" s="131">
        <v>984</v>
      </c>
      <c r="I113" s="79">
        <v>14</v>
      </c>
      <c r="J113" s="2">
        <v>5</v>
      </c>
    </row>
    <row r="114" spans="1:10" x14ac:dyDescent="0.2">
      <c r="A114" s="2">
        <v>102</v>
      </c>
      <c r="B114" s="21" t="s">
        <v>944</v>
      </c>
      <c r="C114" s="5" t="s">
        <v>36</v>
      </c>
      <c r="D114" s="130">
        <v>32231</v>
      </c>
      <c r="E114" s="2">
        <v>33</v>
      </c>
      <c r="F114" s="2" t="s">
        <v>2724</v>
      </c>
      <c r="G114" s="2"/>
      <c r="H114" s="131">
        <v>1006</v>
      </c>
      <c r="I114" s="79">
        <v>17</v>
      </c>
      <c r="J114" s="2">
        <v>5</v>
      </c>
    </row>
    <row r="115" spans="1:10" x14ac:dyDescent="0.2">
      <c r="A115" s="2">
        <v>103</v>
      </c>
      <c r="B115" s="21" t="s">
        <v>276</v>
      </c>
      <c r="C115" s="5" t="s">
        <v>34</v>
      </c>
      <c r="D115" s="130">
        <v>36219</v>
      </c>
      <c r="E115" s="2">
        <v>23</v>
      </c>
      <c r="F115" s="2" t="s">
        <v>2724</v>
      </c>
      <c r="G115" s="2"/>
      <c r="H115" s="131">
        <v>1142</v>
      </c>
      <c r="I115" s="79">
        <v>28</v>
      </c>
      <c r="J115" s="2">
        <v>5</v>
      </c>
    </row>
    <row r="116" spans="1:10" x14ac:dyDescent="0.2">
      <c r="A116" s="2">
        <v>104</v>
      </c>
      <c r="B116" s="21" t="s">
        <v>411</v>
      </c>
      <c r="C116" t="s">
        <v>35</v>
      </c>
      <c r="D116" s="130">
        <v>44732</v>
      </c>
      <c r="E116" s="2" t="e">
        <v>#NUM!</v>
      </c>
      <c r="F116" s="2" t="s">
        <v>2724</v>
      </c>
      <c r="G116" s="2"/>
      <c r="H116" s="131">
        <v>1043</v>
      </c>
      <c r="I116" s="79">
        <v>28</v>
      </c>
      <c r="J116" s="2">
        <v>5</v>
      </c>
    </row>
    <row r="117" spans="1:10" x14ac:dyDescent="0.2">
      <c r="A117" s="2">
        <v>105</v>
      </c>
      <c r="B117" s="21" t="s">
        <v>646</v>
      </c>
      <c r="C117" t="s">
        <v>28</v>
      </c>
      <c r="D117" s="130">
        <v>34002</v>
      </c>
      <c r="E117" s="2">
        <v>29</v>
      </c>
      <c r="F117" s="2" t="s">
        <v>2724</v>
      </c>
      <c r="G117" s="2"/>
      <c r="H117" s="131">
        <v>1155</v>
      </c>
      <c r="I117" s="79">
        <v>29</v>
      </c>
      <c r="J117" s="2">
        <v>5</v>
      </c>
    </row>
    <row r="118" spans="1:10" x14ac:dyDescent="0.2">
      <c r="A118" s="2">
        <v>106</v>
      </c>
      <c r="B118" s="21" t="s">
        <v>675</v>
      </c>
      <c r="C118" t="s">
        <v>34</v>
      </c>
      <c r="D118" s="130">
        <v>44612</v>
      </c>
      <c r="E118" s="2">
        <v>0</v>
      </c>
      <c r="F118" s="2" t="s">
        <v>2724</v>
      </c>
      <c r="G118" s="2"/>
      <c r="H118" s="131">
        <v>1113</v>
      </c>
      <c r="I118" s="79">
        <v>31</v>
      </c>
      <c r="J118" s="2">
        <v>5</v>
      </c>
    </row>
    <row r="119" spans="1:10" x14ac:dyDescent="0.2">
      <c r="A119" s="2">
        <v>107</v>
      </c>
      <c r="B119" s="21" t="s">
        <v>700</v>
      </c>
      <c r="C119" s="6" t="s">
        <v>29</v>
      </c>
      <c r="D119" s="130">
        <v>34588</v>
      </c>
      <c r="E119" s="2">
        <v>27</v>
      </c>
      <c r="F119" s="2" t="s">
        <v>2724</v>
      </c>
      <c r="G119" s="2"/>
      <c r="H119" s="131">
        <v>1136</v>
      </c>
      <c r="I119" s="79">
        <v>33</v>
      </c>
      <c r="J119" s="2">
        <v>5</v>
      </c>
    </row>
    <row r="120" spans="1:10" x14ac:dyDescent="0.2">
      <c r="A120" s="2">
        <v>108</v>
      </c>
      <c r="B120" s="21" t="s">
        <v>730</v>
      </c>
      <c r="C120" t="s">
        <v>37</v>
      </c>
      <c r="D120" s="130">
        <v>36529</v>
      </c>
      <c r="E120" s="2">
        <v>22</v>
      </c>
      <c r="F120" s="2" t="s">
        <v>2724</v>
      </c>
      <c r="G120" s="2"/>
      <c r="H120" s="131">
        <v>1103</v>
      </c>
      <c r="I120" s="79">
        <v>40</v>
      </c>
      <c r="J120" s="2">
        <v>5</v>
      </c>
    </row>
    <row r="121" spans="1:10" x14ac:dyDescent="0.2">
      <c r="A121" s="2">
        <v>109</v>
      </c>
      <c r="B121" s="21" t="s">
        <v>353</v>
      </c>
      <c r="C121" s="5" t="s">
        <v>33</v>
      </c>
      <c r="D121" s="130">
        <v>34815</v>
      </c>
      <c r="E121" s="2">
        <v>26</v>
      </c>
      <c r="F121" s="2" t="s">
        <v>2724</v>
      </c>
      <c r="G121" s="2"/>
      <c r="H121" s="131">
        <v>1074</v>
      </c>
      <c r="I121" s="79">
        <v>46</v>
      </c>
      <c r="J121" s="2">
        <v>5</v>
      </c>
    </row>
    <row r="122" spans="1:10" x14ac:dyDescent="0.2">
      <c r="A122" s="2">
        <v>110</v>
      </c>
      <c r="B122" s="21" t="s">
        <v>394</v>
      </c>
      <c r="C122" s="5" t="s">
        <v>38</v>
      </c>
      <c r="D122" s="130">
        <v>35747</v>
      </c>
      <c r="E122" s="2">
        <v>24</v>
      </c>
      <c r="F122" s="2" t="s">
        <v>2724</v>
      </c>
      <c r="G122" s="2"/>
      <c r="H122" s="131">
        <v>1016</v>
      </c>
      <c r="I122" s="79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0">
        <v>37030</v>
      </c>
      <c r="E123" s="2">
        <v>20</v>
      </c>
      <c r="F123" s="2" t="s">
        <v>2724</v>
      </c>
      <c r="G123" s="2"/>
      <c r="H123" s="131">
        <v>1114</v>
      </c>
      <c r="I123" s="79">
        <v>53</v>
      </c>
      <c r="J123" s="2">
        <v>5</v>
      </c>
    </row>
    <row r="124" spans="1:10" x14ac:dyDescent="0.2">
      <c r="A124" s="2" t="s">
        <v>4534</v>
      </c>
      <c r="B124" s="21" t="s">
        <v>102</v>
      </c>
      <c r="C124" t="s">
        <v>2</v>
      </c>
      <c r="D124" s="130">
        <v>34874</v>
      </c>
      <c r="E124" s="2">
        <v>26</v>
      </c>
      <c r="F124" s="2" t="s">
        <v>2724</v>
      </c>
      <c r="G124" s="2"/>
      <c r="H124" s="131">
        <v>1123</v>
      </c>
      <c r="I124" s="79">
        <v>61</v>
      </c>
      <c r="J124" s="2">
        <v>5</v>
      </c>
    </row>
    <row r="125" spans="1:10" x14ac:dyDescent="0.2">
      <c r="A125" s="2">
        <v>112</v>
      </c>
      <c r="B125" s="21" t="s">
        <v>607</v>
      </c>
      <c r="C125" t="s">
        <v>27</v>
      </c>
      <c r="D125" s="130">
        <v>34891</v>
      </c>
      <c r="E125" s="2">
        <v>26</v>
      </c>
      <c r="F125" s="2" t="s">
        <v>2724</v>
      </c>
      <c r="G125" s="2"/>
      <c r="H125" s="131">
        <v>1113</v>
      </c>
      <c r="I125" s="79">
        <v>70</v>
      </c>
      <c r="J125" s="2">
        <v>5</v>
      </c>
    </row>
    <row r="126" spans="1:10" x14ac:dyDescent="0.2">
      <c r="A126" s="2">
        <v>113</v>
      </c>
      <c r="B126" s="21" t="s">
        <v>605</v>
      </c>
      <c r="C126" t="s">
        <v>27</v>
      </c>
      <c r="D126" s="130">
        <v>35944</v>
      </c>
      <c r="E126" s="2">
        <v>23</v>
      </c>
      <c r="F126" s="2" t="s">
        <v>2724</v>
      </c>
      <c r="G126" s="2"/>
      <c r="H126" s="131">
        <v>1113</v>
      </c>
      <c r="I126" s="79">
        <v>70</v>
      </c>
      <c r="J126" s="2">
        <v>5</v>
      </c>
    </row>
    <row r="127" spans="1:10" x14ac:dyDescent="0.2">
      <c r="A127" s="2">
        <v>114</v>
      </c>
      <c r="B127" s="21" t="s">
        <v>1069</v>
      </c>
      <c r="C127" t="s">
        <v>30</v>
      </c>
      <c r="D127" s="130">
        <v>35727</v>
      </c>
      <c r="E127" s="2">
        <v>24</v>
      </c>
      <c r="F127" s="2" t="s">
        <v>2724</v>
      </c>
      <c r="G127" s="2"/>
      <c r="H127" s="131">
        <v>1095</v>
      </c>
      <c r="I127" s="79">
        <v>87</v>
      </c>
      <c r="J127" s="2">
        <v>5</v>
      </c>
    </row>
    <row r="128" spans="1:10" x14ac:dyDescent="0.2">
      <c r="A128" s="2" t="s">
        <v>4534</v>
      </c>
      <c r="B128" s="21" t="s">
        <v>553</v>
      </c>
      <c r="C128" s="5" t="s">
        <v>26</v>
      </c>
      <c r="D128" s="130">
        <v>34998</v>
      </c>
      <c r="E128" s="2">
        <v>26</v>
      </c>
      <c r="F128" s="2" t="s">
        <v>2724</v>
      </c>
      <c r="G128" s="2"/>
      <c r="H128" s="131">
        <v>1093</v>
      </c>
      <c r="I128" s="79">
        <v>94</v>
      </c>
      <c r="J128" s="2">
        <v>5</v>
      </c>
    </row>
    <row r="129" spans="1:10" x14ac:dyDescent="0.2">
      <c r="A129" s="2">
        <v>115</v>
      </c>
      <c r="B129" s="21" t="s">
        <v>506</v>
      </c>
      <c r="C129" t="s">
        <v>25</v>
      </c>
      <c r="D129" s="130">
        <v>36725</v>
      </c>
      <c r="E129" s="2">
        <v>21</v>
      </c>
      <c r="F129" s="2" t="s">
        <v>2724</v>
      </c>
      <c r="G129" s="2"/>
      <c r="H129" s="131">
        <v>1090</v>
      </c>
      <c r="I129" s="79">
        <v>102</v>
      </c>
      <c r="J129" s="2">
        <v>5</v>
      </c>
    </row>
    <row r="130" spans="1:10" x14ac:dyDescent="0.2">
      <c r="A130" s="2" t="s">
        <v>4534</v>
      </c>
      <c r="B130" s="21" t="s">
        <v>506</v>
      </c>
      <c r="C130" t="s">
        <v>2</v>
      </c>
      <c r="D130" s="130">
        <v>36725</v>
      </c>
      <c r="E130" s="2">
        <v>21</v>
      </c>
      <c r="F130" s="2" t="s">
        <v>2724</v>
      </c>
      <c r="G130" s="2"/>
      <c r="H130" s="131">
        <v>1102</v>
      </c>
      <c r="I130" s="79">
        <v>103</v>
      </c>
      <c r="J130" s="2">
        <v>5</v>
      </c>
    </row>
    <row r="131" spans="1:10" x14ac:dyDescent="0.2">
      <c r="A131" s="2">
        <v>116</v>
      </c>
      <c r="B131" s="21" t="s">
        <v>969</v>
      </c>
      <c r="C131" s="5" t="s">
        <v>85</v>
      </c>
      <c r="D131" s="130">
        <v>37870</v>
      </c>
      <c r="E131" s="2">
        <v>18</v>
      </c>
      <c r="F131" s="2" t="s">
        <v>2724</v>
      </c>
      <c r="G131" s="2"/>
      <c r="H131" s="131">
        <v>973</v>
      </c>
      <c r="I131" s="79">
        <v>11</v>
      </c>
      <c r="J131" s="2">
        <v>6</v>
      </c>
    </row>
    <row r="132" spans="1:10" x14ac:dyDescent="0.2">
      <c r="A132" s="2">
        <v>117</v>
      </c>
      <c r="B132" s="21" t="s">
        <v>429</v>
      </c>
      <c r="C132" t="s">
        <v>36</v>
      </c>
      <c r="D132" s="130">
        <v>36960</v>
      </c>
      <c r="E132" s="2">
        <v>20</v>
      </c>
      <c r="F132" s="2" t="s">
        <v>2724</v>
      </c>
      <c r="G132" s="2"/>
      <c r="H132" s="131">
        <v>994</v>
      </c>
      <c r="I132" s="79">
        <v>20</v>
      </c>
      <c r="J132" s="2">
        <v>6</v>
      </c>
    </row>
    <row r="133" spans="1:10" x14ac:dyDescent="0.2">
      <c r="A133" s="2">
        <v>118</v>
      </c>
      <c r="B133" s="21" t="s">
        <v>338</v>
      </c>
      <c r="C133" t="s">
        <v>32</v>
      </c>
      <c r="D133" s="130">
        <v>34143</v>
      </c>
      <c r="E133" s="2">
        <v>28</v>
      </c>
      <c r="F133" s="2" t="s">
        <v>2724</v>
      </c>
      <c r="G133" s="2"/>
      <c r="H133" s="131">
        <v>1128</v>
      </c>
      <c r="I133" s="79">
        <v>26</v>
      </c>
      <c r="J133" s="2">
        <v>6</v>
      </c>
    </row>
    <row r="134" spans="1:10" x14ac:dyDescent="0.2">
      <c r="A134" s="2">
        <v>119</v>
      </c>
      <c r="B134" s="21" t="s">
        <v>761</v>
      </c>
      <c r="C134" t="s">
        <v>35</v>
      </c>
      <c r="D134" s="130">
        <v>36628</v>
      </c>
      <c r="E134" s="2">
        <v>21</v>
      </c>
      <c r="F134" s="2" t="s">
        <v>2724</v>
      </c>
      <c r="G134" s="2"/>
      <c r="H134" s="131">
        <v>1090</v>
      </c>
      <c r="I134" s="79">
        <v>27</v>
      </c>
      <c r="J134" s="2">
        <v>6</v>
      </c>
    </row>
    <row r="135" spans="1:10" x14ac:dyDescent="0.2">
      <c r="A135" s="2">
        <v>120</v>
      </c>
      <c r="B135" s="21" t="s">
        <v>647</v>
      </c>
      <c r="C135" t="s">
        <v>28</v>
      </c>
      <c r="D135" s="130">
        <v>32989</v>
      </c>
      <c r="E135" s="2">
        <v>31</v>
      </c>
      <c r="F135" s="2" t="s">
        <v>2724</v>
      </c>
      <c r="G135" s="42"/>
      <c r="H135" s="79">
        <v>1151</v>
      </c>
      <c r="I135" s="79">
        <v>31</v>
      </c>
      <c r="J135" s="2">
        <v>6</v>
      </c>
    </row>
    <row r="136" spans="1:10" x14ac:dyDescent="0.2">
      <c r="A136" s="2">
        <v>121</v>
      </c>
      <c r="B136" s="21" t="s">
        <v>898</v>
      </c>
      <c r="C136" s="5" t="s">
        <v>27</v>
      </c>
      <c r="D136" s="130">
        <v>35404</v>
      </c>
      <c r="E136" s="2">
        <v>25</v>
      </c>
      <c r="F136" s="2" t="s">
        <v>2724</v>
      </c>
      <c r="G136" s="42"/>
      <c r="H136" s="79">
        <v>1117</v>
      </c>
      <c r="I136" s="79">
        <v>39</v>
      </c>
      <c r="J136" s="2">
        <v>6</v>
      </c>
    </row>
    <row r="137" spans="1:10" x14ac:dyDescent="0.2">
      <c r="A137" s="2" t="s">
        <v>4534</v>
      </c>
      <c r="B137" s="21" t="s">
        <v>675</v>
      </c>
      <c r="C137" t="s">
        <v>29</v>
      </c>
      <c r="D137" s="130">
        <v>44612</v>
      </c>
      <c r="E137" s="2">
        <v>0</v>
      </c>
      <c r="F137" s="2" t="s">
        <v>2724</v>
      </c>
      <c r="G137" s="42"/>
      <c r="H137" s="79">
        <v>1131</v>
      </c>
      <c r="I137" s="79">
        <v>42</v>
      </c>
      <c r="J137" s="2">
        <v>6</v>
      </c>
    </row>
    <row r="138" spans="1:10" x14ac:dyDescent="0.2">
      <c r="A138" s="2">
        <v>122</v>
      </c>
      <c r="B138" s="21" t="s">
        <v>731</v>
      </c>
      <c r="C138" t="s">
        <v>37</v>
      </c>
      <c r="D138" s="130">
        <v>35479</v>
      </c>
      <c r="E138" s="2">
        <v>25</v>
      </c>
      <c r="F138" s="2" t="s">
        <v>2724</v>
      </c>
      <c r="G138" s="42"/>
      <c r="H138" s="79">
        <v>1101</v>
      </c>
      <c r="I138" s="79">
        <v>42</v>
      </c>
      <c r="J138" s="2">
        <v>6</v>
      </c>
    </row>
    <row r="139" spans="1:10" x14ac:dyDescent="0.2">
      <c r="A139" s="2">
        <v>123</v>
      </c>
      <c r="B139" s="21" t="s">
        <v>366</v>
      </c>
      <c r="C139" s="5" t="s">
        <v>37</v>
      </c>
      <c r="D139" s="130">
        <v>37072</v>
      </c>
      <c r="E139" s="2">
        <v>20</v>
      </c>
      <c r="F139" s="2" t="s">
        <v>2724</v>
      </c>
      <c r="G139" s="42"/>
      <c r="H139" s="79">
        <v>1068</v>
      </c>
      <c r="I139" s="79">
        <v>44</v>
      </c>
      <c r="J139" s="2">
        <v>6</v>
      </c>
    </row>
    <row r="140" spans="1:10" x14ac:dyDescent="0.2">
      <c r="A140" s="2">
        <v>124</v>
      </c>
      <c r="B140" s="21" t="s">
        <v>355</v>
      </c>
      <c r="C140" s="132" t="s">
        <v>33</v>
      </c>
      <c r="D140" s="130">
        <v>37885</v>
      </c>
      <c r="E140" s="2">
        <v>18</v>
      </c>
      <c r="F140" s="2" t="s">
        <v>2724</v>
      </c>
      <c r="H140" s="79">
        <v>1068</v>
      </c>
      <c r="I140" s="79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0">
        <v>36999</v>
      </c>
      <c r="E141" s="2">
        <v>20</v>
      </c>
      <c r="F141" s="2" t="s">
        <v>2724</v>
      </c>
      <c r="H141" s="79">
        <v>1116</v>
      </c>
      <c r="I141" s="79">
        <v>67</v>
      </c>
      <c r="J141" s="2">
        <v>6</v>
      </c>
    </row>
    <row r="142" spans="1:10" x14ac:dyDescent="0.2">
      <c r="A142" s="2">
        <v>126</v>
      </c>
      <c r="B142" s="21" t="s">
        <v>513</v>
      </c>
      <c r="C142" s="21" t="s">
        <v>26</v>
      </c>
      <c r="D142" s="130">
        <v>36598</v>
      </c>
      <c r="E142" s="2">
        <v>21</v>
      </c>
      <c r="F142" s="2" t="s">
        <v>2724</v>
      </c>
      <c r="H142" s="79">
        <v>1092</v>
      </c>
      <c r="I142" s="79">
        <v>99</v>
      </c>
      <c r="J142" s="2">
        <v>6</v>
      </c>
    </row>
    <row r="143" spans="1:10" x14ac:dyDescent="0.2">
      <c r="A143" s="2">
        <v>127</v>
      </c>
      <c r="B143" s="21" t="s">
        <v>509</v>
      </c>
      <c r="C143" s="21" t="s">
        <v>2</v>
      </c>
      <c r="D143" s="130">
        <v>35389</v>
      </c>
      <c r="E143" s="2">
        <v>25</v>
      </c>
      <c r="F143" s="2" t="s">
        <v>2724</v>
      </c>
      <c r="H143" s="79">
        <v>1095</v>
      </c>
      <c r="I143" s="79">
        <v>104</v>
      </c>
      <c r="J143" s="2">
        <v>6</v>
      </c>
    </row>
    <row r="144" spans="1:10" x14ac:dyDescent="0.2">
      <c r="A144" s="2">
        <v>128</v>
      </c>
      <c r="B144" s="21" t="s">
        <v>507</v>
      </c>
      <c r="C144" s="21" t="s">
        <v>2</v>
      </c>
      <c r="D144" s="130">
        <v>36427</v>
      </c>
      <c r="E144" s="2">
        <v>22</v>
      </c>
      <c r="F144" s="2" t="s">
        <v>2724</v>
      </c>
      <c r="H144" s="79">
        <v>1095</v>
      </c>
      <c r="I144" s="79">
        <v>104</v>
      </c>
      <c r="J144" s="2">
        <v>6</v>
      </c>
    </row>
    <row r="145" spans="1:10" x14ac:dyDescent="0.2">
      <c r="A145" s="2">
        <v>129</v>
      </c>
      <c r="B145" s="21" t="s">
        <v>427</v>
      </c>
      <c r="C145" s="133" t="s">
        <v>36</v>
      </c>
      <c r="D145" s="130">
        <v>37900</v>
      </c>
      <c r="E145" s="2">
        <v>18</v>
      </c>
      <c r="F145" s="2" t="s">
        <v>2724</v>
      </c>
      <c r="H145" s="79">
        <v>990</v>
      </c>
      <c r="I145" s="79">
        <v>21</v>
      </c>
      <c r="J145" s="2">
        <v>7</v>
      </c>
    </row>
    <row r="146" spans="1:10" x14ac:dyDescent="0.2">
      <c r="A146" s="2">
        <v>130</v>
      </c>
      <c r="B146" s="21" t="s">
        <v>428</v>
      </c>
      <c r="C146" s="132" t="s">
        <v>36</v>
      </c>
      <c r="D146" s="130">
        <v>35118</v>
      </c>
      <c r="E146" s="2">
        <v>26</v>
      </c>
      <c r="F146" s="2" t="s">
        <v>2724</v>
      </c>
      <c r="H146" s="79">
        <v>990</v>
      </c>
      <c r="I146" s="79">
        <v>21</v>
      </c>
      <c r="J146" s="2">
        <v>7</v>
      </c>
    </row>
    <row r="147" spans="1:10" x14ac:dyDescent="0.2">
      <c r="A147" s="2">
        <v>131</v>
      </c>
      <c r="B147" s="21" t="s">
        <v>970</v>
      </c>
      <c r="C147" s="21" t="s">
        <v>85</v>
      </c>
      <c r="D147" s="130">
        <v>37883</v>
      </c>
      <c r="E147" s="2">
        <v>18</v>
      </c>
      <c r="F147" s="2" t="s">
        <v>2724</v>
      </c>
      <c r="H147" s="79">
        <v>941</v>
      </c>
      <c r="I147" s="79">
        <v>23</v>
      </c>
      <c r="J147" s="2">
        <v>7</v>
      </c>
    </row>
    <row r="148" spans="1:10" x14ac:dyDescent="0.2">
      <c r="A148" s="2" t="s">
        <v>4534</v>
      </c>
      <c r="B148" s="21" t="s">
        <v>681</v>
      </c>
      <c r="C148" s="21" t="s">
        <v>28</v>
      </c>
      <c r="D148" s="130">
        <v>31691</v>
      </c>
      <c r="E148" s="2">
        <v>35</v>
      </c>
      <c r="F148" s="2" t="s">
        <v>2724</v>
      </c>
      <c r="H148" s="79">
        <v>1142</v>
      </c>
      <c r="I148" s="79">
        <v>35</v>
      </c>
      <c r="J148" s="2">
        <v>7</v>
      </c>
    </row>
    <row r="149" spans="1:10" x14ac:dyDescent="0.2">
      <c r="A149" s="2">
        <v>132</v>
      </c>
      <c r="B149" s="21" t="s">
        <v>412</v>
      </c>
      <c r="C149" s="21" t="s">
        <v>35</v>
      </c>
      <c r="D149" s="130">
        <v>37938</v>
      </c>
      <c r="E149" s="2">
        <v>18</v>
      </c>
      <c r="F149" s="2" t="s">
        <v>2724</v>
      </c>
      <c r="H149" s="79">
        <v>1023</v>
      </c>
      <c r="I149" s="79">
        <v>35</v>
      </c>
      <c r="J149" s="2">
        <v>7</v>
      </c>
    </row>
    <row r="150" spans="1:10" x14ac:dyDescent="0.2">
      <c r="A150" s="2" t="s">
        <v>4534</v>
      </c>
      <c r="B150" s="21" t="s">
        <v>643</v>
      </c>
      <c r="C150" s="21" t="s">
        <v>29</v>
      </c>
      <c r="D150" s="130">
        <v>35459</v>
      </c>
      <c r="E150" s="2">
        <v>25</v>
      </c>
      <c r="F150" s="2" t="s">
        <v>2724</v>
      </c>
      <c r="H150" s="79">
        <v>1130</v>
      </c>
      <c r="I150" s="79">
        <v>44</v>
      </c>
      <c r="J150" s="2">
        <v>7</v>
      </c>
    </row>
    <row r="151" spans="1:10" x14ac:dyDescent="0.2">
      <c r="A151" s="2">
        <v>133</v>
      </c>
      <c r="B151" s="21" t="s">
        <v>213</v>
      </c>
      <c r="C151" s="21" t="s">
        <v>27</v>
      </c>
      <c r="D151" s="130">
        <v>36496</v>
      </c>
      <c r="E151" s="2">
        <v>22</v>
      </c>
      <c r="F151" s="2" t="s">
        <v>2724</v>
      </c>
      <c r="H151" s="79">
        <v>1111</v>
      </c>
      <c r="I151" s="79">
        <v>49</v>
      </c>
      <c r="J151" s="2">
        <v>7</v>
      </c>
    </row>
    <row r="152" spans="1:10" x14ac:dyDescent="0.2">
      <c r="A152" s="2" t="s">
        <v>4534</v>
      </c>
      <c r="B152" s="21" t="s">
        <v>205</v>
      </c>
      <c r="C152" s="21" t="s">
        <v>27</v>
      </c>
      <c r="D152" s="130">
        <v>36633</v>
      </c>
      <c r="E152" s="2">
        <v>21</v>
      </c>
      <c r="F152" s="2" t="s">
        <v>2724</v>
      </c>
      <c r="H152" s="79">
        <v>1111</v>
      </c>
      <c r="I152" s="79">
        <v>49</v>
      </c>
      <c r="J152" s="2">
        <v>7</v>
      </c>
    </row>
    <row r="153" spans="1:10" x14ac:dyDescent="0.2">
      <c r="A153" s="2">
        <v>134</v>
      </c>
      <c r="B153" s="21" t="s">
        <v>543</v>
      </c>
      <c r="C153" s="21" t="s">
        <v>37</v>
      </c>
      <c r="D153" s="130">
        <v>37033</v>
      </c>
      <c r="E153" s="2">
        <v>20</v>
      </c>
      <c r="F153" s="2" t="s">
        <v>2724</v>
      </c>
      <c r="H153" s="79">
        <v>1088</v>
      </c>
      <c r="I153" s="79">
        <v>55</v>
      </c>
      <c r="J153" s="2">
        <v>7</v>
      </c>
    </row>
    <row r="154" spans="1:10" x14ac:dyDescent="0.2">
      <c r="A154" s="2" t="s">
        <v>4534</v>
      </c>
      <c r="B154" s="21" t="s">
        <v>104</v>
      </c>
      <c r="C154" s="132" t="s">
        <v>25</v>
      </c>
      <c r="D154" s="130">
        <v>38360</v>
      </c>
      <c r="E154" s="2">
        <v>17</v>
      </c>
      <c r="F154" s="2" t="s">
        <v>2724</v>
      </c>
      <c r="H154" s="79">
        <v>1096</v>
      </c>
      <c r="I154" s="79">
        <v>72</v>
      </c>
      <c r="J154" s="2">
        <v>7</v>
      </c>
    </row>
    <row r="155" spans="1:10" x14ac:dyDescent="0.2">
      <c r="A155" s="2">
        <v>135</v>
      </c>
      <c r="B155" s="21" t="s">
        <v>608</v>
      </c>
      <c r="C155" s="132" t="s">
        <v>27</v>
      </c>
      <c r="D155" s="130">
        <v>38240</v>
      </c>
      <c r="E155" s="2">
        <v>17</v>
      </c>
      <c r="F155" s="2" t="s">
        <v>2724</v>
      </c>
      <c r="H155" s="79">
        <v>1096</v>
      </c>
      <c r="I155" s="79">
        <v>86</v>
      </c>
      <c r="J155" s="2">
        <v>7</v>
      </c>
    </row>
    <row r="156" spans="1:10" x14ac:dyDescent="0.2">
      <c r="A156" s="2" t="s">
        <v>4534</v>
      </c>
      <c r="B156" s="21" t="s">
        <v>515</v>
      </c>
      <c r="C156" s="21" t="s">
        <v>26</v>
      </c>
      <c r="D156" s="130">
        <v>37908</v>
      </c>
      <c r="E156" s="2">
        <v>18</v>
      </c>
      <c r="F156" s="2" t="s">
        <v>2724</v>
      </c>
      <c r="H156" s="79">
        <v>1091</v>
      </c>
      <c r="I156" s="79">
        <v>100</v>
      </c>
      <c r="J156" s="2">
        <v>7</v>
      </c>
    </row>
    <row r="157" spans="1:10" x14ac:dyDescent="0.2">
      <c r="A157" s="2">
        <v>136</v>
      </c>
      <c r="B157" s="21" t="s">
        <v>971</v>
      </c>
      <c r="C157" s="132" t="s">
        <v>85</v>
      </c>
      <c r="D157" s="130">
        <v>37209</v>
      </c>
      <c r="E157" s="2">
        <v>20</v>
      </c>
      <c r="F157" s="2" t="s">
        <v>2724</v>
      </c>
      <c r="H157" s="79">
        <v>886</v>
      </c>
      <c r="I157" s="79">
        <v>27</v>
      </c>
      <c r="J157" s="2">
        <v>8</v>
      </c>
    </row>
    <row r="158" spans="1:10" x14ac:dyDescent="0.2">
      <c r="A158" s="2" t="s">
        <v>4534</v>
      </c>
      <c r="B158" s="21" t="s">
        <v>601</v>
      </c>
      <c r="C158" s="132" t="s">
        <v>28</v>
      </c>
      <c r="D158" s="130">
        <v>35266</v>
      </c>
      <c r="E158" s="2">
        <v>25</v>
      </c>
      <c r="F158" s="2" t="s">
        <v>2724</v>
      </c>
      <c r="H158" s="79">
        <v>1139</v>
      </c>
      <c r="I158" s="79">
        <v>37</v>
      </c>
      <c r="J158" s="2">
        <v>8</v>
      </c>
    </row>
    <row r="159" spans="1:10" x14ac:dyDescent="0.2">
      <c r="A159" s="2" t="s">
        <v>4534</v>
      </c>
      <c r="B159" s="21" t="s">
        <v>702</v>
      </c>
      <c r="C159" s="21" t="s">
        <v>29</v>
      </c>
      <c r="D159" s="130">
        <v>33366</v>
      </c>
      <c r="E159" s="2">
        <v>30</v>
      </c>
      <c r="F159" s="2" t="s">
        <v>2724</v>
      </c>
      <c r="H159" s="79">
        <v>1124</v>
      </c>
      <c r="I159" s="79">
        <v>51</v>
      </c>
      <c r="J159" s="2">
        <v>8</v>
      </c>
    </row>
    <row r="160" spans="1:10" x14ac:dyDescent="0.2">
      <c r="A160" s="2">
        <v>137</v>
      </c>
      <c r="B160" s="21" t="s">
        <v>127</v>
      </c>
      <c r="C160" s="132" t="s">
        <v>32</v>
      </c>
      <c r="D160" s="130">
        <v>36013</v>
      </c>
      <c r="E160" s="2">
        <v>23</v>
      </c>
      <c r="F160" s="2" t="s">
        <v>2724</v>
      </c>
      <c r="H160" s="79">
        <v>1090</v>
      </c>
      <c r="I160" s="79">
        <v>51</v>
      </c>
      <c r="J160" s="2">
        <v>8</v>
      </c>
    </row>
    <row r="161" spans="1:10" x14ac:dyDescent="0.2">
      <c r="A161" s="2">
        <v>138</v>
      </c>
      <c r="B161" s="21" t="s">
        <v>308</v>
      </c>
      <c r="C161" s="132" t="s">
        <v>29</v>
      </c>
      <c r="D161" s="130">
        <v>35618</v>
      </c>
      <c r="E161" s="2">
        <v>24</v>
      </c>
      <c r="F161" s="2" t="s">
        <v>2724</v>
      </c>
      <c r="H161" s="79">
        <v>1107</v>
      </c>
      <c r="I161" s="79">
        <v>59</v>
      </c>
      <c r="J161" s="2">
        <v>8</v>
      </c>
    </row>
    <row r="162" spans="1:10" x14ac:dyDescent="0.2">
      <c r="A162" s="2">
        <v>139</v>
      </c>
      <c r="B162" s="21" t="s">
        <v>374</v>
      </c>
      <c r="C162" s="21" t="s">
        <v>38</v>
      </c>
      <c r="D162" s="130">
        <v>36877</v>
      </c>
      <c r="E162" s="2">
        <v>21</v>
      </c>
      <c r="F162" s="2" t="s">
        <v>2724</v>
      </c>
      <c r="H162" s="79">
        <v>998</v>
      </c>
      <c r="I162" s="79">
        <v>59</v>
      </c>
      <c r="J162" s="2">
        <v>8</v>
      </c>
    </row>
    <row r="163" spans="1:10" x14ac:dyDescent="0.2">
      <c r="A163" s="2">
        <v>140</v>
      </c>
      <c r="B163" s="21" t="s">
        <v>354</v>
      </c>
      <c r="C163" s="21" t="s">
        <v>33</v>
      </c>
      <c r="D163" s="130">
        <v>35899</v>
      </c>
      <c r="E163" s="2">
        <v>23</v>
      </c>
      <c r="F163" s="2" t="s">
        <v>2724</v>
      </c>
      <c r="H163" s="79">
        <v>1046</v>
      </c>
      <c r="I163" s="79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0">
        <v>35895</v>
      </c>
      <c r="E164" s="2">
        <v>23</v>
      </c>
      <c r="F164" s="2" t="s">
        <v>2724</v>
      </c>
      <c r="H164" s="79">
        <v>1079</v>
      </c>
      <c r="I164" s="79">
        <v>101</v>
      </c>
      <c r="J164" s="2">
        <v>8</v>
      </c>
    </row>
    <row r="165" spans="1:10" x14ac:dyDescent="0.2">
      <c r="A165" s="2" t="s">
        <v>4534</v>
      </c>
      <c r="B165" s="21" t="s">
        <v>515</v>
      </c>
      <c r="C165" s="21" t="s">
        <v>2</v>
      </c>
      <c r="D165" s="130">
        <v>37908</v>
      </c>
      <c r="E165" s="2">
        <v>18</v>
      </c>
      <c r="F165" s="2" t="s">
        <v>2724</v>
      </c>
      <c r="H165" s="79">
        <v>1089</v>
      </c>
      <c r="I165" s="79">
        <v>106</v>
      </c>
      <c r="J165" s="2">
        <v>8</v>
      </c>
    </row>
    <row r="166" spans="1:10" x14ac:dyDescent="0.2">
      <c r="A166" s="2">
        <v>142</v>
      </c>
      <c r="B166" s="21" t="s">
        <v>430</v>
      </c>
      <c r="C166" s="21" t="s">
        <v>36</v>
      </c>
      <c r="D166" s="130">
        <v>37497</v>
      </c>
      <c r="E166" s="2">
        <v>19</v>
      </c>
      <c r="F166" s="2" t="s">
        <v>2724</v>
      </c>
      <c r="H166" s="79">
        <v>981</v>
      </c>
      <c r="I166" s="79">
        <v>24</v>
      </c>
      <c r="J166" s="2">
        <v>9</v>
      </c>
    </row>
    <row r="167" spans="1:10" x14ac:dyDescent="0.2">
      <c r="A167" s="2">
        <v>143</v>
      </c>
      <c r="B167" s="21" t="s">
        <v>906</v>
      </c>
      <c r="C167" s="21" t="s">
        <v>34</v>
      </c>
      <c r="D167" s="130">
        <v>34151</v>
      </c>
      <c r="E167" s="2">
        <v>28</v>
      </c>
      <c r="F167" s="2" t="s">
        <v>2724</v>
      </c>
      <c r="H167" s="79">
        <v>1095</v>
      </c>
      <c r="I167" s="79">
        <v>46</v>
      </c>
      <c r="J167" s="2">
        <v>9</v>
      </c>
    </row>
    <row r="168" spans="1:10" x14ac:dyDescent="0.2">
      <c r="A168" s="2">
        <v>144</v>
      </c>
      <c r="B168" s="21" t="s">
        <v>272</v>
      </c>
      <c r="C168" s="21" t="s">
        <v>28</v>
      </c>
      <c r="D168" s="130">
        <v>32903</v>
      </c>
      <c r="E168" s="2">
        <v>32</v>
      </c>
      <c r="F168" s="2" t="s">
        <v>2724</v>
      </c>
      <c r="H168" s="79">
        <v>1123</v>
      </c>
      <c r="I168" s="79">
        <v>47</v>
      </c>
      <c r="J168" s="2">
        <v>9</v>
      </c>
    </row>
    <row r="169" spans="1:10" x14ac:dyDescent="0.2">
      <c r="A169" s="2" t="s">
        <v>4534</v>
      </c>
      <c r="B169" s="21" t="s">
        <v>607</v>
      </c>
      <c r="C169" s="132" t="s">
        <v>28</v>
      </c>
      <c r="D169" s="130">
        <v>34891</v>
      </c>
      <c r="E169" s="2">
        <v>26</v>
      </c>
      <c r="F169" s="2" t="s">
        <v>2724</v>
      </c>
      <c r="H169" s="79">
        <v>1127</v>
      </c>
      <c r="I169" s="79">
        <v>48</v>
      </c>
      <c r="J169" s="2">
        <v>9</v>
      </c>
    </row>
    <row r="170" spans="1:10" x14ac:dyDescent="0.2">
      <c r="A170" s="2">
        <v>145</v>
      </c>
      <c r="B170" s="21" t="s">
        <v>416</v>
      </c>
      <c r="C170" s="21" t="s">
        <v>35</v>
      </c>
      <c r="D170" s="130">
        <v>37556</v>
      </c>
      <c r="E170" s="2">
        <v>19</v>
      </c>
      <c r="F170" s="2" t="s">
        <v>2724</v>
      </c>
      <c r="H170" s="79">
        <v>1004</v>
      </c>
      <c r="I170" s="79">
        <v>52</v>
      </c>
      <c r="J170" s="2">
        <v>9</v>
      </c>
    </row>
    <row r="171" spans="1:10" x14ac:dyDescent="0.2">
      <c r="A171" s="2">
        <v>146</v>
      </c>
      <c r="B171" s="21" t="s">
        <v>340</v>
      </c>
      <c r="C171" s="21" t="s">
        <v>32</v>
      </c>
      <c r="D171" s="130">
        <v>34623</v>
      </c>
      <c r="E171" s="2">
        <v>27</v>
      </c>
      <c r="F171" s="2" t="s">
        <v>2724</v>
      </c>
      <c r="H171" s="79">
        <v>1088</v>
      </c>
      <c r="I171" s="79">
        <v>54</v>
      </c>
      <c r="J171" s="2">
        <v>9</v>
      </c>
    </row>
    <row r="172" spans="1:10" x14ac:dyDescent="0.2">
      <c r="A172" s="2">
        <v>147</v>
      </c>
      <c r="B172" s="21" t="s">
        <v>236</v>
      </c>
      <c r="C172" s="21" t="s">
        <v>27</v>
      </c>
      <c r="D172" s="130">
        <v>35747</v>
      </c>
      <c r="E172" s="2">
        <v>24</v>
      </c>
      <c r="F172" s="2" t="s">
        <v>2724</v>
      </c>
      <c r="H172" s="79">
        <v>1108</v>
      </c>
      <c r="I172" s="79">
        <v>56</v>
      </c>
      <c r="J172" s="2">
        <v>9</v>
      </c>
    </row>
    <row r="173" spans="1:10" x14ac:dyDescent="0.2">
      <c r="A173" s="2">
        <v>148</v>
      </c>
      <c r="B173" s="21" t="s">
        <v>370</v>
      </c>
      <c r="C173" s="21" t="s">
        <v>37</v>
      </c>
      <c r="D173" s="130">
        <v>36860</v>
      </c>
      <c r="E173" s="2">
        <v>21</v>
      </c>
      <c r="F173" s="2" t="s">
        <v>2724</v>
      </c>
      <c r="H173" s="79">
        <v>1051</v>
      </c>
      <c r="I173" s="79">
        <v>59</v>
      </c>
      <c r="J173" s="2">
        <v>9</v>
      </c>
    </row>
    <row r="174" spans="1:10" x14ac:dyDescent="0.2">
      <c r="A174" s="2">
        <v>149</v>
      </c>
      <c r="B174" s="21" t="s">
        <v>682</v>
      </c>
      <c r="C174" s="21" t="s">
        <v>29</v>
      </c>
      <c r="D174" s="130">
        <v>36253</v>
      </c>
      <c r="E174" s="2">
        <v>22</v>
      </c>
      <c r="F174" s="2" t="s">
        <v>2724</v>
      </c>
      <c r="H174" s="79">
        <v>1099</v>
      </c>
      <c r="I174" s="79">
        <v>85</v>
      </c>
      <c r="J174" s="2">
        <v>9</v>
      </c>
    </row>
    <row r="175" spans="1:10" x14ac:dyDescent="0.2">
      <c r="A175" s="2">
        <v>150</v>
      </c>
      <c r="B175" s="21" t="s">
        <v>432</v>
      </c>
      <c r="C175" s="132" t="s">
        <v>36</v>
      </c>
      <c r="D175" s="130">
        <v>38208</v>
      </c>
      <c r="E175" s="2">
        <v>17</v>
      </c>
      <c r="F175" s="2" t="s">
        <v>2724</v>
      </c>
      <c r="H175" s="79">
        <v>960</v>
      </c>
      <c r="I175" s="79">
        <v>26</v>
      </c>
      <c r="J175" s="2">
        <v>10</v>
      </c>
    </row>
    <row r="176" spans="1:10" x14ac:dyDescent="0.2">
      <c r="A176" s="2" t="s">
        <v>4534</v>
      </c>
      <c r="B176" s="21" t="s">
        <v>700</v>
      </c>
      <c r="C176" s="21" t="s">
        <v>28</v>
      </c>
      <c r="D176" s="130">
        <v>34588</v>
      </c>
      <c r="E176" s="2">
        <v>27</v>
      </c>
      <c r="F176" s="2" t="s">
        <v>2724</v>
      </c>
      <c r="H176" s="79">
        <v>1125</v>
      </c>
      <c r="I176" s="79">
        <v>50</v>
      </c>
      <c r="J176" s="2">
        <v>10</v>
      </c>
    </row>
    <row r="177" spans="1:10" x14ac:dyDescent="0.2">
      <c r="A177" s="2">
        <v>151</v>
      </c>
      <c r="B177" s="21" t="s">
        <v>174</v>
      </c>
      <c r="C177" s="21" t="s">
        <v>37</v>
      </c>
      <c r="D177" s="130">
        <v>37623</v>
      </c>
      <c r="E177" s="2">
        <v>19</v>
      </c>
      <c r="F177" s="2" t="s">
        <v>2724</v>
      </c>
      <c r="H177" s="79">
        <v>1044</v>
      </c>
      <c r="I177" s="79">
        <v>63</v>
      </c>
      <c r="J177" s="2">
        <v>10</v>
      </c>
    </row>
    <row r="178" spans="1:10" x14ac:dyDescent="0.2">
      <c r="A178" s="2">
        <v>152</v>
      </c>
      <c r="B178" s="21" t="s">
        <v>309</v>
      </c>
      <c r="C178" s="132" t="s">
        <v>30</v>
      </c>
      <c r="D178" s="130">
        <v>30264</v>
      </c>
      <c r="E178" s="2">
        <v>39</v>
      </c>
      <c r="F178" s="2" t="s">
        <v>2724</v>
      </c>
      <c r="H178" s="79">
        <v>1086</v>
      </c>
      <c r="I178" s="79">
        <v>71</v>
      </c>
      <c r="J178" s="2">
        <v>10</v>
      </c>
    </row>
    <row r="179" spans="1:10" x14ac:dyDescent="0.2">
      <c r="A179" s="2" t="s">
        <v>4534</v>
      </c>
      <c r="B179" s="21" t="s">
        <v>647</v>
      </c>
      <c r="C179" s="21" t="s">
        <v>29</v>
      </c>
      <c r="D179" s="130">
        <v>32989</v>
      </c>
      <c r="E179" s="2">
        <v>31</v>
      </c>
      <c r="F179" s="2" t="s">
        <v>2724</v>
      </c>
      <c r="H179" s="79">
        <v>1090</v>
      </c>
      <c r="I179" s="79">
        <v>90</v>
      </c>
      <c r="J179" s="2">
        <v>10</v>
      </c>
    </row>
    <row r="180" spans="1:10" x14ac:dyDescent="0.2">
      <c r="A180" s="2">
        <v>153</v>
      </c>
      <c r="B180" s="21" t="s">
        <v>316</v>
      </c>
      <c r="C180" s="21" t="s">
        <v>34</v>
      </c>
      <c r="D180" s="130">
        <v>33879</v>
      </c>
      <c r="E180" s="2">
        <v>29</v>
      </c>
      <c r="F180" s="2" t="s">
        <v>2724</v>
      </c>
      <c r="H180" s="79">
        <v>1080</v>
      </c>
      <c r="I180" s="79">
        <v>53</v>
      </c>
      <c r="J180" s="2">
        <v>11</v>
      </c>
    </row>
    <row r="181" spans="1:10" x14ac:dyDescent="0.2">
      <c r="A181" s="2">
        <v>154</v>
      </c>
      <c r="B181" s="21" t="s">
        <v>648</v>
      </c>
      <c r="C181" s="21" t="s">
        <v>28</v>
      </c>
      <c r="D181" s="130">
        <v>36359</v>
      </c>
      <c r="E181" s="2">
        <v>22</v>
      </c>
      <c r="F181" s="2" t="s">
        <v>2724</v>
      </c>
      <c r="H181" s="79">
        <v>1121</v>
      </c>
      <c r="I181" s="79">
        <v>55</v>
      </c>
      <c r="J181" s="2">
        <v>11</v>
      </c>
    </row>
    <row r="182" spans="1:10" x14ac:dyDescent="0.2">
      <c r="A182" s="2">
        <v>155</v>
      </c>
      <c r="B182" s="21" t="s">
        <v>313</v>
      </c>
      <c r="C182" s="21" t="s">
        <v>29</v>
      </c>
      <c r="D182" s="130">
        <v>36865</v>
      </c>
      <c r="E182" s="2">
        <v>21</v>
      </c>
      <c r="F182" s="2" t="s">
        <v>2724</v>
      </c>
      <c r="H182" s="79">
        <v>1094</v>
      </c>
      <c r="I182" s="79">
        <v>71</v>
      </c>
      <c r="J182" s="2">
        <v>11</v>
      </c>
    </row>
    <row r="183" spans="1:10" x14ac:dyDescent="0.2">
      <c r="A183" s="2" t="s">
        <v>4534</v>
      </c>
      <c r="B183" s="21" t="s">
        <v>371</v>
      </c>
      <c r="C183" s="132" t="s">
        <v>37</v>
      </c>
      <c r="D183" s="130">
        <v>36509</v>
      </c>
      <c r="E183" s="2">
        <v>22</v>
      </c>
      <c r="F183" s="2" t="s">
        <v>2724</v>
      </c>
      <c r="H183" s="79">
        <v>1031</v>
      </c>
      <c r="I183" s="79">
        <v>74</v>
      </c>
      <c r="J183" s="2">
        <v>11</v>
      </c>
    </row>
    <row r="184" spans="1:10" x14ac:dyDescent="0.2">
      <c r="A184" s="2" t="s">
        <v>4534</v>
      </c>
      <c r="B184" s="21" t="s">
        <v>701</v>
      </c>
      <c r="C184" s="21" t="s">
        <v>29</v>
      </c>
      <c r="D184" s="130">
        <v>35052</v>
      </c>
      <c r="E184" s="2">
        <v>26</v>
      </c>
      <c r="F184" s="2" t="s">
        <v>2724</v>
      </c>
      <c r="H184" s="79">
        <v>1086</v>
      </c>
      <c r="I184" s="79">
        <v>93</v>
      </c>
      <c r="J184" s="2">
        <v>11</v>
      </c>
    </row>
    <row r="185" spans="1:10" x14ac:dyDescent="0.2">
      <c r="A185" s="2">
        <v>156</v>
      </c>
      <c r="B185" s="21" t="s">
        <v>157</v>
      </c>
      <c r="C185" s="21" t="s">
        <v>32</v>
      </c>
      <c r="D185" s="130">
        <v>38952</v>
      </c>
      <c r="E185" s="2">
        <v>15</v>
      </c>
      <c r="F185" s="2" t="s">
        <v>2724</v>
      </c>
      <c r="H185" s="79">
        <v>1027</v>
      </c>
      <c r="I185" s="79">
        <v>102</v>
      </c>
      <c r="J185" s="2">
        <v>11</v>
      </c>
    </row>
    <row r="186" spans="1:10" x14ac:dyDescent="0.2">
      <c r="A186" s="2" t="s">
        <v>4534</v>
      </c>
      <c r="B186" s="21" t="s">
        <v>670</v>
      </c>
      <c r="C186" s="133" t="s">
        <v>28</v>
      </c>
      <c r="D186" s="130">
        <v>33550</v>
      </c>
      <c r="E186" s="2">
        <v>30</v>
      </c>
      <c r="F186" s="2" t="s">
        <v>2724</v>
      </c>
      <c r="H186" s="79">
        <v>1119</v>
      </c>
      <c r="I186" s="79">
        <v>56</v>
      </c>
      <c r="J186" s="2">
        <v>12</v>
      </c>
    </row>
    <row r="187" spans="1:10" x14ac:dyDescent="0.2">
      <c r="A187" s="2">
        <v>157</v>
      </c>
      <c r="B187" s="21" t="s">
        <v>240</v>
      </c>
      <c r="C187" s="21" t="s">
        <v>28</v>
      </c>
      <c r="D187" s="130">
        <v>37404</v>
      </c>
      <c r="E187" s="2">
        <v>19</v>
      </c>
      <c r="F187" s="2" t="s">
        <v>2724</v>
      </c>
      <c r="H187" s="79">
        <v>1111</v>
      </c>
      <c r="I187" s="79">
        <v>57</v>
      </c>
      <c r="J187" s="2">
        <v>12</v>
      </c>
    </row>
    <row r="188" spans="1:10" x14ac:dyDescent="0.2">
      <c r="A188" s="2">
        <v>158</v>
      </c>
      <c r="B188" s="21" t="s">
        <v>269</v>
      </c>
      <c r="C188" s="132" t="s">
        <v>27</v>
      </c>
      <c r="D188" s="130">
        <v>37075</v>
      </c>
      <c r="E188" s="2">
        <v>20</v>
      </c>
      <c r="F188" s="2" t="s">
        <v>2724</v>
      </c>
      <c r="H188" s="79">
        <v>1100</v>
      </c>
      <c r="I188" s="79">
        <v>68</v>
      </c>
      <c r="J188" s="2">
        <v>12</v>
      </c>
    </row>
    <row r="189" spans="1:10" x14ac:dyDescent="0.2">
      <c r="A189" s="2">
        <v>159</v>
      </c>
      <c r="B189" s="21" t="s">
        <v>613</v>
      </c>
      <c r="C189" s="21" t="s">
        <v>28</v>
      </c>
      <c r="D189" s="130">
        <v>35528</v>
      </c>
      <c r="E189" s="2">
        <v>24</v>
      </c>
      <c r="F189" s="2" t="s">
        <v>2724</v>
      </c>
      <c r="H189" s="79">
        <v>1118</v>
      </c>
      <c r="I189" s="79">
        <v>57</v>
      </c>
      <c r="J189" s="2">
        <v>13</v>
      </c>
    </row>
    <row r="190" spans="1:10" x14ac:dyDescent="0.2">
      <c r="A190" s="2">
        <v>160</v>
      </c>
      <c r="B190" s="21" t="s">
        <v>887</v>
      </c>
      <c r="C190" s="21" t="s">
        <v>28</v>
      </c>
      <c r="D190" s="130">
        <v>34300</v>
      </c>
      <c r="E190" s="2">
        <v>28</v>
      </c>
      <c r="F190" s="2" t="s">
        <v>2724</v>
      </c>
      <c r="H190" s="79">
        <v>1117</v>
      </c>
      <c r="I190" s="79">
        <v>60</v>
      </c>
      <c r="J190" s="2">
        <v>14</v>
      </c>
    </row>
    <row r="191" spans="1:10" x14ac:dyDescent="0.2">
      <c r="A191" s="2" t="s">
        <v>4534</v>
      </c>
      <c r="B191" s="21" t="s">
        <v>235</v>
      </c>
      <c r="C191" s="21" t="s">
        <v>28</v>
      </c>
      <c r="D191" s="130">
        <v>38454</v>
      </c>
      <c r="E191" s="2">
        <v>16</v>
      </c>
      <c r="F191" s="2" t="s">
        <v>2724</v>
      </c>
      <c r="H191" s="79">
        <v>1110</v>
      </c>
      <c r="I191" s="79">
        <v>60</v>
      </c>
      <c r="J191" s="2">
        <v>14</v>
      </c>
    </row>
    <row r="192" spans="1:10" x14ac:dyDescent="0.2">
      <c r="A192" s="2" t="s">
        <v>4534</v>
      </c>
      <c r="B192" s="21" t="s">
        <v>308</v>
      </c>
      <c r="C192" s="133" t="s">
        <v>30</v>
      </c>
      <c r="D192" s="130">
        <v>35618</v>
      </c>
      <c r="E192" s="2">
        <v>24</v>
      </c>
      <c r="F192" s="2" t="s">
        <v>2724</v>
      </c>
      <c r="H192" s="79">
        <v>1045</v>
      </c>
      <c r="I192" s="79">
        <v>96</v>
      </c>
      <c r="J192" s="2">
        <v>14</v>
      </c>
    </row>
    <row r="193" spans="1:10" x14ac:dyDescent="0.2">
      <c r="A193" s="2">
        <v>161</v>
      </c>
      <c r="B193" s="21" t="s">
        <v>651</v>
      </c>
      <c r="C193" s="132" t="s">
        <v>28</v>
      </c>
      <c r="D193" s="130">
        <v>36004</v>
      </c>
      <c r="E193" s="2">
        <v>23</v>
      </c>
      <c r="F193" s="2" t="s">
        <v>2724</v>
      </c>
      <c r="H193" s="79">
        <v>1114</v>
      </c>
      <c r="I193" s="79">
        <v>65</v>
      </c>
      <c r="J193" s="2">
        <v>15</v>
      </c>
    </row>
    <row r="194" spans="1:10" x14ac:dyDescent="0.2">
      <c r="A194" s="2">
        <v>162</v>
      </c>
      <c r="B194" s="21" t="s">
        <v>315</v>
      </c>
      <c r="C194" s="132" t="s">
        <v>30</v>
      </c>
      <c r="D194" s="130">
        <v>31156</v>
      </c>
      <c r="E194" s="2">
        <v>36</v>
      </c>
      <c r="F194" s="2" t="s">
        <v>2724</v>
      </c>
      <c r="H194" s="79">
        <v>1018</v>
      </c>
      <c r="I194" s="79">
        <v>104</v>
      </c>
      <c r="J194" s="2">
        <v>15</v>
      </c>
    </row>
    <row r="195" spans="1:10" x14ac:dyDescent="0.2">
      <c r="A195" s="2">
        <v>163</v>
      </c>
      <c r="B195" s="21" t="s">
        <v>1019</v>
      </c>
      <c r="C195" s="21" t="s">
        <v>28</v>
      </c>
      <c r="D195" s="130">
        <v>33837</v>
      </c>
      <c r="E195" s="2">
        <v>29</v>
      </c>
      <c r="F195" s="2" t="s">
        <v>2724</v>
      </c>
      <c r="H195" s="79">
        <v>1112</v>
      </c>
      <c r="I195" s="79">
        <v>68</v>
      </c>
      <c r="J195" s="2">
        <v>16</v>
      </c>
    </row>
    <row r="196" spans="1:10" x14ac:dyDescent="0.2">
      <c r="A196" s="2" t="s">
        <v>4534</v>
      </c>
      <c r="B196" s="21" t="s">
        <v>682</v>
      </c>
      <c r="C196" s="21" t="s">
        <v>28</v>
      </c>
      <c r="D196" s="130">
        <v>36253</v>
      </c>
      <c r="E196" s="2">
        <v>22</v>
      </c>
      <c r="F196" s="2" t="s">
        <v>2724</v>
      </c>
      <c r="H196" s="79">
        <v>1108</v>
      </c>
      <c r="I196" s="79">
        <v>74</v>
      </c>
      <c r="J196" s="2">
        <v>17</v>
      </c>
    </row>
    <row r="197" spans="1:10" x14ac:dyDescent="0.2">
      <c r="A197" s="2">
        <v>164</v>
      </c>
      <c r="B197" s="21" t="s">
        <v>650</v>
      </c>
      <c r="C197" s="21" t="s">
        <v>28</v>
      </c>
      <c r="D197" s="130">
        <v>37168</v>
      </c>
      <c r="E197" s="2">
        <v>20</v>
      </c>
      <c r="F197" s="2" t="s">
        <v>2724</v>
      </c>
      <c r="H197" s="79">
        <v>1107</v>
      </c>
      <c r="I197" s="79">
        <v>76</v>
      </c>
      <c r="J197" s="2">
        <v>18</v>
      </c>
    </row>
    <row r="198" spans="1:10" x14ac:dyDescent="0.2">
      <c r="A198" s="2">
        <v>165</v>
      </c>
      <c r="B198" s="21" t="s">
        <v>1011</v>
      </c>
      <c r="C198" s="21" t="s">
        <v>28</v>
      </c>
      <c r="D198" s="130">
        <v>37660</v>
      </c>
      <c r="E198" s="2">
        <v>19</v>
      </c>
      <c r="F198" s="2" t="s">
        <v>2724</v>
      </c>
      <c r="H198" s="79">
        <v>1096</v>
      </c>
      <c r="I198" s="79">
        <v>90</v>
      </c>
      <c r="J198" s="2">
        <v>19</v>
      </c>
    </row>
    <row r="199" spans="1:10" x14ac:dyDescent="0.2">
      <c r="A199" s="2">
        <v>166</v>
      </c>
      <c r="B199" s="21" t="s">
        <v>649</v>
      </c>
      <c r="C199" s="21" t="s">
        <v>28</v>
      </c>
      <c r="D199" s="130">
        <v>36759</v>
      </c>
      <c r="E199" s="2">
        <v>21</v>
      </c>
      <c r="F199" s="2" t="s">
        <v>2724</v>
      </c>
      <c r="H199" s="79">
        <v>1095</v>
      </c>
      <c r="I199" s="79">
        <v>91</v>
      </c>
      <c r="J199" s="2">
        <v>20</v>
      </c>
    </row>
    <row r="200" spans="1:10" x14ac:dyDescent="0.2">
      <c r="A200" s="2">
        <v>167</v>
      </c>
      <c r="B200" s="21" t="s">
        <v>1067</v>
      </c>
      <c r="C200" s="21" t="s">
        <v>28</v>
      </c>
      <c r="D200" s="130">
        <v>35308</v>
      </c>
      <c r="E200" s="2">
        <v>25</v>
      </c>
      <c r="F200" s="2" t="s">
        <v>2724</v>
      </c>
      <c r="H200" s="79">
        <v>1094</v>
      </c>
      <c r="I200" s="79">
        <v>94</v>
      </c>
      <c r="J200" s="2">
        <v>21</v>
      </c>
    </row>
    <row r="201" spans="1:10" x14ac:dyDescent="0.2">
      <c r="A201" s="2" t="s">
        <v>4534</v>
      </c>
      <c r="B201" s="132" t="s">
        <v>291</v>
      </c>
      <c r="C201" s="132" t="s">
        <v>28</v>
      </c>
      <c r="D201" s="130">
        <v>35559</v>
      </c>
      <c r="E201" s="2">
        <v>24</v>
      </c>
      <c r="F201" s="2" t="s">
        <v>2724</v>
      </c>
      <c r="H201" s="79">
        <v>1066</v>
      </c>
      <c r="I201" s="79">
        <v>105</v>
      </c>
      <c r="J201" s="2">
        <v>22</v>
      </c>
    </row>
    <row r="202" spans="1:10" x14ac:dyDescent="0.2">
      <c r="D202" s="130"/>
      <c r="H202" s="79"/>
      <c r="I202" s="79"/>
    </row>
    <row r="203" spans="1:10" x14ac:dyDescent="0.2">
      <c r="D203" s="130"/>
      <c r="H203" s="79"/>
      <c r="I203" s="79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40" priority="3" operator="containsText" text="marathon">
      <formula>NOT(ISERROR(SEARCH("marathon",C2)))</formula>
    </cfRule>
  </conditionalFormatting>
  <conditionalFormatting sqref="A2:A26 A29:A1048576">
    <cfRule type="duplicateValues" dxfId="39" priority="2"/>
  </conditionalFormatting>
  <conditionalFormatting sqref="A1">
    <cfRule type="duplicateValues" dxfId="38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Y1983"/>
  <sheetViews>
    <sheetView zoomScaleNormal="100" workbookViewId="0">
      <pane ySplit="1" topLeftCell="A2" activePane="bottomLeft" state="frozen"/>
      <selection pane="bottomLeft" activeCell="D11" sqref="D11"/>
    </sheetView>
  </sheetViews>
  <sheetFormatPr baseColWidth="10" defaultRowHeight="16" x14ac:dyDescent="0.2"/>
  <cols>
    <col min="1" max="1" width="10.83203125" style="2"/>
    <col min="2" max="2" width="25.5" style="1" customWidth="1"/>
    <col min="3" max="3" width="16.33203125" style="5" customWidth="1"/>
    <col min="4" max="4" width="12.5" style="5" customWidth="1"/>
    <col min="5" max="5" width="7.33203125" style="2" customWidth="1"/>
    <col min="6" max="6" width="10.5" style="2" customWidth="1"/>
    <col min="7" max="7" width="8.5" style="2" customWidth="1"/>
    <col min="8" max="8" width="13.33203125" style="2" customWidth="1"/>
    <col min="9" max="9" width="15.33203125" style="2" customWidth="1"/>
    <col min="10" max="10" width="15.1640625" style="2" bestFit="1" customWidth="1"/>
    <col min="11" max="11" width="9" style="2" bestFit="1" customWidth="1"/>
    <col min="12" max="12" width="13.83203125" style="2" bestFit="1" customWidth="1"/>
    <col min="13" max="13" width="35" style="2" bestFit="1" customWidth="1"/>
    <col min="14" max="14" width="9" bestFit="1" customWidth="1"/>
    <col min="15" max="16" width="9" customWidth="1"/>
  </cols>
  <sheetData>
    <row r="1" spans="1:25" ht="47" customHeight="1" thickBot="1" x14ac:dyDescent="0.25">
      <c r="A1" s="40" t="s">
        <v>850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848</v>
      </c>
      <c r="H1" s="66" t="s">
        <v>4529</v>
      </c>
      <c r="I1" s="66" t="s">
        <v>4530</v>
      </c>
      <c r="J1" s="66" t="s">
        <v>4517</v>
      </c>
      <c r="K1" s="61" t="s">
        <v>830</v>
      </c>
      <c r="L1" s="61" t="s">
        <v>1002</v>
      </c>
      <c r="M1" s="78" t="s">
        <v>4516</v>
      </c>
      <c r="N1" s="77" t="s">
        <v>2723</v>
      </c>
    </row>
    <row r="2" spans="1:25" x14ac:dyDescent="0.2">
      <c r="A2" s="2">
        <v>1</v>
      </c>
      <c r="B2" t="s">
        <v>405</v>
      </c>
      <c r="C2" t="s">
        <v>35</v>
      </c>
      <c r="D2" s="5">
        <v>35427</v>
      </c>
      <c r="E2" s="41">
        <f ca="1">DATEDIF(D2,TODAY(),"y")</f>
        <v>25</v>
      </c>
      <c r="F2" s="42" t="str">
        <f>IFERROR(VLOOKUP(B2&amp;C2,AUS_male_points_list!$A$3:$S$1048576,19,FALSE), IFERROR(VLOOKUP(B2&amp;C2,AUS_female_points_list!$A$3:$S$1048576,19,FALSE),""))</f>
        <v>Q</v>
      </c>
      <c r="G2" s="2" t="str">
        <f>_xlfn.IFNA(VLOOKUP(B2&amp;C2,Nat_Champs!$C$2:$D$41,2,),"")</f>
        <v>Y</v>
      </c>
      <c r="H2" s="79">
        <f>IFERROR(VLOOKUP(B2&amp;C2,AUS_male_Toplist_21_22!$O$3:$R$2969,2,FALSE),IFERROR(VLOOKUP(B2&amp;C2,AUS_female_Toplist_21_22!$O$3:$R$2879,2,FALSE),"Not found"))</f>
        <v>1239</v>
      </c>
      <c r="I2" s="79">
        <f>IFERROR(VLOOKUP(B2&amp;C2,AUS_male_Toplist_21_22!$O$3:$R$2969,3,FALSE),IFERROR(VLOOKUP(B2&amp;C2,AUS_female_Toplist_21_22!$O$3:$R$2879,3,FALSE),"Not found"))</f>
        <v>1</v>
      </c>
      <c r="J2" s="2">
        <f>IFERROR(VLOOKUP(B2&amp;C2,AUS_male_Toplist_21_22!$O$3:$R$2969,4,FALSE),IFERROR(VLOOKUP(B2&amp;C2,AUS_female_Toplist_21_22!$O$3:$R$2879,4,FALSE),"Not found"))</f>
        <v>1</v>
      </c>
      <c r="K2" s="2">
        <f>(COUNTIF($B$2:$B2,$B2)=1)+0</f>
        <v>1</v>
      </c>
      <c r="L2" s="2">
        <f>IF(K2=1,RANK(H2,$H$2:$H$1208,0),"Alternate event")</f>
        <v>2</v>
      </c>
      <c r="M2" s="2" t="str">
        <f t="shared" ref="M2:M25" si="0">B2&amp;C2</f>
        <v>Nicola MCDERMOTThigh-jump</v>
      </c>
      <c r="N2" t="str">
        <f>IF(COUNTIFS($M$2:$M$3996, M2)&gt;1, "Duplicate", "Unique")</f>
        <v>Unique</v>
      </c>
      <c r="Q2" s="7" t="s">
        <v>5646</v>
      </c>
    </row>
    <row r="3" spans="1:25" x14ac:dyDescent="0.2">
      <c r="A3" s="2">
        <f t="shared" ref="A3:A64" si="1">IF(AND(K3=1,J3&lt;=3),A2+1,A2)</f>
        <v>2</v>
      </c>
      <c r="B3" t="s">
        <v>769</v>
      </c>
      <c r="C3" t="s">
        <v>36</v>
      </c>
      <c r="D3" s="5">
        <v>35545</v>
      </c>
      <c r="E3" s="41">
        <f ca="1">DATEDIF(D3,TODAY(),"y")</f>
        <v>24</v>
      </c>
      <c r="F3" s="42" t="str">
        <f>IFERROR(VLOOKUP(B3&amp;C3,AUS_male_points_list!$A$3:$S$1048576,19,FALSE), IFERROR(VLOOKUP(B3&amp;C3,AUS_female_points_list!$A$3:$S$1048576,19,FALSE),""))</f>
        <v>Q</v>
      </c>
      <c r="G3" s="2" t="str">
        <f>_xlfn.IFNA(VLOOKUP(B3&amp;C3,Nat_Champs!$C$2:$D$41,2,),"")</f>
        <v>Y</v>
      </c>
      <c r="H3" s="79">
        <f>IFERROR(VLOOKUP(B3&amp;C3,AUS_male_Toplist_21_22!$O$3:$R$2969,2,FALSE),IFERROR(VLOOKUP(B3&amp;C3,AUS_female_Toplist_21_22!$O$3:$R$2879,2,FALSE),"Not found"))</f>
        <v>1217</v>
      </c>
      <c r="I3" s="79">
        <f>IFERROR(VLOOKUP(B3&amp;C3,AUS_male_Toplist_21_22!$O$3:$R$2969,3,FALSE),IFERROR(VLOOKUP(B3&amp;C3,AUS_female_Toplist_21_22!$O$3:$R$2879,3,FALSE),"Not found"))</f>
        <v>1</v>
      </c>
      <c r="J3" s="2">
        <f>IFERROR(VLOOKUP(B3&amp;C3,AUS_male_Toplist_21_22!$O$3:$R$2969,4,FALSE),IFERROR(VLOOKUP(B3&amp;C3,AUS_female_Toplist_21_22!$O$3:$R$2879,4,FALSE),"Not found"))</f>
        <v>1</v>
      </c>
      <c r="K3" s="2">
        <f>(COUNTIF($B$2:$B3,$B3)=1)+0</f>
        <v>1</v>
      </c>
      <c r="L3" s="2">
        <f>IF(K3=1,RANK(H3,$H$2:$H$1208,0),"Alternate event")</f>
        <v>5</v>
      </c>
      <c r="M3" s="2" t="str">
        <f t="shared" si="0"/>
        <v>Kurtis MARSCHALLpole-vault</v>
      </c>
      <c r="N3" t="str">
        <f>IF(COUNTIFS($M$2:$M$3996, M3)&gt;1, "Duplicate", "Unique")</f>
        <v>Unique</v>
      </c>
    </row>
    <row r="4" spans="1:25" ht="16" customHeight="1" x14ac:dyDescent="0.2">
      <c r="A4" s="2">
        <f t="shared" si="1"/>
        <v>3</v>
      </c>
      <c r="B4" t="s">
        <v>489</v>
      </c>
      <c r="C4" t="s">
        <v>85</v>
      </c>
      <c r="D4" s="5">
        <v>35841</v>
      </c>
      <c r="E4" s="41">
        <f ca="1">DATEDIF(D4,TODAY(),"y")</f>
        <v>24</v>
      </c>
      <c r="F4" s="42" t="str">
        <f>IFERROR(VLOOKUP(B4&amp;C4,AUS_male_points_list!$A$3:$S$1048576,19,FALSE), IFERROR(VLOOKUP(B4&amp;C4,AUS_female_points_list!$A$3:$S$1048576,19,FALSE),""))</f>
        <v>Q</v>
      </c>
      <c r="G4" s="2" t="str">
        <f>_xlfn.IFNA(VLOOKUP(B4&amp;C4,Nat_Champs!$C$2:$D$41,2,),"")</f>
        <v>Y</v>
      </c>
      <c r="H4" s="79">
        <f>IFERROR(VLOOKUP(B4&amp;C4,AUS_male_Toplist_21_22!$O$3:$R$2969,2,FALSE),IFERROR(VLOOKUP(B4&amp;C4,AUS_female_Toplist_21_22!$O$3:$R$2879,2,FALSE),"Not found"))</f>
        <v>1172</v>
      </c>
      <c r="I4" s="79">
        <f>IFERROR(VLOOKUP(B4&amp;C4,AUS_male_Toplist_21_22!$O$3:$R$2969,3,FALSE),IFERROR(VLOOKUP(B4&amp;C4,AUS_female_Toplist_21_22!$O$3:$R$2879,3,FALSE),"Not found"))</f>
        <v>1</v>
      </c>
      <c r="J4" s="2">
        <f>IFERROR(VLOOKUP(B4&amp;C4,AUS_male_Toplist_21_22!$O$3:$R$2969,4,FALSE),IFERROR(VLOOKUP(B4&amp;C4,AUS_female_Toplist_21_22!$O$3:$R$2879,4,FALSE),"Not found"))</f>
        <v>1</v>
      </c>
      <c r="K4" s="2">
        <f>(COUNTIF($B$2:$B4,$B4)=1)+0</f>
        <v>1</v>
      </c>
      <c r="L4" s="2">
        <f>IF(K4=1,RANK(H4,$H$2:$H$1208,0),"Alternate event")</f>
        <v>32</v>
      </c>
      <c r="M4" s="2" t="str">
        <f t="shared" si="0"/>
        <v>Jemima MONTAGrace-walking</v>
      </c>
      <c r="N4" t="str">
        <f>IF(COUNTIFS($M$2:$M$3996, M4)&gt;1, "Duplicate", "Unique")</f>
        <v>Unique</v>
      </c>
      <c r="Q4" s="85" t="s">
        <v>4583</v>
      </c>
      <c r="R4" s="80"/>
      <c r="S4" s="80"/>
      <c r="T4" s="80"/>
      <c r="U4" s="80"/>
      <c r="V4" s="80"/>
      <c r="W4" s="80"/>
      <c r="X4" s="80"/>
      <c r="Y4" s="81"/>
    </row>
    <row r="5" spans="1:25" x14ac:dyDescent="0.2">
      <c r="A5" s="2">
        <f t="shared" si="1"/>
        <v>4</v>
      </c>
      <c r="B5" t="s">
        <v>422</v>
      </c>
      <c r="C5" t="s">
        <v>36</v>
      </c>
      <c r="D5" s="5">
        <v>35525</v>
      </c>
      <c r="E5" s="41">
        <f ca="1">DATEDIF(D5,TODAY(),"y")</f>
        <v>25</v>
      </c>
      <c r="F5" s="42" t="str">
        <f>IFERROR(VLOOKUP(B5&amp;C5,AUS_male_points_list!$A$3:$S$1048576,19,FALSE), IFERROR(VLOOKUP(B5&amp;C5,AUS_female_points_list!$A$3:$S$1048576,19,FALSE),""))</f>
        <v>Q</v>
      </c>
      <c r="G5" s="2" t="str">
        <f>_xlfn.IFNA(VLOOKUP(B5&amp;C5,Nat_Champs!$C$2:$D$41,2,),"")</f>
        <v>Y</v>
      </c>
      <c r="H5" s="79">
        <f>IFERROR(VLOOKUP(B5&amp;C5,AUS_male_Toplist_21_22!$O$3:$R$2969,2,FALSE),IFERROR(VLOOKUP(B5&amp;C5,AUS_female_Toplist_21_22!$O$3:$R$2879,2,FALSE),"Not found"))</f>
        <v>1214</v>
      </c>
      <c r="I5" s="79">
        <f>IFERROR(VLOOKUP(B5&amp;C5,AUS_male_Toplist_21_22!$O$3:$R$2969,3,FALSE),IFERROR(VLOOKUP(B5&amp;C5,AUS_female_Toplist_21_22!$O$3:$R$2879,3,FALSE),"Not found"))</f>
        <v>2</v>
      </c>
      <c r="J5" s="2">
        <f>IFERROR(VLOOKUP(B5&amp;C5,AUS_male_Toplist_21_22!$O$3:$R$2969,4,FALSE),IFERROR(VLOOKUP(B5&amp;C5,AUS_female_Toplist_21_22!$O$3:$R$2879,4,FALSE),"Not found"))</f>
        <v>1</v>
      </c>
      <c r="K5" s="2">
        <f>(COUNTIF($B$2:$B5,$B5)=1)+0</f>
        <v>1</v>
      </c>
      <c r="L5" s="2">
        <f>IF(K5=1,RANK(H5,$H$2:$H$1208,0),"Alternate event")</f>
        <v>7</v>
      </c>
      <c r="M5" s="2" t="str">
        <f t="shared" si="0"/>
        <v>Nina KENNEDYpole-vault</v>
      </c>
      <c r="N5" t="str">
        <f>IF(COUNTIFS($M$2:$M$3996, M5)&gt;1, "Duplicate", "Unique")</f>
        <v>Unique</v>
      </c>
      <c r="Q5" s="82"/>
      <c r="R5" s="83"/>
      <c r="S5" s="83"/>
      <c r="T5" s="83"/>
      <c r="U5" s="83"/>
      <c r="V5" s="83"/>
      <c r="W5" s="83"/>
      <c r="X5" s="83"/>
      <c r="Y5" s="84"/>
    </row>
    <row r="6" spans="1:25" x14ac:dyDescent="0.2">
      <c r="A6" s="2">
        <f t="shared" si="1"/>
        <v>5</v>
      </c>
      <c r="B6" t="s">
        <v>781</v>
      </c>
      <c r="C6" s="5" t="s">
        <v>40</v>
      </c>
      <c r="D6" s="5">
        <v>35218</v>
      </c>
      <c r="E6" s="41">
        <f ca="1">DATEDIF(D6,TODAY(),"y")</f>
        <v>25</v>
      </c>
      <c r="F6" s="42" t="str">
        <f>IFERROR(VLOOKUP(B6&amp;C6,AUS_male_points_list!$A$3:$S$1048576,19,FALSE), IFERROR(VLOOKUP(B6&amp;C6,AUS_female_points_list!$A$3:$S$1048576,19,FALSE),""))</f>
        <v>Q</v>
      </c>
      <c r="G6" s="2" t="str">
        <f>_xlfn.IFNA(VLOOKUP(B6&amp;C6,Nat_Champs!$C$2:$D$41,2,),"")</f>
        <v>Y</v>
      </c>
      <c r="H6" s="79">
        <f>IFERROR(VLOOKUP(B6&amp;C6,AUS_male_Toplist_21_22!$O$3:$R$2969,2,FALSE),IFERROR(VLOOKUP(B6&amp;C6,AUS_female_Toplist_21_22!$O$3:$R$2879,2,FALSE),"Not found"))</f>
        <v>1190</v>
      </c>
      <c r="I6" s="79">
        <f>IFERROR(VLOOKUP(B6&amp;C6,AUS_male_Toplist_21_22!$O$3:$R$2969,3,FALSE),IFERROR(VLOOKUP(B6&amp;C6,AUS_female_Toplist_21_22!$O$3:$R$2879,3,FALSE),"Not found"))</f>
        <v>3</v>
      </c>
      <c r="J6" s="2">
        <f>IFERROR(VLOOKUP(B6&amp;C6,AUS_male_Toplist_21_22!$O$3:$R$2969,4,FALSE),IFERROR(VLOOKUP(B6&amp;C6,AUS_female_Toplist_21_22!$O$3:$R$2879,4,FALSE),"Not found"))</f>
        <v>1</v>
      </c>
      <c r="K6" s="2">
        <f>(COUNTIF($B$2:$B6,$B6)=1)+0</f>
        <v>1</v>
      </c>
      <c r="L6" s="2">
        <f>IF(K6=1,RANK(H6,$H$2:$H$1208,0),"Alternate event")</f>
        <v>17</v>
      </c>
      <c r="M6" s="2" t="str">
        <f t="shared" si="0"/>
        <v>Matthew DENNYdiscus-throw</v>
      </c>
      <c r="N6" t="str">
        <f>IF(COUNTIFS($M$2:$M$3996, M6)&gt;1, "Duplicate", "Unique")</f>
        <v>Unique</v>
      </c>
      <c r="Q6" s="73" t="s">
        <v>4584</v>
      </c>
      <c r="R6" s="71"/>
      <c r="S6" s="71"/>
      <c r="T6" s="71"/>
      <c r="U6" s="71"/>
      <c r="V6" s="71"/>
      <c r="W6" s="71"/>
      <c r="X6" s="71"/>
      <c r="Y6" s="72"/>
    </row>
    <row r="7" spans="1:25" x14ac:dyDescent="0.2">
      <c r="A7" s="2">
        <f t="shared" si="1"/>
        <v>6</v>
      </c>
      <c r="B7" t="s">
        <v>717</v>
      </c>
      <c r="C7" t="s">
        <v>44</v>
      </c>
      <c r="D7" s="5">
        <v>34712</v>
      </c>
      <c r="E7" s="41">
        <f ca="1">DATEDIF(D7,TODAY(),"y")</f>
        <v>27</v>
      </c>
      <c r="F7" s="42" t="str">
        <f>IFERROR(VLOOKUP(B7&amp;C7,AUS_male_points_list!$A$3:$S$1048576,19,FALSE), IFERROR(VLOOKUP(B7&amp;C7,AUS_female_points_list!$A$3:$S$1048576,19,FALSE),""))</f>
        <v>Q</v>
      </c>
      <c r="G7" s="2" t="str">
        <f>_xlfn.IFNA(VLOOKUP(B7&amp;C7,Nat_Champs!$C$2:$D$41,2,),"")</f>
        <v>Y</v>
      </c>
      <c r="H7" s="79">
        <f>IFERROR(VLOOKUP(B7&amp;C7,AUS_male_Toplist_21_22!$O$3:$R$2969,2,FALSE),IFERROR(VLOOKUP(B7&amp;C7,AUS_female_Toplist_21_22!$O$3:$R$2879,2,FALSE),"Not found"))</f>
        <v>1187</v>
      </c>
      <c r="I7" s="79">
        <f>IFERROR(VLOOKUP(B7&amp;C7,AUS_male_Toplist_21_22!$O$3:$R$2969,3,FALSE),IFERROR(VLOOKUP(B7&amp;C7,AUS_female_Toplist_21_22!$O$3:$R$2879,3,FALSE),"Not found"))</f>
        <v>5</v>
      </c>
      <c r="J7" s="2">
        <f>IFERROR(VLOOKUP(B7&amp;C7,AUS_male_Toplist_21_22!$O$3:$R$2969,4,FALSE),IFERROR(VLOOKUP(B7&amp;C7,AUS_female_Toplist_21_22!$O$3:$R$2879,4,FALSE),"Not found"))</f>
        <v>2</v>
      </c>
      <c r="K7" s="2">
        <f>(COUNTIF($B$2:$B7,$B7)=1)+0</f>
        <v>1</v>
      </c>
      <c r="L7" s="2">
        <f>IF(K7=1,RANK(H7,$H$2:$H$1208,0),"Alternate event")</f>
        <v>20</v>
      </c>
      <c r="M7" s="2" t="str">
        <f t="shared" si="0"/>
        <v>Cedric DUBLERdecathlon</v>
      </c>
      <c r="N7" t="str">
        <f>IF(COUNTIFS($M$2:$M$3996, M7)&gt;1, "Duplicate", "Unique")</f>
        <v>Unique</v>
      </c>
      <c r="Q7" s="70"/>
      <c r="R7" s="71"/>
      <c r="S7" s="71"/>
      <c r="T7" s="71"/>
      <c r="U7" s="71"/>
      <c r="V7" s="71"/>
      <c r="W7" s="71"/>
      <c r="X7" s="71"/>
      <c r="Y7" s="72"/>
    </row>
    <row r="8" spans="1:25" x14ac:dyDescent="0.2">
      <c r="A8" s="2">
        <f t="shared" si="1"/>
        <v>7</v>
      </c>
      <c r="B8" t="s">
        <v>814</v>
      </c>
      <c r="C8" t="s">
        <v>81</v>
      </c>
      <c r="D8" s="5">
        <v>36247</v>
      </c>
      <c r="E8" s="41">
        <f ca="1">DATEDIF(D8,TODAY(),"y")</f>
        <v>23</v>
      </c>
      <c r="F8" s="42" t="str">
        <f>IFERROR(VLOOKUP(B8&amp;C8,AUS_male_points_list!$A$3:$S$1048576,19,FALSE), IFERROR(VLOOKUP(B8&amp;C8,AUS_female_points_list!$A$3:$S$1048576,19,FALSE),""))</f>
        <v>Q</v>
      </c>
      <c r="G8" s="2" t="str">
        <f>_xlfn.IFNA(VLOOKUP(B8&amp;C8,Nat_Champs!$C$2:$D$41,2,),"")</f>
        <v>Y</v>
      </c>
      <c r="H8" s="79">
        <f>IFERROR(VLOOKUP(B8&amp;C8,AUS_male_Toplist_21_22!$O$3:$R$2969,2,FALSE),IFERROR(VLOOKUP(B8&amp;C8,AUS_female_Toplist_21_22!$O$3:$R$2879,2,FALSE),"Not found"))</f>
        <v>1155</v>
      </c>
      <c r="I8" s="79">
        <f>IFERROR(VLOOKUP(B8&amp;C8,AUS_male_Toplist_21_22!$O$3:$R$2969,3,FALSE),IFERROR(VLOOKUP(B8&amp;C8,AUS_female_Toplist_21_22!$O$3:$R$2879,3,FALSE),"Not found"))</f>
        <v>5</v>
      </c>
      <c r="J8" s="2">
        <f>IFERROR(VLOOKUP(B8&amp;C8,AUS_male_Toplist_21_22!$O$3:$R$2969,4,FALSE),IFERROR(VLOOKUP(B8&amp;C8,AUS_female_Toplist_21_22!$O$3:$R$2879,4,FALSE),"Not found"))</f>
        <v>3</v>
      </c>
      <c r="K8" s="2">
        <f>(COUNTIF($B$2:$B8,$B8)=1)+0</f>
        <v>1</v>
      </c>
      <c r="L8" s="2">
        <f>IF(K8=1,RANK(H8,$H$2:$H$1208,0),"Alternate event")</f>
        <v>51</v>
      </c>
      <c r="M8" s="2" t="str">
        <f t="shared" si="0"/>
        <v>Kyle SWAN20km-race-walking</v>
      </c>
      <c r="N8" t="str">
        <f>IF(COUNTIFS($M$2:$M$3996, M8)&gt;1, "Duplicate", "Unique")</f>
        <v>Unique</v>
      </c>
      <c r="Q8" s="73" t="s">
        <v>4532</v>
      </c>
      <c r="R8" s="71"/>
      <c r="S8" s="71"/>
      <c r="T8" s="71"/>
      <c r="U8" s="71"/>
      <c r="V8" s="71"/>
      <c r="W8" s="71"/>
      <c r="X8" s="71"/>
      <c r="Y8" s="72"/>
    </row>
    <row r="9" spans="1:25" x14ac:dyDescent="0.2">
      <c r="A9" s="2">
        <f t="shared" si="1"/>
        <v>8</v>
      </c>
      <c r="B9" t="s">
        <v>643</v>
      </c>
      <c r="C9" t="s">
        <v>28</v>
      </c>
      <c r="D9" s="5">
        <v>35459</v>
      </c>
      <c r="E9" s="41">
        <f ca="1">DATEDIF(D9,TODAY(),"y")</f>
        <v>25</v>
      </c>
      <c r="F9" s="42" t="str">
        <f>IFERROR(VLOOKUP(B9&amp;C9,AUS_male_points_list!$A$3:$S$1048576,19,FALSE), IFERROR(VLOOKUP(B9&amp;C9,AUS_female_points_list!$A$3:$S$1048576,19,FALSE),""))</f>
        <v>Q</v>
      </c>
      <c r="G9" s="2" t="str">
        <f>_xlfn.IFNA(VLOOKUP(B9&amp;C9,Nat_Champs!$C$2:$D$41,2,),"")</f>
        <v>Y</v>
      </c>
      <c r="H9" s="79">
        <f>IFERROR(VLOOKUP(B9&amp;C9,AUS_male_Toplist_21_22!$O$3:$R$2969,2,FALSE),IFERROR(VLOOKUP(B9&amp;C9,AUS_female_Toplist_21_22!$O$3:$R$2879,2,FALSE),"Not found"))</f>
        <v>1207</v>
      </c>
      <c r="I9" s="79">
        <f>IFERROR(VLOOKUP(B9&amp;C9,AUS_male_Toplist_21_22!$O$3:$R$2969,3,FALSE),IFERROR(VLOOKUP(B9&amp;C9,AUS_female_Toplist_21_22!$O$3:$R$2879,3,FALSE),"Not found"))</f>
        <v>6</v>
      </c>
      <c r="J9" s="2">
        <f>IFERROR(VLOOKUP(B9&amp;C9,AUS_male_Toplist_21_22!$O$3:$R$2969,4,FALSE),IFERROR(VLOOKUP(B9&amp;C9,AUS_female_Toplist_21_22!$O$3:$R$2879,4,FALSE),"Not found"))</f>
        <v>2</v>
      </c>
      <c r="K9" s="2">
        <f>(COUNTIF($B$2:$B9,$B9)=1)+0</f>
        <v>1</v>
      </c>
      <c r="L9" s="2">
        <f>IF(K9=1,RANK(H9,$H$2:$H$1208,0),"Alternate event")</f>
        <v>9</v>
      </c>
      <c r="M9" s="2" t="str">
        <f t="shared" si="0"/>
        <v>Oliver HOARE1500m</v>
      </c>
      <c r="N9" t="str">
        <f>IF(COUNTIFS($M$2:$M$3996, M9)&gt;1, "Duplicate", "Unique")</f>
        <v>Unique</v>
      </c>
      <c r="Q9" s="70"/>
      <c r="R9" s="71"/>
      <c r="S9" s="71"/>
      <c r="T9" s="71"/>
      <c r="U9" s="71"/>
      <c r="V9" s="71"/>
      <c r="W9" s="71"/>
      <c r="X9" s="71"/>
      <c r="Y9" s="72"/>
    </row>
    <row r="10" spans="1:25" x14ac:dyDescent="0.2">
      <c r="A10" s="2">
        <f t="shared" si="1"/>
        <v>9</v>
      </c>
      <c r="B10" t="s">
        <v>210</v>
      </c>
      <c r="C10" t="s">
        <v>27</v>
      </c>
      <c r="D10" s="5">
        <v>34394</v>
      </c>
      <c r="E10" s="41">
        <f ca="1">DATEDIF(D10,TODAY(),"y")</f>
        <v>28</v>
      </c>
      <c r="F10" s="42" t="str">
        <f>IFERROR(VLOOKUP(B10&amp;C10,AUS_male_points_list!$A$3:$S$1048576,19,FALSE), IFERROR(VLOOKUP(B10&amp;C10,AUS_female_points_list!$A$3:$S$1048576,19,FALSE),""))</f>
        <v>Q</v>
      </c>
      <c r="G10" s="2" t="str">
        <f>_xlfn.IFNA(VLOOKUP(B10&amp;C10,Nat_Champs!$C$2:$D$41,2,),"")</f>
        <v>Y</v>
      </c>
      <c r="H10" s="79">
        <f>IFERROR(VLOOKUP(B10&amp;C10,AUS_male_Toplist_21_22!$O$3:$R$2969,2,FALSE),IFERROR(VLOOKUP(B10&amp;C10,AUS_female_Toplist_21_22!$O$3:$R$2879,2,FALSE),"Not found"))</f>
        <v>1197</v>
      </c>
      <c r="I10" s="79">
        <f>IFERROR(VLOOKUP(B10&amp;C10,AUS_male_Toplist_21_22!$O$3:$R$2969,3,FALSE),IFERROR(VLOOKUP(B10&amp;C10,AUS_female_Toplist_21_22!$O$3:$R$2879,3,FALSE),"Not found"))</f>
        <v>7</v>
      </c>
      <c r="J10" s="2">
        <f>IFERROR(VLOOKUP(B10&amp;C10,AUS_male_Toplist_21_22!$O$3:$R$2969,4,FALSE),IFERROR(VLOOKUP(B10&amp;C10,AUS_female_Toplist_21_22!$O$3:$R$2879,4,FALSE),"Not found"))</f>
        <v>1</v>
      </c>
      <c r="K10" s="2">
        <f>(COUNTIF($B$2:$B10,$B10)=1)+0</f>
        <v>1</v>
      </c>
      <c r="L10" s="2">
        <f>IF(K10=1,RANK(H10,$H$2:$H$1208,0),"Alternate event")</f>
        <v>15</v>
      </c>
      <c r="M10" s="2" t="str">
        <f t="shared" si="0"/>
        <v>Catriona BISSET800m</v>
      </c>
      <c r="N10" t="str">
        <f>IF(COUNTIFS($M$2:$M$3996, M10)&gt;1, "Duplicate", "Unique")</f>
        <v>Unique</v>
      </c>
      <c r="Q10" s="70"/>
      <c r="R10" s="71"/>
      <c r="S10" s="71"/>
      <c r="T10" s="71"/>
      <c r="U10" s="71"/>
      <c r="V10" s="71"/>
      <c r="W10" s="71"/>
      <c r="X10" s="71"/>
      <c r="Y10" s="72"/>
    </row>
    <row r="11" spans="1:25" x14ac:dyDescent="0.2">
      <c r="A11" s="2">
        <f t="shared" si="1"/>
        <v>10</v>
      </c>
      <c r="B11" t="s">
        <v>334</v>
      </c>
      <c r="C11" t="s">
        <v>32</v>
      </c>
      <c r="D11" s="5">
        <v>34828</v>
      </c>
      <c r="E11" s="41">
        <f ca="1">DATEDIF(D11,TODAY(),"y")</f>
        <v>26</v>
      </c>
      <c r="F11" s="42" t="str">
        <f>IFERROR(VLOOKUP(B11&amp;C11,AUS_male_points_list!$A$3:$S$1048576,19,FALSE), IFERROR(VLOOKUP(B11&amp;C11,AUS_female_points_list!$A$3:$S$1048576,19,FALSE),""))</f>
        <v>Q</v>
      </c>
      <c r="G11" s="2" t="str">
        <f>_xlfn.IFNA(VLOOKUP(B11&amp;C11,Nat_Champs!$C$2:$D$41,2,),"")</f>
        <v>Y</v>
      </c>
      <c r="H11" s="79">
        <f>IFERROR(VLOOKUP(B11&amp;C11,AUS_male_Toplist_21_22!$O$3:$R$2969,2,FALSE),IFERROR(VLOOKUP(B11&amp;C11,AUS_female_Toplist_21_22!$O$3:$R$2879,2,FALSE),"Not found"))</f>
        <v>1189</v>
      </c>
      <c r="I11" s="79">
        <f>IFERROR(VLOOKUP(B11&amp;C11,AUS_male_Toplist_21_22!$O$3:$R$2969,3,FALSE),IFERROR(VLOOKUP(B11&amp;C11,AUS_female_Toplist_21_22!$O$3:$R$2879,3,FALSE),"Not found"))</f>
        <v>8</v>
      </c>
      <c r="J11" s="2">
        <f>IFERROR(VLOOKUP(B11&amp;C11,AUS_male_Toplist_21_22!$O$3:$R$2969,4,FALSE),IFERROR(VLOOKUP(B11&amp;C11,AUS_female_Toplist_21_22!$O$3:$R$2879,4,FALSE),"Not found"))</f>
        <v>1</v>
      </c>
      <c r="K11" s="2">
        <f>(COUNTIF($B$2:$B11,$B11)=1)+0</f>
        <v>1</v>
      </c>
      <c r="L11" s="2">
        <f>IF(K11=1,RANK(H11,$H$2:$H$1208,0),"Alternate event")</f>
        <v>18</v>
      </c>
      <c r="M11" s="2" t="str">
        <f t="shared" si="0"/>
        <v>Liz CLAY100mh</v>
      </c>
      <c r="N11" t="str">
        <f>IF(COUNTIFS($M$2:$M$3996, M11)&gt;1, "Duplicate", "Unique")</f>
        <v>Unique</v>
      </c>
      <c r="Q11" s="70"/>
      <c r="R11" s="71"/>
      <c r="S11" s="71"/>
      <c r="T11" s="71"/>
      <c r="U11" s="71"/>
      <c r="V11" s="71"/>
      <c r="W11" s="71"/>
      <c r="X11" s="71"/>
      <c r="Y11" s="72"/>
    </row>
    <row r="12" spans="1:25" x14ac:dyDescent="0.2">
      <c r="A12" s="2">
        <f t="shared" si="1"/>
        <v>11</v>
      </c>
      <c r="B12" t="s">
        <v>600</v>
      </c>
      <c r="C12" t="s">
        <v>27</v>
      </c>
      <c r="D12" s="5">
        <v>34387</v>
      </c>
      <c r="E12" s="41">
        <f ca="1">DATEDIF(D12,TODAY(),"y")</f>
        <v>28</v>
      </c>
      <c r="F12" s="42" t="str">
        <f>IFERROR(VLOOKUP(B12&amp;C12,AUS_male_points_list!$A$3:$S$1048576,19,FALSE), IFERROR(VLOOKUP(B12&amp;C12,AUS_female_points_list!$A$3:$S$1048576,19,FALSE),""))</f>
        <v>Q</v>
      </c>
      <c r="G12" s="2" t="str">
        <f>_xlfn.IFNA(VLOOKUP(B12&amp;C12,Nat_Champs!$C$2:$D$41,2,),"")</f>
        <v>Y</v>
      </c>
      <c r="H12" s="79">
        <f>IFERROR(VLOOKUP(B12&amp;C12,AUS_male_Toplist_21_22!$O$3:$R$2969,2,FALSE),IFERROR(VLOOKUP(B12&amp;C12,AUS_female_Toplist_21_22!$O$3:$R$2879,2,FALSE),"Not found"))</f>
        <v>1201</v>
      </c>
      <c r="I12" s="79">
        <f>IFERROR(VLOOKUP(B12&amp;C12,AUS_male_Toplist_21_22!$O$3:$R$2969,3,FALSE),IFERROR(VLOOKUP(B12&amp;C12,AUS_female_Toplist_21_22!$O$3:$R$2879,3,FALSE),"Not found"))</f>
        <v>12</v>
      </c>
      <c r="J12" s="2">
        <f>IFERROR(VLOOKUP(B12&amp;C12,AUS_male_Toplist_21_22!$O$3:$R$2969,4,FALSE),IFERROR(VLOOKUP(B12&amp;C12,AUS_female_Toplist_21_22!$O$3:$R$2879,4,FALSE),"Not found"))</f>
        <v>1</v>
      </c>
      <c r="K12" s="2">
        <f>(COUNTIF($B$2:$B12,$B12)=1)+0</f>
        <v>1</v>
      </c>
      <c r="L12" s="2">
        <f>IF(K12=1,RANK(H12,$H$2:$H$1208,0),"Alternate event")</f>
        <v>12</v>
      </c>
      <c r="M12" s="2" t="str">
        <f t="shared" si="0"/>
        <v>Peter BOL800m</v>
      </c>
      <c r="N12" t="str">
        <f>IF(COUNTIFS($M$2:$M$3996, M12)&gt;1, "Duplicate", "Unique")</f>
        <v>Unique</v>
      </c>
      <c r="Q12" s="70"/>
      <c r="R12" s="71"/>
      <c r="S12" s="71"/>
      <c r="T12" s="71"/>
      <c r="U12" s="71"/>
      <c r="V12" s="71"/>
      <c r="W12" s="71"/>
      <c r="X12" s="71"/>
      <c r="Y12" s="72"/>
    </row>
    <row r="13" spans="1:25" x14ac:dyDescent="0.2">
      <c r="A13" s="2">
        <f t="shared" si="1"/>
        <v>12</v>
      </c>
      <c r="B13" t="s">
        <v>757</v>
      </c>
      <c r="C13" t="s">
        <v>35</v>
      </c>
      <c r="D13" s="5">
        <v>34297</v>
      </c>
      <c r="E13" s="41">
        <f ca="1">DATEDIF(D13,TODAY(),"y")</f>
        <v>28</v>
      </c>
      <c r="F13" s="42" t="str">
        <f>IFERROR(VLOOKUP(B13&amp;C13,AUS_male_points_list!$A$3:$S$1048576,19,FALSE), IFERROR(VLOOKUP(B13&amp;C13,AUS_female_points_list!$A$3:$S$1048576,19,FALSE),""))</f>
        <v>Q</v>
      </c>
      <c r="G13" s="2" t="str">
        <f>_xlfn.IFNA(VLOOKUP(B13&amp;C13,Nat_Champs!$C$2:$D$41,2,),"")</f>
        <v/>
      </c>
      <c r="H13" s="79">
        <f>IFERROR(VLOOKUP(B13&amp;C13,AUS_male_Toplist_21_22!$O$3:$R$2969,2,FALSE),IFERROR(VLOOKUP(B13&amp;C13,AUS_female_Toplist_21_22!$O$3:$R$2879,2,FALSE),"Not found"))</f>
        <v>1224</v>
      </c>
      <c r="I13" s="79">
        <f>IFERROR(VLOOKUP(B13&amp;C13,AUS_male_Toplist_21_22!$O$3:$R$2969,3,FALSE),IFERROR(VLOOKUP(B13&amp;C13,AUS_female_Toplist_21_22!$O$3:$R$2879,3,FALSE),"Not found"))</f>
        <v>1</v>
      </c>
      <c r="J13" s="2">
        <f>IFERROR(VLOOKUP(B13&amp;C13,AUS_male_Toplist_21_22!$O$3:$R$2969,4,FALSE),IFERROR(VLOOKUP(B13&amp;C13,AUS_female_Toplist_21_22!$O$3:$R$2879,4,FALSE),"Not found"))</f>
        <v>1</v>
      </c>
      <c r="K13" s="2">
        <f>(COUNTIF($B$2:$B13,$B13)=1)+0</f>
        <v>1</v>
      </c>
      <c r="L13" s="2">
        <f>IF(K13=1,RANK(H13,$H$2:$H$1208,0),"Alternate event")</f>
        <v>4</v>
      </c>
      <c r="M13" s="2" t="str">
        <f t="shared" si="0"/>
        <v>Brandon STARChigh-jump</v>
      </c>
      <c r="N13" t="str">
        <f>IF(COUNTIFS($M$2:$M$3996, M13)&gt;1, "Duplicate", "Unique")</f>
        <v>Unique</v>
      </c>
      <c r="Q13" s="70"/>
      <c r="R13" s="71"/>
      <c r="S13" s="71"/>
      <c r="T13" s="71"/>
      <c r="U13" s="71"/>
      <c r="V13" s="71"/>
      <c r="W13" s="71"/>
      <c r="X13" s="71"/>
      <c r="Y13" s="72"/>
    </row>
    <row r="14" spans="1:25" x14ac:dyDescent="0.2">
      <c r="A14" s="2">
        <f t="shared" si="1"/>
        <v>13</v>
      </c>
      <c r="B14" t="s">
        <v>475</v>
      </c>
      <c r="C14" t="s">
        <v>41</v>
      </c>
      <c r="D14" s="5">
        <v>33501</v>
      </c>
      <c r="E14" s="41">
        <f ca="1">DATEDIF(D14,TODAY(),"y")</f>
        <v>30</v>
      </c>
      <c r="F14" s="42" t="str">
        <f>IFERROR(VLOOKUP(B14&amp;C14,AUS_male_points_list!$A$3:$S$1048576,19,FALSE), IFERROR(VLOOKUP(B14&amp;C14,AUS_female_points_list!$A$3:$S$1048576,19,FALSE),""))</f>
        <v>Q</v>
      </c>
      <c r="G14" s="2" t="str">
        <f>_xlfn.IFNA(VLOOKUP(B14&amp;C14,Nat_Champs!$C$2:$D$41,2,),"")</f>
        <v/>
      </c>
      <c r="H14" s="79">
        <f>IFERROR(VLOOKUP(B14&amp;C14,AUS_male_Toplist_21_22!$O$3:$R$2969,2,FALSE),IFERROR(VLOOKUP(B14&amp;C14,AUS_female_Toplist_21_22!$O$3:$R$2879,2,FALSE),"Not found"))</f>
        <v>1163</v>
      </c>
      <c r="I14" s="79">
        <f>IFERROR(VLOOKUP(B14&amp;C14,AUS_male_Toplist_21_22!$O$3:$R$2969,3,FALSE),IFERROR(VLOOKUP(B14&amp;C14,AUS_female_Toplist_21_22!$O$3:$R$2879,3,FALSE),"Not found"))</f>
        <v>1</v>
      </c>
      <c r="J14" s="2">
        <f>IFERROR(VLOOKUP(B14&amp;C14,AUS_male_Toplist_21_22!$O$3:$R$2969,4,FALSE),IFERROR(VLOOKUP(B14&amp;C14,AUS_female_Toplist_21_22!$O$3:$R$2879,4,FALSE),"Not found"))</f>
        <v>1</v>
      </c>
      <c r="K14" s="2">
        <f>(COUNTIF($B$2:$B14,$B14)=1)+0</f>
        <v>1</v>
      </c>
      <c r="L14" s="2">
        <f>IF(K14=1,RANK(H14,$H$2:$H$1208,0),"Alternate event")</f>
        <v>39</v>
      </c>
      <c r="M14" s="2" t="str">
        <f t="shared" si="0"/>
        <v>Kelsey-Lee BARBERjavelin-throw</v>
      </c>
      <c r="N14" t="str">
        <f>IF(COUNTIFS($M$2:$M$3996, M14)&gt;1, "Duplicate", "Unique")</f>
        <v>Unique</v>
      </c>
      <c r="Q14" s="70"/>
      <c r="R14" s="71"/>
      <c r="S14" s="71"/>
      <c r="T14" s="71"/>
      <c r="U14" s="71"/>
      <c r="V14" s="71"/>
      <c r="W14" s="71"/>
      <c r="X14" s="71"/>
      <c r="Y14" s="72"/>
    </row>
    <row r="15" spans="1:25" x14ac:dyDescent="0.2">
      <c r="A15" s="2">
        <f t="shared" si="1"/>
        <v>14</v>
      </c>
      <c r="B15" t="s">
        <v>513</v>
      </c>
      <c r="C15" t="s">
        <v>44</v>
      </c>
      <c r="D15" s="5">
        <v>36598</v>
      </c>
      <c r="E15" s="41">
        <f ca="1">DATEDIF(D15,TODAY(),"y")</f>
        <v>22</v>
      </c>
      <c r="F15" s="42" t="str">
        <f>IFERROR(VLOOKUP(B15&amp;C15,AUS_male_points_list!$A$3:$S$1048576,19,FALSE), IFERROR(VLOOKUP(B15&amp;C15,AUS_female_points_list!$A$3:$S$1048576,19,FALSE),""))</f>
        <v>Q</v>
      </c>
      <c r="G15" s="2" t="str">
        <f>_xlfn.IFNA(VLOOKUP(B15&amp;C15,Nat_Champs!$C$2:$D$41,2,),"")</f>
        <v/>
      </c>
      <c r="H15" s="79">
        <f>IFERROR(VLOOKUP(B15&amp;C15,AUS_male_Toplist_21_22!$O$3:$R$2969,2,FALSE),IFERROR(VLOOKUP(B15&amp;C15,AUS_female_Toplist_21_22!$O$3:$R$2879,2,FALSE),"Not found"))</f>
        <v>1227</v>
      </c>
      <c r="I15" s="79">
        <f>IFERROR(VLOOKUP(B15&amp;C15,AUS_male_Toplist_21_22!$O$3:$R$2969,3,FALSE),IFERROR(VLOOKUP(B15&amp;C15,AUS_female_Toplist_21_22!$O$3:$R$2879,3,FALSE),"Not found"))</f>
        <v>2</v>
      </c>
      <c r="J15" s="2">
        <f>IFERROR(VLOOKUP(B15&amp;C15,AUS_male_Toplist_21_22!$O$3:$R$2969,4,FALSE),IFERROR(VLOOKUP(B15&amp;C15,AUS_female_Toplist_21_22!$O$3:$R$2879,4,FALSE),"Not found"))</f>
        <v>1</v>
      </c>
      <c r="K15" s="2">
        <f>(COUNTIF($B$2:$B15,$B15)=1)+0</f>
        <v>1</v>
      </c>
      <c r="L15" s="2">
        <f>IF(K15=1,RANK(H15,$H$2:$H$1208,0),"Alternate event")</f>
        <v>3</v>
      </c>
      <c r="M15" s="2" t="str">
        <f t="shared" si="0"/>
        <v>Ashley MOLONEYdecathlon</v>
      </c>
      <c r="N15" t="str">
        <f>IF(COUNTIFS($M$2:$M$3996, M15)&gt;1, "Duplicate", "Unique")</f>
        <v>Unique</v>
      </c>
      <c r="Q15" s="70"/>
      <c r="R15" s="71"/>
      <c r="S15" s="71"/>
      <c r="T15" s="71"/>
      <c r="U15" s="71"/>
      <c r="V15" s="71"/>
      <c r="W15" s="71"/>
      <c r="X15" s="71"/>
      <c r="Y15" s="72"/>
    </row>
    <row r="16" spans="1:25" x14ac:dyDescent="0.2">
      <c r="A16" s="2">
        <f t="shared" si="1"/>
        <v>15</v>
      </c>
      <c r="B16" t="s">
        <v>813</v>
      </c>
      <c r="C16" t="s">
        <v>81</v>
      </c>
      <c r="D16" s="5">
        <v>36197</v>
      </c>
      <c r="E16" s="41">
        <f ca="1">DATEDIF(D16,TODAY(),"y")</f>
        <v>23</v>
      </c>
      <c r="F16" s="42" t="str">
        <f>IFERROR(VLOOKUP(B16&amp;C16,AUS_male_points_list!$A$3:$S$1048576,19,FALSE), IFERROR(VLOOKUP(B16&amp;C16,AUS_female_points_list!$A$3:$S$1048576,19,FALSE),""))</f>
        <v>Q</v>
      </c>
      <c r="G16" s="2" t="str">
        <f>_xlfn.IFNA(VLOOKUP(B16&amp;C16,Nat_Champs!$C$2:$D$41,2,),"")</f>
        <v/>
      </c>
      <c r="H16" s="79">
        <f>IFERROR(VLOOKUP(B16&amp;C16,AUS_male_Toplist_21_22!$O$3:$R$2969,2,FALSE),IFERROR(VLOOKUP(B16&amp;C16,AUS_female_Toplist_21_22!$O$3:$R$2879,2,FALSE),"Not found"))</f>
        <v>1170</v>
      </c>
      <c r="I16" s="79">
        <f>IFERROR(VLOOKUP(B16&amp;C16,AUS_male_Toplist_21_22!$O$3:$R$2969,3,FALSE),IFERROR(VLOOKUP(B16&amp;C16,AUS_female_Toplist_21_22!$O$3:$R$2879,3,FALSE),"Not found"))</f>
        <v>2</v>
      </c>
      <c r="J16" s="2">
        <f>IFERROR(VLOOKUP(B16&amp;C16,AUS_male_Toplist_21_22!$O$3:$R$2969,4,FALSE),IFERROR(VLOOKUP(B16&amp;C16,AUS_female_Toplist_21_22!$O$3:$R$2879,4,FALSE),"Not found"))</f>
        <v>1</v>
      </c>
      <c r="K16" s="2">
        <f>(COUNTIF($B$2:$B16,$B16)=1)+0</f>
        <v>1</v>
      </c>
      <c r="L16" s="2">
        <f>IF(K16=1,RANK(H16,$H$2:$H$1208,0),"Alternate event")</f>
        <v>34</v>
      </c>
      <c r="M16" s="2" t="str">
        <f t="shared" si="0"/>
        <v>Declan TINGAY20km-race-walking</v>
      </c>
      <c r="N16" t="str">
        <f>IF(COUNTIFS($M$2:$M$3996, M16)&gt;1, "Duplicate", "Unique")</f>
        <v>Unique</v>
      </c>
      <c r="Q16" s="70"/>
      <c r="R16" s="71"/>
      <c r="S16" s="71"/>
      <c r="T16" s="71"/>
      <c r="U16" s="71"/>
      <c r="V16" s="71"/>
      <c r="W16" s="71"/>
      <c r="X16" s="71"/>
      <c r="Y16" s="72"/>
    </row>
    <row r="17" spans="1:25" x14ac:dyDescent="0.2">
      <c r="A17" s="2">
        <f t="shared" si="1"/>
        <v>16</v>
      </c>
      <c r="B17" t="s">
        <v>406</v>
      </c>
      <c r="C17" t="s">
        <v>35</v>
      </c>
      <c r="D17" s="5">
        <v>35207</v>
      </c>
      <c r="E17" s="41">
        <f ca="1">DATEDIF(D17,TODAY(),"y")</f>
        <v>25</v>
      </c>
      <c r="F17" s="42" t="str">
        <f>IFERROR(VLOOKUP(B17&amp;C17,AUS_male_points_list!$A$3:$S$1048576,19,FALSE), IFERROR(VLOOKUP(B17&amp;C17,AUS_female_points_list!$A$3:$S$1048576,19,FALSE),""))</f>
        <v>Q</v>
      </c>
      <c r="G17" s="2" t="str">
        <f>_xlfn.IFNA(VLOOKUP(B17&amp;C17,Nat_Champs!$C$2:$D$41,2,),"")</f>
        <v/>
      </c>
      <c r="H17" s="79">
        <f>IFERROR(VLOOKUP(B17&amp;C17,AUS_male_Toplist_21_22!$O$3:$R$2969,2,FALSE),IFERROR(VLOOKUP(B17&amp;C17,AUS_female_Toplist_21_22!$O$3:$R$2879,2,FALSE),"Not found"))</f>
        <v>1180</v>
      </c>
      <c r="I17" s="79">
        <f>IFERROR(VLOOKUP(B17&amp;C17,AUS_male_Toplist_21_22!$O$3:$R$2969,3,FALSE),IFERROR(VLOOKUP(B17&amp;C17,AUS_female_Toplist_21_22!$O$3:$R$2879,3,FALSE),"Not found"))</f>
        <v>2</v>
      </c>
      <c r="J17" s="2">
        <f>IFERROR(VLOOKUP(B17&amp;C17,AUS_male_Toplist_21_22!$O$3:$R$2969,4,FALSE),IFERROR(VLOOKUP(B17&amp;C17,AUS_female_Toplist_21_22!$O$3:$R$2879,4,FALSE),"Not found"))</f>
        <v>2</v>
      </c>
      <c r="K17" s="2">
        <f>(COUNTIF($B$2:$B17,$B17)=1)+0</f>
        <v>1</v>
      </c>
      <c r="L17" s="2">
        <f>IF(K17=1,RANK(H17,$H$2:$H$1208,0),"Alternate event")</f>
        <v>26</v>
      </c>
      <c r="M17" s="2" t="str">
        <f t="shared" si="0"/>
        <v>Eleanor PATTERSONhigh-jump</v>
      </c>
      <c r="N17" t="str">
        <f>IF(COUNTIFS($M$2:$M$3996, M17)&gt;1, "Duplicate", "Unique")</f>
        <v>Unique</v>
      </c>
      <c r="Q17" s="70"/>
      <c r="R17" s="71"/>
      <c r="S17" s="71"/>
      <c r="T17" s="71"/>
      <c r="U17" s="71"/>
      <c r="V17" s="71"/>
      <c r="W17" s="71"/>
      <c r="X17" s="71"/>
      <c r="Y17" s="72"/>
    </row>
    <row r="18" spans="1:25" x14ac:dyDescent="0.2">
      <c r="A18" s="2">
        <f t="shared" si="1"/>
        <v>17</v>
      </c>
      <c r="B18" t="s">
        <v>490</v>
      </c>
      <c r="C18" t="s">
        <v>85</v>
      </c>
      <c r="D18" s="5">
        <v>36730</v>
      </c>
      <c r="E18" s="41">
        <f ca="1">DATEDIF(D18,TODAY(),"y")</f>
        <v>21</v>
      </c>
      <c r="F18" s="42" t="str">
        <f>IFERROR(VLOOKUP(B18&amp;C18,AUS_male_points_list!$A$3:$S$1048576,19,FALSE), IFERROR(VLOOKUP(B18&amp;C18,AUS_female_points_list!$A$3:$S$1048576,19,FALSE),""))</f>
        <v>Q</v>
      </c>
      <c r="G18" s="2" t="str">
        <f>_xlfn.IFNA(VLOOKUP(B18&amp;C18,Nat_Champs!$C$2:$D$41,2,),"")</f>
        <v/>
      </c>
      <c r="H18" s="79">
        <f>IFERROR(VLOOKUP(B18&amp;C18,AUS_male_Toplist_21_22!$O$3:$R$2969,2,FALSE),IFERROR(VLOOKUP(B18&amp;C18,AUS_female_Toplist_21_22!$O$3:$R$2879,2,FALSE),"Not found"))</f>
        <v>1129</v>
      </c>
      <c r="I18" s="79">
        <f>IFERROR(VLOOKUP(B18&amp;C18,AUS_male_Toplist_21_22!$O$3:$R$2969,3,FALSE),IFERROR(VLOOKUP(B18&amp;C18,AUS_female_Toplist_21_22!$O$3:$R$2879,3,FALSE),"Not found"))</f>
        <v>2</v>
      </c>
      <c r="J18" s="2">
        <f>IFERROR(VLOOKUP(B18&amp;C18,AUS_male_Toplist_21_22!$O$3:$R$2969,4,FALSE),IFERROR(VLOOKUP(B18&amp;C18,AUS_female_Toplist_21_22!$O$3:$R$2879,4,FALSE),"Not found"))</f>
        <v>2</v>
      </c>
      <c r="K18" s="2">
        <f>(COUNTIF($B$2:$B18,$B18)=1)+0</f>
        <v>1</v>
      </c>
      <c r="L18" s="2">
        <f>IF(K18=1,RANK(H18,$H$2:$H$1208,0),"Alternate event")</f>
        <v>104</v>
      </c>
      <c r="M18" s="2" t="str">
        <f t="shared" si="0"/>
        <v>Katie HAYWARDrace-walking</v>
      </c>
      <c r="N18" t="str">
        <f>IF(COUNTIFS($M$2:$M$3996, M18)&gt;1, "Duplicate", "Unique")</f>
        <v>Unique</v>
      </c>
      <c r="Q18" s="70"/>
      <c r="R18" s="71"/>
      <c r="S18" s="71"/>
      <c r="T18" s="71"/>
      <c r="U18" s="71"/>
      <c r="V18" s="71"/>
      <c r="W18" s="71"/>
      <c r="X18" s="71"/>
      <c r="Y18" s="72"/>
    </row>
    <row r="19" spans="1:25" x14ac:dyDescent="0.2">
      <c r="A19" s="2">
        <v>17</v>
      </c>
      <c r="B19" t="s">
        <v>642</v>
      </c>
      <c r="C19" t="s">
        <v>28</v>
      </c>
      <c r="D19" s="5">
        <v>34851</v>
      </c>
      <c r="E19" s="41">
        <f ca="1">DATEDIF(D19,TODAY(),"y")</f>
        <v>26</v>
      </c>
      <c r="F19" s="42" t="str">
        <f>IFERROR(VLOOKUP(B19&amp;C19,AUS_male_points_list!$A$3:$S$1048576,19,FALSE), IFERROR(VLOOKUP(B19&amp;C19,AUS_female_points_list!$A$3:$S$1048576,19,FALSE),""))</f>
        <v>Q</v>
      </c>
      <c r="G19" s="2" t="str">
        <f>_xlfn.IFNA(VLOOKUP(B19&amp;C19,Nat_Champs!$C$2:$D$41,2,),"")</f>
        <v/>
      </c>
      <c r="H19" s="79">
        <f>IFERROR(VLOOKUP(B19&amp;C19,AUS_male_Toplist_21_22!$O$3:$R$2969,2,FALSE),IFERROR(VLOOKUP(B19&amp;C19,AUS_female_Toplist_21_22!$O$3:$R$2879,2,FALSE),"Not found"))</f>
        <v>1252</v>
      </c>
      <c r="I19" s="79">
        <f>IFERROR(VLOOKUP(B19&amp;C19,AUS_male_Toplist_21_22!$O$3:$R$2969,3,FALSE),IFERROR(VLOOKUP(B19&amp;C19,AUS_female_Toplist_21_22!$O$3:$R$2879,3,FALSE),"Not found"))</f>
        <v>3</v>
      </c>
      <c r="J19" s="2">
        <f>IFERROR(VLOOKUP(B19&amp;C19,AUS_male_Toplist_21_22!$O$3:$R$2969,4,FALSE),IFERROR(VLOOKUP(B19&amp;C19,AUS_female_Toplist_21_22!$O$3:$R$2879,4,FALSE),"Not found"))</f>
        <v>1</v>
      </c>
      <c r="K19" s="2">
        <f>(COUNTIF($B$2:$B19,$B19)=1)+0</f>
        <v>1</v>
      </c>
      <c r="L19" s="2">
        <f>IF(K19=1,RANK(H19,$H$2:$H$1208,0),"Alternate event")</f>
        <v>1</v>
      </c>
      <c r="M19" s="2" t="str">
        <f t="shared" si="0"/>
        <v>Stewart MCSWEYN1500m</v>
      </c>
      <c r="N19" t="str">
        <f>IF(COUNTIFS($M$2:$M$3996, M19)&gt;1, "Duplicate", "Unique")</f>
        <v>Unique</v>
      </c>
      <c r="Q19" s="70"/>
      <c r="R19" s="71"/>
      <c r="S19" s="71"/>
      <c r="T19" s="71"/>
      <c r="U19" s="71"/>
      <c r="V19" s="71"/>
      <c r="W19" s="71"/>
      <c r="X19" s="71"/>
      <c r="Y19" s="72"/>
    </row>
    <row r="20" spans="1:25" x14ac:dyDescent="0.2">
      <c r="A20" s="2">
        <f t="shared" si="1"/>
        <v>18</v>
      </c>
      <c r="B20" t="s">
        <v>268</v>
      </c>
      <c r="C20" t="s">
        <v>28</v>
      </c>
      <c r="D20" s="5">
        <v>35360</v>
      </c>
      <c r="E20" s="41">
        <f ca="1">DATEDIF(D20,TODAY(),"y")</f>
        <v>25</v>
      </c>
      <c r="F20" s="42" t="str">
        <f>IFERROR(VLOOKUP(B20&amp;C20,AUS_male_points_list!$A$3:$S$1048576,19,FALSE), IFERROR(VLOOKUP(B20&amp;C20,AUS_female_points_list!$A$3:$S$1048576,19,FALSE),""))</f>
        <v>Q</v>
      </c>
      <c r="G20" s="2" t="str">
        <f>_xlfn.IFNA(VLOOKUP(B20&amp;C20,Nat_Champs!$C$2:$D$41,2,),"")</f>
        <v/>
      </c>
      <c r="H20" s="79">
        <f>IFERROR(VLOOKUP(B20&amp;C20,AUS_male_Toplist_21_22!$O$3:$R$2969,2,FALSE),IFERROR(VLOOKUP(B20&amp;C20,AUS_female_Toplist_21_22!$O$3:$R$2879,2,FALSE),"Not found"))</f>
        <v>1215</v>
      </c>
      <c r="I20" s="79">
        <f>IFERROR(VLOOKUP(B20&amp;C20,AUS_male_Toplist_21_22!$O$3:$R$2969,3,FALSE),IFERROR(VLOOKUP(B20&amp;C20,AUS_female_Toplist_21_22!$O$3:$R$2879,3,FALSE),"Not found"))</f>
        <v>4</v>
      </c>
      <c r="J20" s="2">
        <f>IFERROR(VLOOKUP(B20&amp;C20,AUS_male_Toplist_21_22!$O$3:$R$2969,4,FALSE),IFERROR(VLOOKUP(B20&amp;C20,AUS_female_Toplist_21_22!$O$3:$R$2879,4,FALSE),"Not found"))</f>
        <v>1</v>
      </c>
      <c r="K20" s="2">
        <f>(COUNTIF($B$2:$B20,$B20)=1)+0</f>
        <v>1</v>
      </c>
      <c r="L20" s="2">
        <f>IF(K20=1,RANK(H20,$H$2:$H$1208,0),"Alternate event")</f>
        <v>6</v>
      </c>
      <c r="M20" s="2" t="str">
        <f t="shared" si="0"/>
        <v>Jessica HULL1500m</v>
      </c>
      <c r="N20" t="str">
        <f>IF(COUNTIFS($M$2:$M$3996, M20)&gt;1, "Duplicate", "Unique")</f>
        <v>Unique</v>
      </c>
      <c r="Q20" s="73" t="s">
        <v>1104</v>
      </c>
      <c r="R20" s="71"/>
      <c r="S20" s="71"/>
      <c r="T20" s="71"/>
      <c r="U20" s="71"/>
      <c r="V20" s="71"/>
      <c r="W20" s="71"/>
      <c r="X20" s="71"/>
      <c r="Y20" s="72"/>
    </row>
    <row r="21" spans="1:25" x14ac:dyDescent="0.2">
      <c r="A21" s="2">
        <f t="shared" si="1"/>
        <v>19</v>
      </c>
      <c r="B21" t="s">
        <v>234</v>
      </c>
      <c r="C21" t="s">
        <v>28</v>
      </c>
      <c r="D21" s="5">
        <v>33409</v>
      </c>
      <c r="E21" s="41">
        <f ca="1">DATEDIF(D21,TODAY(),"y")</f>
        <v>30</v>
      </c>
      <c r="F21" s="42" t="str">
        <f>IFERROR(VLOOKUP(B21&amp;C21,AUS_male_points_list!$A$3:$S$1048576,19,FALSE), IFERROR(VLOOKUP(B21&amp;C21,AUS_female_points_list!$A$3:$S$1048576,19,FALSE),""))</f>
        <v>Q</v>
      </c>
      <c r="G21" s="2" t="str">
        <f>_xlfn.IFNA(VLOOKUP(B21&amp;C21,Nat_Champs!$C$2:$D$41,2,),"")</f>
        <v/>
      </c>
      <c r="H21" s="79">
        <f>IFERROR(VLOOKUP(B21&amp;C21,AUS_male_Toplist_21_22!$O$3:$R$2969,2,FALSE),IFERROR(VLOOKUP(B21&amp;C21,AUS_female_Toplist_21_22!$O$3:$R$2879,2,FALSE),"Not found"))</f>
        <v>1213</v>
      </c>
      <c r="I21" s="79">
        <f>IFERROR(VLOOKUP(B21&amp;C21,AUS_male_Toplist_21_22!$O$3:$R$2969,3,FALSE),IFERROR(VLOOKUP(B21&amp;C21,AUS_female_Toplist_21_22!$O$3:$R$2879,3,FALSE),"Not found"))</f>
        <v>5</v>
      </c>
      <c r="J21" s="2">
        <f>IFERROR(VLOOKUP(B21&amp;C21,AUS_male_Toplist_21_22!$O$3:$R$2969,4,FALSE),IFERROR(VLOOKUP(B21&amp;C21,AUS_female_Toplist_21_22!$O$3:$R$2879,4,FALSE),"Not found"))</f>
        <v>2</v>
      </c>
      <c r="K21" s="2">
        <f>(COUNTIF($B$2:$B21,$B21)=1)+0</f>
        <v>1</v>
      </c>
      <c r="L21" s="2">
        <f>IF(K21=1,RANK(H21,$H$2:$H$1208,0),"Alternate event")</f>
        <v>8</v>
      </c>
      <c r="M21" s="2" t="str">
        <f t="shared" si="0"/>
        <v>Linden HALL1500m</v>
      </c>
      <c r="N21" t="str">
        <f>IF(COUNTIFS($M$2:$M$3996, M21)&gt;1, "Duplicate", "Unique")</f>
        <v>Unique</v>
      </c>
      <c r="Q21" s="70"/>
      <c r="R21" s="71"/>
      <c r="S21" s="71"/>
      <c r="T21" s="71"/>
      <c r="U21" s="71"/>
      <c r="V21" s="71"/>
      <c r="W21" s="71"/>
      <c r="X21" s="71"/>
      <c r="Y21" s="72"/>
    </row>
    <row r="22" spans="1:25" x14ac:dyDescent="0.2">
      <c r="B22" t="s">
        <v>290</v>
      </c>
      <c r="C22" t="s">
        <v>34</v>
      </c>
      <c r="D22" s="5">
        <v>32724</v>
      </c>
      <c r="E22" s="41">
        <f ca="1">DATEDIF(D22,TODAY(),"y")</f>
        <v>32</v>
      </c>
      <c r="F22" s="42" t="str">
        <f>IFERROR(VLOOKUP(B22&amp;C22,AUS_male_points_list!$A$3:$S$1048576,19,FALSE), IFERROR(VLOOKUP(B22&amp;C22,AUS_female_points_list!$A$3:$S$1048576,19,FALSE),""))</f>
        <v>Q</v>
      </c>
      <c r="G22" s="2" t="str">
        <f>_xlfn.IFNA(VLOOKUP(B22&amp;C22,Nat_Champs!$C$2:$D$41,2,),"")</f>
        <v/>
      </c>
      <c r="H22" s="79">
        <f>IFERROR(VLOOKUP(B22&amp;C22,AUS_male_Toplist_21_22!$O$3:$R$2969,2,FALSE),IFERROR(VLOOKUP(B22&amp;C22,AUS_female_Toplist_21_22!$O$3:$R$2879,2,FALSE),"Not found"))</f>
        <v>1199</v>
      </c>
      <c r="I22" s="79">
        <f>IFERROR(VLOOKUP(B22&amp;C22,AUS_male_Toplist_21_22!$O$3:$R$2969,3,FALSE),IFERROR(VLOOKUP(B22&amp;C22,AUS_female_Toplist_21_22!$O$3:$R$2879,3,FALSE),"Not found"))</f>
        <v>7</v>
      </c>
      <c r="J22" s="2">
        <f>IFERROR(VLOOKUP(B22&amp;C22,AUS_male_Toplist_21_22!$O$3:$R$2969,4,FALSE),IFERROR(VLOOKUP(B22&amp;C22,AUS_female_Toplist_21_22!$O$3:$R$2879,4,FALSE),"Not found"))</f>
        <v>1</v>
      </c>
      <c r="K22" s="2">
        <f>(COUNTIF($B$2:$B22,$B22)=1)+0</f>
        <v>1</v>
      </c>
      <c r="L22" s="2">
        <f>IF(K22=1,RANK(H22,$H$2:$H$1208,0),"Alternate event")</f>
        <v>13</v>
      </c>
      <c r="M22" s="2" t="str">
        <f t="shared" si="0"/>
        <v>Genevieve GREGSON3000msc</v>
      </c>
      <c r="N22" t="str">
        <f>IF(COUNTIFS($M$2:$M$3996, M22)&gt;1, "Duplicate", "Unique")</f>
        <v>Unique</v>
      </c>
      <c r="Q22" s="201" t="s">
        <v>1105</v>
      </c>
      <c r="R22" s="71"/>
      <c r="S22" s="71"/>
      <c r="T22" s="71"/>
      <c r="U22" s="71"/>
      <c r="V22" s="71"/>
      <c r="W22" s="71"/>
      <c r="X22" s="71"/>
      <c r="Y22" s="72"/>
    </row>
    <row r="23" spans="1:25" x14ac:dyDescent="0.2">
      <c r="A23" s="2">
        <v>20</v>
      </c>
      <c r="B23" t="s">
        <v>364</v>
      </c>
      <c r="C23" t="s">
        <v>37</v>
      </c>
      <c r="D23" s="5">
        <v>34162</v>
      </c>
      <c r="E23" s="41">
        <f ca="1">DATEDIF(D23,TODAY(),"y")</f>
        <v>28</v>
      </c>
      <c r="F23" s="42" t="str">
        <f>IFERROR(VLOOKUP(B23&amp;C23,AUS_male_points_list!$A$3:$S$1048576,19,FALSE), IFERROR(VLOOKUP(B23&amp;C23,AUS_female_points_list!$A$3:$S$1048576,19,FALSE),""))</f>
        <v>Q</v>
      </c>
      <c r="G23" s="2" t="str">
        <f>_xlfn.IFNA(VLOOKUP(B23&amp;C23,Nat_Champs!$C$2:$D$41,2,),"")</f>
        <v/>
      </c>
      <c r="H23" s="79">
        <f>IFERROR(VLOOKUP(B23&amp;C23,AUS_male_Toplist_21_22!$O$3:$R$2969,2,FALSE),IFERROR(VLOOKUP(B23&amp;C23,AUS_female_Toplist_21_22!$O$3:$R$2879,2,FALSE),"Not found"))</f>
        <v>1183</v>
      </c>
      <c r="I23" s="79">
        <f>IFERROR(VLOOKUP(B23&amp;C23,AUS_male_Toplist_21_22!$O$3:$R$2969,3,FALSE),IFERROR(VLOOKUP(B23&amp;C23,AUS_female_Toplist_21_22!$O$3:$R$2879,3,FALSE),"Not found"))</f>
        <v>7</v>
      </c>
      <c r="J23" s="2">
        <f>IFERROR(VLOOKUP(B23&amp;C23,AUS_male_Toplist_21_22!$O$3:$R$2969,4,FALSE),IFERROR(VLOOKUP(B23&amp;C23,AUS_female_Toplist_21_22!$O$3:$R$2879,4,FALSE),"Not found"))</f>
        <v>1</v>
      </c>
      <c r="K23" s="2">
        <f>(COUNTIF($B$2:$B23,$B23)=1)+0</f>
        <v>1</v>
      </c>
      <c r="L23" s="2">
        <f>IF(K23=1,RANK(H23,$H$2:$H$1208,0),"Alternate event")</f>
        <v>24</v>
      </c>
      <c r="M23" s="2" t="str">
        <f t="shared" si="0"/>
        <v>Brooke STRATTONlong-jump</v>
      </c>
      <c r="N23" t="str">
        <f>IF(COUNTIFS($M$2:$M$3996, M23)&gt;1, "Duplicate", "Unique")</f>
        <v>Unique</v>
      </c>
      <c r="Q23" s="202"/>
      <c r="R23" s="71"/>
      <c r="S23" s="71"/>
      <c r="T23" s="71"/>
      <c r="U23" s="71"/>
      <c r="V23" s="71"/>
      <c r="W23" s="71"/>
      <c r="X23" s="71"/>
      <c r="Y23" s="72"/>
    </row>
    <row r="24" spans="1:25" x14ac:dyDescent="0.2">
      <c r="A24" s="2">
        <f t="shared" si="1"/>
        <v>21</v>
      </c>
      <c r="B24" t="s">
        <v>644</v>
      </c>
      <c r="C24" t="s">
        <v>28</v>
      </c>
      <c r="D24" s="5">
        <v>35860</v>
      </c>
      <c r="E24" s="41">
        <f ca="1">DATEDIF(D24,TODAY(),"y")</f>
        <v>24</v>
      </c>
      <c r="F24" s="42" t="str">
        <f>IFERROR(VLOOKUP(B24&amp;C24,AUS_male_points_list!$A$3:$S$1048576,19,FALSE), IFERROR(VLOOKUP(B24&amp;C24,AUS_female_points_list!$A$3:$S$1048576,19,FALSE),""))</f>
        <v>Q</v>
      </c>
      <c r="G24" s="2" t="str">
        <f>_xlfn.IFNA(VLOOKUP(B24&amp;C24,Nat_Champs!$C$2:$D$41,2,),"")</f>
        <v/>
      </c>
      <c r="H24" s="79">
        <f>IFERROR(VLOOKUP(B24&amp;C24,AUS_male_Toplist_21_22!$O$3:$R$2969,2,FALSE),IFERROR(VLOOKUP(B24&amp;C24,AUS_female_Toplist_21_22!$O$3:$R$2879,2,FALSE),"Not found"))</f>
        <v>1199</v>
      </c>
      <c r="I24" s="79">
        <f>IFERROR(VLOOKUP(B24&amp;C24,AUS_male_Toplist_21_22!$O$3:$R$2969,3,FALSE),IFERROR(VLOOKUP(B24&amp;C24,AUS_female_Toplist_21_22!$O$3:$R$2879,3,FALSE),"Not found"))</f>
        <v>9</v>
      </c>
      <c r="J24" s="2">
        <f>IFERROR(VLOOKUP(B24&amp;C24,AUS_male_Toplist_21_22!$O$3:$R$2969,4,FALSE),IFERROR(VLOOKUP(B24&amp;C24,AUS_female_Toplist_21_22!$O$3:$R$2879,4,FALSE),"Not found"))</f>
        <v>3</v>
      </c>
      <c r="K24" s="2">
        <f>(COUNTIF($B$2:$B24,$B24)=1)+0</f>
        <v>1</v>
      </c>
      <c r="L24" s="2">
        <f>IF(K24=1,RANK(H24,$H$2:$H$1208,0),"Alternate event")</f>
        <v>13</v>
      </c>
      <c r="M24" s="2" t="str">
        <f t="shared" si="0"/>
        <v>Jye EDWARDS1500m</v>
      </c>
      <c r="N24" t="str">
        <f>IF(COUNTIFS($M$2:$M$3996, M24)&gt;1, "Duplicate", "Unique")</f>
        <v>Unique</v>
      </c>
      <c r="Q24" s="203" t="s">
        <v>4585</v>
      </c>
      <c r="R24" s="74"/>
      <c r="S24" s="74"/>
      <c r="T24" s="74"/>
      <c r="U24" s="74"/>
      <c r="V24" s="74"/>
      <c r="W24" s="74"/>
      <c r="X24" s="74"/>
      <c r="Y24" s="75"/>
    </row>
    <row r="25" spans="1:25" x14ac:dyDescent="0.2">
      <c r="A25" s="2">
        <f t="shared" si="1"/>
        <v>22</v>
      </c>
      <c r="B25" t="s">
        <v>503</v>
      </c>
      <c r="C25" t="s">
        <v>2</v>
      </c>
      <c r="D25" s="5">
        <v>35795</v>
      </c>
      <c r="E25" s="41">
        <f ca="1">DATEDIF(D25,TODAY(),"y")</f>
        <v>24</v>
      </c>
      <c r="F25" s="42" t="str">
        <f>IFERROR(VLOOKUP(B25&amp;C25,AUS_male_points_list!$A$3:$S$1048576,19,FALSE), IFERROR(VLOOKUP(B25&amp;C25,AUS_female_points_list!$A$3:$S$1048576,19,FALSE),""))</f>
        <v>Q</v>
      </c>
      <c r="G25" s="2" t="str">
        <f>_xlfn.IFNA(VLOOKUP(B25&amp;C25,Nat_Champs!$C$2:$D$41,2,),"")</f>
        <v/>
      </c>
      <c r="H25" s="79">
        <f>IFERROR(VLOOKUP(B25&amp;C25,AUS_male_Toplist_21_22!$O$3:$R$2969,2,FALSE),IFERROR(VLOOKUP(B25&amp;C25,AUS_female_Toplist_21_22!$O$3:$R$2879,2,FALSE),"Not found"))</f>
        <v>1203</v>
      </c>
      <c r="I25" s="79">
        <f>IFERROR(VLOOKUP(B25&amp;C25,AUS_male_Toplist_21_22!$O$3:$R$2969,3,FALSE),IFERROR(VLOOKUP(B25&amp;C25,AUS_female_Toplist_21_22!$O$3:$R$2879,3,FALSE),"Not found"))</f>
        <v>11</v>
      </c>
      <c r="J25" s="2">
        <f>IFERROR(VLOOKUP(B25&amp;C25,AUS_male_Toplist_21_22!$O$3:$R$2969,4,FALSE),IFERROR(VLOOKUP(B25&amp;C25,AUS_female_Toplist_21_22!$O$3:$R$2879,4,FALSE),"Not found"))</f>
        <v>1</v>
      </c>
      <c r="K25" s="2">
        <f>(COUNTIF($B$2:$B25,$B25)=1)+0</f>
        <v>1</v>
      </c>
      <c r="L25" s="2">
        <f>IF(K25=1,RANK(H25,$H$2:$H$1208,0),"Alternate event")</f>
        <v>10</v>
      </c>
      <c r="M25" s="2" t="str">
        <f t="shared" si="0"/>
        <v>Rohan BROWNING100m</v>
      </c>
      <c r="N25" t="str">
        <f>IF(COUNTIFS($M$2:$M$3996, M25)&gt;1, "Duplicate", "Unique")</f>
        <v>Unique</v>
      </c>
    </row>
    <row r="26" spans="1:25" x14ac:dyDescent="0.2">
      <c r="A26" s="2">
        <f t="shared" si="1"/>
        <v>23</v>
      </c>
      <c r="B26" t="s">
        <v>670</v>
      </c>
      <c r="C26" t="s">
        <v>34</v>
      </c>
      <c r="D26" s="5">
        <v>33550</v>
      </c>
      <c r="E26" s="41">
        <f ca="1">DATEDIF(D26,TODAY(),"y")</f>
        <v>30</v>
      </c>
      <c r="F26" s="42" t="str">
        <f>IFERROR(VLOOKUP(B26&amp;C26,AUS_male_points_list!$A$3:$S$1048576,19,FALSE), IFERROR(VLOOKUP(B26&amp;C26,AUS_female_points_list!$A$3:$S$1048576,19,FALSE),""))</f>
        <v>Q</v>
      </c>
      <c r="G26" s="2" t="str">
        <f>_xlfn.IFNA(VLOOKUP(B26&amp;C26,Nat_Champs!$C$2:$D$41,2,),"")</f>
        <v/>
      </c>
      <c r="H26" s="79">
        <f>IFERROR(VLOOKUP(B26&amp;C26,AUS_male_Toplist_21_22!$O$3:$R$2969,2,FALSE),IFERROR(VLOOKUP(B26&amp;C26,AUS_female_Toplist_21_22!$O$3:$R$2879,2,FALSE),"Not found"))</f>
        <v>1162</v>
      </c>
      <c r="I26" s="79">
        <f>IFERROR(VLOOKUP(B26&amp;C26,AUS_male_Toplist_21_22!$O$3:$R$2969,3,FALSE),IFERROR(VLOOKUP(B26&amp;C26,AUS_female_Toplist_21_22!$O$3:$R$2879,3,FALSE),"Not found"))</f>
        <v>11</v>
      </c>
      <c r="J26" s="2">
        <f>IFERROR(VLOOKUP(B26&amp;C26,AUS_male_Toplist_21_22!$O$3:$R$2969,4,FALSE),IFERROR(VLOOKUP(B26&amp;C26,AUS_female_Toplist_21_22!$O$3:$R$2879,4,FALSE),"Not found"))</f>
        <v>2</v>
      </c>
      <c r="K26" s="2">
        <f>(COUNTIF($B$2:$B26,$B26)=1)+0</f>
        <v>1</v>
      </c>
      <c r="L26" s="2">
        <f>IF(K26=1,RANK(H26,$H$2:$H$1208,0),"Alternate event")</f>
        <v>43</v>
      </c>
      <c r="M26" s="2" t="str">
        <f t="shared" ref="M26:M55" si="2">B26&amp;C26</f>
        <v>Ben BUCKINGHAM3000msc</v>
      </c>
      <c r="N26" t="str">
        <f>IF(COUNTIFS($M$2:$M$3996, M26)&gt;1, "Duplicate", "Unique")</f>
        <v>Unique</v>
      </c>
    </row>
    <row r="27" spans="1:25" x14ac:dyDescent="0.2">
      <c r="A27" s="2">
        <f t="shared" si="1"/>
        <v>24</v>
      </c>
      <c r="B27" t="s">
        <v>184</v>
      </c>
      <c r="C27" t="s">
        <v>25</v>
      </c>
      <c r="D27" s="5">
        <v>36615</v>
      </c>
      <c r="E27" s="41">
        <f ca="1">DATEDIF(D27,TODAY(),"y")</f>
        <v>22</v>
      </c>
      <c r="F27" s="42" t="str">
        <f>IFERROR(VLOOKUP(B27&amp;C27,AUS_male_points_list!$A$3:$S$1048576,19,FALSE), IFERROR(VLOOKUP(B27&amp;C27,AUS_female_points_list!$A$3:$S$1048576,19,FALSE),""))</f>
        <v>Q</v>
      </c>
      <c r="G27" s="2" t="str">
        <f>_xlfn.IFNA(VLOOKUP(B27&amp;C27,Nat_Champs!$C$2:$D$41,2,),"")</f>
        <v/>
      </c>
      <c r="H27" s="79">
        <f>IFERROR(VLOOKUP(B27&amp;C27,AUS_male_Toplist_21_22!$O$3:$R$2969,2,FALSE),IFERROR(VLOOKUP(B27&amp;C27,AUS_female_Toplist_21_22!$O$3:$R$2879,2,FALSE),"Not found"))</f>
        <v>1179</v>
      </c>
      <c r="I27" s="79">
        <f>IFERROR(VLOOKUP(B27&amp;C27,AUS_male_Toplist_21_22!$O$3:$R$2969,3,FALSE),IFERROR(VLOOKUP(B27&amp;C27,AUS_female_Toplist_21_22!$O$3:$R$2879,3,FALSE),"Not found"))</f>
        <v>13</v>
      </c>
      <c r="J27" s="2">
        <f>IFERROR(VLOOKUP(B27&amp;C27,AUS_male_Toplist_21_22!$O$3:$R$2969,4,FALSE),IFERROR(VLOOKUP(B27&amp;C27,AUS_female_Toplist_21_22!$O$3:$R$2879,4,FALSE),"Not found"))</f>
        <v>1</v>
      </c>
      <c r="K27" s="2">
        <f>(COUNTIF($B$2:$B27,$B27)=1)+0</f>
        <v>1</v>
      </c>
      <c r="L27" s="2">
        <f>IF(K27=1,RANK(H27,$H$2:$H$1208,0),"Alternate event")</f>
        <v>28</v>
      </c>
      <c r="M27" s="2" t="str">
        <f t="shared" si="2"/>
        <v>Riley DAY200m</v>
      </c>
      <c r="N27" t="str">
        <f>IF(COUNTIFS($M$2:$M$3996, M27)&gt;1, "Duplicate", "Unique")</f>
        <v>Unique</v>
      </c>
    </row>
    <row r="28" spans="1:25" x14ac:dyDescent="0.2">
      <c r="A28" s="2">
        <v>26</v>
      </c>
      <c r="B28" t="s">
        <v>681</v>
      </c>
      <c r="C28" t="s">
        <v>29</v>
      </c>
      <c r="D28" s="5">
        <v>31691</v>
      </c>
      <c r="E28" s="41">
        <f ca="1">DATEDIF(D28,TODAY(),"y")</f>
        <v>35</v>
      </c>
      <c r="F28" s="42" t="str">
        <f>IFERROR(VLOOKUP(B28&amp;C28,AUS_male_points_list!$A$3:$S$1048576,19,FALSE), IFERROR(VLOOKUP(B28&amp;C28,AUS_female_points_list!$A$3:$S$1048576,19,FALSE),""))</f>
        <v>Q</v>
      </c>
      <c r="G28" s="2" t="str">
        <f>_xlfn.IFNA(VLOOKUP(B28&amp;C28,Nat_Champs!$C$2:$D$41,2,),"")</f>
        <v/>
      </c>
      <c r="H28" s="79">
        <f>IFERROR(VLOOKUP(B28&amp;C28,AUS_male_Toplist_21_22!$O$3:$R$2969,2,FALSE),IFERROR(VLOOKUP(B28&amp;C28,AUS_female_Toplist_21_22!$O$3:$R$2879,2,FALSE),"Not found"))</f>
        <v>1163</v>
      </c>
      <c r="I28" s="79">
        <f>IFERROR(VLOOKUP(B28&amp;C28,AUS_male_Toplist_21_22!$O$3:$R$2969,3,FALSE),IFERROR(VLOOKUP(B28&amp;C28,AUS_female_Toplist_21_22!$O$3:$R$2879,3,FALSE),"Not found"))</f>
        <v>19</v>
      </c>
      <c r="J28" s="2">
        <f>IFERROR(VLOOKUP(B28&amp;C28,AUS_male_Toplist_21_22!$O$3:$R$2969,4,FALSE),IFERROR(VLOOKUP(B28&amp;C28,AUS_female_Toplist_21_22!$O$3:$R$2879,4,FALSE),"Not found"))</f>
        <v>2</v>
      </c>
      <c r="K28" s="2">
        <f>(COUNTIF($B$2:$B28,$B28)=1)+0</f>
        <v>1</v>
      </c>
      <c r="L28" s="2">
        <f>IF(K28=1,RANK(H28,$H$2:$H$1208,0),"Alternate event")</f>
        <v>39</v>
      </c>
      <c r="M28" s="2" t="str">
        <f t="shared" si="2"/>
        <v>David MCNEILL5000m</v>
      </c>
      <c r="N28" t="str">
        <f>IF(COUNTIFS($M$2:$M$3996, M28)&gt;1, "Duplicate", "Unique")</f>
        <v>Unique</v>
      </c>
    </row>
    <row r="29" spans="1:25" x14ac:dyDescent="0.2">
      <c r="A29" s="2">
        <f t="shared" si="1"/>
        <v>27</v>
      </c>
      <c r="B29" t="s">
        <v>476</v>
      </c>
      <c r="C29" t="s">
        <v>41</v>
      </c>
      <c r="D29" s="5">
        <v>30142</v>
      </c>
      <c r="E29" s="41">
        <f ca="1">DATEDIF(D29,TODAY(),"y")</f>
        <v>39</v>
      </c>
      <c r="F29" s="42" t="str">
        <f>IFERROR(VLOOKUP(B29&amp;C29,AUS_male_points_list!$A$3:$S$1048576,19,FALSE), IFERROR(VLOOKUP(B29&amp;C29,AUS_female_points_list!$A$3:$S$1048576,19,FALSE),""))</f>
        <v/>
      </c>
      <c r="G29" s="2" t="str">
        <f>_xlfn.IFNA(VLOOKUP(B29&amp;C29,Nat_Champs!$C$2:$D$41,2,),"")</f>
        <v/>
      </c>
      <c r="H29" s="79">
        <f>IFERROR(VLOOKUP(B29&amp;C29,AUS_male_Toplist_21_22!$O$3:$R$2969,2,FALSE),IFERROR(VLOOKUP(B29&amp;C29,AUS_female_Toplist_21_22!$O$3:$R$2879,2,FALSE),"Not found"))</f>
        <v>1143</v>
      </c>
      <c r="I29" s="79">
        <f>IFERROR(VLOOKUP(B29&amp;C29,AUS_male_Toplist_21_22!$O$3:$R$2969,3,FALSE),IFERROR(VLOOKUP(B29&amp;C29,AUS_female_Toplist_21_22!$O$3:$R$2879,3,FALSE),"Not found"))</f>
        <v>2</v>
      </c>
      <c r="J29" s="2">
        <f>IFERROR(VLOOKUP(B29&amp;C29,AUS_male_Toplist_21_22!$O$3:$R$2969,4,FALSE),IFERROR(VLOOKUP(B29&amp;C29,AUS_female_Toplist_21_22!$O$3:$R$2879,4,FALSE),"Not found"))</f>
        <v>2</v>
      </c>
      <c r="K29" s="2">
        <f>(COUNTIF($B$2:$B29,$B29)=1)+0</f>
        <v>1</v>
      </c>
      <c r="L29" s="2">
        <f>IF(K29=1,RANK(H29,$H$2:$H$1208,0),"Alternate event")</f>
        <v>69</v>
      </c>
      <c r="M29" s="2" t="str">
        <f t="shared" si="2"/>
        <v>Kathryn MITCHELLjavelin-throw</v>
      </c>
      <c r="N29" t="str">
        <f>IF(COUNTIFS($M$2:$M$3996, M29)&gt;1, "Duplicate", "Unique")</f>
        <v>Unique</v>
      </c>
    </row>
    <row r="30" spans="1:25" x14ac:dyDescent="0.2">
      <c r="A30" s="2">
        <f t="shared" si="1"/>
        <v>28</v>
      </c>
      <c r="B30" t="s">
        <v>491</v>
      </c>
      <c r="C30" t="s">
        <v>85</v>
      </c>
      <c r="D30" s="5">
        <v>37076</v>
      </c>
      <c r="E30" s="41">
        <f ca="1">DATEDIF(D30,TODAY(),"y")</f>
        <v>20</v>
      </c>
      <c r="F30" s="42" t="str">
        <f>IFERROR(VLOOKUP(B30&amp;C30,AUS_male_points_list!$A$3:$S$1048576,19,FALSE), IFERROR(VLOOKUP(B30&amp;C30,AUS_female_points_list!$A$3:$S$1048576,19,FALSE),""))</f>
        <v/>
      </c>
      <c r="G30" s="2" t="str">
        <f>_xlfn.IFNA(VLOOKUP(B30&amp;C30,Nat_Champs!$C$2:$D$41,2,),"")</f>
        <v/>
      </c>
      <c r="H30" s="79">
        <f>IFERROR(VLOOKUP(B30&amp;C30,AUS_male_Toplist_21_22!$O$3:$R$2969,2,FALSE),IFERROR(VLOOKUP(B30&amp;C30,AUS_female_Toplist_21_22!$O$3:$R$2879,2,FALSE),"Not found"))</f>
        <v>1097</v>
      </c>
      <c r="I30" s="79">
        <f>IFERROR(VLOOKUP(B30&amp;C30,AUS_male_Toplist_21_22!$O$3:$R$2969,3,FALSE),IFERROR(VLOOKUP(B30&amp;C30,AUS_female_Toplist_21_22!$O$3:$R$2879,3,FALSE),"Not found"))</f>
        <v>3</v>
      </c>
      <c r="J30" s="2">
        <f>IFERROR(VLOOKUP(B30&amp;C30,AUS_male_Toplist_21_22!$O$3:$R$2969,4,FALSE),IFERROR(VLOOKUP(B30&amp;C30,AUS_female_Toplist_21_22!$O$3:$R$2879,4,FALSE),"Not found"))</f>
        <v>3</v>
      </c>
      <c r="K30" s="2">
        <f>(COUNTIF($B$2:$B30,$B30)=1)+0</f>
        <v>1</v>
      </c>
      <c r="L30" s="2">
        <f>IF(K30=1,RANK(H30,$H$2:$H$1208,0),"Alternate event")</f>
        <v>203</v>
      </c>
      <c r="M30" s="2" t="str">
        <f t="shared" si="2"/>
        <v>Rebecca HENDERSONrace-walking</v>
      </c>
      <c r="N30" t="str">
        <f>IF(COUNTIFS($M$2:$M$3996, M30)&gt;1, "Duplicate", "Unique")</f>
        <v>Unique</v>
      </c>
    </row>
    <row r="31" spans="1:25" x14ac:dyDescent="0.2">
      <c r="B31" t="s">
        <v>441</v>
      </c>
      <c r="C31" t="s">
        <v>40</v>
      </c>
      <c r="D31" s="5">
        <v>32289</v>
      </c>
      <c r="E31" s="41">
        <f t="shared" ref="E31:E94" ca="1" si="3">DATEDIF(D31,TODAY(),"y")</f>
        <v>33</v>
      </c>
      <c r="F31" s="42" t="str">
        <f>IFERROR(VLOOKUP(B31&amp;C31,AUS_male_points_list!$A$3:$S$1048576,19,FALSE), IFERROR(VLOOKUP(B31&amp;C31,AUS_female_points_list!$A$3:$S$1048576,19,FALSE),""))</f>
        <v/>
      </c>
      <c r="G31" s="2" t="str">
        <f>_xlfn.IFNA(VLOOKUP(B31&amp;C31,Nat_Champs!$C$2:$D$41,2,),"")</f>
        <v/>
      </c>
      <c r="H31" s="79">
        <f>IFERROR(VLOOKUP(B31&amp;C31,AUS_male_Toplist_21_22!$O$3:$R$2969,2,FALSE),IFERROR(VLOOKUP(B31&amp;C31,AUS_female_Toplist_21_22!$O$3:$R$2879,2,FALSE),"Not found"))</f>
        <v>1133</v>
      </c>
      <c r="I31" s="79">
        <f>IFERROR(VLOOKUP(B31&amp;C31,AUS_male_Toplist_21_22!$O$3:$R$2969,3,FALSE),IFERROR(VLOOKUP(B31&amp;C31,AUS_female_Toplist_21_22!$O$3:$R$2879,3,FALSE),"Not found"))</f>
        <v>4</v>
      </c>
      <c r="J31" s="2">
        <f>IFERROR(VLOOKUP(B31&amp;C31,AUS_male_Toplist_21_22!$O$3:$R$2969,4,FALSE),IFERROR(VLOOKUP(B31&amp;C31,AUS_female_Toplist_21_22!$O$3:$R$2879,4,FALSE),"Not found"))</f>
        <v>1</v>
      </c>
      <c r="K31" s="2">
        <f>(COUNTIF($B$2:$B31,$B31)=1)+0</f>
        <v>1</v>
      </c>
      <c r="L31" s="2">
        <f>IF(K31=1,RANK(H31,$H$2:$H$1208,0),"Alternate event")</f>
        <v>92</v>
      </c>
      <c r="M31" s="2" t="str">
        <f t="shared" si="2"/>
        <v>Dani STEVENSdiscus-throw</v>
      </c>
      <c r="N31" t="str">
        <f>IF(COUNTIFS($M$2:$M$3996, M31)&gt;1, "Duplicate", "Unique")</f>
        <v>Unique</v>
      </c>
    </row>
    <row r="32" spans="1:25" x14ac:dyDescent="0.2">
      <c r="A32" s="2">
        <f>IF(AND(K32=1,J32&lt;=3),A30+1,A30)</f>
        <v>29</v>
      </c>
      <c r="B32" t="s">
        <v>812</v>
      </c>
      <c r="C32" t="s">
        <v>81</v>
      </c>
      <c r="D32" s="5">
        <v>33242</v>
      </c>
      <c r="E32" s="41">
        <f t="shared" ca="1" si="3"/>
        <v>31</v>
      </c>
      <c r="F32" s="42" t="str">
        <f>IFERROR(VLOOKUP(B32&amp;C32,AUS_male_points_list!$A$3:$S$1048576,19,FALSE), IFERROR(VLOOKUP(B32&amp;C32,AUS_female_points_list!$A$3:$S$1048576,19,FALSE),""))</f>
        <v/>
      </c>
      <c r="G32" s="2" t="str">
        <f>_xlfn.IFNA(VLOOKUP(B32&amp;C32,Nat_Champs!$C$2:$D$41,2,),"")</f>
        <v/>
      </c>
      <c r="H32" s="79">
        <f>IFERROR(VLOOKUP(B32&amp;C32,AUS_male_Toplist_21_22!$O$3:$R$2969,2,FALSE),IFERROR(VLOOKUP(B32&amp;C32,AUS_female_Toplist_21_22!$O$3:$R$2879,2,FALSE),"Not found"))</f>
        <v>1160</v>
      </c>
      <c r="I32" s="79">
        <f>IFERROR(VLOOKUP(B32&amp;C32,AUS_male_Toplist_21_22!$O$3:$R$2969,3,FALSE),IFERROR(VLOOKUP(B32&amp;C32,AUS_female_Toplist_21_22!$O$3:$R$2879,3,FALSE),"Not found"))</f>
        <v>4</v>
      </c>
      <c r="J32" s="2">
        <f>IFERROR(VLOOKUP(B32&amp;C32,AUS_male_Toplist_21_22!$O$3:$R$2969,4,FALSE),IFERROR(VLOOKUP(B32&amp;C32,AUS_female_Toplist_21_22!$O$3:$R$2879,4,FALSE),"Not found"))</f>
        <v>2</v>
      </c>
      <c r="K32" s="2">
        <f>(COUNTIF($B$2:$B32,$B32)=1)+0</f>
        <v>1</v>
      </c>
      <c r="L32" s="2">
        <f>IF(K32=1,RANK(H32,$H$2:$H$1208,0),"Alternate event")</f>
        <v>45</v>
      </c>
      <c r="M32" s="2" t="str">
        <f t="shared" si="2"/>
        <v>Rhydian COWLEY20km-race-walking</v>
      </c>
      <c r="N32" t="str">
        <f>IF(COUNTIFS($M$2:$M$3996, M32)&gt;1, "Duplicate", "Unique")</f>
        <v>Unique</v>
      </c>
    </row>
    <row r="33" spans="1:14" x14ac:dyDescent="0.2">
      <c r="A33" s="2">
        <f t="shared" si="1"/>
        <v>30</v>
      </c>
      <c r="B33" t="s">
        <v>771</v>
      </c>
      <c r="C33" t="s">
        <v>36</v>
      </c>
      <c r="D33" s="5">
        <v>37179</v>
      </c>
      <c r="E33" s="41">
        <f t="shared" ca="1" si="3"/>
        <v>20</v>
      </c>
      <c r="F33" s="42" t="str">
        <f>IFERROR(VLOOKUP(B33&amp;C33,AUS_male_points_list!$A$3:$S$1048576,19,FALSE), IFERROR(VLOOKUP(B33&amp;C33,AUS_female_points_list!$A$3:$S$1048576,19,FALSE),""))</f>
        <v/>
      </c>
      <c r="G33" s="2" t="str">
        <f>_xlfn.IFNA(VLOOKUP(B33&amp;C33,Nat_Champs!$C$2:$D$41,2,),"")</f>
        <v/>
      </c>
      <c r="H33" s="79">
        <f>IFERROR(VLOOKUP(B33&amp;C33,AUS_male_Toplist_21_22!$O$3:$R$2969,2,FALSE),IFERROR(VLOOKUP(B33&amp;C33,AUS_female_Toplist_21_22!$O$3:$R$2879,2,FALSE),"Not found"))</f>
        <v>1116</v>
      </c>
      <c r="I33" s="79">
        <f>IFERROR(VLOOKUP(B33&amp;C33,AUS_male_Toplist_21_22!$O$3:$R$2969,3,FALSE),IFERROR(VLOOKUP(B33&amp;C33,AUS_female_Toplist_21_22!$O$3:$R$2879,3,FALSE),"Not found"))</f>
        <v>4</v>
      </c>
      <c r="J33" s="2">
        <f>IFERROR(VLOOKUP(B33&amp;C33,AUS_male_Toplist_21_22!$O$3:$R$2969,4,FALSE),IFERROR(VLOOKUP(B33&amp;C33,AUS_female_Toplist_21_22!$O$3:$R$2879,4,FALSE),"Not found"))</f>
        <v>2</v>
      </c>
      <c r="K33" s="2">
        <f>(COUNTIF($B$2:$B33,$B33)=1)+0</f>
        <v>1</v>
      </c>
      <c r="L33" s="2">
        <f>IF(K33=1,RANK(H33,$H$2:$H$1208,0),"Alternate event")</f>
        <v>139</v>
      </c>
      <c r="M33" s="2" t="str">
        <f t="shared" si="2"/>
        <v>Jack DOWNEYpole-vault</v>
      </c>
      <c r="N33" t="str">
        <f>IF(COUNTIFS($M$2:$M$3996, M33)&gt;1, "Duplicate", "Unique")</f>
        <v>Unique</v>
      </c>
    </row>
    <row r="34" spans="1:14" x14ac:dyDescent="0.2">
      <c r="A34" s="2">
        <f t="shared" si="1"/>
        <v>31</v>
      </c>
      <c r="B34" t="s">
        <v>423</v>
      </c>
      <c r="C34" s="5" t="s">
        <v>36</v>
      </c>
      <c r="D34" s="5">
        <v>34463</v>
      </c>
      <c r="E34" s="41">
        <f t="shared" ca="1" si="3"/>
        <v>27</v>
      </c>
      <c r="F34" s="42" t="str">
        <f>IFERROR(VLOOKUP(B34&amp;C34,AUS_male_points_list!$A$3:$S$1048576,19,FALSE), IFERROR(VLOOKUP(B34&amp;C34,AUS_female_points_list!$A$3:$S$1048576,19,FALSE),""))</f>
        <v/>
      </c>
      <c r="G34" s="2" t="str">
        <f>_xlfn.IFNA(VLOOKUP(B34&amp;C34,Nat_Champs!$C$2:$D$41,2,),"")</f>
        <v/>
      </c>
      <c r="H34" s="79">
        <f>IFERROR(VLOOKUP(B34&amp;C34,AUS_male_Toplist_21_22!$O$3:$R$2969,2,FALSE),IFERROR(VLOOKUP(B34&amp;C34,AUS_female_Toplist_21_22!$O$3:$R$2879,2,FALSE),"Not found"))</f>
        <v>1130</v>
      </c>
      <c r="I34" s="79">
        <f>IFERROR(VLOOKUP(B34&amp;C34,AUS_male_Toplist_21_22!$O$3:$R$2969,3,FALSE),IFERROR(VLOOKUP(B34&amp;C34,AUS_female_Toplist_21_22!$O$3:$R$2879,3,FALSE),"Not found"))</f>
        <v>5</v>
      </c>
      <c r="J34" s="2">
        <f>IFERROR(VLOOKUP(B34&amp;C34,AUS_male_Toplist_21_22!$O$3:$R$2969,4,FALSE),IFERROR(VLOOKUP(B34&amp;C34,AUS_female_Toplist_21_22!$O$3:$R$2879,4,FALSE),"Not found"))</f>
        <v>2</v>
      </c>
      <c r="K34" s="2">
        <f>(COUNTIF($B$2:$B34,$B34)=1)+0</f>
        <v>1</v>
      </c>
      <c r="L34" s="2">
        <f>IF(K34=1,RANK(H34,$H$2:$H$1208,0),"Alternate event")</f>
        <v>101</v>
      </c>
      <c r="M34" s="2" t="str">
        <f t="shared" si="2"/>
        <v>Elizaveta PARNOVApole-vault</v>
      </c>
      <c r="N34" t="str">
        <f>IF(COUNTIFS($M$2:$M$3996, M34)&gt;1, "Duplicate", "Unique")</f>
        <v>Unique</v>
      </c>
    </row>
    <row r="35" spans="1:14" x14ac:dyDescent="0.2">
      <c r="A35" s="2">
        <f t="shared" si="1"/>
        <v>32</v>
      </c>
      <c r="B35" t="s">
        <v>477</v>
      </c>
      <c r="C35" t="s">
        <v>41</v>
      </c>
      <c r="D35" s="5">
        <v>35421</v>
      </c>
      <c r="E35" s="41">
        <f t="shared" ca="1" si="3"/>
        <v>25</v>
      </c>
      <c r="F35" s="42" t="str">
        <f>IFERROR(VLOOKUP(B35&amp;C35,AUS_male_points_list!$A$3:$S$1048576,19,FALSE), IFERROR(VLOOKUP(B35&amp;C35,AUS_female_points_list!$A$3:$S$1048576,19,FALSE),""))</f>
        <v/>
      </c>
      <c r="G35" s="2" t="str">
        <f>_xlfn.IFNA(VLOOKUP(B35&amp;C35,Nat_Champs!$C$2:$D$41,2,),"")</f>
        <v>Y</v>
      </c>
      <c r="H35" s="79">
        <f>IFERROR(VLOOKUP(B35&amp;C35,AUS_male_Toplist_21_22!$O$3:$R$2969,2,FALSE),IFERROR(VLOOKUP(B35&amp;C35,AUS_female_Toplist_21_22!$O$3:$R$2879,2,FALSE),"Not found"))</f>
        <v>1122</v>
      </c>
      <c r="I35" s="79">
        <f>IFERROR(VLOOKUP(B35&amp;C35,AUS_male_Toplist_21_22!$O$3:$R$2969,3,FALSE),IFERROR(VLOOKUP(B35&amp;C35,AUS_female_Toplist_21_22!$O$3:$R$2879,3,FALSE),"Not found"))</f>
        <v>5</v>
      </c>
      <c r="J35" s="2">
        <f>IFERROR(VLOOKUP(B35&amp;C35,AUS_male_Toplist_21_22!$O$3:$R$2969,4,FALSE),IFERROR(VLOOKUP(B35&amp;C35,AUS_female_Toplist_21_22!$O$3:$R$2879,4,FALSE),"Not found"))</f>
        <v>3</v>
      </c>
      <c r="K35" s="2">
        <f>(COUNTIF($B$2:$B35,$B35)=1)+0</f>
        <v>1</v>
      </c>
      <c r="L35" s="2">
        <f>IF(K35=1,RANK(H35,$H$2:$H$1208,0),"Alternate event")</f>
        <v>125</v>
      </c>
      <c r="M35" s="2" t="str">
        <f t="shared" si="2"/>
        <v>Mackenzie LITTLEjavelin-throw</v>
      </c>
      <c r="N35" t="str">
        <f>IF(COUNTIFS($M$2:$M$3996, M35)&gt;1, "Duplicate", "Unique")</f>
        <v>Unique</v>
      </c>
    </row>
    <row r="36" spans="1:14" x14ac:dyDescent="0.2">
      <c r="A36" s="2">
        <f t="shared" si="1"/>
        <v>33</v>
      </c>
      <c r="B36" t="s">
        <v>770</v>
      </c>
      <c r="C36" t="s">
        <v>36</v>
      </c>
      <c r="D36" s="5">
        <v>35506</v>
      </c>
      <c r="E36" s="41">
        <f t="shared" ca="1" si="3"/>
        <v>25</v>
      </c>
      <c r="F36" s="42" t="str">
        <f>IFERROR(VLOOKUP(B36&amp;C36,AUS_male_points_list!$A$3:$S$1048576,19,FALSE), IFERROR(VLOOKUP(B36&amp;C36,AUS_female_points_list!$A$3:$S$1048576,19,FALSE),""))</f>
        <v/>
      </c>
      <c r="G36" s="2" t="str">
        <f>_xlfn.IFNA(VLOOKUP(B36&amp;C36,Nat_Champs!$C$2:$D$41,2,),"")</f>
        <v/>
      </c>
      <c r="H36" s="79">
        <f>IFERROR(VLOOKUP(B36&amp;C36,AUS_male_Toplist_21_22!$O$3:$R$2969,2,FALSE),IFERROR(VLOOKUP(B36&amp;C36,AUS_female_Toplist_21_22!$O$3:$R$2879,2,FALSE),"Not found"))</f>
        <v>1102</v>
      </c>
      <c r="I36" s="79">
        <f>IFERROR(VLOOKUP(B36&amp;C36,AUS_male_Toplist_21_22!$O$3:$R$2969,3,FALSE),IFERROR(VLOOKUP(B36&amp;C36,AUS_female_Toplist_21_22!$O$3:$R$2879,3,FALSE),"Not found"))</f>
        <v>5</v>
      </c>
      <c r="J36" s="2">
        <f>IFERROR(VLOOKUP(B36&amp;C36,AUS_male_Toplist_21_22!$O$3:$R$2969,4,FALSE),IFERROR(VLOOKUP(B36&amp;C36,AUS_female_Toplist_21_22!$O$3:$R$2879,4,FALSE),"Not found"))</f>
        <v>3</v>
      </c>
      <c r="K36" s="2">
        <f>(COUNTIF($B$2:$B36,$B36)=1)+0</f>
        <v>1</v>
      </c>
      <c r="L36" s="2">
        <f>IF(K36=1,RANK(H36,$H$2:$H$1208,0),"Alternate event")</f>
        <v>189</v>
      </c>
      <c r="M36" s="2" t="str">
        <f t="shared" si="2"/>
        <v>Angus ARMSTRONGpole-vault</v>
      </c>
      <c r="N36" t="str">
        <f>IF(COUNTIFS($M$2:$M$3996, M36)&gt;1, "Duplicate", "Unique")</f>
        <v>Unique</v>
      </c>
    </row>
    <row r="37" spans="1:14" x14ac:dyDescent="0.2">
      <c r="A37" s="2">
        <f t="shared" si="1"/>
        <v>33</v>
      </c>
      <c r="B37" t="s">
        <v>967</v>
      </c>
      <c r="C37" t="s">
        <v>85</v>
      </c>
      <c r="D37" s="5">
        <v>37643</v>
      </c>
      <c r="E37" s="41">
        <f t="shared" ca="1" si="3"/>
        <v>19</v>
      </c>
      <c r="F37" s="42" t="str">
        <f>IFERROR(VLOOKUP(B37&amp;C37,AUS_male_points_list!$A$3:$S$1048576,19,FALSE), IFERROR(VLOOKUP(B37&amp;C37,AUS_female_points_list!$A$3:$S$1048576,19,FALSE),""))</f>
        <v/>
      </c>
      <c r="G37" s="2" t="str">
        <f>_xlfn.IFNA(VLOOKUP(B37&amp;C37,Nat_Champs!$C$2:$D$41,2,),"")</f>
        <v/>
      </c>
      <c r="H37" s="79">
        <f>IFERROR(VLOOKUP(B37&amp;C37,AUS_male_Toplist_21_22!$O$3:$R$2969,2,FALSE),IFERROR(VLOOKUP(B37&amp;C37,AUS_female_Toplist_21_22!$O$3:$R$2879,2,FALSE),"Not found"))</f>
        <v>1072</v>
      </c>
      <c r="I37" s="79">
        <f>IFERROR(VLOOKUP(B37&amp;C37,AUS_male_Toplist_21_22!$O$3:$R$2969,3,FALSE),IFERROR(VLOOKUP(B37&amp;C37,AUS_female_Toplist_21_22!$O$3:$R$2879,3,FALSE),"Not found"))</f>
        <v>5</v>
      </c>
      <c r="J37" s="2">
        <f>IFERROR(VLOOKUP(B37&amp;C37,AUS_male_Toplist_21_22!$O$3:$R$2969,4,FALSE),IFERROR(VLOOKUP(B37&amp;C37,AUS_female_Toplist_21_22!$O$3:$R$2879,4,FALSE),"Not found"))</f>
        <v>4</v>
      </c>
      <c r="K37" s="2">
        <f>(COUNTIF($B$2:$B37,$B37)=1)+0</f>
        <v>1</v>
      </c>
      <c r="L37" s="2">
        <f>IF(K37=1,RANK(H37,$H$2:$H$1208,0),"Alternate event")</f>
        <v>303</v>
      </c>
      <c r="M37" s="2" t="str">
        <f t="shared" si="2"/>
        <v>Olivia SANDERYrace-walking</v>
      </c>
      <c r="N37" t="str">
        <f>IF(COUNTIFS($M$2:$M$3996, M37)&gt;1, "Duplicate", "Unique")</f>
        <v>Unique</v>
      </c>
    </row>
    <row r="38" spans="1:14" x14ac:dyDescent="0.2">
      <c r="A38" s="2">
        <f t="shared" si="1"/>
        <v>34</v>
      </c>
      <c r="B38" t="s">
        <v>727</v>
      </c>
      <c r="C38" t="s">
        <v>37</v>
      </c>
      <c r="D38" s="5">
        <v>35258</v>
      </c>
      <c r="E38" s="41">
        <f t="shared" ca="1" si="3"/>
        <v>25</v>
      </c>
      <c r="F38" s="42" t="str">
        <f>IFERROR(VLOOKUP(B38&amp;C38,AUS_male_points_list!$A$3:$S$1048576,19,FALSE), IFERROR(VLOOKUP(B38&amp;C38,AUS_female_points_list!$A$3:$S$1048576,19,FALSE),""))</f>
        <v/>
      </c>
      <c r="G38" s="2" t="str">
        <f>_xlfn.IFNA(VLOOKUP(B38&amp;C38,Nat_Champs!$C$2:$D$41,2,),"")</f>
        <v>Y</v>
      </c>
      <c r="H38" s="79">
        <f>IFERROR(VLOOKUP(B38&amp;C38,AUS_male_Toplist_21_22!$O$3:$R$2969,2,FALSE),IFERROR(VLOOKUP(B38&amp;C38,AUS_female_Toplist_21_22!$O$3:$R$2879,2,FALSE),"Not found"))</f>
        <v>1184</v>
      </c>
      <c r="I38" s="79">
        <f>IFERROR(VLOOKUP(B38&amp;C38,AUS_male_Toplist_21_22!$O$3:$R$2969,3,FALSE),IFERROR(VLOOKUP(B38&amp;C38,AUS_female_Toplist_21_22!$O$3:$R$2879,3,FALSE),"Not found"))</f>
        <v>6</v>
      </c>
      <c r="J38" s="2">
        <f>IFERROR(VLOOKUP(B38&amp;C38,AUS_male_Toplist_21_22!$O$3:$R$2969,4,FALSE),IFERROR(VLOOKUP(B38&amp;C38,AUS_female_Toplist_21_22!$O$3:$R$2879,4,FALSE),"Not found"))</f>
        <v>1</v>
      </c>
      <c r="K38" s="2">
        <f>(COUNTIF($B$2:$B38,$B38)=1)+0</f>
        <v>1</v>
      </c>
      <c r="L38" s="2">
        <f>IF(K38=1,RANK(H38,$H$2:$H$1208,0),"Alternate event")</f>
        <v>22</v>
      </c>
      <c r="M38" s="2" t="str">
        <f t="shared" si="2"/>
        <v>Christopher MITREVSKIlong-jump</v>
      </c>
      <c r="N38" t="str">
        <f>IF(COUNTIFS($M$2:$M$3996, M38)&gt;1, "Duplicate", "Unique")</f>
        <v>Unique</v>
      </c>
    </row>
    <row r="39" spans="1:14" x14ac:dyDescent="0.2">
      <c r="A39" s="2">
        <f t="shared" si="1"/>
        <v>35</v>
      </c>
      <c r="B39" t="s">
        <v>718</v>
      </c>
      <c r="C39" t="s">
        <v>44</v>
      </c>
      <c r="D39" s="5">
        <v>34302</v>
      </c>
      <c r="E39" s="41">
        <f t="shared" ca="1" si="3"/>
        <v>28</v>
      </c>
      <c r="F39" s="42" t="str">
        <f>IFERROR(VLOOKUP(B39&amp;C39,AUS_male_points_list!$A$3:$S$1048576,19,FALSE), IFERROR(VLOOKUP(B39&amp;C39,AUS_female_points_list!$A$3:$S$1048576,19,FALSE),""))</f>
        <v/>
      </c>
      <c r="G39" s="2" t="str">
        <f>_xlfn.IFNA(VLOOKUP(B39&amp;C39,Nat_Champs!$C$2:$D$41,2,),"")</f>
        <v/>
      </c>
      <c r="H39" s="79">
        <f>IFERROR(VLOOKUP(B39&amp;C39,AUS_male_Toplist_21_22!$O$3:$R$2969,2,FALSE),IFERROR(VLOOKUP(B39&amp;C39,AUS_female_Toplist_21_22!$O$3:$R$2879,2,FALSE),"Not found"))</f>
        <v>1178</v>
      </c>
      <c r="I39" s="79">
        <f>IFERROR(VLOOKUP(B39&amp;C39,AUS_male_Toplist_21_22!$O$3:$R$2969,3,FALSE),IFERROR(VLOOKUP(B39&amp;C39,AUS_female_Toplist_21_22!$O$3:$R$2879,3,FALSE),"Not found"))</f>
        <v>6</v>
      </c>
      <c r="J39" s="2">
        <f>IFERROR(VLOOKUP(B39&amp;C39,AUS_male_Toplist_21_22!$O$3:$R$2969,4,FALSE),IFERROR(VLOOKUP(B39&amp;C39,AUS_female_Toplist_21_22!$O$3:$R$2879,4,FALSE),"Not found"))</f>
        <v>3</v>
      </c>
      <c r="K39" s="2">
        <f>(COUNTIF($B$2:$B39,$B39)=1)+0</f>
        <v>1</v>
      </c>
      <c r="L39" s="2">
        <f>IF(K39=1,RANK(H39,$H$2:$H$1208,0),"Alternate event")</f>
        <v>29</v>
      </c>
      <c r="M39" s="2" t="str">
        <f t="shared" si="2"/>
        <v>Daniel GOLUBOVICdecathlon</v>
      </c>
      <c r="N39" t="str">
        <f>IF(COUNTIFS($M$2:$M$3996, M39)&gt;1, "Duplicate", "Unique")</f>
        <v>Unique</v>
      </c>
    </row>
    <row r="40" spans="1:14" x14ac:dyDescent="0.2">
      <c r="A40" s="2">
        <f t="shared" si="1"/>
        <v>35</v>
      </c>
      <c r="B40" t="s">
        <v>968</v>
      </c>
      <c r="C40" t="s">
        <v>85</v>
      </c>
      <c r="D40" s="5">
        <v>35863</v>
      </c>
      <c r="E40" s="41">
        <f t="shared" ca="1" si="3"/>
        <v>24</v>
      </c>
      <c r="F40" s="42" t="str">
        <f>IFERROR(VLOOKUP(B40&amp;C40,AUS_male_points_list!$A$3:$S$1048576,19,FALSE), IFERROR(VLOOKUP(B40&amp;C40,AUS_female_points_list!$A$3:$S$1048576,19,FALSE),""))</f>
        <v/>
      </c>
      <c r="G40" s="2" t="str">
        <f>_xlfn.IFNA(VLOOKUP(B40&amp;C40,Nat_Champs!$C$2:$D$41,2,),"")</f>
        <v/>
      </c>
      <c r="H40" s="79">
        <f>IFERROR(VLOOKUP(B40&amp;C40,AUS_male_Toplist_21_22!$O$3:$R$2969,2,FALSE),IFERROR(VLOOKUP(B40&amp;C40,AUS_female_Toplist_21_22!$O$3:$R$2879,2,FALSE),"Not found"))</f>
        <v>1065</v>
      </c>
      <c r="I40" s="79">
        <f>IFERROR(VLOOKUP(B40&amp;C40,AUS_male_Toplist_21_22!$O$3:$R$2969,3,FALSE),IFERROR(VLOOKUP(B40&amp;C40,AUS_female_Toplist_21_22!$O$3:$R$2879,3,FALSE),"Not found"))</f>
        <v>6</v>
      </c>
      <c r="J40" s="2">
        <f>IFERROR(VLOOKUP(B40&amp;C40,AUS_male_Toplist_21_22!$O$3:$R$2969,4,FALSE),IFERROR(VLOOKUP(B40&amp;C40,AUS_female_Toplist_21_22!$O$3:$R$2879,4,FALSE),"Not found"))</f>
        <v>5</v>
      </c>
      <c r="K40" s="2">
        <f>(COUNTIF($B$2:$B40,$B40)=1)+0</f>
        <v>1</v>
      </c>
      <c r="L40" s="2">
        <f>IF(K40=1,RANK(H40,$H$2:$H$1208,0),"Alternate event")</f>
        <v>325</v>
      </c>
      <c r="M40" s="2" t="str">
        <f t="shared" si="2"/>
        <v>Clara SMITHrace-walking</v>
      </c>
      <c r="N40" t="str">
        <f>IF(COUNTIFS($M$2:$M$3996, M40)&gt;1, "Duplicate", "Unique")</f>
        <v>Unique</v>
      </c>
    </row>
    <row r="41" spans="1:14" x14ac:dyDescent="0.2">
      <c r="A41" s="2">
        <f t="shared" si="1"/>
        <v>35</v>
      </c>
      <c r="B41" t="s">
        <v>720</v>
      </c>
      <c r="C41" t="s">
        <v>44</v>
      </c>
      <c r="D41" s="5">
        <v>35651</v>
      </c>
      <c r="E41" s="41">
        <f t="shared" ca="1" si="3"/>
        <v>24</v>
      </c>
      <c r="F41" s="42" t="str">
        <f>IFERROR(VLOOKUP(B41&amp;C41,AUS_male_points_list!$A$3:$S$1048576,19,FALSE), IFERROR(VLOOKUP(B41&amp;C41,AUS_female_points_list!$A$3:$S$1048576,19,FALSE),""))</f>
        <v/>
      </c>
      <c r="G41" s="2" t="str">
        <f>_xlfn.IFNA(VLOOKUP(B41&amp;C41,Nat_Champs!$C$2:$D$41,2,),"")</f>
        <v/>
      </c>
      <c r="H41" s="79">
        <f>IFERROR(VLOOKUP(B41&amp;C41,AUS_male_Toplist_21_22!$O$3:$R$2969,2,FALSE),IFERROR(VLOOKUP(B41&amp;C41,AUS_female_Toplist_21_22!$O$3:$R$2879,2,FALSE),"Not found"))</f>
        <v>1127</v>
      </c>
      <c r="I41" s="79">
        <f>IFERROR(VLOOKUP(B41&amp;C41,AUS_male_Toplist_21_22!$O$3:$R$2969,3,FALSE),IFERROR(VLOOKUP(B41&amp;C41,AUS_female_Toplist_21_22!$O$3:$R$2879,3,FALSE),"Not found"))</f>
        <v>7</v>
      </c>
      <c r="J41" s="2">
        <f>IFERROR(VLOOKUP(B41&amp;C41,AUS_male_Toplist_21_22!$O$3:$R$2969,4,FALSE),IFERROR(VLOOKUP(B41&amp;C41,AUS_female_Toplist_21_22!$O$3:$R$2879,4,FALSE),"Not found"))</f>
        <v>4</v>
      </c>
      <c r="K41" s="2">
        <f>(COUNTIF($B$2:$B41,$B41)=1)+0</f>
        <v>1</v>
      </c>
      <c r="L41" s="2">
        <f>IF(K41=1,RANK(H41,$H$2:$H$1208,0),"Alternate event")</f>
        <v>113</v>
      </c>
      <c r="M41" s="2" t="str">
        <f t="shared" si="2"/>
        <v>Alec DIAMONDdecathlon</v>
      </c>
      <c r="N41" t="str">
        <f>IF(COUNTIFS($M$2:$M$3996, M41)&gt;1, "Duplicate", "Unique")</f>
        <v>Unique</v>
      </c>
    </row>
    <row r="42" spans="1:14" x14ac:dyDescent="0.2">
      <c r="A42" s="2">
        <f t="shared" si="1"/>
        <v>36</v>
      </c>
      <c r="B42" t="s">
        <v>701</v>
      </c>
      <c r="C42" t="s">
        <v>30</v>
      </c>
      <c r="D42" s="5">
        <v>35052</v>
      </c>
      <c r="E42" s="41">
        <f t="shared" ca="1" si="3"/>
        <v>26</v>
      </c>
      <c r="F42" s="42" t="str">
        <f>IFERROR(VLOOKUP(B42&amp;C42,AUS_male_points_list!$A$3:$S$1048576,19,FALSE), IFERROR(VLOOKUP(B42&amp;C42,AUS_female_points_list!$A$3:$S$1048576,19,FALSE),""))</f>
        <v/>
      </c>
      <c r="G42" s="2" t="str">
        <f>_xlfn.IFNA(VLOOKUP(B42&amp;C42,Nat_Champs!$C$2:$D$41,2,),"")</f>
        <v>Y</v>
      </c>
      <c r="H42" s="79">
        <f>IFERROR(VLOOKUP(B42&amp;C42,AUS_male_Toplist_21_22!$O$3:$R$2969,2,FALSE),IFERROR(VLOOKUP(B42&amp;C42,AUS_female_Toplist_21_22!$O$3:$R$2879,2,FALSE),"Not found"))</f>
        <v>1202</v>
      </c>
      <c r="I42" s="79">
        <f>IFERROR(VLOOKUP(B42&amp;C42,AUS_male_Toplist_21_22!$O$3:$R$2969,3,FALSE),IFERROR(VLOOKUP(B42&amp;C42,AUS_female_Toplist_21_22!$O$3:$R$2879,3,FALSE),"Not found"))</f>
        <v>8</v>
      </c>
      <c r="J42" s="2">
        <f>IFERROR(VLOOKUP(B42&amp;C42,AUS_male_Toplist_21_22!$O$3:$R$2969,4,FALSE),IFERROR(VLOOKUP(B42&amp;C42,AUS_female_Toplist_21_22!$O$3:$R$2879,4,FALSE),"Not found"))</f>
        <v>1</v>
      </c>
      <c r="K42" s="2">
        <f>(COUNTIF($B$2:$B42,$B42)=1)+0</f>
        <v>1</v>
      </c>
      <c r="L42" s="2">
        <f>IF(K42=1,RANK(H42,$H$2:$H$1208,0),"Alternate event")</f>
        <v>11</v>
      </c>
      <c r="M42" s="2" t="str">
        <f t="shared" si="2"/>
        <v>Jack RAYNER10000m</v>
      </c>
      <c r="N42" t="str">
        <f>IF(COUNTIFS($M$2:$M$3996, M42)&gt;1, "Duplicate", "Unique")</f>
        <v>Unique</v>
      </c>
    </row>
    <row r="43" spans="1:14" x14ac:dyDescent="0.2">
      <c r="A43" s="2">
        <f t="shared" si="1"/>
        <v>37</v>
      </c>
      <c r="B43" t="s">
        <v>673</v>
      </c>
      <c r="C43" t="s">
        <v>34</v>
      </c>
      <c r="D43" s="5">
        <v>36060</v>
      </c>
      <c r="E43" s="41">
        <f t="shared" ca="1" si="3"/>
        <v>23</v>
      </c>
      <c r="F43" s="42" t="str">
        <f>IFERROR(VLOOKUP(B43&amp;C43,AUS_male_points_list!$A$3:$S$1048576,19,FALSE), IFERROR(VLOOKUP(B43&amp;C43,AUS_female_points_list!$A$3:$S$1048576,19,FALSE),""))</f>
        <v/>
      </c>
      <c r="G43" s="2" t="str">
        <f>_xlfn.IFNA(VLOOKUP(B43&amp;C43,Nat_Champs!$C$2:$D$41,2,),"")</f>
        <v/>
      </c>
      <c r="H43" s="79">
        <f>IFERROR(VLOOKUP(B43&amp;C43,AUS_male_Toplist_21_22!$O$3:$R$2969,2,FALSE),IFERROR(VLOOKUP(B43&amp;C43,AUS_female_Toplist_21_22!$O$3:$R$2879,2,FALSE),"Not found"))</f>
        <v>1168</v>
      </c>
      <c r="I43" s="79">
        <f>IFERROR(VLOOKUP(B43&amp;C43,AUS_male_Toplist_21_22!$O$3:$R$2969,3,FALSE),IFERROR(VLOOKUP(B43&amp;C43,AUS_female_Toplist_21_22!$O$3:$R$2879,3,FALSE),"Not found"))</f>
        <v>8</v>
      </c>
      <c r="J43" s="2">
        <f>IFERROR(VLOOKUP(B43&amp;C43,AUS_male_Toplist_21_22!$O$3:$R$2969,4,FALSE),IFERROR(VLOOKUP(B43&amp;C43,AUS_female_Toplist_21_22!$O$3:$R$2879,4,FALSE),"Not found"))</f>
        <v>1</v>
      </c>
      <c r="K43" s="2">
        <f>(COUNTIF($B$2:$B43,$B43)=1)+0</f>
        <v>1</v>
      </c>
      <c r="L43" s="2">
        <f>IF(K43=1,RANK(H43,$H$2:$H$1208,0),"Alternate event")</f>
        <v>36</v>
      </c>
      <c r="M43" s="2" t="str">
        <f t="shared" si="2"/>
        <v>Edward TRIPPAS3000msc</v>
      </c>
      <c r="N43" t="str">
        <f>IF(COUNTIFS($M$2:$M$3996, M43)&gt;1, "Duplicate", "Unique")</f>
        <v>Unique</v>
      </c>
    </row>
    <row r="44" spans="1:14" x14ac:dyDescent="0.2">
      <c r="A44" s="2">
        <f t="shared" si="1"/>
        <v>37</v>
      </c>
      <c r="B44" t="s">
        <v>1063</v>
      </c>
      <c r="C44" t="s">
        <v>81</v>
      </c>
      <c r="D44" s="5">
        <v>37578</v>
      </c>
      <c r="E44" s="41">
        <f t="shared" ca="1" si="3"/>
        <v>19</v>
      </c>
      <c r="F44" s="42" t="str">
        <f>IFERROR(VLOOKUP(B44&amp;C44,AUS_male_points_list!$A$3:$S$1048576,19,FALSE), IFERROR(VLOOKUP(B44&amp;C44,AUS_female_points_list!$A$3:$S$1048576,19,FALSE),""))</f>
        <v/>
      </c>
      <c r="G44" s="2" t="str">
        <f>_xlfn.IFNA(VLOOKUP(B44&amp;C44,Nat_Champs!$C$2:$D$41,2,),"")</f>
        <v/>
      </c>
      <c r="H44" s="79">
        <f>IFERROR(VLOOKUP(B44&amp;C44,AUS_male_Toplist_21_22!$O$3:$R$2969,2,FALSE),IFERROR(VLOOKUP(B44&amp;C44,AUS_female_Toplist_21_22!$O$3:$R$2879,2,FALSE),"Not found"))</f>
        <v>1085</v>
      </c>
      <c r="I44" s="79">
        <f>IFERROR(VLOOKUP(B44&amp;C44,AUS_male_Toplist_21_22!$O$3:$R$2969,3,FALSE),IFERROR(VLOOKUP(B44&amp;C44,AUS_female_Toplist_21_22!$O$3:$R$2879,3,FALSE),"Not found"))</f>
        <v>8</v>
      </c>
      <c r="J44" s="2">
        <f>IFERROR(VLOOKUP(B44&amp;C44,AUS_male_Toplist_21_22!$O$3:$R$2969,4,FALSE),IFERROR(VLOOKUP(B44&amp;C44,AUS_female_Toplist_21_22!$O$3:$R$2879,4,FALSE),"Not found"))</f>
        <v>4</v>
      </c>
      <c r="K44" s="2">
        <f>(COUNTIF($B$2:$B44,$B44)=1)+0</f>
        <v>1</v>
      </c>
      <c r="L44" s="2">
        <f>IF(K44=1,RANK(H44,$H$2:$H$1208,0),"Alternate event")</f>
        <v>257</v>
      </c>
      <c r="M44" s="2" t="str">
        <f t="shared" si="2"/>
        <v>Will THOMPSON20km-race-walking</v>
      </c>
      <c r="N44" t="str">
        <f>IF(COUNTIFS($M$2:$M$3996, M44)&gt;1, "Duplicate", "Unique")</f>
        <v>Unique</v>
      </c>
    </row>
    <row r="45" spans="1:14" x14ac:dyDescent="0.2">
      <c r="A45" s="2">
        <f t="shared" si="1"/>
        <v>37</v>
      </c>
      <c r="B45" t="s">
        <v>5601</v>
      </c>
      <c r="C45" t="s">
        <v>85</v>
      </c>
      <c r="D45" s="5">
        <v>26773</v>
      </c>
      <c r="E45" s="41">
        <f t="shared" ca="1" si="3"/>
        <v>48</v>
      </c>
      <c r="F45" s="42" t="str">
        <f>IFERROR(VLOOKUP(B45&amp;C45,AUS_male_points_list!$A$3:$S$1048576,19,FALSE), IFERROR(VLOOKUP(B45&amp;C45,AUS_female_points_list!$A$3:$S$1048576,19,FALSE),""))</f>
        <v/>
      </c>
      <c r="G45" s="2" t="str">
        <f>_xlfn.IFNA(VLOOKUP(B45&amp;C45,Nat_Champs!$C$2:$D$41,2,),"")</f>
        <v/>
      </c>
      <c r="H45" s="79">
        <f>IFERROR(VLOOKUP(B45&amp;C45,AUS_male_Toplist_21_22!$O$3:$R$2969,2,FALSE),IFERROR(VLOOKUP(B45&amp;C45,AUS_female_Toplist_21_22!$O$3:$R$2879,2,FALSE),"Not found"))</f>
        <v>1028</v>
      </c>
      <c r="I45" s="79">
        <f>IFERROR(VLOOKUP(B45&amp;C45,AUS_male_Toplist_21_22!$O$3:$R$2969,3,FALSE),IFERROR(VLOOKUP(B45&amp;C45,AUS_female_Toplist_21_22!$O$3:$R$2879,3,FALSE),"Not found"))</f>
        <v>8</v>
      </c>
      <c r="J45" s="2">
        <f>IFERROR(VLOOKUP(B45&amp;C45,AUS_male_Toplist_21_22!$O$3:$R$2969,4,FALSE),IFERROR(VLOOKUP(B45&amp;C45,AUS_female_Toplist_21_22!$O$3:$R$2879,4,FALSE),"Not found"))</f>
        <v>6</v>
      </c>
      <c r="K45" s="2">
        <f>(COUNTIF($B$2:$B45,$B45)=1)+0</f>
        <v>1</v>
      </c>
      <c r="L45" s="2">
        <f>IF(K45=1,RANK(H45,$H$2:$H$1208,0),"Alternate event")</f>
        <v>477</v>
      </c>
      <c r="M45" s="2" t="str">
        <f t="shared" si="2"/>
        <v>Kelly RUDDICKrace-walking</v>
      </c>
      <c r="N45" t="str">
        <f>IF(COUNTIFS($M$2:$M$3996, M45)&gt;1, "Duplicate", "Unique")</f>
        <v>Unique</v>
      </c>
    </row>
    <row r="46" spans="1:14" x14ac:dyDescent="0.2">
      <c r="A46" s="2">
        <f t="shared" si="1"/>
        <v>37</v>
      </c>
      <c r="B46" t="s">
        <v>642</v>
      </c>
      <c r="C46" t="s">
        <v>29</v>
      </c>
      <c r="D46" s="5">
        <v>34851</v>
      </c>
      <c r="E46" s="41">
        <f t="shared" ca="1" si="3"/>
        <v>26</v>
      </c>
      <c r="F46" s="42" t="str">
        <f>IFERROR(VLOOKUP(B46&amp;C46,AUS_male_points_list!$A$3:$S$1048576,19,FALSE), IFERROR(VLOOKUP(B46&amp;C46,AUS_female_points_list!$A$3:$S$1048576,19,FALSE),""))</f>
        <v/>
      </c>
      <c r="G46" s="2" t="str">
        <f>_xlfn.IFNA(VLOOKUP(B46&amp;C46,Nat_Champs!$C$2:$D$41,2,),"")</f>
        <v/>
      </c>
      <c r="H46" s="79">
        <f>IFERROR(VLOOKUP(B46&amp;C46,AUS_male_Toplist_21_22!$O$3:$R$2969,2,FALSE),IFERROR(VLOOKUP(B46&amp;C46,AUS_female_Toplist_21_22!$O$3:$R$2879,2,FALSE),"Not found"))</f>
        <v>1188</v>
      </c>
      <c r="I46" s="79">
        <f>IFERROR(VLOOKUP(B46&amp;C46,AUS_male_Toplist_21_22!$O$3:$R$2969,3,FALSE),IFERROR(VLOOKUP(B46&amp;C46,AUS_female_Toplist_21_22!$O$3:$R$2879,3,FALSE),"Not found"))</f>
        <v>9</v>
      </c>
      <c r="J46" s="2">
        <f>IFERROR(VLOOKUP(B46&amp;C46,AUS_male_Toplist_21_22!$O$3:$R$2969,4,FALSE),IFERROR(VLOOKUP(B46&amp;C46,AUS_female_Toplist_21_22!$O$3:$R$2879,4,FALSE),"Not found"))</f>
        <v>1</v>
      </c>
      <c r="K46" s="2">
        <f>(COUNTIF($B$2:$B46,$B46)=1)+0</f>
        <v>0</v>
      </c>
      <c r="L46" s="2" t="str">
        <f>IF(K46=1,RANK(H46,$H$2:$H$1208,0),"Alternate event")</f>
        <v>Alternate event</v>
      </c>
      <c r="M46" s="2" t="str">
        <f t="shared" si="2"/>
        <v>Stewart MCSWEYN5000m</v>
      </c>
      <c r="N46" t="str">
        <f>IF(COUNTIFS($M$2:$M$3996, M46)&gt;1, "Duplicate", "Unique")</f>
        <v>Unique</v>
      </c>
    </row>
    <row r="47" spans="1:14" x14ac:dyDescent="0.2">
      <c r="A47" s="2">
        <f t="shared" si="1"/>
        <v>38</v>
      </c>
      <c r="B47" t="s">
        <v>578</v>
      </c>
      <c r="C47" t="s">
        <v>26</v>
      </c>
      <c r="D47" s="5">
        <v>34105</v>
      </c>
      <c r="E47" s="41">
        <f t="shared" ca="1" si="3"/>
        <v>28</v>
      </c>
      <c r="F47" s="42" t="str">
        <f>IFERROR(VLOOKUP(B47&amp;C47,AUS_male_points_list!$A$3:$S$1048576,19,FALSE), IFERROR(VLOOKUP(B47&amp;C47,AUS_female_points_list!$A$3:$S$1048576,19,FALSE),""))</f>
        <v/>
      </c>
      <c r="G47" s="2" t="str">
        <f>_xlfn.IFNA(VLOOKUP(B47&amp;C47,Nat_Champs!$C$2:$D$41,2,),"")</f>
        <v/>
      </c>
      <c r="H47" s="79">
        <f>IFERROR(VLOOKUP(B47&amp;C47,AUS_male_Toplist_21_22!$O$3:$R$2969,2,FALSE),IFERROR(VLOOKUP(B47&amp;C47,AUS_female_Toplist_21_22!$O$3:$R$2879,2,FALSE),"Not found"))</f>
        <v>1184</v>
      </c>
      <c r="I47" s="79">
        <f>IFERROR(VLOOKUP(B47&amp;C47,AUS_male_Toplist_21_22!$O$3:$R$2969,3,FALSE),IFERROR(VLOOKUP(B47&amp;C47,AUS_female_Toplist_21_22!$O$3:$R$2879,3,FALSE),"Not found"))</f>
        <v>9</v>
      </c>
      <c r="J47" s="2">
        <f>IFERROR(VLOOKUP(B47&amp;C47,AUS_male_Toplist_21_22!$O$3:$R$2969,4,FALSE),IFERROR(VLOOKUP(B47&amp;C47,AUS_female_Toplist_21_22!$O$3:$R$2879,4,FALSE),"Not found"))</f>
        <v>1</v>
      </c>
      <c r="K47" s="2">
        <f>(COUNTIF($B$2:$B47,$B47)=1)+0</f>
        <v>1</v>
      </c>
      <c r="L47" s="2">
        <f>IF(K47=1,RANK(H47,$H$2:$H$1208,0),"Alternate event")</f>
        <v>22</v>
      </c>
      <c r="M47" s="2" t="str">
        <f t="shared" si="2"/>
        <v>Steven SOLOMON400m</v>
      </c>
      <c r="N47" t="str">
        <f>IF(COUNTIFS($M$2:$M$3996, M47)&gt;1, "Duplicate", "Unique")</f>
        <v>Unique</v>
      </c>
    </row>
    <row r="48" spans="1:14" x14ac:dyDescent="0.2">
      <c r="A48" s="2">
        <f t="shared" si="1"/>
        <v>39</v>
      </c>
      <c r="B48" t="s">
        <v>340</v>
      </c>
      <c r="C48" t="s">
        <v>43</v>
      </c>
      <c r="D48" s="5">
        <v>34623</v>
      </c>
      <c r="E48" s="41">
        <f t="shared" ca="1" si="3"/>
        <v>27</v>
      </c>
      <c r="F48" s="42" t="str">
        <f>IFERROR(VLOOKUP(B48&amp;C48,AUS_male_points_list!$A$3:$S$1048576,19,FALSE), IFERROR(VLOOKUP(B48&amp;C48,AUS_female_points_list!$A$3:$S$1048576,19,FALSE),""))</f>
        <v/>
      </c>
      <c r="G48" s="2" t="str">
        <f>_xlfn.IFNA(VLOOKUP(B48&amp;C48,Nat_Champs!$C$2:$D$41,2,),"")</f>
        <v>Y</v>
      </c>
      <c r="H48" s="79">
        <f>IFERROR(VLOOKUP(B48&amp;C48,AUS_male_Toplist_21_22!$O$3:$R$2969,2,FALSE),IFERROR(VLOOKUP(B48&amp;C48,AUS_female_Toplist_21_22!$O$3:$R$2879,2,FALSE),"Not found"))</f>
        <v>1030</v>
      </c>
      <c r="I48" s="79">
        <f>IFERROR(VLOOKUP(B48&amp;C48,AUS_male_Toplist_21_22!$O$3:$R$2969,3,FALSE),IFERROR(VLOOKUP(B48&amp;C48,AUS_female_Toplist_21_22!$O$3:$R$2879,3,FALSE),"Not found"))</f>
        <v>9</v>
      </c>
      <c r="J48" s="2">
        <f>IFERROR(VLOOKUP(B48&amp;C48,AUS_male_Toplist_21_22!$O$3:$R$2969,4,FALSE),IFERROR(VLOOKUP(B48&amp;C48,AUS_female_Toplist_21_22!$O$3:$R$2879,4,FALSE),"Not found"))</f>
        <v>1</v>
      </c>
      <c r="K48" s="2">
        <f>(COUNTIF($B$2:$B48,$B48)=1)+0</f>
        <v>1</v>
      </c>
      <c r="L48" s="2">
        <f>IF(K48=1,RANK(H48,$H$2:$H$1208,0),"Alternate event")</f>
        <v>469</v>
      </c>
      <c r="M48" s="2" t="str">
        <f t="shared" si="2"/>
        <v>Taneille CRASEheptathlon</v>
      </c>
      <c r="N48" t="str">
        <f>IF(COUNTIFS($M$2:$M$3996, M48)&gt;1, "Duplicate", "Unique")</f>
        <v>Unique</v>
      </c>
    </row>
    <row r="49" spans="1:14" x14ac:dyDescent="0.2">
      <c r="A49" s="2">
        <f t="shared" si="1"/>
        <v>40</v>
      </c>
      <c r="B49" t="s">
        <v>758</v>
      </c>
      <c r="C49" s="5" t="s">
        <v>35</v>
      </c>
      <c r="D49" s="5">
        <v>35096</v>
      </c>
      <c r="E49" s="41">
        <f t="shared" ca="1" si="3"/>
        <v>26</v>
      </c>
      <c r="F49" s="42" t="str">
        <f>IFERROR(VLOOKUP(B49&amp;C49,AUS_male_points_list!$A$3:$S$1048576,19,FALSE), IFERROR(VLOOKUP(B49&amp;C49,AUS_female_points_list!$A$3:$S$1048576,19,FALSE),""))</f>
        <v/>
      </c>
      <c r="G49" s="2" t="str">
        <f>_xlfn.IFNA(VLOOKUP(B49&amp;C49,Nat_Champs!$C$2:$D$41,2,),"")</f>
        <v/>
      </c>
      <c r="H49" s="79">
        <f>IFERROR(VLOOKUP(B49&amp;C49,AUS_male_Toplist_21_22!$O$3:$R$2969,2,FALSE),IFERROR(VLOOKUP(B49&amp;C49,AUS_female_Toplist_21_22!$O$3:$R$2879,2,FALSE),"Not found"))</f>
        <v>1152</v>
      </c>
      <c r="I49" s="79">
        <f>IFERROR(VLOOKUP(B49&amp;C49,AUS_male_Toplist_21_22!$O$3:$R$2969,3,FALSE),IFERROR(VLOOKUP(B49&amp;C49,AUS_female_Toplist_21_22!$O$3:$R$2879,3,FALSE),"Not found"))</f>
        <v>9</v>
      </c>
      <c r="J49" s="2">
        <f>IFERROR(VLOOKUP(B49&amp;C49,AUS_male_Toplist_21_22!$O$3:$R$2969,4,FALSE),IFERROR(VLOOKUP(B49&amp;C49,AUS_female_Toplist_21_22!$O$3:$R$2879,4,FALSE),"Not found"))</f>
        <v>2</v>
      </c>
      <c r="K49" s="2">
        <f>(COUNTIF($B$2:$B49,$B49)=1)+0</f>
        <v>1</v>
      </c>
      <c r="L49" s="2">
        <f>IF(K49=1,RANK(H49,$H$2:$H$1208,0),"Alternate event")</f>
        <v>59</v>
      </c>
      <c r="M49" s="2" t="str">
        <f t="shared" si="2"/>
        <v>Joel BADENhigh-jump</v>
      </c>
      <c r="N49" t="str">
        <f>IF(COUNTIFS($M$2:$M$3996, M49)&gt;1, "Duplicate", "Unique")</f>
        <v>Unique</v>
      </c>
    </row>
    <row r="50" spans="1:14" x14ac:dyDescent="0.2">
      <c r="A50" s="2">
        <f>IF(AND(K50=1,J50&lt;=3),A49+1,A49)</f>
        <v>41</v>
      </c>
      <c r="B50" t="s">
        <v>442</v>
      </c>
      <c r="C50" t="s">
        <v>40</v>
      </c>
      <c r="D50" s="5">
        <v>34107</v>
      </c>
      <c r="E50" s="41">
        <f t="shared" ca="1" si="3"/>
        <v>28</v>
      </c>
      <c r="F50" s="42" t="str">
        <f>IFERROR(VLOOKUP(B50&amp;C50,AUS_male_points_list!$A$3:$S$1048576,19,FALSE), IFERROR(VLOOKUP(B50&amp;C50,AUS_female_points_list!$A$3:$S$1048576,19,FALSE),""))</f>
        <v/>
      </c>
      <c r="G50" s="2" t="str">
        <f>_xlfn.IFNA(VLOOKUP(B50&amp;C50,Nat_Champs!$C$2:$D$41,2,),"")</f>
        <v>Y</v>
      </c>
      <c r="H50" s="79">
        <f>IFERROR(VLOOKUP(B50&amp;C50,AUS_male_Toplist_21_22!$O$3:$R$2969,2,FALSE),IFERROR(VLOOKUP(B50&amp;C50,AUS_female_Toplist_21_22!$O$3:$R$2879,2,FALSE),"Not found"))</f>
        <v>1091</v>
      </c>
      <c r="I50" s="79">
        <f>IFERROR(VLOOKUP(B50&amp;C50,AUS_male_Toplist_21_22!$O$3:$R$2969,3,FALSE),IFERROR(VLOOKUP(B50&amp;C50,AUS_female_Toplist_21_22!$O$3:$R$2879,3,FALSE),"Not found"))</f>
        <v>9</v>
      </c>
      <c r="J50" s="2">
        <f>IFERROR(VLOOKUP(B50&amp;C50,AUS_male_Toplist_21_22!$O$3:$R$2969,4,FALSE),IFERROR(VLOOKUP(B50&amp;C50,AUS_female_Toplist_21_22!$O$3:$R$2879,4,FALSE),"Not found"))</f>
        <v>2</v>
      </c>
      <c r="K50" s="2">
        <f>(COUNTIF($B$2:$B50,$B50)=1)+0</f>
        <v>1</v>
      </c>
      <c r="L50" s="2">
        <f>IF(K50=1,RANK(H50,$H$2:$H$1208,0),"Alternate event")</f>
        <v>229</v>
      </c>
      <c r="M50" s="2" t="str">
        <f t="shared" si="2"/>
        <v>Taryn GOLLSHEWSKYdiscus-throw</v>
      </c>
      <c r="N50" t="str">
        <f>IF(COUNTIFS($M$2:$M$3996, M50)&gt;1, "Duplicate", "Unique")</f>
        <v>Unique</v>
      </c>
    </row>
    <row r="51" spans="1:14" x14ac:dyDescent="0.2">
      <c r="A51" s="2">
        <f t="shared" si="1"/>
        <v>41</v>
      </c>
      <c r="B51" t="s">
        <v>773</v>
      </c>
      <c r="C51" s="5" t="s">
        <v>36</v>
      </c>
      <c r="D51" s="5">
        <v>36832</v>
      </c>
      <c r="E51" s="41">
        <f t="shared" ca="1" si="3"/>
        <v>21</v>
      </c>
      <c r="F51" s="42" t="str">
        <f>IFERROR(VLOOKUP(B51&amp;C51,AUS_male_points_list!$A$3:$S$1048576,19,FALSE), IFERROR(VLOOKUP(B51&amp;C51,AUS_female_points_list!$A$3:$S$1048576,19,FALSE),""))</f>
        <v/>
      </c>
      <c r="G51" s="2" t="str">
        <f>_xlfn.IFNA(VLOOKUP(B51&amp;C51,Nat_Champs!$C$2:$D$41,2,),"")</f>
        <v/>
      </c>
      <c r="H51" s="79">
        <f>IFERROR(VLOOKUP(B51&amp;C51,AUS_male_Toplist_21_22!$O$3:$R$2969,2,FALSE),IFERROR(VLOOKUP(B51&amp;C51,AUS_female_Toplist_21_22!$O$3:$R$2879,2,FALSE),"Not found"))</f>
        <v>1075</v>
      </c>
      <c r="I51" s="79">
        <f>IFERROR(VLOOKUP(B51&amp;C51,AUS_male_Toplist_21_22!$O$3:$R$2969,3,FALSE),IFERROR(VLOOKUP(B51&amp;C51,AUS_female_Toplist_21_22!$O$3:$R$2879,3,FALSE),"Not found"))</f>
        <v>9</v>
      </c>
      <c r="J51" s="2">
        <f>IFERROR(VLOOKUP(B51&amp;C51,AUS_male_Toplist_21_22!$O$3:$R$2969,4,FALSE),IFERROR(VLOOKUP(B51&amp;C51,AUS_female_Toplist_21_22!$O$3:$R$2879,4,FALSE),"Not found"))</f>
        <v>4</v>
      </c>
      <c r="K51" s="2">
        <f>(COUNTIF($B$2:$B51,$B51)=1)+0</f>
        <v>1</v>
      </c>
      <c r="L51" s="2">
        <f>IF(K51=1,RANK(H51,$H$2:$H$1208,0),"Alternate event")</f>
        <v>291</v>
      </c>
      <c r="M51" s="2" t="str">
        <f t="shared" si="2"/>
        <v>Dalton DI MEDIOpole-vault</v>
      </c>
      <c r="N51" t="str">
        <f>IF(COUNTIFS($M$2:$M$3996, M51)&gt;1, "Duplicate", "Unique")</f>
        <v>Unique</v>
      </c>
    </row>
    <row r="52" spans="1:14" x14ac:dyDescent="0.2">
      <c r="A52" s="2">
        <f t="shared" si="1"/>
        <v>42</v>
      </c>
      <c r="B52" t="s">
        <v>786</v>
      </c>
      <c r="C52" t="s">
        <v>39</v>
      </c>
      <c r="D52" s="5">
        <v>34067</v>
      </c>
      <c r="E52" s="41">
        <f t="shared" ca="1" si="3"/>
        <v>28</v>
      </c>
      <c r="F52" s="42" t="str">
        <f>IFERROR(VLOOKUP(B52&amp;C52,AUS_male_points_list!$A$3:$S$1048576,19,FALSE), IFERROR(VLOOKUP(B52&amp;C52,AUS_female_points_list!$A$3:$S$1048576,19,FALSE),""))</f>
        <v/>
      </c>
      <c r="G52" s="2" t="str">
        <f>_xlfn.IFNA(VLOOKUP(B52&amp;C52,Nat_Champs!$C$2:$D$41,2,),"")</f>
        <v/>
      </c>
      <c r="H52" s="79">
        <f>IFERROR(VLOOKUP(B52&amp;C52,AUS_male_Toplist_21_22!$O$3:$R$2969,2,FALSE),IFERROR(VLOOKUP(B52&amp;C52,AUS_female_Toplist_21_22!$O$3:$R$2879,2,FALSE),"Not found"))</f>
        <v>1150</v>
      </c>
      <c r="I52" s="79">
        <f>IFERROR(VLOOKUP(B52&amp;C52,AUS_male_Toplist_21_22!$O$3:$R$2969,3,FALSE),IFERROR(VLOOKUP(B52&amp;C52,AUS_female_Toplist_21_22!$O$3:$R$2879,3,FALSE),"Not found"))</f>
        <v>10</v>
      </c>
      <c r="J52" s="2">
        <f>IFERROR(VLOOKUP(B52&amp;C52,AUS_male_Toplist_21_22!$O$3:$R$2969,4,FALSE),IFERROR(VLOOKUP(B52&amp;C52,AUS_female_Toplist_21_22!$O$3:$R$2879,4,FALSE),"Not found"))</f>
        <v>1</v>
      </c>
      <c r="K52" s="2">
        <f>(COUNTIF($B$2:$B52,$B52)=1)+0</f>
        <v>1</v>
      </c>
      <c r="L52" s="2">
        <f>IF(K52=1,RANK(H52,$H$2:$H$1208,0),"Alternate event")</f>
        <v>62</v>
      </c>
      <c r="M52" s="2" t="str">
        <f t="shared" si="2"/>
        <v>Damien BIRKINHEADshot-put</v>
      </c>
      <c r="N52" t="str">
        <f>IF(COUNTIFS($M$2:$M$3996, M52)&gt;1, "Duplicate", "Unique")</f>
        <v>Unique</v>
      </c>
    </row>
    <row r="53" spans="1:14" x14ac:dyDescent="0.2">
      <c r="A53" s="2">
        <f t="shared" si="1"/>
        <v>43</v>
      </c>
      <c r="B53" t="s">
        <v>799</v>
      </c>
      <c r="C53" t="s">
        <v>41</v>
      </c>
      <c r="D53" s="5">
        <v>35168</v>
      </c>
      <c r="E53" s="41">
        <f t="shared" ca="1" si="3"/>
        <v>25</v>
      </c>
      <c r="F53" s="42" t="str">
        <f>IFERROR(VLOOKUP(B53&amp;C53,AUS_male_points_list!$A$3:$S$1048576,19,FALSE), IFERROR(VLOOKUP(B53&amp;C53,AUS_female_points_list!$A$3:$S$1048576,19,FALSE),""))</f>
        <v/>
      </c>
      <c r="G53" s="2" t="str">
        <f>_xlfn.IFNA(VLOOKUP(B53&amp;C53,Nat_Champs!$C$2:$D$41,2,),"")</f>
        <v/>
      </c>
      <c r="H53" s="79">
        <f>IFERROR(VLOOKUP(B53&amp;C53,AUS_male_Toplist_21_22!$O$3:$R$2969,2,FALSE),IFERROR(VLOOKUP(B53&amp;C53,AUS_female_Toplist_21_22!$O$3:$R$2879,2,FALSE),"Not found"))</f>
        <v>1112</v>
      </c>
      <c r="I53" s="79">
        <f>IFERROR(VLOOKUP(B53&amp;C53,AUS_male_Toplist_21_22!$O$3:$R$2969,3,FALSE),IFERROR(VLOOKUP(B53&amp;C53,AUS_female_Toplist_21_22!$O$3:$R$2879,3,FALSE),"Not found"))</f>
        <v>10</v>
      </c>
      <c r="J53" s="2">
        <f>IFERROR(VLOOKUP(B53&amp;C53,AUS_male_Toplist_21_22!$O$3:$R$2969,4,FALSE),IFERROR(VLOOKUP(B53&amp;C53,AUS_female_Toplist_21_22!$O$3:$R$2879,4,FALSE),"Not found"))</f>
        <v>1</v>
      </c>
      <c r="K53" s="2">
        <f>(COUNTIF($B$2:$B53,$B53)=1)+0</f>
        <v>1</v>
      </c>
      <c r="L53" s="2">
        <f>IF(K53=1,RANK(H53,$H$2:$H$1208,0),"Alternate event")</f>
        <v>154</v>
      </c>
      <c r="M53" s="2" t="str">
        <f t="shared" si="2"/>
        <v>Liam O'BRIENjavelin-throw</v>
      </c>
      <c r="N53" t="str">
        <f>IF(COUNTIFS($M$2:$M$3996, M53)&gt;1, "Duplicate", "Unique")</f>
        <v>Unique</v>
      </c>
    </row>
    <row r="54" spans="1:14" x14ac:dyDescent="0.2">
      <c r="A54" s="2">
        <f t="shared" si="1"/>
        <v>44</v>
      </c>
      <c r="B54" t="s">
        <v>468</v>
      </c>
      <c r="C54" t="s">
        <v>42</v>
      </c>
      <c r="D54" s="5">
        <v>35635</v>
      </c>
      <c r="E54" s="41">
        <f t="shared" ca="1" si="3"/>
        <v>24</v>
      </c>
      <c r="F54" s="42" t="str">
        <f>IFERROR(VLOOKUP(B54&amp;C54,AUS_male_points_list!$A$3:$S$1048576,19,FALSE), IFERROR(VLOOKUP(B54&amp;C54,AUS_female_points_list!$A$3:$S$1048576,19,FALSE),""))</f>
        <v/>
      </c>
      <c r="G54" s="2" t="str">
        <f>_xlfn.IFNA(VLOOKUP(B54&amp;C54,Nat_Champs!$C$2:$D$41,2,),"")</f>
        <v>Y</v>
      </c>
      <c r="H54" s="79">
        <f>IFERROR(VLOOKUP(B54&amp;C54,AUS_male_Toplist_21_22!$O$3:$R$2969,2,FALSE),IFERROR(VLOOKUP(B54&amp;C54,AUS_female_Toplist_21_22!$O$3:$R$2879,2,FALSE),"Not found"))</f>
        <v>1079</v>
      </c>
      <c r="I54" s="79">
        <f>IFERROR(VLOOKUP(B54&amp;C54,AUS_male_Toplist_21_22!$O$3:$R$2969,3,FALSE),IFERROR(VLOOKUP(B54&amp;C54,AUS_female_Toplist_21_22!$O$3:$R$2879,3,FALSE),"Not found"))</f>
        <v>10</v>
      </c>
      <c r="J54" s="2">
        <f>IFERROR(VLOOKUP(B54&amp;C54,AUS_male_Toplist_21_22!$O$3:$R$2969,4,FALSE),IFERROR(VLOOKUP(B54&amp;C54,AUS_female_Toplist_21_22!$O$3:$R$2879,4,FALSE),"Not found"))</f>
        <v>1</v>
      </c>
      <c r="K54" s="2">
        <f>(COUNTIF($B$2:$B54,$B54)=1)+0</f>
        <v>1</v>
      </c>
      <c r="L54" s="2">
        <f>IF(K54=1,RANK(H54,$H$2:$H$1208,0),"Alternate event")</f>
        <v>270</v>
      </c>
      <c r="M54" s="2" t="str">
        <f t="shared" si="2"/>
        <v>Alexandra HULLEYhammer-throw</v>
      </c>
      <c r="N54" t="str">
        <f>IF(COUNTIFS($M$2:$M$3996, M54)&gt;1, "Duplicate", "Unique")</f>
        <v>Unique</v>
      </c>
    </row>
    <row r="55" spans="1:14" x14ac:dyDescent="0.2">
      <c r="A55" s="2">
        <f t="shared" si="1"/>
        <v>44</v>
      </c>
      <c r="B55" t="s">
        <v>478</v>
      </c>
      <c r="C55" t="s">
        <v>41</v>
      </c>
      <c r="D55" s="5">
        <v>36990</v>
      </c>
      <c r="E55" s="41">
        <f t="shared" ca="1" si="3"/>
        <v>20</v>
      </c>
      <c r="F55" s="42" t="str">
        <f>IFERROR(VLOOKUP(B55&amp;C55,AUS_male_points_list!$A$3:$S$1048576,19,FALSE), IFERROR(VLOOKUP(B55&amp;C55,AUS_female_points_list!$A$3:$S$1048576,19,FALSE),""))</f>
        <v/>
      </c>
      <c r="G55" s="2" t="str">
        <f>_xlfn.IFNA(VLOOKUP(B55&amp;C55,Nat_Champs!$C$2:$D$41,2,),"")</f>
        <v/>
      </c>
      <c r="H55" s="79">
        <f>IFERROR(VLOOKUP(B55&amp;C55,AUS_male_Toplist_21_22!$O$3:$R$2969,2,FALSE),IFERROR(VLOOKUP(B55&amp;C55,AUS_female_Toplist_21_22!$O$3:$R$2879,2,FALSE),"Not found"))</f>
        <v>1035</v>
      </c>
      <c r="I55" s="79">
        <f>IFERROR(VLOOKUP(B55&amp;C55,AUS_male_Toplist_21_22!$O$3:$R$2969,3,FALSE),IFERROR(VLOOKUP(B55&amp;C55,AUS_female_Toplist_21_22!$O$3:$R$2879,3,FALSE),"Not found"))</f>
        <v>10</v>
      </c>
      <c r="J55" s="2">
        <f>IFERROR(VLOOKUP(B55&amp;C55,AUS_male_Toplist_21_22!$O$3:$R$2969,4,FALSE),IFERROR(VLOOKUP(B55&amp;C55,AUS_female_Toplist_21_22!$O$3:$R$2879,4,FALSE),"Not found"))</f>
        <v>4</v>
      </c>
      <c r="K55" s="2">
        <f>(COUNTIF($B$2:$B55,$B55)=1)+0</f>
        <v>1</v>
      </c>
      <c r="L55" s="2">
        <f>IF(K55=1,RANK(H55,$H$2:$H$1208,0),"Alternate event")</f>
        <v>452</v>
      </c>
      <c r="M55" s="2" t="str">
        <f t="shared" si="2"/>
        <v>Alexandra ROBERTSjavelin-throw</v>
      </c>
      <c r="N55" t="str">
        <f>IF(COUNTIFS($M$2:$M$3996, M55)&gt;1, "Duplicate", "Unique")</f>
        <v>Unique</v>
      </c>
    </row>
    <row r="56" spans="1:14" x14ac:dyDescent="0.2">
      <c r="A56" s="2">
        <f t="shared" si="1"/>
        <v>45</v>
      </c>
      <c r="B56" t="s">
        <v>424</v>
      </c>
      <c r="C56" t="s">
        <v>36</v>
      </c>
      <c r="D56" s="5">
        <v>33256</v>
      </c>
      <c r="E56" s="41">
        <f t="shared" ca="1" si="3"/>
        <v>31</v>
      </c>
      <c r="F56" s="42" t="str">
        <f>IFERROR(VLOOKUP(B56&amp;C56,AUS_male_points_list!$A$3:$S$1048576,19,FALSE), IFERROR(VLOOKUP(B56&amp;C56,AUS_female_points_list!$A$3:$S$1048576,19,FALSE),""))</f>
        <v/>
      </c>
      <c r="G56" s="2" t="str">
        <f>_xlfn.IFNA(VLOOKUP(B56&amp;C56,Nat_Champs!$C$2:$D$41,2,),"")</f>
        <v/>
      </c>
      <c r="H56" s="79">
        <f>IFERROR(VLOOKUP(B56&amp;C56,AUS_male_Toplist_21_22!$O$3:$R$2969,2,FALSE),IFERROR(VLOOKUP(B56&amp;C56,AUS_female_Toplist_21_22!$O$3:$R$2879,2,FALSE),"Not found"))</f>
        <v>1052</v>
      </c>
      <c r="I56" s="79">
        <f>IFERROR(VLOOKUP(B56&amp;C56,AUS_male_Toplist_21_22!$O$3:$R$2969,3,FALSE),IFERROR(VLOOKUP(B56&amp;C56,AUS_female_Toplist_21_22!$O$3:$R$2879,3,FALSE),"Not found"))</f>
        <v>11</v>
      </c>
      <c r="J56" s="2">
        <f>IFERROR(VLOOKUP(B56&amp;C56,AUS_male_Toplist_21_22!$O$3:$R$2969,4,FALSE),IFERROR(VLOOKUP(B56&amp;C56,AUS_female_Toplist_21_22!$O$3:$R$2879,4,FALSE),"Not found"))</f>
        <v>3</v>
      </c>
      <c r="K56" s="2">
        <f>(COUNTIF($B$2:$B56,$B56)=1)+0</f>
        <v>1</v>
      </c>
      <c r="L56" s="2">
        <f>IF(K56=1,RANK(H56,$H$2:$H$1208,0),"Alternate event")</f>
        <v>382</v>
      </c>
      <c r="M56" s="2" t="str">
        <f t="shared" ref="M56:M83" si="4">B56&amp;C56</f>
        <v>Courtney SMALLACOMBEpole-vault</v>
      </c>
      <c r="N56" t="str">
        <f>IF(COUNTIFS($M$2:$M$3996, M56)&gt;1, "Duplicate", "Unique")</f>
        <v>Unique</v>
      </c>
    </row>
    <row r="57" spans="1:14" x14ac:dyDescent="0.2">
      <c r="A57" s="2">
        <f t="shared" si="1"/>
        <v>45</v>
      </c>
      <c r="B57" t="s">
        <v>234</v>
      </c>
      <c r="C57" t="s">
        <v>27</v>
      </c>
      <c r="D57" s="5">
        <v>33409</v>
      </c>
      <c r="E57" s="41">
        <f t="shared" ca="1" si="3"/>
        <v>30</v>
      </c>
      <c r="F57" s="42" t="str">
        <f>IFERROR(VLOOKUP(B57&amp;C57,AUS_male_points_list!$A$3:$S$1048576,19,FALSE), IFERROR(VLOOKUP(B57&amp;C57,AUS_female_points_list!$A$3:$S$1048576,19,FALSE),""))</f>
        <v/>
      </c>
      <c r="G57" s="2" t="str">
        <f>_xlfn.IFNA(VLOOKUP(B57&amp;C57,Nat_Champs!$C$2:$D$41,2,),"")</f>
        <v/>
      </c>
      <c r="H57" s="79">
        <f>IFERROR(VLOOKUP(B57&amp;C57,AUS_male_Toplist_21_22!$O$3:$R$2969,2,FALSE),IFERROR(VLOOKUP(B57&amp;C57,AUS_female_Toplist_21_22!$O$3:$R$2879,2,FALSE),"Not found"))</f>
        <v>1176</v>
      </c>
      <c r="I57" s="79">
        <f>IFERROR(VLOOKUP(B57&amp;C57,AUS_male_Toplist_21_22!$O$3:$R$2969,3,FALSE),IFERROR(VLOOKUP(B57&amp;C57,AUS_female_Toplist_21_22!$O$3:$R$2879,3,FALSE),"Not found"))</f>
        <v>12</v>
      </c>
      <c r="J57" s="2">
        <f>IFERROR(VLOOKUP(B57&amp;C57,AUS_male_Toplist_21_22!$O$3:$R$2969,4,FALSE),IFERROR(VLOOKUP(B57&amp;C57,AUS_female_Toplist_21_22!$O$3:$R$2879,4,FALSE),"Not found"))</f>
        <v>2</v>
      </c>
      <c r="K57" s="2">
        <f>(COUNTIF($B$2:$B57,$B57)=1)+0</f>
        <v>0</v>
      </c>
      <c r="L57" s="2" t="str">
        <f>IF(K57=1,RANK(H57,$H$2:$H$1208,0),"Alternate event")</f>
        <v>Alternate event</v>
      </c>
      <c r="M57" s="2" t="str">
        <f t="shared" si="4"/>
        <v>Linden HALL800m</v>
      </c>
      <c r="N57" t="str">
        <f>IF(COUNTIFS($M$2:$M$3996, M57)&gt;1, "Duplicate", "Unique")</f>
        <v>Unique</v>
      </c>
    </row>
    <row r="58" spans="1:14" x14ac:dyDescent="0.2">
      <c r="A58" s="2">
        <f t="shared" si="1"/>
        <v>45</v>
      </c>
      <c r="B58" t="s">
        <v>859</v>
      </c>
      <c r="C58" t="s">
        <v>81</v>
      </c>
      <c r="D58" s="5">
        <v>37078</v>
      </c>
      <c r="E58" s="41">
        <f t="shared" ca="1" si="3"/>
        <v>20</v>
      </c>
      <c r="F58" s="42" t="str">
        <f>IFERROR(VLOOKUP(B58&amp;C58,AUS_male_points_list!$A$3:$S$1048576,19,FALSE), IFERROR(VLOOKUP(B58&amp;C58,AUS_female_points_list!$A$3:$S$1048576,19,FALSE),""))</f>
        <v/>
      </c>
      <c r="G58" s="2" t="str">
        <f>_xlfn.IFNA(VLOOKUP(B58&amp;C58,Nat_Champs!$C$2:$D$41,2,),"")</f>
        <v/>
      </c>
      <c r="H58" s="79">
        <f>IFERROR(VLOOKUP(B58&amp;C58,AUS_male_Toplist_21_22!$O$3:$R$2969,2,FALSE),IFERROR(VLOOKUP(B58&amp;C58,AUS_female_Toplist_21_22!$O$3:$R$2879,2,FALSE),"Not found"))</f>
        <v>1064</v>
      </c>
      <c r="I58" s="79">
        <f>IFERROR(VLOOKUP(B58&amp;C58,AUS_male_Toplist_21_22!$O$3:$R$2969,3,FALSE),IFERROR(VLOOKUP(B58&amp;C58,AUS_female_Toplist_21_22!$O$3:$R$2879,3,FALSE),"Not found"))</f>
        <v>12</v>
      </c>
      <c r="J58" s="2">
        <f>IFERROR(VLOOKUP(B58&amp;C58,AUS_male_Toplist_21_22!$O$3:$R$2969,4,FALSE),IFERROR(VLOOKUP(B58&amp;C58,AUS_female_Toplist_21_22!$O$3:$R$2879,4,FALSE),"Not found"))</f>
        <v>5</v>
      </c>
      <c r="K58" s="2">
        <f>(COUNTIF($B$2:$B58,$B58)=1)+0</f>
        <v>1</v>
      </c>
      <c r="L58" s="2">
        <f>IF(K58=1,RANK(H58,$H$2:$H$1208,0),"Alternate event")</f>
        <v>329</v>
      </c>
      <c r="M58" s="2" t="str">
        <f t="shared" si="4"/>
        <v>Mitchell BAKER20km-race-walking</v>
      </c>
      <c r="N58" t="str">
        <f>IF(COUNTIFS($M$2:$M$3996, M58)&gt;1, "Duplicate", "Unique")</f>
        <v>Unique</v>
      </c>
    </row>
    <row r="59" spans="1:14" x14ac:dyDescent="0.2">
      <c r="A59" s="2">
        <f t="shared" si="1"/>
        <v>45</v>
      </c>
      <c r="B59" t="s">
        <v>772</v>
      </c>
      <c r="C59" t="s">
        <v>36</v>
      </c>
      <c r="D59" s="5">
        <v>35843</v>
      </c>
      <c r="E59" s="41">
        <f t="shared" ca="1" si="3"/>
        <v>24</v>
      </c>
      <c r="F59" s="42" t="str">
        <f>IFERROR(VLOOKUP(B59&amp;C59,AUS_male_points_list!$A$3:$S$1048576,19,FALSE), IFERROR(VLOOKUP(B59&amp;C59,AUS_female_points_list!$A$3:$S$1048576,19,FALSE),""))</f>
        <v/>
      </c>
      <c r="G59" s="2" t="str">
        <f>_xlfn.IFNA(VLOOKUP(B59&amp;C59,Nat_Champs!$C$2:$D$41,2,),"")</f>
        <v/>
      </c>
      <c r="H59" s="79">
        <f>IFERROR(VLOOKUP(B59&amp;C59,AUS_male_Toplist_21_22!$O$3:$R$2969,2,FALSE),IFERROR(VLOOKUP(B59&amp;C59,AUS_female_Toplist_21_22!$O$3:$R$2879,2,FALSE),"Not found"))</f>
        <v>1061</v>
      </c>
      <c r="I59" s="79">
        <f>IFERROR(VLOOKUP(B59&amp;C59,AUS_male_Toplist_21_22!$O$3:$R$2969,3,FALSE),IFERROR(VLOOKUP(B59&amp;C59,AUS_female_Toplist_21_22!$O$3:$R$2879,3,FALSE),"Not found"))</f>
        <v>12</v>
      </c>
      <c r="J59" s="2">
        <f>IFERROR(VLOOKUP(B59&amp;C59,AUS_male_Toplist_21_22!$O$3:$R$2969,4,FALSE),IFERROR(VLOOKUP(B59&amp;C59,AUS_female_Toplist_21_22!$O$3:$R$2879,4,FALSE),"Not found"))</f>
        <v>5</v>
      </c>
      <c r="K59" s="2">
        <f>(COUNTIF($B$2:$B59,$B59)=1)+0</f>
        <v>1</v>
      </c>
      <c r="L59" s="2">
        <f>IF(K59=1,RANK(H59,$H$2:$H$1208,0),"Alternate event")</f>
        <v>342</v>
      </c>
      <c r="M59" s="2" t="str">
        <f t="shared" si="4"/>
        <v>Lachlan BURNSpole-vault</v>
      </c>
      <c r="N59" t="str">
        <f>IF(COUNTIFS($M$2:$M$3996, M59)&gt;1, "Duplicate", "Unique")</f>
        <v>Unique</v>
      </c>
    </row>
    <row r="60" spans="1:14" x14ac:dyDescent="0.2">
      <c r="A60" s="2">
        <f t="shared" si="1"/>
        <v>45</v>
      </c>
      <c r="B60" t="s">
        <v>969</v>
      </c>
      <c r="C60" s="5" t="s">
        <v>85</v>
      </c>
      <c r="D60" s="5">
        <v>37870</v>
      </c>
      <c r="E60" s="41">
        <f t="shared" ca="1" si="3"/>
        <v>18</v>
      </c>
      <c r="F60" s="42" t="str">
        <f>IFERROR(VLOOKUP(B60&amp;C60,AUS_male_points_list!$A$3:$S$1048576,19,FALSE), IFERROR(VLOOKUP(B60&amp;C60,AUS_female_points_list!$A$3:$S$1048576,19,FALSE),""))</f>
        <v/>
      </c>
      <c r="G60" s="2" t="str">
        <f>_xlfn.IFNA(VLOOKUP(B60&amp;C60,Nat_Champs!$C$2:$D$41,2,),"")</f>
        <v/>
      </c>
      <c r="H60" s="79">
        <f>IFERROR(VLOOKUP(B60&amp;C60,AUS_male_Toplist_21_22!$O$3:$R$2969,2,FALSE),IFERROR(VLOOKUP(B60&amp;C60,AUS_female_Toplist_21_22!$O$3:$R$2879,2,FALSE),"Not found"))</f>
        <v>973</v>
      </c>
      <c r="I60" s="79">
        <f>IFERROR(VLOOKUP(B60&amp;C60,AUS_male_Toplist_21_22!$O$3:$R$2969,3,FALSE),IFERROR(VLOOKUP(B60&amp;C60,AUS_female_Toplist_21_22!$O$3:$R$2879,3,FALSE),"Not found"))</f>
        <v>12</v>
      </c>
      <c r="J60" s="2">
        <f>IFERROR(VLOOKUP(B60&amp;C60,AUS_male_Toplist_21_22!$O$3:$R$2969,4,FALSE),IFERROR(VLOOKUP(B60&amp;C60,AUS_female_Toplist_21_22!$O$3:$R$2879,4,FALSE),"Not found"))</f>
        <v>7</v>
      </c>
      <c r="K60" s="2">
        <f>(COUNTIF($B$2:$B60,$B60)=1)+0</f>
        <v>1</v>
      </c>
      <c r="L60" s="2">
        <f>IF(K60=1,RANK(H60,$H$2:$H$1208,0),"Alternate event")</f>
        <v>677</v>
      </c>
      <c r="M60" s="2" t="str">
        <f t="shared" si="4"/>
        <v>Alanna PEARTrace-walking</v>
      </c>
      <c r="N60" t="str">
        <f>IF(COUNTIFS($M$2:$M$3996, M60)&gt;1, "Duplicate", "Unique")</f>
        <v>Unique</v>
      </c>
    </row>
    <row r="61" spans="1:14" x14ac:dyDescent="0.2">
      <c r="A61" s="2">
        <f t="shared" si="1"/>
        <v>45</v>
      </c>
      <c r="B61" t="s">
        <v>760</v>
      </c>
      <c r="C61" t="s">
        <v>35</v>
      </c>
      <c r="D61" s="5">
        <v>36664</v>
      </c>
      <c r="E61" s="41">
        <f t="shared" ca="1" si="3"/>
        <v>21</v>
      </c>
      <c r="F61" s="42" t="str">
        <f>IFERROR(VLOOKUP(B61&amp;C61,AUS_male_points_list!$A$3:$S$1048576,19,FALSE), IFERROR(VLOOKUP(B61&amp;C61,AUS_female_points_list!$A$3:$S$1048576,19,FALSE),""))</f>
        <v/>
      </c>
      <c r="G61" s="2" t="str">
        <f>_xlfn.IFNA(VLOOKUP(B61&amp;C61,Nat_Champs!$C$2:$D$41,2,),"")</f>
        <v>Y</v>
      </c>
      <c r="H61" s="79">
        <f>IFERROR(VLOOKUP(B61&amp;C61,AUS_male_Toplist_21_22!$O$3:$R$2969,2,FALSE),IFERROR(VLOOKUP(B61&amp;C61,AUS_female_Toplist_21_22!$O$3:$R$2879,2,FALSE),"Not found"))</f>
        <v>1135</v>
      </c>
      <c r="I61" s="79">
        <f>IFERROR(VLOOKUP(B61&amp;C61,AUS_male_Toplist_21_22!$O$3:$R$2969,3,FALSE),IFERROR(VLOOKUP(B61&amp;C61,AUS_female_Toplist_21_22!$O$3:$R$2879,3,FALSE),"Not found"))</f>
        <v>13</v>
      </c>
      <c r="J61" s="2">
        <f>IFERROR(VLOOKUP(B61&amp;C61,AUS_male_Toplist_21_22!$O$3:$R$2969,4,FALSE),IFERROR(VLOOKUP(B61&amp;C61,AUS_female_Toplist_21_22!$O$3:$R$2879,4,FALSE),"Not found"))</f>
        <v>4</v>
      </c>
      <c r="K61" s="2">
        <f>(COUNTIF($B$2:$B61,$B61)=1)+0</f>
        <v>1</v>
      </c>
      <c r="L61" s="2">
        <f>IF(K61=1,RANK(H61,$H$2:$H$1208,0),"Alternate event")</f>
        <v>85</v>
      </c>
      <c r="M61" s="2" t="str">
        <f t="shared" si="4"/>
        <v>Yual REATHhigh-jump</v>
      </c>
      <c r="N61" t="str">
        <f>IF(COUNTIFS($M$2:$M$3996, M61)&gt;1, "Duplicate", "Unique")</f>
        <v>Unique</v>
      </c>
    </row>
    <row r="62" spans="1:14" x14ac:dyDescent="0.2">
      <c r="A62" s="2">
        <f t="shared" si="1"/>
        <v>45</v>
      </c>
      <c r="B62" t="s">
        <v>759</v>
      </c>
      <c r="C62" t="s">
        <v>35</v>
      </c>
      <c r="D62" s="5">
        <v>37216</v>
      </c>
      <c r="E62" s="41">
        <f t="shared" ca="1" si="3"/>
        <v>20</v>
      </c>
      <c r="F62" s="42" t="str">
        <f>IFERROR(VLOOKUP(B62&amp;C62,AUS_male_points_list!$A$3:$S$1048576,19,FALSE), IFERROR(VLOOKUP(B62&amp;C62,AUS_female_points_list!$A$3:$S$1048576,19,FALSE),""))</f>
        <v/>
      </c>
      <c r="G62" s="2" t="str">
        <f>_xlfn.IFNA(VLOOKUP(B62&amp;C62,Nat_Champs!$C$2:$D$41,2,),"")</f>
        <v/>
      </c>
      <c r="H62" s="79">
        <f>IFERROR(VLOOKUP(B62&amp;C62,AUS_male_Toplist_21_22!$O$3:$R$2969,2,FALSE),IFERROR(VLOOKUP(B62&amp;C62,AUS_female_Toplist_21_22!$O$3:$R$2879,2,FALSE),"Not found"))</f>
        <v>1135</v>
      </c>
      <c r="I62" s="79">
        <f>IFERROR(VLOOKUP(B62&amp;C62,AUS_male_Toplist_21_22!$O$3:$R$2969,3,FALSE),IFERROR(VLOOKUP(B62&amp;C62,AUS_female_Toplist_21_22!$O$3:$R$2879,3,FALSE),"Not found"))</f>
        <v>13</v>
      </c>
      <c r="J62" s="2">
        <f>IFERROR(VLOOKUP(B62&amp;C62,AUS_male_Toplist_21_22!$O$3:$R$2969,4,FALSE),IFERROR(VLOOKUP(B62&amp;C62,AUS_female_Toplist_21_22!$O$3:$R$2879,4,FALSE),"Not found"))</f>
        <v>4</v>
      </c>
      <c r="K62" s="2">
        <f>(COUNTIF($B$2:$B62,$B62)=1)+0</f>
        <v>1</v>
      </c>
      <c r="L62" s="2">
        <f>IF(K62=1,RANK(H62,$H$2:$H$1208,0),"Alternate event")</f>
        <v>85</v>
      </c>
      <c r="M62" s="2" t="str">
        <f t="shared" si="4"/>
        <v>Oscar MIERShigh-jump</v>
      </c>
      <c r="N62" t="str">
        <f>IF(COUNTIFS($M$2:$M$3996, M62)&gt;1, "Duplicate", "Unique")</f>
        <v>Unique</v>
      </c>
    </row>
    <row r="63" spans="1:14" x14ac:dyDescent="0.2">
      <c r="A63" s="2">
        <f t="shared" si="1"/>
        <v>45</v>
      </c>
      <c r="B63" t="s">
        <v>425</v>
      </c>
      <c r="C63" t="s">
        <v>36</v>
      </c>
      <c r="D63" s="5">
        <v>37845</v>
      </c>
      <c r="E63" s="41">
        <f t="shared" ca="1" si="3"/>
        <v>18</v>
      </c>
      <c r="F63" s="42" t="str">
        <f>IFERROR(VLOOKUP(B63&amp;C63,AUS_male_points_list!$A$3:$S$1048576,19,FALSE), IFERROR(VLOOKUP(B63&amp;C63,AUS_female_points_list!$A$3:$S$1048576,19,FALSE),""))</f>
        <v/>
      </c>
      <c r="G63" s="2" t="str">
        <f>_xlfn.IFNA(VLOOKUP(B63&amp;C63,Nat_Champs!$C$2:$D$41,2,),"")</f>
        <v/>
      </c>
      <c r="H63" s="79">
        <f>IFERROR(VLOOKUP(B63&amp;C63,AUS_male_Toplist_21_22!$O$3:$R$2969,2,FALSE),IFERROR(VLOOKUP(B63&amp;C63,AUS_female_Toplist_21_22!$O$3:$R$2879,2,FALSE),"Not found"))</f>
        <v>1040</v>
      </c>
      <c r="I63" s="79">
        <f>IFERROR(VLOOKUP(B63&amp;C63,AUS_male_Toplist_21_22!$O$3:$R$2969,3,FALSE),IFERROR(VLOOKUP(B63&amp;C63,AUS_female_Toplist_21_22!$O$3:$R$2879,3,FALSE),"Not found"))</f>
        <v>13</v>
      </c>
      <c r="J63" s="2">
        <f>IFERROR(VLOOKUP(B63&amp;C63,AUS_male_Toplist_21_22!$O$3:$R$2969,4,FALSE),IFERROR(VLOOKUP(B63&amp;C63,AUS_female_Toplist_21_22!$O$3:$R$2879,4,FALSE),"Not found"))</f>
        <v>4</v>
      </c>
      <c r="K63" s="2">
        <f>(COUNTIF($B$2:$B63,$B63)=1)+0</f>
        <v>1</v>
      </c>
      <c r="L63" s="2">
        <f>IF(K63=1,RANK(H63,$H$2:$H$1208,0),"Alternate event")</f>
        <v>433</v>
      </c>
      <c r="M63" s="2" t="str">
        <f t="shared" si="4"/>
        <v>Elyssia KENSHOLEpole-vault</v>
      </c>
      <c r="N63" t="str">
        <f>IF(COUNTIFS($M$2:$M$3996, M63)&gt;1, "Duplicate", "Unique")</f>
        <v>Unique</v>
      </c>
    </row>
    <row r="64" spans="1:14" x14ac:dyDescent="0.2">
      <c r="A64" s="2">
        <f t="shared" si="1"/>
        <v>45</v>
      </c>
      <c r="B64" t="s">
        <v>858</v>
      </c>
      <c r="C64" t="s">
        <v>81</v>
      </c>
      <c r="D64" s="5">
        <v>35893</v>
      </c>
      <c r="E64" s="41">
        <f t="shared" ca="1" si="3"/>
        <v>23</v>
      </c>
      <c r="F64" s="42" t="str">
        <f>IFERROR(VLOOKUP(B64&amp;C64,AUS_male_points_list!$A$3:$S$1048576,19,FALSE), IFERROR(VLOOKUP(B64&amp;C64,AUS_female_points_list!$A$3:$S$1048576,19,FALSE),""))</f>
        <v/>
      </c>
      <c r="G64" s="2" t="str">
        <f>_xlfn.IFNA(VLOOKUP(B64&amp;C64,Nat_Champs!$C$2:$D$41,2,),"")</f>
        <v/>
      </c>
      <c r="H64" s="79">
        <f>IFERROR(VLOOKUP(B64&amp;C64,AUS_male_Toplist_21_22!$O$3:$R$2969,2,FALSE),IFERROR(VLOOKUP(B64&amp;C64,AUS_female_Toplist_21_22!$O$3:$R$2879,2,FALSE),"Not found"))</f>
        <v>1058</v>
      </c>
      <c r="I64" s="79">
        <f>IFERROR(VLOOKUP(B64&amp;C64,AUS_male_Toplist_21_22!$O$3:$R$2969,3,FALSE),IFERROR(VLOOKUP(B64&amp;C64,AUS_female_Toplist_21_22!$O$3:$R$2879,3,FALSE),"Not found"))</f>
        <v>13</v>
      </c>
      <c r="J64" s="2">
        <f>IFERROR(VLOOKUP(B64&amp;C64,AUS_male_Toplist_21_22!$O$3:$R$2969,4,FALSE),IFERROR(VLOOKUP(B64&amp;C64,AUS_female_Toplist_21_22!$O$3:$R$2879,4,FALSE),"Not found"))</f>
        <v>6</v>
      </c>
      <c r="K64" s="2">
        <f>(COUNTIF($B$2:$B64,$B64)=1)+0</f>
        <v>1</v>
      </c>
      <c r="L64" s="2">
        <f>IF(K64=1,RANK(H64,$H$2:$H$1208,0),"Alternate event")</f>
        <v>352</v>
      </c>
      <c r="M64" s="2" t="str">
        <f t="shared" si="4"/>
        <v>Tyler JONES20km-race-walking</v>
      </c>
      <c r="N64" t="str">
        <f>IF(COUNTIFS($M$2:$M$3996, M64)&gt;1, "Duplicate", "Unique")</f>
        <v>Unique</v>
      </c>
    </row>
    <row r="65" spans="1:17" x14ac:dyDescent="0.2">
      <c r="A65" s="2">
        <f t="shared" ref="A65:A128" si="5">IF(AND(K65=1,J65&lt;=3),A64+1,A64)</f>
        <v>46</v>
      </c>
      <c r="B65" t="s">
        <v>721</v>
      </c>
      <c r="C65" t="s">
        <v>33</v>
      </c>
      <c r="D65" s="5">
        <v>35471</v>
      </c>
      <c r="E65" s="41">
        <f t="shared" ca="1" si="3"/>
        <v>25</v>
      </c>
      <c r="F65" s="42" t="str">
        <f>IFERROR(VLOOKUP(B65&amp;C65,AUS_male_points_list!$A$3:$S$1048576,19,FALSE), IFERROR(VLOOKUP(B65&amp;C65,AUS_female_points_list!$A$3:$S$1048576,19,FALSE),""))</f>
        <v/>
      </c>
      <c r="G65" s="2" t="str">
        <f>_xlfn.IFNA(VLOOKUP(B65&amp;C65,Nat_Champs!$C$2:$D$41,2,),"")</f>
        <v/>
      </c>
      <c r="H65" s="79">
        <f>IFERROR(VLOOKUP(B65&amp;C65,AUS_male_Toplist_21_22!$O$3:$R$2969,2,FALSE),IFERROR(VLOOKUP(B65&amp;C65,AUS_female_Toplist_21_22!$O$3:$R$2879,2,FALSE),"Not found"))</f>
        <v>1155</v>
      </c>
      <c r="I65" s="79">
        <f>IFERROR(VLOOKUP(B65&amp;C65,AUS_male_Toplist_21_22!$O$3:$R$2969,3,FALSE),IFERROR(VLOOKUP(B65&amp;C65,AUS_female_Toplist_21_22!$O$3:$R$2879,3,FALSE),"Not found"))</f>
        <v>14</v>
      </c>
      <c r="J65" s="2">
        <f>IFERROR(VLOOKUP(B65&amp;C65,AUS_male_Toplist_21_22!$O$3:$R$2969,4,FALSE),IFERROR(VLOOKUP(B65&amp;C65,AUS_female_Toplist_21_22!$O$3:$R$2879,4,FALSE),"Not found"))</f>
        <v>1</v>
      </c>
      <c r="K65" s="2">
        <f>(COUNTIF($B$2:$B65,$B65)=1)+0</f>
        <v>1</v>
      </c>
      <c r="L65" s="2">
        <f>IF(K65=1,RANK(H65,$H$2:$H$1208,0),"Alternate event")</f>
        <v>51</v>
      </c>
      <c r="M65" s="2" t="str">
        <f t="shared" si="4"/>
        <v>Chris DOUGLAS400mh</v>
      </c>
      <c r="N65" t="str">
        <f>IF(COUNTIFS($M$2:$M$3996, M65)&gt;1, "Duplicate", "Unique")</f>
        <v>Unique</v>
      </c>
    </row>
    <row r="66" spans="1:17" x14ac:dyDescent="0.2">
      <c r="A66" s="2">
        <f t="shared" si="5"/>
        <v>47</v>
      </c>
      <c r="B66" t="s">
        <v>366</v>
      </c>
      <c r="C66" t="s">
        <v>37</v>
      </c>
      <c r="D66" s="5">
        <v>37072</v>
      </c>
      <c r="E66" s="41">
        <f t="shared" ca="1" si="3"/>
        <v>20</v>
      </c>
      <c r="F66" s="42" t="str">
        <f>IFERROR(VLOOKUP(B66&amp;C66,AUS_male_points_list!$A$3:$S$1048576,19,FALSE), IFERROR(VLOOKUP(B66&amp;C66,AUS_female_points_list!$A$3:$S$1048576,19,FALSE),""))</f>
        <v/>
      </c>
      <c r="G66" s="2" t="str">
        <f>_xlfn.IFNA(VLOOKUP(B66&amp;C66,Nat_Champs!$C$2:$D$41,2,),"")</f>
        <v>Y</v>
      </c>
      <c r="H66" s="79">
        <f>IFERROR(VLOOKUP(B66&amp;C66,AUS_male_Toplist_21_22!$O$3:$R$2969,2,FALSE),IFERROR(VLOOKUP(B66&amp;C66,AUS_female_Toplist_21_22!$O$3:$R$2879,2,FALSE),"Not found"))</f>
        <v>1152</v>
      </c>
      <c r="I66" s="79">
        <f>IFERROR(VLOOKUP(B66&amp;C66,AUS_male_Toplist_21_22!$O$3:$R$2969,3,FALSE),IFERROR(VLOOKUP(B66&amp;C66,AUS_female_Toplist_21_22!$O$3:$R$2879,3,FALSE),"Not found"))</f>
        <v>14</v>
      </c>
      <c r="J66" s="2">
        <f>IFERROR(VLOOKUP(B66&amp;C66,AUS_male_Toplist_21_22!$O$3:$R$2969,4,FALSE),IFERROR(VLOOKUP(B66&amp;C66,AUS_female_Toplist_21_22!$O$3:$R$2879,4,FALSE),"Not found"))</f>
        <v>2</v>
      </c>
      <c r="K66" s="2">
        <f>(COUNTIF($B$2:$B66,$B66)=1)+0</f>
        <v>1</v>
      </c>
      <c r="L66" s="2">
        <f>IF(K66=1,RANK(H66,$H$2:$H$1208,0),"Alternate event")</f>
        <v>59</v>
      </c>
      <c r="M66" s="2" t="str">
        <f t="shared" si="4"/>
        <v>Samantha DALElong-jump</v>
      </c>
      <c r="N66" t="str">
        <f>IF(COUNTIFS($M$2:$M$3996, M66)&gt;1, "Duplicate", "Unique")</f>
        <v>Unique</v>
      </c>
    </row>
    <row r="67" spans="1:17" x14ac:dyDescent="0.2">
      <c r="A67" s="2">
        <f t="shared" si="5"/>
        <v>48</v>
      </c>
      <c r="B67" t="s">
        <v>467</v>
      </c>
      <c r="C67" t="s">
        <v>43</v>
      </c>
      <c r="D67" s="5">
        <v>34986</v>
      </c>
      <c r="E67" s="41">
        <f t="shared" ca="1" si="3"/>
        <v>26</v>
      </c>
      <c r="F67" s="42" t="str">
        <f>IFERROR(VLOOKUP(B67&amp;C67,AUS_male_points_list!$A$3:$S$1048576,19,FALSE), IFERROR(VLOOKUP(B67&amp;C67,AUS_female_points_list!$A$3:$S$1048576,19,FALSE),""))</f>
        <v/>
      </c>
      <c r="G67" s="2" t="str">
        <f>_xlfn.IFNA(VLOOKUP(B67&amp;C67,Nat_Champs!$C$2:$D$41,2,),"")</f>
        <v/>
      </c>
      <c r="H67" s="79">
        <f>IFERROR(VLOOKUP(B67&amp;C67,AUS_male_Toplist_21_22!$O$3:$R$2969,2,FALSE),IFERROR(VLOOKUP(B67&amp;C67,AUS_female_Toplist_21_22!$O$3:$R$2879,2,FALSE),"Not found"))</f>
        <v>993</v>
      </c>
      <c r="I67" s="79">
        <f>IFERROR(VLOOKUP(B67&amp;C67,AUS_male_Toplist_21_22!$O$3:$R$2969,3,FALSE),IFERROR(VLOOKUP(B67&amp;C67,AUS_female_Toplist_21_22!$O$3:$R$2879,3,FALSE),"Not found"))</f>
        <v>14</v>
      </c>
      <c r="J67" s="2">
        <f>IFERROR(VLOOKUP(B67&amp;C67,AUS_male_Toplist_21_22!$O$3:$R$2969,4,FALSE),IFERROR(VLOOKUP(B67&amp;C67,AUS_female_Toplist_21_22!$O$3:$R$2879,4,FALSE),"Not found"))</f>
        <v>2</v>
      </c>
      <c r="K67" s="2">
        <f>(COUNTIF($B$2:$B67,$B67)=1)+0</f>
        <v>1</v>
      </c>
      <c r="L67" s="2">
        <f>IF(K67=1,RANK(H67,$H$2:$H$1208,0),"Alternate event")</f>
        <v>607</v>
      </c>
      <c r="M67" s="2" t="str">
        <f t="shared" si="4"/>
        <v>Tori WESTheptathlon</v>
      </c>
      <c r="N67" t="str">
        <f>IF(COUNTIFS($M$2:$M$3996, M67)&gt;1, "Duplicate", "Unique")</f>
        <v>Unique</v>
      </c>
    </row>
    <row r="68" spans="1:17" x14ac:dyDescent="0.2">
      <c r="A68" s="2">
        <f t="shared" si="5"/>
        <v>49</v>
      </c>
      <c r="B68" t="s">
        <v>671</v>
      </c>
      <c r="C68" t="s">
        <v>34</v>
      </c>
      <c r="D68" s="5">
        <v>34818</v>
      </c>
      <c r="E68" s="41">
        <f t="shared" ca="1" si="3"/>
        <v>26</v>
      </c>
      <c r="F68" s="42" t="str">
        <f>IFERROR(VLOOKUP(B68&amp;C68,AUS_male_points_list!$A$3:$S$1048576,19,FALSE), IFERROR(VLOOKUP(B68&amp;C68,AUS_female_points_list!$A$3:$S$1048576,19,FALSE),""))</f>
        <v/>
      </c>
      <c r="G68" s="2" t="str">
        <f>_xlfn.IFNA(VLOOKUP(B68&amp;C68,Nat_Champs!$C$2:$D$41,2,),"")</f>
        <v>Y</v>
      </c>
      <c r="H68" s="79">
        <f>IFERROR(VLOOKUP(B68&amp;C68,AUS_male_Toplist_21_22!$O$3:$R$2969,2,FALSE),IFERROR(VLOOKUP(B68&amp;C68,AUS_female_Toplist_21_22!$O$3:$R$2879,2,FALSE),"Not found"))</f>
        <v>1157</v>
      </c>
      <c r="I68" s="79">
        <f>IFERROR(VLOOKUP(B68&amp;C68,AUS_male_Toplist_21_22!$O$3:$R$2969,3,FALSE),IFERROR(VLOOKUP(B68&amp;C68,AUS_female_Toplist_21_22!$O$3:$R$2879,3,FALSE),"Not found"))</f>
        <v>14</v>
      </c>
      <c r="J68" s="2">
        <f>IFERROR(VLOOKUP(B68&amp;C68,AUS_male_Toplist_21_22!$O$3:$R$2969,4,FALSE),IFERROR(VLOOKUP(B68&amp;C68,AUS_female_Toplist_21_22!$O$3:$R$2879,4,FALSE),"Not found"))</f>
        <v>3</v>
      </c>
      <c r="K68" s="2">
        <f>(COUNTIF($B$2:$B68,$B68)=1)+0</f>
        <v>1</v>
      </c>
      <c r="L68" s="2">
        <f>IF(K68=1,RANK(H68,$H$2:$H$1208,0),"Alternate event")</f>
        <v>48</v>
      </c>
      <c r="M68" s="2" t="str">
        <f t="shared" si="4"/>
        <v>Matthew CLARKE3000msc</v>
      </c>
      <c r="N68" t="str">
        <f>IF(COUNTIFS($M$2:$M$3996, M68)&gt;1, "Duplicate", "Unique")</f>
        <v>Unique</v>
      </c>
    </row>
    <row r="69" spans="1:17" x14ac:dyDescent="0.2">
      <c r="A69" s="2">
        <f t="shared" si="5"/>
        <v>50</v>
      </c>
      <c r="B69" t="s">
        <v>601</v>
      </c>
      <c r="C69" t="s">
        <v>27</v>
      </c>
      <c r="D69" s="5">
        <v>35266</v>
      </c>
      <c r="E69" s="41">
        <f t="shared" ca="1" si="3"/>
        <v>25</v>
      </c>
      <c r="F69" s="42" t="str">
        <f>IFERROR(VLOOKUP(B69&amp;C69,AUS_male_points_list!$A$3:$S$1048576,19,FALSE), IFERROR(VLOOKUP(B69&amp;C69,AUS_female_points_list!$A$3:$S$1048576,19,FALSE),""))</f>
        <v/>
      </c>
      <c r="G69" s="2" t="str">
        <f>_xlfn.IFNA(VLOOKUP(B69&amp;C69,Nat_Champs!$C$2:$D$41,2,),"")</f>
        <v/>
      </c>
      <c r="H69" s="79">
        <f>IFERROR(VLOOKUP(B69&amp;C69,AUS_male_Toplist_21_22!$O$3:$R$2969,2,FALSE),IFERROR(VLOOKUP(B69&amp;C69,AUS_female_Toplist_21_22!$O$3:$R$2879,2,FALSE),"Not found"))</f>
        <v>1193</v>
      </c>
      <c r="I69" s="79">
        <f>IFERROR(VLOOKUP(B69&amp;C69,AUS_male_Toplist_21_22!$O$3:$R$2969,3,FALSE),IFERROR(VLOOKUP(B69&amp;C69,AUS_female_Toplist_21_22!$O$3:$R$2879,3,FALSE),"Not found"))</f>
        <v>15</v>
      </c>
      <c r="J69" s="2">
        <f>IFERROR(VLOOKUP(B69&amp;C69,AUS_male_Toplist_21_22!$O$3:$R$2969,4,FALSE),IFERROR(VLOOKUP(B69&amp;C69,AUS_female_Toplist_21_22!$O$3:$R$2879,4,FALSE),"Not found"))</f>
        <v>2</v>
      </c>
      <c r="K69" s="2">
        <f>(COUNTIF($B$2:$B69,$B69)=1)+0</f>
        <v>1</v>
      </c>
      <c r="L69" s="2">
        <f>IF(K69=1,RANK(H69,$H$2:$H$1208,0),"Alternate event")</f>
        <v>16</v>
      </c>
      <c r="M69" s="2" t="str">
        <f t="shared" si="4"/>
        <v>Charlie HUNTER800m</v>
      </c>
      <c r="N69" t="str">
        <f>IF(COUNTIFS($M$2:$M$3996, M69)&gt;1, "Duplicate", "Unique")</f>
        <v>Unique</v>
      </c>
    </row>
    <row r="70" spans="1:17" x14ac:dyDescent="0.2">
      <c r="A70" s="2">
        <f t="shared" si="5"/>
        <v>51</v>
      </c>
      <c r="B70" t="s">
        <v>293</v>
      </c>
      <c r="C70" t="s">
        <v>34</v>
      </c>
      <c r="D70" s="5">
        <v>34543</v>
      </c>
      <c r="E70" s="41">
        <f t="shared" ca="1" si="3"/>
        <v>27</v>
      </c>
      <c r="F70" s="42" t="str">
        <f>IFERROR(VLOOKUP(B70&amp;C70,AUS_male_points_list!$A$3:$S$1048576,19,FALSE), IFERROR(VLOOKUP(B70&amp;C70,AUS_female_points_list!$A$3:$S$1048576,19,FALSE),""))</f>
        <v/>
      </c>
      <c r="G70" s="2" t="str">
        <f>_xlfn.IFNA(VLOOKUP(B70&amp;C70,Nat_Champs!$C$2:$D$41,2,),"")</f>
        <v>Y</v>
      </c>
      <c r="H70" s="79">
        <f>IFERROR(VLOOKUP(B70&amp;C70,AUS_male_Toplist_21_22!$O$3:$R$2969,2,FALSE),IFERROR(VLOOKUP(B70&amp;C70,AUS_female_Toplist_21_22!$O$3:$R$2879,2,FALSE),"Not found"))</f>
        <v>1172</v>
      </c>
      <c r="I70" s="79">
        <f>IFERROR(VLOOKUP(B70&amp;C70,AUS_male_Toplist_21_22!$O$3:$R$2969,3,FALSE),IFERROR(VLOOKUP(B70&amp;C70,AUS_female_Toplist_21_22!$O$3:$R$2879,3,FALSE),"Not found"))</f>
        <v>15</v>
      </c>
      <c r="J70" s="2">
        <f>IFERROR(VLOOKUP(B70&amp;C70,AUS_male_Toplist_21_22!$O$3:$R$2969,4,FALSE),IFERROR(VLOOKUP(B70&amp;C70,AUS_female_Toplist_21_22!$O$3:$R$2879,4,FALSE),"Not found"))</f>
        <v>2</v>
      </c>
      <c r="K70" s="2">
        <f>(COUNTIF($B$2:$B70,$B70)=1)+0</f>
        <v>1</v>
      </c>
      <c r="L70" s="2">
        <f>IF(K70=1,RANK(H70,$H$2:$H$1208,0),"Alternate event")</f>
        <v>32</v>
      </c>
      <c r="M70" s="2" t="str">
        <f t="shared" si="4"/>
        <v>Amy CASHIN3000msc</v>
      </c>
      <c r="N70" t="str">
        <f>IF(COUNTIFS($M$2:$M$3996, M70)&gt;1, "Duplicate", "Unique")</f>
        <v>Unique</v>
      </c>
    </row>
    <row r="71" spans="1:17" x14ac:dyDescent="0.2">
      <c r="A71" s="2">
        <f t="shared" si="5"/>
        <v>52</v>
      </c>
      <c r="B71" t="s">
        <v>335</v>
      </c>
      <c r="C71" t="s">
        <v>32</v>
      </c>
      <c r="D71" s="5">
        <v>34977</v>
      </c>
      <c r="E71" s="41">
        <f t="shared" ca="1" si="3"/>
        <v>26</v>
      </c>
      <c r="F71" s="42" t="str">
        <f>IFERROR(VLOOKUP(B71&amp;C71,AUS_male_points_list!$A$3:$S$1048576,19,FALSE), IFERROR(VLOOKUP(B71&amp;C71,AUS_female_points_list!$A$3:$S$1048576,19,FALSE),""))</f>
        <v/>
      </c>
      <c r="G71" s="2" t="str">
        <f>_xlfn.IFNA(VLOOKUP(B71&amp;C71,Nat_Champs!$C$2:$D$41,2,),"")</f>
        <v/>
      </c>
      <c r="H71" s="79">
        <f>IFERROR(VLOOKUP(B71&amp;C71,AUS_male_Toplist_21_22!$O$3:$R$2969,2,FALSE),IFERROR(VLOOKUP(B71&amp;C71,AUS_female_Toplist_21_22!$O$3:$R$2879,2,FALSE),"Not found"))</f>
        <v>1162</v>
      </c>
      <c r="I71" s="79">
        <f>IFERROR(VLOOKUP(B71&amp;C71,AUS_male_Toplist_21_22!$O$3:$R$2969,3,FALSE),IFERROR(VLOOKUP(B71&amp;C71,AUS_female_Toplist_21_22!$O$3:$R$2879,3,FALSE),"Not found"))</f>
        <v>15</v>
      </c>
      <c r="J71" s="2">
        <f>IFERROR(VLOOKUP(B71&amp;C71,AUS_male_Toplist_21_22!$O$3:$R$2969,4,FALSE),IFERROR(VLOOKUP(B71&amp;C71,AUS_female_Toplist_21_22!$O$3:$R$2879,4,FALSE),"Not found"))</f>
        <v>2</v>
      </c>
      <c r="K71" s="2">
        <f>(COUNTIF($B$2:$B71,$B71)=1)+0</f>
        <v>1</v>
      </c>
      <c r="L71" s="2">
        <f>IF(K71=1,RANK(H71,$H$2:$H$1208,0),"Alternate event")</f>
        <v>43</v>
      </c>
      <c r="M71" s="2" t="str">
        <f t="shared" si="4"/>
        <v>Hannah JONES100mh</v>
      </c>
      <c r="N71" t="str">
        <f>IF(COUNTIFS($M$2:$M$3996, M71)&gt;1, "Duplicate", "Unique")</f>
        <v>Unique</v>
      </c>
    </row>
    <row r="72" spans="1:17" x14ac:dyDescent="0.2">
      <c r="A72" s="2">
        <f t="shared" si="5"/>
        <v>53</v>
      </c>
      <c r="B72" t="s">
        <v>800</v>
      </c>
      <c r="C72" t="s">
        <v>41</v>
      </c>
      <c r="D72" s="5">
        <v>36201</v>
      </c>
      <c r="E72" s="41">
        <f t="shared" ca="1" si="3"/>
        <v>23</v>
      </c>
      <c r="F72" s="42" t="str">
        <f>IFERROR(VLOOKUP(B72&amp;C72,AUS_male_points_list!$A$3:$S$1048576,19,FALSE), IFERROR(VLOOKUP(B72&amp;C72,AUS_female_points_list!$A$3:$S$1048576,19,FALSE),""))</f>
        <v/>
      </c>
      <c r="G72" s="2" t="str">
        <f>_xlfn.IFNA(VLOOKUP(B72&amp;C72,Nat_Champs!$C$2:$D$41,2,),"")</f>
        <v>Y</v>
      </c>
      <c r="H72" s="79">
        <f>IFERROR(VLOOKUP(B72&amp;C72,AUS_male_Toplist_21_22!$O$3:$R$2969,2,FALSE),IFERROR(VLOOKUP(B72&amp;C72,AUS_female_Toplist_21_22!$O$3:$R$2879,2,FALSE),"Not found"))</f>
        <v>1096</v>
      </c>
      <c r="I72" s="79">
        <f>IFERROR(VLOOKUP(B72&amp;C72,AUS_male_Toplist_21_22!$O$3:$R$2969,3,FALSE),IFERROR(VLOOKUP(B72&amp;C72,AUS_female_Toplist_21_22!$O$3:$R$2879,3,FALSE),"Not found"))</f>
        <v>15</v>
      </c>
      <c r="J72" s="2">
        <f>IFERROR(VLOOKUP(B72&amp;C72,AUS_male_Toplist_21_22!$O$3:$R$2969,4,FALSE),IFERROR(VLOOKUP(B72&amp;C72,AUS_female_Toplist_21_22!$O$3:$R$2879,4,FALSE),"Not found"))</f>
        <v>2</v>
      </c>
      <c r="K72" s="2">
        <f>(COUNTIF($B$2:$B72,$B72)=1)+0</f>
        <v>1</v>
      </c>
      <c r="L72" s="2">
        <f>IF(K72=1,RANK(H72,$H$2:$H$1208,0),"Alternate event")</f>
        <v>208</v>
      </c>
      <c r="M72" s="2" t="str">
        <f t="shared" si="4"/>
        <v>Cameron MCENTYREjavelin-throw</v>
      </c>
      <c r="N72" t="str">
        <f>IF(COUNTIFS($M$2:$M$3996, M72)&gt;1, "Duplicate", "Unique")</f>
        <v>Unique</v>
      </c>
    </row>
    <row r="73" spans="1:17" x14ac:dyDescent="0.2">
      <c r="A73" s="2">
        <f t="shared" si="5"/>
        <v>54</v>
      </c>
      <c r="B73" t="s">
        <v>269</v>
      </c>
      <c r="C73" t="s">
        <v>28</v>
      </c>
      <c r="D73" s="5">
        <v>37075</v>
      </c>
      <c r="E73" s="41">
        <f t="shared" ca="1" si="3"/>
        <v>20</v>
      </c>
      <c r="F73" s="42" t="str">
        <f>IFERROR(VLOOKUP(B73&amp;C73,AUS_male_points_list!$A$3:$S$1048576,19,FALSE), IFERROR(VLOOKUP(B73&amp;C73,AUS_female_points_list!$A$3:$S$1048576,19,FALSE),""))</f>
        <v/>
      </c>
      <c r="G73" s="2" t="str">
        <f>_xlfn.IFNA(VLOOKUP(B73&amp;C73,Nat_Champs!$C$2:$D$41,2,),"")</f>
        <v>Y</v>
      </c>
      <c r="H73" s="79">
        <f>IFERROR(VLOOKUP(B73&amp;C73,AUS_male_Toplist_21_22!$O$3:$R$2969,2,FALSE),IFERROR(VLOOKUP(B73&amp;C73,AUS_female_Toplist_21_22!$O$3:$R$2879,2,FALSE),"Not found"))</f>
        <v>1167</v>
      </c>
      <c r="I73" s="79">
        <f>IFERROR(VLOOKUP(B73&amp;C73,AUS_male_Toplist_21_22!$O$3:$R$2969,3,FALSE),IFERROR(VLOOKUP(B73&amp;C73,AUS_female_Toplist_21_22!$O$3:$R$2879,3,FALSE),"Not found"))</f>
        <v>15</v>
      </c>
      <c r="J73" s="2">
        <f>IFERROR(VLOOKUP(B73&amp;C73,AUS_male_Toplist_21_22!$O$3:$R$2969,4,FALSE),IFERROR(VLOOKUP(B73&amp;C73,AUS_female_Toplist_21_22!$O$3:$R$2879,4,FALSE),"Not found"))</f>
        <v>3</v>
      </c>
      <c r="K73" s="2">
        <f>(COUNTIF($B$2:$B73,$B73)=1)+0</f>
        <v>1</v>
      </c>
      <c r="L73" s="2">
        <f>IF(K73=1,RANK(H73,$H$2:$H$1208,0),"Alternate event")</f>
        <v>37</v>
      </c>
      <c r="M73" s="2" t="str">
        <f t="shared" si="4"/>
        <v>Abbey CALDWELL1500m</v>
      </c>
      <c r="N73" t="str">
        <f>IF(COUNTIFS($M$2:$M$3996, M73)&gt;1, "Duplicate", "Unique")</f>
        <v>Unique</v>
      </c>
    </row>
    <row r="74" spans="1:17" x14ac:dyDescent="0.2">
      <c r="A74" s="2">
        <f t="shared" si="5"/>
        <v>55</v>
      </c>
      <c r="B74" t="s">
        <v>110</v>
      </c>
      <c r="C74" t="s">
        <v>32</v>
      </c>
      <c r="D74" s="5">
        <v>36383</v>
      </c>
      <c r="E74" s="41">
        <f t="shared" ca="1" si="3"/>
        <v>22</v>
      </c>
      <c r="F74" s="42" t="str">
        <f>IFERROR(VLOOKUP(B74&amp;C74,AUS_male_points_list!$A$3:$S$1048576,19,FALSE), IFERROR(VLOOKUP(B74&amp;C74,AUS_female_points_list!$A$3:$S$1048576,19,FALSE),""))</f>
        <v/>
      </c>
      <c r="G74" s="2" t="str">
        <f>_xlfn.IFNA(VLOOKUP(B74&amp;C74,Nat_Champs!$C$2:$D$41,2,),"")</f>
        <v/>
      </c>
      <c r="H74" s="79">
        <f>IFERROR(VLOOKUP(B74&amp;C74,AUS_male_Toplist_21_22!$O$3:$R$2969,2,FALSE),IFERROR(VLOOKUP(B74&amp;C74,AUS_female_Toplist_21_22!$O$3:$R$2879,2,FALSE),"Not found"))</f>
        <v>1155</v>
      </c>
      <c r="I74" s="79">
        <f>IFERROR(VLOOKUP(B74&amp;C74,AUS_male_Toplist_21_22!$O$3:$R$2969,3,FALSE),IFERROR(VLOOKUP(B74&amp;C74,AUS_female_Toplist_21_22!$O$3:$R$2879,3,FALSE),"Not found"))</f>
        <v>16</v>
      </c>
      <c r="J74" s="2">
        <f>IFERROR(VLOOKUP(B74&amp;C74,AUS_male_Toplist_21_22!$O$3:$R$2969,4,FALSE),IFERROR(VLOOKUP(B74&amp;C74,AUS_female_Toplist_21_22!$O$3:$R$2879,4,FALSE),"Not found"))</f>
        <v>3</v>
      </c>
      <c r="K74" s="2">
        <f>(COUNTIF($B$2:$B74,$B74)=1)+0</f>
        <v>1</v>
      </c>
      <c r="L74" s="2">
        <f>IF(K74=1,RANK(H74,$H$2:$H$1208,0),"Alternate event")</f>
        <v>51</v>
      </c>
      <c r="M74" s="2" t="str">
        <f t="shared" si="4"/>
        <v>Celeste MUCCI100mh</v>
      </c>
      <c r="N74" t="str">
        <f>IF(COUNTIFS($M$2:$M$3996, M74)&gt;1, "Duplicate", "Unique")</f>
        <v>Unique</v>
      </c>
    </row>
    <row r="75" spans="1:17" x14ac:dyDescent="0.2">
      <c r="A75" s="2">
        <f t="shared" si="5"/>
        <v>56</v>
      </c>
      <c r="B75" t="s">
        <v>443</v>
      </c>
      <c r="C75" t="s">
        <v>40</v>
      </c>
      <c r="D75" s="5">
        <v>36322</v>
      </c>
      <c r="E75" s="41">
        <f t="shared" ca="1" si="3"/>
        <v>22</v>
      </c>
      <c r="F75" s="42" t="str">
        <f>IFERROR(VLOOKUP(B75&amp;C75,AUS_male_points_list!$A$3:$S$1048576,19,FALSE), IFERROR(VLOOKUP(B75&amp;C75,AUS_female_points_list!$A$3:$S$1048576,19,FALSE),""))</f>
        <v/>
      </c>
      <c r="G75" s="2" t="str">
        <f>_xlfn.IFNA(VLOOKUP(B75&amp;C75,Nat_Champs!$C$2:$D$41,2,),"")</f>
        <v/>
      </c>
      <c r="H75" s="79">
        <f>IFERROR(VLOOKUP(B75&amp;C75,AUS_male_Toplist_21_22!$O$3:$R$2969,2,FALSE),IFERROR(VLOOKUP(B75&amp;C75,AUS_female_Toplist_21_22!$O$3:$R$2879,2,FALSE),"Not found"))</f>
        <v>1034</v>
      </c>
      <c r="I75" s="79">
        <f>IFERROR(VLOOKUP(B75&amp;C75,AUS_male_Toplist_21_22!$O$3:$R$2969,3,FALSE),IFERROR(VLOOKUP(B75&amp;C75,AUS_female_Toplist_21_22!$O$3:$R$2879,3,FALSE),"Not found"))</f>
        <v>16</v>
      </c>
      <c r="J75" s="2">
        <f>IFERROR(VLOOKUP(B75&amp;C75,AUS_male_Toplist_21_22!$O$3:$R$2969,4,FALSE),IFERROR(VLOOKUP(B75&amp;C75,AUS_female_Toplist_21_22!$O$3:$R$2879,4,FALSE),"Not found"))</f>
        <v>3</v>
      </c>
      <c r="K75" s="2">
        <f>(COUNTIF($B$2:$B75,$B75)=1)+0</f>
        <v>1</v>
      </c>
      <c r="L75" s="2">
        <f>IF(K75=1,RANK(H75,$H$2:$H$1208,0),"Alternate event")</f>
        <v>457</v>
      </c>
      <c r="M75" s="2" t="str">
        <f t="shared" si="4"/>
        <v>Samantha LENTONdiscus-throw</v>
      </c>
      <c r="N75" t="str">
        <f>IF(COUNTIFS($M$2:$M$3996, M75)&gt;1, "Duplicate", "Unique")</f>
        <v>Unique</v>
      </c>
    </row>
    <row r="76" spans="1:17" x14ac:dyDescent="0.2">
      <c r="A76" s="2">
        <f t="shared" si="5"/>
        <v>56</v>
      </c>
      <c r="B76" t="s">
        <v>944</v>
      </c>
      <c r="C76" t="s">
        <v>36</v>
      </c>
      <c r="D76" s="5">
        <v>32231</v>
      </c>
      <c r="E76" s="41">
        <f t="shared" ca="1" si="3"/>
        <v>34</v>
      </c>
      <c r="F76" s="42" t="str">
        <f>IFERROR(VLOOKUP(B76&amp;C76,AUS_male_points_list!$A$3:$S$1048576,19,FALSE), IFERROR(VLOOKUP(B76&amp;C76,AUS_female_points_list!$A$3:$S$1048576,19,FALSE),""))</f>
        <v/>
      </c>
      <c r="G76" s="2" t="str">
        <f>_xlfn.IFNA(VLOOKUP(B76&amp;C76,Nat_Champs!$C$2:$D$41,2,),"")</f>
        <v/>
      </c>
      <c r="H76" s="79">
        <f>IFERROR(VLOOKUP(B76&amp;C76,AUS_male_Toplist_21_22!$O$3:$R$2969,2,FALSE),IFERROR(VLOOKUP(B76&amp;C76,AUS_female_Toplist_21_22!$O$3:$R$2879,2,FALSE),"Not found"))</f>
        <v>1021</v>
      </c>
      <c r="I76" s="79">
        <f>IFERROR(VLOOKUP(B76&amp;C76,AUS_male_Toplist_21_22!$O$3:$R$2969,3,FALSE),IFERROR(VLOOKUP(B76&amp;C76,AUS_female_Toplist_21_22!$O$3:$R$2879,3,FALSE),"Not found"))</f>
        <v>16</v>
      </c>
      <c r="J76" s="2">
        <f>IFERROR(VLOOKUP(B76&amp;C76,AUS_male_Toplist_21_22!$O$3:$R$2969,4,FALSE),IFERROR(VLOOKUP(B76&amp;C76,AUS_female_Toplist_21_22!$O$3:$R$2879,4,FALSE),"Not found"))</f>
        <v>5</v>
      </c>
      <c r="K76" s="2">
        <f>(COUNTIF($B$2:$B76,$B76)=1)+0</f>
        <v>1</v>
      </c>
      <c r="L76" s="2">
        <f>IF(K76=1,RANK(H76,$H$2:$H$1208,0),"Alternate event")</f>
        <v>504</v>
      </c>
      <c r="M76" s="2" t="str">
        <f t="shared" si="4"/>
        <v>Jamie SCROOPpole-vault</v>
      </c>
      <c r="N76" t="str">
        <f>IF(COUNTIFS($M$2:$M$3996, M76)&gt;1, "Duplicate", "Unique")</f>
        <v>Unique</v>
      </c>
    </row>
    <row r="77" spans="1:17" x14ac:dyDescent="0.2">
      <c r="A77" s="2">
        <f t="shared" si="5"/>
        <v>56</v>
      </c>
      <c r="B77" t="s">
        <v>268</v>
      </c>
      <c r="C77" t="s">
        <v>29</v>
      </c>
      <c r="D77" s="5">
        <v>35360</v>
      </c>
      <c r="E77" s="41">
        <f t="shared" ca="1" si="3"/>
        <v>25</v>
      </c>
      <c r="F77" s="42" t="str">
        <f>IFERROR(VLOOKUP(B77&amp;C77,AUS_male_points_list!$A$3:$S$1048576,19,FALSE), IFERROR(VLOOKUP(B77&amp;C77,AUS_female_points_list!$A$3:$S$1048576,19,FALSE),""))</f>
        <v/>
      </c>
      <c r="G77" s="2" t="str">
        <f>_xlfn.IFNA(VLOOKUP(B77&amp;C77,Nat_Champs!$C$2:$D$41,2,),"")</f>
        <v>Y</v>
      </c>
      <c r="H77" s="79">
        <f>IFERROR(VLOOKUP(B77&amp;C77,AUS_male_Toplist_21_22!$O$3:$R$2969,2,FALSE),IFERROR(VLOOKUP(B77&amp;C77,AUS_female_Toplist_21_22!$O$3:$R$2879,2,FALSE),"Not found"))</f>
        <v>1169</v>
      </c>
      <c r="I77" s="79">
        <f>IFERROR(VLOOKUP(B77&amp;C77,AUS_male_Toplist_21_22!$O$3:$R$2969,3,FALSE),IFERROR(VLOOKUP(B77&amp;C77,AUS_female_Toplist_21_22!$O$3:$R$2879,3,FALSE),"Not found"))</f>
        <v>17</v>
      </c>
      <c r="J77" s="2">
        <f>IFERROR(VLOOKUP(B77&amp;C77,AUS_male_Toplist_21_22!$O$3:$R$2969,4,FALSE),IFERROR(VLOOKUP(B77&amp;C77,AUS_female_Toplist_21_22!$O$3:$R$2879,4,FALSE),"Not found"))</f>
        <v>1</v>
      </c>
      <c r="K77" s="2">
        <f>(COUNTIF($B$2:$B77,$B77)=1)+0</f>
        <v>0</v>
      </c>
      <c r="L77" s="2" t="str">
        <f>IF(K77=1,RANK(H77,$H$2:$H$1208,0),"Alternate event")</f>
        <v>Alternate event</v>
      </c>
      <c r="M77" s="2" t="str">
        <f t="shared" si="4"/>
        <v>Jessica HULL5000m</v>
      </c>
      <c r="N77" t="str">
        <f>IF(COUNTIFS($M$2:$M$3996, M77)&gt;1, "Duplicate", "Unique")</f>
        <v>Unique</v>
      </c>
    </row>
    <row r="78" spans="1:17" x14ac:dyDescent="0.2">
      <c r="A78" s="2">
        <f t="shared" si="5"/>
        <v>57</v>
      </c>
      <c r="B78" t="s">
        <v>714</v>
      </c>
      <c r="C78" t="s">
        <v>31</v>
      </c>
      <c r="D78" s="5">
        <v>34262</v>
      </c>
      <c r="E78" s="41">
        <f t="shared" ca="1" si="3"/>
        <v>28</v>
      </c>
      <c r="F78" s="42" t="str">
        <f>IFERROR(VLOOKUP(B78&amp;C78,AUS_male_points_list!$A$3:$S$1048576,19,FALSE), IFERROR(VLOOKUP(B78&amp;C78,AUS_female_points_list!$A$3:$S$1048576,19,FALSE),""))</f>
        <v/>
      </c>
      <c r="G78" s="2" t="str">
        <f>_xlfn.IFNA(VLOOKUP(B78&amp;C78,Nat_Champs!$C$2:$D$41,2,),"")</f>
        <v/>
      </c>
      <c r="H78" s="79">
        <f>IFERROR(VLOOKUP(B78&amp;C78,AUS_male_Toplist_21_22!$O$3:$R$2969,2,FALSE),IFERROR(VLOOKUP(B78&amp;C78,AUS_female_Toplist_21_22!$O$3:$R$2879,2,FALSE),"Not found"))</f>
        <v>1156</v>
      </c>
      <c r="I78" s="79">
        <f>IFERROR(VLOOKUP(B78&amp;C78,AUS_male_Toplist_21_22!$O$3:$R$2969,3,FALSE),IFERROR(VLOOKUP(B78&amp;C78,AUS_female_Toplist_21_22!$O$3:$R$2879,3,FALSE),"Not found"))</f>
        <v>17</v>
      </c>
      <c r="J78" s="2">
        <f>IFERROR(VLOOKUP(B78&amp;C78,AUS_male_Toplist_21_22!$O$3:$R$2969,4,FALSE),IFERROR(VLOOKUP(B78&amp;C78,AUS_female_Toplist_21_22!$O$3:$R$2879,4,FALSE),"Not found"))</f>
        <v>1</v>
      </c>
      <c r="K78" s="2">
        <f>(COUNTIF($B$2:$B78,$B78)=1)+0</f>
        <v>1</v>
      </c>
      <c r="L78" s="2">
        <f>IF(K78=1,RANK(H78,$H$2:$H$1208,0),"Alternate event")</f>
        <v>50</v>
      </c>
      <c r="M78" s="2" t="str">
        <f t="shared" si="4"/>
        <v>Nicholas HOUGH110mh</v>
      </c>
      <c r="N78" t="str">
        <f>IF(COUNTIFS($M$2:$M$3996, M78)&gt;1, "Duplicate", "Unique")</f>
        <v>Unique</v>
      </c>
    </row>
    <row r="79" spans="1:17" x14ac:dyDescent="0.2">
      <c r="A79" s="2">
        <f t="shared" si="5"/>
        <v>58</v>
      </c>
      <c r="B79" t="s">
        <v>750</v>
      </c>
      <c r="C79" t="s">
        <v>38</v>
      </c>
      <c r="D79" s="5">
        <v>35585</v>
      </c>
      <c r="E79" s="41">
        <f t="shared" ca="1" si="3"/>
        <v>24</v>
      </c>
      <c r="F79" s="42" t="str">
        <f>IFERROR(VLOOKUP(B79&amp;C79,AUS_male_points_list!$A$3:$S$1048576,19,FALSE), IFERROR(VLOOKUP(B79&amp;C79,AUS_female_points_list!$A$3:$S$1048576,19,FALSE),""))</f>
        <v/>
      </c>
      <c r="G79" s="2" t="str">
        <f>_xlfn.IFNA(VLOOKUP(B79&amp;C79,Nat_Champs!$C$2:$D$41,2,),"")</f>
        <v/>
      </c>
      <c r="H79" s="79">
        <f>IFERROR(VLOOKUP(B79&amp;C79,AUS_male_Toplist_21_22!$O$3:$R$2969,2,FALSE),IFERROR(VLOOKUP(B79&amp;C79,AUS_female_Toplist_21_22!$O$3:$R$2879,2,FALSE),"Not found"))</f>
        <v>1103</v>
      </c>
      <c r="I79" s="79">
        <f>IFERROR(VLOOKUP(B79&amp;C79,AUS_male_Toplist_21_22!$O$3:$R$2969,3,FALSE),IFERROR(VLOOKUP(B79&amp;C79,AUS_female_Toplist_21_22!$O$3:$R$2879,3,FALSE),"Not found"))</f>
        <v>17</v>
      </c>
      <c r="J79" s="2">
        <f>IFERROR(VLOOKUP(B79&amp;C79,AUS_male_Toplist_21_22!$O$3:$R$2969,4,FALSE),IFERROR(VLOOKUP(B79&amp;C79,AUS_female_Toplist_21_22!$O$3:$R$2879,4,FALSE),"Not found"))</f>
        <v>1</v>
      </c>
      <c r="K79" s="2">
        <f>(COUNTIF($B$2:$B79,$B79)=1)+0</f>
        <v>1</v>
      </c>
      <c r="L79" s="2">
        <f>IF(K79=1,RANK(H79,$H$2:$H$1208,0),"Alternate event")</f>
        <v>185</v>
      </c>
      <c r="M79" s="2" t="str">
        <f>B79&amp;C79</f>
        <v>Julian KONLEtriple-jump</v>
      </c>
      <c r="N79" t="str">
        <f>IF(COUNTIFS($M$2:$M$3996, M79)&gt;1, "Duplicate", "Unique")</f>
        <v>Unique</v>
      </c>
      <c r="Q79" t="s">
        <v>4586</v>
      </c>
    </row>
    <row r="80" spans="1:17" x14ac:dyDescent="0.2">
      <c r="A80" s="2">
        <f t="shared" si="5"/>
        <v>59</v>
      </c>
      <c r="B80" t="s">
        <v>787</v>
      </c>
      <c r="C80" t="s">
        <v>39</v>
      </c>
      <c r="D80" s="5">
        <v>36799</v>
      </c>
      <c r="E80" s="41">
        <f t="shared" ca="1" si="3"/>
        <v>21</v>
      </c>
      <c r="F80" s="42" t="str">
        <f>IFERROR(VLOOKUP(B80&amp;C80,AUS_male_points_list!$A$3:$S$1048576,19,FALSE), IFERROR(VLOOKUP(B80&amp;C80,AUS_female_points_list!$A$3:$S$1048576,19,FALSE),""))</f>
        <v/>
      </c>
      <c r="G80" s="2" t="str">
        <f>_xlfn.IFNA(VLOOKUP(B80&amp;C80,Nat_Champs!$C$2:$D$41,2,),"")</f>
        <v/>
      </c>
      <c r="H80" s="79">
        <f>IFERROR(VLOOKUP(B80&amp;C80,AUS_male_Toplist_21_22!$O$3:$R$2969,2,FALSE),IFERROR(VLOOKUP(B80&amp;C80,AUS_female_Toplist_21_22!$O$3:$R$2879,2,FALSE),"Not found"))</f>
        <v>1110</v>
      </c>
      <c r="I80" s="79">
        <f>IFERROR(VLOOKUP(B80&amp;C80,AUS_male_Toplist_21_22!$O$3:$R$2969,3,FALSE),IFERROR(VLOOKUP(B80&amp;C80,AUS_female_Toplist_21_22!$O$3:$R$2879,3,FALSE),"Not found"))</f>
        <v>17</v>
      </c>
      <c r="J80" s="2">
        <f>IFERROR(VLOOKUP(B80&amp;C80,AUS_male_Toplist_21_22!$O$3:$R$2969,4,FALSE),IFERROR(VLOOKUP(B80&amp;C80,AUS_female_Toplist_21_22!$O$3:$R$2879,4,FALSE),"Not found"))</f>
        <v>2</v>
      </c>
      <c r="K80" s="2">
        <f>(COUNTIF($B$2:$B80,$B80)=1)+0</f>
        <v>1</v>
      </c>
      <c r="L80" s="2">
        <f>IF(K80=1,RANK(H80,$H$2:$H$1208,0),"Alternate event")</f>
        <v>160</v>
      </c>
      <c r="M80" s="2" t="str">
        <f t="shared" si="4"/>
        <v>Alexander KOLESNIKOFFshot-put</v>
      </c>
      <c r="N80" t="str">
        <f>IF(COUNTIFS($M$2:$M$3996, M80)&gt;1, "Duplicate", "Unique")</f>
        <v>Unique</v>
      </c>
    </row>
    <row r="81" spans="1:14" x14ac:dyDescent="0.2">
      <c r="A81" s="2">
        <f>IF(AND(K81=1,J81&lt;=3),A80+1,A80)</f>
        <v>60</v>
      </c>
      <c r="B81" t="s">
        <v>409</v>
      </c>
      <c r="C81" t="s">
        <v>35</v>
      </c>
      <c r="D81" s="5">
        <v>36535</v>
      </c>
      <c r="E81" s="41">
        <f ca="1">DATEDIF(D81,TODAY(),"y")</f>
        <v>22</v>
      </c>
      <c r="F81" s="42" t="str">
        <f>IFERROR(VLOOKUP(B81&amp;C81,AUS_male_points_list!$A$3:$S$1048576,19,FALSE), IFERROR(VLOOKUP(B81&amp;C81,AUS_female_points_list!$A$3:$S$1048576,19,FALSE),""))</f>
        <v/>
      </c>
      <c r="G81" s="2" t="str">
        <f>_xlfn.IFNA(VLOOKUP(B81&amp;C81,Nat_Champs!$C$2:$D$41,2,),"")</f>
        <v/>
      </c>
      <c r="H81" s="79">
        <f>IFERROR(VLOOKUP(B81&amp;C81,AUS_male_Toplist_21_22!$O$3:$R$2969,2,FALSE),IFERROR(VLOOKUP(B81&amp;C81,AUS_female_Toplist_21_22!$O$3:$R$2879,2,FALSE),"Not found"))</f>
        <v>1072</v>
      </c>
      <c r="I81" s="79">
        <f>IFERROR(VLOOKUP(B81&amp;C81,AUS_male_Toplist_21_22!$O$3:$R$2969,3,FALSE),IFERROR(VLOOKUP(B81&amp;C81,AUS_female_Toplist_21_22!$O$3:$R$2879,3,FALSE),"Not found"))</f>
        <v>17</v>
      </c>
      <c r="J81" s="2">
        <f>IFERROR(VLOOKUP(B81&amp;C81,AUS_male_Toplist_21_22!$O$3:$R$2969,4,FALSE),IFERROR(VLOOKUP(B81&amp;C81,AUS_female_Toplist_21_22!$O$3:$R$2879,4,FALSE),"Not found"))</f>
        <v>3</v>
      </c>
      <c r="K81" s="2">
        <f>(COUNTIF($B$2:$B81,$B81)=1)+0</f>
        <v>1</v>
      </c>
      <c r="L81" s="2">
        <f>IF(K81=1,RANK(H81,$H$2:$H$1208,0),"Alternate event")</f>
        <v>303</v>
      </c>
      <c r="M81" s="2" t="str">
        <f>B81&amp;C81</f>
        <v>Emily WHELANhigh-jump</v>
      </c>
      <c r="N81" t="str">
        <f>IF(COUNTIFS($M$2:$M$3996, M81)&gt;1, "Duplicate", "Unique")</f>
        <v>Unique</v>
      </c>
    </row>
    <row r="82" spans="1:14" x14ac:dyDescent="0.2">
      <c r="B82" t="s">
        <v>645</v>
      </c>
      <c r="C82" t="s">
        <v>28</v>
      </c>
      <c r="D82" s="5">
        <v>35634</v>
      </c>
      <c r="E82" s="41">
        <f ca="1">DATEDIF(D82,TODAY(),"y")</f>
        <v>24</v>
      </c>
      <c r="F82" s="42" t="str">
        <f>IFERROR(VLOOKUP(B82&amp;C82,AUS_male_points_list!$A$3:$S$1048576,19,FALSE), IFERROR(VLOOKUP(B82&amp;C82,AUS_female_points_list!$A$3:$S$1048576,19,FALSE),""))</f>
        <v>Q</v>
      </c>
      <c r="G82" s="2" t="str">
        <f>_xlfn.IFNA(VLOOKUP(B82&amp;C82,Nat_Champs!$C$2:$D$41,2,),"")</f>
        <v/>
      </c>
      <c r="H82" s="79">
        <f>IFERROR(VLOOKUP(B82&amp;C82,AUS_male_Toplist_21_22!$O$3:$R$2969,2,FALSE),IFERROR(VLOOKUP(B82&amp;C82,AUS_female_Toplist_21_22!$O$3:$R$2879,2,FALSE),"Not found"))</f>
        <v>1187</v>
      </c>
      <c r="I82" s="79">
        <f>IFERROR(VLOOKUP(B82&amp;C82,AUS_male_Toplist_21_22!$O$3:$R$2969,3,FALSE),IFERROR(VLOOKUP(B82&amp;C82,AUS_female_Toplist_21_22!$O$3:$R$2879,3,FALSE),"Not found"))</f>
        <v>17</v>
      </c>
      <c r="J82" s="2">
        <f>IFERROR(VLOOKUP(B82&amp;C82,AUS_male_Toplist_21_22!$O$3:$R$2969,4,FALSE),IFERROR(VLOOKUP(B82&amp;C82,AUS_female_Toplist_21_22!$O$3:$R$2879,4,FALSE),"Not found"))</f>
        <v>4</v>
      </c>
      <c r="K82" s="2">
        <f>(COUNTIF($B$2:$B82,$B82)=1)+0</f>
        <v>1</v>
      </c>
      <c r="L82" s="2">
        <f>IF(K82=1,RANK(H82,$H$2:$H$1208,0),"Alternate event")</f>
        <v>20</v>
      </c>
      <c r="M82" s="2" t="str">
        <f>B82&amp;C82</f>
        <v>Matthew RAMSDEN1500m</v>
      </c>
      <c r="N82" t="str">
        <f>IF(COUNTIFS($M$2:$M$3996, M82)&gt;1, "Duplicate", "Unique")</f>
        <v>Unique</v>
      </c>
    </row>
    <row r="83" spans="1:14" x14ac:dyDescent="0.2">
      <c r="A83" s="2">
        <f>IF(AND(K83=1,J83&lt;=3),A81+1,A81)</f>
        <v>61</v>
      </c>
      <c r="B83" t="s">
        <v>794</v>
      </c>
      <c r="C83" t="s">
        <v>42</v>
      </c>
      <c r="D83" s="5">
        <v>35807</v>
      </c>
      <c r="E83" s="41">
        <f t="shared" ca="1" si="3"/>
        <v>24</v>
      </c>
      <c r="F83" s="42" t="str">
        <f>IFERROR(VLOOKUP(B83&amp;C83,AUS_male_points_list!$A$3:$S$1048576,19,FALSE), IFERROR(VLOOKUP(B83&amp;C83,AUS_female_points_list!$A$3:$S$1048576,19,FALSE),""))</f>
        <v/>
      </c>
      <c r="G83" s="2" t="str">
        <f>_xlfn.IFNA(VLOOKUP(B83&amp;C83,Nat_Champs!$C$2:$D$41,2,),"")</f>
        <v>Y</v>
      </c>
      <c r="H83" s="79">
        <f>IFERROR(VLOOKUP(B83&amp;C83,AUS_male_Toplist_21_22!$O$3:$R$2969,2,FALSE),IFERROR(VLOOKUP(B83&amp;C83,AUS_female_Toplist_21_22!$O$3:$R$2879,2,FALSE),"Not found"))</f>
        <v>1035</v>
      </c>
      <c r="I83" s="79">
        <f>IFERROR(VLOOKUP(B83&amp;C83,AUS_male_Toplist_21_22!$O$3:$R$2969,3,FALSE),IFERROR(VLOOKUP(B83&amp;C83,AUS_female_Toplist_21_22!$O$3:$R$2879,3,FALSE),"Not found"))</f>
        <v>18</v>
      </c>
      <c r="J83" s="2">
        <f>IFERROR(VLOOKUP(B83&amp;C83,AUS_male_Toplist_21_22!$O$3:$R$2969,4,FALSE),IFERROR(VLOOKUP(B83&amp;C83,AUS_female_Toplist_21_22!$O$3:$R$2879,4,FALSE),"Not found"))</f>
        <v>1</v>
      </c>
      <c r="K83" s="2">
        <f>(COUNTIF($B$2:$B83,$B83)=1)+0</f>
        <v>1</v>
      </c>
      <c r="L83" s="2">
        <f>IF(K83=1,RANK(H83,$H$2:$H$1208,0),"Alternate event")</f>
        <v>452</v>
      </c>
      <c r="M83" s="2" t="str">
        <f t="shared" si="4"/>
        <v>Ned WEATHERLYhammer-throw</v>
      </c>
      <c r="N83" t="str">
        <f>IF(COUNTIFS($M$2:$M$3996, M83)&gt;1, "Duplicate", "Unique")</f>
        <v>Unique</v>
      </c>
    </row>
    <row r="84" spans="1:14" x14ac:dyDescent="0.2">
      <c r="A84" s="2">
        <f t="shared" si="5"/>
        <v>61</v>
      </c>
      <c r="B84" t="s">
        <v>807</v>
      </c>
      <c r="C84" t="s">
        <v>44</v>
      </c>
      <c r="D84" s="5">
        <v>35543</v>
      </c>
      <c r="E84" s="41">
        <f t="shared" ca="1" si="3"/>
        <v>24</v>
      </c>
      <c r="F84" s="42" t="str">
        <f>IFERROR(VLOOKUP(B84&amp;C84,AUS_male_points_list!$A$3:$S$1048576,19,FALSE), IFERROR(VLOOKUP(B84&amp;C84,AUS_female_points_list!$A$3:$S$1048576,19,FALSE),""))</f>
        <v/>
      </c>
      <c r="G84" s="2" t="str">
        <f>_xlfn.IFNA(VLOOKUP(B84&amp;C84,Nat_Champs!$C$2:$D$41,2,),"")</f>
        <v/>
      </c>
      <c r="H84" s="79">
        <f>IFERROR(VLOOKUP(B84&amp;C84,AUS_male_Toplist_21_22!$O$3:$R$2969,2,FALSE),IFERROR(VLOOKUP(B84&amp;C84,AUS_female_Toplist_21_22!$O$3:$R$2879,2,FALSE),"Not found"))</f>
        <v>1036</v>
      </c>
      <c r="I84" s="79">
        <f>IFERROR(VLOOKUP(B84&amp;C84,AUS_male_Toplist_21_22!$O$3:$R$2969,3,FALSE),IFERROR(VLOOKUP(B84&amp;C84,AUS_female_Toplist_21_22!$O$3:$R$2879,3,FALSE),"Not found"))</f>
        <v>18</v>
      </c>
      <c r="J84" s="2">
        <f>IFERROR(VLOOKUP(B84&amp;C84,AUS_male_Toplist_21_22!$O$3:$R$2969,4,FALSE),IFERROR(VLOOKUP(B84&amp;C84,AUS_female_Toplist_21_22!$O$3:$R$2879,4,FALSE),"Not found"))</f>
        <v>5</v>
      </c>
      <c r="K84" s="2">
        <f>(COUNTIF($B$2:$B84,$B84)=1)+0</f>
        <v>1</v>
      </c>
      <c r="L84" s="2">
        <f>IF(K84=1,RANK(H84,$H$2:$H$1208,0),"Alternate event")</f>
        <v>444</v>
      </c>
      <c r="M84" s="2" t="str">
        <f t="shared" ref="M84:M85" si="6">B84&amp;C84</f>
        <v>Christian PAYNTERdecathlon</v>
      </c>
      <c r="N84" t="str">
        <f>IF(COUNTIFS($M$2:$M$3996, M84)&gt;1, "Duplicate", "Unique")</f>
        <v>Unique</v>
      </c>
    </row>
    <row r="85" spans="1:14" x14ac:dyDescent="0.2">
      <c r="A85" s="2">
        <f t="shared" si="5"/>
        <v>61</v>
      </c>
      <c r="B85" t="s">
        <v>480</v>
      </c>
      <c r="C85" t="s">
        <v>41</v>
      </c>
      <c r="D85" s="5">
        <v>37658</v>
      </c>
      <c r="E85" s="41">
        <f t="shared" ca="1" si="3"/>
        <v>19</v>
      </c>
      <c r="F85" s="42" t="str">
        <f>IFERROR(VLOOKUP(B85&amp;C85,AUS_male_points_list!$A$3:$S$1048576,19,FALSE), IFERROR(VLOOKUP(B85&amp;C85,AUS_female_points_list!$A$3:$S$1048576,19,FALSE),""))</f>
        <v/>
      </c>
      <c r="G85" s="2" t="str">
        <f>_xlfn.IFNA(VLOOKUP(B85&amp;C85,Nat_Champs!$C$2:$D$41,2,),"")</f>
        <v/>
      </c>
      <c r="H85" s="79">
        <f>IFERROR(VLOOKUP(B85&amp;C85,AUS_male_Toplist_21_22!$O$3:$R$2969,2,FALSE),IFERROR(VLOOKUP(B85&amp;C85,AUS_female_Toplist_21_22!$O$3:$R$2879,2,FALSE),"Not found"))</f>
        <v>984</v>
      </c>
      <c r="I85" s="79">
        <f>IFERROR(VLOOKUP(B85&amp;C85,AUS_male_Toplist_21_22!$O$3:$R$2969,3,FALSE),IFERROR(VLOOKUP(B85&amp;C85,AUS_female_Toplist_21_22!$O$3:$R$2879,3,FALSE),"Not found"))</f>
        <v>18</v>
      </c>
      <c r="J85" s="2">
        <f>IFERROR(VLOOKUP(B85&amp;C85,AUS_male_Toplist_21_22!$O$3:$R$2969,4,FALSE),IFERROR(VLOOKUP(B85&amp;C85,AUS_female_Toplist_21_22!$O$3:$R$2879,4,FALSE),"Not found"))</f>
        <v>5</v>
      </c>
      <c r="K85" s="2">
        <f>(COUNTIF($B$2:$B85,$B85)=1)+0</f>
        <v>1</v>
      </c>
      <c r="L85" s="2">
        <f>IF(K85=1,RANK(H85,$H$2:$H$1208,0),"Alternate event")</f>
        <v>633</v>
      </c>
      <c r="M85" s="2" t="str">
        <f t="shared" si="6"/>
        <v>Mackenzie MIELCZAREKjavelin-throw</v>
      </c>
      <c r="N85" t="str">
        <f>IF(COUNTIFS($M$2:$M$3996, M85)&gt;1, "Duplicate", "Unique")</f>
        <v>Unique</v>
      </c>
    </row>
    <row r="86" spans="1:14" x14ac:dyDescent="0.2">
      <c r="A86" s="2">
        <f t="shared" si="5"/>
        <v>61</v>
      </c>
      <c r="B86" t="s">
        <v>815</v>
      </c>
      <c r="C86" t="s">
        <v>81</v>
      </c>
      <c r="D86" s="5">
        <v>35235</v>
      </c>
      <c r="E86" s="41">
        <f t="shared" ca="1" si="3"/>
        <v>25</v>
      </c>
      <c r="F86" s="42" t="str">
        <f>IFERROR(VLOOKUP(B86&amp;C86,AUS_male_points_list!$A$3:$S$1048576,19,FALSE), IFERROR(VLOOKUP(B86&amp;C86,AUS_female_points_list!$A$3:$S$1048576,19,FALSE),""))</f>
        <v/>
      </c>
      <c r="G86" s="2" t="str">
        <f>_xlfn.IFNA(VLOOKUP(B86&amp;C86,Nat_Champs!$C$2:$D$41,2,),"")</f>
        <v/>
      </c>
      <c r="H86" s="79">
        <f>IFERROR(VLOOKUP(B86&amp;C86,AUS_male_Toplist_21_22!$O$3:$R$2969,2,FALSE),IFERROR(VLOOKUP(B86&amp;C86,AUS_female_Toplist_21_22!$O$3:$R$2879,2,FALSE),"Not found"))</f>
        <v>1030</v>
      </c>
      <c r="I86" s="79">
        <f>IFERROR(VLOOKUP(B86&amp;C86,AUS_male_Toplist_21_22!$O$3:$R$2969,3,FALSE),IFERROR(VLOOKUP(B86&amp;C86,AUS_female_Toplist_21_22!$O$3:$R$2879,3,FALSE),"Not found"))</f>
        <v>18</v>
      </c>
      <c r="J86" s="2">
        <f>IFERROR(VLOOKUP(B86&amp;C86,AUS_male_Toplist_21_22!$O$3:$R$2969,4,FALSE),IFERROR(VLOOKUP(B86&amp;C86,AUS_female_Toplist_21_22!$O$3:$R$2879,4,FALSE),"Not found"))</f>
        <v>7</v>
      </c>
      <c r="K86" s="2">
        <f>(COUNTIF($B$2:$B86,$B86)=1)+0</f>
        <v>1</v>
      </c>
      <c r="L86" s="2">
        <f>IF(K86=1,RANK(H86,$H$2:$H$1208,0),"Alternate event")</f>
        <v>469</v>
      </c>
      <c r="M86" s="2" t="str">
        <f>B86&amp;C86</f>
        <v>Carl GIBBONS20km-race-walking</v>
      </c>
      <c r="N86" t="str">
        <f>IF(COUNTIFS($M$2:$M$3996, M86)&gt;1, "Duplicate", "Unique")</f>
        <v>Unique</v>
      </c>
    </row>
    <row r="87" spans="1:14" x14ac:dyDescent="0.2">
      <c r="A87" s="2">
        <f t="shared" si="5"/>
        <v>62</v>
      </c>
      <c r="B87" t="s">
        <v>1073</v>
      </c>
      <c r="C87" t="s">
        <v>37</v>
      </c>
      <c r="D87" s="5">
        <v>35885</v>
      </c>
      <c r="E87" s="41">
        <f t="shared" ca="1" si="3"/>
        <v>24</v>
      </c>
      <c r="F87" s="42" t="str">
        <f>IFERROR(VLOOKUP(B87&amp;C87,AUS_male_points_list!$A$3:$S$1048576,19,FALSE), IFERROR(VLOOKUP(B87&amp;C87,AUS_female_points_list!$A$3:$S$1048576,19,FALSE),""))</f>
        <v/>
      </c>
      <c r="G87" s="2" t="str">
        <f>_xlfn.IFNA(VLOOKUP(B87&amp;C87,Nat_Champs!$C$2:$D$41,2,),"")</f>
        <v/>
      </c>
      <c r="H87" s="79">
        <f>IFERROR(VLOOKUP(B87&amp;C87,AUS_male_Toplist_21_22!$O$3:$R$2969,2,FALSE),IFERROR(VLOOKUP(B87&amp;C87,AUS_female_Toplist_21_22!$O$3:$R$2879,2,FALSE),"Not found"))</f>
        <v>1143</v>
      </c>
      <c r="I87" s="79">
        <f>IFERROR(VLOOKUP(B87&amp;C87,AUS_male_Toplist_21_22!$O$3:$R$2969,3,FALSE),IFERROR(VLOOKUP(B87&amp;C87,AUS_female_Toplist_21_22!$O$3:$R$2879,3,FALSE),"Not found"))</f>
        <v>19</v>
      </c>
      <c r="J87" s="2">
        <f>IFERROR(VLOOKUP(B87&amp;C87,AUS_male_Toplist_21_22!$O$3:$R$2969,4,FALSE),IFERROR(VLOOKUP(B87&amp;C87,AUS_female_Toplist_21_22!$O$3:$R$2879,4,FALSE),"Not found"))</f>
        <v>2</v>
      </c>
      <c r="K87" s="2">
        <f>(COUNTIF($B$2:$B87,$B87)=1)+0</f>
        <v>1</v>
      </c>
      <c r="L87" s="2">
        <f>IF(K87=1,RANK(H87,$H$2:$H$1208,0),"Alternate event")</f>
        <v>69</v>
      </c>
      <c r="M87" s="2" t="str">
        <f t="shared" ref="M87:M118" si="7">B87&amp;C87</f>
        <v>Darcy ROPERlong-jump</v>
      </c>
      <c r="N87" t="str">
        <f>IF(COUNTIFS($M$2:$M$3996, M87)&gt;1, "Duplicate", "Unique")</f>
        <v>Unique</v>
      </c>
    </row>
    <row r="88" spans="1:14" x14ac:dyDescent="0.2">
      <c r="A88" s="2">
        <f t="shared" si="5"/>
        <v>63</v>
      </c>
      <c r="B88" t="s">
        <v>795</v>
      </c>
      <c r="C88" t="s">
        <v>42</v>
      </c>
      <c r="D88" s="5">
        <v>36445</v>
      </c>
      <c r="E88" s="41">
        <f t="shared" ca="1" si="3"/>
        <v>22</v>
      </c>
      <c r="F88" s="42" t="str">
        <f>IFERROR(VLOOKUP(B88&amp;C88,AUS_male_points_list!$A$3:$S$1048576,19,FALSE), IFERROR(VLOOKUP(B88&amp;C88,AUS_female_points_list!$A$3:$S$1048576,19,FALSE),""))</f>
        <v/>
      </c>
      <c r="G88" s="2" t="str">
        <f>_xlfn.IFNA(VLOOKUP(B88&amp;C88,Nat_Champs!$C$2:$D$41,2,),"")</f>
        <v/>
      </c>
      <c r="H88" s="79">
        <f>IFERROR(VLOOKUP(B88&amp;C88,AUS_male_Toplist_21_22!$O$3:$R$2969,2,FALSE),IFERROR(VLOOKUP(B88&amp;C88,AUS_female_Toplist_21_22!$O$3:$R$2879,2,FALSE),"Not found"))</f>
        <v>1029</v>
      </c>
      <c r="I88" s="79">
        <f>IFERROR(VLOOKUP(B88&amp;C88,AUS_male_Toplist_21_22!$O$3:$R$2969,3,FALSE),IFERROR(VLOOKUP(B88&amp;C88,AUS_female_Toplist_21_22!$O$3:$R$2879,3,FALSE),"Not found"))</f>
        <v>19</v>
      </c>
      <c r="J88" s="2">
        <f>IFERROR(VLOOKUP(B88&amp;C88,AUS_male_Toplist_21_22!$O$3:$R$2969,4,FALSE),IFERROR(VLOOKUP(B88&amp;C88,AUS_female_Toplist_21_22!$O$3:$R$2879,4,FALSE),"Not found"))</f>
        <v>2</v>
      </c>
      <c r="K88" s="2">
        <f>(COUNTIF($B$2:$B88,$B88)=1)+0</f>
        <v>1</v>
      </c>
      <c r="L88" s="2">
        <f>IF(K88=1,RANK(H88,$H$2:$H$1208,0),"Alternate event")</f>
        <v>474</v>
      </c>
      <c r="M88" s="2" t="str">
        <f t="shared" si="7"/>
        <v>James JOYCEYhammer-throw</v>
      </c>
      <c r="N88" t="str">
        <f>IF(COUNTIFS($M$2:$M$3996, M88)&gt;1, "Duplicate", "Unique")</f>
        <v>Unique</v>
      </c>
    </row>
    <row r="89" spans="1:14" x14ac:dyDescent="0.2">
      <c r="A89" s="2">
        <f t="shared" si="5"/>
        <v>63</v>
      </c>
      <c r="B89" t="s">
        <v>1065</v>
      </c>
      <c r="C89" t="s">
        <v>81</v>
      </c>
      <c r="D89" s="5">
        <v>37456</v>
      </c>
      <c r="E89" s="41">
        <f t="shared" ca="1" si="3"/>
        <v>19</v>
      </c>
      <c r="F89" s="42" t="str">
        <f>IFERROR(VLOOKUP(B89&amp;C89,AUS_male_points_list!$A$3:$S$1048576,19,FALSE), IFERROR(VLOOKUP(B89&amp;C89,AUS_female_points_list!$A$3:$S$1048576,19,FALSE),""))</f>
        <v/>
      </c>
      <c r="G89" s="2" t="str">
        <f>_xlfn.IFNA(VLOOKUP(B89&amp;C89,Nat_Champs!$C$2:$D$41,2,),"")</f>
        <v/>
      </c>
      <c r="H89" s="79">
        <f>IFERROR(VLOOKUP(B89&amp;C89,AUS_male_Toplist_21_22!$O$3:$R$2969,2,FALSE),IFERROR(VLOOKUP(B89&amp;C89,AUS_female_Toplist_21_22!$O$3:$R$2879,2,FALSE),"Not found"))</f>
        <v>1025</v>
      </c>
      <c r="I89" s="79">
        <f>IFERROR(VLOOKUP(B89&amp;C89,AUS_male_Toplist_21_22!$O$3:$R$2969,3,FALSE),IFERROR(VLOOKUP(B89&amp;C89,AUS_female_Toplist_21_22!$O$3:$R$2879,3,FALSE),"Not found"))</f>
        <v>19</v>
      </c>
      <c r="J89" s="2">
        <f>IFERROR(VLOOKUP(B89&amp;C89,AUS_male_Toplist_21_22!$O$3:$R$2969,4,FALSE),IFERROR(VLOOKUP(B89&amp;C89,AUS_female_Toplist_21_22!$O$3:$R$2879,4,FALSE),"Not found"))</f>
        <v>8</v>
      </c>
      <c r="K89" s="2">
        <f>(COUNTIF($B$2:$B89,$B89)=1)+0</f>
        <v>1</v>
      </c>
      <c r="L89" s="2">
        <f>IF(K89=1,RANK(H89,$H$2:$H$1208,0),"Alternate event")</f>
        <v>486</v>
      </c>
      <c r="M89" s="2" t="str">
        <f t="shared" si="7"/>
        <v>Corey DICKSON20km-race-walking</v>
      </c>
      <c r="N89" t="str">
        <f>IF(COUNTIFS($M$2:$M$3996, M89)&gt;1, "Duplicate", "Unique")</f>
        <v>Unique</v>
      </c>
    </row>
    <row r="90" spans="1:14" x14ac:dyDescent="0.2">
      <c r="A90" s="2">
        <f t="shared" si="5"/>
        <v>63</v>
      </c>
      <c r="B90" t="s">
        <v>337</v>
      </c>
      <c r="C90" t="s">
        <v>32</v>
      </c>
      <c r="D90" s="5">
        <v>34373</v>
      </c>
      <c r="E90" s="41">
        <f t="shared" ca="1" si="3"/>
        <v>28</v>
      </c>
      <c r="F90" s="42" t="str">
        <f>IFERROR(VLOOKUP(B90&amp;C90,AUS_male_points_list!$A$3:$S$1048576,19,FALSE), IFERROR(VLOOKUP(B90&amp;C90,AUS_female_points_list!$A$3:$S$1048576,19,FALSE),""))</f>
        <v/>
      </c>
      <c r="G90" s="2" t="str">
        <f>_xlfn.IFNA(VLOOKUP(B90&amp;C90,Nat_Champs!$C$2:$D$41,2,),"")</f>
        <v/>
      </c>
      <c r="H90" s="79">
        <f>IFERROR(VLOOKUP(B90&amp;C90,AUS_male_Toplist_21_22!$O$3:$R$2969,2,FALSE),IFERROR(VLOOKUP(B90&amp;C90,AUS_female_Toplist_21_22!$O$3:$R$2879,2,FALSE),"Not found"))</f>
        <v>1147</v>
      </c>
      <c r="I90" s="79">
        <f>IFERROR(VLOOKUP(B90&amp;C90,AUS_male_Toplist_21_22!$O$3:$R$2969,3,FALSE),IFERROR(VLOOKUP(B90&amp;C90,AUS_female_Toplist_21_22!$O$3:$R$2879,3,FALSE),"Not found"))</f>
        <v>20</v>
      </c>
      <c r="J90" s="2">
        <f>IFERROR(VLOOKUP(B90&amp;C90,AUS_male_Toplist_21_22!$O$3:$R$2969,4,FALSE),IFERROR(VLOOKUP(B90&amp;C90,AUS_female_Toplist_21_22!$O$3:$R$2879,4,FALSE),"Not found"))</f>
        <v>4</v>
      </c>
      <c r="K90" s="2">
        <f>(COUNTIF($B$2:$B90,$B90)=1)+0</f>
        <v>1</v>
      </c>
      <c r="L90" s="2">
        <f>IF(K90=1,RANK(H90,$H$2:$H$1208,0),"Alternate event")</f>
        <v>65</v>
      </c>
      <c r="M90" s="2" t="str">
        <f t="shared" si="7"/>
        <v>Abbie TADDEO100mh</v>
      </c>
      <c r="N90" t="str">
        <f>IF(COUNTIFS($M$2:$M$3996, M90)&gt;1, "Duplicate", "Unique")</f>
        <v>Unique</v>
      </c>
    </row>
    <row r="91" spans="1:14" x14ac:dyDescent="0.2">
      <c r="A91" s="2">
        <f t="shared" si="5"/>
        <v>63</v>
      </c>
      <c r="B91" t="s">
        <v>809</v>
      </c>
      <c r="C91" t="s">
        <v>44</v>
      </c>
      <c r="D91" s="5">
        <v>36975</v>
      </c>
      <c r="E91" s="41">
        <f t="shared" ca="1" si="3"/>
        <v>21</v>
      </c>
      <c r="F91" s="42" t="str">
        <f>IFERROR(VLOOKUP(B91&amp;C91,AUS_male_points_list!$A$3:$S$1048576,19,FALSE), IFERROR(VLOOKUP(B91&amp;C91,AUS_female_points_list!$A$3:$S$1048576,19,FALSE),""))</f>
        <v/>
      </c>
      <c r="G91" s="2" t="str">
        <f>_xlfn.IFNA(VLOOKUP(B91&amp;C91,Nat_Champs!$C$2:$D$41,2,),"")</f>
        <v/>
      </c>
      <c r="H91" s="79">
        <f>IFERROR(VLOOKUP(B91&amp;C91,AUS_male_Toplist_21_22!$O$3:$R$2969,2,FALSE),IFERROR(VLOOKUP(B91&amp;C91,AUS_female_Toplist_21_22!$O$3:$R$2879,2,FALSE),"Not found"))</f>
        <v>1013</v>
      </c>
      <c r="I91" s="79">
        <f>IFERROR(VLOOKUP(B91&amp;C91,AUS_male_Toplist_21_22!$O$3:$R$2969,3,FALSE),IFERROR(VLOOKUP(B91&amp;C91,AUS_female_Toplist_21_22!$O$3:$R$2879,3,FALSE),"Not found"))</f>
        <v>20</v>
      </c>
      <c r="J91" s="2">
        <f>IFERROR(VLOOKUP(B91&amp;C91,AUS_male_Toplist_21_22!$O$3:$R$2969,4,FALSE),IFERROR(VLOOKUP(B91&amp;C91,AUS_female_Toplist_21_22!$O$3:$R$2879,4,FALSE),"Not found"))</f>
        <v>6</v>
      </c>
      <c r="K91" s="2">
        <f>(COUNTIF($B$2:$B91,$B91)=1)+0</f>
        <v>1</v>
      </c>
      <c r="L91" s="2">
        <f>IF(K91=1,RANK(H91,$H$2:$H$1208,0),"Alternate event")</f>
        <v>541</v>
      </c>
      <c r="M91" s="2" t="str">
        <f t="shared" si="7"/>
        <v>Sebastian REYNEKEdecathlon</v>
      </c>
      <c r="N91" t="str">
        <f>IF(COUNTIFS($M$2:$M$3996, M91)&gt;1, "Duplicate", "Unique")</f>
        <v>Unique</v>
      </c>
    </row>
    <row r="92" spans="1:14" x14ac:dyDescent="0.2">
      <c r="A92" s="2">
        <f t="shared" si="5"/>
        <v>63</v>
      </c>
      <c r="B92" t="s">
        <v>429</v>
      </c>
      <c r="C92" t="s">
        <v>36</v>
      </c>
      <c r="D92" s="5">
        <v>36960</v>
      </c>
      <c r="E92" s="41">
        <f t="shared" ca="1" si="3"/>
        <v>21</v>
      </c>
      <c r="F92" s="42" t="str">
        <f>IFERROR(VLOOKUP(B92&amp;C92,AUS_male_points_list!$A$3:$S$1048576,19,FALSE), IFERROR(VLOOKUP(B92&amp;C92,AUS_female_points_list!$A$3:$S$1048576,19,FALSE),""))</f>
        <v/>
      </c>
      <c r="G92" s="2" t="str">
        <f>_xlfn.IFNA(VLOOKUP(B92&amp;C92,Nat_Champs!$C$2:$D$41,2,),"")</f>
        <v/>
      </c>
      <c r="H92" s="79">
        <f>IFERROR(VLOOKUP(B92&amp;C92,AUS_male_Toplist_21_22!$O$3:$R$2969,2,FALSE),IFERROR(VLOOKUP(B92&amp;C92,AUS_female_Toplist_21_22!$O$3:$R$2879,2,FALSE),"Not found"))</f>
        <v>994</v>
      </c>
      <c r="I92" s="79">
        <f>IFERROR(VLOOKUP(B92&amp;C92,AUS_male_Toplist_21_22!$O$3:$R$2969,3,FALSE),IFERROR(VLOOKUP(B92&amp;C92,AUS_female_Toplist_21_22!$O$3:$R$2879,3,FALSE),"Not found"))</f>
        <v>20</v>
      </c>
      <c r="J92" s="2">
        <f>IFERROR(VLOOKUP(B92&amp;C92,AUS_male_Toplist_21_22!$O$3:$R$2969,4,FALSE),IFERROR(VLOOKUP(B92&amp;C92,AUS_female_Toplist_21_22!$O$3:$R$2879,4,FALSE),"Not found"))</f>
        <v>6</v>
      </c>
      <c r="K92" s="2">
        <f>(COUNTIF($B$2:$B92,$B92)=1)+0</f>
        <v>1</v>
      </c>
      <c r="L92" s="2">
        <f>IF(K92=1,RANK(H92,$H$2:$H$1208,0),"Alternate event")</f>
        <v>603</v>
      </c>
      <c r="M92" s="2" t="str">
        <f t="shared" si="7"/>
        <v>Raphaela CORNEYpole-vault</v>
      </c>
      <c r="N92" t="str">
        <f>IF(COUNTIFS($M$2:$M$3996, M92)&gt;1, "Duplicate", "Unique")</f>
        <v>Unique</v>
      </c>
    </row>
    <row r="93" spans="1:14" x14ac:dyDescent="0.2">
      <c r="A93" s="2">
        <f t="shared" si="5"/>
        <v>63</v>
      </c>
      <c r="B93" t="s">
        <v>481</v>
      </c>
      <c r="C93" t="s">
        <v>41</v>
      </c>
      <c r="D93" s="5">
        <v>37568</v>
      </c>
      <c r="E93" s="41">
        <f t="shared" ca="1" si="3"/>
        <v>19</v>
      </c>
      <c r="F93" s="42" t="str">
        <f>IFERROR(VLOOKUP(B93&amp;C93,AUS_male_points_list!$A$3:$S$1048576,19,FALSE), IFERROR(VLOOKUP(B93&amp;C93,AUS_female_points_list!$A$3:$S$1048576,19,FALSE),""))</f>
        <v/>
      </c>
      <c r="G93" s="2" t="str">
        <f>_xlfn.IFNA(VLOOKUP(B93&amp;C93,Nat_Champs!$C$2:$D$41,2,),"")</f>
        <v/>
      </c>
      <c r="H93" s="79">
        <f>IFERROR(VLOOKUP(B93&amp;C93,AUS_male_Toplist_21_22!$O$3:$R$2969,2,FALSE),IFERROR(VLOOKUP(B93&amp;C93,AUS_female_Toplist_21_22!$O$3:$R$2879,2,FALSE),"Not found"))</f>
        <v>979</v>
      </c>
      <c r="I93" s="79">
        <f>IFERROR(VLOOKUP(B93&amp;C93,AUS_male_Toplist_21_22!$O$3:$R$2969,3,FALSE),IFERROR(VLOOKUP(B93&amp;C93,AUS_female_Toplist_21_22!$O$3:$R$2879,3,FALSE),"Not found"))</f>
        <v>20</v>
      </c>
      <c r="J93" s="2">
        <f>IFERROR(VLOOKUP(B93&amp;C93,AUS_male_Toplist_21_22!$O$3:$R$2969,4,FALSE),IFERROR(VLOOKUP(B93&amp;C93,AUS_female_Toplist_21_22!$O$3:$R$2879,4,FALSE),"Not found"))</f>
        <v>6</v>
      </c>
      <c r="K93" s="2">
        <f>(COUNTIF($B$2:$B93,$B93)=1)+0</f>
        <v>1</v>
      </c>
      <c r="L93" s="2">
        <f>IF(K93=1,RANK(H93,$H$2:$H$1208,0),"Alternate event")</f>
        <v>657</v>
      </c>
      <c r="M93" s="2" t="str">
        <f t="shared" si="7"/>
        <v>Lianna DAVIDSONjavelin-throw</v>
      </c>
      <c r="N93" t="str">
        <f>IF(COUNTIFS($M$2:$M$3996, M93)&gt;1, "Duplicate", "Unique")</f>
        <v>Unique</v>
      </c>
    </row>
    <row r="94" spans="1:14" x14ac:dyDescent="0.2">
      <c r="A94" s="2">
        <f t="shared" si="5"/>
        <v>64</v>
      </c>
      <c r="B94" t="s">
        <v>680</v>
      </c>
      <c r="C94" t="s">
        <v>29</v>
      </c>
      <c r="D94" s="5">
        <v>35178</v>
      </c>
      <c r="E94" s="41">
        <f t="shared" ca="1" si="3"/>
        <v>25</v>
      </c>
      <c r="F94" s="42" t="str">
        <f>IFERROR(VLOOKUP(B94&amp;C94,AUS_male_points_list!$A$3:$S$1048576,19,FALSE), IFERROR(VLOOKUP(B94&amp;C94,AUS_female_points_list!$A$3:$S$1048576,19,FALSE),""))</f>
        <v/>
      </c>
      <c r="G94" s="2" t="str">
        <f>_xlfn.IFNA(VLOOKUP(B94&amp;C94,Nat_Champs!$C$2:$D$41,2,),"")</f>
        <v/>
      </c>
      <c r="H94" s="79">
        <f>IFERROR(VLOOKUP(B94&amp;C94,AUS_male_Toplist_21_22!$O$3:$R$2969,2,FALSE),IFERROR(VLOOKUP(B94&amp;C94,AUS_female_Toplist_21_22!$O$3:$R$2879,2,FALSE),"Not found"))</f>
        <v>1160</v>
      </c>
      <c r="I94" s="79">
        <f>IFERROR(VLOOKUP(B94&amp;C94,AUS_male_Toplist_21_22!$O$3:$R$2969,3,FALSE),IFERROR(VLOOKUP(B94&amp;C94,AUS_female_Toplist_21_22!$O$3:$R$2879,3,FALSE),"Not found"))</f>
        <v>21</v>
      </c>
      <c r="J94" s="2">
        <f>IFERROR(VLOOKUP(B94&amp;C94,AUS_male_Toplist_21_22!$O$3:$R$2969,4,FALSE),IFERROR(VLOOKUP(B94&amp;C94,AUS_female_Toplist_21_22!$O$3:$R$2879,4,FALSE),"Not found"))</f>
        <v>3</v>
      </c>
      <c r="K94" s="2">
        <f>(COUNTIF($B$2:$B94,$B94)=1)+0</f>
        <v>1</v>
      </c>
      <c r="L94" s="2">
        <f>IF(K94=1,RANK(H94,$H$2:$H$1208,0),"Alternate event")</f>
        <v>45</v>
      </c>
      <c r="M94" s="2" t="str">
        <f t="shared" si="7"/>
        <v>Morgan MCDONALD5000m</v>
      </c>
      <c r="N94" t="str">
        <f>IF(COUNTIFS($M$2:$M$3996, M94)&gt;1, "Duplicate", "Unique")</f>
        <v>Unique</v>
      </c>
    </row>
    <row r="95" spans="1:14" x14ac:dyDescent="0.2">
      <c r="A95" s="2">
        <f t="shared" si="5"/>
        <v>65</v>
      </c>
      <c r="B95" t="s">
        <v>796</v>
      </c>
      <c r="C95" s="5" t="s">
        <v>42</v>
      </c>
      <c r="D95" s="5">
        <v>35781</v>
      </c>
      <c r="E95" s="41">
        <f t="shared" ref="E95:E158" ca="1" si="8">DATEDIF(D95,TODAY(),"y")</f>
        <v>24</v>
      </c>
      <c r="F95" s="42" t="str">
        <f>IFERROR(VLOOKUP(B95&amp;C95,AUS_male_points_list!$A$3:$S$1048576,19,FALSE), IFERROR(VLOOKUP(B95&amp;C95,AUS_female_points_list!$A$3:$S$1048576,19,FALSE),""))</f>
        <v/>
      </c>
      <c r="G95" s="2" t="str">
        <f>_xlfn.IFNA(VLOOKUP(B95&amp;C95,Nat_Champs!$C$2:$D$41,2,),"")</f>
        <v/>
      </c>
      <c r="H95" s="79">
        <f>IFERROR(VLOOKUP(B95&amp;C95,AUS_male_Toplist_21_22!$O$3:$R$2969,2,FALSE),IFERROR(VLOOKUP(B95&amp;C95,AUS_female_Toplist_21_22!$O$3:$R$2879,2,FALSE),"Not found"))</f>
        <v>1021</v>
      </c>
      <c r="I95" s="79">
        <f>IFERROR(VLOOKUP(B95&amp;C95,AUS_male_Toplist_21_22!$O$3:$R$2969,3,FALSE),IFERROR(VLOOKUP(B95&amp;C95,AUS_female_Toplist_21_22!$O$3:$R$2879,3,FALSE),"Not found"))</f>
        <v>21</v>
      </c>
      <c r="J95" s="2">
        <f>IFERROR(VLOOKUP(B95&amp;C95,AUS_male_Toplist_21_22!$O$3:$R$2969,4,FALSE),IFERROR(VLOOKUP(B95&amp;C95,AUS_female_Toplist_21_22!$O$3:$R$2879,4,FALSE),"Not found"))</f>
        <v>3</v>
      </c>
      <c r="K95" s="2">
        <f>(COUNTIF($B$2:$B95,$B95)=1)+0</f>
        <v>1</v>
      </c>
      <c r="L95" s="2">
        <f>IF(K95=1,RANK(H95,$H$2:$H$1208,0),"Alternate event")</f>
        <v>504</v>
      </c>
      <c r="M95" s="2" t="str">
        <f t="shared" si="7"/>
        <v>Timothy HEYEShammer-throw</v>
      </c>
      <c r="N95" t="str">
        <f>IF(COUNTIFS($M$2:$M$3996, M95)&gt;1, "Duplicate", "Unique")</f>
        <v>Unique</v>
      </c>
    </row>
    <row r="96" spans="1:14" x14ac:dyDescent="0.2">
      <c r="A96" s="2">
        <f t="shared" si="5"/>
        <v>65</v>
      </c>
      <c r="B96" t="s">
        <v>408</v>
      </c>
      <c r="C96" t="s">
        <v>35</v>
      </c>
      <c r="D96" s="5">
        <v>38237</v>
      </c>
      <c r="E96" s="41">
        <f t="shared" ca="1" si="8"/>
        <v>17</v>
      </c>
      <c r="F96" s="42" t="str">
        <f>IFERROR(VLOOKUP(B96&amp;C96,AUS_male_points_list!$A$3:$S$1048576,19,FALSE), IFERROR(VLOOKUP(B96&amp;C96,AUS_female_points_list!$A$3:$S$1048576,19,FALSE),""))</f>
        <v/>
      </c>
      <c r="G96" s="2" t="str">
        <f>_xlfn.IFNA(VLOOKUP(B96&amp;C96,Nat_Champs!$C$2:$D$41,2,),"")</f>
        <v/>
      </c>
      <c r="H96" s="79">
        <f>IFERROR(VLOOKUP(B96&amp;C96,AUS_male_Toplist_21_22!$O$3:$R$2969,2,FALSE),IFERROR(VLOOKUP(B96&amp;C96,AUS_female_Toplist_21_22!$O$3:$R$2879,2,FALSE),"Not found"))</f>
        <v>1062</v>
      </c>
      <c r="I96" s="79">
        <f>IFERROR(VLOOKUP(B96&amp;C96,AUS_male_Toplist_21_22!$O$3:$R$2969,3,FALSE),IFERROR(VLOOKUP(B96&amp;C96,AUS_female_Toplist_21_22!$O$3:$R$2879,3,FALSE),"Not found"))</f>
        <v>21</v>
      </c>
      <c r="J96" s="2">
        <f>IFERROR(VLOOKUP(B96&amp;C96,AUS_male_Toplist_21_22!$O$3:$R$2969,4,FALSE),IFERROR(VLOOKUP(B96&amp;C96,AUS_female_Toplist_21_22!$O$3:$R$2879,4,FALSE),"Not found"))</f>
        <v>4</v>
      </c>
      <c r="K96" s="2">
        <f>(COUNTIF($B$2:$B96,$B96)=1)+0</f>
        <v>1</v>
      </c>
      <c r="L96" s="2">
        <f>IF(K96=1,RANK(H96,$H$2:$H$1208,0),"Alternate event")</f>
        <v>338</v>
      </c>
      <c r="M96" s="2" t="str">
        <f t="shared" si="7"/>
        <v>Erin SHAWhigh-jump</v>
      </c>
      <c r="N96" t="str">
        <f>IF(COUNTIFS($M$2:$M$3996, M96)&gt;1, "Duplicate", "Unique")</f>
        <v>Unique</v>
      </c>
    </row>
    <row r="97" spans="1:14" x14ac:dyDescent="0.2">
      <c r="A97" s="2">
        <f t="shared" si="5"/>
        <v>65</v>
      </c>
      <c r="B97" t="s">
        <v>338</v>
      </c>
      <c r="C97" t="s">
        <v>32</v>
      </c>
      <c r="D97" s="5">
        <v>34143</v>
      </c>
      <c r="E97" s="41">
        <f t="shared" ca="1" si="8"/>
        <v>28</v>
      </c>
      <c r="F97" s="42" t="str">
        <f>IFERROR(VLOOKUP(B97&amp;C97,AUS_male_points_list!$A$3:$S$1048576,19,FALSE), IFERROR(VLOOKUP(B97&amp;C97,AUS_female_points_list!$A$3:$S$1048576,19,FALSE),""))</f>
        <v/>
      </c>
      <c r="G97" s="2" t="str">
        <f>_xlfn.IFNA(VLOOKUP(B97&amp;C97,Nat_Champs!$C$2:$D$41,2,),"")</f>
        <v/>
      </c>
      <c r="H97" s="79">
        <f>IFERROR(VLOOKUP(B97&amp;C97,AUS_male_Toplist_21_22!$O$3:$R$2969,2,FALSE),IFERROR(VLOOKUP(B97&amp;C97,AUS_female_Toplist_21_22!$O$3:$R$2879,2,FALSE),"Not found"))</f>
        <v>1143</v>
      </c>
      <c r="I97" s="79">
        <f>IFERROR(VLOOKUP(B97&amp;C97,AUS_male_Toplist_21_22!$O$3:$R$2969,3,FALSE),IFERROR(VLOOKUP(B97&amp;C97,AUS_female_Toplist_21_22!$O$3:$R$2879,3,FALSE),"Not found"))</f>
        <v>21</v>
      </c>
      <c r="J97" s="2">
        <f>IFERROR(VLOOKUP(B97&amp;C97,AUS_male_Toplist_21_22!$O$3:$R$2969,4,FALSE),IFERROR(VLOOKUP(B97&amp;C97,AUS_female_Toplist_21_22!$O$3:$R$2879,4,FALSE),"Not found"))</f>
        <v>5</v>
      </c>
      <c r="K97" s="2">
        <f>(COUNTIF($B$2:$B97,$B97)=1)+0</f>
        <v>1</v>
      </c>
      <c r="L97" s="2">
        <f>IF(K97=1,RANK(H97,$H$2:$H$1208,0),"Alternate event")</f>
        <v>69</v>
      </c>
      <c r="M97" s="2" t="str">
        <f t="shared" si="7"/>
        <v>Michelle JENNEKE100mh</v>
      </c>
      <c r="N97" t="str">
        <f>IF(COUNTIFS($M$2:$M$3996, M97)&gt;1, "Duplicate", "Unique")</f>
        <v>Unique</v>
      </c>
    </row>
    <row r="98" spans="1:14" x14ac:dyDescent="0.2">
      <c r="A98" s="2">
        <f t="shared" si="5"/>
        <v>65</v>
      </c>
      <c r="B98" t="s">
        <v>1102</v>
      </c>
      <c r="C98" t="s">
        <v>44</v>
      </c>
      <c r="D98" s="5">
        <v>37295</v>
      </c>
      <c r="E98" s="41">
        <f t="shared" ca="1" si="8"/>
        <v>20</v>
      </c>
      <c r="F98" s="42" t="str">
        <f>IFERROR(VLOOKUP(B98&amp;C98,AUS_male_points_list!$A$3:$S$1048576,19,FALSE), IFERROR(VLOOKUP(B98&amp;C98,AUS_female_points_list!$A$3:$S$1048576,19,FALSE),""))</f>
        <v/>
      </c>
      <c r="G98" s="2" t="str">
        <f>_xlfn.IFNA(VLOOKUP(B98&amp;C98,Nat_Champs!$C$2:$D$41,2,),"")</f>
        <v/>
      </c>
      <c r="H98" s="79">
        <f>IFERROR(VLOOKUP(B98&amp;C98,AUS_male_Toplist_21_22!$O$3:$R$2969,2,FALSE),IFERROR(VLOOKUP(B98&amp;C98,AUS_female_Toplist_21_22!$O$3:$R$2879,2,FALSE),"Not found"))</f>
        <v>1011</v>
      </c>
      <c r="I98" s="79">
        <f>IFERROR(VLOOKUP(B98&amp;C98,AUS_male_Toplist_21_22!$O$3:$R$2969,3,FALSE),IFERROR(VLOOKUP(B98&amp;C98,AUS_female_Toplist_21_22!$O$3:$R$2879,3,FALSE),"Not found"))</f>
        <v>21</v>
      </c>
      <c r="J98" s="2">
        <f>IFERROR(VLOOKUP(B98&amp;C98,AUS_male_Toplist_21_22!$O$3:$R$2969,4,FALSE),IFERROR(VLOOKUP(B98&amp;C98,AUS_female_Toplist_21_22!$O$3:$R$2879,4,FALSE),"Not found"))</f>
        <v>7</v>
      </c>
      <c r="K98" s="2">
        <f>(COUNTIF($B$2:$B98,$B98)=1)+0</f>
        <v>1</v>
      </c>
      <c r="L98" s="2">
        <f>IF(K98=1,RANK(H98,$H$2:$H$1208,0),"Alternate event")</f>
        <v>544</v>
      </c>
      <c r="M98" s="2" t="str">
        <f t="shared" si="7"/>
        <v>Liam GILBERTdecathlon</v>
      </c>
      <c r="N98" t="str">
        <f>IF(COUNTIFS($M$2:$M$3996, M98)&gt;1, "Duplicate", "Unique")</f>
        <v>Unique</v>
      </c>
    </row>
    <row r="99" spans="1:14" x14ac:dyDescent="0.2">
      <c r="A99" s="2">
        <f t="shared" si="5"/>
        <v>65</v>
      </c>
      <c r="B99" t="s">
        <v>428</v>
      </c>
      <c r="C99" t="s">
        <v>36</v>
      </c>
      <c r="D99" s="5">
        <v>35118</v>
      </c>
      <c r="E99" s="41">
        <f t="shared" ca="1" si="8"/>
        <v>26</v>
      </c>
      <c r="F99" s="42" t="str">
        <f>IFERROR(VLOOKUP(B99&amp;C99,AUS_male_points_list!$A$3:$S$1048576,19,FALSE), IFERROR(VLOOKUP(B99&amp;C99,AUS_female_points_list!$A$3:$S$1048576,19,FALSE),""))</f>
        <v/>
      </c>
      <c r="G99" s="2" t="str">
        <f>_xlfn.IFNA(VLOOKUP(B99&amp;C99,Nat_Champs!$C$2:$D$41,2,),"")</f>
        <v/>
      </c>
      <c r="H99" s="79">
        <f>IFERROR(VLOOKUP(B99&amp;C99,AUS_male_Toplist_21_22!$O$3:$R$2969,2,FALSE),IFERROR(VLOOKUP(B99&amp;C99,AUS_female_Toplist_21_22!$O$3:$R$2879,2,FALSE),"Not found"))</f>
        <v>990</v>
      </c>
      <c r="I99" s="79">
        <f>IFERROR(VLOOKUP(B99&amp;C99,AUS_male_Toplist_21_22!$O$3:$R$2969,3,FALSE),IFERROR(VLOOKUP(B99&amp;C99,AUS_female_Toplist_21_22!$O$3:$R$2879,3,FALSE),"Not found"))</f>
        <v>21</v>
      </c>
      <c r="J99" s="2">
        <f>IFERROR(VLOOKUP(B99&amp;C99,AUS_male_Toplist_21_22!$O$3:$R$2969,4,FALSE),IFERROR(VLOOKUP(B99&amp;C99,AUS_female_Toplist_21_22!$O$3:$R$2879,4,FALSE),"Not found"))</f>
        <v>7</v>
      </c>
      <c r="K99" s="2">
        <f>(COUNTIF($B$2:$B99,$B99)=1)+0</f>
        <v>1</v>
      </c>
      <c r="L99" s="2">
        <f>IF(K99=1,RANK(H99,$H$2:$H$1208,0),"Alternate event")</f>
        <v>618</v>
      </c>
      <c r="M99" s="2" t="str">
        <f t="shared" si="7"/>
        <v>Madeline LAWSONpole-vault</v>
      </c>
      <c r="N99" t="str">
        <f>IF(COUNTIFS($M$2:$M$3996, M99)&gt;1, "Duplicate", "Unique")</f>
        <v>Unique</v>
      </c>
    </row>
    <row r="100" spans="1:14" x14ac:dyDescent="0.2">
      <c r="A100" s="2">
        <f t="shared" si="5"/>
        <v>65</v>
      </c>
      <c r="B100" t="s">
        <v>427</v>
      </c>
      <c r="C100" t="s">
        <v>36</v>
      </c>
      <c r="D100" s="5">
        <v>37900</v>
      </c>
      <c r="E100" s="41">
        <f t="shared" ca="1" si="8"/>
        <v>18</v>
      </c>
      <c r="F100" s="42" t="str">
        <f>IFERROR(VLOOKUP(B100&amp;C100,AUS_male_points_list!$A$3:$S$1048576,19,FALSE), IFERROR(VLOOKUP(B100&amp;C100,AUS_female_points_list!$A$3:$S$1048576,19,FALSE),""))</f>
        <v/>
      </c>
      <c r="G100" s="2" t="str">
        <f>_xlfn.IFNA(VLOOKUP(B100&amp;C100,Nat_Champs!$C$2:$D$41,2,),"")</f>
        <v/>
      </c>
      <c r="H100" s="79">
        <f>IFERROR(VLOOKUP(B100&amp;C100,AUS_male_Toplist_21_22!$O$3:$R$2969,2,FALSE),IFERROR(VLOOKUP(B100&amp;C100,AUS_female_Toplist_21_22!$O$3:$R$2879,2,FALSE),"Not found"))</f>
        <v>990</v>
      </c>
      <c r="I100" s="79">
        <f>IFERROR(VLOOKUP(B100&amp;C100,AUS_male_Toplist_21_22!$O$3:$R$2969,3,FALSE),IFERROR(VLOOKUP(B100&amp;C100,AUS_female_Toplist_21_22!$O$3:$R$2879,3,FALSE),"Not found"))</f>
        <v>21</v>
      </c>
      <c r="J100" s="2">
        <f>IFERROR(VLOOKUP(B100&amp;C100,AUS_male_Toplist_21_22!$O$3:$R$2969,4,FALSE),IFERROR(VLOOKUP(B100&amp;C100,AUS_female_Toplist_21_22!$O$3:$R$2879,4,FALSE),"Not found"))</f>
        <v>7</v>
      </c>
      <c r="K100" s="2">
        <f>(COUNTIF($B$2:$B100,$B100)=1)+0</f>
        <v>1</v>
      </c>
      <c r="L100" s="2">
        <f>IF(K100=1,RANK(H100,$H$2:$H$1208,0),"Alternate event")</f>
        <v>618</v>
      </c>
      <c r="M100" s="2" t="str">
        <f t="shared" si="7"/>
        <v>Cassidy BRADSHAWpole-vault</v>
      </c>
      <c r="N100" t="str">
        <f>IF(COUNTIFS($M$2:$M$3996, M100)&gt;1, "Duplicate", "Unique")</f>
        <v>Unique</v>
      </c>
    </row>
    <row r="101" spans="1:14" x14ac:dyDescent="0.2">
      <c r="A101" s="2">
        <f t="shared" si="5"/>
        <v>65</v>
      </c>
      <c r="B101" t="s">
        <v>479</v>
      </c>
      <c r="C101" t="s">
        <v>41</v>
      </c>
      <c r="D101" s="5">
        <v>36538</v>
      </c>
      <c r="E101" s="41">
        <f t="shared" ca="1" si="8"/>
        <v>22</v>
      </c>
      <c r="F101" s="42" t="str">
        <f>IFERROR(VLOOKUP(B101&amp;C101,AUS_male_points_list!$A$3:$S$1048576,19,FALSE), IFERROR(VLOOKUP(B101&amp;C101,AUS_female_points_list!$A$3:$S$1048576,19,FALSE),""))</f>
        <v/>
      </c>
      <c r="G101" s="2" t="str">
        <f>_xlfn.IFNA(VLOOKUP(B101&amp;C101,Nat_Champs!$C$2:$D$41,2,),"")</f>
        <v/>
      </c>
      <c r="H101" s="79">
        <f>IFERROR(VLOOKUP(B101&amp;C101,AUS_male_Toplist_21_22!$O$3:$R$2969,2,FALSE),IFERROR(VLOOKUP(B101&amp;C101,AUS_female_Toplist_21_22!$O$3:$R$2879,2,FALSE),"Not found"))</f>
        <v>978</v>
      </c>
      <c r="I101" s="79">
        <f>IFERROR(VLOOKUP(B101&amp;C101,AUS_male_Toplist_21_22!$O$3:$R$2969,3,FALSE),IFERROR(VLOOKUP(B101&amp;C101,AUS_female_Toplist_21_22!$O$3:$R$2879,3,FALSE),"Not found"))</f>
        <v>21</v>
      </c>
      <c r="J101" s="2">
        <f>IFERROR(VLOOKUP(B101&amp;C101,AUS_male_Toplist_21_22!$O$3:$R$2969,4,FALSE),IFERROR(VLOOKUP(B101&amp;C101,AUS_female_Toplist_21_22!$O$3:$R$2879,4,FALSE),"Not found"))</f>
        <v>7</v>
      </c>
      <c r="K101" s="2">
        <f>(COUNTIF($B$2:$B101,$B101)=1)+0</f>
        <v>1</v>
      </c>
      <c r="L101" s="2">
        <f>IF(K101=1,RANK(H101,$H$2:$H$1208,0),"Alternate event")</f>
        <v>660</v>
      </c>
      <c r="M101" s="2" t="str">
        <f t="shared" si="7"/>
        <v>Jess BELLjavelin-throw</v>
      </c>
      <c r="N101" t="str">
        <f>IF(COUNTIFS($M$2:$M$3996, M101)&gt;1, "Duplicate", "Unique")</f>
        <v>Unique</v>
      </c>
    </row>
    <row r="102" spans="1:14" x14ac:dyDescent="0.2">
      <c r="A102" s="2">
        <f t="shared" si="5"/>
        <v>65</v>
      </c>
      <c r="B102" t="s">
        <v>5602</v>
      </c>
      <c r="C102" t="s">
        <v>85</v>
      </c>
      <c r="D102" s="5">
        <v>38087</v>
      </c>
      <c r="E102" s="41">
        <f t="shared" ca="1" si="8"/>
        <v>17</v>
      </c>
      <c r="F102" s="42" t="str">
        <f>IFERROR(VLOOKUP(B102&amp;C102,AUS_male_points_list!$A$3:$S$1048576,19,FALSE), IFERROR(VLOOKUP(B102&amp;C102,AUS_female_points_list!$A$3:$S$1048576,19,FALSE),""))</f>
        <v/>
      </c>
      <c r="G102" s="2" t="str">
        <f>_xlfn.IFNA(VLOOKUP(B102&amp;C102,Nat_Champs!$C$2:$D$41,2,),"")</f>
        <v/>
      </c>
      <c r="H102" s="79">
        <f>IFERROR(VLOOKUP(B102&amp;C102,AUS_male_Toplist_21_22!$O$3:$R$2969,2,FALSE),IFERROR(VLOOKUP(B102&amp;C102,AUS_female_Toplist_21_22!$O$3:$R$2879,2,FALSE),"Not found"))</f>
        <v>951</v>
      </c>
      <c r="I102" s="79">
        <f>IFERROR(VLOOKUP(B102&amp;C102,AUS_male_Toplist_21_22!$O$3:$R$2969,3,FALSE),IFERROR(VLOOKUP(B102&amp;C102,AUS_female_Toplist_21_22!$O$3:$R$2879,3,FALSE),"Not found"))</f>
        <v>21</v>
      </c>
      <c r="J102" s="2">
        <f>IFERROR(VLOOKUP(B102&amp;C102,AUS_male_Toplist_21_22!$O$3:$R$2969,4,FALSE),IFERROR(VLOOKUP(B102&amp;C102,AUS_female_Toplist_21_22!$O$3:$R$2879,4,FALSE),"Not found"))</f>
        <v>8</v>
      </c>
      <c r="K102" s="2">
        <f>(COUNTIF($B$2:$B102,$B102)=1)+0</f>
        <v>1</v>
      </c>
      <c r="L102" s="2">
        <f>IF(K102=1,RANK(H102,$H$2:$H$1208,0),"Alternate event")</f>
        <v>731</v>
      </c>
      <c r="M102" s="2" t="str">
        <f t="shared" si="7"/>
        <v>Elizabeth MCMILLENrace-walking</v>
      </c>
      <c r="N102" t="str">
        <f>IF(COUNTIFS($M$2:$M$3996, M102)&gt;1, "Duplicate", "Unique")</f>
        <v>Unique</v>
      </c>
    </row>
    <row r="103" spans="1:14" x14ac:dyDescent="0.2">
      <c r="A103" s="2">
        <f t="shared" si="5"/>
        <v>66</v>
      </c>
      <c r="B103" t="s">
        <v>307</v>
      </c>
      <c r="C103" t="s">
        <v>30</v>
      </c>
      <c r="D103" s="5">
        <v>36515</v>
      </c>
      <c r="E103" s="41">
        <f t="shared" ca="1" si="8"/>
        <v>22</v>
      </c>
      <c r="F103" s="42" t="str">
        <f>IFERROR(VLOOKUP(B103&amp;C103,AUS_male_points_list!$A$3:$S$1048576,19,FALSE), IFERROR(VLOOKUP(B103&amp;C103,AUS_female_points_list!$A$3:$S$1048576,19,FALSE),""))</f>
        <v/>
      </c>
      <c r="G103" s="2" t="str">
        <f>_xlfn.IFNA(VLOOKUP(B103&amp;C103,Nat_Champs!$C$2:$D$41,2,),"")</f>
        <v>Y</v>
      </c>
      <c r="H103" s="79">
        <f>IFERROR(VLOOKUP(B103&amp;C103,AUS_male_Toplist_21_22!$O$3:$R$2969,2,FALSE),IFERROR(VLOOKUP(B103&amp;C103,AUS_female_Toplist_21_22!$O$3:$R$2879,2,FALSE),"Not found"))</f>
        <v>1157</v>
      </c>
      <c r="I103" s="79">
        <f>IFERROR(VLOOKUP(B103&amp;C103,AUS_male_Toplist_21_22!$O$3:$R$2969,3,FALSE),IFERROR(VLOOKUP(B103&amp;C103,AUS_female_Toplist_21_22!$O$3:$R$2879,3,FALSE),"Not found"))</f>
        <v>22</v>
      </c>
      <c r="J103" s="2">
        <f>IFERROR(VLOOKUP(B103&amp;C103,AUS_male_Toplist_21_22!$O$3:$R$2969,4,FALSE),IFERROR(VLOOKUP(B103&amp;C103,AUS_female_Toplist_21_22!$O$3:$R$2879,4,FALSE),"Not found"))</f>
        <v>1</v>
      </c>
      <c r="K103" s="2">
        <f>(COUNTIF($B$2:$B103,$B103)=1)+0</f>
        <v>1</v>
      </c>
      <c r="L103" s="2">
        <f>IF(K103=1,RANK(H103,$H$2:$H$1208,0),"Alternate event")</f>
        <v>48</v>
      </c>
      <c r="M103" s="2" t="str">
        <f t="shared" si="7"/>
        <v>Rose DAVIES10000m</v>
      </c>
      <c r="N103" t="str">
        <f>IF(COUNTIFS($M$2:$M$3996, M103)&gt;1, "Duplicate", "Unique")</f>
        <v>Unique</v>
      </c>
    </row>
    <row r="104" spans="1:14" x14ac:dyDescent="0.2">
      <c r="B104" t="s">
        <v>350</v>
      </c>
      <c r="C104" t="s">
        <v>33</v>
      </c>
      <c r="D104" s="5">
        <v>32358</v>
      </c>
      <c r="E104" s="41">
        <f t="shared" ca="1" si="8"/>
        <v>33</v>
      </c>
      <c r="F104" s="42" t="str">
        <f>IFERROR(VLOOKUP(B104&amp;C104,AUS_male_points_list!$A$3:$S$1048576,19,FALSE), IFERROR(VLOOKUP(B104&amp;C104,AUS_female_points_list!$A$3:$S$1048576,19,FALSE),""))</f>
        <v/>
      </c>
      <c r="G104" s="2" t="str">
        <f>_xlfn.IFNA(VLOOKUP(B104&amp;C104,Nat_Champs!$C$2:$D$41,2,),"")</f>
        <v/>
      </c>
      <c r="H104" s="79">
        <f>IFERROR(VLOOKUP(B104&amp;C104,AUS_male_Toplist_21_22!$O$3:$R$2969,2,FALSE),IFERROR(VLOOKUP(B104&amp;C104,AUS_female_Toplist_21_22!$O$3:$R$2879,2,FALSE),"Not found"))</f>
        <v>1135</v>
      </c>
      <c r="I104" s="79">
        <f>IFERROR(VLOOKUP(B104&amp;C104,AUS_male_Toplist_21_22!$O$3:$R$2969,3,FALSE),IFERROR(VLOOKUP(B104&amp;C104,AUS_female_Toplist_21_22!$O$3:$R$2879,3,FALSE),"Not found"))</f>
        <v>22</v>
      </c>
      <c r="J104" s="2">
        <f>IFERROR(VLOOKUP(B104&amp;C104,AUS_male_Toplist_21_22!$O$3:$R$2969,4,FALSE),IFERROR(VLOOKUP(B104&amp;C104,AUS_female_Toplist_21_22!$O$3:$R$2879,4,FALSE),"Not found"))</f>
        <v>1</v>
      </c>
      <c r="K104" s="2">
        <f>(COUNTIF($B$2:$B104,$B104)=1)+0</f>
        <v>1</v>
      </c>
      <c r="L104" s="2">
        <f>IF(K104=1,RANK(H104,$H$2:$H$1208,0),"Alternate event")</f>
        <v>85</v>
      </c>
      <c r="M104" s="2" t="str">
        <f t="shared" si="7"/>
        <v>Lauren BODEN400mh</v>
      </c>
      <c r="N104" t="str">
        <f>IF(COUNTIFS($M$2:$M$3996, M104)&gt;1, "Duplicate", "Unique")</f>
        <v>Unique</v>
      </c>
    </row>
    <row r="105" spans="1:14" x14ac:dyDescent="0.2">
      <c r="A105" s="2">
        <f>IF(AND(K105=1,J105&lt;=3),A103+1,A103)</f>
        <v>67</v>
      </c>
      <c r="B105" t="s">
        <v>602</v>
      </c>
      <c r="C105" t="s">
        <v>27</v>
      </c>
      <c r="D105" s="5">
        <v>31727</v>
      </c>
      <c r="E105" s="41">
        <f t="shared" ca="1" si="8"/>
        <v>35</v>
      </c>
      <c r="F105" s="42" t="str">
        <f>IFERROR(VLOOKUP(B105&amp;C105,AUS_male_points_list!$A$3:$S$1048576,19,FALSE), IFERROR(VLOOKUP(B105&amp;C105,AUS_female_points_list!$A$3:$S$1048576,19,FALSE),""))</f>
        <v/>
      </c>
      <c r="G105" s="2" t="str">
        <f>_xlfn.IFNA(VLOOKUP(B105&amp;C105,Nat_Champs!$C$2:$D$41,2,),"")</f>
        <v/>
      </c>
      <c r="H105" s="79">
        <f>IFERROR(VLOOKUP(B105&amp;C105,AUS_male_Toplist_21_22!$O$3:$R$2969,2,FALSE),IFERROR(VLOOKUP(B105&amp;C105,AUS_female_Toplist_21_22!$O$3:$R$2879,2,FALSE),"Not found"))</f>
        <v>1178</v>
      </c>
      <c r="I105" s="79">
        <f>IFERROR(VLOOKUP(B105&amp;C105,AUS_male_Toplist_21_22!$O$3:$R$2969,3,FALSE),IFERROR(VLOOKUP(B105&amp;C105,AUS_female_Toplist_21_22!$O$3:$R$2879,3,FALSE),"Not found"))</f>
        <v>22</v>
      </c>
      <c r="J105" s="2">
        <f>IFERROR(VLOOKUP(B105&amp;C105,AUS_male_Toplist_21_22!$O$3:$R$2969,4,FALSE),IFERROR(VLOOKUP(B105&amp;C105,AUS_female_Toplist_21_22!$O$3:$R$2879,4,FALSE),"Not found"))</f>
        <v>3</v>
      </c>
      <c r="K105" s="2">
        <f>(COUNTIF($B$2:$B105,$B105)=1)+0</f>
        <v>1</v>
      </c>
      <c r="L105" s="2">
        <f>IF(K105=1,RANK(H105,$H$2:$H$1208,0),"Alternate event")</f>
        <v>29</v>
      </c>
      <c r="M105" s="2" t="str">
        <f t="shared" si="7"/>
        <v>Jeffrey RISELEY800m</v>
      </c>
      <c r="N105" t="str">
        <f>IF(COUNTIFS($M$2:$M$3996, M105)&gt;1, "Duplicate", "Unique")</f>
        <v>Unique</v>
      </c>
    </row>
    <row r="106" spans="1:14" x14ac:dyDescent="0.2">
      <c r="A106" s="2">
        <f t="shared" si="5"/>
        <v>68</v>
      </c>
      <c r="B106" t="s">
        <v>292</v>
      </c>
      <c r="C106" t="s">
        <v>34</v>
      </c>
      <c r="D106" s="5">
        <v>36196</v>
      </c>
      <c r="E106" s="41">
        <f t="shared" ca="1" si="8"/>
        <v>23</v>
      </c>
      <c r="F106" s="42" t="str">
        <f>IFERROR(VLOOKUP(B106&amp;C106,AUS_male_points_list!$A$3:$S$1048576,19,FALSE), IFERROR(VLOOKUP(B106&amp;C106,AUS_female_points_list!$A$3:$S$1048576,19,FALSE),""))</f>
        <v/>
      </c>
      <c r="G106" s="2" t="str">
        <f>_xlfn.IFNA(VLOOKUP(B106&amp;C106,Nat_Champs!$C$2:$D$41,2,),"")</f>
        <v/>
      </c>
      <c r="H106" s="79">
        <f>IFERROR(VLOOKUP(B106&amp;C106,AUS_male_Toplist_21_22!$O$3:$R$2969,2,FALSE),IFERROR(VLOOKUP(B106&amp;C106,AUS_female_Toplist_21_22!$O$3:$R$2879,2,FALSE),"Not found"))</f>
        <v>1153</v>
      </c>
      <c r="I106" s="79">
        <f>IFERROR(VLOOKUP(B106&amp;C106,AUS_male_Toplist_21_22!$O$3:$R$2969,3,FALSE),IFERROR(VLOOKUP(B106&amp;C106,AUS_female_Toplist_21_22!$O$3:$R$2879,3,FALSE),"Not found"))</f>
        <v>22</v>
      </c>
      <c r="J106" s="2">
        <f>IFERROR(VLOOKUP(B106&amp;C106,AUS_male_Toplist_21_22!$O$3:$R$2969,4,FALSE),IFERROR(VLOOKUP(B106&amp;C106,AUS_female_Toplist_21_22!$O$3:$R$2879,4,FALSE),"Not found"))</f>
        <v>3</v>
      </c>
      <c r="K106" s="2">
        <f>(COUNTIF($B$2:$B106,$B106)=1)+0</f>
        <v>1</v>
      </c>
      <c r="L106" s="2">
        <f>IF(K106=1,RANK(H106,$H$2:$H$1208,0),"Alternate event")</f>
        <v>58</v>
      </c>
      <c r="M106" s="2" t="str">
        <f t="shared" si="7"/>
        <v>Cara FEAIN-RYAN3000msc</v>
      </c>
      <c r="N106" t="str">
        <f>IF(COUNTIFS($M$2:$M$3996, M106)&gt;1, "Duplicate", "Unique")</f>
        <v>Unique</v>
      </c>
    </row>
    <row r="107" spans="1:14" x14ac:dyDescent="0.2">
      <c r="A107" s="2">
        <f t="shared" si="5"/>
        <v>69</v>
      </c>
      <c r="B107" t="s">
        <v>801</v>
      </c>
      <c r="C107" t="s">
        <v>41</v>
      </c>
      <c r="D107" s="5">
        <v>34387</v>
      </c>
      <c r="E107" s="41">
        <f t="shared" ca="1" si="8"/>
        <v>28</v>
      </c>
      <c r="F107" s="42" t="str">
        <f>IFERROR(VLOOKUP(B107&amp;C107,AUS_male_points_list!$A$3:$S$1048576,19,FALSE), IFERROR(VLOOKUP(B107&amp;C107,AUS_female_points_list!$A$3:$S$1048576,19,FALSE),""))</f>
        <v/>
      </c>
      <c r="G107" s="2" t="str">
        <f>_xlfn.IFNA(VLOOKUP(B107&amp;C107,Nat_Champs!$C$2:$D$41,2,),"")</f>
        <v/>
      </c>
      <c r="H107" s="79">
        <f>IFERROR(VLOOKUP(B107&amp;C107,AUS_male_Toplist_21_22!$O$3:$R$2969,2,FALSE),IFERROR(VLOOKUP(B107&amp;C107,AUS_female_Toplist_21_22!$O$3:$R$2879,2,FALSE),"Not found"))</f>
        <v>1063</v>
      </c>
      <c r="I107" s="79">
        <f>IFERROR(VLOOKUP(B107&amp;C107,AUS_male_Toplist_21_22!$O$3:$R$2969,3,FALSE),IFERROR(VLOOKUP(B107&amp;C107,AUS_female_Toplist_21_22!$O$3:$R$2879,3,FALSE),"Not found"))</f>
        <v>22</v>
      </c>
      <c r="J107" s="2">
        <f>IFERROR(VLOOKUP(B107&amp;C107,AUS_male_Toplist_21_22!$O$3:$R$2969,4,FALSE),IFERROR(VLOOKUP(B107&amp;C107,AUS_female_Toplist_21_22!$O$3:$R$2879,4,FALSE),"Not found"))</f>
        <v>3</v>
      </c>
      <c r="K107" s="2">
        <f>(COUNTIF($B$2:$B107,$B107)=1)+0</f>
        <v>1</v>
      </c>
      <c r="L107" s="2">
        <f>IF(K107=1,RANK(H107,$H$2:$H$1208,0),"Alternate event")</f>
        <v>332</v>
      </c>
      <c r="M107" s="2" t="str">
        <f t="shared" si="7"/>
        <v>Cruz HOGANjavelin-throw</v>
      </c>
      <c r="N107" t="str">
        <f>IF(COUNTIFS($M$2:$M$3996, M107)&gt;1, "Duplicate", "Unique")</f>
        <v>Unique</v>
      </c>
    </row>
    <row r="108" spans="1:14" x14ac:dyDescent="0.2">
      <c r="A108" s="2">
        <f t="shared" si="5"/>
        <v>70</v>
      </c>
      <c r="B108" t="s">
        <v>393</v>
      </c>
      <c r="C108" t="s">
        <v>38</v>
      </c>
      <c r="D108" s="5">
        <v>37154</v>
      </c>
      <c r="E108" s="41">
        <f t="shared" ca="1" si="8"/>
        <v>20</v>
      </c>
      <c r="F108" s="42" t="str">
        <f>IFERROR(VLOOKUP(B108&amp;C108,AUS_male_points_list!$A$3:$S$1048576,19,FALSE), IFERROR(VLOOKUP(B108&amp;C108,AUS_female_points_list!$A$3:$S$1048576,19,FALSE),""))</f>
        <v/>
      </c>
      <c r="G108" s="2" t="str">
        <f>_xlfn.IFNA(VLOOKUP(B108&amp;C108,Nat_Champs!$C$2:$D$41,2,),"")</f>
        <v/>
      </c>
      <c r="H108" s="79">
        <f>IFERROR(VLOOKUP(B108&amp;C108,AUS_male_Toplist_21_22!$O$3:$R$2969,2,FALSE),IFERROR(VLOOKUP(B108&amp;C108,AUS_female_Toplist_21_22!$O$3:$R$2879,2,FALSE),"Not found"))</f>
        <v>1065</v>
      </c>
      <c r="I108" s="79">
        <f>IFERROR(VLOOKUP(B108&amp;C108,AUS_male_Toplist_21_22!$O$3:$R$2969,3,FALSE),IFERROR(VLOOKUP(B108&amp;C108,AUS_female_Toplist_21_22!$O$3:$R$2879,3,FALSE),"Not found"))</f>
        <v>23</v>
      </c>
      <c r="J108" s="2">
        <f>IFERROR(VLOOKUP(B108&amp;C108,AUS_male_Toplist_21_22!$O$3:$R$2969,4,FALSE),IFERROR(VLOOKUP(B108&amp;C108,AUS_female_Toplist_21_22!$O$3:$R$2879,4,FALSE),"Not found"))</f>
        <v>1</v>
      </c>
      <c r="K108" s="2">
        <f>(COUNTIF($B$2:$B108,$B108)=1)+0</f>
        <v>1</v>
      </c>
      <c r="L108" s="2">
        <f>IF(K108=1,RANK(H108,$H$2:$H$1208,0),"Alternate event")</f>
        <v>325</v>
      </c>
      <c r="M108" s="2" t="str">
        <f t="shared" si="7"/>
        <v>Desleigh OWUSUtriple-jump</v>
      </c>
      <c r="N108" t="str">
        <f>IF(COUNTIFS($M$2:$M$3996, M108)&gt;1, "Duplicate", "Unique")</f>
        <v>Unique</v>
      </c>
    </row>
    <row r="109" spans="1:14" x14ac:dyDescent="0.2">
      <c r="A109" s="2">
        <f t="shared" si="5"/>
        <v>71</v>
      </c>
      <c r="B109" t="s">
        <v>305</v>
      </c>
      <c r="C109" s="5" t="s">
        <v>30</v>
      </c>
      <c r="D109" s="5">
        <v>34956</v>
      </c>
      <c r="E109" s="41">
        <f t="shared" ca="1" si="8"/>
        <v>26</v>
      </c>
      <c r="F109" s="42" t="str">
        <f>IFERROR(VLOOKUP(B109&amp;C109,AUS_male_points_list!$A$3:$S$1048576,19,FALSE), IFERROR(VLOOKUP(B109&amp;C109,AUS_female_points_list!$A$3:$S$1048576,19,FALSE),""))</f>
        <v/>
      </c>
      <c r="G109" s="2" t="str">
        <f>_xlfn.IFNA(VLOOKUP(B109&amp;C109,Nat_Champs!$C$2:$D$41,2,),"")</f>
        <v/>
      </c>
      <c r="H109" s="79">
        <f>IFERROR(VLOOKUP(B109&amp;C109,AUS_male_Toplist_21_22!$O$3:$R$2969,2,FALSE),IFERROR(VLOOKUP(B109&amp;C109,AUS_female_Toplist_21_22!$O$3:$R$2879,2,FALSE),"Not found"))</f>
        <v>1154</v>
      </c>
      <c r="I109" s="79">
        <f>IFERROR(VLOOKUP(B109&amp;C109,AUS_male_Toplist_21_22!$O$3:$R$2969,3,FALSE),IFERROR(VLOOKUP(B109&amp;C109,AUS_female_Toplist_21_22!$O$3:$R$2879,3,FALSE),"Not found"))</f>
        <v>23</v>
      </c>
      <c r="J109" s="2">
        <f>IFERROR(VLOOKUP(B109&amp;C109,AUS_male_Toplist_21_22!$O$3:$R$2969,4,FALSE),IFERROR(VLOOKUP(B109&amp;C109,AUS_female_Toplist_21_22!$O$3:$R$2879,4,FALSE),"Not found"))</f>
        <v>2</v>
      </c>
      <c r="K109" s="2">
        <f>(COUNTIF($B$2:$B109,$B109)=1)+0</f>
        <v>1</v>
      </c>
      <c r="L109" s="2">
        <f>IF(K109=1,RANK(H109,$H$2:$H$1208,0),"Alternate event")</f>
        <v>56</v>
      </c>
      <c r="M109" s="2" t="str">
        <f t="shared" si="7"/>
        <v>Isobel BATT-DOYLE10000m</v>
      </c>
      <c r="N109" t="str">
        <f>IF(COUNTIFS($M$2:$M$3996, M109)&gt;1, "Duplicate", "Unique")</f>
        <v>Unique</v>
      </c>
    </row>
    <row r="110" spans="1:14" x14ac:dyDescent="0.2">
      <c r="A110" s="2">
        <f t="shared" si="5"/>
        <v>72</v>
      </c>
      <c r="B110" t="s">
        <v>5191</v>
      </c>
      <c r="C110" t="s">
        <v>31</v>
      </c>
      <c r="D110" s="5">
        <v>35463</v>
      </c>
      <c r="E110" s="41">
        <f t="shared" ca="1" si="8"/>
        <v>25</v>
      </c>
      <c r="F110" s="42" t="str">
        <f>IFERROR(VLOOKUP(B110&amp;C110,AUS_male_points_list!$A$3:$S$1048576,19,FALSE), IFERROR(VLOOKUP(B110&amp;C110,AUS_female_points_list!$A$3:$S$1048576,19,FALSE),""))</f>
        <v/>
      </c>
      <c r="G110" s="2" t="str">
        <f>_xlfn.IFNA(VLOOKUP(B110&amp;C110,Nat_Champs!$C$2:$D$41,2,),"")</f>
        <v/>
      </c>
      <c r="H110" s="79">
        <f>IFERROR(VLOOKUP(B110&amp;C110,AUS_male_Toplist_21_22!$O$3:$R$2969,2,FALSE),IFERROR(VLOOKUP(B110&amp;C110,AUS_female_Toplist_21_22!$O$3:$R$2879,2,FALSE),"Not found"))</f>
        <v>1141</v>
      </c>
      <c r="I110" s="79">
        <f>IFERROR(VLOOKUP(B110&amp;C110,AUS_male_Toplist_21_22!$O$3:$R$2969,3,FALSE),IFERROR(VLOOKUP(B110&amp;C110,AUS_female_Toplist_21_22!$O$3:$R$2879,3,FALSE),"Not found"))</f>
        <v>23</v>
      </c>
      <c r="J110" s="2">
        <f>IFERROR(VLOOKUP(B110&amp;C110,AUS_male_Toplist_21_22!$O$3:$R$2969,4,FALSE),IFERROR(VLOOKUP(B110&amp;C110,AUS_female_Toplist_21_22!$O$3:$R$2879,4,FALSE),"Not found"))</f>
        <v>2</v>
      </c>
      <c r="K110" s="2">
        <f>(COUNTIF($B$2:$B110,$B110)=1)+0</f>
        <v>1</v>
      </c>
      <c r="L110" s="2">
        <f>IF(K110=1,RANK(H110,$H$2:$H$1208,0),"Alternate event")</f>
        <v>78</v>
      </c>
      <c r="M110" s="2" t="str">
        <f t="shared" si="7"/>
        <v>Nick ANDREWS110mh</v>
      </c>
      <c r="N110" t="str">
        <f>IF(COUNTIFS($M$2:$M$3996, M110)&gt;1, "Duplicate", "Unique")</f>
        <v>Unique</v>
      </c>
    </row>
    <row r="111" spans="1:14" x14ac:dyDescent="0.2">
      <c r="A111" s="2">
        <f t="shared" si="5"/>
        <v>73</v>
      </c>
      <c r="B111" t="s">
        <v>352</v>
      </c>
      <c r="C111" t="s">
        <v>33</v>
      </c>
      <c r="D111" s="5">
        <v>34582</v>
      </c>
      <c r="E111" s="41">
        <f t="shared" ca="1" si="8"/>
        <v>27</v>
      </c>
      <c r="F111" s="42" t="str">
        <f>IFERROR(VLOOKUP(B111&amp;C111,AUS_male_points_list!$A$3:$S$1048576,19,FALSE), IFERROR(VLOOKUP(B111&amp;C111,AUS_female_points_list!$A$3:$S$1048576,19,FALSE),""))</f>
        <v/>
      </c>
      <c r="G111" s="2" t="str">
        <f>_xlfn.IFNA(VLOOKUP(B111&amp;C111,Nat_Champs!$C$2:$D$41,2,),"")</f>
        <v>Y</v>
      </c>
      <c r="H111" s="79">
        <f>IFERROR(VLOOKUP(B111&amp;C111,AUS_male_Toplist_21_22!$O$3:$R$2969,2,FALSE),IFERROR(VLOOKUP(B111&amp;C111,AUS_female_Toplist_21_22!$O$3:$R$2879,2,FALSE),"Not found"))</f>
        <v>1133</v>
      </c>
      <c r="I111" s="79">
        <f>IFERROR(VLOOKUP(B111&amp;C111,AUS_male_Toplist_21_22!$O$3:$R$2969,3,FALSE),IFERROR(VLOOKUP(B111&amp;C111,AUS_female_Toplist_21_22!$O$3:$R$2879,3,FALSE),"Not found"))</f>
        <v>23</v>
      </c>
      <c r="J111" s="2">
        <f>IFERROR(VLOOKUP(B111&amp;C111,AUS_male_Toplist_21_22!$O$3:$R$2969,4,FALSE),IFERROR(VLOOKUP(B111&amp;C111,AUS_female_Toplist_21_22!$O$3:$R$2879,4,FALSE),"Not found"))</f>
        <v>2</v>
      </c>
      <c r="K111" s="2">
        <f>(COUNTIF($B$2:$B111,$B111)=1)+0</f>
        <v>1</v>
      </c>
      <c r="L111" s="2">
        <f>IF(K111=1,RANK(H111,$H$2:$H$1208,0),"Alternate event")</f>
        <v>92</v>
      </c>
      <c r="M111" s="2" t="str">
        <f t="shared" si="7"/>
        <v>Sarah CARLI400mh</v>
      </c>
      <c r="N111" t="str">
        <f>IF(COUNTIFS($M$2:$M$3996, M111)&gt;1, "Duplicate", "Unique")</f>
        <v>Unique</v>
      </c>
    </row>
    <row r="112" spans="1:14" x14ac:dyDescent="0.2">
      <c r="A112" s="2">
        <f t="shared" si="5"/>
        <v>73</v>
      </c>
      <c r="B112" t="s">
        <v>776</v>
      </c>
      <c r="C112" t="s">
        <v>36</v>
      </c>
      <c r="D112" s="5">
        <v>37757</v>
      </c>
      <c r="E112" s="41">
        <f t="shared" ca="1" si="8"/>
        <v>18</v>
      </c>
      <c r="F112" s="42" t="str">
        <f>IFERROR(VLOOKUP(B112&amp;C112,AUS_male_points_list!$A$3:$S$1048576,19,FALSE), IFERROR(VLOOKUP(B112&amp;C112,AUS_female_points_list!$A$3:$S$1048576,19,FALSE),""))</f>
        <v/>
      </c>
      <c r="G112" s="2" t="str">
        <f>_xlfn.IFNA(VLOOKUP(B112&amp;C112,Nat_Champs!$C$2:$D$41,2,),"")</f>
        <v/>
      </c>
      <c r="H112" s="79">
        <f>IFERROR(VLOOKUP(B112&amp;C112,AUS_male_Toplist_21_22!$O$3:$R$2969,2,FALSE),IFERROR(VLOOKUP(B112&amp;C112,AUS_female_Toplist_21_22!$O$3:$R$2879,2,FALSE),"Not found"))</f>
        <v>1034</v>
      </c>
      <c r="I112" s="79">
        <f>IFERROR(VLOOKUP(B112&amp;C112,AUS_male_Toplist_21_22!$O$3:$R$2969,3,FALSE),IFERROR(VLOOKUP(B112&amp;C112,AUS_female_Toplist_21_22!$O$3:$R$2879,3,FALSE),"Not found"))</f>
        <v>23</v>
      </c>
      <c r="J112" s="2">
        <f>IFERROR(VLOOKUP(B112&amp;C112,AUS_male_Toplist_21_22!$O$3:$R$2969,4,FALSE),IFERROR(VLOOKUP(B112&amp;C112,AUS_female_Toplist_21_22!$O$3:$R$2879,4,FALSE),"Not found"))</f>
        <v>6</v>
      </c>
      <c r="K112" s="2">
        <f>(COUNTIF($B$2:$B112,$B112)=1)+0</f>
        <v>1</v>
      </c>
      <c r="L112" s="2">
        <f>IF(K112=1,RANK(H112,$H$2:$H$1208,0),"Alternate event")</f>
        <v>457</v>
      </c>
      <c r="M112" s="2" t="str">
        <f t="shared" si="7"/>
        <v>Wilson CRAMpole-vault</v>
      </c>
      <c r="N112" t="str">
        <f>IF(COUNTIFS($M$2:$M$3996, M112)&gt;1, "Duplicate", "Unique")</f>
        <v>Unique</v>
      </c>
    </row>
    <row r="113" spans="1:14" x14ac:dyDescent="0.2">
      <c r="A113" s="2">
        <f t="shared" si="5"/>
        <v>73</v>
      </c>
      <c r="B113" t="s">
        <v>816</v>
      </c>
      <c r="C113" t="s">
        <v>81</v>
      </c>
      <c r="D113" s="5">
        <v>2000</v>
      </c>
      <c r="E113" s="41">
        <f t="shared" ca="1" si="8"/>
        <v>116</v>
      </c>
      <c r="F113" s="42" t="str">
        <f>IFERROR(VLOOKUP(B113&amp;C113,AUS_male_points_list!$A$3:$S$1048576,19,FALSE), IFERROR(VLOOKUP(B113&amp;C113,AUS_female_points_list!$A$3:$S$1048576,19,FALSE),""))</f>
        <v/>
      </c>
      <c r="G113" s="2" t="str">
        <f>_xlfn.IFNA(VLOOKUP(B113&amp;C113,Nat_Champs!$C$2:$D$41,2,),"")</f>
        <v/>
      </c>
      <c r="H113" s="79">
        <f>IFERROR(VLOOKUP(B113&amp;C113,AUS_male_Toplist_21_22!$O$3:$R$2969,2,FALSE),IFERROR(VLOOKUP(B113&amp;C113,AUS_female_Toplist_21_22!$O$3:$R$2879,2,FALSE),"Not found"))</f>
        <v>1003</v>
      </c>
      <c r="I113" s="79">
        <f>IFERROR(VLOOKUP(B113&amp;C113,AUS_male_Toplist_21_22!$O$3:$R$2969,3,FALSE),IFERROR(VLOOKUP(B113&amp;C113,AUS_female_Toplist_21_22!$O$3:$R$2879,3,FALSE),"Not found"))</f>
        <v>23</v>
      </c>
      <c r="J113" s="2">
        <f>IFERROR(VLOOKUP(B113&amp;C113,AUS_male_Toplist_21_22!$O$3:$R$2969,4,FALSE),IFERROR(VLOOKUP(B113&amp;C113,AUS_female_Toplist_21_22!$O$3:$R$2879,4,FALSE),"Not found"))</f>
        <v>9</v>
      </c>
      <c r="K113" s="2">
        <f>(COUNTIF($B$2:$B113,$B113)=1)+0</f>
        <v>1</v>
      </c>
      <c r="L113" s="2">
        <f>IF(K113=1,RANK(H113,$H$2:$H$1208,0),"Alternate event")</f>
        <v>574</v>
      </c>
      <c r="M113" s="2" t="str">
        <f t="shared" si="7"/>
        <v>Tim FRASER20km-race-walking</v>
      </c>
      <c r="N113" t="str">
        <f>IF(COUNTIFS($M$2:$M$3996, M113)&gt;1, "Duplicate", "Unique")</f>
        <v>Unique</v>
      </c>
    </row>
    <row r="114" spans="1:14" x14ac:dyDescent="0.2">
      <c r="A114" s="2">
        <f t="shared" si="5"/>
        <v>74</v>
      </c>
      <c r="B114" t="s">
        <v>728</v>
      </c>
      <c r="C114" t="s">
        <v>37</v>
      </c>
      <c r="D114" s="5">
        <v>32977</v>
      </c>
      <c r="E114" s="41">
        <f t="shared" ca="1" si="8"/>
        <v>31</v>
      </c>
      <c r="F114" s="42" t="str">
        <f>IFERROR(VLOOKUP(B114&amp;C114,AUS_male_points_list!$A$3:$S$1048576,19,FALSE), IFERROR(VLOOKUP(B114&amp;C114,AUS_female_points_list!$A$3:$S$1048576,19,FALSE),""))</f>
        <v/>
      </c>
      <c r="G114" s="2" t="str">
        <f>_xlfn.IFNA(VLOOKUP(B114&amp;C114,Nat_Champs!$C$2:$D$41,2,),"")</f>
        <v/>
      </c>
      <c r="H114" s="79">
        <f>IFERROR(VLOOKUP(B114&amp;C114,AUS_male_Toplist_21_22!$O$3:$R$2969,2,FALSE),IFERROR(VLOOKUP(B114&amp;C114,AUS_female_Toplist_21_22!$O$3:$R$2879,2,FALSE),"Not found"))</f>
        <v>1131</v>
      </c>
      <c r="I114" s="79">
        <f>IFERROR(VLOOKUP(B114&amp;C114,AUS_male_Toplist_21_22!$O$3:$R$2969,3,FALSE),IFERROR(VLOOKUP(B114&amp;C114,AUS_female_Toplist_21_22!$O$3:$R$2879,3,FALSE),"Not found"))</f>
        <v>24</v>
      </c>
      <c r="J114" s="2">
        <f>IFERROR(VLOOKUP(B114&amp;C114,AUS_male_Toplist_21_22!$O$3:$R$2969,4,FALSE),IFERROR(VLOOKUP(B114&amp;C114,AUS_female_Toplist_21_22!$O$3:$R$2879,4,FALSE),"Not found"))</f>
        <v>3</v>
      </c>
      <c r="K114" s="2">
        <f>(COUNTIF($B$2:$B114,$B114)=1)+0</f>
        <v>1</v>
      </c>
      <c r="L114" s="2">
        <f>IF(K114=1,RANK(H114,$H$2:$H$1208,0),"Alternate event")</f>
        <v>97</v>
      </c>
      <c r="M114" s="2" t="str">
        <f t="shared" si="7"/>
        <v>Henry FRAYNElong-jump</v>
      </c>
      <c r="N114" t="str">
        <f>IF(COUNTIFS($M$2:$M$3996, M114)&gt;1, "Duplicate", "Unique")</f>
        <v>Unique</v>
      </c>
    </row>
    <row r="115" spans="1:14" x14ac:dyDescent="0.2">
      <c r="A115" s="2">
        <f t="shared" si="5"/>
        <v>75</v>
      </c>
      <c r="B115" t="s">
        <v>407</v>
      </c>
      <c r="C115" t="s">
        <v>43</v>
      </c>
      <c r="D115" s="5">
        <v>35434</v>
      </c>
      <c r="E115" s="41">
        <f t="shared" ca="1" si="8"/>
        <v>25</v>
      </c>
      <c r="F115" s="42" t="str">
        <f>IFERROR(VLOOKUP(B115&amp;C115,AUS_male_points_list!$A$3:$S$1048576,19,FALSE), IFERROR(VLOOKUP(B115&amp;C115,AUS_female_points_list!$A$3:$S$1048576,19,FALSE),""))</f>
        <v/>
      </c>
      <c r="G115" s="2" t="str">
        <f>_xlfn.IFNA(VLOOKUP(B115&amp;C115,Nat_Champs!$C$2:$D$41,2,),"")</f>
        <v/>
      </c>
      <c r="H115" s="79">
        <f>IFERROR(VLOOKUP(B115&amp;C115,AUS_male_Toplist_21_22!$O$3:$R$2969,2,FALSE),IFERROR(VLOOKUP(B115&amp;C115,AUS_female_Toplist_21_22!$O$3:$R$2879,2,FALSE),"Not found"))</f>
        <v>941</v>
      </c>
      <c r="I115" s="79">
        <f>IFERROR(VLOOKUP(B115&amp;C115,AUS_male_Toplist_21_22!$O$3:$R$2969,3,FALSE),IFERROR(VLOOKUP(B115&amp;C115,AUS_female_Toplist_21_22!$O$3:$R$2879,3,FALSE),"Not found"))</f>
        <v>24</v>
      </c>
      <c r="J115" s="2">
        <f>IFERROR(VLOOKUP(B115&amp;C115,AUS_male_Toplist_21_22!$O$3:$R$2969,4,FALSE),IFERROR(VLOOKUP(B115&amp;C115,AUS_female_Toplist_21_22!$O$3:$R$2879,4,FALSE),"Not found"))</f>
        <v>3</v>
      </c>
      <c r="K115" s="2">
        <f>(COUNTIF($B$2:$B115,$B115)=1)+0</f>
        <v>1</v>
      </c>
      <c r="L115" s="2">
        <f>IF(K115=1,RANK(H115,$H$2:$H$1208,0),"Alternate event")</f>
        <v>752</v>
      </c>
      <c r="M115" s="2" t="str">
        <f t="shared" si="7"/>
        <v>Alysha BURNETTheptathlon</v>
      </c>
      <c r="N115" t="str">
        <f>IF(COUNTIFS($M$2:$M$3996, M115)&gt;1, "Duplicate", "Unique")</f>
        <v>Unique</v>
      </c>
    </row>
    <row r="116" spans="1:14" x14ac:dyDescent="0.2">
      <c r="A116" s="2">
        <f t="shared" si="5"/>
        <v>75</v>
      </c>
      <c r="B116" t="s">
        <v>430</v>
      </c>
      <c r="C116" t="s">
        <v>36</v>
      </c>
      <c r="D116" s="5">
        <v>37497</v>
      </c>
      <c r="E116" s="41">
        <f t="shared" ca="1" si="8"/>
        <v>19</v>
      </c>
      <c r="F116" s="42" t="str">
        <f>IFERROR(VLOOKUP(B116&amp;C116,AUS_male_points_list!$A$3:$S$1048576,19,FALSE), IFERROR(VLOOKUP(B116&amp;C116,AUS_female_points_list!$A$3:$S$1048576,19,FALSE),""))</f>
        <v/>
      </c>
      <c r="G116" s="2" t="str">
        <f>_xlfn.IFNA(VLOOKUP(B116&amp;C116,Nat_Champs!$C$2:$D$41,2,),"")</f>
        <v/>
      </c>
      <c r="H116" s="79">
        <f>IFERROR(VLOOKUP(B116&amp;C116,AUS_male_Toplist_21_22!$O$3:$R$2969,2,FALSE),IFERROR(VLOOKUP(B116&amp;C116,AUS_female_Toplist_21_22!$O$3:$R$2879,2,FALSE),"Not found"))</f>
        <v>981</v>
      </c>
      <c r="I116" s="79">
        <f>IFERROR(VLOOKUP(B116&amp;C116,AUS_male_Toplist_21_22!$O$3:$R$2969,3,FALSE),IFERROR(VLOOKUP(B116&amp;C116,AUS_female_Toplist_21_22!$O$3:$R$2879,3,FALSE),"Not found"))</f>
        <v>24</v>
      </c>
      <c r="J116" s="2">
        <f>IFERROR(VLOOKUP(B116&amp;C116,AUS_male_Toplist_21_22!$O$3:$R$2969,4,FALSE),IFERROR(VLOOKUP(B116&amp;C116,AUS_female_Toplist_21_22!$O$3:$R$2879,4,FALSE),"Not found"))</f>
        <v>9</v>
      </c>
      <c r="K116" s="2">
        <f>(COUNTIF($B$2:$B116,$B116)=1)+0</f>
        <v>1</v>
      </c>
      <c r="L116" s="2">
        <f>IF(K116=1,RANK(H116,$H$2:$H$1208,0),"Alternate event")</f>
        <v>646</v>
      </c>
      <c r="M116" s="2" t="str">
        <f t="shared" si="7"/>
        <v>Olivia GROSSpole-vault</v>
      </c>
      <c r="N116" t="str">
        <f>IF(COUNTIFS($M$2:$M$3996, M116)&gt;1, "Duplicate", "Unique")</f>
        <v>Unique</v>
      </c>
    </row>
    <row r="117" spans="1:14" x14ac:dyDescent="0.2">
      <c r="A117" s="2">
        <f t="shared" si="5"/>
        <v>75</v>
      </c>
      <c r="B117" t="s">
        <v>804</v>
      </c>
      <c r="C117" t="s">
        <v>41</v>
      </c>
      <c r="D117" s="5">
        <v>33161</v>
      </c>
      <c r="E117" s="41">
        <f t="shared" ca="1" si="8"/>
        <v>31</v>
      </c>
      <c r="F117" s="42" t="str">
        <f>IFERROR(VLOOKUP(B117&amp;C117,AUS_male_points_list!$A$3:$S$1048576,19,FALSE), IFERROR(VLOOKUP(B117&amp;C117,AUS_female_points_list!$A$3:$S$1048576,19,FALSE),""))</f>
        <v/>
      </c>
      <c r="G117" s="2" t="str">
        <f>_xlfn.IFNA(VLOOKUP(B117&amp;C117,Nat_Champs!$C$2:$D$41,2,),"")</f>
        <v/>
      </c>
      <c r="H117" s="79">
        <f>IFERROR(VLOOKUP(B117&amp;C117,AUS_male_Toplist_21_22!$O$3:$R$2969,2,FALSE),IFERROR(VLOOKUP(B117&amp;C117,AUS_female_Toplist_21_22!$O$3:$R$2879,2,FALSE),"Not found"))</f>
        <v>1061</v>
      </c>
      <c r="I117" s="79">
        <f>IFERROR(VLOOKUP(B117&amp;C117,AUS_male_Toplist_21_22!$O$3:$R$2969,3,FALSE),IFERROR(VLOOKUP(B117&amp;C117,AUS_female_Toplist_21_22!$O$3:$R$2879,3,FALSE),"Not found"))</f>
        <v>25</v>
      </c>
      <c r="J117" s="2">
        <f>IFERROR(VLOOKUP(B117&amp;C117,AUS_male_Toplist_21_22!$O$3:$R$2969,4,FALSE),IFERROR(VLOOKUP(B117&amp;C117,AUS_female_Toplist_21_22!$O$3:$R$2879,4,FALSE),"Not found"))</f>
        <v>4</v>
      </c>
      <c r="K117" s="2">
        <f>(COUNTIF($B$2:$B117,$B117)=1)+0</f>
        <v>1</v>
      </c>
      <c r="L117" s="2">
        <f>IF(K117=1,RANK(H117,$H$2:$H$1208,0),"Alternate event")</f>
        <v>342</v>
      </c>
      <c r="M117" s="2" t="str">
        <f t="shared" si="7"/>
        <v>Hamish PEACOCKjavelin-throw</v>
      </c>
      <c r="N117" t="str">
        <f>IF(COUNTIFS($M$2:$M$3996, M117)&gt;1, "Duplicate", "Unique")</f>
        <v>Unique</v>
      </c>
    </row>
    <row r="118" spans="1:14" x14ac:dyDescent="0.2">
      <c r="A118" s="2">
        <f t="shared" si="5"/>
        <v>75</v>
      </c>
      <c r="B118" t="s">
        <v>793</v>
      </c>
      <c r="C118" t="s">
        <v>42</v>
      </c>
      <c r="D118" s="5">
        <v>35228</v>
      </c>
      <c r="E118" s="41">
        <f t="shared" ca="1" si="8"/>
        <v>25</v>
      </c>
      <c r="F118" s="42" t="str">
        <f>IFERROR(VLOOKUP(B118&amp;C118,AUS_male_points_list!$A$3:$S$1048576,19,FALSE), IFERROR(VLOOKUP(B118&amp;C118,AUS_female_points_list!$A$3:$S$1048576,19,FALSE),""))</f>
        <v/>
      </c>
      <c r="G118" s="2" t="str">
        <f>_xlfn.IFNA(VLOOKUP(B118&amp;C118,Nat_Champs!$C$2:$D$41,2,),"")</f>
        <v/>
      </c>
      <c r="H118" s="79">
        <f>IFERROR(VLOOKUP(B118&amp;C118,AUS_male_Toplist_21_22!$O$3:$R$2969,2,FALSE),IFERROR(VLOOKUP(B118&amp;C118,AUS_female_Toplist_21_22!$O$3:$R$2879,2,FALSE),"Not found"))</f>
        <v>1005</v>
      </c>
      <c r="I118" s="79">
        <f>IFERROR(VLOOKUP(B118&amp;C118,AUS_male_Toplist_21_22!$O$3:$R$2969,3,FALSE),IFERROR(VLOOKUP(B118&amp;C118,AUS_female_Toplist_21_22!$O$3:$R$2879,3,FALSE),"Not found"))</f>
        <v>25</v>
      </c>
      <c r="J118" s="2">
        <f>IFERROR(VLOOKUP(B118&amp;C118,AUS_male_Toplist_21_22!$O$3:$R$2969,4,FALSE),IFERROR(VLOOKUP(B118&amp;C118,AUS_female_Toplist_21_22!$O$3:$R$2879,4,FALSE),"Not found"))</f>
        <v>4</v>
      </c>
      <c r="K118" s="2">
        <f>(COUNTIF($B$2:$B118,$B118)=1)+0</f>
        <v>1</v>
      </c>
      <c r="L118" s="2">
        <f>IF(K118=1,RANK(H118,$H$2:$H$1208,0),"Alternate event")</f>
        <v>561</v>
      </c>
      <c r="M118" s="2" t="str">
        <f t="shared" si="7"/>
        <v>Costa KOUSPARIShammer-throw</v>
      </c>
      <c r="N118" t="str">
        <f>IF(COUNTIFS($M$2:$M$3996, M118)&gt;1, "Duplicate", "Unique")</f>
        <v>Unique</v>
      </c>
    </row>
    <row r="119" spans="1:14" x14ac:dyDescent="0.2">
      <c r="A119" s="2">
        <f t="shared" si="5"/>
        <v>75</v>
      </c>
      <c r="B119" t="s">
        <v>372</v>
      </c>
      <c r="C119" t="s">
        <v>43</v>
      </c>
      <c r="D119" s="5">
        <v>38437</v>
      </c>
      <c r="E119" s="41">
        <f t="shared" ca="1" si="8"/>
        <v>17</v>
      </c>
      <c r="F119" s="42" t="str">
        <f>IFERROR(VLOOKUP(B119&amp;C119,AUS_male_points_list!$A$3:$S$1048576,19,FALSE), IFERROR(VLOOKUP(B119&amp;C119,AUS_female_points_list!$A$3:$S$1048576,19,FALSE),""))</f>
        <v/>
      </c>
      <c r="G119" s="2" t="str">
        <f>_xlfn.IFNA(VLOOKUP(B119&amp;C119,Nat_Champs!$C$2:$D$41,2,),"")</f>
        <v/>
      </c>
      <c r="H119" s="79">
        <f>IFERROR(VLOOKUP(B119&amp;C119,AUS_male_Toplist_21_22!$O$3:$R$2969,2,FALSE),IFERROR(VLOOKUP(B119&amp;C119,AUS_female_Toplist_21_22!$O$3:$R$2879,2,FALSE),"Not found"))</f>
        <v>937</v>
      </c>
      <c r="I119" s="79">
        <f>IFERROR(VLOOKUP(B119&amp;C119,AUS_male_Toplist_21_22!$O$3:$R$2969,3,FALSE),IFERROR(VLOOKUP(B119&amp;C119,AUS_female_Toplist_21_22!$O$3:$R$2879,3,FALSE),"Not found"))</f>
        <v>25</v>
      </c>
      <c r="J119" s="2">
        <f>IFERROR(VLOOKUP(B119&amp;C119,AUS_male_Toplist_21_22!$O$3:$R$2969,4,FALSE),IFERROR(VLOOKUP(B119&amp;C119,AUS_female_Toplist_21_22!$O$3:$R$2879,4,FALSE),"Not found"))</f>
        <v>4</v>
      </c>
      <c r="K119" s="2">
        <f>(COUNTIF($B$2:$B119,$B119)=1)+0</f>
        <v>1</v>
      </c>
      <c r="L119" s="2">
        <f>IF(K119=1,RANK(H119,$H$2:$H$1208,0),"Alternate event")</f>
        <v>763</v>
      </c>
      <c r="M119" s="2" t="str">
        <f t="shared" ref="M119:M183" si="9">B119&amp;C119</f>
        <v>Mia SCERRIheptathlon</v>
      </c>
      <c r="N119" t="str">
        <f>IF(COUNTIFS($M$2:$M$3996, M119)&gt;1, "Duplicate", "Unique")</f>
        <v>Unique</v>
      </c>
    </row>
    <row r="120" spans="1:14" x14ac:dyDescent="0.2">
      <c r="A120" s="2">
        <f t="shared" si="5"/>
        <v>75</v>
      </c>
      <c r="B120" t="s">
        <v>336</v>
      </c>
      <c r="C120" t="s">
        <v>32</v>
      </c>
      <c r="D120" s="5">
        <v>33543</v>
      </c>
      <c r="E120" s="41">
        <f t="shared" ca="1" si="8"/>
        <v>30</v>
      </c>
      <c r="F120" s="42" t="str">
        <f>IFERROR(VLOOKUP(B120&amp;C120,AUS_male_points_list!$A$3:$S$1048576,19,FALSE), IFERROR(VLOOKUP(B120&amp;C120,AUS_female_points_list!$A$3:$S$1048576,19,FALSE),""))</f>
        <v/>
      </c>
      <c r="G120" s="2" t="str">
        <f>_xlfn.IFNA(VLOOKUP(B120&amp;C120,Nat_Champs!$C$2:$D$41,2,),"")</f>
        <v/>
      </c>
      <c r="H120" s="79">
        <f>IFERROR(VLOOKUP(B120&amp;C120,AUS_male_Toplist_21_22!$O$3:$R$2969,2,FALSE),IFERROR(VLOOKUP(B120&amp;C120,AUS_female_Toplist_21_22!$O$3:$R$2879,2,FALSE),"Not found"))</f>
        <v>1136</v>
      </c>
      <c r="I120" s="79">
        <f>IFERROR(VLOOKUP(B120&amp;C120,AUS_male_Toplist_21_22!$O$3:$R$2969,3,FALSE),IFERROR(VLOOKUP(B120&amp;C120,AUS_female_Toplist_21_22!$O$3:$R$2879,3,FALSE),"Not found"))</f>
        <v>25</v>
      </c>
      <c r="J120" s="2">
        <f>IFERROR(VLOOKUP(B120&amp;C120,AUS_male_Toplist_21_22!$O$3:$R$2969,4,FALSE),IFERROR(VLOOKUP(B120&amp;C120,AUS_female_Toplist_21_22!$O$3:$R$2879,4,FALSE),"Not found"))</f>
        <v>6</v>
      </c>
      <c r="K120" s="2">
        <f>(COUNTIF($B$2:$B120,$B120)=1)+0</f>
        <v>1</v>
      </c>
      <c r="L120" s="2">
        <f>IF(K120=1,RANK(H120,$H$2:$H$1208,0),"Alternate event")</f>
        <v>83</v>
      </c>
      <c r="M120" s="2" t="str">
        <f>B120&amp;C120</f>
        <v>Brianna BEAHAN100mh</v>
      </c>
      <c r="N120" t="str">
        <f>IF(COUNTIFS($M$2:$M$3996, M120)&gt;1, "Duplicate", "Unique")</f>
        <v>Unique</v>
      </c>
    </row>
    <row r="121" spans="1:14" x14ac:dyDescent="0.2">
      <c r="A121" s="2">
        <f t="shared" si="5"/>
        <v>75</v>
      </c>
      <c r="B121" t="s">
        <v>485</v>
      </c>
      <c r="C121" t="s">
        <v>41</v>
      </c>
      <c r="D121" s="5">
        <v>37552</v>
      </c>
      <c r="E121" s="41">
        <f t="shared" ca="1" si="8"/>
        <v>19</v>
      </c>
      <c r="F121" s="42" t="str">
        <f>IFERROR(VLOOKUP(B121&amp;C121,AUS_male_points_list!$A$3:$S$1048576,19,FALSE), IFERROR(VLOOKUP(B121&amp;C121,AUS_female_points_list!$A$3:$S$1048576,19,FALSE),""))</f>
        <v/>
      </c>
      <c r="G121" s="2" t="str">
        <f>_xlfn.IFNA(VLOOKUP(B121&amp;C121,Nat_Champs!$C$2:$D$41,2,),"")</f>
        <v/>
      </c>
      <c r="H121" s="79">
        <f>IFERROR(VLOOKUP(B121&amp;C121,AUS_male_Toplist_21_22!$O$3:$R$2969,2,FALSE),IFERROR(VLOOKUP(B121&amp;C121,AUS_female_Toplist_21_22!$O$3:$R$2879,2,FALSE),"Not found"))</f>
        <v>954</v>
      </c>
      <c r="I121" s="79">
        <f>IFERROR(VLOOKUP(B121&amp;C121,AUS_male_Toplist_21_22!$O$3:$R$2969,3,FALSE),IFERROR(VLOOKUP(B121&amp;C121,AUS_female_Toplist_21_22!$O$3:$R$2879,3,FALSE),"Not found"))</f>
        <v>25</v>
      </c>
      <c r="J121" s="2">
        <f>IFERROR(VLOOKUP(B121&amp;C121,AUS_male_Toplist_21_22!$O$3:$R$2969,4,FALSE),IFERROR(VLOOKUP(B121&amp;C121,AUS_female_Toplist_21_22!$O$3:$R$2879,4,FALSE),"Not found"))</f>
        <v>8</v>
      </c>
      <c r="K121" s="2">
        <f>(COUNTIF($B$2:$B121,$B121)=1)+0</f>
        <v>1</v>
      </c>
      <c r="L121" s="2">
        <f>IF(K121=1,RANK(H121,$H$2:$H$1208,0),"Alternate event")</f>
        <v>728</v>
      </c>
      <c r="M121" s="2" t="str">
        <f>B121&amp;C121</f>
        <v>Mia GORDONjavelin-throw</v>
      </c>
      <c r="N121" t="str">
        <f>IF(COUNTIFS($M$2:$M$3996, M121)&gt;1, "Duplicate", "Unique")</f>
        <v>Unique</v>
      </c>
    </row>
    <row r="122" spans="1:14" x14ac:dyDescent="0.2">
      <c r="A122" s="2">
        <f t="shared" si="5"/>
        <v>75</v>
      </c>
      <c r="B122" t="s">
        <v>970</v>
      </c>
      <c r="C122" t="s">
        <v>85</v>
      </c>
      <c r="D122" s="5">
        <v>37883</v>
      </c>
      <c r="E122" s="41">
        <f t="shared" ca="1" si="8"/>
        <v>18</v>
      </c>
      <c r="F122" s="42" t="str">
        <f>IFERROR(VLOOKUP(B122&amp;C122,AUS_male_points_list!$A$3:$S$1048576,19,FALSE), IFERROR(VLOOKUP(B122&amp;C122,AUS_female_points_list!$A$3:$S$1048576,19,FALSE),""))</f>
        <v/>
      </c>
      <c r="G122" s="2" t="str">
        <f>_xlfn.IFNA(VLOOKUP(B122&amp;C122,Nat_Champs!$C$2:$D$41,2,),"")</f>
        <v/>
      </c>
      <c r="H122" s="79">
        <f>IFERROR(VLOOKUP(B122&amp;C122,AUS_male_Toplist_21_22!$O$3:$R$2969,2,FALSE),IFERROR(VLOOKUP(B122&amp;C122,AUS_female_Toplist_21_22!$O$3:$R$2879,2,FALSE),"Not found"))</f>
        <v>941</v>
      </c>
      <c r="I122" s="79">
        <f>IFERROR(VLOOKUP(B122&amp;C122,AUS_male_Toplist_21_22!$O$3:$R$2969,3,FALSE),IFERROR(VLOOKUP(B122&amp;C122,AUS_female_Toplist_21_22!$O$3:$R$2879,3,FALSE),"Not found"))</f>
        <v>25</v>
      </c>
      <c r="J122" s="2">
        <f>IFERROR(VLOOKUP(B122&amp;C122,AUS_male_Toplist_21_22!$O$3:$R$2969,4,FALSE),IFERROR(VLOOKUP(B122&amp;C122,AUS_female_Toplist_21_22!$O$3:$R$2879,4,FALSE),"Not found"))</f>
        <v>9</v>
      </c>
      <c r="K122" s="2">
        <f>(COUNTIF($B$2:$B122,$B122)=1)+0</f>
        <v>1</v>
      </c>
      <c r="L122" s="2">
        <f>IF(K122=1,RANK(H122,$H$2:$H$1208,0),"Alternate event")</f>
        <v>752</v>
      </c>
      <c r="M122" s="2" t="str">
        <f t="shared" si="9"/>
        <v>Allanah PITCHERrace-walking</v>
      </c>
      <c r="N122" t="str">
        <f>IF(COUNTIFS($M$2:$M$3996, M122)&gt;1, "Duplicate", "Unique")</f>
        <v>Unique</v>
      </c>
    </row>
    <row r="123" spans="1:14" x14ac:dyDescent="0.2">
      <c r="A123" s="2">
        <f t="shared" si="5"/>
        <v>76</v>
      </c>
      <c r="B123" t="s">
        <v>751</v>
      </c>
      <c r="C123" t="s">
        <v>38</v>
      </c>
      <c r="D123" s="5">
        <v>35623</v>
      </c>
      <c r="E123" s="41">
        <f t="shared" ca="1" si="8"/>
        <v>24</v>
      </c>
      <c r="F123" s="42" t="str">
        <f>IFERROR(VLOOKUP(B123&amp;C123,AUS_male_points_list!$A$3:$S$1048576,19,FALSE), IFERROR(VLOOKUP(B123&amp;C123,AUS_female_points_list!$A$3:$S$1048576,19,FALSE),""))</f>
        <v/>
      </c>
      <c r="G123" s="2" t="str">
        <f>_xlfn.IFNA(VLOOKUP(B123&amp;C123,Nat_Champs!$C$2:$D$41,2,),"")</f>
        <v/>
      </c>
      <c r="H123" s="79">
        <f>IFERROR(VLOOKUP(B123&amp;C123,AUS_male_Toplist_21_22!$O$3:$R$2969,2,FALSE),IFERROR(VLOOKUP(B123&amp;C123,AUS_female_Toplist_21_22!$O$3:$R$2879,2,FALSE),"Not found"))</f>
        <v>1088</v>
      </c>
      <c r="I123" s="79">
        <f>IFERROR(VLOOKUP(B123&amp;C123,AUS_male_Toplist_21_22!$O$3:$R$2969,3,FALSE),IFERROR(VLOOKUP(B123&amp;C123,AUS_female_Toplist_21_22!$O$3:$R$2879,3,FALSE),"Not found"))</f>
        <v>26</v>
      </c>
      <c r="J123" s="2">
        <f>IFERROR(VLOOKUP(B123&amp;C123,AUS_male_Toplist_21_22!$O$3:$R$2969,4,FALSE),IFERROR(VLOOKUP(B123&amp;C123,AUS_female_Toplist_21_22!$O$3:$R$2879,4,FALSE),"Not found"))</f>
        <v>2</v>
      </c>
      <c r="K123" s="2">
        <f>(COUNTIF($B$2:$B123,$B123)=1)+0</f>
        <v>1</v>
      </c>
      <c r="L123" s="2">
        <f>IF(K123=1,RANK(H123,$H$2:$H$1208,0),"Alternate event")</f>
        <v>249</v>
      </c>
      <c r="M123" s="2" t="str">
        <f t="shared" si="9"/>
        <v>Shemaiah JAMEStriple-jump</v>
      </c>
      <c r="N123" t="str">
        <f>IF(COUNTIFS($M$2:$M$3996, M123)&gt;1, "Duplicate", "Unique")</f>
        <v>Unique</v>
      </c>
    </row>
    <row r="124" spans="1:14" x14ac:dyDescent="0.2">
      <c r="A124" s="2">
        <f t="shared" si="5"/>
        <v>76</v>
      </c>
      <c r="B124" t="s">
        <v>276</v>
      </c>
      <c r="C124" s="5" t="s">
        <v>34</v>
      </c>
      <c r="D124" s="5">
        <v>36219</v>
      </c>
      <c r="E124" s="41">
        <f t="shared" ca="1" si="8"/>
        <v>23</v>
      </c>
      <c r="F124" s="42" t="str">
        <f>IFERROR(VLOOKUP(B124&amp;C124,AUS_male_points_list!$A$3:$S$1048576,19,FALSE), IFERROR(VLOOKUP(B124&amp;C124,AUS_female_points_list!$A$3:$S$1048576,19,FALSE),""))</f>
        <v/>
      </c>
      <c r="G124" s="2" t="str">
        <f>_xlfn.IFNA(VLOOKUP(B124&amp;C124,Nat_Champs!$C$2:$D$41,2,),"")</f>
        <v/>
      </c>
      <c r="H124" s="79">
        <f>IFERROR(VLOOKUP(B124&amp;C124,AUS_male_Toplist_21_22!$O$3:$R$2969,2,FALSE),IFERROR(VLOOKUP(B124&amp;C124,AUS_female_Toplist_21_22!$O$3:$R$2879,2,FALSE),"Not found"))</f>
        <v>1147</v>
      </c>
      <c r="I124" s="79">
        <f>IFERROR(VLOOKUP(B124&amp;C124,AUS_male_Toplist_21_22!$O$3:$R$2969,3,FALSE),IFERROR(VLOOKUP(B124&amp;C124,AUS_female_Toplist_21_22!$O$3:$R$2879,3,FALSE),"Not found"))</f>
        <v>26</v>
      </c>
      <c r="J124" s="2">
        <f>IFERROR(VLOOKUP(B124&amp;C124,AUS_male_Toplist_21_22!$O$3:$R$2969,4,FALSE),IFERROR(VLOOKUP(B124&amp;C124,AUS_female_Toplist_21_22!$O$3:$R$2879,4,FALSE),"Not found"))</f>
        <v>4</v>
      </c>
      <c r="K124" s="2">
        <f>(COUNTIF($B$2:$B124,$B124)=1)+0</f>
        <v>1</v>
      </c>
      <c r="L124" s="2">
        <f>IF(K124=1,RANK(H124,$H$2:$H$1208,0),"Alternate event")</f>
        <v>65</v>
      </c>
      <c r="M124" s="2" t="str">
        <f t="shared" si="9"/>
        <v>Brielle ERBACHER3000msc</v>
      </c>
      <c r="N124" t="str">
        <f>IF(COUNTIFS($M$2:$M$3996, M124)&gt;1, "Duplicate", "Unique")</f>
        <v>Unique</v>
      </c>
    </row>
    <row r="125" spans="1:14" x14ac:dyDescent="0.2">
      <c r="A125" s="2">
        <f t="shared" si="5"/>
        <v>76</v>
      </c>
      <c r="B125" t="s">
        <v>486</v>
      </c>
      <c r="C125" t="s">
        <v>43</v>
      </c>
      <c r="D125" s="5">
        <v>35618</v>
      </c>
      <c r="E125" s="41">
        <f t="shared" ca="1" si="8"/>
        <v>24</v>
      </c>
      <c r="F125" s="42" t="str">
        <f>IFERROR(VLOOKUP(B125&amp;C125,AUS_male_points_list!$A$3:$S$1048576,19,FALSE), IFERROR(VLOOKUP(B125&amp;C125,AUS_female_points_list!$A$3:$S$1048576,19,FALSE),""))</f>
        <v/>
      </c>
      <c r="G125" s="2" t="str">
        <f>_xlfn.IFNA(VLOOKUP(B125&amp;C125,Nat_Champs!$C$2:$D$41,2,),"")</f>
        <v/>
      </c>
      <c r="H125" s="79">
        <f>IFERROR(VLOOKUP(B125&amp;C125,AUS_male_Toplist_21_22!$O$3:$R$2969,2,FALSE),IFERROR(VLOOKUP(B125&amp;C125,AUS_female_Toplist_21_22!$O$3:$R$2879,2,FALSE),"Not found"))</f>
        <v>936</v>
      </c>
      <c r="I125" s="79">
        <f>IFERROR(VLOOKUP(B125&amp;C125,AUS_male_Toplist_21_22!$O$3:$R$2969,3,FALSE),IFERROR(VLOOKUP(B125&amp;C125,AUS_female_Toplist_21_22!$O$3:$R$2879,3,FALSE),"Not found"))</f>
        <v>26</v>
      </c>
      <c r="J125" s="2">
        <f>IFERROR(VLOOKUP(B125&amp;C125,AUS_male_Toplist_21_22!$O$3:$R$2969,4,FALSE),IFERROR(VLOOKUP(B125&amp;C125,AUS_female_Toplist_21_22!$O$3:$R$2879,4,FALSE),"Not found"))</f>
        <v>5</v>
      </c>
      <c r="K125" s="2">
        <f>(COUNTIF($B$2:$B125,$B125)=1)+0</f>
        <v>1</v>
      </c>
      <c r="L125" s="2">
        <f>IF(K125=1,RANK(H125,$H$2:$H$1208,0),"Alternate event")</f>
        <v>765</v>
      </c>
      <c r="M125" s="2" t="str">
        <f t="shared" si="9"/>
        <v>Rachel LIMBURGheptathlon</v>
      </c>
      <c r="N125" t="str">
        <f>IF(COUNTIFS($M$2:$M$3996, M125)&gt;1, "Duplicate", "Unique")</f>
        <v>Unique</v>
      </c>
    </row>
    <row r="126" spans="1:14" x14ac:dyDescent="0.2">
      <c r="A126" s="2">
        <f t="shared" si="5"/>
        <v>76</v>
      </c>
      <c r="B126" t="s">
        <v>484</v>
      </c>
      <c r="C126" t="s">
        <v>41</v>
      </c>
      <c r="D126" s="5">
        <v>37362</v>
      </c>
      <c r="E126" s="41">
        <f t="shared" ca="1" si="8"/>
        <v>19</v>
      </c>
      <c r="F126" s="42" t="str">
        <f>IFERROR(VLOOKUP(B126&amp;C126,AUS_male_points_list!$A$3:$S$1048576,19,FALSE), IFERROR(VLOOKUP(B126&amp;C126,AUS_female_points_list!$A$3:$S$1048576,19,FALSE),""))</f>
        <v/>
      </c>
      <c r="G126" s="2" t="str">
        <f>_xlfn.IFNA(VLOOKUP(B126&amp;C126,Nat_Champs!$C$2:$D$41,2,),"")</f>
        <v/>
      </c>
      <c r="H126" s="79">
        <f>IFERROR(VLOOKUP(B126&amp;C126,AUS_male_Toplist_21_22!$O$3:$R$2969,2,FALSE),IFERROR(VLOOKUP(B126&amp;C126,AUS_female_Toplist_21_22!$O$3:$R$2879,2,FALSE),"Not found"))</f>
        <v>948</v>
      </c>
      <c r="I126" s="79">
        <f>IFERROR(VLOOKUP(B126&amp;C126,AUS_male_Toplist_21_22!$O$3:$R$2969,3,FALSE),IFERROR(VLOOKUP(B126&amp;C126,AUS_female_Toplist_21_22!$O$3:$R$2879,3,FALSE),"Not found"))</f>
        <v>26</v>
      </c>
      <c r="J126" s="2">
        <f>IFERROR(VLOOKUP(B126&amp;C126,AUS_male_Toplist_21_22!$O$3:$R$2969,4,FALSE),IFERROR(VLOOKUP(B126&amp;C126,AUS_female_Toplist_21_22!$O$3:$R$2879,4,FALSE),"Not found"))</f>
        <v>9</v>
      </c>
      <c r="K126" s="2">
        <f>(COUNTIF($B$2:$B126,$B126)=1)+0</f>
        <v>1</v>
      </c>
      <c r="L126" s="2">
        <f>IF(K126=1,RANK(H126,$H$2:$H$1208,0),"Alternate event")</f>
        <v>740</v>
      </c>
      <c r="M126" s="2" t="str">
        <f t="shared" si="9"/>
        <v>Kiarna WOOLLEY-BLAINjavelin-throw</v>
      </c>
      <c r="N126" t="str">
        <f>IF(COUNTIFS($M$2:$M$3996, M126)&gt;1, "Duplicate", "Unique")</f>
        <v>Unique</v>
      </c>
    </row>
    <row r="127" spans="1:14" x14ac:dyDescent="0.2">
      <c r="A127" s="2">
        <f t="shared" si="5"/>
        <v>76</v>
      </c>
      <c r="B127" t="s">
        <v>1064</v>
      </c>
      <c r="C127" t="s">
        <v>81</v>
      </c>
      <c r="D127" s="5">
        <v>36936</v>
      </c>
      <c r="E127" s="41">
        <f t="shared" ca="1" si="8"/>
        <v>21</v>
      </c>
      <c r="F127" s="42" t="str">
        <f>IFERROR(VLOOKUP(B127&amp;C127,AUS_male_points_list!$A$3:$S$1048576,19,FALSE), IFERROR(VLOOKUP(B127&amp;C127,AUS_female_points_list!$A$3:$S$1048576,19,FALSE),""))</f>
        <v/>
      </c>
      <c r="G127" s="2" t="str">
        <f>_xlfn.IFNA(VLOOKUP(B127&amp;C127,Nat_Champs!$C$2:$D$41,2,),"")</f>
        <v/>
      </c>
      <c r="H127" s="79">
        <f>IFERROR(VLOOKUP(B127&amp;C127,AUS_male_Toplist_21_22!$O$3:$R$2969,2,FALSE),IFERROR(VLOOKUP(B127&amp;C127,AUS_female_Toplist_21_22!$O$3:$R$2879,2,FALSE),"Not found"))</f>
        <v>980</v>
      </c>
      <c r="I127" s="79">
        <f>IFERROR(VLOOKUP(B127&amp;C127,AUS_male_Toplist_21_22!$O$3:$R$2969,3,FALSE),IFERROR(VLOOKUP(B127&amp;C127,AUS_female_Toplist_21_22!$O$3:$R$2879,3,FALSE),"Not found"))</f>
        <v>26</v>
      </c>
      <c r="J127" s="2">
        <f>IFERROR(VLOOKUP(B127&amp;C127,AUS_male_Toplist_21_22!$O$3:$R$2969,4,FALSE),IFERROR(VLOOKUP(B127&amp;C127,AUS_female_Toplist_21_22!$O$3:$R$2879,4,FALSE),"Not found"))</f>
        <v>10</v>
      </c>
      <c r="K127" s="2">
        <f>(COUNTIF($B$2:$B127,$B127)=1)+0</f>
        <v>1</v>
      </c>
      <c r="L127" s="2">
        <f>IF(K127=1,RANK(H127,$H$2:$H$1208,0),"Alternate event")</f>
        <v>650</v>
      </c>
      <c r="M127" s="2" t="str">
        <f t="shared" si="9"/>
        <v>Tristan CAMILLERI20km-race-walking</v>
      </c>
      <c r="N127" t="str">
        <f>IF(COUNTIFS($M$2:$M$3996, M127)&gt;1, "Duplicate", "Unique")</f>
        <v>Unique</v>
      </c>
    </row>
    <row r="128" spans="1:14" x14ac:dyDescent="0.2">
      <c r="A128" s="2">
        <f t="shared" si="5"/>
        <v>77</v>
      </c>
      <c r="B128" t="s">
        <v>554</v>
      </c>
      <c r="C128" t="s">
        <v>26</v>
      </c>
      <c r="D128" s="5">
        <v>33641</v>
      </c>
      <c r="E128" s="41">
        <f t="shared" ca="1" si="8"/>
        <v>30</v>
      </c>
      <c r="F128" s="42" t="str">
        <f>IFERROR(VLOOKUP(B128&amp;C128,AUS_male_points_list!$A$3:$S$1048576,19,FALSE), IFERROR(VLOOKUP(B128&amp;C128,AUS_female_points_list!$A$3:$S$1048576,19,FALSE),""))</f>
        <v/>
      </c>
      <c r="G128" s="2" t="str">
        <f>_xlfn.IFNA(VLOOKUP(B128&amp;C128,Nat_Champs!$C$2:$D$41,2,),"")</f>
        <v>Y</v>
      </c>
      <c r="H128" s="79">
        <f>IFERROR(VLOOKUP(B128&amp;C128,AUS_male_Toplist_21_22!$O$3:$R$2969,2,FALSE),IFERROR(VLOOKUP(B128&amp;C128,AUS_female_Toplist_21_22!$O$3:$R$2879,2,FALSE),"Not found"))</f>
        <v>1143</v>
      </c>
      <c r="I128" s="79">
        <f>IFERROR(VLOOKUP(B128&amp;C128,AUS_male_Toplist_21_22!$O$3:$R$2969,3,FALSE),IFERROR(VLOOKUP(B128&amp;C128,AUS_female_Toplist_21_22!$O$3:$R$2879,3,FALSE),"Not found"))</f>
        <v>27</v>
      </c>
      <c r="J128" s="2">
        <f>IFERROR(VLOOKUP(B128&amp;C128,AUS_male_Toplist_21_22!$O$3:$R$2969,4,FALSE),IFERROR(VLOOKUP(B128&amp;C128,AUS_female_Toplist_21_22!$O$3:$R$2879,4,FALSE),"Not found"))</f>
        <v>2</v>
      </c>
      <c r="K128" s="2">
        <f>(COUNTIF($B$2:$B128,$B128)=1)+0</f>
        <v>1</v>
      </c>
      <c r="L128" s="2">
        <f>IF(K128=1,RANK(H128,$H$2:$H$1208,0),"Alternate event")</f>
        <v>69</v>
      </c>
      <c r="M128" s="2" t="str">
        <f t="shared" si="9"/>
        <v>Alex BECK400m</v>
      </c>
      <c r="N128" t="str">
        <f>IF(COUNTIFS($M$2:$M$3996, M128)&gt;1, "Duplicate", "Unique")</f>
        <v>Unique</v>
      </c>
    </row>
    <row r="129" spans="1:14" x14ac:dyDescent="0.2">
      <c r="A129" s="2">
        <f t="shared" ref="A129:A192" si="10">IF(AND(K129=1,J129&lt;=3),A128+1,A128)</f>
        <v>78</v>
      </c>
      <c r="B129" t="s">
        <v>985</v>
      </c>
      <c r="C129" t="s">
        <v>38</v>
      </c>
      <c r="D129" s="5">
        <v>36378</v>
      </c>
      <c r="E129" s="41">
        <f t="shared" ca="1" si="8"/>
        <v>22</v>
      </c>
      <c r="F129" s="42" t="str">
        <f>IFERROR(VLOOKUP(B129&amp;C129,AUS_male_points_list!$A$3:$S$1048576,19,FALSE), IFERROR(VLOOKUP(B129&amp;C129,AUS_female_points_list!$A$3:$S$1048576,19,FALSE),""))</f>
        <v/>
      </c>
      <c r="G129" s="2" t="str">
        <f>_xlfn.IFNA(VLOOKUP(B129&amp;C129,Nat_Champs!$C$2:$D$41,2,),"")</f>
        <v>Y</v>
      </c>
      <c r="H129" s="79">
        <f>IFERROR(VLOOKUP(B129&amp;C129,AUS_male_Toplist_21_22!$O$3:$R$2969,2,FALSE),IFERROR(VLOOKUP(B129&amp;C129,AUS_female_Toplist_21_22!$O$3:$R$2879,2,FALSE),"Not found"))</f>
        <v>1043</v>
      </c>
      <c r="I129" s="79">
        <f>IFERROR(VLOOKUP(B129&amp;C129,AUS_male_Toplist_21_22!$O$3:$R$2969,3,FALSE),IFERROR(VLOOKUP(B129&amp;C129,AUS_female_Toplist_21_22!$O$3:$R$2879,3,FALSE),"Not found"))</f>
        <v>27</v>
      </c>
      <c r="J129" s="2">
        <f>IFERROR(VLOOKUP(B129&amp;C129,AUS_male_Toplist_21_22!$O$3:$R$2969,4,FALSE),IFERROR(VLOOKUP(B129&amp;C129,AUS_female_Toplist_21_22!$O$3:$R$2879,4,FALSE),"Not found"))</f>
        <v>2</v>
      </c>
      <c r="K129" s="2">
        <f>(COUNTIF($B$2:$B129,$B129)=1)+0</f>
        <v>1</v>
      </c>
      <c r="L129" s="2">
        <f>IF(K129=1,RANK(H129,$H$2:$H$1208,0),"Alternate event")</f>
        <v>419</v>
      </c>
      <c r="M129" s="2" t="str">
        <f t="shared" si="9"/>
        <v>Kayla CUBAtriple-jump</v>
      </c>
      <c r="N129" t="str">
        <f>IF(COUNTIFS($M$2:$M$3996, M129)&gt;1, "Duplicate", "Unique")</f>
        <v>Unique</v>
      </c>
    </row>
    <row r="130" spans="1:14" x14ac:dyDescent="0.2">
      <c r="A130" s="2">
        <f t="shared" si="10"/>
        <v>79</v>
      </c>
      <c r="B130" t="s">
        <v>984</v>
      </c>
      <c r="C130" t="s">
        <v>38</v>
      </c>
      <c r="D130" s="5">
        <v>35415</v>
      </c>
      <c r="E130" s="41">
        <f t="shared" ca="1" si="8"/>
        <v>25</v>
      </c>
      <c r="F130" s="42" t="str">
        <f>IFERROR(VLOOKUP(B130&amp;C130,AUS_male_points_list!$A$3:$S$1048576,19,FALSE), IFERROR(VLOOKUP(B130&amp;C130,AUS_female_points_list!$A$3:$S$1048576,19,FALSE),""))</f>
        <v/>
      </c>
      <c r="G130" s="2" t="str">
        <f>_xlfn.IFNA(VLOOKUP(B130&amp;C130,Nat_Champs!$C$2:$D$41,2,),"")</f>
        <v/>
      </c>
      <c r="H130" s="79">
        <f>IFERROR(VLOOKUP(B130&amp;C130,AUS_male_Toplist_21_22!$O$3:$R$2969,2,FALSE),IFERROR(VLOOKUP(B130&amp;C130,AUS_female_Toplist_21_22!$O$3:$R$2879,2,FALSE),"Not found"))</f>
        <v>1043</v>
      </c>
      <c r="I130" s="79">
        <f>IFERROR(VLOOKUP(B130&amp;C130,AUS_male_Toplist_21_22!$O$3:$R$2969,3,FALSE),IFERROR(VLOOKUP(B130&amp;C130,AUS_female_Toplist_21_22!$O$3:$R$2879,3,FALSE),"Not found"))</f>
        <v>27</v>
      </c>
      <c r="J130" s="2">
        <f>IFERROR(VLOOKUP(B130&amp;C130,AUS_male_Toplist_21_22!$O$3:$R$2969,4,FALSE),IFERROR(VLOOKUP(B130&amp;C130,AUS_female_Toplist_21_22!$O$3:$R$2879,4,FALSE),"Not found"))</f>
        <v>2</v>
      </c>
      <c r="K130" s="2">
        <f>(COUNTIF($B$2:$B130,$B130)=1)+0</f>
        <v>1</v>
      </c>
      <c r="L130" s="2">
        <f>IF(K130=1,RANK(H130,$H$2:$H$1208,0),"Alternate event")</f>
        <v>419</v>
      </c>
      <c r="M130" s="2" t="str">
        <f>B130&amp;C130</f>
        <v>Aliyah PARKERtriple-jump</v>
      </c>
      <c r="N130" t="str">
        <f>IF(COUNTIFS($M$2:$M$3996, M130)&gt;1, "Duplicate", "Unique")</f>
        <v>Unique</v>
      </c>
    </row>
    <row r="131" spans="1:14" x14ac:dyDescent="0.2">
      <c r="A131" s="2">
        <f t="shared" si="10"/>
        <v>80</v>
      </c>
      <c r="B131" t="s">
        <v>235</v>
      </c>
      <c r="C131" t="s">
        <v>27</v>
      </c>
      <c r="D131" s="5">
        <v>38454</v>
      </c>
      <c r="E131" s="41">
        <f t="shared" ca="1" si="8"/>
        <v>16</v>
      </c>
      <c r="F131" s="42" t="str">
        <f>IFERROR(VLOOKUP(B131&amp;C131,AUS_male_points_list!$A$3:$S$1048576,19,FALSE), IFERROR(VLOOKUP(B131&amp;C131,AUS_female_points_list!$A$3:$S$1048576,19,FALSE),""))</f>
        <v/>
      </c>
      <c r="G131" s="2" t="str">
        <f>_xlfn.IFNA(VLOOKUP(B131&amp;C131,Nat_Champs!$C$2:$D$41,2,),"")</f>
        <v/>
      </c>
      <c r="H131" s="79">
        <f>IFERROR(VLOOKUP(B131&amp;C131,AUS_male_Toplist_21_22!$O$3:$R$2969,2,FALSE),IFERROR(VLOOKUP(B131&amp;C131,AUS_female_Toplist_21_22!$O$3:$R$2879,2,FALSE),"Not found"))</f>
        <v>1134</v>
      </c>
      <c r="I131" s="79">
        <f>IFERROR(VLOOKUP(B131&amp;C131,AUS_male_Toplist_21_22!$O$3:$R$2969,3,FALSE),IFERROR(VLOOKUP(B131&amp;C131,AUS_female_Toplist_21_22!$O$3:$R$2879,3,FALSE),"Not found"))</f>
        <v>27</v>
      </c>
      <c r="J131" s="2">
        <f>IFERROR(VLOOKUP(B131&amp;C131,AUS_male_Toplist_21_22!$O$3:$R$2969,4,FALSE),IFERROR(VLOOKUP(B131&amp;C131,AUS_female_Toplist_21_22!$O$3:$R$2879,4,FALSE),"Not found"))</f>
        <v>3</v>
      </c>
      <c r="K131" s="2">
        <f>(COUNTIF($B$2:$B131,$B131)=1)+0</f>
        <v>1</v>
      </c>
      <c r="L131" s="2">
        <f>IF(K131=1,RANK(H131,$H$2:$H$1208,0),"Alternate event")</f>
        <v>89</v>
      </c>
      <c r="M131" s="2" t="str">
        <f>B131&amp;C131</f>
        <v>Claudia HOLLINGSWORTH800m</v>
      </c>
      <c r="N131" t="str">
        <f>IF(COUNTIFS($M$2:$M$3996, M131)&gt;1, "Duplicate", "Unique")</f>
        <v>Unique</v>
      </c>
    </row>
    <row r="132" spans="1:14" x14ac:dyDescent="0.2">
      <c r="A132" s="2">
        <f t="shared" si="10"/>
        <v>81</v>
      </c>
      <c r="B132" t="s">
        <v>368</v>
      </c>
      <c r="C132" t="s">
        <v>37</v>
      </c>
      <c r="D132" s="5">
        <v>37572</v>
      </c>
      <c r="E132" s="41">
        <f t="shared" ca="1" si="8"/>
        <v>19</v>
      </c>
      <c r="F132" s="42" t="str">
        <f>IFERROR(VLOOKUP(B132&amp;C132,AUS_male_points_list!$A$3:$S$1048576,19,FALSE), IFERROR(VLOOKUP(B132&amp;C132,AUS_female_points_list!$A$3:$S$1048576,19,FALSE),""))</f>
        <v/>
      </c>
      <c r="G132" s="2" t="str">
        <f>_xlfn.IFNA(VLOOKUP(B132&amp;C132,Nat_Champs!$C$2:$D$41,2,),"")</f>
        <v/>
      </c>
      <c r="H132" s="79">
        <f>IFERROR(VLOOKUP(B132&amp;C132,AUS_male_Toplist_21_22!$O$3:$R$2969,2,FALSE),IFERROR(VLOOKUP(B132&amp;C132,AUS_female_Toplist_21_22!$O$3:$R$2879,2,FALSE),"Not found"))</f>
        <v>1106</v>
      </c>
      <c r="I132" s="79">
        <f>IFERROR(VLOOKUP(B132&amp;C132,AUS_male_Toplist_21_22!$O$3:$R$2969,3,FALSE),IFERROR(VLOOKUP(B132&amp;C132,AUS_female_Toplist_21_22!$O$3:$R$2879,3,FALSE),"Not found"))</f>
        <v>27</v>
      </c>
      <c r="J132" s="2">
        <f>IFERROR(VLOOKUP(B132&amp;C132,AUS_male_Toplist_21_22!$O$3:$R$2969,4,FALSE),IFERROR(VLOOKUP(B132&amp;C132,AUS_female_Toplist_21_22!$O$3:$R$2879,4,FALSE),"Not found"))</f>
        <v>3</v>
      </c>
      <c r="K132" s="2">
        <f>(COUNTIF($B$2:$B132,$B132)=1)+0</f>
        <v>1</v>
      </c>
      <c r="L132" s="2">
        <f>IF(K132=1,RANK(H132,$H$2:$H$1208,0),"Alternate event")</f>
        <v>176</v>
      </c>
      <c r="M132" s="2" t="str">
        <f t="shared" si="9"/>
        <v>Tomysha CLARKlong-jump</v>
      </c>
      <c r="N132" t="str">
        <f>IF(COUNTIFS($M$2:$M$3996, M132)&gt;1, "Duplicate", "Unique")</f>
        <v>Unique</v>
      </c>
    </row>
    <row r="133" spans="1:14" x14ac:dyDescent="0.2">
      <c r="A133" s="2">
        <f t="shared" si="10"/>
        <v>81</v>
      </c>
      <c r="B133" t="s">
        <v>729</v>
      </c>
      <c r="C133" t="s">
        <v>37</v>
      </c>
      <c r="D133" s="5">
        <v>36963</v>
      </c>
      <c r="E133" s="41">
        <f t="shared" ca="1" si="8"/>
        <v>21</v>
      </c>
      <c r="F133" s="42" t="str">
        <f>IFERROR(VLOOKUP(B133&amp;C133,AUS_male_points_list!$A$3:$S$1048576,19,FALSE), IFERROR(VLOOKUP(B133&amp;C133,AUS_female_points_list!$A$3:$S$1048576,19,FALSE),""))</f>
        <v/>
      </c>
      <c r="G133" s="2" t="str">
        <f>_xlfn.IFNA(VLOOKUP(B133&amp;C133,Nat_Champs!$C$2:$D$41,2,),"")</f>
        <v/>
      </c>
      <c r="H133" s="79">
        <f>IFERROR(VLOOKUP(B133&amp;C133,AUS_male_Toplist_21_22!$O$3:$R$2969,2,FALSE),IFERROR(VLOOKUP(B133&amp;C133,AUS_female_Toplist_21_22!$O$3:$R$2879,2,FALSE),"Not found"))</f>
        <v>1129</v>
      </c>
      <c r="I133" s="79">
        <f>IFERROR(VLOOKUP(B133&amp;C133,AUS_male_Toplist_21_22!$O$3:$R$2969,3,FALSE),IFERROR(VLOOKUP(B133&amp;C133,AUS_female_Toplist_21_22!$O$3:$R$2879,3,FALSE),"Not found"))</f>
        <v>27</v>
      </c>
      <c r="J133" s="2">
        <f>IFERROR(VLOOKUP(B133&amp;C133,AUS_male_Toplist_21_22!$O$3:$R$2969,4,FALSE),IFERROR(VLOOKUP(B133&amp;C133,AUS_female_Toplist_21_22!$O$3:$R$2879,4,FALSE),"Not found"))</f>
        <v>4</v>
      </c>
      <c r="K133" s="2">
        <f>(COUNTIF($B$2:$B133,$B133)=1)+0</f>
        <v>1</v>
      </c>
      <c r="L133" s="2">
        <f>IF(K133=1,RANK(H133,$H$2:$H$1208,0),"Alternate event")</f>
        <v>104</v>
      </c>
      <c r="M133" s="2" t="str">
        <f t="shared" si="9"/>
        <v>Joshua COWLEYlong-jump</v>
      </c>
      <c r="N133" t="str">
        <f>IF(COUNTIFS($M$2:$M$3996, M133)&gt;1, "Duplicate", "Unique")</f>
        <v>Unique</v>
      </c>
    </row>
    <row r="134" spans="1:14" x14ac:dyDescent="0.2">
      <c r="A134" s="2">
        <f t="shared" si="10"/>
        <v>81</v>
      </c>
      <c r="B134" t="s">
        <v>672</v>
      </c>
      <c r="C134" t="s">
        <v>34</v>
      </c>
      <c r="D134" s="5">
        <v>33014</v>
      </c>
      <c r="E134" s="41">
        <f t="shared" ca="1" si="8"/>
        <v>31</v>
      </c>
      <c r="F134" s="42" t="str">
        <f>IFERROR(VLOOKUP(B134&amp;C134,AUS_male_points_list!$A$3:$S$1048576,19,FALSE), IFERROR(VLOOKUP(B134&amp;C134,AUS_female_points_list!$A$3:$S$1048576,19,FALSE),""))</f>
        <v/>
      </c>
      <c r="G134" s="2" t="str">
        <f>_xlfn.IFNA(VLOOKUP(B134&amp;C134,Nat_Champs!$C$2:$D$41,2,),"")</f>
        <v/>
      </c>
      <c r="H134" s="79">
        <f>IFERROR(VLOOKUP(B134&amp;C134,AUS_male_Toplist_21_22!$O$3:$R$2969,2,FALSE),IFERROR(VLOOKUP(B134&amp;C134,AUS_female_Toplist_21_22!$O$3:$R$2879,2,FALSE),"Not found"))</f>
        <v>1122</v>
      </c>
      <c r="I134" s="79">
        <f>IFERROR(VLOOKUP(B134&amp;C134,AUS_male_Toplist_21_22!$O$3:$R$2969,3,FALSE),IFERROR(VLOOKUP(B134&amp;C134,AUS_female_Toplist_21_22!$O$3:$R$2879,3,FALSE),"Not found"))</f>
        <v>27</v>
      </c>
      <c r="J134" s="2">
        <f>IFERROR(VLOOKUP(B134&amp;C134,AUS_male_Toplist_21_22!$O$3:$R$2969,4,FALSE),IFERROR(VLOOKUP(B134&amp;C134,AUS_female_Toplist_21_22!$O$3:$R$2879,4,FALSE),"Not found"))</f>
        <v>4</v>
      </c>
      <c r="K134" s="2">
        <f>(COUNTIF($B$2:$B134,$B134)=1)+0</f>
        <v>1</v>
      </c>
      <c r="L134" s="2">
        <f>IF(K134=1,RANK(H134,$H$2:$H$1208,0),"Alternate event")</f>
        <v>125</v>
      </c>
      <c r="M134" s="2" t="str">
        <f t="shared" si="9"/>
        <v>James NIPPERESS3000msc</v>
      </c>
      <c r="N134" t="str">
        <f>IF(COUNTIFS($M$2:$M$3996, M134)&gt;1, "Duplicate", "Unique")</f>
        <v>Unique</v>
      </c>
    </row>
    <row r="135" spans="1:14" x14ac:dyDescent="0.2">
      <c r="A135" s="2">
        <f t="shared" si="10"/>
        <v>81</v>
      </c>
      <c r="B135" t="s">
        <v>778</v>
      </c>
      <c r="C135" t="s">
        <v>36</v>
      </c>
      <c r="D135" s="5">
        <v>31514</v>
      </c>
      <c r="E135" s="41">
        <f t="shared" ca="1" si="8"/>
        <v>35</v>
      </c>
      <c r="F135" s="42" t="str">
        <f>IFERROR(VLOOKUP(B135&amp;C135,AUS_male_points_list!$A$3:$S$1048576,19,FALSE), IFERROR(VLOOKUP(B135&amp;C135,AUS_female_points_list!$A$3:$S$1048576,19,FALSE),""))</f>
        <v/>
      </c>
      <c r="G135" s="2" t="str">
        <f>_xlfn.IFNA(VLOOKUP(B135&amp;C135,Nat_Champs!$C$2:$D$41,2,),"")</f>
        <v/>
      </c>
      <c r="H135" s="79">
        <f>IFERROR(VLOOKUP(B135&amp;C135,AUS_male_Toplist_21_22!$O$3:$R$2969,2,FALSE),IFERROR(VLOOKUP(B135&amp;C135,AUS_female_Toplist_21_22!$O$3:$R$2879,2,FALSE),"Not found"))</f>
        <v>1021</v>
      </c>
      <c r="I135" s="79">
        <f>IFERROR(VLOOKUP(B135&amp;C135,AUS_male_Toplist_21_22!$O$3:$R$2969,3,FALSE),IFERROR(VLOOKUP(B135&amp;C135,AUS_female_Toplist_21_22!$O$3:$R$2879,3,FALSE),"Not found"))</f>
        <v>27</v>
      </c>
      <c r="J135" s="2">
        <f>IFERROR(VLOOKUP(B135&amp;C135,AUS_male_Toplist_21_22!$O$3:$R$2969,4,FALSE),IFERROR(VLOOKUP(B135&amp;C135,AUS_female_Toplist_21_22!$O$3:$R$2879,4,FALSE),"Not found"))</f>
        <v>7</v>
      </c>
      <c r="K135" s="2">
        <f>(COUNTIF($B$2:$B135,$B135)=1)+0</f>
        <v>1</v>
      </c>
      <c r="L135" s="2">
        <f>IF(K135=1,RANK(H135,$H$2:$H$1208,0),"Alternate event")</f>
        <v>504</v>
      </c>
      <c r="M135" s="2" t="str">
        <f t="shared" si="9"/>
        <v>Joel POCKLINGTONpole-vault</v>
      </c>
      <c r="N135" t="str">
        <f>IF(COUNTIFS($M$2:$M$3996, M135)&gt;1, "Duplicate", "Unique")</f>
        <v>Unique</v>
      </c>
    </row>
    <row r="136" spans="1:14" x14ac:dyDescent="0.2">
      <c r="A136" s="2">
        <f t="shared" si="10"/>
        <v>81</v>
      </c>
      <c r="B136" t="s">
        <v>775</v>
      </c>
      <c r="C136" t="s">
        <v>36</v>
      </c>
      <c r="D136" s="5">
        <v>35644</v>
      </c>
      <c r="E136" s="41">
        <f t="shared" ca="1" si="8"/>
        <v>24</v>
      </c>
      <c r="F136" s="42" t="str">
        <f>IFERROR(VLOOKUP(B136&amp;C136,AUS_male_points_list!$A$3:$S$1048576,19,FALSE), IFERROR(VLOOKUP(B136&amp;C136,AUS_female_points_list!$A$3:$S$1048576,19,FALSE),""))</f>
        <v/>
      </c>
      <c r="G136" s="2" t="str">
        <f>_xlfn.IFNA(VLOOKUP(B136&amp;C136,Nat_Champs!$C$2:$D$41,2,),"")</f>
        <v/>
      </c>
      <c r="H136" s="79">
        <f>IFERROR(VLOOKUP(B136&amp;C136,AUS_male_Toplist_21_22!$O$3:$R$2969,2,FALSE),IFERROR(VLOOKUP(B136&amp;C136,AUS_female_Toplist_21_22!$O$3:$R$2879,2,FALSE),"Not found"))</f>
        <v>1021</v>
      </c>
      <c r="I136" s="79">
        <f>IFERROR(VLOOKUP(B136&amp;C136,AUS_male_Toplist_21_22!$O$3:$R$2969,3,FALSE),IFERROR(VLOOKUP(B136&amp;C136,AUS_female_Toplist_21_22!$O$3:$R$2879,3,FALSE),"Not found"))</f>
        <v>27</v>
      </c>
      <c r="J136" s="2">
        <f>IFERROR(VLOOKUP(B136&amp;C136,AUS_male_Toplist_21_22!$O$3:$R$2969,4,FALSE),IFERROR(VLOOKUP(B136&amp;C136,AUS_female_Toplist_21_22!$O$3:$R$2879,4,FALSE),"Not found"))</f>
        <v>7</v>
      </c>
      <c r="K136" s="2">
        <f>(COUNTIF($B$2:$B136,$B136)=1)+0</f>
        <v>1</v>
      </c>
      <c r="L136" s="2">
        <f>IF(K136=1,RANK(H136,$H$2:$H$1208,0),"Alternate event")</f>
        <v>504</v>
      </c>
      <c r="M136" s="2" t="str">
        <f t="shared" si="9"/>
        <v>Liam HARRISpole-vault</v>
      </c>
      <c r="N136" t="str">
        <f>IF(COUNTIFS($M$2:$M$3996, M136)&gt;1, "Duplicate", "Unique")</f>
        <v>Unique</v>
      </c>
    </row>
    <row r="137" spans="1:14" x14ac:dyDescent="0.2">
      <c r="A137" s="2">
        <f t="shared" si="10"/>
        <v>81</v>
      </c>
      <c r="B137" t="s">
        <v>808</v>
      </c>
      <c r="C137" t="s">
        <v>44</v>
      </c>
      <c r="D137" s="5">
        <v>34493</v>
      </c>
      <c r="E137" s="41">
        <f t="shared" ca="1" si="8"/>
        <v>27</v>
      </c>
      <c r="F137" s="42" t="str">
        <f>IFERROR(VLOOKUP(B137&amp;C137,AUS_male_points_list!$A$3:$S$1048576,19,FALSE), IFERROR(VLOOKUP(B137&amp;C137,AUS_female_points_list!$A$3:$S$1048576,19,FALSE),""))</f>
        <v/>
      </c>
      <c r="G137" s="2" t="str">
        <f>_xlfn.IFNA(VLOOKUP(B137&amp;C137,Nat_Champs!$C$2:$D$41,2,),"")</f>
        <v/>
      </c>
      <c r="H137" s="79">
        <f>IFERROR(VLOOKUP(B137&amp;C137,AUS_male_Toplist_21_22!$O$3:$R$2969,2,FALSE),IFERROR(VLOOKUP(B137&amp;C137,AUS_female_Toplist_21_22!$O$3:$R$2879,2,FALSE),"Not found"))</f>
        <v>991</v>
      </c>
      <c r="I137" s="79">
        <f>IFERROR(VLOOKUP(B137&amp;C137,AUS_male_Toplist_21_22!$O$3:$R$2969,3,FALSE),IFERROR(VLOOKUP(B137&amp;C137,AUS_female_Toplist_21_22!$O$3:$R$2879,3,FALSE),"Not found"))</f>
        <v>27</v>
      </c>
      <c r="J137" s="2">
        <f>IFERROR(VLOOKUP(B137&amp;C137,AUS_male_Toplist_21_22!$O$3:$R$2969,4,FALSE),IFERROR(VLOOKUP(B137&amp;C137,AUS_female_Toplist_21_22!$O$3:$R$2879,4,FALSE),"Not found"))</f>
        <v>8</v>
      </c>
      <c r="K137" s="2">
        <f>(COUNTIF($B$2:$B137,$B137)=1)+0</f>
        <v>1</v>
      </c>
      <c r="L137" s="2">
        <f>IF(K137=1,RANK(H137,$H$2:$H$1208,0),"Alternate event")</f>
        <v>616</v>
      </c>
      <c r="M137" s="2" t="str">
        <f t="shared" si="9"/>
        <v>David BROCKdecathlon</v>
      </c>
      <c r="N137" t="str">
        <f>IF(COUNTIFS($M$2:$M$3996, M137)&gt;1, "Duplicate", "Unique")</f>
        <v>Unique</v>
      </c>
    </row>
    <row r="138" spans="1:14" x14ac:dyDescent="0.2">
      <c r="A138" s="2">
        <f t="shared" si="10"/>
        <v>82</v>
      </c>
      <c r="B138" t="s">
        <v>515</v>
      </c>
      <c r="C138" t="s">
        <v>25</v>
      </c>
      <c r="D138" s="5">
        <v>37908</v>
      </c>
      <c r="E138" s="41">
        <f t="shared" ca="1" si="8"/>
        <v>18</v>
      </c>
      <c r="F138" s="42" t="str">
        <f>IFERROR(VLOOKUP(B138&amp;C138,AUS_male_points_list!$A$3:$S$1048576,19,FALSE), IFERROR(VLOOKUP(B138&amp;C138,AUS_female_points_list!$A$3:$S$1048576,19,FALSE),""))</f>
        <v/>
      </c>
      <c r="G138" s="2" t="str">
        <f>_xlfn.IFNA(VLOOKUP(B138&amp;C138,Nat_Champs!$C$2:$D$41,2,),"")</f>
        <v>Y</v>
      </c>
      <c r="H138" s="79">
        <f>IFERROR(VLOOKUP(B138&amp;C138,AUS_male_Toplist_21_22!$O$3:$R$2969,2,FALSE),IFERROR(VLOOKUP(B138&amp;C138,AUS_female_Toplist_21_22!$O$3:$R$2879,2,FALSE),"Not found"))</f>
        <v>1163</v>
      </c>
      <c r="I138" s="79">
        <f>IFERROR(VLOOKUP(B138&amp;C138,AUS_male_Toplist_21_22!$O$3:$R$2969,3,FALSE),IFERROR(VLOOKUP(B138&amp;C138,AUS_female_Toplist_21_22!$O$3:$R$2879,3,FALSE),"Not found"))</f>
        <v>28</v>
      </c>
      <c r="J138" s="2">
        <f>IFERROR(VLOOKUP(B138&amp;C138,AUS_male_Toplist_21_22!$O$3:$R$2969,4,FALSE),IFERROR(VLOOKUP(B138&amp;C138,AUS_female_Toplist_21_22!$O$3:$R$2879,4,FALSE),"Not found"))</f>
        <v>1</v>
      </c>
      <c r="K138" s="2">
        <f>(COUNTIF($B$2:$B138,$B138)=1)+0</f>
        <v>1</v>
      </c>
      <c r="L138" s="2">
        <f>IF(K138=1,RANK(H138,$H$2:$H$1208,0),"Alternate event")</f>
        <v>39</v>
      </c>
      <c r="M138" s="2" t="str">
        <f t="shared" si="9"/>
        <v>Aidan MURPHY200m</v>
      </c>
      <c r="N138" t="str">
        <f>IF(COUNTIFS($M$2:$M$3996, M138)&gt;1, "Duplicate", "Unique")</f>
        <v>Unique</v>
      </c>
    </row>
    <row r="139" spans="1:14" x14ac:dyDescent="0.2">
      <c r="A139" s="2">
        <f t="shared" si="10"/>
        <v>82</v>
      </c>
      <c r="B139" t="s">
        <v>305</v>
      </c>
      <c r="C139" t="s">
        <v>29</v>
      </c>
      <c r="D139" s="5">
        <v>34956</v>
      </c>
      <c r="E139" s="41">
        <f t="shared" ca="1" si="8"/>
        <v>26</v>
      </c>
      <c r="F139" s="42" t="str">
        <f>IFERROR(VLOOKUP(B139&amp;C139,AUS_male_points_list!$A$3:$S$1048576,19,FALSE), IFERROR(VLOOKUP(B139&amp;C139,AUS_female_points_list!$A$3:$S$1048576,19,FALSE),""))</f>
        <v/>
      </c>
      <c r="G139" s="2" t="str">
        <f>_xlfn.IFNA(VLOOKUP(B139&amp;C139,Nat_Champs!$C$2:$D$41,2,),"")</f>
        <v/>
      </c>
      <c r="H139" s="79">
        <f>IFERROR(VLOOKUP(B139&amp;C139,AUS_male_Toplist_21_22!$O$3:$R$2969,2,FALSE),IFERROR(VLOOKUP(B139&amp;C139,AUS_female_Toplist_21_22!$O$3:$R$2879,2,FALSE),"Not found"))</f>
        <v>1155</v>
      </c>
      <c r="I139" s="79">
        <f>IFERROR(VLOOKUP(B139&amp;C139,AUS_male_Toplist_21_22!$O$3:$R$2969,3,FALSE),IFERROR(VLOOKUP(B139&amp;C139,AUS_female_Toplist_21_22!$O$3:$R$2879,3,FALSE),"Not found"))</f>
        <v>28</v>
      </c>
      <c r="J139" s="2">
        <f>IFERROR(VLOOKUP(B139&amp;C139,AUS_male_Toplist_21_22!$O$3:$R$2969,4,FALSE),IFERROR(VLOOKUP(B139&amp;C139,AUS_female_Toplist_21_22!$O$3:$R$2879,4,FALSE),"Not found"))</f>
        <v>2</v>
      </c>
      <c r="K139" s="2">
        <f>(COUNTIF($B$2:$B139,$B139)=1)+0</f>
        <v>0</v>
      </c>
      <c r="L139" s="2" t="str">
        <f>IF(K139=1,RANK(H139,$H$2:$H$1208,0),"Alternate event")</f>
        <v>Alternate event</v>
      </c>
      <c r="M139" s="2" t="str">
        <f t="shared" si="9"/>
        <v>Isobel BATT-DOYLE5000m</v>
      </c>
      <c r="N139" t="str">
        <f>IF(COUNTIFS($M$2:$M$3996, M139)&gt;1, "Duplicate", "Unique")</f>
        <v>Unique</v>
      </c>
    </row>
    <row r="140" spans="1:14" x14ac:dyDescent="0.2">
      <c r="A140" s="2">
        <f t="shared" si="10"/>
        <v>83</v>
      </c>
      <c r="B140" t="s">
        <v>342</v>
      </c>
      <c r="C140" t="s">
        <v>33</v>
      </c>
      <c r="D140" s="5">
        <v>35822</v>
      </c>
      <c r="E140" s="41">
        <f t="shared" ca="1" si="8"/>
        <v>24</v>
      </c>
      <c r="F140" s="42" t="str">
        <f>IFERROR(VLOOKUP(B140&amp;C140,AUS_male_points_list!$A$3:$S$1048576,19,FALSE), IFERROR(VLOOKUP(B140&amp;C140,AUS_female_points_list!$A$3:$S$1048576,19,FALSE),""))</f>
        <v/>
      </c>
      <c r="G140" s="2" t="str">
        <f>_xlfn.IFNA(VLOOKUP(B140&amp;C140,Nat_Champs!$C$2:$D$41,2,),"")</f>
        <v/>
      </c>
      <c r="H140" s="79">
        <f>IFERROR(VLOOKUP(B140&amp;C140,AUS_male_Toplist_21_22!$O$3:$R$2969,2,FALSE),IFERROR(VLOOKUP(B140&amp;C140,AUS_female_Toplist_21_22!$O$3:$R$2879,2,FALSE),"Not found"))</f>
        <v>1111</v>
      </c>
      <c r="I140" s="79">
        <f>IFERROR(VLOOKUP(B140&amp;C140,AUS_male_Toplist_21_22!$O$3:$R$2969,3,FALSE),IFERROR(VLOOKUP(B140&amp;C140,AUS_female_Toplist_21_22!$O$3:$R$2879,3,FALSE),"Not found"))</f>
        <v>28</v>
      </c>
      <c r="J140" s="2">
        <f>IFERROR(VLOOKUP(B140&amp;C140,AUS_male_Toplist_21_22!$O$3:$R$2969,4,FALSE),IFERROR(VLOOKUP(B140&amp;C140,AUS_female_Toplist_21_22!$O$3:$R$2879,4,FALSE),"Not found"))</f>
        <v>3</v>
      </c>
      <c r="K140" s="2">
        <f>(COUNTIF($B$2:$B140,$B140)=1)+0</f>
        <v>1</v>
      </c>
      <c r="L140" s="2">
        <f>IF(K140=1,RANK(H140,$H$2:$H$1208,0),"Alternate event")</f>
        <v>157</v>
      </c>
      <c r="M140" s="2" t="str">
        <f t="shared" si="9"/>
        <v>Alanah YUKICH400mh</v>
      </c>
      <c r="N140" t="str">
        <f>IF(COUNTIFS($M$2:$M$3996, M140)&gt;1, "Duplicate", "Unique")</f>
        <v>Unique</v>
      </c>
    </row>
    <row r="141" spans="1:14" x14ac:dyDescent="0.2">
      <c r="A141" s="2">
        <f t="shared" si="10"/>
        <v>84</v>
      </c>
      <c r="B141" t="s">
        <v>788</v>
      </c>
      <c r="C141" t="s">
        <v>39</v>
      </c>
      <c r="D141" s="5">
        <v>36266</v>
      </c>
      <c r="E141" s="41">
        <f t="shared" ca="1" si="8"/>
        <v>22</v>
      </c>
      <c r="F141" s="42" t="str">
        <f>IFERROR(VLOOKUP(B141&amp;C141,AUS_male_points_list!$A$3:$S$1048576,19,FALSE), IFERROR(VLOOKUP(B141&amp;C141,AUS_female_points_list!$A$3:$S$1048576,19,FALSE),""))</f>
        <v/>
      </c>
      <c r="G141" s="2" t="str">
        <f>_xlfn.IFNA(VLOOKUP(B141&amp;C141,Nat_Champs!$C$2:$D$41,2,),"")</f>
        <v>Y</v>
      </c>
      <c r="H141" s="79">
        <f>IFERROR(VLOOKUP(B141&amp;C141,AUS_male_Toplist_21_22!$O$3:$R$2969,2,FALSE),IFERROR(VLOOKUP(B141&amp;C141,AUS_female_Toplist_21_22!$O$3:$R$2879,2,FALSE),"Not found"))</f>
        <v>1030</v>
      </c>
      <c r="I141" s="79">
        <f>IFERROR(VLOOKUP(B141&amp;C141,AUS_male_Toplist_21_22!$O$3:$R$2969,3,FALSE),IFERROR(VLOOKUP(B141&amp;C141,AUS_female_Toplist_21_22!$O$3:$R$2879,3,FALSE),"Not found"))</f>
        <v>28</v>
      </c>
      <c r="J141" s="2">
        <f>IFERROR(VLOOKUP(B141&amp;C141,AUS_male_Toplist_21_22!$O$3:$R$2969,4,FALSE),IFERROR(VLOOKUP(B141&amp;C141,AUS_female_Toplist_21_22!$O$3:$R$2879,4,FALSE),"Not found"))</f>
        <v>3</v>
      </c>
      <c r="K141" s="2">
        <f>(COUNTIF($B$2:$B141,$B141)=1)+0</f>
        <v>1</v>
      </c>
      <c r="L141" s="2">
        <f>IF(K141=1,RANK(H141,$H$2:$H$1208,0),"Alternate event")</f>
        <v>469</v>
      </c>
      <c r="M141" s="2" t="str">
        <f t="shared" si="9"/>
        <v>Aiden HARVEYshot-put</v>
      </c>
      <c r="N141" t="str">
        <f>IF(COUNTIFS($M$2:$M$3996, M141)&gt;1, "Duplicate", "Unique")</f>
        <v>Unique</v>
      </c>
    </row>
    <row r="142" spans="1:14" x14ac:dyDescent="0.2">
      <c r="A142" s="2">
        <f t="shared" si="10"/>
        <v>84</v>
      </c>
      <c r="B142" t="s">
        <v>291</v>
      </c>
      <c r="C142" t="s">
        <v>34</v>
      </c>
      <c r="D142" s="5">
        <v>35559</v>
      </c>
      <c r="E142" s="41">
        <f t="shared" ca="1" si="8"/>
        <v>24</v>
      </c>
      <c r="F142" s="42" t="str">
        <f>IFERROR(VLOOKUP(B142&amp;C142,AUS_male_points_list!$A$3:$S$1048576,19,FALSE), IFERROR(VLOOKUP(B142&amp;C142,AUS_female_points_list!$A$3:$S$1048576,19,FALSE),""))</f>
        <v/>
      </c>
      <c r="G142" s="2" t="str">
        <f>_xlfn.IFNA(VLOOKUP(B142&amp;C142,Nat_Champs!$C$2:$D$41,2,),"")</f>
        <v/>
      </c>
      <c r="H142" s="79">
        <f>IFERROR(VLOOKUP(B142&amp;C142,AUS_male_Toplist_21_22!$O$3:$R$2969,2,FALSE),IFERROR(VLOOKUP(B142&amp;C142,AUS_female_Toplist_21_22!$O$3:$R$2879,2,FALSE),"Not found"))</f>
        <v>1146</v>
      </c>
      <c r="I142" s="79">
        <f>IFERROR(VLOOKUP(B142&amp;C142,AUS_male_Toplist_21_22!$O$3:$R$2969,3,FALSE),IFERROR(VLOOKUP(B142&amp;C142,AUS_female_Toplist_21_22!$O$3:$R$2879,3,FALSE),"Not found"))</f>
        <v>28</v>
      </c>
      <c r="J142" s="2">
        <f>IFERROR(VLOOKUP(B142&amp;C142,AUS_male_Toplist_21_22!$O$3:$R$2969,4,FALSE),IFERROR(VLOOKUP(B142&amp;C142,AUS_female_Toplist_21_22!$O$3:$R$2879,4,FALSE),"Not found"))</f>
        <v>5</v>
      </c>
      <c r="K142" s="2">
        <f>(COUNTIF($B$2:$B142,$B142)=1)+0</f>
        <v>1</v>
      </c>
      <c r="L142" s="2">
        <f>IF(K142=1,RANK(H142,$H$2:$H$1208,0),"Alternate event")</f>
        <v>67</v>
      </c>
      <c r="M142" s="2" t="str">
        <f t="shared" si="9"/>
        <v>Georgia WINKCUP3000msc</v>
      </c>
      <c r="N142" t="str">
        <f>IF(COUNTIFS($M$2:$M$3996, M142)&gt;1, "Duplicate", "Unique")</f>
        <v>Unique</v>
      </c>
    </row>
    <row r="143" spans="1:14" x14ac:dyDescent="0.2">
      <c r="A143" s="2">
        <f t="shared" si="10"/>
        <v>84</v>
      </c>
      <c r="B143" t="s">
        <v>168</v>
      </c>
      <c r="C143" t="s">
        <v>43</v>
      </c>
      <c r="D143" s="5">
        <v>37801</v>
      </c>
      <c r="E143" s="41">
        <f t="shared" ca="1" si="8"/>
        <v>18</v>
      </c>
      <c r="F143" s="42" t="str">
        <f>IFERROR(VLOOKUP(B143&amp;C143,AUS_male_points_list!$A$3:$S$1048576,19,FALSE), IFERROR(VLOOKUP(B143&amp;C143,AUS_female_points_list!$A$3:$S$1048576,19,FALSE),""))</f>
        <v/>
      </c>
      <c r="G143" s="2" t="str">
        <f>_xlfn.IFNA(VLOOKUP(B143&amp;C143,Nat_Champs!$C$2:$D$41,2,),"")</f>
        <v/>
      </c>
      <c r="H143" s="79">
        <f>IFERROR(VLOOKUP(B143&amp;C143,AUS_male_Toplist_21_22!$O$3:$R$2969,2,FALSE),IFERROR(VLOOKUP(B143&amp;C143,AUS_female_Toplist_21_22!$O$3:$R$2879,2,FALSE),"Not found"))</f>
        <v>931</v>
      </c>
      <c r="I143" s="79">
        <f>IFERROR(VLOOKUP(B143&amp;C143,AUS_male_Toplist_21_22!$O$3:$R$2969,3,FALSE),IFERROR(VLOOKUP(B143&amp;C143,AUS_female_Toplist_21_22!$O$3:$R$2879,3,FALSE),"Not found"))</f>
        <v>28</v>
      </c>
      <c r="J143" s="2">
        <f>IFERROR(VLOOKUP(B143&amp;C143,AUS_male_Toplist_21_22!$O$3:$R$2969,4,FALSE),IFERROR(VLOOKUP(B143&amp;C143,AUS_female_Toplist_21_22!$O$3:$R$2879,4,FALSE),"Not found"))</f>
        <v>6</v>
      </c>
      <c r="K143" s="2">
        <f>(COUNTIF($B$2:$B143,$B143)=1)+0</f>
        <v>1</v>
      </c>
      <c r="L143" s="2">
        <f>IF(K143=1,RANK(H143,$H$2:$H$1208,0),"Alternate event")</f>
        <v>773</v>
      </c>
      <c r="M143" s="2" t="str">
        <f t="shared" si="9"/>
        <v>Emelia SURCHheptathlon</v>
      </c>
      <c r="N143" t="str">
        <f>IF(COUNTIFS($M$2:$M$3996, M143)&gt;1, "Duplicate", "Unique")</f>
        <v>Unique</v>
      </c>
    </row>
    <row r="144" spans="1:14" x14ac:dyDescent="0.2">
      <c r="A144" s="2">
        <f t="shared" si="10"/>
        <v>84</v>
      </c>
      <c r="B144" t="s">
        <v>431</v>
      </c>
      <c r="C144" s="5" t="s">
        <v>36</v>
      </c>
      <c r="D144" s="5">
        <v>38081</v>
      </c>
      <c r="E144" s="41">
        <f t="shared" ca="1" si="8"/>
        <v>18</v>
      </c>
      <c r="F144" s="42" t="str">
        <f>IFERROR(VLOOKUP(B144&amp;C144,AUS_male_points_list!$A$3:$S$1048576,19,FALSE), IFERROR(VLOOKUP(B144&amp;C144,AUS_female_points_list!$A$3:$S$1048576,19,FALSE),""))</f>
        <v/>
      </c>
      <c r="G144" s="2" t="str">
        <f>_xlfn.IFNA(VLOOKUP(B144&amp;C144,Nat_Champs!$C$2:$D$41,2,),"")</f>
        <v/>
      </c>
      <c r="H144" s="79">
        <f>IFERROR(VLOOKUP(B144&amp;C144,AUS_male_Toplist_21_22!$O$3:$R$2969,2,FALSE),IFERROR(VLOOKUP(B144&amp;C144,AUS_female_Toplist_21_22!$O$3:$R$2879,2,FALSE),"Not found"))</f>
        <v>960</v>
      </c>
      <c r="I144" s="79">
        <f>IFERROR(VLOOKUP(B144&amp;C144,AUS_male_Toplist_21_22!$O$3:$R$2969,3,FALSE),IFERROR(VLOOKUP(B144&amp;C144,AUS_female_Toplist_21_22!$O$3:$R$2879,3,FALSE),"Not found"))</f>
        <v>28</v>
      </c>
      <c r="J144" s="2">
        <f>IFERROR(VLOOKUP(B144&amp;C144,AUS_male_Toplist_21_22!$O$3:$R$2969,4,FALSE),IFERROR(VLOOKUP(B144&amp;C144,AUS_female_Toplist_21_22!$O$3:$R$2879,4,FALSE),"Not found"))</f>
        <v>10</v>
      </c>
      <c r="K144" s="2">
        <f>(COUNTIF($B$2:$B144,$B144)=1)+0</f>
        <v>1</v>
      </c>
      <c r="L144" s="2">
        <f>IF(K144=1,RANK(H144,$H$2:$H$1208,0),"Alternate event")</f>
        <v>713</v>
      </c>
      <c r="M144" s="2" t="str">
        <f t="shared" si="9"/>
        <v>Ellie PARSONSpole-vault</v>
      </c>
      <c r="N144" t="str">
        <f>IF(COUNTIFS($M$2:$M$3996, M144)&gt;1, "Duplicate", "Unique")</f>
        <v>Unique</v>
      </c>
    </row>
    <row r="145" spans="1:14" x14ac:dyDescent="0.2">
      <c r="A145" s="2">
        <f t="shared" si="10"/>
        <v>84</v>
      </c>
      <c r="B145" t="s">
        <v>432</v>
      </c>
      <c r="C145" t="s">
        <v>36</v>
      </c>
      <c r="D145" s="5">
        <v>38208</v>
      </c>
      <c r="E145" s="41">
        <f t="shared" ca="1" si="8"/>
        <v>17</v>
      </c>
      <c r="F145" s="42" t="str">
        <f>IFERROR(VLOOKUP(B145&amp;C145,AUS_male_points_list!$A$3:$S$1048576,19,FALSE), IFERROR(VLOOKUP(B145&amp;C145,AUS_female_points_list!$A$3:$S$1048576,19,FALSE),""))</f>
        <v/>
      </c>
      <c r="G145" s="2" t="str">
        <f>_xlfn.IFNA(VLOOKUP(B145&amp;C145,Nat_Champs!$C$2:$D$41,2,),"")</f>
        <v/>
      </c>
      <c r="H145" s="79">
        <f>IFERROR(VLOOKUP(B145&amp;C145,AUS_male_Toplist_21_22!$O$3:$R$2969,2,FALSE),IFERROR(VLOOKUP(B145&amp;C145,AUS_female_Toplist_21_22!$O$3:$R$2879,2,FALSE),"Not found"))</f>
        <v>960</v>
      </c>
      <c r="I145" s="79">
        <f>IFERROR(VLOOKUP(B145&amp;C145,AUS_male_Toplist_21_22!$O$3:$R$2969,3,FALSE),IFERROR(VLOOKUP(B145&amp;C145,AUS_female_Toplist_21_22!$O$3:$R$2879,3,FALSE),"Not found"))</f>
        <v>28</v>
      </c>
      <c r="J145" s="2">
        <f>IFERROR(VLOOKUP(B145&amp;C145,AUS_male_Toplist_21_22!$O$3:$R$2969,4,FALSE),IFERROR(VLOOKUP(B145&amp;C145,AUS_female_Toplist_21_22!$O$3:$R$2879,4,FALSE),"Not found"))</f>
        <v>10</v>
      </c>
      <c r="K145" s="2">
        <f>(COUNTIF($B$2:$B145,$B145)=1)+0</f>
        <v>1</v>
      </c>
      <c r="L145" s="2">
        <f>IF(K145=1,RANK(H145,$H$2:$H$1208,0),"Alternate event")</f>
        <v>713</v>
      </c>
      <c r="M145" s="2" t="str">
        <f t="shared" si="9"/>
        <v>Georgia TAYLERpole-vault</v>
      </c>
      <c r="N145" t="str">
        <f>IF(COUNTIFS($M$2:$M$3996, M145)&gt;1, "Duplicate", "Unique")</f>
        <v>Unique</v>
      </c>
    </row>
    <row r="146" spans="1:14" x14ac:dyDescent="0.2">
      <c r="A146" s="2">
        <f t="shared" si="10"/>
        <v>84</v>
      </c>
      <c r="B146" t="s">
        <v>426</v>
      </c>
      <c r="C146" t="s">
        <v>36</v>
      </c>
      <c r="D146" s="5">
        <v>36545</v>
      </c>
      <c r="E146" s="41">
        <f t="shared" ca="1" si="8"/>
        <v>22</v>
      </c>
      <c r="F146" s="42" t="str">
        <f>IFERROR(VLOOKUP(B146&amp;C146,AUS_male_points_list!$A$3:$S$1048576,19,FALSE), IFERROR(VLOOKUP(B146&amp;C146,AUS_female_points_list!$A$3:$S$1048576,19,FALSE),""))</f>
        <v/>
      </c>
      <c r="G146" s="2" t="str">
        <f>_xlfn.IFNA(VLOOKUP(B146&amp;C146,Nat_Champs!$C$2:$D$41,2,),"")</f>
        <v/>
      </c>
      <c r="H146" s="79">
        <f>IFERROR(VLOOKUP(B146&amp;C146,AUS_male_Toplist_21_22!$O$3:$R$2969,2,FALSE),IFERROR(VLOOKUP(B146&amp;C146,AUS_female_Toplist_21_22!$O$3:$R$2879,2,FALSE),"Not found"))</f>
        <v>960</v>
      </c>
      <c r="I146" s="79">
        <f>IFERROR(VLOOKUP(B146&amp;C146,AUS_male_Toplist_21_22!$O$3:$R$2969,3,FALSE),IFERROR(VLOOKUP(B146&amp;C146,AUS_female_Toplist_21_22!$O$3:$R$2879,3,FALSE),"Not found"))</f>
        <v>28</v>
      </c>
      <c r="J146" s="2">
        <f>IFERROR(VLOOKUP(B146&amp;C146,AUS_male_Toplist_21_22!$O$3:$R$2969,4,FALSE),IFERROR(VLOOKUP(B146&amp;C146,AUS_female_Toplist_21_22!$O$3:$R$2879,4,FALSE),"Not found"))</f>
        <v>10</v>
      </c>
      <c r="K146" s="2">
        <f>(COUNTIF($B$2:$B146,$B146)=1)+0</f>
        <v>1</v>
      </c>
      <c r="L146" s="2">
        <f>IF(K146=1,RANK(H146,$H$2:$H$1208,0),"Alternate event")</f>
        <v>713</v>
      </c>
      <c r="M146" s="2" t="str">
        <f t="shared" si="9"/>
        <v>Lauren HYDE-COOLINGpole-vault</v>
      </c>
      <c r="N146" t="str">
        <f>IF(COUNTIFS($M$2:$M$3996, M146)&gt;1, "Duplicate", "Unique")</f>
        <v>Unique</v>
      </c>
    </row>
    <row r="147" spans="1:14" x14ac:dyDescent="0.2">
      <c r="A147" s="2">
        <f t="shared" si="10"/>
        <v>85</v>
      </c>
      <c r="B147" t="s">
        <v>205</v>
      </c>
      <c r="C147" t="s">
        <v>26</v>
      </c>
      <c r="D147" s="5">
        <v>36633</v>
      </c>
      <c r="E147" s="41">
        <f t="shared" ca="1" si="8"/>
        <v>21</v>
      </c>
      <c r="F147" s="42" t="str">
        <f>IFERROR(VLOOKUP(B147&amp;C147,AUS_male_points_list!$A$3:$S$1048576,19,FALSE), IFERROR(VLOOKUP(B147&amp;C147,AUS_female_points_list!$A$3:$S$1048576,19,FALSE),""))</f>
        <v/>
      </c>
      <c r="G147" s="2" t="str">
        <f>_xlfn.IFNA(VLOOKUP(B147&amp;C147,Nat_Champs!$C$2:$D$41,2,),"")</f>
        <v/>
      </c>
      <c r="H147" s="79">
        <f>IFERROR(VLOOKUP(B147&amp;C147,AUS_male_Toplist_21_22!$O$3:$R$2969,2,FALSE),IFERROR(VLOOKUP(B147&amp;C147,AUS_female_Toplist_21_22!$O$3:$R$2879,2,FALSE),"Not found"))</f>
        <v>1142</v>
      </c>
      <c r="I147" s="79">
        <f>IFERROR(VLOOKUP(B147&amp;C147,AUS_male_Toplist_21_22!$O$3:$R$2969,3,FALSE),IFERROR(VLOOKUP(B147&amp;C147,AUS_female_Toplist_21_22!$O$3:$R$2879,3,FALSE),"Not found"))</f>
        <v>29</v>
      </c>
      <c r="J147" s="2">
        <f>IFERROR(VLOOKUP(B147&amp;C147,AUS_male_Toplist_21_22!$O$3:$R$2969,4,FALSE),IFERROR(VLOOKUP(B147&amp;C147,AUS_female_Toplist_21_22!$O$3:$R$2879,4,FALSE),"Not found"))</f>
        <v>1</v>
      </c>
      <c r="K147" s="2">
        <f>(COUNTIF($B$2:$B147,$B147)=1)+0</f>
        <v>1</v>
      </c>
      <c r="L147" s="2">
        <f>IF(K147=1,RANK(H147,$H$2:$H$1208,0),"Alternate event")</f>
        <v>76</v>
      </c>
      <c r="M147" s="2" t="str">
        <f>B147&amp;C147</f>
        <v>Bendere OBOYA400m</v>
      </c>
      <c r="N147" t="str">
        <f>IF(COUNTIFS($M$2:$M$3996, M147)&gt;1, "Duplicate", "Unique")</f>
        <v>Unique</v>
      </c>
    </row>
    <row r="148" spans="1:14" x14ac:dyDescent="0.2">
      <c r="A148" s="2">
        <f t="shared" si="10"/>
        <v>86</v>
      </c>
      <c r="B148" t="s">
        <v>752</v>
      </c>
      <c r="C148" t="s">
        <v>38</v>
      </c>
      <c r="D148" s="5">
        <v>37186</v>
      </c>
      <c r="E148" s="41">
        <f t="shared" ca="1" si="8"/>
        <v>20</v>
      </c>
      <c r="F148" s="42" t="str">
        <f>IFERROR(VLOOKUP(B148&amp;C148,AUS_male_points_list!$A$3:$S$1048576,19,FALSE), IFERROR(VLOOKUP(B148&amp;C148,AUS_female_points_list!$A$3:$S$1048576,19,FALSE),""))</f>
        <v/>
      </c>
      <c r="G148" s="2" t="str">
        <f>_xlfn.IFNA(VLOOKUP(B148&amp;C148,Nat_Champs!$C$2:$D$41,2,),"")</f>
        <v/>
      </c>
      <c r="H148" s="79">
        <f>IFERROR(VLOOKUP(B148&amp;C148,AUS_male_Toplist_21_22!$O$3:$R$2969,2,FALSE),IFERROR(VLOOKUP(B148&amp;C148,AUS_female_Toplist_21_22!$O$3:$R$2879,2,FALSE),"Not found"))</f>
        <v>1083</v>
      </c>
      <c r="I148" s="79">
        <f>IFERROR(VLOOKUP(B148&amp;C148,AUS_male_Toplist_21_22!$O$3:$R$2969,3,FALSE),IFERROR(VLOOKUP(B148&amp;C148,AUS_female_Toplist_21_22!$O$3:$R$2879,3,FALSE),"Not found"))</f>
        <v>29</v>
      </c>
      <c r="J148" s="2">
        <f>IFERROR(VLOOKUP(B148&amp;C148,AUS_male_Toplist_21_22!$O$3:$R$2969,4,FALSE),IFERROR(VLOOKUP(B148&amp;C148,AUS_female_Toplist_21_22!$O$3:$R$2879,4,FALSE),"Not found"))</f>
        <v>3</v>
      </c>
      <c r="K148" s="2">
        <f>(COUNTIF($B$2:$B148,$B148)=1)+0</f>
        <v>1</v>
      </c>
      <c r="L148" s="2">
        <f>IF(K148=1,RANK(H148,$H$2:$H$1208,0),"Alternate event")</f>
        <v>262</v>
      </c>
      <c r="M148" s="2" t="str">
        <f t="shared" si="9"/>
        <v>Connor MURPHYtriple-jump</v>
      </c>
      <c r="N148" t="str">
        <f>IF(COUNTIFS($M$2:$M$3996, M148)&gt;1, "Duplicate", "Unique")</f>
        <v>Unique</v>
      </c>
    </row>
    <row r="149" spans="1:14" x14ac:dyDescent="0.2">
      <c r="A149" s="2">
        <f t="shared" si="10"/>
        <v>86</v>
      </c>
      <c r="B149" t="s">
        <v>645</v>
      </c>
      <c r="C149" t="s">
        <v>29</v>
      </c>
      <c r="D149" s="5">
        <v>35634</v>
      </c>
      <c r="E149" s="41">
        <f t="shared" ca="1" si="8"/>
        <v>24</v>
      </c>
      <c r="F149" s="42" t="str">
        <f>IFERROR(VLOOKUP(B149&amp;C149,AUS_male_points_list!$A$3:$S$1048576,19,FALSE), IFERROR(VLOOKUP(B149&amp;C149,AUS_female_points_list!$A$3:$S$1048576,19,FALSE),""))</f>
        <v/>
      </c>
      <c r="G149" s="2" t="str">
        <f>_xlfn.IFNA(VLOOKUP(B149&amp;C149,Nat_Champs!$C$2:$D$41,2,),"")</f>
        <v>Y</v>
      </c>
      <c r="H149" s="79">
        <f>IFERROR(VLOOKUP(B149&amp;C149,AUS_male_Toplist_21_22!$O$3:$R$2969,2,FALSE),IFERROR(VLOOKUP(B149&amp;C149,AUS_female_Toplist_21_22!$O$3:$R$2879,2,FALSE),"Not found"))</f>
        <v>1139</v>
      </c>
      <c r="I149" s="79">
        <f>IFERROR(VLOOKUP(B149&amp;C149,AUS_male_Toplist_21_22!$O$3:$R$2969,3,FALSE),IFERROR(VLOOKUP(B149&amp;C149,AUS_female_Toplist_21_22!$O$3:$R$2879,3,FALSE),"Not found"))</f>
        <v>29</v>
      </c>
      <c r="J149" s="2">
        <f>IFERROR(VLOOKUP(B149&amp;C149,AUS_male_Toplist_21_22!$O$3:$R$2969,4,FALSE),IFERROR(VLOOKUP(B149&amp;C149,AUS_female_Toplist_21_22!$O$3:$R$2879,4,FALSE),"Not found"))</f>
        <v>4</v>
      </c>
      <c r="K149" s="2">
        <f>(COUNTIF($B$2:$B149,$B149)=1)+0</f>
        <v>0</v>
      </c>
      <c r="L149" s="2" t="str">
        <f>IF(K149=1,RANK(H149,$H$2:$H$1208,0),"Alternate event")</f>
        <v>Alternate event</v>
      </c>
      <c r="M149" s="2" t="str">
        <f t="shared" si="9"/>
        <v>Matthew RAMSDEN5000m</v>
      </c>
      <c r="N149" t="str">
        <f>IF(COUNTIFS($M$2:$M$3996, M149)&gt;1, "Duplicate", "Unique")</f>
        <v>Unique</v>
      </c>
    </row>
    <row r="150" spans="1:14" x14ac:dyDescent="0.2">
      <c r="A150" s="2">
        <f t="shared" si="10"/>
        <v>86</v>
      </c>
      <c r="B150" t="s">
        <v>761</v>
      </c>
      <c r="C150" t="s">
        <v>35</v>
      </c>
      <c r="D150" s="5">
        <v>36628</v>
      </c>
      <c r="E150" s="41">
        <f t="shared" ca="1" si="8"/>
        <v>21</v>
      </c>
      <c r="F150" s="42" t="str">
        <f>IFERROR(VLOOKUP(B150&amp;C150,AUS_male_points_list!$A$3:$S$1048576,19,FALSE), IFERROR(VLOOKUP(B150&amp;C150,AUS_female_points_list!$A$3:$S$1048576,19,FALSE),""))</f>
        <v/>
      </c>
      <c r="G150" s="2" t="str">
        <f>_xlfn.IFNA(VLOOKUP(B150&amp;C150,Nat_Champs!$C$2:$D$41,2,),"")</f>
        <v/>
      </c>
      <c r="H150" s="79">
        <f>IFERROR(VLOOKUP(B150&amp;C150,AUS_male_Toplist_21_22!$O$3:$R$2969,2,FALSE),IFERROR(VLOOKUP(B150&amp;C150,AUS_female_Toplist_21_22!$O$3:$R$2879,2,FALSE),"Not found"))</f>
        <v>1090</v>
      </c>
      <c r="I150" s="79">
        <f>IFERROR(VLOOKUP(B150&amp;C150,AUS_male_Toplist_21_22!$O$3:$R$2969,3,FALSE),IFERROR(VLOOKUP(B150&amp;C150,AUS_female_Toplist_21_22!$O$3:$R$2879,3,FALSE),"Not found"))</f>
        <v>29</v>
      </c>
      <c r="J150" s="2">
        <f>IFERROR(VLOOKUP(B150&amp;C150,AUS_male_Toplist_21_22!$O$3:$R$2969,4,FALSE),IFERROR(VLOOKUP(B150&amp;C150,AUS_female_Toplist_21_22!$O$3:$R$2879,4,FALSE),"Not found"))</f>
        <v>6</v>
      </c>
      <c r="K150" s="2">
        <f>(COUNTIF($B$2:$B150,$B150)=1)+0</f>
        <v>1</v>
      </c>
      <c r="L150" s="2">
        <f>IF(K150=1,RANK(H150,$H$2:$H$1208,0),"Alternate event")</f>
        <v>237</v>
      </c>
      <c r="M150" s="2" t="str">
        <f t="shared" si="9"/>
        <v>Simioluwa THOMSEN-AJAYIhigh-jump</v>
      </c>
      <c r="N150" t="str">
        <f>IF(COUNTIFS($M$2:$M$3996, M150)&gt;1, "Duplicate", "Unique")</f>
        <v>Unique</v>
      </c>
    </row>
    <row r="151" spans="1:14" x14ac:dyDescent="0.2">
      <c r="A151" s="2">
        <f t="shared" si="10"/>
        <v>86</v>
      </c>
      <c r="B151" t="s">
        <v>971</v>
      </c>
      <c r="C151" t="s">
        <v>85</v>
      </c>
      <c r="D151" s="5">
        <v>37209</v>
      </c>
      <c r="E151" s="41">
        <f t="shared" ca="1" si="8"/>
        <v>20</v>
      </c>
      <c r="F151" s="42" t="str">
        <f>IFERROR(VLOOKUP(B151&amp;C151,AUS_male_points_list!$A$3:$S$1048576,19,FALSE), IFERROR(VLOOKUP(B151&amp;C151,AUS_female_points_list!$A$3:$S$1048576,19,FALSE),""))</f>
        <v/>
      </c>
      <c r="G151" s="2" t="str">
        <f>_xlfn.IFNA(VLOOKUP(B151&amp;C151,Nat_Champs!$C$2:$D$41,2,),"")</f>
        <v/>
      </c>
      <c r="H151" s="79">
        <f>IFERROR(VLOOKUP(B151&amp;C151,AUS_male_Toplist_21_22!$O$3:$R$2969,2,FALSE),IFERROR(VLOOKUP(B151&amp;C151,AUS_female_Toplist_21_22!$O$3:$R$2879,2,FALSE),"Not found"))</f>
        <v>923</v>
      </c>
      <c r="I151" s="79">
        <f>IFERROR(VLOOKUP(B151&amp;C151,AUS_male_Toplist_21_22!$O$3:$R$2969,3,FALSE),IFERROR(VLOOKUP(B151&amp;C151,AUS_female_Toplist_21_22!$O$3:$R$2879,3,FALSE),"Not found"))</f>
        <v>29</v>
      </c>
      <c r="J151" s="2">
        <f>IFERROR(VLOOKUP(B151&amp;C151,AUS_male_Toplist_21_22!$O$3:$R$2969,4,FALSE),IFERROR(VLOOKUP(B151&amp;C151,AUS_female_Toplist_21_22!$O$3:$R$2879,4,FALSE),"Not found"))</f>
        <v>10</v>
      </c>
      <c r="K151" s="2">
        <f>(COUNTIF($B$2:$B151,$B151)=1)+0</f>
        <v>1</v>
      </c>
      <c r="L151" s="2">
        <f>IF(K151=1,RANK(H151,$H$2:$H$1208,0),"Alternate event")</f>
        <v>790</v>
      </c>
      <c r="M151" s="2" t="str">
        <f t="shared" si="9"/>
        <v>Hannah MISONrace-walking</v>
      </c>
      <c r="N151" t="str">
        <f>IF(COUNTIFS($M$2:$M$3996, M151)&gt;1, "Duplicate", "Unique")</f>
        <v>Unique</v>
      </c>
    </row>
    <row r="152" spans="1:14" x14ac:dyDescent="0.2">
      <c r="A152" s="2">
        <f t="shared" si="10"/>
        <v>87</v>
      </c>
      <c r="B152" t="s">
        <v>309</v>
      </c>
      <c r="C152" t="s">
        <v>82</v>
      </c>
      <c r="D152" s="5">
        <v>30264</v>
      </c>
      <c r="E152" s="41">
        <f t="shared" ca="1" si="8"/>
        <v>39</v>
      </c>
      <c r="F152" s="42" t="str">
        <f>IFERROR(VLOOKUP(B152&amp;C152,AUS_male_points_list!$A$3:$S$1048576,19,FALSE), IFERROR(VLOOKUP(B152&amp;C152,AUS_female_points_list!$A$3:$S$1048576,19,FALSE),""))</f>
        <v/>
      </c>
      <c r="G152" s="2" t="str">
        <f>_xlfn.IFNA(VLOOKUP(B152&amp;C152,Nat_Champs!$C$2:$D$41,2,),"")</f>
        <v/>
      </c>
      <c r="H152" s="79">
        <f>IFERROR(VLOOKUP(B152&amp;C152,AUS_male_Toplist_21_22!$O$3:$R$2969,2,FALSE),IFERROR(VLOOKUP(B152&amp;C152,AUS_female_Toplist_21_22!$O$3:$R$2879,2,FALSE),"Not found"))</f>
        <v>1181</v>
      </c>
      <c r="I152" s="79">
        <f>IFERROR(VLOOKUP(B152&amp;C152,AUS_male_Toplist_21_22!$O$3:$R$2969,3,FALSE),IFERROR(VLOOKUP(B152&amp;C152,AUS_female_Toplist_21_22!$O$3:$R$2879,3,FALSE),"Not found"))</f>
        <v>30</v>
      </c>
      <c r="J152" s="2">
        <f>IFERROR(VLOOKUP(B152&amp;C152,AUS_male_Toplist_21_22!$O$3:$R$2969,4,FALSE),IFERROR(VLOOKUP(B152&amp;C152,AUS_female_Toplist_21_22!$O$3:$R$2879,4,FALSE),"Not found"))</f>
        <v>1</v>
      </c>
      <c r="K152" s="2">
        <f>(COUNTIF($B$2:$B152,$B152)=1)+0</f>
        <v>1</v>
      </c>
      <c r="L152" s="2">
        <f>IF(K152=1,RANK(H152,$H$2:$H$1208,0),"Alternate event")</f>
        <v>25</v>
      </c>
      <c r="M152" s="2" t="str">
        <f t="shared" si="9"/>
        <v>Eloise WELLINGSmarathon</v>
      </c>
      <c r="N152" t="str">
        <f>IF(COUNTIFS($M$2:$M$3996, M152)&gt;1, "Duplicate", "Unique")</f>
        <v>Unique</v>
      </c>
    </row>
    <row r="153" spans="1:14" x14ac:dyDescent="0.2">
      <c r="A153" s="2">
        <f t="shared" si="10"/>
        <v>88</v>
      </c>
      <c r="B153" t="s">
        <v>101</v>
      </c>
      <c r="C153" t="s">
        <v>2</v>
      </c>
      <c r="D153" s="5">
        <v>35086</v>
      </c>
      <c r="E153" s="41">
        <f t="shared" ca="1" si="8"/>
        <v>26</v>
      </c>
      <c r="F153" s="42" t="str">
        <f>IFERROR(VLOOKUP(B153&amp;C153,AUS_male_points_list!$A$3:$S$1048576,19,FALSE), IFERROR(VLOOKUP(B153&amp;C153,AUS_female_points_list!$A$3:$S$1048576,19,FALSE),""))</f>
        <v/>
      </c>
      <c r="G153" s="2" t="str">
        <f>_xlfn.IFNA(VLOOKUP(B153&amp;C153,Nat_Champs!$C$2:$D$41,2,),"")</f>
        <v/>
      </c>
      <c r="H153" s="79">
        <f>IFERROR(VLOOKUP(B153&amp;C153,AUS_male_Toplist_21_22!$O$3:$R$2969,2,FALSE),IFERROR(VLOOKUP(B153&amp;C153,AUS_female_Toplist_21_22!$O$3:$R$2879,2,FALSE),"Not found"))</f>
        <v>1165</v>
      </c>
      <c r="I153" s="79">
        <f>IFERROR(VLOOKUP(B153&amp;C153,AUS_male_Toplist_21_22!$O$3:$R$2969,3,FALSE),IFERROR(VLOOKUP(B153&amp;C153,AUS_female_Toplist_21_22!$O$3:$R$2879,3,FALSE),"Not found"))</f>
        <v>30</v>
      </c>
      <c r="J153" s="2">
        <f>IFERROR(VLOOKUP(B153&amp;C153,AUS_male_Toplist_21_22!$O$3:$R$2969,4,FALSE),IFERROR(VLOOKUP(B153&amp;C153,AUS_female_Toplist_21_22!$O$3:$R$2879,4,FALSE),"Not found"))</f>
        <v>1</v>
      </c>
      <c r="K153" s="2">
        <f>(COUNTIF($B$2:$B153,$B153)=1)+0</f>
        <v>1</v>
      </c>
      <c r="L153" s="2">
        <f>IF(K153=1,RANK(H153,$H$2:$H$1208,0),"Alternate event")</f>
        <v>38</v>
      </c>
      <c r="M153" s="2" t="str">
        <f t="shared" si="9"/>
        <v>Hana BASIC100m</v>
      </c>
      <c r="N153" t="str">
        <f>IF(COUNTIFS($M$2:$M$3996, M153)&gt;1, "Duplicate", "Unique")</f>
        <v>Unique</v>
      </c>
    </row>
    <row r="154" spans="1:14" x14ac:dyDescent="0.2">
      <c r="A154" s="2">
        <f t="shared" si="10"/>
        <v>89</v>
      </c>
      <c r="B154" t="s">
        <v>860</v>
      </c>
      <c r="C154" t="s">
        <v>25</v>
      </c>
      <c r="D154" s="5">
        <v>36720</v>
      </c>
      <c r="E154" s="41">
        <f t="shared" ca="1" si="8"/>
        <v>21</v>
      </c>
      <c r="F154" s="42" t="str">
        <f>IFERROR(VLOOKUP(B154&amp;C154,AUS_male_points_list!$A$3:$S$1048576,19,FALSE), IFERROR(VLOOKUP(B154&amp;C154,AUS_female_points_list!$A$3:$S$1048576,19,FALSE),""))</f>
        <v/>
      </c>
      <c r="G154" s="2" t="str">
        <f>_xlfn.IFNA(VLOOKUP(B154&amp;C154,Nat_Champs!$C$2:$D$41,2,),"")</f>
        <v>Y</v>
      </c>
      <c r="H154" s="79">
        <f>IFERROR(VLOOKUP(B154&amp;C154,AUS_male_Toplist_21_22!$O$3:$R$2969,2,FALSE),IFERROR(VLOOKUP(B154&amp;C154,AUS_female_Toplist_21_22!$O$3:$R$2879,2,FALSE),"Not found"))</f>
        <v>1140</v>
      </c>
      <c r="I154" s="79">
        <f>IFERROR(VLOOKUP(B154&amp;C154,AUS_male_Toplist_21_22!$O$3:$R$2969,3,FALSE),IFERROR(VLOOKUP(B154&amp;C154,AUS_female_Toplist_21_22!$O$3:$R$2879,3,FALSE),"Not found"))</f>
        <v>30</v>
      </c>
      <c r="J154" s="2">
        <f>IFERROR(VLOOKUP(B154&amp;C154,AUS_male_Toplist_21_22!$O$3:$R$2969,4,FALSE),IFERROR(VLOOKUP(B154&amp;C154,AUS_female_Toplist_21_22!$O$3:$R$2879,4,FALSE),"Not found"))</f>
        <v>2</v>
      </c>
      <c r="K154" s="2">
        <f>(COUNTIF($B$2:$B154,$B154)=1)+0</f>
        <v>1</v>
      </c>
      <c r="L154" s="2">
        <f>IF(K154=1,RANK(H154,$H$2:$H$1208,0),"Alternate event")</f>
        <v>79</v>
      </c>
      <c r="M154" s="2" t="str">
        <f t="shared" si="9"/>
        <v>Ella CONNOLLY200m</v>
      </c>
      <c r="N154" t="str">
        <f>IF(COUNTIFS($M$2:$M$3996, M154)&gt;1, "Duplicate", "Unique")</f>
        <v>Unique</v>
      </c>
    </row>
    <row r="155" spans="1:14" x14ac:dyDescent="0.2">
      <c r="A155" s="2">
        <f t="shared" si="10"/>
        <v>89</v>
      </c>
      <c r="B155" t="s">
        <v>646</v>
      </c>
      <c r="C155" t="s">
        <v>28</v>
      </c>
      <c r="D155" s="5">
        <v>34002</v>
      </c>
      <c r="E155" s="41">
        <f t="shared" ca="1" si="8"/>
        <v>29</v>
      </c>
      <c r="F155" s="42" t="str">
        <f>IFERROR(VLOOKUP(B155&amp;C155,AUS_male_points_list!$A$3:$S$1048576,19,FALSE), IFERROR(VLOOKUP(B155&amp;C155,AUS_female_points_list!$A$3:$S$1048576,19,FALSE),""))</f>
        <v/>
      </c>
      <c r="G155" s="2" t="str">
        <f>_xlfn.IFNA(VLOOKUP(B155&amp;C155,Nat_Champs!$C$2:$D$41,2,),"")</f>
        <v/>
      </c>
      <c r="H155" s="79">
        <f>IFERROR(VLOOKUP(B155&amp;C155,AUS_male_Toplist_21_22!$O$3:$R$2969,2,FALSE),IFERROR(VLOOKUP(B155&amp;C155,AUS_female_Toplist_21_22!$O$3:$R$2879,2,FALSE),"Not found"))</f>
        <v>1155</v>
      </c>
      <c r="I155" s="79">
        <f>IFERROR(VLOOKUP(B155&amp;C155,AUS_male_Toplist_21_22!$O$3:$R$2969,3,FALSE),IFERROR(VLOOKUP(B155&amp;C155,AUS_female_Toplist_21_22!$O$3:$R$2879,3,FALSE),"Not found"))</f>
        <v>30</v>
      </c>
      <c r="J155" s="2">
        <f>IFERROR(VLOOKUP(B155&amp;C155,AUS_male_Toplist_21_22!$O$3:$R$2969,4,FALSE),IFERROR(VLOOKUP(B155&amp;C155,AUS_female_Toplist_21_22!$O$3:$R$2879,4,FALSE),"Not found"))</f>
        <v>5</v>
      </c>
      <c r="K155" s="2">
        <f>(COUNTIF($B$2:$B155,$B155)=1)+0</f>
        <v>1</v>
      </c>
      <c r="L155" s="2">
        <f>IF(K155=1,RANK(H155,$H$2:$H$1208,0),"Alternate event")</f>
        <v>51</v>
      </c>
      <c r="M155" s="2" t="str">
        <f t="shared" si="9"/>
        <v>Rorey HUNTER1500m</v>
      </c>
      <c r="N155" t="str">
        <f>IF(COUNTIFS($M$2:$M$3996, M155)&gt;1, "Duplicate", "Unique")</f>
        <v>Unique</v>
      </c>
    </row>
    <row r="156" spans="1:14" x14ac:dyDescent="0.2">
      <c r="A156" s="2">
        <f t="shared" si="10"/>
        <v>89</v>
      </c>
      <c r="B156" t="s">
        <v>674</v>
      </c>
      <c r="C156" t="s">
        <v>34</v>
      </c>
      <c r="D156" s="5">
        <v>34654</v>
      </c>
      <c r="E156" s="41">
        <f t="shared" ca="1" si="8"/>
        <v>27</v>
      </c>
      <c r="F156" s="42" t="str">
        <f>IFERROR(VLOOKUP(B156&amp;C156,AUS_male_points_list!$A$3:$S$1048576,19,FALSE), IFERROR(VLOOKUP(B156&amp;C156,AUS_female_points_list!$A$3:$S$1048576,19,FALSE),""))</f>
        <v/>
      </c>
      <c r="G156" s="2" t="str">
        <f>_xlfn.IFNA(VLOOKUP(B156&amp;C156,Nat_Champs!$C$2:$D$41,2,),"")</f>
        <v/>
      </c>
      <c r="H156" s="79">
        <f>IFERROR(VLOOKUP(B156&amp;C156,AUS_male_Toplist_21_22!$O$3:$R$2969,2,FALSE),IFERROR(VLOOKUP(B156&amp;C156,AUS_female_Toplist_21_22!$O$3:$R$2879,2,FALSE),"Not found"))</f>
        <v>1118</v>
      </c>
      <c r="I156" s="79">
        <f>IFERROR(VLOOKUP(B156&amp;C156,AUS_male_Toplist_21_22!$O$3:$R$2969,3,FALSE),IFERROR(VLOOKUP(B156&amp;C156,AUS_female_Toplist_21_22!$O$3:$R$2879,3,FALSE),"Not found"))</f>
        <v>30</v>
      </c>
      <c r="J156" s="2">
        <f>IFERROR(VLOOKUP(B156&amp;C156,AUS_male_Toplist_21_22!$O$3:$R$2969,4,FALSE),IFERROR(VLOOKUP(B156&amp;C156,AUS_female_Toplist_21_22!$O$3:$R$2879,4,FALSE),"Not found"))</f>
        <v>5</v>
      </c>
      <c r="K156" s="2">
        <f>(COUNTIF($B$2:$B156,$B156)=1)+0</f>
        <v>1</v>
      </c>
      <c r="L156" s="2">
        <f>IF(K156=1,RANK(H156,$H$2:$H$1208,0),"Alternate event")</f>
        <v>132</v>
      </c>
      <c r="M156" s="2" t="str">
        <f t="shared" si="9"/>
        <v>Max STEVENS3000msc</v>
      </c>
      <c r="N156" t="str">
        <f>IF(COUNTIFS($M$2:$M$3996, M156)&gt;1, "Duplicate", "Unique")</f>
        <v>Unique</v>
      </c>
    </row>
    <row r="157" spans="1:14" x14ac:dyDescent="0.2">
      <c r="A157" s="2">
        <f t="shared" si="10"/>
        <v>89</v>
      </c>
      <c r="B157" t="s">
        <v>306</v>
      </c>
      <c r="C157" t="s">
        <v>28</v>
      </c>
      <c r="D157" s="5">
        <v>34463</v>
      </c>
      <c r="E157" s="41">
        <f t="shared" ca="1" si="8"/>
        <v>27</v>
      </c>
      <c r="F157" s="42" t="str">
        <f>IFERROR(VLOOKUP(B157&amp;C157,AUS_male_points_list!$A$3:$S$1048576,19,FALSE), IFERROR(VLOOKUP(B157&amp;C157,AUS_female_points_list!$A$3:$S$1048576,19,FALSE),""))</f>
        <v/>
      </c>
      <c r="G157" s="2" t="str">
        <f>_xlfn.IFNA(VLOOKUP(B157&amp;C157,Nat_Champs!$C$2:$D$41,2,),"")</f>
        <v/>
      </c>
      <c r="H157" s="79">
        <f>IFERROR(VLOOKUP(B157&amp;C157,AUS_male_Toplist_21_22!$O$3:$R$2969,2,FALSE),IFERROR(VLOOKUP(B157&amp;C157,AUS_female_Toplist_21_22!$O$3:$R$2879,2,FALSE),"Not found"))</f>
        <v>1144</v>
      </c>
      <c r="I157" s="79">
        <f>IFERROR(VLOOKUP(B157&amp;C157,AUS_male_Toplist_21_22!$O$3:$R$2969,3,FALSE),IFERROR(VLOOKUP(B157&amp;C157,AUS_female_Toplist_21_22!$O$3:$R$2879,3,FALSE),"Not found"))</f>
        <v>31</v>
      </c>
      <c r="J157" s="2">
        <f>IFERROR(VLOOKUP(B157&amp;C157,AUS_male_Toplist_21_22!$O$3:$R$2969,4,FALSE),IFERROR(VLOOKUP(B157&amp;C157,AUS_female_Toplist_21_22!$O$3:$R$2879,4,FALSE),"Not found"))</f>
        <v>4</v>
      </c>
      <c r="K157" s="2">
        <f>(COUNTIF($B$2:$B157,$B157)=1)+0</f>
        <v>1</v>
      </c>
      <c r="L157" s="2">
        <f>IF(K157=1,RANK(H157,$H$2:$H$1208,0),"Alternate event")</f>
        <v>68</v>
      </c>
      <c r="M157" s="2" t="str">
        <f t="shared" si="9"/>
        <v>Jenny BLUNDELL1500m</v>
      </c>
      <c r="N157" t="str">
        <f>IF(COUNTIFS($M$2:$M$3996, M157)&gt;1, "Duplicate", "Unique")</f>
        <v>Unique</v>
      </c>
    </row>
    <row r="158" spans="1:14" x14ac:dyDescent="0.2">
      <c r="A158" s="2">
        <f t="shared" si="10"/>
        <v>89</v>
      </c>
      <c r="B158" t="s">
        <v>351</v>
      </c>
      <c r="C158" t="s">
        <v>33</v>
      </c>
      <c r="D158" s="5">
        <v>34473</v>
      </c>
      <c r="E158" s="41">
        <f t="shared" ca="1" si="8"/>
        <v>27</v>
      </c>
      <c r="F158" s="42" t="str">
        <f>IFERROR(VLOOKUP(B158&amp;C158,AUS_male_points_list!$A$3:$S$1048576,19,FALSE), IFERROR(VLOOKUP(B158&amp;C158,AUS_female_points_list!$A$3:$S$1048576,19,FALSE),""))</f>
        <v/>
      </c>
      <c r="G158" s="2" t="str">
        <f>_xlfn.IFNA(VLOOKUP(B158&amp;C158,Nat_Champs!$C$2:$D$41,2,),"")</f>
        <v/>
      </c>
      <c r="H158" s="79">
        <f>IFERROR(VLOOKUP(B158&amp;C158,AUS_male_Toplist_21_22!$O$3:$R$2969,2,FALSE),IFERROR(VLOOKUP(B158&amp;C158,AUS_female_Toplist_21_22!$O$3:$R$2879,2,FALSE),"Not found"))</f>
        <v>1110</v>
      </c>
      <c r="I158" s="79">
        <f>IFERROR(VLOOKUP(B158&amp;C158,AUS_male_Toplist_21_22!$O$3:$R$2969,3,FALSE),IFERROR(VLOOKUP(B158&amp;C158,AUS_female_Toplist_21_22!$O$3:$R$2879,3,FALSE),"Not found"))</f>
        <v>31</v>
      </c>
      <c r="J158" s="2">
        <f>IFERROR(VLOOKUP(B158&amp;C158,AUS_male_Toplist_21_22!$O$3:$R$2969,4,FALSE),IFERROR(VLOOKUP(B158&amp;C158,AUS_female_Toplist_21_22!$O$3:$R$2879,4,FALSE),"Not found"))</f>
        <v>4</v>
      </c>
      <c r="K158" s="2">
        <f>(COUNTIF($B$2:$B158,$B158)=1)+0</f>
        <v>1</v>
      </c>
      <c r="L158" s="2">
        <f>IF(K158=1,RANK(H158,$H$2:$H$1208,0),"Alternate event")</f>
        <v>160</v>
      </c>
      <c r="M158" s="2" t="str">
        <f t="shared" si="9"/>
        <v>Sara KLEIN400mh</v>
      </c>
      <c r="N158" t="str">
        <f>IF(COUNTIFS($M$2:$M$3996, M158)&gt;1, "Duplicate", "Unique")</f>
        <v>Unique</v>
      </c>
    </row>
    <row r="159" spans="1:14" x14ac:dyDescent="0.2">
      <c r="A159" s="2">
        <f t="shared" si="10"/>
        <v>89</v>
      </c>
      <c r="B159" t="s">
        <v>817</v>
      </c>
      <c r="C159" t="s">
        <v>81</v>
      </c>
      <c r="D159" s="5">
        <v>36816</v>
      </c>
      <c r="E159" s="41">
        <f t="shared" ref="E159:E222" ca="1" si="11">DATEDIF(D159,TODAY(),"y")</f>
        <v>21</v>
      </c>
      <c r="F159" s="42" t="str">
        <f>IFERROR(VLOOKUP(B159&amp;C159,AUS_male_points_list!$A$3:$S$1048576,19,FALSE), IFERROR(VLOOKUP(B159&amp;C159,AUS_female_points_list!$A$3:$S$1048576,19,FALSE),""))</f>
        <v/>
      </c>
      <c r="G159" s="2" t="str">
        <f>_xlfn.IFNA(VLOOKUP(B159&amp;C159,Nat_Champs!$C$2:$D$41,2,),"")</f>
        <v/>
      </c>
      <c r="H159" s="79">
        <f>IFERROR(VLOOKUP(B159&amp;C159,AUS_male_Toplist_21_22!$O$3:$R$2969,2,FALSE),IFERROR(VLOOKUP(B159&amp;C159,AUS_female_Toplist_21_22!$O$3:$R$2879,2,FALSE),"Not found"))</f>
        <v>967</v>
      </c>
      <c r="I159" s="79">
        <f>IFERROR(VLOOKUP(B159&amp;C159,AUS_male_Toplist_21_22!$O$3:$R$2969,3,FALSE),IFERROR(VLOOKUP(B159&amp;C159,AUS_female_Toplist_21_22!$O$3:$R$2879,3,FALSE),"Not found"))</f>
        <v>31</v>
      </c>
      <c r="J159" s="2">
        <f>IFERROR(VLOOKUP(B159&amp;C159,AUS_male_Toplist_21_22!$O$3:$R$2969,4,FALSE),IFERROR(VLOOKUP(B159&amp;C159,AUS_female_Toplist_21_22!$O$3:$R$2879,4,FALSE),"Not found"))</f>
        <v>11</v>
      </c>
      <c r="K159" s="2">
        <f>(COUNTIF($B$2:$B159,$B159)=1)+0</f>
        <v>1</v>
      </c>
      <c r="L159" s="2">
        <f>IF(K159=1,RANK(H159,$H$2:$H$1208,0),"Alternate event")</f>
        <v>692</v>
      </c>
      <c r="M159" s="2" t="str">
        <f t="shared" si="9"/>
        <v>Dylan RICHARDSON20km-race-walking</v>
      </c>
      <c r="N159" t="str">
        <f>IF(COUNTIFS($M$2:$M$3996, M159)&gt;1, "Duplicate", "Unique")</f>
        <v>Unique</v>
      </c>
    </row>
    <row r="160" spans="1:14" x14ac:dyDescent="0.2">
      <c r="A160" s="2">
        <f t="shared" si="10"/>
        <v>89</v>
      </c>
      <c r="B160" t="s">
        <v>749</v>
      </c>
      <c r="C160" t="s">
        <v>38</v>
      </c>
      <c r="D160" s="5">
        <v>35543</v>
      </c>
      <c r="E160" s="41">
        <f t="shared" ca="1" si="11"/>
        <v>24</v>
      </c>
      <c r="F160" s="42" t="str">
        <f>IFERROR(VLOOKUP(B160&amp;C160,AUS_male_points_list!$A$3:$S$1048576,19,FALSE), IFERROR(VLOOKUP(B160&amp;C160,AUS_female_points_list!$A$3:$S$1048576,19,FALSE),""))</f>
        <v/>
      </c>
      <c r="G160" s="2" t="str">
        <f>_xlfn.IFNA(VLOOKUP(B160&amp;C160,Nat_Champs!$C$2:$D$41,2,),"")</f>
        <v>Y</v>
      </c>
      <c r="H160" s="79">
        <f>IFERROR(VLOOKUP(B160&amp;C160,AUS_male_Toplist_21_22!$O$3:$R$2969,2,FALSE),IFERROR(VLOOKUP(B160&amp;C160,AUS_female_Toplist_21_22!$O$3:$R$2879,2,FALSE),"Not found"))</f>
        <v>1076</v>
      </c>
      <c r="I160" s="79">
        <f>IFERROR(VLOOKUP(B160&amp;C160,AUS_male_Toplist_21_22!$O$3:$R$2969,3,FALSE),IFERROR(VLOOKUP(B160&amp;C160,AUS_female_Toplist_21_22!$O$3:$R$2879,3,FALSE),"Not found"))</f>
        <v>32</v>
      </c>
      <c r="J160" s="2">
        <f>IFERROR(VLOOKUP(B160&amp;C160,AUS_male_Toplist_21_22!$O$3:$R$2969,4,FALSE),IFERROR(VLOOKUP(B160&amp;C160,AUS_female_Toplist_21_22!$O$3:$R$2879,4,FALSE),"Not found"))</f>
        <v>4</v>
      </c>
      <c r="K160" s="2">
        <f>(COUNTIF($B$2:$B160,$B160)=1)+0</f>
        <v>1</v>
      </c>
      <c r="L160" s="2">
        <f>IF(K160=1,RANK(H160,$H$2:$H$1208,0),"Alternate event")</f>
        <v>285</v>
      </c>
      <c r="M160" s="2" t="str">
        <f t="shared" si="9"/>
        <v>Ayo OREtriple-jump</v>
      </c>
      <c r="N160" t="str">
        <f>IF(COUNTIFS($M$2:$M$3996, M160)&gt;1, "Duplicate", "Unique")</f>
        <v>Unique</v>
      </c>
    </row>
    <row r="161" spans="1:14" x14ac:dyDescent="0.2">
      <c r="A161" s="2">
        <f t="shared" si="10"/>
        <v>89</v>
      </c>
      <c r="B161" t="s">
        <v>977</v>
      </c>
      <c r="C161" t="s">
        <v>28</v>
      </c>
      <c r="D161" s="5">
        <v>37051</v>
      </c>
      <c r="E161" s="41">
        <f t="shared" ca="1" si="11"/>
        <v>20</v>
      </c>
      <c r="F161" s="42" t="str">
        <f>IFERROR(VLOOKUP(B161&amp;C161,AUS_male_points_list!$A$3:$S$1048576,19,FALSE), IFERROR(VLOOKUP(B161&amp;C161,AUS_female_points_list!$A$3:$S$1048576,19,FALSE),""))</f>
        <v/>
      </c>
      <c r="G161" s="2" t="str">
        <f>_xlfn.IFNA(VLOOKUP(B161&amp;C161,Nat_Champs!$C$2:$D$41,2,),"")</f>
        <v/>
      </c>
      <c r="H161" s="79">
        <f>IFERROR(VLOOKUP(B161&amp;C161,AUS_male_Toplist_21_22!$O$3:$R$2969,2,FALSE),IFERROR(VLOOKUP(B161&amp;C161,AUS_female_Toplist_21_22!$O$3:$R$2879,2,FALSE),"Not found"))</f>
        <v>1143</v>
      </c>
      <c r="I161" s="79">
        <f>IFERROR(VLOOKUP(B161&amp;C161,AUS_male_Toplist_21_22!$O$3:$R$2969,3,FALSE),IFERROR(VLOOKUP(B161&amp;C161,AUS_female_Toplist_21_22!$O$3:$R$2879,3,FALSE),"Not found"))</f>
        <v>32</v>
      </c>
      <c r="J161" s="2">
        <f>IFERROR(VLOOKUP(B161&amp;C161,AUS_male_Toplist_21_22!$O$3:$R$2969,4,FALSE),IFERROR(VLOOKUP(B161&amp;C161,AUS_female_Toplist_21_22!$O$3:$R$2879,4,FALSE),"Not found"))</f>
        <v>5</v>
      </c>
      <c r="K161" s="2">
        <f>(COUNTIF($B$2:$B161,$B161)=1)+0</f>
        <v>1</v>
      </c>
      <c r="L161" s="2">
        <f>IF(K161=1,RANK(H161,$H$2:$H$1208,0),"Alternate event")</f>
        <v>69</v>
      </c>
      <c r="M161" s="2" t="str">
        <f t="shared" si="9"/>
        <v>Keely SMALL1500m</v>
      </c>
      <c r="N161" t="str">
        <f>IF(COUNTIFS($M$2:$M$3996, M161)&gt;1, "Duplicate", "Unique")</f>
        <v>Unique</v>
      </c>
    </row>
    <row r="162" spans="1:14" x14ac:dyDescent="0.2">
      <c r="A162" s="2">
        <f t="shared" si="10"/>
        <v>89</v>
      </c>
      <c r="B162" t="s">
        <v>411</v>
      </c>
      <c r="C162" t="s">
        <v>35</v>
      </c>
      <c r="D162" s="5">
        <v>44732</v>
      </c>
      <c r="E162" s="41" t="e">
        <f t="shared" ca="1" si="11"/>
        <v>#NUM!</v>
      </c>
      <c r="F162" s="42" t="str">
        <f>IFERROR(VLOOKUP(B162&amp;C162,AUS_male_points_list!$A$3:$S$1048576,19,FALSE), IFERROR(VLOOKUP(B162&amp;C162,AUS_female_points_list!$A$3:$S$1048576,19,FALSE),""))</f>
        <v/>
      </c>
      <c r="G162" s="2" t="str">
        <f>_xlfn.IFNA(VLOOKUP(B162&amp;C162,Nat_Champs!$C$2:$D$41,2,),"")</f>
        <v/>
      </c>
      <c r="H162" s="79">
        <f>IFERROR(VLOOKUP(B162&amp;C162,AUS_male_Toplist_21_22!$O$3:$R$2969,2,FALSE),IFERROR(VLOOKUP(B162&amp;C162,AUS_female_Toplist_21_22!$O$3:$R$2879,2,FALSE),"Not found"))</f>
        <v>1043</v>
      </c>
      <c r="I162" s="79">
        <f>IFERROR(VLOOKUP(B162&amp;C162,AUS_male_Toplist_21_22!$O$3:$R$2969,3,FALSE),IFERROR(VLOOKUP(B162&amp;C162,AUS_female_Toplist_21_22!$O$3:$R$2879,3,FALSE),"Not found"))</f>
        <v>32</v>
      </c>
      <c r="J162" s="2">
        <f>IFERROR(VLOOKUP(B162&amp;C162,AUS_male_Toplist_21_22!$O$3:$R$2969,4,FALSE),IFERROR(VLOOKUP(B162&amp;C162,AUS_female_Toplist_21_22!$O$3:$R$2879,4,FALSE),"Not found"))</f>
        <v>5</v>
      </c>
      <c r="K162" s="2">
        <f>(COUNTIF($B$2:$B162,$B162)=1)+0</f>
        <v>1</v>
      </c>
      <c r="L162" s="2">
        <f>IF(K162=1,RANK(H162,$H$2:$H$1208,0),"Alternate event")</f>
        <v>419</v>
      </c>
      <c r="M162" s="2" t="str">
        <f t="shared" si="9"/>
        <v>Toby STOLBERGhigh-jump</v>
      </c>
      <c r="N162" t="str">
        <f>IF(COUNTIFS($M$2:$M$3996, M162)&gt;1, "Duplicate", "Unique")</f>
        <v>Unique</v>
      </c>
    </row>
    <row r="163" spans="1:14" x14ac:dyDescent="0.2">
      <c r="A163" s="2">
        <f t="shared" si="10"/>
        <v>89</v>
      </c>
      <c r="B163" t="s">
        <v>410</v>
      </c>
      <c r="C163" t="s">
        <v>35</v>
      </c>
      <c r="D163" s="5">
        <v>37383</v>
      </c>
      <c r="E163" s="41">
        <f t="shared" ca="1" si="11"/>
        <v>19</v>
      </c>
      <c r="F163" s="42" t="str">
        <f>IFERROR(VLOOKUP(B163&amp;C163,AUS_male_points_list!$A$3:$S$1048576,19,FALSE), IFERROR(VLOOKUP(B163&amp;C163,AUS_female_points_list!$A$3:$S$1048576,19,FALSE),""))</f>
        <v/>
      </c>
      <c r="G163" s="2" t="str">
        <f>_xlfn.IFNA(VLOOKUP(B163&amp;C163,Nat_Champs!$C$2:$D$41,2,),"")</f>
        <v/>
      </c>
      <c r="H163" s="79">
        <f>IFERROR(VLOOKUP(B163&amp;C163,AUS_male_Toplist_21_22!$O$3:$R$2969,2,FALSE),IFERROR(VLOOKUP(B163&amp;C163,AUS_female_Toplist_21_22!$O$3:$R$2879,2,FALSE),"Not found"))</f>
        <v>1043</v>
      </c>
      <c r="I163" s="79">
        <f>IFERROR(VLOOKUP(B163&amp;C163,AUS_male_Toplist_21_22!$O$3:$R$2969,3,FALSE),IFERROR(VLOOKUP(B163&amp;C163,AUS_female_Toplist_21_22!$O$3:$R$2879,3,FALSE),"Not found"))</f>
        <v>32</v>
      </c>
      <c r="J163" s="2">
        <f>IFERROR(VLOOKUP(B163&amp;C163,AUS_male_Toplist_21_22!$O$3:$R$2969,4,FALSE),IFERROR(VLOOKUP(B163&amp;C163,AUS_female_Toplist_21_22!$O$3:$R$2879,4,FALSE),"Not found"))</f>
        <v>5</v>
      </c>
      <c r="K163" s="2">
        <f>(COUNTIF($B$2:$B163,$B163)=1)+0</f>
        <v>1</v>
      </c>
      <c r="L163" s="2">
        <f>IF(K163=1,RANK(H163,$H$2:$H$1208,0),"Alternate event")</f>
        <v>419</v>
      </c>
      <c r="M163" s="2" t="str">
        <f t="shared" si="9"/>
        <v>Rosie TOZERhigh-jump</v>
      </c>
      <c r="N163" t="str">
        <f>IF(COUNTIFS($M$2:$M$3996, M163)&gt;1, "Duplicate", "Unique")</f>
        <v>Unique</v>
      </c>
    </row>
    <row r="164" spans="1:14" x14ac:dyDescent="0.2">
      <c r="A164" s="2">
        <f t="shared" si="10"/>
        <v>89</v>
      </c>
      <c r="B164" t="s">
        <v>1083</v>
      </c>
      <c r="C164" t="s">
        <v>42</v>
      </c>
      <c r="D164" s="5">
        <v>34474</v>
      </c>
      <c r="E164" s="41">
        <f t="shared" ca="1" si="11"/>
        <v>27</v>
      </c>
      <c r="F164" s="42" t="str">
        <f>IFERROR(VLOOKUP(B164&amp;C164,AUS_male_points_list!$A$3:$S$1048576,19,FALSE), IFERROR(VLOOKUP(B164&amp;C164,AUS_female_points_list!$A$3:$S$1048576,19,FALSE),""))</f>
        <v/>
      </c>
      <c r="G164" s="2" t="str">
        <f>_xlfn.IFNA(VLOOKUP(B164&amp;C164,Nat_Champs!$C$2:$D$41,2,),"")</f>
        <v/>
      </c>
      <c r="H164" s="79">
        <f>IFERROR(VLOOKUP(B164&amp;C164,AUS_male_Toplist_21_22!$O$3:$R$2969,2,FALSE),IFERROR(VLOOKUP(B164&amp;C164,AUS_female_Toplist_21_22!$O$3:$R$2879,2,FALSE),"Not found"))</f>
        <v>991</v>
      </c>
      <c r="I164" s="79">
        <f>IFERROR(VLOOKUP(B164&amp;C164,AUS_male_Toplist_21_22!$O$3:$R$2969,3,FALSE),IFERROR(VLOOKUP(B164&amp;C164,AUS_female_Toplist_21_22!$O$3:$R$2879,3,FALSE),"Not found"))</f>
        <v>32</v>
      </c>
      <c r="J164" s="2">
        <f>IFERROR(VLOOKUP(B164&amp;C164,AUS_male_Toplist_21_22!$O$3:$R$2969,4,FALSE),IFERROR(VLOOKUP(B164&amp;C164,AUS_female_Toplist_21_22!$O$3:$R$2879,4,FALSE),"Not found"))</f>
        <v>5</v>
      </c>
      <c r="K164" s="2">
        <f>(COUNTIF($B$2:$B164,$B164)=1)+0</f>
        <v>1</v>
      </c>
      <c r="L164" s="2">
        <f>IF(K164=1,RANK(H164,$H$2:$H$1208,0),"Alternate event")</f>
        <v>616</v>
      </c>
      <c r="M164" s="2" t="str">
        <f t="shared" si="9"/>
        <v>Jack DALTONhammer-throw</v>
      </c>
      <c r="N164" t="str">
        <f>IF(COUNTIFS($M$2:$M$3996, M164)&gt;1, "Duplicate", "Unique")</f>
        <v>Unique</v>
      </c>
    </row>
    <row r="165" spans="1:14" x14ac:dyDescent="0.2">
      <c r="A165" s="2">
        <f t="shared" si="10"/>
        <v>89</v>
      </c>
      <c r="B165" t="s">
        <v>195</v>
      </c>
      <c r="C165" t="s">
        <v>34</v>
      </c>
      <c r="D165" s="5">
        <v>35243</v>
      </c>
      <c r="E165" s="41">
        <f t="shared" ca="1" si="11"/>
        <v>25</v>
      </c>
      <c r="F165" s="42" t="str">
        <f>IFERROR(VLOOKUP(B165&amp;C165,AUS_male_points_list!$A$3:$S$1048576,19,FALSE), IFERROR(VLOOKUP(B165&amp;C165,AUS_female_points_list!$A$3:$S$1048576,19,FALSE),""))</f>
        <v/>
      </c>
      <c r="G165" s="2" t="str">
        <f>_xlfn.IFNA(VLOOKUP(B165&amp;C165,Nat_Champs!$C$2:$D$41,2,),"")</f>
        <v/>
      </c>
      <c r="H165" s="79">
        <f>IFERROR(VLOOKUP(B165&amp;C165,AUS_male_Toplist_21_22!$O$3:$R$2969,2,FALSE),IFERROR(VLOOKUP(B165&amp;C165,AUS_female_Toplist_21_22!$O$3:$R$2879,2,FALSE),"Not found"))</f>
        <v>1134</v>
      </c>
      <c r="I165" s="79">
        <f>IFERROR(VLOOKUP(B165&amp;C165,AUS_male_Toplist_21_22!$O$3:$R$2969,3,FALSE),IFERROR(VLOOKUP(B165&amp;C165,AUS_female_Toplist_21_22!$O$3:$R$2879,3,FALSE),"Not found"))</f>
        <v>32</v>
      </c>
      <c r="J165" s="2">
        <f>IFERROR(VLOOKUP(B165&amp;C165,AUS_male_Toplist_21_22!$O$3:$R$2969,4,FALSE),IFERROR(VLOOKUP(B165&amp;C165,AUS_female_Toplist_21_22!$O$3:$R$2879,4,FALSE),"Not found"))</f>
        <v>6</v>
      </c>
      <c r="K165" s="2">
        <f>(COUNTIF($B$2:$B165,$B165)=1)+0</f>
        <v>1</v>
      </c>
      <c r="L165" s="2">
        <f>IF(K165=1,RANK(H165,$H$2:$H$1208,0),"Alternate event")</f>
        <v>89</v>
      </c>
      <c r="M165" s="2" t="str">
        <f t="shared" si="9"/>
        <v>Paige CAMPBELL3000msc</v>
      </c>
      <c r="N165" t="str">
        <f>IF(COUNTIFS($M$2:$M$3996, M165)&gt;1, "Duplicate", "Unique")</f>
        <v>Unique</v>
      </c>
    </row>
    <row r="166" spans="1:14" x14ac:dyDescent="0.2">
      <c r="A166" s="2">
        <f t="shared" si="10"/>
        <v>89</v>
      </c>
      <c r="B166" t="s">
        <v>675</v>
      </c>
      <c r="C166" t="s">
        <v>34</v>
      </c>
      <c r="D166" s="5">
        <v>37314</v>
      </c>
      <c r="E166" s="41">
        <f t="shared" ca="1" si="11"/>
        <v>20</v>
      </c>
      <c r="F166" s="42" t="str">
        <f>IFERROR(VLOOKUP(B166&amp;C166,AUS_male_points_list!$A$3:$S$1048576,19,FALSE), IFERROR(VLOOKUP(B166&amp;C166,AUS_female_points_list!$A$3:$S$1048576,19,FALSE),""))</f>
        <v/>
      </c>
      <c r="G166" s="2" t="str">
        <f>_xlfn.IFNA(VLOOKUP(B166&amp;C166,Nat_Champs!$C$2:$D$41,2,),"")</f>
        <v/>
      </c>
      <c r="H166" s="79">
        <f>IFERROR(VLOOKUP(B166&amp;C166,AUS_male_Toplist_21_22!$O$3:$R$2969,2,FALSE),IFERROR(VLOOKUP(B166&amp;C166,AUS_female_Toplist_21_22!$O$3:$R$2879,2,FALSE),"Not found"))</f>
        <v>1113</v>
      </c>
      <c r="I166" s="79">
        <f>IFERROR(VLOOKUP(B166&amp;C166,AUS_male_Toplist_21_22!$O$3:$R$2969,3,FALSE),IFERROR(VLOOKUP(B166&amp;C166,AUS_female_Toplist_21_22!$O$3:$R$2879,3,FALSE),"Not found"))</f>
        <v>32</v>
      </c>
      <c r="J166" s="2">
        <f>IFERROR(VLOOKUP(B166&amp;C166,AUS_male_Toplist_21_22!$O$3:$R$2969,4,FALSE),IFERROR(VLOOKUP(B166&amp;C166,AUS_female_Toplist_21_22!$O$3:$R$2879,4,FALSE),"Not found"))</f>
        <v>6</v>
      </c>
      <c r="K166" s="2">
        <f>(COUNTIF($B$2:$B166,$B166)=1)+0</f>
        <v>1</v>
      </c>
      <c r="L166" s="2">
        <f>IF(K166=1,RANK(H166,$H$2:$H$1208,0),"Alternate event")</f>
        <v>150</v>
      </c>
      <c r="M166" s="2" t="str">
        <f t="shared" si="9"/>
        <v>Ky ROBINSON3000msc</v>
      </c>
      <c r="N166" t="str">
        <f>IF(COUNTIFS($M$2:$M$3996, M166)&gt;1, "Duplicate", "Unique")</f>
        <v>Unique</v>
      </c>
    </row>
    <row r="167" spans="1:14" x14ac:dyDescent="0.2">
      <c r="A167" s="2">
        <f t="shared" si="10"/>
        <v>89</v>
      </c>
      <c r="B167" t="s">
        <v>1066</v>
      </c>
      <c r="C167" t="s">
        <v>81</v>
      </c>
      <c r="D167" s="5">
        <v>30952</v>
      </c>
      <c r="E167" s="41">
        <f t="shared" ca="1" si="11"/>
        <v>37</v>
      </c>
      <c r="F167" s="42" t="str">
        <f>IFERROR(VLOOKUP(B167&amp;C167,AUS_male_points_list!$A$3:$S$1048576,19,FALSE), IFERROR(VLOOKUP(B167&amp;C167,AUS_female_points_list!$A$3:$S$1048576,19,FALSE),""))</f>
        <v/>
      </c>
      <c r="G167" s="2" t="str">
        <f>_xlfn.IFNA(VLOOKUP(B167&amp;C167,Nat_Champs!$C$2:$D$41,2,),"")</f>
        <v/>
      </c>
      <c r="H167" s="79">
        <f>IFERROR(VLOOKUP(B167&amp;C167,AUS_male_Toplist_21_22!$O$3:$R$2969,2,FALSE),IFERROR(VLOOKUP(B167&amp;C167,AUS_female_Toplist_21_22!$O$3:$R$2879,2,FALSE),"Not found"))</f>
        <v>965</v>
      </c>
      <c r="I167" s="79">
        <f>IFERROR(VLOOKUP(B167&amp;C167,AUS_male_Toplist_21_22!$O$3:$R$2969,3,FALSE),IFERROR(VLOOKUP(B167&amp;C167,AUS_female_Toplist_21_22!$O$3:$R$2879,3,FALSE),"Not found"))</f>
        <v>32</v>
      </c>
      <c r="J167" s="2">
        <f>IFERROR(VLOOKUP(B167&amp;C167,AUS_male_Toplist_21_22!$O$3:$R$2969,4,FALSE),IFERROR(VLOOKUP(B167&amp;C167,AUS_female_Toplist_21_22!$O$3:$R$2879,4,FALSE),"Not found"))</f>
        <v>12</v>
      </c>
      <c r="K167" s="2">
        <f>(COUNTIF($B$2:$B167,$B167)=1)+0</f>
        <v>1</v>
      </c>
      <c r="L167" s="2">
        <f>IF(K167=1,RANK(H167,$H$2:$H$1208,0),"Alternate event")</f>
        <v>699</v>
      </c>
      <c r="M167" s="2" t="str">
        <f t="shared" si="9"/>
        <v>Kim MOTTROM20km-race-walking</v>
      </c>
      <c r="N167" t="str">
        <f>IF(COUNTIFS($M$2:$M$3996, M167)&gt;1, "Duplicate", "Unique")</f>
        <v>Unique</v>
      </c>
    </row>
    <row r="168" spans="1:14" x14ac:dyDescent="0.2">
      <c r="A168" s="2">
        <f t="shared" si="10"/>
        <v>89</v>
      </c>
      <c r="B168" t="s">
        <v>740</v>
      </c>
      <c r="C168" t="s">
        <v>38</v>
      </c>
      <c r="D168" s="5">
        <v>37777</v>
      </c>
      <c r="E168" s="41">
        <f t="shared" ca="1" si="11"/>
        <v>18</v>
      </c>
      <c r="F168" s="42" t="str">
        <f>IFERROR(VLOOKUP(B168&amp;C168,AUS_male_points_list!$A$3:$S$1048576,19,FALSE), IFERROR(VLOOKUP(B168&amp;C168,AUS_female_points_list!$A$3:$S$1048576,19,FALSE),""))</f>
        <v/>
      </c>
      <c r="G168" s="2" t="str">
        <f>_xlfn.IFNA(VLOOKUP(B168&amp;C168,Nat_Champs!$C$2:$D$41,2,),"")</f>
        <v/>
      </c>
      <c r="H168" s="79">
        <f>IFERROR(VLOOKUP(B168&amp;C168,AUS_male_Toplist_21_22!$O$3:$R$2969,2,FALSE),IFERROR(VLOOKUP(B168&amp;C168,AUS_female_Toplist_21_22!$O$3:$R$2879,2,FALSE),"Not found"))</f>
        <v>1075</v>
      </c>
      <c r="I168" s="79">
        <f>IFERROR(VLOOKUP(B168&amp;C168,AUS_male_Toplist_21_22!$O$3:$R$2969,3,FALSE),IFERROR(VLOOKUP(B168&amp;C168,AUS_female_Toplist_21_22!$O$3:$R$2879,3,FALSE),"Not found"))</f>
        <v>33</v>
      </c>
      <c r="J168" s="2">
        <f>IFERROR(VLOOKUP(B168&amp;C168,AUS_male_Toplist_21_22!$O$3:$R$2969,4,FALSE),IFERROR(VLOOKUP(B168&amp;C168,AUS_female_Toplist_21_22!$O$3:$R$2879,4,FALSE),"Not found"))</f>
        <v>5</v>
      </c>
      <c r="K168" s="2">
        <f>(COUNTIF($B$2:$B168,$B168)=1)+0</f>
        <v>1</v>
      </c>
      <c r="L168" s="2">
        <f>IF(K168=1,RANK(H168,$H$2:$H$1208,0),"Alternate event")</f>
        <v>291</v>
      </c>
      <c r="M168" s="2" t="str">
        <f t="shared" si="9"/>
        <v>Aiden HINSONtriple-jump</v>
      </c>
      <c r="N168" t="str">
        <f>IF(COUNTIFS($M$2:$M$3996, M168)&gt;1, "Duplicate", "Unique")</f>
        <v>Unique</v>
      </c>
    </row>
    <row r="169" spans="1:14" x14ac:dyDescent="0.2">
      <c r="A169" s="2">
        <f t="shared" si="10"/>
        <v>89</v>
      </c>
      <c r="B169" t="s">
        <v>647</v>
      </c>
      <c r="C169" t="s">
        <v>28</v>
      </c>
      <c r="D169" s="5">
        <v>32989</v>
      </c>
      <c r="E169" s="41">
        <f t="shared" ca="1" si="11"/>
        <v>31</v>
      </c>
      <c r="F169" s="42" t="str">
        <f>IFERROR(VLOOKUP(B169&amp;C169,AUS_male_points_list!$A$3:$S$1048576,19,FALSE), IFERROR(VLOOKUP(B169&amp;C169,AUS_female_points_list!$A$3:$S$1048576,19,FALSE),""))</f>
        <v/>
      </c>
      <c r="G169" s="2" t="str">
        <f>_xlfn.IFNA(VLOOKUP(B169&amp;C169,Nat_Champs!$C$2:$D$41,2,),"")</f>
        <v/>
      </c>
      <c r="H169" s="79">
        <f>IFERROR(VLOOKUP(B169&amp;C169,AUS_male_Toplist_21_22!$O$3:$R$2969,2,FALSE),IFERROR(VLOOKUP(B169&amp;C169,AUS_female_Toplist_21_22!$O$3:$R$2879,2,FALSE),"Not found"))</f>
        <v>1151</v>
      </c>
      <c r="I169" s="79">
        <f>IFERROR(VLOOKUP(B169&amp;C169,AUS_male_Toplist_21_22!$O$3:$R$2969,3,FALSE),IFERROR(VLOOKUP(B169&amp;C169,AUS_female_Toplist_21_22!$O$3:$R$2879,3,FALSE),"Not found"))</f>
        <v>33</v>
      </c>
      <c r="J169" s="2">
        <f>IFERROR(VLOOKUP(B169&amp;C169,AUS_male_Toplist_21_22!$O$3:$R$2969,4,FALSE),IFERROR(VLOOKUP(B169&amp;C169,AUS_female_Toplist_21_22!$O$3:$R$2879,4,FALSE),"Not found"))</f>
        <v>6</v>
      </c>
      <c r="K169" s="2">
        <f>(COUNTIF($B$2:$B169,$B169)=1)+0</f>
        <v>1</v>
      </c>
      <c r="L169" s="2">
        <f>IF(K169=1,RANK(H169,$H$2:$H$1208,0),"Alternate event")</f>
        <v>61</v>
      </c>
      <c r="M169" s="2" t="str">
        <f t="shared" si="9"/>
        <v>Ryan GREGSON1500m</v>
      </c>
      <c r="N169" t="str">
        <f>IF(COUNTIFS($M$2:$M$3996, M169)&gt;1, "Duplicate", "Unique")</f>
        <v>Unique</v>
      </c>
    </row>
    <row r="170" spans="1:14" x14ac:dyDescent="0.2">
      <c r="A170" s="2">
        <f t="shared" si="10"/>
        <v>89</v>
      </c>
      <c r="B170" t="s">
        <v>797</v>
      </c>
      <c r="C170" t="s">
        <v>42</v>
      </c>
      <c r="D170" s="5">
        <v>35359</v>
      </c>
      <c r="E170" s="41">
        <f t="shared" ca="1" si="11"/>
        <v>25</v>
      </c>
      <c r="F170" s="42" t="str">
        <f>IFERROR(VLOOKUP(B170&amp;C170,AUS_male_points_list!$A$3:$S$1048576,19,FALSE), IFERROR(VLOOKUP(B170&amp;C170,AUS_female_points_list!$A$3:$S$1048576,19,FALSE),""))</f>
        <v/>
      </c>
      <c r="G170" s="2" t="str">
        <f>_xlfn.IFNA(VLOOKUP(B170&amp;C170,Nat_Champs!$C$2:$D$41,2,),"")</f>
        <v/>
      </c>
      <c r="H170" s="79">
        <f>IFERROR(VLOOKUP(B170&amp;C170,AUS_male_Toplist_21_22!$O$3:$R$2969,2,FALSE),IFERROR(VLOOKUP(B170&amp;C170,AUS_female_Toplist_21_22!$O$3:$R$2879,2,FALSE),"Not found"))</f>
        <v>990</v>
      </c>
      <c r="I170" s="79">
        <f>IFERROR(VLOOKUP(B170&amp;C170,AUS_male_Toplist_21_22!$O$3:$R$2969,3,FALSE),IFERROR(VLOOKUP(B170&amp;C170,AUS_female_Toplist_21_22!$O$3:$R$2879,3,FALSE),"Not found"))</f>
        <v>33</v>
      </c>
      <c r="J170" s="2">
        <f>IFERROR(VLOOKUP(B170&amp;C170,AUS_male_Toplist_21_22!$O$3:$R$2969,4,FALSE),IFERROR(VLOOKUP(B170&amp;C170,AUS_female_Toplist_21_22!$O$3:$R$2879,4,FALSE),"Not found"))</f>
        <v>6</v>
      </c>
      <c r="K170" s="2">
        <f>(COUNTIF($B$2:$B170,$B170)=1)+0</f>
        <v>1</v>
      </c>
      <c r="L170" s="2">
        <f>IF(K170=1,RANK(H170,$H$2:$H$1208,0),"Alternate event")</f>
        <v>618</v>
      </c>
      <c r="M170" s="2" t="str">
        <f t="shared" si="9"/>
        <v>William BROWNhammer-throw</v>
      </c>
      <c r="N170" t="str">
        <f>IF(COUNTIFS($M$2:$M$3996, M170)&gt;1, "Duplicate", "Unique")</f>
        <v>Unique</v>
      </c>
    </row>
    <row r="171" spans="1:14" x14ac:dyDescent="0.2">
      <c r="A171" s="2">
        <f t="shared" si="10"/>
        <v>89</v>
      </c>
      <c r="B171" t="s">
        <v>295</v>
      </c>
      <c r="C171" t="s">
        <v>34</v>
      </c>
      <c r="D171" s="5">
        <v>36546</v>
      </c>
      <c r="E171" s="41">
        <f t="shared" ca="1" si="11"/>
        <v>22</v>
      </c>
      <c r="F171" s="42" t="str">
        <f>IFERROR(VLOOKUP(B171&amp;C171,AUS_male_points_list!$A$3:$S$1048576,19,FALSE), IFERROR(VLOOKUP(B171&amp;C171,AUS_female_points_list!$A$3:$S$1048576,19,FALSE),""))</f>
        <v/>
      </c>
      <c r="G171" s="2" t="str">
        <f>_xlfn.IFNA(VLOOKUP(B171&amp;C171,Nat_Champs!$C$2:$D$41,2,),"")</f>
        <v/>
      </c>
      <c r="H171" s="79">
        <f>IFERROR(VLOOKUP(B171&amp;C171,AUS_male_Toplist_21_22!$O$3:$R$2969,2,FALSE),IFERROR(VLOOKUP(B171&amp;C171,AUS_female_Toplist_21_22!$O$3:$R$2879,2,FALSE),"Not found"))</f>
        <v>1131</v>
      </c>
      <c r="I171" s="79">
        <f>IFERROR(VLOOKUP(B171&amp;C171,AUS_male_Toplist_21_22!$O$3:$R$2969,3,FALSE),IFERROR(VLOOKUP(B171&amp;C171,AUS_female_Toplist_21_22!$O$3:$R$2879,3,FALSE),"Not found"))</f>
        <v>33</v>
      </c>
      <c r="J171" s="2">
        <f>IFERROR(VLOOKUP(B171&amp;C171,AUS_male_Toplist_21_22!$O$3:$R$2969,4,FALSE),IFERROR(VLOOKUP(B171&amp;C171,AUS_female_Toplist_21_22!$O$3:$R$2879,4,FALSE),"Not found"))</f>
        <v>7</v>
      </c>
      <c r="K171" s="2">
        <f>(COUNTIF($B$2:$B171,$B171)=1)+0</f>
        <v>1</v>
      </c>
      <c r="L171" s="2">
        <f>IF(K171=1,RANK(H171,$H$2:$H$1208,0),"Alternate event")</f>
        <v>97</v>
      </c>
      <c r="M171" s="2" t="str">
        <f t="shared" si="9"/>
        <v>Annabelle EASTMAN3000msc</v>
      </c>
      <c r="N171" t="str">
        <f>IF(COUNTIFS($M$2:$M$3996, M171)&gt;1, "Duplicate", "Unique")</f>
        <v>Unique</v>
      </c>
    </row>
    <row r="172" spans="1:14" x14ac:dyDescent="0.2">
      <c r="A172" s="2">
        <f t="shared" si="10"/>
        <v>89</v>
      </c>
      <c r="B172" t="s">
        <v>942</v>
      </c>
      <c r="C172" t="s">
        <v>43</v>
      </c>
      <c r="D172" s="5">
        <v>1998</v>
      </c>
      <c r="E172" s="41">
        <f t="shared" ca="1" si="11"/>
        <v>116</v>
      </c>
      <c r="F172" s="42" t="str">
        <f>IFERROR(VLOOKUP(B172&amp;C172,AUS_male_points_list!$A$3:$S$1048576,19,FALSE), IFERROR(VLOOKUP(B172&amp;C172,AUS_female_points_list!$A$3:$S$1048576,19,FALSE),""))</f>
        <v/>
      </c>
      <c r="G172" s="2" t="str">
        <f>_xlfn.IFNA(VLOOKUP(B172&amp;C172,Nat_Champs!$C$2:$D$41,2,),"")</f>
        <v/>
      </c>
      <c r="H172" s="79">
        <f>IFERROR(VLOOKUP(B172&amp;C172,AUS_male_Toplist_21_22!$O$3:$R$2969,2,FALSE),IFERROR(VLOOKUP(B172&amp;C172,AUS_female_Toplist_21_22!$O$3:$R$2879,2,FALSE),"Not found"))</f>
        <v>913</v>
      </c>
      <c r="I172" s="79">
        <f>IFERROR(VLOOKUP(B172&amp;C172,AUS_male_Toplist_21_22!$O$3:$R$2969,3,FALSE),IFERROR(VLOOKUP(B172&amp;C172,AUS_female_Toplist_21_22!$O$3:$R$2879,3,FALSE),"Not found"))</f>
        <v>33</v>
      </c>
      <c r="J172" s="2">
        <f>IFERROR(VLOOKUP(B172&amp;C172,AUS_male_Toplist_21_22!$O$3:$R$2969,4,FALSE),IFERROR(VLOOKUP(B172&amp;C172,AUS_female_Toplist_21_22!$O$3:$R$2879,4,FALSE),"Not found"))</f>
        <v>7</v>
      </c>
      <c r="K172" s="2">
        <f>(COUNTIF($B$2:$B172,$B172)=1)+0</f>
        <v>1</v>
      </c>
      <c r="L172" s="2">
        <f>IF(K172=1,RANK(H172,$H$2:$H$1208,0),"Alternate event")</f>
        <v>812</v>
      </c>
      <c r="M172" s="2" t="str">
        <f t="shared" si="9"/>
        <v>Tiana SOLLEYheptathlon</v>
      </c>
      <c r="N172" t="str">
        <f>IF(COUNTIFS($M$2:$M$3996, M172)&gt;1, "Duplicate", "Unique")</f>
        <v>Unique</v>
      </c>
    </row>
    <row r="173" spans="1:14" x14ac:dyDescent="0.2">
      <c r="A173" s="2">
        <f t="shared" si="10"/>
        <v>89</v>
      </c>
      <c r="B173" t="s">
        <v>483</v>
      </c>
      <c r="C173" t="s">
        <v>41</v>
      </c>
      <c r="D173" s="5">
        <v>37472</v>
      </c>
      <c r="E173" s="41">
        <f t="shared" ca="1" si="11"/>
        <v>19</v>
      </c>
      <c r="F173" s="42" t="str">
        <f>IFERROR(VLOOKUP(B173&amp;C173,AUS_male_points_list!$A$3:$S$1048576,19,FALSE), IFERROR(VLOOKUP(B173&amp;C173,AUS_female_points_list!$A$3:$S$1048576,19,FALSE),""))</f>
        <v/>
      </c>
      <c r="G173" s="2" t="str">
        <f>_xlfn.IFNA(VLOOKUP(B173&amp;C173,Nat_Champs!$C$2:$D$41,2,),"")</f>
        <v/>
      </c>
      <c r="H173" s="79">
        <f>IFERROR(VLOOKUP(B173&amp;C173,AUS_male_Toplist_21_22!$O$3:$R$2969,2,FALSE),IFERROR(VLOOKUP(B173&amp;C173,AUS_female_Toplist_21_22!$O$3:$R$2879,2,FALSE),"Not found"))</f>
        <v>935</v>
      </c>
      <c r="I173" s="79">
        <f>IFERROR(VLOOKUP(B173&amp;C173,AUS_male_Toplist_21_22!$O$3:$R$2969,3,FALSE),IFERROR(VLOOKUP(B173&amp;C173,AUS_female_Toplist_21_22!$O$3:$R$2879,3,FALSE),"Not found"))</f>
        <v>33</v>
      </c>
      <c r="J173" s="2">
        <f>IFERROR(VLOOKUP(B173&amp;C173,AUS_male_Toplist_21_22!$O$3:$R$2969,4,FALSE),IFERROR(VLOOKUP(B173&amp;C173,AUS_female_Toplist_21_22!$O$3:$R$2879,4,FALSE),"Not found"))</f>
        <v>10</v>
      </c>
      <c r="K173" s="2">
        <f>(COUNTIF($B$2:$B173,$B173)=1)+0</f>
        <v>1</v>
      </c>
      <c r="L173" s="2">
        <f>IF(K173=1,RANK(H173,$H$2:$H$1208,0),"Alternate event")</f>
        <v>769</v>
      </c>
      <c r="M173" s="2" t="str">
        <f t="shared" si="9"/>
        <v>Salumi ROBBERTSjavelin-throw</v>
      </c>
      <c r="N173" t="str">
        <f>IF(COUNTIFS($M$2:$M$3996, M173)&gt;1, "Duplicate", "Unique")</f>
        <v>Unique</v>
      </c>
    </row>
    <row r="174" spans="1:14" x14ac:dyDescent="0.2">
      <c r="A174" s="2">
        <f t="shared" si="10"/>
        <v>89</v>
      </c>
      <c r="B174" t="s">
        <v>4759</v>
      </c>
      <c r="C174" t="s">
        <v>85</v>
      </c>
      <c r="D174" s="5">
        <v>37897</v>
      </c>
      <c r="E174" s="41">
        <f t="shared" ca="1" si="11"/>
        <v>18</v>
      </c>
      <c r="F174" s="42" t="str">
        <f>IFERROR(VLOOKUP(B174&amp;C174,AUS_male_points_list!$A$3:$S$1048576,19,FALSE), IFERROR(VLOOKUP(B174&amp;C174,AUS_female_points_list!$A$3:$S$1048576,19,FALSE),""))</f>
        <v/>
      </c>
      <c r="G174" s="2" t="str">
        <f>_xlfn.IFNA(VLOOKUP(B174&amp;C174,Nat_Champs!$C$2:$D$41,2,),"")</f>
        <v/>
      </c>
      <c r="H174" s="79">
        <f>IFERROR(VLOOKUP(B174&amp;C174,AUS_male_Toplist_21_22!$O$3:$R$2969,2,FALSE),IFERROR(VLOOKUP(B174&amp;C174,AUS_female_Toplist_21_22!$O$3:$R$2879,2,FALSE),"Not found"))</f>
        <v>912</v>
      </c>
      <c r="I174" s="79">
        <f>IFERROR(VLOOKUP(B174&amp;C174,AUS_male_Toplist_21_22!$O$3:$R$2969,3,FALSE),IFERROR(VLOOKUP(B174&amp;C174,AUS_female_Toplist_21_22!$O$3:$R$2879,3,FALSE),"Not found"))</f>
        <v>33</v>
      </c>
      <c r="J174" s="2">
        <f>IFERROR(VLOOKUP(B174&amp;C174,AUS_male_Toplist_21_22!$O$3:$R$2969,4,FALSE),IFERROR(VLOOKUP(B174&amp;C174,AUS_female_Toplist_21_22!$O$3:$R$2879,4,FALSE),"Not found"))</f>
        <v>11</v>
      </c>
      <c r="K174" s="2">
        <f>(COUNTIF($B$2:$B174,$B174)=1)+0</f>
        <v>1</v>
      </c>
      <c r="L174" s="2">
        <f>IF(K174=1,RANK(H174,$H$2:$H$1208,0),"Alternate event")</f>
        <v>819</v>
      </c>
      <c r="M174" s="2" t="str">
        <f t="shared" si="9"/>
        <v>Camryn NOVINETZrace-walking</v>
      </c>
      <c r="N174" t="str">
        <f>IF(COUNTIFS($M$2:$M$3996, M174)&gt;1, "Duplicate", "Unique")</f>
        <v>Unique</v>
      </c>
    </row>
    <row r="175" spans="1:14" x14ac:dyDescent="0.2">
      <c r="A175" s="2">
        <f t="shared" si="10"/>
        <v>90</v>
      </c>
      <c r="B175" t="s">
        <v>783</v>
      </c>
      <c r="C175" t="s">
        <v>40</v>
      </c>
      <c r="D175" s="5">
        <v>35780</v>
      </c>
      <c r="E175" s="41">
        <f t="shared" ca="1" si="11"/>
        <v>24</v>
      </c>
      <c r="F175" s="42" t="str">
        <f>IFERROR(VLOOKUP(B175&amp;C175,AUS_male_points_list!$A$3:$S$1048576,19,FALSE), IFERROR(VLOOKUP(B175&amp;C175,AUS_female_points_list!$A$3:$S$1048576,19,FALSE),""))</f>
        <v/>
      </c>
      <c r="G175" s="2" t="str">
        <f>_xlfn.IFNA(VLOOKUP(B175&amp;C175,Nat_Champs!$C$2:$D$41,2,),"")</f>
        <v/>
      </c>
      <c r="H175" s="79">
        <f>IFERROR(VLOOKUP(B175&amp;C175,AUS_male_Toplist_21_22!$O$3:$R$2969,2,FALSE),IFERROR(VLOOKUP(B175&amp;C175,AUS_female_Toplist_21_22!$O$3:$R$2879,2,FALSE),"Not found"))</f>
        <v>1016</v>
      </c>
      <c r="I175" s="79">
        <f>IFERROR(VLOOKUP(B175&amp;C175,AUS_male_Toplist_21_22!$O$3:$R$2969,3,FALSE),IFERROR(VLOOKUP(B175&amp;C175,AUS_female_Toplist_21_22!$O$3:$R$2879,3,FALSE),"Not found"))</f>
        <v>34</v>
      </c>
      <c r="J175" s="2">
        <f>IFERROR(VLOOKUP(B175&amp;C175,AUS_male_Toplist_21_22!$O$3:$R$2969,4,FALSE),IFERROR(VLOOKUP(B175&amp;C175,AUS_female_Toplist_21_22!$O$3:$R$2879,4,FALSE),"Not found"))</f>
        <v>2</v>
      </c>
      <c r="K175" s="2">
        <f>(COUNTIF($B$2:$B175,$B175)=1)+0</f>
        <v>1</v>
      </c>
      <c r="L175" s="2">
        <f>IF(K175=1,RANK(H175,$H$2:$H$1208,0),"Alternate event")</f>
        <v>524</v>
      </c>
      <c r="M175" s="2" t="str">
        <f t="shared" si="9"/>
        <v>Lachlan PAGEdiscus-throw</v>
      </c>
      <c r="N175" t="str">
        <f>IF(COUNTIFS($M$2:$M$3996, M175)&gt;1, "Duplicate", "Unique")</f>
        <v>Unique</v>
      </c>
    </row>
    <row r="176" spans="1:14" x14ac:dyDescent="0.2">
      <c r="A176" s="2">
        <f t="shared" si="10"/>
        <v>91</v>
      </c>
      <c r="B176" t="s">
        <v>469</v>
      </c>
      <c r="C176" t="s">
        <v>42</v>
      </c>
      <c r="D176" s="5">
        <v>36889</v>
      </c>
      <c r="E176" s="41">
        <f t="shared" ca="1" si="11"/>
        <v>21</v>
      </c>
      <c r="F176" s="42" t="str">
        <f>IFERROR(VLOOKUP(B176&amp;C176,AUS_male_points_list!$A$3:$S$1048576,19,FALSE), IFERROR(VLOOKUP(B176&amp;C176,AUS_female_points_list!$A$3:$S$1048576,19,FALSE),""))</f>
        <v/>
      </c>
      <c r="G176" s="2" t="str">
        <f>_xlfn.IFNA(VLOOKUP(B176&amp;C176,Nat_Champs!$C$2:$D$41,2,),"")</f>
        <v/>
      </c>
      <c r="H176" s="79">
        <f>IFERROR(VLOOKUP(B176&amp;C176,AUS_male_Toplist_21_22!$O$3:$R$2969,2,FALSE),IFERROR(VLOOKUP(B176&amp;C176,AUS_female_Toplist_21_22!$O$3:$R$2879,2,FALSE),"Not found"))</f>
        <v>961</v>
      </c>
      <c r="I176" s="79">
        <f>IFERROR(VLOOKUP(B176&amp;C176,AUS_male_Toplist_21_22!$O$3:$R$2969,3,FALSE),IFERROR(VLOOKUP(B176&amp;C176,AUS_female_Toplist_21_22!$O$3:$R$2879,3,FALSE),"Not found"))</f>
        <v>34</v>
      </c>
      <c r="J176" s="2">
        <f>IFERROR(VLOOKUP(B176&amp;C176,AUS_male_Toplist_21_22!$O$3:$R$2969,4,FALSE),IFERROR(VLOOKUP(B176&amp;C176,AUS_female_Toplist_21_22!$O$3:$R$2879,4,FALSE),"Not found"))</f>
        <v>2</v>
      </c>
      <c r="K176" s="2">
        <f>(COUNTIF($B$2:$B176,$B176)=1)+0</f>
        <v>1</v>
      </c>
      <c r="L176" s="2">
        <f>IF(K176=1,RANK(H176,$H$2:$H$1208,0),"Alternate event")</f>
        <v>712</v>
      </c>
      <c r="M176" s="2" t="str">
        <f t="shared" si="9"/>
        <v>Stephanie RATCLIFFEhammer-throw</v>
      </c>
      <c r="N176" t="str">
        <f>IF(COUNTIFS($M$2:$M$3996, M176)&gt;1, "Duplicate", "Unique")</f>
        <v>Unique</v>
      </c>
    </row>
    <row r="177" spans="1:14" x14ac:dyDescent="0.2">
      <c r="A177" s="2">
        <f t="shared" si="10"/>
        <v>91</v>
      </c>
      <c r="B177" t="s">
        <v>721</v>
      </c>
      <c r="C177" t="s">
        <v>31</v>
      </c>
      <c r="D177" s="5">
        <v>35471</v>
      </c>
      <c r="E177" s="41">
        <f t="shared" ca="1" si="11"/>
        <v>25</v>
      </c>
      <c r="F177" s="42" t="str">
        <f>IFERROR(VLOOKUP(B177&amp;C177,AUS_male_points_list!$A$3:$S$1048576,19,FALSE), IFERROR(VLOOKUP(B177&amp;C177,AUS_female_points_list!$A$3:$S$1048576,19,FALSE),""))</f>
        <v/>
      </c>
      <c r="G177" s="2" t="str">
        <f>_xlfn.IFNA(VLOOKUP(B177&amp;C177,Nat_Champs!$C$2:$D$41,2,),"")</f>
        <v/>
      </c>
      <c r="H177" s="79">
        <f>IFERROR(VLOOKUP(B177&amp;C177,AUS_male_Toplist_21_22!$O$3:$R$2969,2,FALSE),IFERROR(VLOOKUP(B177&amp;C177,AUS_female_Toplist_21_22!$O$3:$R$2879,2,FALSE),"Not found"))</f>
        <v>1113</v>
      </c>
      <c r="I177" s="79">
        <f>IFERROR(VLOOKUP(B177&amp;C177,AUS_male_Toplist_21_22!$O$3:$R$2969,3,FALSE),IFERROR(VLOOKUP(B177&amp;C177,AUS_female_Toplist_21_22!$O$3:$R$2879,3,FALSE),"Not found"))</f>
        <v>34</v>
      </c>
      <c r="J177" s="2">
        <f>IFERROR(VLOOKUP(B177&amp;C177,AUS_male_Toplist_21_22!$O$3:$R$2969,4,FALSE),IFERROR(VLOOKUP(B177&amp;C177,AUS_female_Toplist_21_22!$O$3:$R$2879,4,FALSE),"Not found"))</f>
        <v>3</v>
      </c>
      <c r="K177" s="2">
        <f>(COUNTIF($B$2:$B177,$B177)=1)+0</f>
        <v>0</v>
      </c>
      <c r="L177" s="2" t="str">
        <f>IF(K177=1,RANK(H177,$H$2:$H$1208,0),"Alternate event")</f>
        <v>Alternate event</v>
      </c>
      <c r="M177" s="2" t="str">
        <f t="shared" si="9"/>
        <v>Chris DOUGLAS110mh</v>
      </c>
      <c r="N177" t="str">
        <f>IF(COUNTIFS($M$2:$M$3996, M177)&gt;1, "Duplicate", "Unique")</f>
        <v>Unique</v>
      </c>
    </row>
    <row r="178" spans="1:14" x14ac:dyDescent="0.2">
      <c r="A178" s="2">
        <f t="shared" si="10"/>
        <v>91</v>
      </c>
      <c r="B178" t="s">
        <v>700</v>
      </c>
      <c r="C178" t="s">
        <v>29</v>
      </c>
      <c r="D178" s="5">
        <v>34588</v>
      </c>
      <c r="E178" s="41">
        <f t="shared" ca="1" si="11"/>
        <v>27</v>
      </c>
      <c r="F178" s="42" t="str">
        <f>IFERROR(VLOOKUP(B178&amp;C178,AUS_male_points_list!$A$3:$S$1048576,19,FALSE), IFERROR(VLOOKUP(B178&amp;C178,AUS_female_points_list!$A$3:$S$1048576,19,FALSE),""))</f>
        <v/>
      </c>
      <c r="G178" s="2" t="str">
        <f>_xlfn.IFNA(VLOOKUP(B178&amp;C178,Nat_Champs!$C$2:$D$41,2,),"")</f>
        <v/>
      </c>
      <c r="H178" s="79">
        <f>IFERROR(VLOOKUP(B178&amp;C178,AUS_male_Toplist_21_22!$O$3:$R$2969,2,FALSE),IFERROR(VLOOKUP(B178&amp;C178,AUS_female_Toplist_21_22!$O$3:$R$2879,2,FALSE),"Not found"))</f>
        <v>1136</v>
      </c>
      <c r="I178" s="79">
        <f>IFERROR(VLOOKUP(B178&amp;C178,AUS_male_Toplist_21_22!$O$3:$R$2969,3,FALSE),IFERROR(VLOOKUP(B178&amp;C178,AUS_female_Toplist_21_22!$O$3:$R$2879,3,FALSE),"Not found"))</f>
        <v>34</v>
      </c>
      <c r="J178" s="2">
        <f>IFERROR(VLOOKUP(B178&amp;C178,AUS_male_Toplist_21_22!$O$3:$R$2969,4,FALSE),IFERROR(VLOOKUP(B178&amp;C178,AUS_female_Toplist_21_22!$O$3:$R$2879,4,FALSE),"Not found"))</f>
        <v>5</v>
      </c>
      <c r="K178" s="2">
        <f>(COUNTIF($B$2:$B178,$B178)=1)+0</f>
        <v>1</v>
      </c>
      <c r="L178" s="2">
        <f>IF(K178=1,RANK(H178,$H$2:$H$1208,0),"Alternate event")</f>
        <v>83</v>
      </c>
      <c r="M178" s="2" t="str">
        <f t="shared" si="9"/>
        <v>Patrick TIERNAN5000m</v>
      </c>
      <c r="N178" t="str">
        <f>IF(COUNTIFS($M$2:$M$3996, M178)&gt;1, "Duplicate", "Unique")</f>
        <v>Unique</v>
      </c>
    </row>
    <row r="179" spans="1:14" x14ac:dyDescent="0.2">
      <c r="A179" s="2">
        <f t="shared" si="10"/>
        <v>91</v>
      </c>
      <c r="B179" t="s">
        <v>294</v>
      </c>
      <c r="C179" t="s">
        <v>34</v>
      </c>
      <c r="D179" s="5">
        <v>34875</v>
      </c>
      <c r="E179" s="41">
        <f t="shared" ca="1" si="11"/>
        <v>26</v>
      </c>
      <c r="F179" s="42" t="str">
        <f>IFERROR(VLOOKUP(B179&amp;C179,AUS_male_points_list!$A$3:$S$1048576,19,FALSE), IFERROR(VLOOKUP(B179&amp;C179,AUS_female_points_list!$A$3:$S$1048576,19,FALSE),""))</f>
        <v/>
      </c>
      <c r="G179" s="2" t="str">
        <f>_xlfn.IFNA(VLOOKUP(B179&amp;C179,Nat_Champs!$C$2:$D$41,2,),"")</f>
        <v/>
      </c>
      <c r="H179" s="79">
        <f>IFERROR(VLOOKUP(B179&amp;C179,AUS_male_Toplist_21_22!$O$3:$R$2969,2,FALSE),IFERROR(VLOOKUP(B179&amp;C179,AUS_female_Toplist_21_22!$O$3:$R$2879,2,FALSE),"Not found"))</f>
        <v>1130</v>
      </c>
      <c r="I179" s="79">
        <f>IFERROR(VLOOKUP(B179&amp;C179,AUS_male_Toplist_21_22!$O$3:$R$2969,3,FALSE),IFERROR(VLOOKUP(B179&amp;C179,AUS_female_Toplist_21_22!$O$3:$R$2879,3,FALSE),"Not found"))</f>
        <v>34</v>
      </c>
      <c r="J179" s="2">
        <f>IFERROR(VLOOKUP(B179&amp;C179,AUS_male_Toplist_21_22!$O$3:$R$2969,4,FALSE),IFERROR(VLOOKUP(B179&amp;C179,AUS_female_Toplist_21_22!$O$3:$R$2879,4,FALSE),"Not found"))</f>
        <v>8</v>
      </c>
      <c r="K179" s="2">
        <f>(COUNTIF($B$2:$B179,$B179)=1)+0</f>
        <v>1</v>
      </c>
      <c r="L179" s="2">
        <f>IF(K179=1,RANK(H179,$H$2:$H$1208,0),"Alternate event")</f>
        <v>101</v>
      </c>
      <c r="M179" s="2" t="str">
        <f t="shared" si="9"/>
        <v>Stella RADFORD3000msc</v>
      </c>
      <c r="N179" t="str">
        <f>IF(COUNTIFS($M$2:$M$3996, M179)&gt;1, "Duplicate", "Unique")</f>
        <v>Unique</v>
      </c>
    </row>
    <row r="180" spans="1:14" x14ac:dyDescent="0.2">
      <c r="A180" s="2">
        <f t="shared" si="10"/>
        <v>91</v>
      </c>
      <c r="B180" t="s">
        <v>392</v>
      </c>
      <c r="C180" t="s">
        <v>43</v>
      </c>
      <c r="D180" s="5">
        <v>35803</v>
      </c>
      <c r="E180" s="41">
        <f t="shared" ca="1" si="11"/>
        <v>24</v>
      </c>
      <c r="F180" s="42" t="str">
        <f>IFERROR(VLOOKUP(B180&amp;C180,AUS_male_points_list!$A$3:$S$1048576,19,FALSE), IFERROR(VLOOKUP(B180&amp;C180,AUS_female_points_list!$A$3:$S$1048576,19,FALSE),""))</f>
        <v/>
      </c>
      <c r="G180" s="2" t="str">
        <f>_xlfn.IFNA(VLOOKUP(B180&amp;C180,Nat_Champs!$C$2:$D$41,2,),"")</f>
        <v/>
      </c>
      <c r="H180" s="79">
        <f>IFERROR(VLOOKUP(B180&amp;C180,AUS_male_Toplist_21_22!$O$3:$R$2969,2,FALSE),IFERROR(VLOOKUP(B180&amp;C180,AUS_female_Toplist_21_22!$O$3:$R$2879,2,FALSE),"Not found"))</f>
        <v>909</v>
      </c>
      <c r="I180" s="79">
        <f>IFERROR(VLOOKUP(B180&amp;C180,AUS_male_Toplist_21_22!$O$3:$R$2969,3,FALSE),IFERROR(VLOOKUP(B180&amp;C180,AUS_female_Toplist_21_22!$O$3:$R$2879,3,FALSE),"Not found"))</f>
        <v>34</v>
      </c>
      <c r="J180" s="2">
        <f>IFERROR(VLOOKUP(B180&amp;C180,AUS_male_Toplist_21_22!$O$3:$R$2969,4,FALSE),IFERROR(VLOOKUP(B180&amp;C180,AUS_female_Toplist_21_22!$O$3:$R$2879,4,FALSE),"Not found"))</f>
        <v>8</v>
      </c>
      <c r="K180" s="2">
        <f>(COUNTIF($B$2:$B180,$B180)=1)+0</f>
        <v>1</v>
      </c>
      <c r="L180" s="2">
        <f>IF(K180=1,RANK(H180,$H$2:$H$1208,0),"Alternate event")</f>
        <v>823</v>
      </c>
      <c r="M180" s="2" t="str">
        <f t="shared" si="9"/>
        <v>Tiana MORRISONheptathlon</v>
      </c>
      <c r="N180" t="str">
        <f>IF(COUNTIFS($M$2:$M$3996, M180)&gt;1, "Duplicate", "Unique")</f>
        <v>Unique</v>
      </c>
    </row>
    <row r="181" spans="1:14" x14ac:dyDescent="0.2">
      <c r="A181" s="2">
        <f t="shared" si="10"/>
        <v>91</v>
      </c>
      <c r="B181" t="s">
        <v>779</v>
      </c>
      <c r="C181" t="s">
        <v>36</v>
      </c>
      <c r="D181" s="5">
        <v>37653</v>
      </c>
      <c r="E181" s="41">
        <f t="shared" ca="1" si="11"/>
        <v>19</v>
      </c>
      <c r="F181" s="42" t="str">
        <f>IFERROR(VLOOKUP(B181&amp;C181,AUS_male_points_list!$A$3:$S$1048576,19,FALSE), IFERROR(VLOOKUP(B181&amp;C181,AUS_female_points_list!$A$3:$S$1048576,19,FALSE),""))</f>
        <v/>
      </c>
      <c r="G181" s="2" t="str">
        <f>_xlfn.IFNA(VLOOKUP(B181&amp;C181,Nat_Champs!$C$2:$D$41,2,),"")</f>
        <v/>
      </c>
      <c r="H181" s="79">
        <f>IFERROR(VLOOKUP(B181&amp;C181,AUS_male_Toplist_21_22!$O$3:$R$2969,2,FALSE),IFERROR(VLOOKUP(B181&amp;C181,AUS_female_Toplist_21_22!$O$3:$R$2879,2,FALSE),"Not found"))</f>
        <v>1007</v>
      </c>
      <c r="I181" s="79">
        <f>IFERROR(VLOOKUP(B181&amp;C181,AUS_male_Toplist_21_22!$O$3:$R$2969,3,FALSE),IFERROR(VLOOKUP(B181&amp;C181,AUS_female_Toplist_21_22!$O$3:$R$2879,3,FALSE),"Not found"))</f>
        <v>34</v>
      </c>
      <c r="J181" s="2">
        <f>IFERROR(VLOOKUP(B181&amp;C181,AUS_male_Toplist_21_22!$O$3:$R$2969,4,FALSE),IFERROR(VLOOKUP(B181&amp;C181,AUS_female_Toplist_21_22!$O$3:$R$2879,4,FALSE),"Not found"))</f>
        <v>9</v>
      </c>
      <c r="K181" s="2">
        <f>(COUNTIF($B$2:$B181,$B181)=1)+0</f>
        <v>1</v>
      </c>
      <c r="L181" s="2">
        <f>IF(K181=1,RANK(H181,$H$2:$H$1208,0),"Alternate event")</f>
        <v>554</v>
      </c>
      <c r="M181" s="2" t="str">
        <f t="shared" si="9"/>
        <v>James WOODSpole-vault</v>
      </c>
      <c r="N181" t="str">
        <f>IF(COUNTIFS($M$2:$M$3996, M181)&gt;1, "Duplicate", "Unique")</f>
        <v>Unique</v>
      </c>
    </row>
    <row r="182" spans="1:14" x14ac:dyDescent="0.2">
      <c r="A182" s="2">
        <f t="shared" si="10"/>
        <v>91</v>
      </c>
      <c r="B182" t="s">
        <v>777</v>
      </c>
      <c r="C182" t="s">
        <v>36</v>
      </c>
      <c r="D182" s="5">
        <v>37868</v>
      </c>
      <c r="E182" s="41">
        <f t="shared" ca="1" si="11"/>
        <v>18</v>
      </c>
      <c r="F182" s="42" t="str">
        <f>IFERROR(VLOOKUP(B182&amp;C182,AUS_male_points_list!$A$3:$S$1048576,19,FALSE), IFERROR(VLOOKUP(B182&amp;C182,AUS_female_points_list!$A$3:$S$1048576,19,FALSE),""))</f>
        <v/>
      </c>
      <c r="G182" s="2" t="str">
        <f>_xlfn.IFNA(VLOOKUP(B182&amp;C182,Nat_Champs!$C$2:$D$41,2,),"")</f>
        <v/>
      </c>
      <c r="H182" s="79">
        <f>IFERROR(VLOOKUP(B182&amp;C182,AUS_male_Toplist_21_22!$O$3:$R$2969,2,FALSE),IFERROR(VLOOKUP(B182&amp;C182,AUS_female_Toplist_21_22!$O$3:$R$2879,2,FALSE),"Not found"))</f>
        <v>1007</v>
      </c>
      <c r="I182" s="79">
        <f>IFERROR(VLOOKUP(B182&amp;C182,AUS_male_Toplist_21_22!$O$3:$R$2969,3,FALSE),IFERROR(VLOOKUP(B182&amp;C182,AUS_female_Toplist_21_22!$O$3:$R$2879,3,FALSE),"Not found"))</f>
        <v>34</v>
      </c>
      <c r="J182" s="2">
        <f>IFERROR(VLOOKUP(B182&amp;C182,AUS_male_Toplist_21_22!$O$3:$R$2969,4,FALSE),IFERROR(VLOOKUP(B182&amp;C182,AUS_female_Toplist_21_22!$O$3:$R$2879,4,FALSE),"Not found"))</f>
        <v>9</v>
      </c>
      <c r="K182" s="2">
        <f>(COUNTIF($B$2:$B182,$B182)=1)+0</f>
        <v>1</v>
      </c>
      <c r="L182" s="2">
        <f>IF(K182=1,RANK(H182,$H$2:$H$1208,0),"Alternate event")</f>
        <v>554</v>
      </c>
      <c r="M182" s="2" t="str">
        <f t="shared" si="9"/>
        <v>Liam GEORGILOPOULOSpole-vault</v>
      </c>
      <c r="N182" t="str">
        <f>IF(COUNTIFS($M$2:$M$3996, M182)&gt;1, "Duplicate", "Unique")</f>
        <v>Unique</v>
      </c>
    </row>
    <row r="183" spans="1:14" x14ac:dyDescent="0.2">
      <c r="A183" s="2">
        <f t="shared" si="10"/>
        <v>91</v>
      </c>
      <c r="B183" t="s">
        <v>774</v>
      </c>
      <c r="C183" t="s">
        <v>36</v>
      </c>
      <c r="D183" s="5">
        <v>35677</v>
      </c>
      <c r="E183" s="41">
        <f t="shared" ca="1" si="11"/>
        <v>24</v>
      </c>
      <c r="F183" s="42" t="str">
        <f>IFERROR(VLOOKUP(B183&amp;C183,AUS_male_points_list!$A$3:$S$1048576,19,FALSE), IFERROR(VLOOKUP(B183&amp;C183,AUS_female_points_list!$A$3:$S$1048576,19,FALSE),""))</f>
        <v/>
      </c>
      <c r="G183" s="2" t="str">
        <f>_xlfn.IFNA(VLOOKUP(B183&amp;C183,Nat_Champs!$C$2:$D$41,2,),"")</f>
        <v/>
      </c>
      <c r="H183" s="79">
        <f>IFERROR(VLOOKUP(B183&amp;C183,AUS_male_Toplist_21_22!$O$3:$R$2969,2,FALSE),IFERROR(VLOOKUP(B183&amp;C183,AUS_female_Toplist_21_22!$O$3:$R$2879,2,FALSE),"Not found"))</f>
        <v>1007</v>
      </c>
      <c r="I183" s="79">
        <f>IFERROR(VLOOKUP(B183&amp;C183,AUS_male_Toplist_21_22!$O$3:$R$2969,3,FALSE),IFERROR(VLOOKUP(B183&amp;C183,AUS_female_Toplist_21_22!$O$3:$R$2879,3,FALSE),"Not found"))</f>
        <v>34</v>
      </c>
      <c r="J183" s="2">
        <f>IFERROR(VLOOKUP(B183&amp;C183,AUS_male_Toplist_21_22!$O$3:$R$2969,4,FALSE),IFERROR(VLOOKUP(B183&amp;C183,AUS_female_Toplist_21_22!$O$3:$R$2879,4,FALSE),"Not found"))</f>
        <v>9</v>
      </c>
      <c r="K183" s="2">
        <f>(COUNTIF($B$2:$B183,$B183)=1)+0</f>
        <v>1</v>
      </c>
      <c r="L183" s="2">
        <f>IF(K183=1,RANK(H183,$H$2:$H$1208,0),"Alternate event")</f>
        <v>554</v>
      </c>
      <c r="M183" s="2" t="str">
        <f t="shared" si="9"/>
        <v>Triston VINCENTpole-vault</v>
      </c>
      <c r="N183" t="str">
        <f>IF(COUNTIFS($M$2:$M$3996, M183)&gt;1, "Duplicate", "Unique")</f>
        <v>Unique</v>
      </c>
    </row>
    <row r="184" spans="1:14" x14ac:dyDescent="0.2">
      <c r="A184" s="2">
        <f t="shared" si="10"/>
        <v>91</v>
      </c>
      <c r="B184" t="s">
        <v>513</v>
      </c>
      <c r="C184" t="s">
        <v>36</v>
      </c>
      <c r="D184" s="5">
        <v>36598</v>
      </c>
      <c r="E184" s="41">
        <f t="shared" ca="1" si="11"/>
        <v>22</v>
      </c>
      <c r="F184" s="42" t="str">
        <f>IFERROR(VLOOKUP(B184&amp;C184,AUS_male_points_list!$A$3:$S$1048576,19,FALSE), IFERROR(VLOOKUP(B184&amp;C184,AUS_female_points_list!$A$3:$S$1048576,19,FALSE),""))</f>
        <v/>
      </c>
      <c r="G184" s="2" t="str">
        <f>_xlfn.IFNA(VLOOKUP(B184&amp;C184,Nat_Champs!$C$2:$D$41,2,),"")</f>
        <v/>
      </c>
      <c r="H184" s="79">
        <f>IFERROR(VLOOKUP(B184&amp;C184,AUS_male_Toplist_21_22!$O$3:$R$2969,2,FALSE),IFERROR(VLOOKUP(B184&amp;C184,AUS_female_Toplist_21_22!$O$3:$R$2879,2,FALSE),"Not found"))</f>
        <v>1007</v>
      </c>
      <c r="I184" s="79">
        <f>IFERROR(VLOOKUP(B184&amp;C184,AUS_male_Toplist_21_22!$O$3:$R$2969,3,FALSE),IFERROR(VLOOKUP(B184&amp;C184,AUS_female_Toplist_21_22!$O$3:$R$2879,3,FALSE),"Not found"))</f>
        <v>34</v>
      </c>
      <c r="J184" s="2">
        <f>IFERROR(VLOOKUP(B184&amp;C184,AUS_male_Toplist_21_22!$O$3:$R$2969,4,FALSE),IFERROR(VLOOKUP(B184&amp;C184,AUS_female_Toplist_21_22!$O$3:$R$2879,4,FALSE),"Not found"))</f>
        <v>9</v>
      </c>
      <c r="K184" s="2">
        <f>(COUNTIF($B$2:$B184,$B184)=1)+0</f>
        <v>0</v>
      </c>
      <c r="L184" s="2" t="str">
        <f>IF(K184=1,RANK(H184,$H$2:$H$1208,0),"Alternate event")</f>
        <v>Alternate event</v>
      </c>
      <c r="M184" s="2" t="str">
        <f t="shared" ref="M184:M247" si="12">B184&amp;C184</f>
        <v>Ashley MOLONEYpole-vault</v>
      </c>
      <c r="N184" t="str">
        <f>IF(COUNTIFS($M$2:$M$3996, M184)&gt;1, "Duplicate", "Unique")</f>
        <v>Unique</v>
      </c>
    </row>
    <row r="185" spans="1:14" x14ac:dyDescent="0.2">
      <c r="A185" s="2">
        <f t="shared" si="10"/>
        <v>91</v>
      </c>
      <c r="B185" t="s">
        <v>972</v>
      </c>
      <c r="C185" t="s">
        <v>85</v>
      </c>
      <c r="D185" s="5">
        <v>37712</v>
      </c>
      <c r="E185" s="41">
        <f t="shared" ca="1" si="11"/>
        <v>19</v>
      </c>
      <c r="F185" s="42" t="str">
        <f>IFERROR(VLOOKUP(B185&amp;C185,AUS_male_points_list!$A$3:$S$1048576,19,FALSE), IFERROR(VLOOKUP(B185&amp;C185,AUS_female_points_list!$A$3:$S$1048576,19,FALSE),""))</f>
        <v/>
      </c>
      <c r="G185" s="2" t="str">
        <f>_xlfn.IFNA(VLOOKUP(B185&amp;C185,Nat_Champs!$C$2:$D$41,2,),"")</f>
        <v/>
      </c>
      <c r="H185" s="79">
        <f>IFERROR(VLOOKUP(B185&amp;C185,AUS_male_Toplist_21_22!$O$3:$R$2969,2,FALSE),IFERROR(VLOOKUP(B185&amp;C185,AUS_female_Toplist_21_22!$O$3:$R$2879,2,FALSE),"Not found"))</f>
        <v>903</v>
      </c>
      <c r="I185" s="79">
        <f>IFERROR(VLOOKUP(B185&amp;C185,AUS_male_Toplist_21_22!$O$3:$R$2969,3,FALSE),IFERROR(VLOOKUP(B185&amp;C185,AUS_female_Toplist_21_22!$O$3:$R$2879,3,FALSE),"Not found"))</f>
        <v>34</v>
      </c>
      <c r="J185" s="2">
        <f>IFERROR(VLOOKUP(B185&amp;C185,AUS_male_Toplist_21_22!$O$3:$R$2969,4,FALSE),IFERROR(VLOOKUP(B185&amp;C185,AUS_female_Toplist_21_22!$O$3:$R$2879,4,FALSE),"Not found"))</f>
        <v>12</v>
      </c>
      <c r="K185" s="2">
        <f>(COUNTIF($B$2:$B185,$B185)=1)+0</f>
        <v>1</v>
      </c>
      <c r="L185" s="2">
        <f>IF(K185=1,RANK(H185,$H$2:$H$1208,0),"Alternate event")</f>
        <v>828</v>
      </c>
      <c r="M185" s="2" t="str">
        <f t="shared" si="12"/>
        <v>Emma BLANCHrace-walking</v>
      </c>
      <c r="N185" t="str">
        <f>IF(COUNTIFS($M$2:$M$3996, M185)&gt;1, "Duplicate", "Unique")</f>
        <v>Unique</v>
      </c>
    </row>
    <row r="186" spans="1:14" x14ac:dyDescent="0.2">
      <c r="A186" s="2">
        <f t="shared" si="10"/>
        <v>91</v>
      </c>
      <c r="B186" t="s">
        <v>307</v>
      </c>
      <c r="C186" t="s">
        <v>29</v>
      </c>
      <c r="D186" s="5">
        <v>36515</v>
      </c>
      <c r="E186" s="41">
        <f t="shared" ca="1" si="11"/>
        <v>22</v>
      </c>
      <c r="F186" s="42" t="str">
        <f>IFERROR(VLOOKUP(B186&amp;C186,AUS_male_points_list!$A$3:$S$1048576,19,FALSE), IFERROR(VLOOKUP(B186&amp;C186,AUS_female_points_list!$A$3:$S$1048576,19,FALSE),""))</f>
        <v/>
      </c>
      <c r="G186" s="2" t="str">
        <f>_xlfn.IFNA(VLOOKUP(B186&amp;C186,Nat_Champs!$C$2:$D$41,2,),"")</f>
        <v/>
      </c>
      <c r="H186" s="79">
        <f>IFERROR(VLOOKUP(B186&amp;C186,AUS_male_Toplist_21_22!$O$3:$R$2969,2,FALSE),IFERROR(VLOOKUP(B186&amp;C186,AUS_female_Toplist_21_22!$O$3:$R$2879,2,FALSE),"Not found"))</f>
        <v>1149</v>
      </c>
      <c r="I186" s="79">
        <f>IFERROR(VLOOKUP(B186&amp;C186,AUS_male_Toplist_21_22!$O$3:$R$2969,3,FALSE),IFERROR(VLOOKUP(B186&amp;C186,AUS_female_Toplist_21_22!$O$3:$R$2879,3,FALSE),"Not found"))</f>
        <v>35</v>
      </c>
      <c r="J186" s="2">
        <f>IFERROR(VLOOKUP(B186&amp;C186,AUS_male_Toplist_21_22!$O$3:$R$2969,4,FALSE),IFERROR(VLOOKUP(B186&amp;C186,AUS_female_Toplist_21_22!$O$3:$R$2879,4,FALSE),"Not found"))</f>
        <v>3</v>
      </c>
      <c r="K186" s="2">
        <f>(COUNTIF($B$2:$B186,$B186)=1)+0</f>
        <v>0</v>
      </c>
      <c r="L186" s="2" t="str">
        <f>IF(K186=1,RANK(H186,$H$2:$H$1208,0),"Alternate event")</f>
        <v>Alternate event</v>
      </c>
      <c r="M186" s="2" t="str">
        <f t="shared" si="12"/>
        <v>Rose DAVIES5000m</v>
      </c>
      <c r="N186" t="str">
        <f>IF(COUNTIFS($M$2:$M$3996, M186)&gt;1, "Duplicate", "Unique")</f>
        <v>Unique</v>
      </c>
    </row>
    <row r="187" spans="1:14" x14ac:dyDescent="0.2">
      <c r="A187" s="2">
        <f t="shared" si="10"/>
        <v>92</v>
      </c>
      <c r="B187" t="s">
        <v>782</v>
      </c>
      <c r="C187" t="s">
        <v>40</v>
      </c>
      <c r="D187" s="5">
        <v>34852</v>
      </c>
      <c r="E187" s="41">
        <f t="shared" ca="1" si="11"/>
        <v>26</v>
      </c>
      <c r="F187" s="42" t="str">
        <f>IFERROR(VLOOKUP(B187&amp;C187,AUS_male_points_list!$A$3:$S$1048576,19,FALSE), IFERROR(VLOOKUP(B187&amp;C187,AUS_female_points_list!$A$3:$S$1048576,19,FALSE),""))</f>
        <v/>
      </c>
      <c r="G187" s="2" t="str">
        <f>_xlfn.IFNA(VLOOKUP(B187&amp;C187,Nat_Champs!$C$2:$D$41,2,),"")</f>
        <v/>
      </c>
      <c r="H187" s="79">
        <f>IFERROR(VLOOKUP(B187&amp;C187,AUS_male_Toplist_21_22!$O$3:$R$2969,2,FALSE),IFERROR(VLOOKUP(B187&amp;C187,AUS_female_Toplist_21_22!$O$3:$R$2879,2,FALSE),"Not found"))</f>
        <v>1014</v>
      </c>
      <c r="I187" s="79">
        <f>IFERROR(VLOOKUP(B187&amp;C187,AUS_male_Toplist_21_22!$O$3:$R$2969,3,FALSE),IFERROR(VLOOKUP(B187&amp;C187,AUS_female_Toplist_21_22!$O$3:$R$2879,3,FALSE),"Not found"))</f>
        <v>35</v>
      </c>
      <c r="J187" s="2">
        <f>IFERROR(VLOOKUP(B187&amp;C187,AUS_male_Toplist_21_22!$O$3:$R$2969,4,FALSE),IFERROR(VLOOKUP(B187&amp;C187,AUS_female_Toplist_21_22!$O$3:$R$2879,4,FALSE),"Not found"))</f>
        <v>3</v>
      </c>
      <c r="K187" s="2">
        <f>(COUNTIF($B$2:$B187,$B187)=1)+0</f>
        <v>1</v>
      </c>
      <c r="L187" s="2">
        <f>IF(K187=1,RANK(H187,$H$2:$H$1208,0),"Alternate event")</f>
        <v>537</v>
      </c>
      <c r="M187" s="2" t="str">
        <f t="shared" si="12"/>
        <v>Mitchell COOPERdiscus-throw</v>
      </c>
      <c r="N187" t="str">
        <f>IF(COUNTIFS($M$2:$M$3996, M187)&gt;1, "Duplicate", "Unique")</f>
        <v>Unique</v>
      </c>
    </row>
    <row r="188" spans="1:14" x14ac:dyDescent="0.2">
      <c r="A188" s="2">
        <f t="shared" si="10"/>
        <v>92</v>
      </c>
      <c r="B188" t="s">
        <v>205</v>
      </c>
      <c r="C188" t="s">
        <v>27</v>
      </c>
      <c r="D188" s="5">
        <v>36633</v>
      </c>
      <c r="E188" s="41">
        <f t="shared" ca="1" si="11"/>
        <v>21</v>
      </c>
      <c r="F188" s="42" t="str">
        <f>IFERROR(VLOOKUP(B188&amp;C188,AUS_male_points_list!$A$3:$S$1048576,19,FALSE), IFERROR(VLOOKUP(B188&amp;C188,AUS_female_points_list!$A$3:$S$1048576,19,FALSE),""))</f>
        <v/>
      </c>
      <c r="G188" s="2" t="str">
        <f>_xlfn.IFNA(VLOOKUP(B188&amp;C188,Nat_Champs!$C$2:$D$41,2,),"")</f>
        <v/>
      </c>
      <c r="H188" s="79">
        <f>IFERROR(VLOOKUP(B188&amp;C188,AUS_male_Toplist_21_22!$O$3:$R$2969,2,FALSE),IFERROR(VLOOKUP(B188&amp;C188,AUS_female_Toplist_21_22!$O$3:$R$2879,2,FALSE),"Not found"))</f>
        <v>1128</v>
      </c>
      <c r="I188" s="79">
        <f>IFERROR(VLOOKUP(B188&amp;C188,AUS_male_Toplist_21_22!$O$3:$R$2969,3,FALSE),IFERROR(VLOOKUP(B188&amp;C188,AUS_female_Toplist_21_22!$O$3:$R$2879,3,FALSE),"Not found"))</f>
        <v>35</v>
      </c>
      <c r="J188" s="2">
        <f>IFERROR(VLOOKUP(B188&amp;C188,AUS_male_Toplist_21_22!$O$3:$R$2969,4,FALSE),IFERROR(VLOOKUP(B188&amp;C188,AUS_female_Toplist_21_22!$O$3:$R$2879,4,FALSE),"Not found"))</f>
        <v>4</v>
      </c>
      <c r="K188" s="2">
        <f>(COUNTIF($B$2:$B188,$B188)=1)+0</f>
        <v>0</v>
      </c>
      <c r="L188" s="2" t="str">
        <f>IF(K188=1,RANK(H188,$H$2:$H$1208,0),"Alternate event")</f>
        <v>Alternate event</v>
      </c>
      <c r="M188" s="2" t="str">
        <f t="shared" si="12"/>
        <v>Bendere OBOYA800m</v>
      </c>
      <c r="N188" t="str">
        <f>IF(COUNTIFS($M$2:$M$3996, M188)&gt;1, "Duplicate", "Unique")</f>
        <v>Unique</v>
      </c>
    </row>
    <row r="189" spans="1:14" x14ac:dyDescent="0.2">
      <c r="A189" s="2">
        <f t="shared" si="10"/>
        <v>92</v>
      </c>
      <c r="B189" t="s">
        <v>365</v>
      </c>
      <c r="C189" t="s">
        <v>37</v>
      </c>
      <c r="D189" s="5">
        <v>37055</v>
      </c>
      <c r="E189" s="41">
        <f t="shared" ca="1" si="11"/>
        <v>20</v>
      </c>
      <c r="F189" s="42" t="str">
        <f>IFERROR(VLOOKUP(B189&amp;C189,AUS_male_points_list!$A$3:$S$1048576,19,FALSE), IFERROR(VLOOKUP(B189&amp;C189,AUS_female_points_list!$A$3:$S$1048576,19,FALSE),""))</f>
        <v/>
      </c>
      <c r="G189" s="2" t="str">
        <f>_xlfn.IFNA(VLOOKUP(B189&amp;C189,Nat_Champs!$C$2:$D$41,2,),"")</f>
        <v/>
      </c>
      <c r="H189" s="79">
        <f>IFERROR(VLOOKUP(B189&amp;C189,AUS_male_Toplist_21_22!$O$3:$R$2969,2,FALSE),IFERROR(VLOOKUP(B189&amp;C189,AUS_female_Toplist_21_22!$O$3:$R$2879,2,FALSE),"Not found"))</f>
        <v>1090</v>
      </c>
      <c r="I189" s="79">
        <f>IFERROR(VLOOKUP(B189&amp;C189,AUS_male_Toplist_21_22!$O$3:$R$2969,3,FALSE),IFERROR(VLOOKUP(B189&amp;C189,AUS_female_Toplist_21_22!$O$3:$R$2879,3,FALSE),"Not found"))</f>
        <v>36</v>
      </c>
      <c r="J189" s="2">
        <f>IFERROR(VLOOKUP(B189&amp;C189,AUS_male_Toplist_21_22!$O$3:$R$2969,4,FALSE),IFERROR(VLOOKUP(B189&amp;C189,AUS_female_Toplist_21_22!$O$3:$R$2879,4,FALSE),"Not found"))</f>
        <v>4</v>
      </c>
      <c r="K189" s="2">
        <f>(COUNTIF($B$2:$B189,$B189)=1)+0</f>
        <v>1</v>
      </c>
      <c r="L189" s="2">
        <f>IF(K189=1,RANK(H189,$H$2:$H$1208,0),"Alternate event")</f>
        <v>237</v>
      </c>
      <c r="M189" s="2" t="str">
        <f t="shared" si="12"/>
        <v>Annie MCGUIRElong-jump</v>
      </c>
      <c r="N189" t="str">
        <f>IF(COUNTIFS($M$2:$M$3996, M189)&gt;1, "Duplicate", "Unique")</f>
        <v>Unique</v>
      </c>
    </row>
    <row r="190" spans="1:14" x14ac:dyDescent="0.2">
      <c r="A190" s="2">
        <f t="shared" si="10"/>
        <v>92</v>
      </c>
      <c r="B190" t="s">
        <v>445</v>
      </c>
      <c r="C190" t="s">
        <v>40</v>
      </c>
      <c r="D190" s="5">
        <v>37602</v>
      </c>
      <c r="E190" s="41">
        <f t="shared" ca="1" si="11"/>
        <v>19</v>
      </c>
      <c r="F190" s="42" t="str">
        <f>IFERROR(VLOOKUP(B190&amp;C190,AUS_male_points_list!$A$3:$S$1048576,19,FALSE), IFERROR(VLOOKUP(B190&amp;C190,AUS_female_points_list!$A$3:$S$1048576,19,FALSE),""))</f>
        <v/>
      </c>
      <c r="G190" s="2" t="str">
        <f>_xlfn.IFNA(VLOOKUP(B190&amp;C190,Nat_Champs!$C$2:$D$41,2,),"")</f>
        <v/>
      </c>
      <c r="H190" s="79">
        <f>IFERROR(VLOOKUP(B190&amp;C190,AUS_male_Toplist_21_22!$O$3:$R$2969,2,FALSE),IFERROR(VLOOKUP(B190&amp;C190,AUS_female_Toplist_21_22!$O$3:$R$2879,2,FALSE),"Not found"))</f>
        <v>955</v>
      </c>
      <c r="I190" s="79">
        <f>IFERROR(VLOOKUP(B190&amp;C190,AUS_male_Toplist_21_22!$O$3:$R$2969,3,FALSE),IFERROR(VLOOKUP(B190&amp;C190,AUS_female_Toplist_21_22!$O$3:$R$2879,3,FALSE),"Not found"))</f>
        <v>36</v>
      </c>
      <c r="J190" s="2">
        <f>IFERROR(VLOOKUP(B190&amp;C190,AUS_male_Toplist_21_22!$O$3:$R$2969,4,FALSE),IFERROR(VLOOKUP(B190&amp;C190,AUS_female_Toplist_21_22!$O$3:$R$2879,4,FALSE),"Not found"))</f>
        <v>4</v>
      </c>
      <c r="K190" s="2">
        <f>(COUNTIF($B$2:$B190,$B190)=1)+0</f>
        <v>1</v>
      </c>
      <c r="L190" s="2">
        <f>IF(K190=1,RANK(H190,$H$2:$H$1208,0),"Alternate event")</f>
        <v>725</v>
      </c>
      <c r="M190" s="2" t="str">
        <f t="shared" si="12"/>
        <v>Lyvante SU'EMAIdiscus-throw</v>
      </c>
      <c r="N190" t="str">
        <f>IF(COUNTIFS($M$2:$M$3996, M190)&gt;1, "Duplicate", "Unique")</f>
        <v>Unique</v>
      </c>
    </row>
    <row r="191" spans="1:14" x14ac:dyDescent="0.2">
      <c r="A191" s="2">
        <f t="shared" si="10"/>
        <v>92</v>
      </c>
      <c r="B191" t="s">
        <v>979</v>
      </c>
      <c r="C191" t="s">
        <v>28</v>
      </c>
      <c r="D191" s="5">
        <v>32729</v>
      </c>
      <c r="E191" s="41">
        <f t="shared" ca="1" si="11"/>
        <v>32</v>
      </c>
      <c r="F191" s="42" t="str">
        <f>IFERROR(VLOOKUP(B191&amp;C191,AUS_male_points_list!$A$3:$S$1048576,19,FALSE), IFERROR(VLOOKUP(B191&amp;C191,AUS_female_points_list!$A$3:$S$1048576,19,FALSE),""))</f>
        <v/>
      </c>
      <c r="G191" s="2" t="str">
        <f>_xlfn.IFNA(VLOOKUP(B191&amp;C191,Nat_Champs!$C$2:$D$41,2,),"")</f>
        <v/>
      </c>
      <c r="H191" s="79">
        <f>IFERROR(VLOOKUP(B191&amp;C191,AUS_male_Toplist_21_22!$O$3:$R$2969,2,FALSE),IFERROR(VLOOKUP(B191&amp;C191,AUS_female_Toplist_21_22!$O$3:$R$2879,2,FALSE),"Not found"))</f>
        <v>1138</v>
      </c>
      <c r="I191" s="79">
        <f>IFERROR(VLOOKUP(B191&amp;C191,AUS_male_Toplist_21_22!$O$3:$R$2969,3,FALSE),IFERROR(VLOOKUP(B191&amp;C191,AUS_female_Toplist_21_22!$O$3:$R$2879,3,FALSE),"Not found"))</f>
        <v>36</v>
      </c>
      <c r="J191" s="2">
        <f>IFERROR(VLOOKUP(B191&amp;C191,AUS_male_Toplist_21_22!$O$3:$R$2969,4,FALSE),IFERROR(VLOOKUP(B191&amp;C191,AUS_female_Toplist_21_22!$O$3:$R$2879,4,FALSE),"Not found"))</f>
        <v>6</v>
      </c>
      <c r="K191" s="2">
        <f>(COUNTIF($B$2:$B191,$B191)=1)+0</f>
        <v>1</v>
      </c>
      <c r="L191" s="2">
        <f>IF(K191=1,RANK(H191,$H$2:$H$1208,0),"Alternate event")</f>
        <v>82</v>
      </c>
      <c r="M191" s="2" t="str">
        <f t="shared" si="12"/>
        <v>Heidi SEE1500m</v>
      </c>
      <c r="N191" t="str">
        <f>IF(COUNTIFS($M$2:$M$3996, M191)&gt;1, "Duplicate", "Unique")</f>
        <v>Unique</v>
      </c>
    </row>
    <row r="192" spans="1:14" x14ac:dyDescent="0.2">
      <c r="A192" s="2">
        <f t="shared" si="10"/>
        <v>92</v>
      </c>
      <c r="B192" t="s">
        <v>811</v>
      </c>
      <c r="C192" t="s">
        <v>44</v>
      </c>
      <c r="D192" s="5">
        <v>33932</v>
      </c>
      <c r="E192" s="41">
        <f t="shared" ca="1" si="11"/>
        <v>29</v>
      </c>
      <c r="F192" s="42" t="str">
        <f>IFERROR(VLOOKUP(B192&amp;C192,AUS_male_points_list!$A$3:$S$1048576,19,FALSE), IFERROR(VLOOKUP(B192&amp;C192,AUS_female_points_list!$A$3:$S$1048576,19,FALSE),""))</f>
        <v/>
      </c>
      <c r="G192" s="2" t="str">
        <f>_xlfn.IFNA(VLOOKUP(B192&amp;C192,Nat_Champs!$C$2:$D$41,2,),"")</f>
        <v/>
      </c>
      <c r="H192" s="79">
        <f>IFERROR(VLOOKUP(B192&amp;C192,AUS_male_Toplist_21_22!$O$3:$R$2969,2,FALSE),IFERROR(VLOOKUP(B192&amp;C192,AUS_female_Toplist_21_22!$O$3:$R$2879,2,FALSE),"Not found"))</f>
        <v>970</v>
      </c>
      <c r="I192" s="79">
        <f>IFERROR(VLOOKUP(B192&amp;C192,AUS_male_Toplist_21_22!$O$3:$R$2969,3,FALSE),IFERROR(VLOOKUP(B192&amp;C192,AUS_female_Toplist_21_22!$O$3:$R$2879,3,FALSE),"Not found"))</f>
        <v>36</v>
      </c>
      <c r="J192" s="2">
        <f>IFERROR(VLOOKUP(B192&amp;C192,AUS_male_Toplist_21_22!$O$3:$R$2969,4,FALSE),IFERROR(VLOOKUP(B192&amp;C192,AUS_female_Toplist_21_22!$O$3:$R$2879,4,FALSE),"Not found"))</f>
        <v>9</v>
      </c>
      <c r="K192" s="2">
        <f>(COUNTIF($B$2:$B192,$B192)=1)+0</f>
        <v>1</v>
      </c>
      <c r="L192" s="2">
        <f>IF(K192=1,RANK(H192,$H$2:$H$1208,0),"Alternate event")</f>
        <v>684</v>
      </c>
      <c r="M192" s="2" t="str">
        <f t="shared" si="12"/>
        <v>Martin CLARKdecathlon</v>
      </c>
      <c r="N192" t="str">
        <f>IF(COUNTIFS($M$2:$M$3996, M192)&gt;1, "Duplicate", "Unique")</f>
        <v>Unique</v>
      </c>
    </row>
    <row r="193" spans="1:14" x14ac:dyDescent="0.2">
      <c r="A193" s="2">
        <f t="shared" ref="A193:A195" si="13">IF(AND(K193=1,J193&lt;=3),A192+1,A192)</f>
        <v>92</v>
      </c>
      <c r="B193" t="s">
        <v>482</v>
      </c>
      <c r="C193" t="s">
        <v>41</v>
      </c>
      <c r="D193" s="5">
        <v>34858</v>
      </c>
      <c r="E193" s="41">
        <f t="shared" ca="1" si="11"/>
        <v>26</v>
      </c>
      <c r="F193" s="42" t="str">
        <f>IFERROR(VLOOKUP(B193&amp;C193,AUS_male_points_list!$A$3:$S$1048576,19,FALSE), IFERROR(VLOOKUP(B193&amp;C193,AUS_female_points_list!$A$3:$S$1048576,19,FALSE),""))</f>
        <v/>
      </c>
      <c r="G193" s="2" t="str">
        <f>_xlfn.IFNA(VLOOKUP(B193&amp;C193,Nat_Champs!$C$2:$D$41,2,),"")</f>
        <v/>
      </c>
      <c r="H193" s="79">
        <f>IFERROR(VLOOKUP(B193&amp;C193,AUS_male_Toplist_21_22!$O$3:$R$2969,2,FALSE),IFERROR(VLOOKUP(B193&amp;C193,AUS_female_Toplist_21_22!$O$3:$R$2879,2,FALSE),"Not found"))</f>
        <v>930</v>
      </c>
      <c r="I193" s="79">
        <f>IFERROR(VLOOKUP(B193&amp;C193,AUS_male_Toplist_21_22!$O$3:$R$2969,3,FALSE),IFERROR(VLOOKUP(B193&amp;C193,AUS_female_Toplist_21_22!$O$3:$R$2879,3,FALSE),"Not found"))</f>
        <v>36</v>
      </c>
      <c r="J193" s="2">
        <f>IFERROR(VLOOKUP(B193&amp;C193,AUS_male_Toplist_21_22!$O$3:$R$2969,4,FALSE),IFERROR(VLOOKUP(B193&amp;C193,AUS_female_Toplist_21_22!$O$3:$R$2879,4,FALSE),"Not found"))</f>
        <v>11</v>
      </c>
      <c r="K193" s="2">
        <f>(COUNTIF($B$2:$B193,$B193)=1)+0</f>
        <v>1</v>
      </c>
      <c r="L193" s="2">
        <f>IF(K193=1,RANK(H193,$H$2:$H$1208,0),"Alternate event")</f>
        <v>775</v>
      </c>
      <c r="M193" s="2" t="str">
        <f t="shared" si="12"/>
        <v>Katrina BLACKETTjavelin-throw</v>
      </c>
      <c r="N193" t="str">
        <f>IF(COUNTIFS($M$2:$M$3996, M193)&gt;1, "Duplicate", "Unique")</f>
        <v>Unique</v>
      </c>
    </row>
    <row r="194" spans="1:14" x14ac:dyDescent="0.2">
      <c r="A194" s="2">
        <f t="shared" si="13"/>
        <v>92</v>
      </c>
      <c r="B194" t="s">
        <v>435</v>
      </c>
      <c r="C194" t="s">
        <v>36</v>
      </c>
      <c r="D194" s="5">
        <v>35825</v>
      </c>
      <c r="E194" s="41">
        <f t="shared" ca="1" si="11"/>
        <v>24</v>
      </c>
      <c r="F194" s="42" t="str">
        <f>IFERROR(VLOOKUP(B194&amp;C194,AUS_male_points_list!$A$3:$S$1048576,19,FALSE), IFERROR(VLOOKUP(B194&amp;C194,AUS_female_points_list!$A$3:$S$1048576,19,FALSE),""))</f>
        <v/>
      </c>
      <c r="G194" s="2" t="str">
        <f>_xlfn.IFNA(VLOOKUP(B194&amp;C194,Nat_Champs!$C$2:$D$41,2,),"")</f>
        <v/>
      </c>
      <c r="H194" s="79">
        <f>IFERROR(VLOOKUP(B194&amp;C194,AUS_male_Toplist_21_22!$O$3:$R$2969,2,FALSE),IFERROR(VLOOKUP(B194&amp;C194,AUS_female_Toplist_21_22!$O$3:$R$2879,2,FALSE),"Not found"))</f>
        <v>944</v>
      </c>
      <c r="I194" s="79">
        <f>IFERROR(VLOOKUP(B194&amp;C194,AUS_male_Toplist_21_22!$O$3:$R$2969,3,FALSE),IFERROR(VLOOKUP(B194&amp;C194,AUS_female_Toplist_21_22!$O$3:$R$2879,3,FALSE),"Not found"))</f>
        <v>36</v>
      </c>
      <c r="J194" s="2">
        <f>IFERROR(VLOOKUP(B194&amp;C194,AUS_male_Toplist_21_22!$O$3:$R$2969,4,FALSE),IFERROR(VLOOKUP(B194&amp;C194,AUS_female_Toplist_21_22!$O$3:$R$2879,4,FALSE),"Not found"))</f>
        <v>13</v>
      </c>
      <c r="K194" s="2">
        <f>(COUNTIF($B$2:$B194,$B194)=1)+0</f>
        <v>1</v>
      </c>
      <c r="L194" s="2">
        <f>IF(K194=1,RANK(H194,$H$2:$H$1208,0),"Alternate event")</f>
        <v>747</v>
      </c>
      <c r="M194" s="2" t="str">
        <f t="shared" si="12"/>
        <v>Elizabeth BARALpole-vault</v>
      </c>
      <c r="N194" t="str">
        <f>IF(COUNTIFS($M$2:$M$3996, M194)&gt;1, "Duplicate", "Unique")</f>
        <v>Unique</v>
      </c>
    </row>
    <row r="195" spans="1:14" x14ac:dyDescent="0.2">
      <c r="A195" s="2">
        <f t="shared" si="13"/>
        <v>92</v>
      </c>
      <c r="B195" t="s">
        <v>872</v>
      </c>
      <c r="C195" t="s">
        <v>36</v>
      </c>
      <c r="D195" s="5">
        <v>37991</v>
      </c>
      <c r="E195" s="41">
        <f t="shared" ca="1" si="11"/>
        <v>18</v>
      </c>
      <c r="F195" s="42" t="str">
        <f>IFERROR(VLOOKUP(B195&amp;C195,AUS_male_points_list!$A$3:$S$1048576,19,FALSE), IFERROR(VLOOKUP(B195&amp;C195,AUS_female_points_list!$A$3:$S$1048576,19,FALSE),""))</f>
        <v/>
      </c>
      <c r="G195" s="2" t="str">
        <f>_xlfn.IFNA(VLOOKUP(B195&amp;C195,Nat_Champs!$C$2:$D$41,2,),"")</f>
        <v/>
      </c>
      <c r="H195" s="79">
        <f>IFERROR(VLOOKUP(B195&amp;C195,AUS_male_Toplist_21_22!$O$3:$R$2969,2,FALSE),IFERROR(VLOOKUP(B195&amp;C195,AUS_female_Toplist_21_22!$O$3:$R$2879,2,FALSE),"Not found"))</f>
        <v>944</v>
      </c>
      <c r="I195" s="79">
        <f>IFERROR(VLOOKUP(B195&amp;C195,AUS_male_Toplist_21_22!$O$3:$R$2969,3,FALSE),IFERROR(VLOOKUP(B195&amp;C195,AUS_female_Toplist_21_22!$O$3:$R$2879,3,FALSE),"Not found"))</f>
        <v>36</v>
      </c>
      <c r="J195" s="2">
        <f>IFERROR(VLOOKUP(B195&amp;C195,AUS_male_Toplist_21_22!$O$3:$R$2969,4,FALSE),IFERROR(VLOOKUP(B195&amp;C195,AUS_female_Toplist_21_22!$O$3:$R$2879,4,FALSE),"Not found"))</f>
        <v>13</v>
      </c>
      <c r="K195" s="2">
        <f>(COUNTIF($B$2:$B195,$B195)=1)+0</f>
        <v>1</v>
      </c>
      <c r="L195" s="2">
        <f>IF(K195=1,RANK(H195,$H$2:$H$1208,0),"Alternate event")</f>
        <v>747</v>
      </c>
      <c r="M195" s="2" t="str">
        <f t="shared" si="12"/>
        <v>Alla PARNOVApole-vault</v>
      </c>
      <c r="N195" t="str">
        <f>IF(COUNTIFS($M$2:$M$3996, M195)&gt;1, "Duplicate", "Unique")</f>
        <v>Unique</v>
      </c>
    </row>
    <row r="196" spans="1:14" x14ac:dyDescent="0.2">
      <c r="B196" t="s">
        <v>290</v>
      </c>
      <c r="C196" t="s">
        <v>30</v>
      </c>
      <c r="D196" s="5">
        <v>32724</v>
      </c>
      <c r="E196" s="41">
        <f t="shared" ca="1" si="11"/>
        <v>32</v>
      </c>
      <c r="F196" s="42" t="str">
        <f>IFERROR(VLOOKUP(B196&amp;C196,AUS_male_points_list!$A$3:$S$1048576,19,FALSE), IFERROR(VLOOKUP(B196&amp;C196,AUS_female_points_list!$A$3:$S$1048576,19,FALSE),""))</f>
        <v/>
      </c>
      <c r="G196" s="2" t="str">
        <f>_xlfn.IFNA(VLOOKUP(B196&amp;C196,Nat_Champs!$C$2:$D$41,2,),"")</f>
        <v/>
      </c>
      <c r="H196" s="79">
        <f>IFERROR(VLOOKUP(B196&amp;C196,AUS_male_Toplist_21_22!$O$3:$R$2969,2,FALSE),IFERROR(VLOOKUP(B196&amp;C196,AUS_female_Toplist_21_22!$O$3:$R$2879,2,FALSE),"Not found"))</f>
        <v>1133</v>
      </c>
      <c r="I196" s="79">
        <f>IFERROR(VLOOKUP(B196&amp;C196,AUS_male_Toplist_21_22!$O$3:$R$2969,3,FALSE),IFERROR(VLOOKUP(B196&amp;C196,AUS_female_Toplist_21_22!$O$3:$R$2879,3,FALSE),"Not found"))</f>
        <v>37</v>
      </c>
      <c r="J196" s="2">
        <f>IFERROR(VLOOKUP(B196&amp;C196,AUS_male_Toplist_21_22!$O$3:$R$2969,4,FALSE),IFERROR(VLOOKUP(B196&amp;C196,AUS_female_Toplist_21_22!$O$3:$R$2879,4,FALSE),"Not found"))</f>
        <v>3</v>
      </c>
      <c r="K196" s="2">
        <f>(COUNTIF($B$2:$B196,$B196)=1)+0</f>
        <v>0</v>
      </c>
      <c r="L196" s="2" t="str">
        <f>IF(K196=1,RANK(H196,$H$2:$H$1208,0),"Alternate event")</f>
        <v>Alternate event</v>
      </c>
      <c r="M196" s="2" t="str">
        <f t="shared" si="12"/>
        <v>Genevieve GREGSON10000m</v>
      </c>
      <c r="N196" t="str">
        <f>IF(COUNTIFS($M$2:$M$3996, M196)&gt;1, "Duplicate", "Unique")</f>
        <v>Unique</v>
      </c>
    </row>
    <row r="197" spans="1:14" x14ac:dyDescent="0.2">
      <c r="A197" s="2">
        <f>IF(AND(K197=1,J197&lt;=3),A195+1,A195)</f>
        <v>92</v>
      </c>
      <c r="B197" t="s">
        <v>977</v>
      </c>
      <c r="C197" t="s">
        <v>27</v>
      </c>
      <c r="D197" s="5">
        <v>37051</v>
      </c>
      <c r="E197" s="41">
        <f t="shared" ca="1" si="11"/>
        <v>20</v>
      </c>
      <c r="F197" s="42" t="str">
        <f>IFERROR(VLOOKUP(B197&amp;C197,AUS_male_points_list!$A$3:$S$1048576,19,FALSE), IFERROR(VLOOKUP(B197&amp;C197,AUS_female_points_list!$A$3:$S$1048576,19,FALSE),""))</f>
        <v/>
      </c>
      <c r="G197" s="2" t="str">
        <f>_xlfn.IFNA(VLOOKUP(B197&amp;C197,Nat_Champs!$C$2:$D$41,2,),"")</f>
        <v/>
      </c>
      <c r="H197" s="79">
        <f>IFERROR(VLOOKUP(B197&amp;C197,AUS_male_Toplist_21_22!$O$3:$R$2969,2,FALSE),IFERROR(VLOOKUP(B197&amp;C197,AUS_female_Toplist_21_22!$O$3:$R$2879,2,FALSE),"Not found"))</f>
        <v>1127</v>
      </c>
      <c r="I197" s="79">
        <f>IFERROR(VLOOKUP(B197&amp;C197,AUS_male_Toplist_21_22!$O$3:$R$2969,3,FALSE),IFERROR(VLOOKUP(B197&amp;C197,AUS_female_Toplist_21_22!$O$3:$R$2879,3,FALSE),"Not found"))</f>
        <v>37</v>
      </c>
      <c r="J197" s="2">
        <f>IFERROR(VLOOKUP(B197&amp;C197,AUS_male_Toplist_21_22!$O$3:$R$2969,4,FALSE),IFERROR(VLOOKUP(B197&amp;C197,AUS_female_Toplist_21_22!$O$3:$R$2879,4,FALSE),"Not found"))</f>
        <v>5</v>
      </c>
      <c r="K197" s="2">
        <f>(COUNTIF($B$2:$B197,$B197)=1)+0</f>
        <v>0</v>
      </c>
      <c r="L197" s="2" t="str">
        <f>IF(K197=1,RANK(H197,$H$2:$H$1208,0),"Alternate event")</f>
        <v>Alternate event</v>
      </c>
      <c r="M197" s="2" t="str">
        <f t="shared" si="12"/>
        <v>Keely SMALL800m</v>
      </c>
      <c r="N197" t="str">
        <f>IF(COUNTIFS($M$2:$M$3996, M197)&gt;1, "Duplicate", "Unique")</f>
        <v>Unique</v>
      </c>
    </row>
    <row r="198" spans="1:14" x14ac:dyDescent="0.2">
      <c r="A198" s="2">
        <f t="shared" ref="A198:A255" si="14">IF(AND(K198=1,J198&lt;=3),A197+1,A197)</f>
        <v>92</v>
      </c>
      <c r="B198" t="s">
        <v>414</v>
      </c>
      <c r="C198" t="s">
        <v>35</v>
      </c>
      <c r="D198" s="5">
        <v>38658</v>
      </c>
      <c r="E198" s="41">
        <f t="shared" ca="1" si="11"/>
        <v>16</v>
      </c>
      <c r="F198" s="42" t="str">
        <f>IFERROR(VLOOKUP(B198&amp;C198,AUS_male_points_list!$A$3:$S$1048576,19,FALSE), IFERROR(VLOOKUP(B198&amp;C198,AUS_female_points_list!$A$3:$S$1048576,19,FALSE),""))</f>
        <v/>
      </c>
      <c r="G198" s="2" t="str">
        <f>_xlfn.IFNA(VLOOKUP(B198&amp;C198,Nat_Champs!$C$2:$D$41,2,),"")</f>
        <v/>
      </c>
      <c r="H198" s="79">
        <f>IFERROR(VLOOKUP(B198&amp;C198,AUS_male_Toplist_21_22!$O$3:$R$2969,2,FALSE),IFERROR(VLOOKUP(B198&amp;C198,AUS_female_Toplist_21_22!$O$3:$R$2879,2,FALSE),"Not found"))</f>
        <v>1023</v>
      </c>
      <c r="I198" s="79">
        <f>IFERROR(VLOOKUP(B198&amp;C198,AUS_male_Toplist_21_22!$O$3:$R$2969,3,FALSE),IFERROR(VLOOKUP(B198&amp;C198,AUS_female_Toplist_21_22!$O$3:$R$2879,3,FALSE),"Not found"))</f>
        <v>37</v>
      </c>
      <c r="J198" s="2">
        <f>IFERROR(VLOOKUP(B198&amp;C198,AUS_male_Toplist_21_22!$O$3:$R$2969,4,FALSE),IFERROR(VLOOKUP(B198&amp;C198,AUS_female_Toplist_21_22!$O$3:$R$2879,4,FALSE),"Not found"))</f>
        <v>7</v>
      </c>
      <c r="K198" s="2">
        <f>(COUNTIF($B$2:$B198,$B198)=1)+0</f>
        <v>1</v>
      </c>
      <c r="L198" s="2">
        <f>IF(K198=1,RANK(H198,$H$2:$H$1208,0),"Alternate event")</f>
        <v>496</v>
      </c>
      <c r="M198" s="2" t="str">
        <f t="shared" si="12"/>
        <v>Chelsea FRIEDRICHhigh-jump</v>
      </c>
      <c r="N198" t="str">
        <f>IF(COUNTIFS($M$2:$M$3996, M198)&gt;1, "Duplicate", "Unique")</f>
        <v>Unique</v>
      </c>
    </row>
    <row r="199" spans="1:14" x14ac:dyDescent="0.2">
      <c r="A199" s="2">
        <f t="shared" si="14"/>
        <v>92</v>
      </c>
      <c r="B199" t="s">
        <v>407</v>
      </c>
      <c r="C199" t="s">
        <v>35</v>
      </c>
      <c r="D199" s="5">
        <v>35434</v>
      </c>
      <c r="E199" s="41">
        <f t="shared" ca="1" si="11"/>
        <v>25</v>
      </c>
      <c r="F199" s="42" t="str">
        <f>IFERROR(VLOOKUP(B199&amp;C199,AUS_male_points_list!$A$3:$S$1048576,19,FALSE), IFERROR(VLOOKUP(B199&amp;C199,AUS_female_points_list!$A$3:$S$1048576,19,FALSE),""))</f>
        <v/>
      </c>
      <c r="G199" s="2" t="str">
        <f>_xlfn.IFNA(VLOOKUP(B199&amp;C199,Nat_Champs!$C$2:$D$41,2,),"")</f>
        <v/>
      </c>
      <c r="H199" s="79">
        <f>IFERROR(VLOOKUP(B199&amp;C199,AUS_male_Toplist_21_22!$O$3:$R$2969,2,FALSE),IFERROR(VLOOKUP(B199&amp;C199,AUS_female_Toplist_21_22!$O$3:$R$2879,2,FALSE),"Not found"))</f>
        <v>1023</v>
      </c>
      <c r="I199" s="79">
        <f>IFERROR(VLOOKUP(B199&amp;C199,AUS_male_Toplist_21_22!$O$3:$R$2969,3,FALSE),IFERROR(VLOOKUP(B199&amp;C199,AUS_female_Toplist_21_22!$O$3:$R$2879,3,FALSE),"Not found"))</f>
        <v>37</v>
      </c>
      <c r="J199" s="2">
        <f>IFERROR(VLOOKUP(B199&amp;C199,AUS_male_Toplist_21_22!$O$3:$R$2969,4,FALSE),IFERROR(VLOOKUP(B199&amp;C199,AUS_female_Toplist_21_22!$O$3:$R$2879,4,FALSE),"Not found"))</f>
        <v>7</v>
      </c>
      <c r="K199" s="2">
        <f>(COUNTIF($B$2:$B199,$B199)=1)+0</f>
        <v>0</v>
      </c>
      <c r="L199" s="2" t="str">
        <f>IF(K199=1,RANK(H199,$H$2:$H$1208,0),"Alternate event")</f>
        <v>Alternate event</v>
      </c>
      <c r="M199" s="2" t="str">
        <f t="shared" si="12"/>
        <v>Alysha BURNETThigh-jump</v>
      </c>
      <c r="N199" t="str">
        <f>IF(COUNTIFS($M$2:$M$3996, M199)&gt;1, "Duplicate", "Unique")</f>
        <v>Unique</v>
      </c>
    </row>
    <row r="200" spans="1:14" x14ac:dyDescent="0.2">
      <c r="A200" s="2">
        <f t="shared" si="14"/>
        <v>92</v>
      </c>
      <c r="B200" t="s">
        <v>416</v>
      </c>
      <c r="C200" s="5" t="s">
        <v>35</v>
      </c>
      <c r="D200" s="5">
        <v>37556</v>
      </c>
      <c r="E200" s="41">
        <f t="shared" ca="1" si="11"/>
        <v>19</v>
      </c>
      <c r="F200" s="42" t="str">
        <f>IFERROR(VLOOKUP(B200&amp;C200,AUS_male_points_list!$A$3:$S$1048576,19,FALSE), IFERROR(VLOOKUP(B200&amp;C200,AUS_female_points_list!$A$3:$S$1048576,19,FALSE),""))</f>
        <v/>
      </c>
      <c r="G200" s="2" t="str">
        <f>_xlfn.IFNA(VLOOKUP(B200&amp;C200,Nat_Champs!$C$2:$D$41,2,),"")</f>
        <v/>
      </c>
      <c r="H200" s="79">
        <f>IFERROR(VLOOKUP(B200&amp;C200,AUS_male_Toplist_21_22!$O$3:$R$2969,2,FALSE),IFERROR(VLOOKUP(B200&amp;C200,AUS_female_Toplist_21_22!$O$3:$R$2879,2,FALSE),"Not found"))</f>
        <v>1023</v>
      </c>
      <c r="I200" s="79">
        <f>IFERROR(VLOOKUP(B200&amp;C200,AUS_male_Toplist_21_22!$O$3:$R$2969,3,FALSE),IFERROR(VLOOKUP(B200&amp;C200,AUS_female_Toplist_21_22!$O$3:$R$2879,3,FALSE),"Not found"))</f>
        <v>37</v>
      </c>
      <c r="J200" s="2">
        <f>IFERROR(VLOOKUP(B200&amp;C200,AUS_male_Toplist_21_22!$O$3:$R$2969,4,FALSE),IFERROR(VLOOKUP(B200&amp;C200,AUS_female_Toplist_21_22!$O$3:$R$2879,4,FALSE),"Not found"))</f>
        <v>7</v>
      </c>
      <c r="K200" s="2">
        <f>(COUNTIF($B$2:$B200,$B200)=1)+0</f>
        <v>1</v>
      </c>
      <c r="L200" s="2">
        <f>IF(K200=1,RANK(H200,$H$2:$H$1208,0),"Alternate event")</f>
        <v>496</v>
      </c>
      <c r="M200" s="2" t="str">
        <f t="shared" si="12"/>
        <v>Annie STAPLETONhigh-jump</v>
      </c>
      <c r="N200" t="str">
        <f>IF(COUNTIFS($M$2:$M$3996, M200)&gt;1, "Duplicate", "Unique")</f>
        <v>Unique</v>
      </c>
    </row>
    <row r="201" spans="1:14" x14ac:dyDescent="0.2">
      <c r="A201" s="2">
        <f t="shared" si="14"/>
        <v>92</v>
      </c>
      <c r="B201" t="s">
        <v>412</v>
      </c>
      <c r="C201" t="s">
        <v>35</v>
      </c>
      <c r="D201" s="5">
        <v>37938</v>
      </c>
      <c r="E201" s="41">
        <f t="shared" ca="1" si="11"/>
        <v>18</v>
      </c>
      <c r="F201" s="42" t="str">
        <f>IFERROR(VLOOKUP(B201&amp;C201,AUS_male_points_list!$A$3:$S$1048576,19,FALSE), IFERROR(VLOOKUP(B201&amp;C201,AUS_female_points_list!$A$3:$S$1048576,19,FALSE),""))</f>
        <v/>
      </c>
      <c r="G201" s="2" t="str">
        <f>_xlfn.IFNA(VLOOKUP(B201&amp;C201,Nat_Champs!$C$2:$D$41,2,),"")</f>
        <v/>
      </c>
      <c r="H201" s="79">
        <f>IFERROR(VLOOKUP(B201&amp;C201,AUS_male_Toplist_21_22!$O$3:$R$2969,2,FALSE),IFERROR(VLOOKUP(B201&amp;C201,AUS_female_Toplist_21_22!$O$3:$R$2879,2,FALSE),"Not found"))</f>
        <v>1023</v>
      </c>
      <c r="I201" s="79">
        <f>IFERROR(VLOOKUP(B201&amp;C201,AUS_male_Toplist_21_22!$O$3:$R$2969,3,FALSE),IFERROR(VLOOKUP(B201&amp;C201,AUS_female_Toplist_21_22!$O$3:$R$2879,3,FALSE),"Not found"))</f>
        <v>37</v>
      </c>
      <c r="J201" s="2">
        <f>IFERROR(VLOOKUP(B201&amp;C201,AUS_male_Toplist_21_22!$O$3:$R$2969,4,FALSE),IFERROR(VLOOKUP(B201&amp;C201,AUS_female_Toplist_21_22!$O$3:$R$2879,4,FALSE),"Not found"))</f>
        <v>7</v>
      </c>
      <c r="K201" s="2">
        <f>(COUNTIF($B$2:$B201,$B201)=1)+0</f>
        <v>1</v>
      </c>
      <c r="L201" s="2">
        <f>IF(K201=1,RANK(H201,$H$2:$H$1208,0),"Alternate event")</f>
        <v>496</v>
      </c>
      <c r="M201" s="2" t="str">
        <f t="shared" si="12"/>
        <v>Alexandra HARRISONhigh-jump</v>
      </c>
      <c r="N201" t="str">
        <f>IF(COUNTIFS($M$2:$M$3996, M201)&gt;1, "Duplicate", "Unique")</f>
        <v>Unique</v>
      </c>
    </row>
    <row r="202" spans="1:14" x14ac:dyDescent="0.2">
      <c r="A202" s="2">
        <f t="shared" si="14"/>
        <v>92</v>
      </c>
      <c r="B202" t="s">
        <v>543</v>
      </c>
      <c r="C202" t="s">
        <v>44</v>
      </c>
      <c r="D202" s="5">
        <v>37033</v>
      </c>
      <c r="E202" s="41">
        <f t="shared" ca="1" si="11"/>
        <v>20</v>
      </c>
      <c r="F202" s="42" t="str">
        <f>IFERROR(VLOOKUP(B202&amp;C202,AUS_male_points_list!$A$3:$S$1048576,19,FALSE), IFERROR(VLOOKUP(B202&amp;C202,AUS_female_points_list!$A$3:$S$1048576,19,FALSE),""))</f>
        <v/>
      </c>
      <c r="G202" s="2" t="str">
        <f>_xlfn.IFNA(VLOOKUP(B202&amp;C202,Nat_Champs!$C$2:$D$41,2,),"")</f>
        <v/>
      </c>
      <c r="H202" s="79">
        <f>IFERROR(VLOOKUP(B202&amp;C202,AUS_male_Toplist_21_22!$O$3:$R$2969,2,FALSE),IFERROR(VLOOKUP(B202&amp;C202,AUS_female_Toplist_21_22!$O$3:$R$2879,2,FALSE),"Not found"))</f>
        <v>968</v>
      </c>
      <c r="I202" s="79">
        <f>IFERROR(VLOOKUP(B202&amp;C202,AUS_male_Toplist_21_22!$O$3:$R$2969,3,FALSE),IFERROR(VLOOKUP(B202&amp;C202,AUS_female_Toplist_21_22!$O$3:$R$2879,3,FALSE),"Not found"))</f>
        <v>37</v>
      </c>
      <c r="J202" s="2">
        <f>IFERROR(VLOOKUP(B202&amp;C202,AUS_male_Toplist_21_22!$O$3:$R$2969,4,FALSE),IFERROR(VLOOKUP(B202&amp;C202,AUS_female_Toplist_21_22!$O$3:$R$2879,4,FALSE),"Not found"))</f>
        <v>10</v>
      </c>
      <c r="K202" s="2">
        <f>(COUNTIF($B$2:$B202,$B202)=1)+0</f>
        <v>1</v>
      </c>
      <c r="L202" s="2">
        <f>IF(K202=1,RANK(H202,$H$2:$H$1208,0),"Alternate event")</f>
        <v>689</v>
      </c>
      <c r="M202" s="2" t="str">
        <f t="shared" si="12"/>
        <v>Sam TAYLORdecathlon</v>
      </c>
      <c r="N202" t="str">
        <f>IF(COUNTIFS($M$2:$M$3996, M202)&gt;1, "Duplicate", "Unique")</f>
        <v>Unique</v>
      </c>
    </row>
    <row r="203" spans="1:14" x14ac:dyDescent="0.2">
      <c r="A203" s="2">
        <f t="shared" si="14"/>
        <v>92</v>
      </c>
      <c r="B203" t="s">
        <v>445</v>
      </c>
      <c r="C203" t="s">
        <v>39</v>
      </c>
      <c r="D203" s="5">
        <v>37602</v>
      </c>
      <c r="E203" s="41">
        <f t="shared" ca="1" si="11"/>
        <v>19</v>
      </c>
      <c r="F203" s="42" t="str">
        <f>IFERROR(VLOOKUP(B203&amp;C203,AUS_male_points_list!$A$3:$S$1048576,19,FALSE), IFERROR(VLOOKUP(B203&amp;C203,AUS_female_points_list!$A$3:$S$1048576,19,FALSE),""))</f>
        <v/>
      </c>
      <c r="G203" s="2" t="str">
        <f>_xlfn.IFNA(VLOOKUP(B203&amp;C203,Nat_Champs!$C$2:$D$41,2,),"")</f>
        <v/>
      </c>
      <c r="H203" s="79">
        <f>IFERROR(VLOOKUP(B203&amp;C203,AUS_male_Toplist_21_22!$O$3:$R$2969,2,FALSE),IFERROR(VLOOKUP(B203&amp;C203,AUS_female_Toplist_21_22!$O$3:$R$2879,2,FALSE),"Not found"))</f>
        <v>939</v>
      </c>
      <c r="I203" s="79">
        <f>IFERROR(VLOOKUP(B203&amp;C203,AUS_male_Toplist_21_22!$O$3:$R$2969,3,FALSE),IFERROR(VLOOKUP(B203&amp;C203,AUS_female_Toplist_21_22!$O$3:$R$2879,3,FALSE),"Not found"))</f>
        <v>38</v>
      </c>
      <c r="J203" s="2">
        <f>IFERROR(VLOOKUP(B203&amp;C203,AUS_male_Toplist_21_22!$O$3:$R$2969,4,FALSE),IFERROR(VLOOKUP(B203&amp;C203,AUS_female_Toplist_21_22!$O$3:$R$2879,4,FALSE),"Not found"))</f>
        <v>1</v>
      </c>
      <c r="K203" s="2">
        <f>(COUNTIF($B$2:$B203,$B203)=1)+0</f>
        <v>0</v>
      </c>
      <c r="L203" s="2" t="str">
        <f>IF(K203=1,RANK(H203,$H$2:$H$1208,0),"Alternate event")</f>
        <v>Alternate event</v>
      </c>
      <c r="M203" s="2" t="str">
        <f t="shared" si="12"/>
        <v>Lyvante SU'EMAIshot-put</v>
      </c>
      <c r="N203" t="str">
        <f>IF(COUNTIFS($M$2:$M$3996, M203)&gt;1, "Duplicate", "Unique")</f>
        <v>Unique</v>
      </c>
    </row>
    <row r="204" spans="1:14" x14ac:dyDescent="0.2">
      <c r="A204" s="2">
        <f t="shared" si="14"/>
        <v>92</v>
      </c>
      <c r="B204" t="s">
        <v>1057</v>
      </c>
      <c r="C204" t="s">
        <v>41</v>
      </c>
      <c r="D204" s="5">
        <v>37126</v>
      </c>
      <c r="E204" s="41">
        <f t="shared" ca="1" si="11"/>
        <v>20</v>
      </c>
      <c r="F204" s="42" t="str">
        <f>IFERROR(VLOOKUP(B204&amp;C204,AUS_male_points_list!$A$3:$S$1048576,19,FALSE), IFERROR(VLOOKUP(B204&amp;C204,AUS_female_points_list!$A$3:$S$1048576,19,FALSE),""))</f>
        <v/>
      </c>
      <c r="G204" s="2" t="str">
        <f>_xlfn.IFNA(VLOOKUP(B204&amp;C204,Nat_Champs!$C$2:$D$41,2,),"")</f>
        <v/>
      </c>
      <c r="H204" s="79">
        <f>IFERROR(VLOOKUP(B204&amp;C204,AUS_male_Toplist_21_22!$O$3:$R$2969,2,FALSE),IFERROR(VLOOKUP(B204&amp;C204,AUS_female_Toplist_21_22!$O$3:$R$2879,2,FALSE),"Not found"))</f>
        <v>1034</v>
      </c>
      <c r="I204" s="79">
        <f>IFERROR(VLOOKUP(B204&amp;C204,AUS_male_Toplist_21_22!$O$3:$R$2969,3,FALSE),IFERROR(VLOOKUP(B204&amp;C204,AUS_female_Toplist_21_22!$O$3:$R$2879,3,FALSE),"Not found"))</f>
        <v>38</v>
      </c>
      <c r="J204" s="2">
        <f>IFERROR(VLOOKUP(B204&amp;C204,AUS_male_Toplist_21_22!$O$3:$R$2969,4,FALSE),IFERROR(VLOOKUP(B204&amp;C204,AUS_female_Toplist_21_22!$O$3:$R$2879,4,FALSE),"Not found"))</f>
        <v>5</v>
      </c>
      <c r="K204" s="2">
        <f>(COUNTIF($B$2:$B204,$B204)=1)+0</f>
        <v>1</v>
      </c>
      <c r="L204" s="2">
        <f>IF(K204=1,RANK(H204,$H$2:$H$1208,0),"Alternate event")</f>
        <v>457</v>
      </c>
      <c r="M204" s="2" t="str">
        <f t="shared" si="12"/>
        <v>Howard MCDONALDjavelin-throw</v>
      </c>
      <c r="N204" t="str">
        <f>IF(COUNTIFS($M$2:$M$3996, M204)&gt;1, "Duplicate", "Unique")</f>
        <v>Unique</v>
      </c>
    </row>
    <row r="205" spans="1:14" x14ac:dyDescent="0.2">
      <c r="A205" s="2">
        <f t="shared" si="14"/>
        <v>92</v>
      </c>
      <c r="B205" t="s">
        <v>238</v>
      </c>
      <c r="C205" t="s">
        <v>27</v>
      </c>
      <c r="D205" s="5">
        <v>36472</v>
      </c>
      <c r="E205" s="41">
        <f t="shared" ca="1" si="11"/>
        <v>22</v>
      </c>
      <c r="F205" s="42" t="str">
        <f>IFERROR(VLOOKUP(B205&amp;C205,AUS_male_points_list!$A$3:$S$1048576,19,FALSE), IFERROR(VLOOKUP(B205&amp;C205,AUS_female_points_list!$A$3:$S$1048576,19,FALSE),""))</f>
        <v/>
      </c>
      <c r="G205" s="2" t="str">
        <f>_xlfn.IFNA(VLOOKUP(B205&amp;C205,Nat_Champs!$C$2:$D$41,2,),"")</f>
        <v/>
      </c>
      <c r="H205" s="79">
        <f>IFERROR(VLOOKUP(B205&amp;C205,AUS_male_Toplist_21_22!$O$3:$R$2969,2,FALSE),IFERROR(VLOOKUP(B205&amp;C205,AUS_female_Toplist_21_22!$O$3:$R$2879,2,FALSE),"Not found"))</f>
        <v>1126</v>
      </c>
      <c r="I205" s="79">
        <f>IFERROR(VLOOKUP(B205&amp;C205,AUS_male_Toplist_21_22!$O$3:$R$2969,3,FALSE),IFERROR(VLOOKUP(B205&amp;C205,AUS_female_Toplist_21_22!$O$3:$R$2879,3,FALSE),"Not found"))</f>
        <v>38</v>
      </c>
      <c r="J205" s="2">
        <f>IFERROR(VLOOKUP(B205&amp;C205,AUS_male_Toplist_21_22!$O$3:$R$2969,4,FALSE),IFERROR(VLOOKUP(B205&amp;C205,AUS_female_Toplist_21_22!$O$3:$R$2879,4,FALSE),"Not found"))</f>
        <v>6</v>
      </c>
      <c r="K205" s="2">
        <f>(COUNTIF($B$2:$B205,$B205)=1)+0</f>
        <v>1</v>
      </c>
      <c r="L205" s="2">
        <f>IF(K205=1,RANK(H205,$H$2:$H$1208,0),"Alternate event")</f>
        <v>116</v>
      </c>
      <c r="M205" s="2" t="str">
        <f t="shared" si="12"/>
        <v>Imogen BARRETT800m</v>
      </c>
      <c r="N205" t="str">
        <f>IF(COUNTIFS($M$2:$M$3996, M205)&gt;1, "Duplicate", "Unique")</f>
        <v>Unique</v>
      </c>
    </row>
    <row r="206" spans="1:14" x14ac:dyDescent="0.2">
      <c r="A206" s="2">
        <f t="shared" si="14"/>
        <v>92</v>
      </c>
      <c r="B206" t="s">
        <v>681</v>
      </c>
      <c r="C206" t="s">
        <v>28</v>
      </c>
      <c r="D206" s="5">
        <v>31691</v>
      </c>
      <c r="E206" s="41">
        <f t="shared" ca="1" si="11"/>
        <v>35</v>
      </c>
      <c r="F206" s="42" t="str">
        <f>IFERROR(VLOOKUP(B206&amp;C206,AUS_male_points_list!$A$3:$S$1048576,19,FALSE), IFERROR(VLOOKUP(B206&amp;C206,AUS_female_points_list!$A$3:$S$1048576,19,FALSE),""))</f>
        <v/>
      </c>
      <c r="G206" s="2" t="str">
        <f>_xlfn.IFNA(VLOOKUP(B206&amp;C206,Nat_Champs!$C$2:$D$41,2,),"")</f>
        <v/>
      </c>
      <c r="H206" s="79">
        <f>IFERROR(VLOOKUP(B206&amp;C206,AUS_male_Toplist_21_22!$O$3:$R$2969,2,FALSE),IFERROR(VLOOKUP(B206&amp;C206,AUS_female_Toplist_21_22!$O$3:$R$2879,2,FALSE),"Not found"))</f>
        <v>1142</v>
      </c>
      <c r="I206" s="79">
        <f>IFERROR(VLOOKUP(B206&amp;C206,AUS_male_Toplist_21_22!$O$3:$R$2969,3,FALSE),IFERROR(VLOOKUP(B206&amp;C206,AUS_female_Toplist_21_22!$O$3:$R$2879,3,FALSE),"Not found"))</f>
        <v>38</v>
      </c>
      <c r="J206" s="2">
        <f>IFERROR(VLOOKUP(B206&amp;C206,AUS_male_Toplist_21_22!$O$3:$R$2969,4,FALSE),IFERROR(VLOOKUP(B206&amp;C206,AUS_female_Toplist_21_22!$O$3:$R$2879,4,FALSE),"Not found"))</f>
        <v>7</v>
      </c>
      <c r="K206" s="2">
        <f>(COUNTIF($B$2:$B206,$B206)=1)+0</f>
        <v>0</v>
      </c>
      <c r="L206" s="2" t="str">
        <f>IF(K206=1,RANK(H206,$H$2:$H$1208,0),"Alternate event")</f>
        <v>Alternate event</v>
      </c>
      <c r="M206" s="2" t="str">
        <f t="shared" si="12"/>
        <v>David MCNEILL1500m</v>
      </c>
      <c r="N206" t="str">
        <f>IF(COUNTIFS($M$2:$M$3996, M206)&gt;1, "Duplicate", "Unique")</f>
        <v>Unique</v>
      </c>
    </row>
    <row r="207" spans="1:14" x14ac:dyDescent="0.2">
      <c r="A207" s="2">
        <f t="shared" si="14"/>
        <v>92</v>
      </c>
      <c r="B207" t="s">
        <v>998</v>
      </c>
      <c r="C207" t="s">
        <v>85</v>
      </c>
      <c r="D207" s="5">
        <v>44640</v>
      </c>
      <c r="E207" s="41">
        <f t="shared" ca="1" si="11"/>
        <v>0</v>
      </c>
      <c r="F207" s="42" t="str">
        <f>IFERROR(VLOOKUP(B207&amp;C207,AUS_male_points_list!$A$3:$S$1048576,19,FALSE), IFERROR(VLOOKUP(B207&amp;C207,AUS_female_points_list!$A$3:$S$1048576,19,FALSE),""))</f>
        <v/>
      </c>
      <c r="G207" s="2" t="str">
        <f>_xlfn.IFNA(VLOOKUP(B207&amp;C207,Nat_Champs!$C$2:$D$41,2,),"")</f>
        <v/>
      </c>
      <c r="H207" s="79">
        <f>IFERROR(VLOOKUP(B207&amp;C207,AUS_male_Toplist_21_22!$O$3:$R$2969,2,FALSE),IFERROR(VLOOKUP(B207&amp;C207,AUS_female_Toplist_21_22!$O$3:$R$2879,2,FALSE),"Not found"))</f>
        <v>857</v>
      </c>
      <c r="I207" s="79">
        <f>IFERROR(VLOOKUP(B207&amp;C207,AUS_male_Toplist_21_22!$O$3:$R$2969,3,FALSE),IFERROR(VLOOKUP(B207&amp;C207,AUS_female_Toplist_21_22!$O$3:$R$2879,3,FALSE),"Not found"))</f>
        <v>38</v>
      </c>
      <c r="J207" s="2">
        <f>IFERROR(VLOOKUP(B207&amp;C207,AUS_male_Toplist_21_22!$O$3:$R$2969,4,FALSE),IFERROR(VLOOKUP(B207&amp;C207,AUS_female_Toplist_21_22!$O$3:$R$2879,4,FALSE),"Not found"))</f>
        <v>13</v>
      </c>
      <c r="K207" s="2">
        <f>(COUNTIF($B$2:$B207,$B207)=1)+0</f>
        <v>1</v>
      </c>
      <c r="L207" s="2">
        <f>IF(K207=1,RANK(H207,$H$2:$H$1208,0),"Alternate event")</f>
        <v>885</v>
      </c>
      <c r="M207" s="2" t="str">
        <f t="shared" si="12"/>
        <v>Charlotte HAYrace-walking</v>
      </c>
      <c r="N207" t="str">
        <f>IF(COUNTIFS($M$2:$M$3996, M207)&gt;1, "Duplicate", "Unique")</f>
        <v>Unique</v>
      </c>
    </row>
    <row r="208" spans="1:14" x14ac:dyDescent="0.2">
      <c r="A208" s="2">
        <f t="shared" si="14"/>
        <v>92</v>
      </c>
      <c r="B208" t="s">
        <v>982</v>
      </c>
      <c r="C208" t="s">
        <v>29</v>
      </c>
      <c r="D208" s="5">
        <v>35285</v>
      </c>
      <c r="E208" s="41">
        <f t="shared" ca="1" si="11"/>
        <v>25</v>
      </c>
      <c r="F208" s="42" t="str">
        <f>IFERROR(VLOOKUP(B208&amp;C208,AUS_male_points_list!$A$3:$S$1048576,19,FALSE), IFERROR(VLOOKUP(B208&amp;C208,AUS_female_points_list!$A$3:$S$1048576,19,FALSE),""))</f>
        <v/>
      </c>
      <c r="G208" s="2" t="str">
        <f>_xlfn.IFNA(VLOOKUP(B208&amp;C208,Nat_Champs!$C$2:$D$41,2,),"")</f>
        <v/>
      </c>
      <c r="H208" s="79">
        <f>IFERROR(VLOOKUP(B208&amp;C208,AUS_male_Toplist_21_22!$O$3:$R$2969,2,FALSE),IFERROR(VLOOKUP(B208&amp;C208,AUS_female_Toplist_21_22!$O$3:$R$2879,2,FALSE),"Not found"))</f>
        <v>1143</v>
      </c>
      <c r="I208" s="79">
        <f>IFERROR(VLOOKUP(B208&amp;C208,AUS_male_Toplist_21_22!$O$3:$R$2969,3,FALSE),IFERROR(VLOOKUP(B208&amp;C208,AUS_female_Toplist_21_22!$O$3:$R$2879,3,FALSE),"Not found"))</f>
        <v>39</v>
      </c>
      <c r="J208" s="2">
        <f>IFERROR(VLOOKUP(B208&amp;C208,AUS_male_Toplist_21_22!$O$3:$R$2969,4,FALSE),IFERROR(VLOOKUP(B208&amp;C208,AUS_female_Toplist_21_22!$O$3:$R$2879,4,FALSE),"Not found"))</f>
        <v>4</v>
      </c>
      <c r="K208" s="2">
        <f>(COUNTIF($B$2:$B208,$B208)=1)+0</f>
        <v>1</v>
      </c>
      <c r="L208" s="2">
        <f>IF(K208=1,RANK(H208,$H$2:$H$1208,0),"Alternate event")</f>
        <v>69</v>
      </c>
      <c r="M208" s="2" t="str">
        <f t="shared" si="12"/>
        <v>Natalie RULE5000m</v>
      </c>
      <c r="N208" t="str">
        <f>IF(COUNTIFS($M$2:$M$3996, M208)&gt;1, "Duplicate", "Unique")</f>
        <v>Unique</v>
      </c>
    </row>
    <row r="209" spans="1:14" x14ac:dyDescent="0.2">
      <c r="A209" s="2">
        <f t="shared" si="14"/>
        <v>92</v>
      </c>
      <c r="B209" t="s">
        <v>306</v>
      </c>
      <c r="C209" t="s">
        <v>29</v>
      </c>
      <c r="D209" s="5">
        <v>34463</v>
      </c>
      <c r="E209" s="41">
        <f t="shared" ca="1" si="11"/>
        <v>27</v>
      </c>
      <c r="F209" s="42" t="str">
        <f>IFERROR(VLOOKUP(B209&amp;C209,AUS_male_points_list!$A$3:$S$1048576,19,FALSE), IFERROR(VLOOKUP(B209&amp;C209,AUS_female_points_list!$A$3:$S$1048576,19,FALSE),""))</f>
        <v/>
      </c>
      <c r="G209" s="2" t="str">
        <f>_xlfn.IFNA(VLOOKUP(B209&amp;C209,Nat_Champs!$C$2:$D$41,2,),"")</f>
        <v/>
      </c>
      <c r="H209" s="79">
        <f>IFERROR(VLOOKUP(B209&amp;C209,AUS_male_Toplist_21_22!$O$3:$R$2969,2,FALSE),IFERROR(VLOOKUP(B209&amp;C209,AUS_female_Toplist_21_22!$O$3:$R$2879,2,FALSE),"Not found"))</f>
        <v>1143</v>
      </c>
      <c r="I209" s="79">
        <f>IFERROR(VLOOKUP(B209&amp;C209,AUS_male_Toplist_21_22!$O$3:$R$2969,3,FALSE),IFERROR(VLOOKUP(B209&amp;C209,AUS_female_Toplist_21_22!$O$3:$R$2879,3,FALSE),"Not found"))</f>
        <v>39</v>
      </c>
      <c r="J209" s="2">
        <f>IFERROR(VLOOKUP(B209&amp;C209,AUS_male_Toplist_21_22!$O$3:$R$2969,4,FALSE),IFERROR(VLOOKUP(B209&amp;C209,AUS_female_Toplist_21_22!$O$3:$R$2879,4,FALSE),"Not found"))</f>
        <v>4</v>
      </c>
      <c r="K209" s="2">
        <f>(COUNTIF($B$2:$B209,$B209)=1)+0</f>
        <v>0</v>
      </c>
      <c r="L209" s="2" t="str">
        <f>IF(K209=1,RANK(H209,$H$2:$H$1208,0),"Alternate event")</f>
        <v>Alternate event</v>
      </c>
      <c r="M209" s="2" t="str">
        <f t="shared" si="12"/>
        <v>Jenny BLUNDELL5000m</v>
      </c>
      <c r="N209" t="str">
        <f>IF(COUNTIFS($M$2:$M$3996, M209)&gt;1, "Duplicate", "Unique")</f>
        <v>Unique</v>
      </c>
    </row>
    <row r="210" spans="1:14" x14ac:dyDescent="0.2">
      <c r="A210" s="2">
        <f t="shared" si="14"/>
        <v>92</v>
      </c>
      <c r="B210" t="s">
        <v>857</v>
      </c>
      <c r="C210" t="s">
        <v>31</v>
      </c>
      <c r="D210" s="5">
        <v>36957</v>
      </c>
      <c r="E210" s="41">
        <f t="shared" ca="1" si="11"/>
        <v>21</v>
      </c>
      <c r="F210" s="42" t="str">
        <f>IFERROR(VLOOKUP(B210&amp;C210,AUS_male_points_list!$A$3:$S$1048576,19,FALSE), IFERROR(VLOOKUP(B210&amp;C210,AUS_female_points_list!$A$3:$S$1048576,19,FALSE),""))</f>
        <v/>
      </c>
      <c r="G210" s="2" t="str">
        <f>_xlfn.IFNA(VLOOKUP(B210&amp;C210,Nat_Champs!$C$2:$D$41,2,),"")</f>
        <v/>
      </c>
      <c r="H210" s="79">
        <f>IFERROR(VLOOKUP(B210&amp;C210,AUS_male_Toplist_21_22!$O$3:$R$2969,2,FALSE),IFERROR(VLOOKUP(B210&amp;C210,AUS_female_Toplist_21_22!$O$3:$R$2879,2,FALSE),"Not found"))</f>
        <v>1100</v>
      </c>
      <c r="I210" s="79">
        <f>IFERROR(VLOOKUP(B210&amp;C210,AUS_male_Toplist_21_22!$O$3:$R$2969,3,FALSE),IFERROR(VLOOKUP(B210&amp;C210,AUS_female_Toplist_21_22!$O$3:$R$2879,3,FALSE),"Not found"))</f>
        <v>39</v>
      </c>
      <c r="J210" s="2">
        <f>IFERROR(VLOOKUP(B210&amp;C210,AUS_male_Toplist_21_22!$O$3:$R$2969,4,FALSE),IFERROR(VLOOKUP(B210&amp;C210,AUS_female_Toplist_21_22!$O$3:$R$2879,4,FALSE),"Not found"))</f>
        <v>4</v>
      </c>
      <c r="K210" s="2">
        <f>(COUNTIF($B$2:$B210,$B210)=1)+0</f>
        <v>1</v>
      </c>
      <c r="L210" s="2">
        <f>IF(K210=1,RANK(H210,$H$2:$H$1208,0),"Alternate event")</f>
        <v>195</v>
      </c>
      <c r="M210" s="2" t="str">
        <f t="shared" si="12"/>
        <v>Sam HURWOOD110mh</v>
      </c>
      <c r="N210" t="str">
        <f>IF(COUNTIFS($M$2:$M$3996, M210)&gt;1, "Duplicate", "Unique")</f>
        <v>Unique</v>
      </c>
    </row>
    <row r="211" spans="1:14" x14ac:dyDescent="0.2">
      <c r="A211" s="2">
        <f t="shared" si="14"/>
        <v>92</v>
      </c>
      <c r="B211" t="s">
        <v>371</v>
      </c>
      <c r="C211" t="s">
        <v>38</v>
      </c>
      <c r="D211" s="5">
        <v>36509</v>
      </c>
      <c r="E211" s="41">
        <f t="shared" ca="1" si="11"/>
        <v>22</v>
      </c>
      <c r="F211" s="42" t="str">
        <f>IFERROR(VLOOKUP(B211&amp;C211,AUS_male_points_list!$A$3:$S$1048576,19,FALSE), IFERROR(VLOOKUP(B211&amp;C211,AUS_female_points_list!$A$3:$S$1048576,19,FALSE),""))</f>
        <v/>
      </c>
      <c r="G211" s="2" t="str">
        <f>_xlfn.IFNA(VLOOKUP(B211&amp;C211,Nat_Champs!$C$2:$D$41,2,),"")</f>
        <v/>
      </c>
      <c r="H211" s="79">
        <f>IFERROR(VLOOKUP(B211&amp;C211,AUS_male_Toplist_21_22!$O$3:$R$2969,2,FALSE),IFERROR(VLOOKUP(B211&amp;C211,AUS_female_Toplist_21_22!$O$3:$R$2879,2,FALSE),"Not found"))</f>
        <v>1027</v>
      </c>
      <c r="I211" s="79">
        <f>IFERROR(VLOOKUP(B211&amp;C211,AUS_male_Toplist_21_22!$O$3:$R$2969,3,FALSE),IFERROR(VLOOKUP(B211&amp;C211,AUS_female_Toplist_21_22!$O$3:$R$2879,3,FALSE),"Not found"))</f>
        <v>39</v>
      </c>
      <c r="J211" s="2">
        <f>IFERROR(VLOOKUP(B211&amp;C211,AUS_male_Toplist_21_22!$O$3:$R$2969,4,FALSE),IFERROR(VLOOKUP(B211&amp;C211,AUS_female_Toplist_21_22!$O$3:$R$2879,4,FALSE),"Not found"))</f>
        <v>4</v>
      </c>
      <c r="K211" s="2">
        <f>(COUNTIF($B$2:$B211,$B211)=1)+0</f>
        <v>1</v>
      </c>
      <c r="L211" s="2">
        <f>IF(K211=1,RANK(H211,$H$2:$H$1208,0),"Alternate event")</f>
        <v>479</v>
      </c>
      <c r="M211" s="2" t="str">
        <f t="shared" si="12"/>
        <v>Chloe GRENADEtriple-jump</v>
      </c>
      <c r="N211" t="str">
        <f>IF(COUNTIFS($M$2:$M$3996, M211)&gt;1, "Duplicate", "Unique")</f>
        <v>Unique</v>
      </c>
    </row>
    <row r="212" spans="1:14" x14ac:dyDescent="0.2">
      <c r="A212" s="2">
        <f t="shared" si="14"/>
        <v>92</v>
      </c>
      <c r="B212" t="s">
        <v>135</v>
      </c>
      <c r="C212" t="s">
        <v>37</v>
      </c>
      <c r="D212" s="5">
        <v>37295</v>
      </c>
      <c r="E212" s="41">
        <f t="shared" ca="1" si="11"/>
        <v>20</v>
      </c>
      <c r="F212" s="42" t="str">
        <f>IFERROR(VLOOKUP(B212&amp;C212,AUS_male_points_list!$A$3:$S$1048576,19,FALSE), IFERROR(VLOOKUP(B212&amp;C212,AUS_female_points_list!$A$3:$S$1048576,19,FALSE),""))</f>
        <v/>
      </c>
      <c r="G212" s="2" t="str">
        <f>_xlfn.IFNA(VLOOKUP(B212&amp;C212,Nat_Champs!$C$2:$D$41,2,),"")</f>
        <v/>
      </c>
      <c r="H212" s="79">
        <f>IFERROR(VLOOKUP(B212&amp;C212,AUS_male_Toplist_21_22!$O$3:$R$2969,2,FALSE),IFERROR(VLOOKUP(B212&amp;C212,AUS_female_Toplist_21_22!$O$3:$R$2879,2,FALSE),"Not found"))</f>
        <v>1086</v>
      </c>
      <c r="I212" s="79">
        <f>IFERROR(VLOOKUP(B212&amp;C212,AUS_male_Toplist_21_22!$O$3:$R$2969,3,FALSE),IFERROR(VLOOKUP(B212&amp;C212,AUS_female_Toplist_21_22!$O$3:$R$2879,3,FALSE),"Not found"))</f>
        <v>39</v>
      </c>
      <c r="J212" s="2">
        <f>IFERROR(VLOOKUP(B212&amp;C212,AUS_male_Toplist_21_22!$O$3:$R$2969,4,FALSE),IFERROR(VLOOKUP(B212&amp;C212,AUS_female_Toplist_21_22!$O$3:$R$2879,4,FALSE),"Not found"))</f>
        <v>5</v>
      </c>
      <c r="K212" s="2">
        <f>(COUNTIF($B$2:$B212,$B212)=1)+0</f>
        <v>1</v>
      </c>
      <c r="L212" s="2">
        <f>IF(K212=1,RANK(H212,$H$2:$H$1208,0),"Alternate event")</f>
        <v>253</v>
      </c>
      <c r="M212" s="2" t="str">
        <f t="shared" si="12"/>
        <v>Mietta RUSSELLlong-jump</v>
      </c>
      <c r="N212" t="str">
        <f>IF(COUNTIFS($M$2:$M$3996, M212)&gt;1, "Duplicate", "Unique")</f>
        <v>Unique</v>
      </c>
    </row>
    <row r="213" spans="1:14" x14ac:dyDescent="0.2">
      <c r="A213" s="2">
        <f t="shared" si="14"/>
        <v>92</v>
      </c>
      <c r="B213" t="s">
        <v>978</v>
      </c>
      <c r="C213" t="s">
        <v>27</v>
      </c>
      <c r="D213" s="5">
        <v>33352</v>
      </c>
      <c r="E213" s="41">
        <f t="shared" ca="1" si="11"/>
        <v>30</v>
      </c>
      <c r="F213" s="42" t="str">
        <f>IFERROR(VLOOKUP(B213&amp;C213,AUS_male_points_list!$A$3:$S$1048576,19,FALSE), IFERROR(VLOOKUP(B213&amp;C213,AUS_female_points_list!$A$3:$S$1048576,19,FALSE),""))</f>
        <v/>
      </c>
      <c r="G213" s="2" t="str">
        <f>_xlfn.IFNA(VLOOKUP(B213&amp;C213,Nat_Champs!$C$2:$D$41,2,),"")</f>
        <v/>
      </c>
      <c r="H213" s="79">
        <f>IFERROR(VLOOKUP(B213&amp;C213,AUS_male_Toplist_21_22!$O$3:$R$2969,2,FALSE),IFERROR(VLOOKUP(B213&amp;C213,AUS_female_Toplist_21_22!$O$3:$R$2879,2,FALSE),"Not found"))</f>
        <v>1125</v>
      </c>
      <c r="I213" s="79">
        <f>IFERROR(VLOOKUP(B213&amp;C213,AUS_male_Toplist_21_22!$O$3:$R$2969,3,FALSE),IFERROR(VLOOKUP(B213&amp;C213,AUS_female_Toplist_21_22!$O$3:$R$2879,3,FALSE),"Not found"))</f>
        <v>39</v>
      </c>
      <c r="J213" s="2">
        <f>IFERROR(VLOOKUP(B213&amp;C213,AUS_male_Toplist_21_22!$O$3:$R$2969,4,FALSE),IFERROR(VLOOKUP(B213&amp;C213,AUS_female_Toplist_21_22!$O$3:$R$2879,4,FALSE),"Not found"))</f>
        <v>7</v>
      </c>
      <c r="K213" s="2">
        <f>(COUNTIF($B$2:$B213,$B213)=1)+0</f>
        <v>1</v>
      </c>
      <c r="L213" s="2">
        <f>IF(K213=1,RANK(H213,$H$2:$H$1208,0),"Alternate event")</f>
        <v>118</v>
      </c>
      <c r="M213" s="2" t="str">
        <f t="shared" si="12"/>
        <v>Brittany KAAN800m</v>
      </c>
      <c r="N213" t="str">
        <f>IF(COUNTIFS($M$2:$M$3996, M213)&gt;1, "Duplicate", "Unique")</f>
        <v>Unique</v>
      </c>
    </row>
    <row r="214" spans="1:14" x14ac:dyDescent="0.2">
      <c r="A214" s="2">
        <f t="shared" si="14"/>
        <v>92</v>
      </c>
      <c r="B214" t="s">
        <v>810</v>
      </c>
      <c r="C214" t="s">
        <v>44</v>
      </c>
      <c r="D214" s="5">
        <v>35791</v>
      </c>
      <c r="E214" s="41">
        <f t="shared" ca="1" si="11"/>
        <v>24</v>
      </c>
      <c r="F214" s="42" t="str">
        <f>IFERROR(VLOOKUP(B214&amp;C214,AUS_male_points_list!$A$3:$S$1048576,19,FALSE), IFERROR(VLOOKUP(B214&amp;C214,AUS_female_points_list!$A$3:$S$1048576,19,FALSE),""))</f>
        <v/>
      </c>
      <c r="G214" s="2" t="str">
        <f>_xlfn.IFNA(VLOOKUP(B214&amp;C214,Nat_Champs!$C$2:$D$41,2,),"")</f>
        <v/>
      </c>
      <c r="H214" s="79">
        <f>IFERROR(VLOOKUP(B214&amp;C214,AUS_male_Toplist_21_22!$O$3:$R$2969,2,FALSE),IFERROR(VLOOKUP(B214&amp;C214,AUS_female_Toplist_21_22!$O$3:$R$2879,2,FALSE),"Not found"))</f>
        <v>956</v>
      </c>
      <c r="I214" s="79">
        <f>IFERROR(VLOOKUP(B214&amp;C214,AUS_male_Toplist_21_22!$O$3:$R$2969,3,FALSE),IFERROR(VLOOKUP(B214&amp;C214,AUS_female_Toplist_21_22!$O$3:$R$2879,3,FALSE),"Not found"))</f>
        <v>39</v>
      </c>
      <c r="J214" s="2">
        <f>IFERROR(VLOOKUP(B214&amp;C214,AUS_male_Toplist_21_22!$O$3:$R$2969,4,FALSE),IFERROR(VLOOKUP(B214&amp;C214,AUS_female_Toplist_21_22!$O$3:$R$2879,4,FALSE),"Not found"))</f>
        <v>11</v>
      </c>
      <c r="K214" s="2">
        <f>(COUNTIF($B$2:$B214,$B214)=1)+0</f>
        <v>1</v>
      </c>
      <c r="L214" s="2">
        <f>IF(K214=1,RANK(H214,$H$2:$H$1208,0),"Alternate event")</f>
        <v>724</v>
      </c>
      <c r="M214" s="2" t="str">
        <f t="shared" si="12"/>
        <v>Matthew WECKERdecathlon</v>
      </c>
      <c r="N214" t="str">
        <f>IF(COUNTIFS($M$2:$M$3996, M214)&gt;1, "Duplicate", "Unique")</f>
        <v>Unique</v>
      </c>
    </row>
    <row r="215" spans="1:14" x14ac:dyDescent="0.2">
      <c r="A215" s="2">
        <f t="shared" si="14"/>
        <v>92</v>
      </c>
      <c r="B215" t="s">
        <v>601</v>
      </c>
      <c r="C215" t="s">
        <v>28</v>
      </c>
      <c r="D215" s="5">
        <v>35266</v>
      </c>
      <c r="E215" s="41">
        <f t="shared" ca="1" si="11"/>
        <v>25</v>
      </c>
      <c r="F215" s="42" t="str">
        <f>IFERROR(VLOOKUP(B215&amp;C215,AUS_male_points_list!$A$3:$S$1048576,19,FALSE), IFERROR(VLOOKUP(B215&amp;C215,AUS_female_points_list!$A$3:$S$1048576,19,FALSE),""))</f>
        <v/>
      </c>
      <c r="G215" s="2" t="str">
        <f>_xlfn.IFNA(VLOOKUP(B215&amp;C215,Nat_Champs!$C$2:$D$41,2,),"")</f>
        <v/>
      </c>
      <c r="H215" s="79">
        <f>IFERROR(VLOOKUP(B215&amp;C215,AUS_male_Toplist_21_22!$O$3:$R$2969,2,FALSE),IFERROR(VLOOKUP(B215&amp;C215,AUS_female_Toplist_21_22!$O$3:$R$2879,2,FALSE),"Not found"))</f>
        <v>1139</v>
      </c>
      <c r="I215" s="79">
        <f>IFERROR(VLOOKUP(B215&amp;C215,AUS_male_Toplist_21_22!$O$3:$R$2969,3,FALSE),IFERROR(VLOOKUP(B215&amp;C215,AUS_female_Toplist_21_22!$O$3:$R$2879,3,FALSE),"Not found"))</f>
        <v>40</v>
      </c>
      <c r="J215" s="2">
        <f>IFERROR(VLOOKUP(B215&amp;C215,AUS_male_Toplist_21_22!$O$3:$R$2969,4,FALSE),IFERROR(VLOOKUP(B215&amp;C215,AUS_female_Toplist_21_22!$O$3:$R$2879,4,FALSE),"Not found"))</f>
        <v>8</v>
      </c>
      <c r="K215" s="2">
        <f>(COUNTIF($B$2:$B215,$B215)=1)+0</f>
        <v>0</v>
      </c>
      <c r="L215" s="2" t="str">
        <f>IF(K215=1,RANK(H215,$H$2:$H$1208,0),"Alternate event")</f>
        <v>Alternate event</v>
      </c>
      <c r="M215" s="2" t="str">
        <f t="shared" si="12"/>
        <v>Charlie HUNTER1500m</v>
      </c>
      <c r="N215" t="str">
        <f>IF(COUNTIFS($M$2:$M$3996, M215)&gt;1, "Duplicate", "Unique")</f>
        <v>Unique</v>
      </c>
    </row>
    <row r="216" spans="1:14" x14ac:dyDescent="0.2">
      <c r="A216" s="2">
        <f t="shared" si="14"/>
        <v>92</v>
      </c>
      <c r="B216" t="s">
        <v>367</v>
      </c>
      <c r="C216" t="s">
        <v>37</v>
      </c>
      <c r="D216" s="5">
        <v>35173</v>
      </c>
      <c r="E216" s="41">
        <f t="shared" ca="1" si="11"/>
        <v>25</v>
      </c>
      <c r="F216" s="42" t="str">
        <f>IFERROR(VLOOKUP(B216&amp;C216,AUS_male_points_list!$A$3:$S$1048576,19,FALSE), IFERROR(VLOOKUP(B216&amp;C216,AUS_female_points_list!$A$3:$S$1048576,19,FALSE),""))</f>
        <v/>
      </c>
      <c r="G216" s="2" t="str">
        <f>_xlfn.IFNA(VLOOKUP(B216&amp;C216,Nat_Champs!$C$2:$D$41,2,),"")</f>
        <v/>
      </c>
      <c r="H216" s="79">
        <f>IFERROR(VLOOKUP(B216&amp;C216,AUS_male_Toplist_21_22!$O$3:$R$2969,2,FALSE),IFERROR(VLOOKUP(B216&amp;C216,AUS_female_Toplist_21_22!$O$3:$R$2879,2,FALSE),"Not found"))</f>
        <v>1084</v>
      </c>
      <c r="I216" s="79">
        <f>IFERROR(VLOOKUP(B216&amp;C216,AUS_male_Toplist_21_22!$O$3:$R$2969,3,FALSE),IFERROR(VLOOKUP(B216&amp;C216,AUS_female_Toplist_21_22!$O$3:$R$2879,3,FALSE),"Not found"))</f>
        <v>41</v>
      </c>
      <c r="J216" s="2">
        <f>IFERROR(VLOOKUP(B216&amp;C216,AUS_male_Toplist_21_22!$O$3:$R$2969,4,FALSE),IFERROR(VLOOKUP(B216&amp;C216,AUS_female_Toplist_21_22!$O$3:$R$2879,4,FALSE),"Not found"))</f>
        <v>6</v>
      </c>
      <c r="K216" s="2">
        <f>(COUNTIF($B$2:$B216,$B216)=1)+0</f>
        <v>1</v>
      </c>
      <c r="L216" s="2">
        <f>IF(K216=1,RANK(H216,$H$2:$H$1208,0),"Alternate event")</f>
        <v>261</v>
      </c>
      <c r="M216" s="2" t="str">
        <f t="shared" si="12"/>
        <v>Jessie HARPERlong-jump</v>
      </c>
      <c r="N216" t="str">
        <f>IF(COUNTIFS($M$2:$M$3996, M216)&gt;1, "Duplicate", "Unique")</f>
        <v>Unique</v>
      </c>
    </row>
    <row r="217" spans="1:14" x14ac:dyDescent="0.2">
      <c r="A217" s="2">
        <f t="shared" si="14"/>
        <v>92</v>
      </c>
      <c r="B217" t="s">
        <v>982</v>
      </c>
      <c r="C217" t="s">
        <v>28</v>
      </c>
      <c r="D217" s="5">
        <v>35285</v>
      </c>
      <c r="E217" s="41">
        <f t="shared" ca="1" si="11"/>
        <v>25</v>
      </c>
      <c r="F217" s="42" t="str">
        <f>IFERROR(VLOOKUP(B217&amp;C217,AUS_male_points_list!$A$3:$S$1048576,19,FALSE), IFERROR(VLOOKUP(B217&amp;C217,AUS_female_points_list!$A$3:$S$1048576,19,FALSE),""))</f>
        <v/>
      </c>
      <c r="G217" s="2" t="str">
        <f>_xlfn.IFNA(VLOOKUP(B217&amp;C217,Nat_Champs!$C$2:$D$41,2,),"")</f>
        <v/>
      </c>
      <c r="H217" s="79">
        <f>IFERROR(VLOOKUP(B217&amp;C217,AUS_male_Toplist_21_22!$O$3:$R$2969,2,FALSE),IFERROR(VLOOKUP(B217&amp;C217,AUS_female_Toplist_21_22!$O$3:$R$2879,2,FALSE),"Not found"))</f>
        <v>1133</v>
      </c>
      <c r="I217" s="79">
        <f>IFERROR(VLOOKUP(B217&amp;C217,AUS_male_Toplist_21_22!$O$3:$R$2969,3,FALSE),IFERROR(VLOOKUP(B217&amp;C217,AUS_female_Toplist_21_22!$O$3:$R$2879,3,FALSE),"Not found"))</f>
        <v>41</v>
      </c>
      <c r="J217" s="2">
        <f>IFERROR(VLOOKUP(B217&amp;C217,AUS_male_Toplist_21_22!$O$3:$R$2969,4,FALSE),IFERROR(VLOOKUP(B217&amp;C217,AUS_female_Toplist_21_22!$O$3:$R$2879,4,FALSE),"Not found"))</f>
        <v>7</v>
      </c>
      <c r="K217" s="2">
        <f>(COUNTIF($B$2:$B217,$B217)=1)+0</f>
        <v>0</v>
      </c>
      <c r="L217" s="2" t="str">
        <f>IF(K217=1,RANK(H217,$H$2:$H$1208,0),"Alternate event")</f>
        <v>Alternate event</v>
      </c>
      <c r="M217" s="2" t="str">
        <f t="shared" si="12"/>
        <v>Natalie RULE1500m</v>
      </c>
      <c r="N217" t="str">
        <f>IF(COUNTIFS($M$2:$M$3996, M217)&gt;1, "Duplicate", "Unique")</f>
        <v>Unique</v>
      </c>
    </row>
    <row r="218" spans="1:14" x14ac:dyDescent="0.2">
      <c r="A218" s="2">
        <f t="shared" si="14"/>
        <v>92</v>
      </c>
      <c r="B218" t="s">
        <v>700</v>
      </c>
      <c r="C218" s="5" t="s">
        <v>30</v>
      </c>
      <c r="D218" s="5">
        <v>34588</v>
      </c>
      <c r="E218" s="41">
        <f t="shared" ca="1" si="11"/>
        <v>27</v>
      </c>
      <c r="F218" s="42" t="str">
        <f>IFERROR(VLOOKUP(B218&amp;C218,AUS_male_points_list!$A$3:$S$1048576,19,FALSE), IFERROR(VLOOKUP(B218&amp;C218,AUS_female_points_list!$A$3:$S$1048576,19,FALSE),""))</f>
        <v/>
      </c>
      <c r="G218" s="2" t="str">
        <f>_xlfn.IFNA(VLOOKUP(B218&amp;C218,Nat_Champs!$C$2:$D$41,2,),"")</f>
        <v/>
      </c>
      <c r="H218" s="79">
        <f>IFERROR(VLOOKUP(B218&amp;C218,AUS_male_Toplist_21_22!$O$3:$R$2969,2,FALSE),IFERROR(VLOOKUP(B218&amp;C218,AUS_female_Toplist_21_22!$O$3:$R$2879,2,FALSE),"Not found"))</f>
        <v>1154</v>
      </c>
      <c r="I218" s="79">
        <f>IFERROR(VLOOKUP(B218&amp;C218,AUS_male_Toplist_21_22!$O$3:$R$2969,3,FALSE),IFERROR(VLOOKUP(B218&amp;C218,AUS_female_Toplist_21_22!$O$3:$R$2879,3,FALSE),"Not found"))</f>
        <v>42</v>
      </c>
      <c r="J218" s="2">
        <f>IFERROR(VLOOKUP(B218&amp;C218,AUS_male_Toplist_21_22!$O$3:$R$2969,4,FALSE),IFERROR(VLOOKUP(B218&amp;C218,AUS_female_Toplist_21_22!$O$3:$R$2879,4,FALSE),"Not found"))</f>
        <v>2</v>
      </c>
      <c r="K218" s="2">
        <f>(COUNTIF($B$2:$B218,$B218)=1)+0</f>
        <v>0</v>
      </c>
      <c r="L218" s="2" t="str">
        <f>IF(K218=1,RANK(H218,$H$2:$H$1208,0),"Alternate event")</f>
        <v>Alternate event</v>
      </c>
      <c r="M218" s="2" t="str">
        <f t="shared" si="12"/>
        <v>Patrick TIERNAN10000m</v>
      </c>
      <c r="N218" t="str">
        <f>IF(COUNTIFS($M$2:$M$3996, M218)&gt;1, "Duplicate", "Unique")</f>
        <v>Unique</v>
      </c>
    </row>
    <row r="219" spans="1:14" x14ac:dyDescent="0.2">
      <c r="A219" s="2">
        <f t="shared" si="14"/>
        <v>92</v>
      </c>
      <c r="B219" t="s">
        <v>860</v>
      </c>
      <c r="C219" t="s">
        <v>2</v>
      </c>
      <c r="D219" s="5">
        <v>36720</v>
      </c>
      <c r="E219" s="41">
        <f t="shared" ca="1" si="11"/>
        <v>21</v>
      </c>
      <c r="F219" s="42" t="str">
        <f>IFERROR(VLOOKUP(B219&amp;C219,AUS_male_points_list!$A$3:$S$1048576,19,FALSE), IFERROR(VLOOKUP(B219&amp;C219,AUS_female_points_list!$A$3:$S$1048576,19,FALSE),""))</f>
        <v/>
      </c>
      <c r="G219" s="2" t="str">
        <f>_xlfn.IFNA(VLOOKUP(B219&amp;C219,Nat_Champs!$C$2:$D$41,2,),"")</f>
        <v>Y</v>
      </c>
      <c r="H219" s="79">
        <f>IFERROR(VLOOKUP(B219&amp;C219,AUS_male_Toplist_21_22!$O$3:$R$2969,2,FALSE),IFERROR(VLOOKUP(B219&amp;C219,AUS_female_Toplist_21_22!$O$3:$R$2879,2,FALSE),"Not found"))</f>
        <v>1149</v>
      </c>
      <c r="I219" s="79">
        <f>IFERROR(VLOOKUP(B219&amp;C219,AUS_male_Toplist_21_22!$O$3:$R$2969,3,FALSE),IFERROR(VLOOKUP(B219&amp;C219,AUS_female_Toplist_21_22!$O$3:$R$2879,3,FALSE),"Not found"))</f>
        <v>42</v>
      </c>
      <c r="J219" s="2">
        <f>IFERROR(VLOOKUP(B219&amp;C219,AUS_male_Toplist_21_22!$O$3:$R$2969,4,FALSE),IFERROR(VLOOKUP(B219&amp;C219,AUS_female_Toplist_21_22!$O$3:$R$2879,4,FALSE),"Not found"))</f>
        <v>2</v>
      </c>
      <c r="K219" s="2">
        <f>(COUNTIF($B$2:$B219,$B219)=1)+0</f>
        <v>0</v>
      </c>
      <c r="L219" s="2" t="str">
        <f>IF(K219=1,RANK(H219,$H$2:$H$1208,0),"Alternate event")</f>
        <v>Alternate event</v>
      </c>
      <c r="M219" s="2" t="str">
        <f t="shared" si="12"/>
        <v>Ella CONNOLLY100m</v>
      </c>
      <c r="N219" t="str">
        <f>IF(COUNTIFS($M$2:$M$3996, M219)&gt;1, "Duplicate", "Unique")</f>
        <v>Unique</v>
      </c>
    </row>
    <row r="220" spans="1:14" x14ac:dyDescent="0.2">
      <c r="A220" s="2">
        <f t="shared" si="14"/>
        <v>92</v>
      </c>
      <c r="B220" t="s">
        <v>443</v>
      </c>
      <c r="C220" t="s">
        <v>39</v>
      </c>
      <c r="D220" s="5">
        <v>36322</v>
      </c>
      <c r="E220" s="41">
        <f t="shared" ca="1" si="11"/>
        <v>22</v>
      </c>
      <c r="F220" s="42" t="str">
        <f>IFERROR(VLOOKUP(B220&amp;C220,AUS_male_points_list!$A$3:$S$1048576,19,FALSE), IFERROR(VLOOKUP(B220&amp;C220,AUS_female_points_list!$A$3:$S$1048576,19,FALSE),""))</f>
        <v/>
      </c>
      <c r="G220" s="2" t="str">
        <f>_xlfn.IFNA(VLOOKUP(B220&amp;C220,Nat_Champs!$C$2:$D$41,2,),"")</f>
        <v/>
      </c>
      <c r="H220" s="79">
        <f>IFERROR(VLOOKUP(B220&amp;C220,AUS_male_Toplist_21_22!$O$3:$R$2969,2,FALSE),IFERROR(VLOOKUP(B220&amp;C220,AUS_female_Toplist_21_22!$O$3:$R$2879,2,FALSE),"Not found"))</f>
        <v>936</v>
      </c>
      <c r="I220" s="79">
        <f>IFERROR(VLOOKUP(B220&amp;C220,AUS_male_Toplist_21_22!$O$3:$R$2969,3,FALSE),IFERROR(VLOOKUP(B220&amp;C220,AUS_female_Toplist_21_22!$O$3:$R$2879,3,FALSE),"Not found"))</f>
        <v>42</v>
      </c>
      <c r="J220" s="2">
        <f>IFERROR(VLOOKUP(B220&amp;C220,AUS_male_Toplist_21_22!$O$3:$R$2969,4,FALSE),IFERROR(VLOOKUP(B220&amp;C220,AUS_female_Toplist_21_22!$O$3:$R$2879,4,FALSE),"Not found"))</f>
        <v>2</v>
      </c>
      <c r="K220" s="2">
        <f>(COUNTIF($B$2:$B220,$B220)=1)+0</f>
        <v>0</v>
      </c>
      <c r="L220" s="2" t="str">
        <f>IF(K220=1,RANK(H220,$H$2:$H$1208,0),"Alternate event")</f>
        <v>Alternate event</v>
      </c>
      <c r="M220" s="2" t="str">
        <f t="shared" si="12"/>
        <v>Samantha LENTONshot-put</v>
      </c>
      <c r="N220" t="str">
        <f>IF(COUNTIFS($M$2:$M$3996, M220)&gt;1, "Duplicate", "Unique")</f>
        <v>Unique</v>
      </c>
    </row>
    <row r="221" spans="1:14" x14ac:dyDescent="0.2">
      <c r="A221" s="2">
        <f t="shared" si="14"/>
        <v>92</v>
      </c>
      <c r="B221" t="s">
        <v>730</v>
      </c>
      <c r="C221" t="s">
        <v>37</v>
      </c>
      <c r="D221" s="5">
        <v>36529</v>
      </c>
      <c r="E221" s="41">
        <f t="shared" ca="1" si="11"/>
        <v>22</v>
      </c>
      <c r="F221" s="42" t="str">
        <f>IFERROR(VLOOKUP(B221&amp;C221,AUS_male_points_list!$A$3:$S$1048576,19,FALSE), IFERROR(VLOOKUP(B221&amp;C221,AUS_female_points_list!$A$3:$S$1048576,19,FALSE),""))</f>
        <v/>
      </c>
      <c r="G221" s="2" t="str">
        <f>_xlfn.IFNA(VLOOKUP(B221&amp;C221,Nat_Champs!$C$2:$D$41,2,),"")</f>
        <v/>
      </c>
      <c r="H221" s="79">
        <f>IFERROR(VLOOKUP(B221&amp;C221,AUS_male_Toplist_21_22!$O$3:$R$2969,2,FALSE),IFERROR(VLOOKUP(B221&amp;C221,AUS_female_Toplist_21_22!$O$3:$R$2879,2,FALSE),"Not found"))</f>
        <v>1103</v>
      </c>
      <c r="I221" s="79">
        <f>IFERROR(VLOOKUP(B221&amp;C221,AUS_male_Toplist_21_22!$O$3:$R$2969,3,FALSE),IFERROR(VLOOKUP(B221&amp;C221,AUS_female_Toplist_21_22!$O$3:$R$2879,3,FALSE),"Not found"))</f>
        <v>42</v>
      </c>
      <c r="J221" s="2">
        <f>IFERROR(VLOOKUP(B221&amp;C221,AUS_male_Toplist_21_22!$O$3:$R$2969,4,FALSE),IFERROR(VLOOKUP(B221&amp;C221,AUS_female_Toplist_21_22!$O$3:$R$2879,4,FALSE),"Not found"))</f>
        <v>5</v>
      </c>
      <c r="K221" s="2">
        <f>(COUNTIF($B$2:$B221,$B221)=1)+0</f>
        <v>1</v>
      </c>
      <c r="L221" s="2">
        <f>IF(K221=1,RANK(H221,$H$2:$H$1208,0),"Alternate event")</f>
        <v>185</v>
      </c>
      <c r="M221" s="2" t="str">
        <f t="shared" si="12"/>
        <v>Zane BRANCOlong-jump</v>
      </c>
      <c r="N221" t="str">
        <f>IF(COUNTIFS($M$2:$M$3996, M221)&gt;1, "Duplicate", "Unique")</f>
        <v>Unique</v>
      </c>
    </row>
    <row r="222" spans="1:14" x14ac:dyDescent="0.2">
      <c r="A222" s="2">
        <f t="shared" si="14"/>
        <v>92</v>
      </c>
      <c r="B222" t="s">
        <v>759</v>
      </c>
      <c r="C222" s="5" t="s">
        <v>37</v>
      </c>
      <c r="D222" s="5">
        <v>37216</v>
      </c>
      <c r="E222" s="41">
        <f t="shared" ca="1" si="11"/>
        <v>20</v>
      </c>
      <c r="F222" s="42" t="str">
        <f>IFERROR(VLOOKUP(B222&amp;C222,AUS_male_points_list!$A$3:$S$1048576,19,FALSE), IFERROR(VLOOKUP(B222&amp;C222,AUS_female_points_list!$A$3:$S$1048576,19,FALSE),""))</f>
        <v/>
      </c>
      <c r="G222" s="2" t="str">
        <f>_xlfn.IFNA(VLOOKUP(B222&amp;C222,Nat_Champs!$C$2:$D$41,2,),"")</f>
        <v/>
      </c>
      <c r="H222" s="79">
        <f>IFERROR(VLOOKUP(B222&amp;C222,AUS_male_Toplist_21_22!$O$3:$R$2969,2,FALSE),IFERROR(VLOOKUP(B222&amp;C222,AUS_female_Toplist_21_22!$O$3:$R$2879,2,FALSE),"Not found"))</f>
        <v>1103</v>
      </c>
      <c r="I222" s="79">
        <f>IFERROR(VLOOKUP(B222&amp;C222,AUS_male_Toplist_21_22!$O$3:$R$2969,3,FALSE),IFERROR(VLOOKUP(B222&amp;C222,AUS_female_Toplist_21_22!$O$3:$R$2879,3,FALSE),"Not found"))</f>
        <v>42</v>
      </c>
      <c r="J222" s="2">
        <f>IFERROR(VLOOKUP(B222&amp;C222,AUS_male_Toplist_21_22!$O$3:$R$2969,4,FALSE),IFERROR(VLOOKUP(B222&amp;C222,AUS_female_Toplist_21_22!$O$3:$R$2879,4,FALSE),"Not found"))</f>
        <v>5</v>
      </c>
      <c r="K222" s="2">
        <f>(COUNTIF($B$2:$B222,$B222)=1)+0</f>
        <v>0</v>
      </c>
      <c r="L222" s="2" t="str">
        <f>IF(K222=1,RANK(H222,$H$2:$H$1208,0),"Alternate event")</f>
        <v>Alternate event</v>
      </c>
      <c r="M222" s="2" t="str">
        <f t="shared" si="12"/>
        <v>Oscar MIERSlong-jump</v>
      </c>
      <c r="N222" t="str">
        <f>IF(COUNTIFS($M$2:$M$3996, M222)&gt;1, "Duplicate", "Unique")</f>
        <v>Unique</v>
      </c>
    </row>
    <row r="223" spans="1:14" x14ac:dyDescent="0.2">
      <c r="A223" s="2">
        <f t="shared" si="14"/>
        <v>92</v>
      </c>
      <c r="B223" t="s">
        <v>1058</v>
      </c>
      <c r="C223" t="s">
        <v>41</v>
      </c>
      <c r="D223" s="5">
        <v>36822</v>
      </c>
      <c r="E223" s="41">
        <f t="shared" ref="E223:E286" ca="1" si="15">DATEDIF(D223,TODAY(),"y")</f>
        <v>21</v>
      </c>
      <c r="F223" s="42" t="str">
        <f>IFERROR(VLOOKUP(B223&amp;C223,AUS_male_points_list!$A$3:$S$1048576,19,FALSE), IFERROR(VLOOKUP(B223&amp;C223,AUS_female_points_list!$A$3:$S$1048576,19,FALSE),""))</f>
        <v/>
      </c>
      <c r="G223" s="2" t="str">
        <f>_xlfn.IFNA(VLOOKUP(B223&amp;C223,Nat_Champs!$C$2:$D$41,2,),"")</f>
        <v/>
      </c>
      <c r="H223" s="79">
        <f>IFERROR(VLOOKUP(B223&amp;C223,AUS_male_Toplist_21_22!$O$3:$R$2969,2,FALSE),IFERROR(VLOOKUP(B223&amp;C223,AUS_female_Toplist_21_22!$O$3:$R$2879,2,FALSE),"Not found"))</f>
        <v>1029</v>
      </c>
      <c r="I223" s="79">
        <f>IFERROR(VLOOKUP(B223&amp;C223,AUS_male_Toplist_21_22!$O$3:$R$2969,3,FALSE),IFERROR(VLOOKUP(B223&amp;C223,AUS_female_Toplist_21_22!$O$3:$R$2879,3,FALSE),"Not found"))</f>
        <v>42</v>
      </c>
      <c r="J223" s="2">
        <f>IFERROR(VLOOKUP(B223&amp;C223,AUS_male_Toplist_21_22!$O$3:$R$2969,4,FALSE),IFERROR(VLOOKUP(B223&amp;C223,AUS_female_Toplist_21_22!$O$3:$R$2879,4,FALSE),"Not found"))</f>
        <v>6</v>
      </c>
      <c r="K223" s="2">
        <f>(COUNTIF($B$2:$B223,$B223)=1)+0</f>
        <v>1</v>
      </c>
      <c r="L223" s="2">
        <f>IF(K223=1,RANK(H223,$H$2:$H$1208,0),"Alternate event")</f>
        <v>474</v>
      </c>
      <c r="M223" s="2" t="str">
        <f t="shared" si="12"/>
        <v>Neil JANSEjavelin-throw</v>
      </c>
      <c r="N223" t="str">
        <f>IF(COUNTIFS($M$2:$M$3996, M223)&gt;1, "Duplicate", "Unique")</f>
        <v>Unique</v>
      </c>
    </row>
    <row r="224" spans="1:14" x14ac:dyDescent="0.2">
      <c r="A224" s="2">
        <f t="shared" si="14"/>
        <v>92</v>
      </c>
      <c r="B224" t="s">
        <v>717</v>
      </c>
      <c r="C224" t="s">
        <v>36</v>
      </c>
      <c r="D224" s="5">
        <v>34712</v>
      </c>
      <c r="E224" s="41">
        <f t="shared" ca="1" si="15"/>
        <v>27</v>
      </c>
      <c r="F224" s="42" t="str">
        <f>IFERROR(VLOOKUP(B224&amp;C224,AUS_male_points_list!$A$3:$S$1048576,19,FALSE), IFERROR(VLOOKUP(B224&amp;C224,AUS_female_points_list!$A$3:$S$1048576,19,FALSE),""))</f>
        <v/>
      </c>
      <c r="G224" s="2" t="str">
        <f>_xlfn.IFNA(VLOOKUP(B224&amp;C224,Nat_Champs!$C$2:$D$41,2,),"")</f>
        <v/>
      </c>
      <c r="H224" s="79">
        <f>IFERROR(VLOOKUP(B224&amp;C224,AUS_male_Toplist_21_22!$O$3:$R$2969,2,FALSE),IFERROR(VLOOKUP(B224&amp;C224,AUS_female_Toplist_21_22!$O$3:$R$2879,2,FALSE),"Not found"))</f>
        <v>994</v>
      </c>
      <c r="I224" s="79">
        <f>IFERROR(VLOOKUP(B224&amp;C224,AUS_male_Toplist_21_22!$O$3:$R$2969,3,FALSE),IFERROR(VLOOKUP(B224&amp;C224,AUS_female_Toplist_21_22!$O$3:$R$2879,3,FALSE),"Not found"))</f>
        <v>42</v>
      </c>
      <c r="J224" s="2">
        <f>IFERROR(VLOOKUP(B224&amp;C224,AUS_male_Toplist_21_22!$O$3:$R$2969,4,FALSE),IFERROR(VLOOKUP(B224&amp;C224,AUS_female_Toplist_21_22!$O$3:$R$2879,4,FALSE),"Not found"))</f>
        <v>13</v>
      </c>
      <c r="K224" s="2">
        <f>(COUNTIF($B$2:$B224,$B224)=1)+0</f>
        <v>0</v>
      </c>
      <c r="L224" s="2" t="str">
        <f>IF(K224=1,RANK(H224,$H$2:$H$1208,0),"Alternate event")</f>
        <v>Alternate event</v>
      </c>
      <c r="M224" s="2" t="str">
        <f t="shared" si="12"/>
        <v>Cedric DUBLERpole-vault</v>
      </c>
      <c r="N224" t="str">
        <f>IF(COUNTIFS($M$2:$M$3996, M224)&gt;1, "Duplicate", "Unique")</f>
        <v>Unique</v>
      </c>
    </row>
    <row r="225" spans="1:14" x14ac:dyDescent="0.2">
      <c r="A225" s="2">
        <f t="shared" si="14"/>
        <v>93</v>
      </c>
      <c r="B225" t="s">
        <v>494</v>
      </c>
      <c r="C225" t="s">
        <v>82</v>
      </c>
      <c r="D225" s="5">
        <v>32568</v>
      </c>
      <c r="E225" s="41">
        <f t="shared" ca="1" si="15"/>
        <v>33</v>
      </c>
      <c r="F225" s="42" t="str">
        <f>IFERROR(VLOOKUP(B225&amp;C225,AUS_male_points_list!$A$3:$S$1048576,19,FALSE), IFERROR(VLOOKUP(B225&amp;C225,AUS_female_points_list!$A$3:$S$1048576,19,FALSE),""))</f>
        <v/>
      </c>
      <c r="G225" s="2" t="str">
        <f>_xlfn.IFNA(VLOOKUP(B225&amp;C225,Nat_Champs!$C$2:$D$41,2,),"")</f>
        <v/>
      </c>
      <c r="H225" s="79">
        <f>IFERROR(VLOOKUP(B225&amp;C225,AUS_male_Toplist_21_22!$O$3:$R$2969,2,FALSE),IFERROR(VLOOKUP(B225&amp;C225,AUS_female_Toplist_21_22!$O$3:$R$2879,2,FALSE),"Not found"))</f>
        <v>1163</v>
      </c>
      <c r="I225" s="79">
        <f>IFERROR(VLOOKUP(B225&amp;C225,AUS_male_Toplist_21_22!$O$3:$R$2969,3,FALSE),IFERROR(VLOOKUP(B225&amp;C225,AUS_female_Toplist_21_22!$O$3:$R$2879,3,FALSE),"Not found"))</f>
        <v>43</v>
      </c>
      <c r="J225" s="2">
        <f>IFERROR(VLOOKUP(B225&amp;C225,AUS_male_Toplist_21_22!$O$3:$R$2969,4,FALSE),IFERROR(VLOOKUP(B225&amp;C225,AUS_female_Toplist_21_22!$O$3:$R$2879,4,FALSE),"Not found"))</f>
        <v>3</v>
      </c>
      <c r="K225" s="2">
        <f>(COUNTIF($B$2:$B225,$B225)=1)+0</f>
        <v>1</v>
      </c>
      <c r="L225" s="2">
        <f>IF(K225=1,RANK(H225,$H$2:$H$1208,0),"Alternate event")</f>
        <v>39</v>
      </c>
      <c r="M225" s="2" t="str">
        <f t="shared" si="12"/>
        <v>Milly CLARKmarathon</v>
      </c>
      <c r="N225" t="str">
        <f>IF(COUNTIFS($M$2:$M$3996, M225)&gt;1, "Duplicate", "Unique")</f>
        <v>Unique</v>
      </c>
    </row>
    <row r="226" spans="1:14" x14ac:dyDescent="0.2">
      <c r="A226" s="2">
        <f t="shared" si="14"/>
        <v>94</v>
      </c>
      <c r="B226" t="s">
        <v>461</v>
      </c>
      <c r="C226" t="s">
        <v>42</v>
      </c>
      <c r="D226" s="5">
        <v>35938</v>
      </c>
      <c r="E226" s="41">
        <f t="shared" ca="1" si="15"/>
        <v>23</v>
      </c>
      <c r="F226" s="42" t="str">
        <f>IFERROR(VLOOKUP(B226&amp;C226,AUS_male_points_list!$A$3:$S$1048576,19,FALSE), IFERROR(VLOOKUP(B226&amp;C226,AUS_female_points_list!$A$3:$S$1048576,19,FALSE),""))</f>
        <v/>
      </c>
      <c r="G226" s="2" t="str">
        <f>_xlfn.IFNA(VLOOKUP(B226&amp;C226,Nat_Champs!$C$2:$D$41,2,),"")</f>
        <v/>
      </c>
      <c r="H226" s="79">
        <f>IFERROR(VLOOKUP(B226&amp;C226,AUS_male_Toplist_21_22!$O$3:$R$2969,2,FALSE),IFERROR(VLOOKUP(B226&amp;C226,AUS_female_Toplist_21_22!$O$3:$R$2879,2,FALSE),"Not found"))</f>
        <v>945</v>
      </c>
      <c r="I226" s="79">
        <f>IFERROR(VLOOKUP(B226&amp;C226,AUS_male_Toplist_21_22!$O$3:$R$2969,3,FALSE),IFERROR(VLOOKUP(B226&amp;C226,AUS_female_Toplist_21_22!$O$3:$R$2879,3,FALSE),"Not found"))</f>
        <v>43</v>
      </c>
      <c r="J226" s="2">
        <f>IFERROR(VLOOKUP(B226&amp;C226,AUS_male_Toplist_21_22!$O$3:$R$2969,4,FALSE),IFERROR(VLOOKUP(B226&amp;C226,AUS_female_Toplist_21_22!$O$3:$R$2879,4,FALSE),"Not found"))</f>
        <v>3</v>
      </c>
      <c r="K226" s="2">
        <f>(COUNTIF($B$2:$B226,$B226)=1)+0</f>
        <v>1</v>
      </c>
      <c r="L226" s="2">
        <f>IF(K226=1,RANK(H226,$H$2:$H$1208,0),"Alternate event")</f>
        <v>745</v>
      </c>
      <c r="M226" s="2" t="str">
        <f t="shared" si="12"/>
        <v>Julia BOURKEhammer-throw</v>
      </c>
      <c r="N226" t="str">
        <f>IF(COUNTIFS($M$2:$M$3996, M226)&gt;1, "Duplicate", "Unique")</f>
        <v>Unique</v>
      </c>
    </row>
    <row r="227" spans="1:14" x14ac:dyDescent="0.2">
      <c r="A227" s="2">
        <f t="shared" si="14"/>
        <v>94</v>
      </c>
      <c r="B227" t="s">
        <v>271</v>
      </c>
      <c r="C227" t="s">
        <v>30</v>
      </c>
      <c r="D227" s="5">
        <v>35869</v>
      </c>
      <c r="E227" s="41">
        <f t="shared" ca="1" si="15"/>
        <v>24</v>
      </c>
      <c r="F227" s="42" t="str">
        <f>IFERROR(VLOOKUP(B227&amp;C227,AUS_male_points_list!$A$3:$S$1048576,19,FALSE), IFERROR(VLOOKUP(B227&amp;C227,AUS_female_points_list!$A$3:$S$1048576,19,FALSE),""))</f>
        <v/>
      </c>
      <c r="G227" s="2" t="str">
        <f>_xlfn.IFNA(VLOOKUP(B227&amp;C227,Nat_Champs!$C$2:$D$41,2,),"")</f>
        <v/>
      </c>
      <c r="H227" s="79">
        <f>IFERROR(VLOOKUP(B227&amp;C227,AUS_male_Toplist_21_22!$O$3:$R$2969,2,FALSE),IFERROR(VLOOKUP(B227&amp;C227,AUS_female_Toplist_21_22!$O$3:$R$2879,2,FALSE),"Not found"))</f>
        <v>1125</v>
      </c>
      <c r="I227" s="79">
        <f>IFERROR(VLOOKUP(B227&amp;C227,AUS_male_Toplist_21_22!$O$3:$R$2969,3,FALSE),IFERROR(VLOOKUP(B227&amp;C227,AUS_female_Toplist_21_22!$O$3:$R$2879,3,FALSE),"Not found"))</f>
        <v>43</v>
      </c>
      <c r="J227" s="2">
        <f>IFERROR(VLOOKUP(B227&amp;C227,AUS_male_Toplist_21_22!$O$3:$R$2969,4,FALSE),IFERROR(VLOOKUP(B227&amp;C227,AUS_female_Toplist_21_22!$O$3:$R$2879,4,FALSE),"Not found"))</f>
        <v>4</v>
      </c>
      <c r="K227" s="2">
        <f>(COUNTIF($B$2:$B227,$B227)=1)+0</f>
        <v>1</v>
      </c>
      <c r="L227" s="2">
        <f>IF(K227=1,RANK(H227,$H$2:$H$1208,0),"Alternate event")</f>
        <v>118</v>
      </c>
      <c r="M227" s="2" t="str">
        <f t="shared" si="12"/>
        <v>Lauren RYAN10000m</v>
      </c>
      <c r="N227" t="str">
        <f>IF(COUNTIFS($M$2:$M$3996, M227)&gt;1, "Duplicate", "Unique")</f>
        <v>Unique</v>
      </c>
    </row>
    <row r="228" spans="1:14" x14ac:dyDescent="0.2">
      <c r="A228" s="2">
        <f t="shared" si="14"/>
        <v>94</v>
      </c>
      <c r="B228" t="s">
        <v>784</v>
      </c>
      <c r="C228" t="s">
        <v>40</v>
      </c>
      <c r="D228" s="5">
        <v>37069</v>
      </c>
      <c r="E228" s="41">
        <f t="shared" ca="1" si="15"/>
        <v>20</v>
      </c>
      <c r="F228" s="42" t="str">
        <f>IFERROR(VLOOKUP(B228&amp;C228,AUS_male_points_list!$A$3:$S$1048576,19,FALSE), IFERROR(VLOOKUP(B228&amp;C228,AUS_female_points_list!$A$3:$S$1048576,19,FALSE),""))</f>
        <v/>
      </c>
      <c r="G228" s="2" t="str">
        <f>_xlfn.IFNA(VLOOKUP(B228&amp;C228,Nat_Champs!$C$2:$D$41,2,),"")</f>
        <v/>
      </c>
      <c r="H228" s="79">
        <f>IFERROR(VLOOKUP(B228&amp;C228,AUS_male_Toplist_21_22!$O$3:$R$2969,2,FALSE),IFERROR(VLOOKUP(B228&amp;C228,AUS_female_Toplist_21_22!$O$3:$R$2879,2,FALSE),"Not found"))</f>
        <v>995</v>
      </c>
      <c r="I228" s="79">
        <f>IFERROR(VLOOKUP(B228&amp;C228,AUS_male_Toplist_21_22!$O$3:$R$2969,3,FALSE),IFERROR(VLOOKUP(B228&amp;C228,AUS_female_Toplist_21_22!$O$3:$R$2879,3,FALSE),"Not found"))</f>
        <v>43</v>
      </c>
      <c r="J228" s="2">
        <f>IFERROR(VLOOKUP(B228&amp;C228,AUS_male_Toplist_21_22!$O$3:$R$2969,4,FALSE),IFERROR(VLOOKUP(B228&amp;C228,AUS_female_Toplist_21_22!$O$3:$R$2879,4,FALSE),"Not found"))</f>
        <v>4</v>
      </c>
      <c r="K228" s="2">
        <f>(COUNTIF($B$2:$B228,$B228)=1)+0</f>
        <v>1</v>
      </c>
      <c r="L228" s="2">
        <f>IF(K228=1,RANK(H228,$H$2:$H$1208,0),"Alternate event")</f>
        <v>598</v>
      </c>
      <c r="M228" s="2" t="str">
        <f t="shared" si="12"/>
        <v>Declan CARMANdiscus-throw</v>
      </c>
      <c r="N228" t="str">
        <f>IF(COUNTIFS($M$2:$M$3996, M228)&gt;1, "Duplicate", "Unique")</f>
        <v>Unique</v>
      </c>
    </row>
    <row r="229" spans="1:14" x14ac:dyDescent="0.2">
      <c r="A229" s="2">
        <f t="shared" si="14"/>
        <v>94</v>
      </c>
      <c r="B229" t="s">
        <v>389</v>
      </c>
      <c r="C229" t="s">
        <v>38</v>
      </c>
      <c r="D229" s="5">
        <v>38415</v>
      </c>
      <c r="E229" s="41">
        <f t="shared" ca="1" si="15"/>
        <v>17</v>
      </c>
      <c r="F229" s="42" t="str">
        <f>IFERROR(VLOOKUP(B229&amp;C229,AUS_male_points_list!$A$3:$S$1048576,19,FALSE), IFERROR(VLOOKUP(B229&amp;C229,AUS_female_points_list!$A$3:$S$1048576,19,FALSE),""))</f>
        <v/>
      </c>
      <c r="G229" s="2" t="str">
        <f>_xlfn.IFNA(VLOOKUP(B229&amp;C229,Nat_Champs!$C$2:$D$41,2,),"")</f>
        <v/>
      </c>
      <c r="H229" s="79">
        <f>IFERROR(VLOOKUP(B229&amp;C229,AUS_male_Toplist_21_22!$O$3:$R$2969,2,FALSE),IFERROR(VLOOKUP(B229&amp;C229,AUS_female_Toplist_21_22!$O$3:$R$2879,2,FALSE),"Not found"))</f>
        <v>1026</v>
      </c>
      <c r="I229" s="79">
        <f>IFERROR(VLOOKUP(B229&amp;C229,AUS_male_Toplist_21_22!$O$3:$R$2969,3,FALSE),IFERROR(VLOOKUP(B229&amp;C229,AUS_female_Toplist_21_22!$O$3:$R$2879,3,FALSE),"Not found"))</f>
        <v>43</v>
      </c>
      <c r="J229" s="2">
        <f>IFERROR(VLOOKUP(B229&amp;C229,AUS_male_Toplist_21_22!$O$3:$R$2969,4,FALSE),IFERROR(VLOOKUP(B229&amp;C229,AUS_female_Toplist_21_22!$O$3:$R$2879,4,FALSE),"Not found"))</f>
        <v>5</v>
      </c>
      <c r="K229" s="2">
        <f>(COUNTIF($B$2:$B229,$B229)=1)+0</f>
        <v>1</v>
      </c>
      <c r="L229" s="2">
        <f>IF(K229=1,RANK(H229,$H$2:$H$1208,0),"Alternate event")</f>
        <v>483</v>
      </c>
      <c r="M229" s="2" t="str">
        <f t="shared" si="12"/>
        <v>Tiana BORAStriple-jump</v>
      </c>
      <c r="N229" t="str">
        <f>IF(COUNTIFS($M$2:$M$3996, M229)&gt;1, "Duplicate", "Unique")</f>
        <v>Unique</v>
      </c>
    </row>
    <row r="230" spans="1:14" x14ac:dyDescent="0.2">
      <c r="A230" s="2">
        <f t="shared" si="14"/>
        <v>94</v>
      </c>
      <c r="B230" t="s">
        <v>975</v>
      </c>
      <c r="C230" t="s">
        <v>85</v>
      </c>
      <c r="D230" s="5">
        <v>37984</v>
      </c>
      <c r="E230" s="41">
        <f t="shared" ca="1" si="15"/>
        <v>18</v>
      </c>
      <c r="F230" s="42" t="str">
        <f>IFERROR(VLOOKUP(B230&amp;C230,AUS_male_points_list!$A$3:$S$1048576,19,FALSE), IFERROR(VLOOKUP(B230&amp;C230,AUS_female_points_list!$A$3:$S$1048576,19,FALSE),""))</f>
        <v/>
      </c>
      <c r="G230" s="2" t="str">
        <f>_xlfn.IFNA(VLOOKUP(B230&amp;C230,Nat_Champs!$C$2:$D$41,2,),"")</f>
        <v/>
      </c>
      <c r="H230" s="79">
        <f>IFERROR(VLOOKUP(B230&amp;C230,AUS_male_Toplist_21_22!$O$3:$R$2969,2,FALSE),IFERROR(VLOOKUP(B230&amp;C230,AUS_female_Toplist_21_22!$O$3:$R$2879,2,FALSE),"Not found"))</f>
        <v>839</v>
      </c>
      <c r="I230" s="79">
        <f>IFERROR(VLOOKUP(B230&amp;C230,AUS_male_Toplist_21_22!$O$3:$R$2969,3,FALSE),IFERROR(VLOOKUP(B230&amp;C230,AUS_female_Toplist_21_22!$O$3:$R$2879,3,FALSE),"Not found"))</f>
        <v>43</v>
      </c>
      <c r="J230" s="2">
        <f>IFERROR(VLOOKUP(B230&amp;C230,AUS_male_Toplist_21_22!$O$3:$R$2969,4,FALSE),IFERROR(VLOOKUP(B230&amp;C230,AUS_female_Toplist_21_22!$O$3:$R$2879,4,FALSE),"Not found"))</f>
        <v>14</v>
      </c>
      <c r="K230" s="2">
        <f>(COUNTIF($B$2:$B230,$B230)=1)+0</f>
        <v>1</v>
      </c>
      <c r="L230" s="2">
        <f>IF(K230=1,RANK(H230,$H$2:$H$1208,0),"Alternate event")</f>
        <v>900</v>
      </c>
      <c r="M230" s="2" t="str">
        <f t="shared" si="12"/>
        <v>Hannah BOLTONrace-walking</v>
      </c>
      <c r="N230" t="str">
        <f>IF(COUNTIFS($M$2:$M$3996, M230)&gt;1, "Duplicate", "Unique")</f>
        <v>Unique</v>
      </c>
    </row>
    <row r="231" spans="1:14" x14ac:dyDescent="0.2">
      <c r="A231" s="2">
        <f t="shared" si="14"/>
        <v>95</v>
      </c>
      <c r="B231" t="s">
        <v>109</v>
      </c>
      <c r="C231" t="s">
        <v>25</v>
      </c>
      <c r="D231" s="5">
        <v>36580</v>
      </c>
      <c r="E231" s="41">
        <f t="shared" ca="1" si="15"/>
        <v>22</v>
      </c>
      <c r="F231" s="42" t="str">
        <f>IFERROR(VLOOKUP(B231&amp;C231,AUS_male_points_list!$A$3:$S$1048576,19,FALSE), IFERROR(VLOOKUP(B231&amp;C231,AUS_female_points_list!$A$3:$S$1048576,19,FALSE),""))</f>
        <v/>
      </c>
      <c r="G231" s="2" t="str">
        <f>_xlfn.IFNA(VLOOKUP(B231&amp;C231,Nat_Champs!$C$2:$D$41,2,),"")</f>
        <v/>
      </c>
      <c r="H231" s="79">
        <f>IFERROR(VLOOKUP(B231&amp;C231,AUS_male_Toplist_21_22!$O$3:$R$2969,2,FALSE),IFERROR(VLOOKUP(B231&amp;C231,AUS_female_Toplist_21_22!$O$3:$R$2879,2,FALSE),"Not found"))</f>
        <v>1123</v>
      </c>
      <c r="I231" s="79">
        <f>IFERROR(VLOOKUP(B231&amp;C231,AUS_male_Toplist_21_22!$O$3:$R$2969,3,FALSE),IFERROR(VLOOKUP(B231&amp;C231,AUS_female_Toplist_21_22!$O$3:$R$2879,3,FALSE),"Not found"))</f>
        <v>44</v>
      </c>
      <c r="J231" s="2">
        <f>IFERROR(VLOOKUP(B231&amp;C231,AUS_male_Toplist_21_22!$O$3:$R$2969,4,FALSE),IFERROR(VLOOKUP(B231&amp;C231,AUS_female_Toplist_21_22!$O$3:$R$2879,4,FALSE),"Not found"))</f>
        <v>3</v>
      </c>
      <c r="K231" s="2">
        <f>(COUNTIF($B$2:$B231,$B231)=1)+0</f>
        <v>1</v>
      </c>
      <c r="L231" s="2">
        <f>IF(K231=1,RANK(H231,$H$2:$H$1208,0),"Alternate event")</f>
        <v>122</v>
      </c>
      <c r="M231" s="2" t="str">
        <f t="shared" si="12"/>
        <v>Kristie EDWARDS200m</v>
      </c>
      <c r="N231" t="str">
        <f>IF(COUNTIFS($M$2:$M$3996, M231)&gt;1, "Duplicate", "Unique")</f>
        <v>Unique</v>
      </c>
    </row>
    <row r="232" spans="1:14" x14ac:dyDescent="0.2">
      <c r="A232" s="2">
        <f t="shared" si="14"/>
        <v>95</v>
      </c>
      <c r="B232" t="s">
        <v>319</v>
      </c>
      <c r="C232" s="5" t="s">
        <v>82</v>
      </c>
      <c r="D232" s="5">
        <v>28173</v>
      </c>
      <c r="E232" s="41">
        <f t="shared" ca="1" si="15"/>
        <v>45</v>
      </c>
      <c r="F232" s="42" t="str">
        <f>IFERROR(VLOOKUP(B232&amp;C232,AUS_male_points_list!$A$3:$S$1048576,19,FALSE), IFERROR(VLOOKUP(B232&amp;C232,AUS_female_points_list!$A$3:$S$1048576,19,FALSE),""))</f>
        <v/>
      </c>
      <c r="G232" s="2" t="str">
        <f>_xlfn.IFNA(VLOOKUP(B232&amp;C232,Nat_Champs!$C$2:$D$41,2,),"")</f>
        <v/>
      </c>
      <c r="H232" s="79">
        <f>IFERROR(VLOOKUP(B232&amp;C232,AUS_male_Toplist_21_22!$O$3:$R$2969,2,FALSE),IFERROR(VLOOKUP(B232&amp;C232,AUS_female_Toplist_21_22!$O$3:$R$2879,2,FALSE),"Not found"))</f>
        <v>1160</v>
      </c>
      <c r="I232" s="79">
        <f>IFERROR(VLOOKUP(B232&amp;C232,AUS_male_Toplist_21_22!$O$3:$R$2969,3,FALSE),IFERROR(VLOOKUP(B232&amp;C232,AUS_female_Toplist_21_22!$O$3:$R$2879,3,FALSE),"Not found"))</f>
        <v>44</v>
      </c>
      <c r="J232" s="2">
        <f>IFERROR(VLOOKUP(B232&amp;C232,AUS_male_Toplist_21_22!$O$3:$R$2969,4,FALSE),IFERROR(VLOOKUP(B232&amp;C232,AUS_female_Toplist_21_22!$O$3:$R$2879,4,FALSE),"Not found"))</f>
        <v>4</v>
      </c>
      <c r="K232" s="2">
        <f>(COUNTIF($B$2:$B232,$B232)=1)+0</f>
        <v>1</v>
      </c>
      <c r="L232" s="2">
        <f>IF(K232=1,RANK(H232,$H$2:$H$1208,0),"Alternate event")</f>
        <v>45</v>
      </c>
      <c r="M232" s="2" t="str">
        <f t="shared" si="12"/>
        <v>Sinead DIVERmarathon</v>
      </c>
      <c r="N232" t="str">
        <f>IF(COUNTIFS($M$2:$M$3996, M232)&gt;1, "Duplicate", "Unique")</f>
        <v>Unique</v>
      </c>
    </row>
    <row r="233" spans="1:14" x14ac:dyDescent="0.2">
      <c r="A233" s="2">
        <f t="shared" si="14"/>
        <v>95</v>
      </c>
      <c r="B233" t="s">
        <v>716</v>
      </c>
      <c r="C233" t="s">
        <v>31</v>
      </c>
      <c r="D233" s="5">
        <v>35754</v>
      </c>
      <c r="E233" s="41">
        <f t="shared" ca="1" si="15"/>
        <v>24</v>
      </c>
      <c r="F233" s="42" t="str">
        <f>IFERROR(VLOOKUP(B233&amp;C233,AUS_male_points_list!$A$3:$S$1048576,19,FALSE), IFERROR(VLOOKUP(B233&amp;C233,AUS_female_points_list!$A$3:$S$1048576,19,FALSE),""))</f>
        <v/>
      </c>
      <c r="G233" s="2" t="str">
        <f>_xlfn.IFNA(VLOOKUP(B233&amp;C233,Nat_Champs!$C$2:$D$41,2,),"")</f>
        <v/>
      </c>
      <c r="H233" s="79">
        <f>IFERROR(VLOOKUP(B233&amp;C233,AUS_male_Toplist_21_22!$O$3:$R$2969,2,FALSE),IFERROR(VLOOKUP(B233&amp;C233,AUS_female_Toplist_21_22!$O$3:$R$2879,2,FALSE),"Not found"))</f>
        <v>1092</v>
      </c>
      <c r="I233" s="79">
        <f>IFERROR(VLOOKUP(B233&amp;C233,AUS_male_Toplist_21_22!$O$3:$R$2969,3,FALSE),IFERROR(VLOOKUP(B233&amp;C233,AUS_female_Toplist_21_22!$O$3:$R$2879,3,FALSE),"Not found"))</f>
        <v>44</v>
      </c>
      <c r="J233" s="2">
        <f>IFERROR(VLOOKUP(B233&amp;C233,AUS_male_Toplist_21_22!$O$3:$R$2969,4,FALSE),IFERROR(VLOOKUP(B233&amp;C233,AUS_female_Toplist_21_22!$O$3:$R$2879,4,FALSE),"Not found"))</f>
        <v>5</v>
      </c>
      <c r="K233" s="2">
        <f>(COUNTIF($B$2:$B233,$B233)=1)+0</f>
        <v>1</v>
      </c>
      <c r="L233" s="2">
        <f>IF(K233=1,RANK(H233,$H$2:$H$1208,0),"Alternate event")</f>
        <v>226</v>
      </c>
      <c r="M233" s="2" t="str">
        <f t="shared" si="12"/>
        <v>Jacob MCCORRY110mh</v>
      </c>
      <c r="N233" t="str">
        <f>IF(COUNTIFS($M$2:$M$3996, M233)&gt;1, "Duplicate", "Unique")</f>
        <v>Unique</v>
      </c>
    </row>
    <row r="234" spans="1:14" x14ac:dyDescent="0.2">
      <c r="A234" s="2">
        <f t="shared" si="14"/>
        <v>95</v>
      </c>
      <c r="B234" t="s">
        <v>446</v>
      </c>
      <c r="C234" t="s">
        <v>40</v>
      </c>
      <c r="D234" s="5">
        <v>38571</v>
      </c>
      <c r="E234" s="41">
        <f t="shared" ca="1" si="15"/>
        <v>16</v>
      </c>
      <c r="F234" s="42" t="str">
        <f>IFERROR(VLOOKUP(B234&amp;C234,AUS_male_points_list!$A$3:$S$1048576,19,FALSE), IFERROR(VLOOKUP(B234&amp;C234,AUS_female_points_list!$A$3:$S$1048576,19,FALSE),""))</f>
        <v/>
      </c>
      <c r="G234" s="2" t="str">
        <f>_xlfn.IFNA(VLOOKUP(B234&amp;C234,Nat_Champs!$C$2:$D$41,2,),"")</f>
        <v/>
      </c>
      <c r="H234" s="79">
        <f>IFERROR(VLOOKUP(B234&amp;C234,AUS_male_Toplist_21_22!$O$3:$R$2969,2,FALSE),IFERROR(VLOOKUP(B234&amp;C234,AUS_female_Toplist_21_22!$O$3:$R$2879,2,FALSE),"Not found"))</f>
        <v>935</v>
      </c>
      <c r="I234" s="79">
        <f>IFERROR(VLOOKUP(B234&amp;C234,AUS_male_Toplist_21_22!$O$3:$R$2969,3,FALSE),IFERROR(VLOOKUP(B234&amp;C234,AUS_female_Toplist_21_22!$O$3:$R$2879,3,FALSE),"Not found"))</f>
        <v>44</v>
      </c>
      <c r="J234" s="2">
        <f>IFERROR(VLOOKUP(B234&amp;C234,AUS_male_Toplist_21_22!$O$3:$R$2969,4,FALSE),IFERROR(VLOOKUP(B234&amp;C234,AUS_female_Toplist_21_22!$O$3:$R$2879,4,FALSE),"Not found"))</f>
        <v>5</v>
      </c>
      <c r="K234" s="2">
        <f>(COUNTIF($B$2:$B234,$B234)=1)+0</f>
        <v>1</v>
      </c>
      <c r="L234" s="2">
        <f>IF(K234=1,RANK(H234,$H$2:$H$1208,0),"Alternate event")</f>
        <v>769</v>
      </c>
      <c r="M234" s="2" t="str">
        <f t="shared" si="12"/>
        <v>Marley RAIKIWASAdiscus-throw</v>
      </c>
      <c r="N234" t="str">
        <f>IF(COUNTIFS($M$2:$M$3996, M234)&gt;1, "Duplicate", "Unique")</f>
        <v>Unique</v>
      </c>
    </row>
    <row r="235" spans="1:14" x14ac:dyDescent="0.2">
      <c r="A235" s="2">
        <f t="shared" si="14"/>
        <v>95</v>
      </c>
      <c r="B235" t="s">
        <v>675</v>
      </c>
      <c r="C235" t="s">
        <v>29</v>
      </c>
      <c r="D235" s="5">
        <v>37314</v>
      </c>
      <c r="E235" s="41">
        <f t="shared" ca="1" si="15"/>
        <v>20</v>
      </c>
      <c r="F235" s="42" t="str">
        <f>IFERROR(VLOOKUP(B235&amp;C235,AUS_male_points_list!$A$3:$S$1048576,19,FALSE), IFERROR(VLOOKUP(B235&amp;C235,AUS_female_points_list!$A$3:$S$1048576,19,FALSE),""))</f>
        <v/>
      </c>
      <c r="G235" s="2" t="str">
        <f>_xlfn.IFNA(VLOOKUP(B235&amp;C235,Nat_Champs!$C$2:$D$41,2,),"")</f>
        <v/>
      </c>
      <c r="H235" s="79">
        <f>IFERROR(VLOOKUP(B235&amp;C235,AUS_male_Toplist_21_22!$O$3:$R$2969,2,FALSE),IFERROR(VLOOKUP(B235&amp;C235,AUS_female_Toplist_21_22!$O$3:$R$2879,2,FALSE),"Not found"))</f>
        <v>1131</v>
      </c>
      <c r="I235" s="79">
        <f>IFERROR(VLOOKUP(B235&amp;C235,AUS_male_Toplist_21_22!$O$3:$R$2969,3,FALSE),IFERROR(VLOOKUP(B235&amp;C235,AUS_female_Toplist_21_22!$O$3:$R$2879,3,FALSE),"Not found"))</f>
        <v>44</v>
      </c>
      <c r="J235" s="2">
        <f>IFERROR(VLOOKUP(B235&amp;C235,AUS_male_Toplist_21_22!$O$3:$R$2969,4,FALSE),IFERROR(VLOOKUP(B235&amp;C235,AUS_female_Toplist_21_22!$O$3:$R$2879,4,FALSE),"Not found"))</f>
        <v>6</v>
      </c>
      <c r="K235" s="2">
        <f>(COUNTIF($B$2:$B235,$B235)=1)+0</f>
        <v>0</v>
      </c>
      <c r="L235" s="2" t="str">
        <f>IF(K235=1,RANK(H235,$H$2:$H$1208,0),"Alternate event")</f>
        <v>Alternate event</v>
      </c>
      <c r="M235" s="2" t="str">
        <f t="shared" si="12"/>
        <v>Ky ROBINSON5000m</v>
      </c>
      <c r="N235" t="str">
        <f>IF(COUNTIFS($M$2:$M$3996, M235)&gt;1, "Duplicate", "Unique")</f>
        <v>Unique</v>
      </c>
    </row>
    <row r="236" spans="1:14" x14ac:dyDescent="0.2">
      <c r="A236" s="2">
        <f t="shared" si="14"/>
        <v>95</v>
      </c>
      <c r="B236" t="s">
        <v>898</v>
      </c>
      <c r="C236" t="s">
        <v>27</v>
      </c>
      <c r="D236" s="5">
        <v>35404</v>
      </c>
      <c r="E236" s="41">
        <f t="shared" ca="1" si="15"/>
        <v>25</v>
      </c>
      <c r="F236" s="42" t="str">
        <f>IFERROR(VLOOKUP(B236&amp;C236,AUS_male_points_list!$A$3:$S$1048576,19,FALSE), IFERROR(VLOOKUP(B236&amp;C236,AUS_female_points_list!$A$3:$S$1048576,19,FALSE),""))</f>
        <v/>
      </c>
      <c r="G236" s="2" t="str">
        <f>_xlfn.IFNA(VLOOKUP(B236&amp;C236,Nat_Champs!$C$2:$D$41,2,),"")</f>
        <v/>
      </c>
      <c r="H236" s="79">
        <f>IFERROR(VLOOKUP(B236&amp;C236,AUS_male_Toplist_21_22!$O$3:$R$2969,2,FALSE),IFERROR(VLOOKUP(B236&amp;C236,AUS_female_Toplist_21_22!$O$3:$R$2879,2,FALSE),"Not found"))</f>
        <v>1117</v>
      </c>
      <c r="I236" s="79">
        <f>IFERROR(VLOOKUP(B236&amp;C236,AUS_male_Toplist_21_22!$O$3:$R$2969,3,FALSE),IFERROR(VLOOKUP(B236&amp;C236,AUS_female_Toplist_21_22!$O$3:$R$2879,3,FALSE),"Not found"))</f>
        <v>44</v>
      </c>
      <c r="J236" s="2">
        <f>IFERROR(VLOOKUP(B236&amp;C236,AUS_male_Toplist_21_22!$O$3:$R$2969,4,FALSE),IFERROR(VLOOKUP(B236&amp;C236,AUS_female_Toplist_21_22!$O$3:$R$2879,4,FALSE),"Not found"))</f>
        <v>8</v>
      </c>
      <c r="K236" s="2">
        <f>(COUNTIF($B$2:$B236,$B236)=1)+0</f>
        <v>1</v>
      </c>
      <c r="L236" s="2">
        <f>IF(K236=1,RANK(H236,$H$2:$H$1208,0),"Alternate event")</f>
        <v>135</v>
      </c>
      <c r="M236" s="2" t="str">
        <f t="shared" si="12"/>
        <v>Georgia GRIFFITH800m</v>
      </c>
      <c r="N236" t="str">
        <f>IF(COUNTIFS($M$2:$M$3996, M236)&gt;1, "Duplicate", "Unique")</f>
        <v>Unique</v>
      </c>
    </row>
    <row r="237" spans="1:14" x14ac:dyDescent="0.2">
      <c r="A237" s="2">
        <f t="shared" si="14"/>
        <v>95</v>
      </c>
      <c r="B237" t="s">
        <v>4700</v>
      </c>
      <c r="C237" t="s">
        <v>44</v>
      </c>
      <c r="D237" s="5">
        <v>37361</v>
      </c>
      <c r="E237" s="41">
        <f t="shared" ca="1" si="15"/>
        <v>19</v>
      </c>
      <c r="F237" s="42" t="str">
        <f>IFERROR(VLOOKUP(B237&amp;C237,AUS_male_points_list!$A$3:$S$1048576,19,FALSE), IFERROR(VLOOKUP(B237&amp;C237,AUS_female_points_list!$A$3:$S$1048576,19,FALSE),""))</f>
        <v/>
      </c>
      <c r="G237" s="2" t="str">
        <f>_xlfn.IFNA(VLOOKUP(B237&amp;C237,Nat_Champs!$C$2:$D$41,2,),"")</f>
        <v/>
      </c>
      <c r="H237" s="79">
        <f>IFERROR(VLOOKUP(B237&amp;C237,AUS_male_Toplist_21_22!$O$3:$R$2969,2,FALSE),IFERROR(VLOOKUP(B237&amp;C237,AUS_female_Toplist_21_22!$O$3:$R$2879,2,FALSE),"Not found"))</f>
        <v>927</v>
      </c>
      <c r="I237" s="79">
        <f>IFERROR(VLOOKUP(B237&amp;C237,AUS_male_Toplist_21_22!$O$3:$R$2969,3,FALSE),IFERROR(VLOOKUP(B237&amp;C237,AUS_female_Toplist_21_22!$O$3:$R$2879,3,FALSE),"Not found"))</f>
        <v>44</v>
      </c>
      <c r="J237" s="2">
        <f>IFERROR(VLOOKUP(B237&amp;C237,AUS_male_Toplist_21_22!$O$3:$R$2969,4,FALSE),IFERROR(VLOOKUP(B237&amp;C237,AUS_female_Toplist_21_22!$O$3:$R$2879,4,FALSE),"Not found"))</f>
        <v>12</v>
      </c>
      <c r="K237" s="2">
        <f>(COUNTIF($B$2:$B237,$B237)=1)+0</f>
        <v>1</v>
      </c>
      <c r="L237" s="2">
        <f>IF(K237=1,RANK(H237,$H$2:$H$1208,0),"Alternate event")</f>
        <v>779</v>
      </c>
      <c r="M237" s="2" t="str">
        <f t="shared" si="12"/>
        <v>Riley HIGGINSdecathlon</v>
      </c>
      <c r="N237" t="str">
        <f>IF(COUNTIFS($M$2:$M$3996, M237)&gt;1, "Duplicate", "Unique")</f>
        <v>Unique</v>
      </c>
    </row>
    <row r="238" spans="1:14" x14ac:dyDescent="0.2">
      <c r="A238" s="2">
        <f t="shared" si="14"/>
        <v>95</v>
      </c>
      <c r="B238" t="s">
        <v>104</v>
      </c>
      <c r="C238" t="s">
        <v>25</v>
      </c>
      <c r="D238" s="5">
        <v>38360</v>
      </c>
      <c r="E238" s="41">
        <f t="shared" ca="1" si="15"/>
        <v>17</v>
      </c>
      <c r="F238" s="42" t="str">
        <f>IFERROR(VLOOKUP(B238&amp;C238,AUS_male_points_list!$A$3:$S$1048576,19,FALSE), IFERROR(VLOOKUP(B238&amp;C238,AUS_female_points_list!$A$3:$S$1048576,19,FALSE),""))</f>
        <v/>
      </c>
      <c r="G238" s="2" t="str">
        <f>_xlfn.IFNA(VLOOKUP(B238&amp;C238,Nat_Champs!$C$2:$D$41,2,),"")</f>
        <v/>
      </c>
      <c r="H238" s="79">
        <f>IFERROR(VLOOKUP(B238&amp;C238,AUS_male_Toplist_21_22!$O$3:$R$2969,2,FALSE),IFERROR(VLOOKUP(B238&amp;C238,AUS_female_Toplist_21_22!$O$3:$R$2879,2,FALSE),"Not found"))</f>
        <v>1121</v>
      </c>
      <c r="I238" s="79">
        <f>IFERROR(VLOOKUP(B238&amp;C238,AUS_male_Toplist_21_22!$O$3:$R$2969,3,FALSE),IFERROR(VLOOKUP(B238&amp;C238,AUS_female_Toplist_21_22!$O$3:$R$2879,3,FALSE),"Not found"))</f>
        <v>45</v>
      </c>
      <c r="J238" s="2">
        <f>IFERROR(VLOOKUP(B238&amp;C238,AUS_male_Toplist_21_22!$O$3:$R$2969,4,FALSE),IFERROR(VLOOKUP(B238&amp;C238,AUS_female_Toplist_21_22!$O$3:$R$2879,4,FALSE),"Not found"))</f>
        <v>4</v>
      </c>
      <c r="K238" s="2">
        <f>(COUNTIF($B$2:$B238,$B238)=1)+0</f>
        <v>1</v>
      </c>
      <c r="L238" s="2">
        <f>IF(K238=1,RANK(H238,$H$2:$H$1208,0),"Alternate event")</f>
        <v>128</v>
      </c>
      <c r="M238" s="2" t="str">
        <f t="shared" si="12"/>
        <v>Torrie LEWIS200m</v>
      </c>
      <c r="N238" t="str">
        <f>IF(COUNTIFS($M$2:$M$3996, M238)&gt;1, "Duplicate", "Unique")</f>
        <v>Unique</v>
      </c>
    </row>
    <row r="239" spans="1:14" x14ac:dyDescent="0.2">
      <c r="A239" s="2">
        <f t="shared" si="14"/>
        <v>95</v>
      </c>
      <c r="B239" t="s">
        <v>731</v>
      </c>
      <c r="C239" t="s">
        <v>37</v>
      </c>
      <c r="D239" s="5">
        <v>35479</v>
      </c>
      <c r="E239" s="41">
        <f t="shared" ca="1" si="15"/>
        <v>25</v>
      </c>
      <c r="F239" s="42" t="str">
        <f>IFERROR(VLOOKUP(B239&amp;C239,AUS_male_points_list!$A$3:$S$1048576,19,FALSE), IFERROR(VLOOKUP(B239&amp;C239,AUS_female_points_list!$A$3:$S$1048576,19,FALSE),""))</f>
        <v/>
      </c>
      <c r="G239" s="2" t="str">
        <f>_xlfn.IFNA(VLOOKUP(B239&amp;C239,Nat_Champs!$C$2:$D$41,2,),"")</f>
        <v/>
      </c>
      <c r="H239" s="79">
        <f>IFERROR(VLOOKUP(B239&amp;C239,AUS_male_Toplist_21_22!$O$3:$R$2969,2,FALSE),IFERROR(VLOOKUP(B239&amp;C239,AUS_female_Toplist_21_22!$O$3:$R$2879,2,FALSE),"Not found"))</f>
        <v>1101</v>
      </c>
      <c r="I239" s="79">
        <f>IFERROR(VLOOKUP(B239&amp;C239,AUS_male_Toplist_21_22!$O$3:$R$2969,3,FALSE),IFERROR(VLOOKUP(B239&amp;C239,AUS_female_Toplist_21_22!$O$3:$R$2879,3,FALSE),"Not found"))</f>
        <v>45</v>
      </c>
      <c r="J239" s="2">
        <f>IFERROR(VLOOKUP(B239&amp;C239,AUS_male_Toplist_21_22!$O$3:$R$2969,4,FALSE),IFERROR(VLOOKUP(B239&amp;C239,AUS_female_Toplist_21_22!$O$3:$R$2879,4,FALSE),"Not found"))</f>
        <v>7</v>
      </c>
      <c r="K239" s="2">
        <f>(COUNTIF($B$2:$B239,$B239)=1)+0</f>
        <v>1</v>
      </c>
      <c r="L239" s="2">
        <f>IF(K239=1,RANK(H239,$H$2:$H$1208,0),"Alternate event")</f>
        <v>193</v>
      </c>
      <c r="M239" s="2" t="str">
        <f t="shared" si="12"/>
        <v>Jalen RUCKERlong-jump</v>
      </c>
      <c r="N239" t="str">
        <f>IF(COUNTIFS($M$2:$M$3996, M239)&gt;1, "Duplicate", "Unique")</f>
        <v>Unique</v>
      </c>
    </row>
    <row r="240" spans="1:14" x14ac:dyDescent="0.2">
      <c r="A240" s="2">
        <f t="shared" si="14"/>
        <v>95</v>
      </c>
      <c r="B240" t="s">
        <v>899</v>
      </c>
      <c r="C240" t="s">
        <v>28</v>
      </c>
      <c r="D240" s="5">
        <v>35861</v>
      </c>
      <c r="E240" s="41">
        <f t="shared" ca="1" si="15"/>
        <v>24</v>
      </c>
      <c r="F240" s="42" t="str">
        <f>IFERROR(VLOOKUP(B240&amp;C240,AUS_male_points_list!$A$3:$S$1048576,19,FALSE), IFERROR(VLOOKUP(B240&amp;C240,AUS_female_points_list!$A$3:$S$1048576,19,FALSE),""))</f>
        <v/>
      </c>
      <c r="G240" s="2" t="str">
        <f>_xlfn.IFNA(VLOOKUP(B240&amp;C240,Nat_Champs!$C$2:$D$41,2,),"")</f>
        <v/>
      </c>
      <c r="H240" s="79">
        <f>IFERROR(VLOOKUP(B240&amp;C240,AUS_male_Toplist_21_22!$O$3:$R$2969,2,FALSE),IFERROR(VLOOKUP(B240&amp;C240,AUS_female_Toplist_21_22!$O$3:$R$2879,2,FALSE),"Not found"))</f>
        <v>1129</v>
      </c>
      <c r="I240" s="79">
        <f>IFERROR(VLOOKUP(B240&amp;C240,AUS_male_Toplist_21_22!$O$3:$R$2969,3,FALSE),IFERROR(VLOOKUP(B240&amp;C240,AUS_female_Toplist_21_22!$O$3:$R$2879,3,FALSE),"Not found"))</f>
        <v>45</v>
      </c>
      <c r="J240" s="2">
        <f>IFERROR(VLOOKUP(B240&amp;C240,AUS_male_Toplist_21_22!$O$3:$R$2969,4,FALSE),IFERROR(VLOOKUP(B240&amp;C240,AUS_female_Toplist_21_22!$O$3:$R$2879,4,FALSE),"Not found"))</f>
        <v>8</v>
      </c>
      <c r="K240" s="2">
        <f>(COUNTIF($B$2:$B240,$B240)=1)+0</f>
        <v>1</v>
      </c>
      <c r="L240" s="2">
        <f>IF(K240=1,RANK(H240,$H$2:$H$1208,0),"Alternate event")</f>
        <v>104</v>
      </c>
      <c r="M240" s="2" t="str">
        <f t="shared" si="12"/>
        <v>Sarah BILLINGS1500m</v>
      </c>
      <c r="N240" t="str">
        <f>IF(COUNTIFS($M$2:$M$3996, M240)&gt;1, "Duplicate", "Unique")</f>
        <v>Unique</v>
      </c>
    </row>
    <row r="241" spans="1:14" x14ac:dyDescent="0.2">
      <c r="A241" s="2">
        <f t="shared" si="14"/>
        <v>95</v>
      </c>
      <c r="B241" t="s">
        <v>1085</v>
      </c>
      <c r="C241" t="s">
        <v>81</v>
      </c>
      <c r="D241" s="5">
        <v>30972</v>
      </c>
      <c r="E241" s="41">
        <f t="shared" ca="1" si="15"/>
        <v>37</v>
      </c>
      <c r="F241" s="42" t="str">
        <f>IFERROR(VLOOKUP(B241&amp;C241,AUS_male_points_list!$A$3:$S$1048576,19,FALSE), IFERROR(VLOOKUP(B241&amp;C241,AUS_female_points_list!$A$3:$S$1048576,19,FALSE),""))</f>
        <v/>
      </c>
      <c r="G241" s="2" t="str">
        <f>_xlfn.IFNA(VLOOKUP(B241&amp;C241,Nat_Champs!$C$2:$D$41,2,),"")</f>
        <v/>
      </c>
      <c r="H241" s="79">
        <f>IFERROR(VLOOKUP(B241&amp;C241,AUS_male_Toplist_21_22!$O$3:$R$2969,2,FALSE),IFERROR(VLOOKUP(B241&amp;C241,AUS_female_Toplist_21_22!$O$3:$R$2879,2,FALSE),"Not found"))</f>
        <v>911</v>
      </c>
      <c r="I241" s="79">
        <f>IFERROR(VLOOKUP(B241&amp;C241,AUS_male_Toplist_21_22!$O$3:$R$2969,3,FALSE),IFERROR(VLOOKUP(B241&amp;C241,AUS_female_Toplist_21_22!$O$3:$R$2879,3,FALSE),"Not found"))</f>
        <v>45</v>
      </c>
      <c r="J241" s="2">
        <f>IFERROR(VLOOKUP(B241&amp;C241,AUS_male_Toplist_21_22!$O$3:$R$2969,4,FALSE),IFERROR(VLOOKUP(B241&amp;C241,AUS_female_Toplist_21_22!$O$3:$R$2879,4,FALSE),"Not found"))</f>
        <v>13</v>
      </c>
      <c r="K241" s="2">
        <f>(COUNTIF($B$2:$B241,$B241)=1)+0</f>
        <v>1</v>
      </c>
      <c r="L241" s="2">
        <f>IF(K241=1,RANK(H241,$H$2:$H$1208,0),"Alternate event")</f>
        <v>821</v>
      </c>
      <c r="M241" s="2" t="str">
        <f t="shared" si="12"/>
        <v>Jared TALLENT20km-race-walking</v>
      </c>
      <c r="N241" t="str">
        <f>IF(COUNTIFS($M$2:$M$3996, M241)&gt;1, "Duplicate", "Unique")</f>
        <v>Unique</v>
      </c>
    </row>
    <row r="242" spans="1:14" x14ac:dyDescent="0.2">
      <c r="A242" s="2">
        <f t="shared" si="14"/>
        <v>95</v>
      </c>
      <c r="B242" t="s">
        <v>860</v>
      </c>
      <c r="C242" t="s">
        <v>26</v>
      </c>
      <c r="D242" s="5">
        <v>36720</v>
      </c>
      <c r="E242" s="41">
        <f t="shared" ca="1" si="15"/>
        <v>21</v>
      </c>
      <c r="F242" s="42" t="str">
        <f>IFERROR(VLOOKUP(B242&amp;C242,AUS_male_points_list!$A$3:$S$1048576,19,FALSE), IFERROR(VLOOKUP(B242&amp;C242,AUS_female_points_list!$A$3:$S$1048576,19,FALSE),""))</f>
        <v/>
      </c>
      <c r="G242" s="2" t="str">
        <f>_xlfn.IFNA(VLOOKUP(B242&amp;C242,Nat_Champs!$C$2:$D$41,2,),"")</f>
        <v/>
      </c>
      <c r="H242" s="79">
        <f>IFERROR(VLOOKUP(B242&amp;C242,AUS_male_Toplist_21_22!$O$3:$R$2969,2,FALSE),IFERROR(VLOOKUP(B242&amp;C242,AUS_female_Toplist_21_22!$O$3:$R$2879,2,FALSE),"Not found"))</f>
        <v>1118</v>
      </c>
      <c r="I242" s="79">
        <f>IFERROR(VLOOKUP(B242&amp;C242,AUS_male_Toplist_21_22!$O$3:$R$2969,3,FALSE),IFERROR(VLOOKUP(B242&amp;C242,AUS_female_Toplist_21_22!$O$3:$R$2879,3,FALSE),"Not found"))</f>
        <v>46</v>
      </c>
      <c r="J242" s="2">
        <f>IFERROR(VLOOKUP(B242&amp;C242,AUS_male_Toplist_21_22!$O$3:$R$2969,4,FALSE),IFERROR(VLOOKUP(B242&amp;C242,AUS_female_Toplist_21_22!$O$3:$R$2879,4,FALSE),"Not found"))</f>
        <v>2</v>
      </c>
      <c r="K242" s="2">
        <f>(COUNTIF($B$2:$B242,$B242)=1)+0</f>
        <v>0</v>
      </c>
      <c r="L242" s="2" t="str">
        <f>IF(K242=1,RANK(H242,$H$2:$H$1208,0),"Alternate event")</f>
        <v>Alternate event</v>
      </c>
      <c r="M242" s="2" t="str">
        <f t="shared" si="12"/>
        <v>Ella CONNOLLY400m</v>
      </c>
      <c r="N242" t="str">
        <f>IF(COUNTIFS($M$2:$M$3996, M242)&gt;1, "Duplicate", "Unique")</f>
        <v>Unique</v>
      </c>
    </row>
    <row r="243" spans="1:14" x14ac:dyDescent="0.2">
      <c r="A243" s="2">
        <f t="shared" si="14"/>
        <v>95</v>
      </c>
      <c r="B243" t="s">
        <v>443</v>
      </c>
      <c r="C243" t="s">
        <v>42</v>
      </c>
      <c r="D243" s="5">
        <v>36322</v>
      </c>
      <c r="E243" s="41">
        <f t="shared" ca="1" si="15"/>
        <v>22</v>
      </c>
      <c r="F243" s="42" t="str">
        <f>IFERROR(VLOOKUP(B243&amp;C243,AUS_male_points_list!$A$3:$S$1048576,19,FALSE), IFERROR(VLOOKUP(B243&amp;C243,AUS_female_points_list!$A$3:$S$1048576,19,FALSE),""))</f>
        <v/>
      </c>
      <c r="G243" s="2" t="str">
        <f>_xlfn.IFNA(VLOOKUP(B243&amp;C243,Nat_Champs!$C$2:$D$41,2,),"")</f>
        <v/>
      </c>
      <c r="H243" s="79">
        <f>IFERROR(VLOOKUP(B243&amp;C243,AUS_male_Toplist_21_22!$O$3:$R$2969,2,FALSE),IFERROR(VLOOKUP(B243&amp;C243,AUS_female_Toplist_21_22!$O$3:$R$2879,2,FALSE),"Not found"))</f>
        <v>943</v>
      </c>
      <c r="I243" s="79">
        <f>IFERROR(VLOOKUP(B243&amp;C243,AUS_male_Toplist_21_22!$O$3:$R$2969,3,FALSE),IFERROR(VLOOKUP(B243&amp;C243,AUS_female_Toplist_21_22!$O$3:$R$2879,3,FALSE),"Not found"))</f>
        <v>46</v>
      </c>
      <c r="J243" s="2">
        <f>IFERROR(VLOOKUP(B243&amp;C243,AUS_male_Toplist_21_22!$O$3:$R$2969,4,FALSE),IFERROR(VLOOKUP(B243&amp;C243,AUS_female_Toplist_21_22!$O$3:$R$2879,4,FALSE),"Not found"))</f>
        <v>4</v>
      </c>
      <c r="K243" s="2">
        <f>(COUNTIF($B$2:$B243,$B243)=1)+0</f>
        <v>0</v>
      </c>
      <c r="L243" s="2" t="str">
        <f>IF(K243=1,RANK(H243,$H$2:$H$1208,0),"Alternate event")</f>
        <v>Alternate event</v>
      </c>
      <c r="M243" s="2" t="str">
        <f t="shared" si="12"/>
        <v>Samantha LENTONhammer-throw</v>
      </c>
      <c r="N243" t="str">
        <f>IF(COUNTIFS($M$2:$M$3996, M243)&gt;1, "Duplicate", "Unique")</f>
        <v>Unique</v>
      </c>
    </row>
    <row r="244" spans="1:14" x14ac:dyDescent="0.2">
      <c r="A244" s="2">
        <f t="shared" si="14"/>
        <v>95</v>
      </c>
      <c r="B244" t="s">
        <v>643</v>
      </c>
      <c r="C244" t="s">
        <v>29</v>
      </c>
      <c r="D244" s="5">
        <v>35459</v>
      </c>
      <c r="E244" s="41">
        <f t="shared" ca="1" si="15"/>
        <v>25</v>
      </c>
      <c r="F244" s="42" t="str">
        <f>IFERROR(VLOOKUP(B244&amp;C244,AUS_male_points_list!$A$3:$S$1048576,19,FALSE), IFERROR(VLOOKUP(B244&amp;C244,AUS_female_points_list!$A$3:$S$1048576,19,FALSE),""))</f>
        <v/>
      </c>
      <c r="G244" s="2" t="str">
        <f>_xlfn.IFNA(VLOOKUP(B244&amp;C244,Nat_Champs!$C$2:$D$41,2,),"")</f>
        <v/>
      </c>
      <c r="H244" s="79">
        <f>IFERROR(VLOOKUP(B244&amp;C244,AUS_male_Toplist_21_22!$O$3:$R$2969,2,FALSE),IFERROR(VLOOKUP(B244&amp;C244,AUS_female_Toplist_21_22!$O$3:$R$2879,2,FALSE),"Not found"))</f>
        <v>1130</v>
      </c>
      <c r="I244" s="79">
        <f>IFERROR(VLOOKUP(B244&amp;C244,AUS_male_Toplist_21_22!$O$3:$R$2969,3,FALSE),IFERROR(VLOOKUP(B244&amp;C244,AUS_female_Toplist_21_22!$O$3:$R$2879,3,FALSE),"Not found"))</f>
        <v>46</v>
      </c>
      <c r="J244" s="2">
        <f>IFERROR(VLOOKUP(B244&amp;C244,AUS_male_Toplist_21_22!$O$3:$R$2969,4,FALSE),IFERROR(VLOOKUP(B244&amp;C244,AUS_female_Toplist_21_22!$O$3:$R$2879,4,FALSE),"Not found"))</f>
        <v>7</v>
      </c>
      <c r="K244" s="2">
        <f>(COUNTIF($B$2:$B244,$B244)=1)+0</f>
        <v>0</v>
      </c>
      <c r="L244" s="2" t="str">
        <f>IF(K244=1,RANK(H244,$H$2:$H$1208,0),"Alternate event")</f>
        <v>Alternate event</v>
      </c>
      <c r="M244" s="2" t="str">
        <f t="shared" si="12"/>
        <v>Oliver HOARE5000m</v>
      </c>
      <c r="N244" t="str">
        <f>IF(COUNTIFS($M$2:$M$3996, M244)&gt;1, "Duplicate", "Unique")</f>
        <v>Unique</v>
      </c>
    </row>
    <row r="245" spans="1:14" x14ac:dyDescent="0.2">
      <c r="A245" s="2">
        <f t="shared" si="14"/>
        <v>95</v>
      </c>
      <c r="B245" t="s">
        <v>733</v>
      </c>
      <c r="C245" t="s">
        <v>37</v>
      </c>
      <c r="D245" s="5">
        <v>36459</v>
      </c>
      <c r="E245" s="41">
        <f t="shared" ca="1" si="15"/>
        <v>22</v>
      </c>
      <c r="F245" s="42" t="str">
        <f>IFERROR(VLOOKUP(B245&amp;C245,AUS_male_points_list!$A$3:$S$1048576,19,FALSE), IFERROR(VLOOKUP(B245&amp;C245,AUS_female_points_list!$A$3:$S$1048576,19,FALSE),""))</f>
        <v/>
      </c>
      <c r="G245" s="2" t="str">
        <f>_xlfn.IFNA(VLOOKUP(B245&amp;C245,Nat_Champs!$C$2:$D$41,2,),"")</f>
        <v/>
      </c>
      <c r="H245" s="79">
        <f>IFERROR(VLOOKUP(B245&amp;C245,AUS_male_Toplist_21_22!$O$3:$R$2969,2,FALSE),IFERROR(VLOOKUP(B245&amp;C245,AUS_female_Toplist_21_22!$O$3:$R$2879,2,FALSE),"Not found"))</f>
        <v>1099</v>
      </c>
      <c r="I245" s="79">
        <f>IFERROR(VLOOKUP(B245&amp;C245,AUS_male_Toplist_21_22!$O$3:$R$2969,3,FALSE),IFERROR(VLOOKUP(B245&amp;C245,AUS_female_Toplist_21_22!$O$3:$R$2879,3,FALSE),"Not found"))</f>
        <v>46</v>
      </c>
      <c r="J245" s="2">
        <f>IFERROR(VLOOKUP(B245&amp;C245,AUS_male_Toplist_21_22!$O$3:$R$2969,4,FALSE),IFERROR(VLOOKUP(B245&amp;C245,AUS_female_Toplist_21_22!$O$3:$R$2879,4,FALSE),"Not found"))</f>
        <v>8</v>
      </c>
      <c r="K245" s="2">
        <f>(COUNTIF($B$2:$B245,$B245)=1)+0</f>
        <v>1</v>
      </c>
      <c r="L245" s="2">
        <f>IF(K245=1,RANK(H245,$H$2:$H$1208,0),"Alternate event")</f>
        <v>198</v>
      </c>
      <c r="M245" s="2" t="str">
        <f t="shared" si="12"/>
        <v>William FREYERlong-jump</v>
      </c>
      <c r="N245" t="str">
        <f>IF(COUNTIFS($M$2:$M$3996, M245)&gt;1, "Duplicate", "Unique")</f>
        <v>Unique</v>
      </c>
    </row>
    <row r="246" spans="1:14" x14ac:dyDescent="0.2">
      <c r="A246" s="2">
        <f t="shared" si="14"/>
        <v>95</v>
      </c>
      <c r="B246" t="s">
        <v>906</v>
      </c>
      <c r="C246" t="s">
        <v>34</v>
      </c>
      <c r="D246" s="5">
        <v>34151</v>
      </c>
      <c r="E246" s="41">
        <f t="shared" ca="1" si="15"/>
        <v>28</v>
      </c>
      <c r="F246" s="42" t="str">
        <f>IFERROR(VLOOKUP(B246&amp;C246,AUS_male_points_list!$A$3:$S$1048576,19,FALSE), IFERROR(VLOOKUP(B246&amp;C246,AUS_female_points_list!$A$3:$S$1048576,19,FALSE),""))</f>
        <v/>
      </c>
      <c r="G246" s="2" t="str">
        <f>_xlfn.IFNA(VLOOKUP(B246&amp;C246,Nat_Champs!$C$2:$D$41,2,),"")</f>
        <v/>
      </c>
      <c r="H246" s="79">
        <f>IFERROR(VLOOKUP(B246&amp;C246,AUS_male_Toplist_21_22!$O$3:$R$2969,2,FALSE),IFERROR(VLOOKUP(B246&amp;C246,AUS_female_Toplist_21_22!$O$3:$R$2879,2,FALSE),"Not found"))</f>
        <v>1095</v>
      </c>
      <c r="I246" s="79">
        <f>IFERROR(VLOOKUP(B246&amp;C246,AUS_male_Toplist_21_22!$O$3:$R$2969,3,FALSE),IFERROR(VLOOKUP(B246&amp;C246,AUS_female_Toplist_21_22!$O$3:$R$2879,3,FALSE),"Not found"))</f>
        <v>46</v>
      </c>
      <c r="J246" s="2">
        <f>IFERROR(VLOOKUP(B246&amp;C246,AUS_male_Toplist_21_22!$O$3:$R$2969,4,FALSE),IFERROR(VLOOKUP(B246&amp;C246,AUS_female_Toplist_21_22!$O$3:$R$2879,4,FALSE),"Not found"))</f>
        <v>9</v>
      </c>
      <c r="K246" s="2">
        <f>(COUNTIF($B$2:$B246,$B246)=1)+0</f>
        <v>1</v>
      </c>
      <c r="L246" s="2">
        <f>IF(K246=1,RANK(H246,$H$2:$H$1208,0),"Alternate event")</f>
        <v>212</v>
      </c>
      <c r="M246" s="2" t="str">
        <f t="shared" si="12"/>
        <v>Rosie DONEGAN3000msc</v>
      </c>
      <c r="N246" t="str">
        <f>IF(COUNTIFS($M$2:$M$3996, M246)&gt;1, "Duplicate", "Unique")</f>
        <v>Unique</v>
      </c>
    </row>
    <row r="247" spans="1:14" x14ac:dyDescent="0.2">
      <c r="A247" s="2">
        <f t="shared" si="14"/>
        <v>95</v>
      </c>
      <c r="B247" t="s">
        <v>1086</v>
      </c>
      <c r="C247" t="s">
        <v>81</v>
      </c>
      <c r="D247" s="5">
        <v>37505</v>
      </c>
      <c r="E247" s="41">
        <f t="shared" ca="1" si="15"/>
        <v>19</v>
      </c>
      <c r="F247" s="42" t="str">
        <f>IFERROR(VLOOKUP(B247&amp;C247,AUS_male_points_list!$A$3:$S$1048576,19,FALSE), IFERROR(VLOOKUP(B247&amp;C247,AUS_female_points_list!$A$3:$S$1048576,19,FALSE),""))</f>
        <v/>
      </c>
      <c r="G247" s="2" t="str">
        <f>_xlfn.IFNA(VLOOKUP(B247&amp;C247,Nat_Champs!$C$2:$D$41,2,),"")</f>
        <v/>
      </c>
      <c r="H247" s="79">
        <f>IFERROR(VLOOKUP(B247&amp;C247,AUS_male_Toplist_21_22!$O$3:$R$2969,2,FALSE),IFERROR(VLOOKUP(B247&amp;C247,AUS_female_Toplist_21_22!$O$3:$R$2879,2,FALSE),"Not found"))</f>
        <v>910</v>
      </c>
      <c r="I247" s="79">
        <f>IFERROR(VLOOKUP(B247&amp;C247,AUS_male_Toplist_21_22!$O$3:$R$2969,3,FALSE),IFERROR(VLOOKUP(B247&amp;C247,AUS_female_Toplist_21_22!$O$3:$R$2879,3,FALSE),"Not found"))</f>
        <v>46</v>
      </c>
      <c r="J247" s="2">
        <f>IFERROR(VLOOKUP(B247&amp;C247,AUS_male_Toplist_21_22!$O$3:$R$2969,4,FALSE),IFERROR(VLOOKUP(B247&amp;C247,AUS_female_Toplist_21_22!$O$3:$R$2879,4,FALSE),"Not found"))</f>
        <v>14</v>
      </c>
      <c r="K247" s="2">
        <f>(COUNTIF($B$2:$B247,$B247)=1)+0</f>
        <v>1</v>
      </c>
      <c r="L247" s="2">
        <f>IF(K247=1,RANK(H247,$H$2:$H$1208,0),"Alternate event")</f>
        <v>822</v>
      </c>
      <c r="M247" s="2" t="str">
        <f t="shared" si="12"/>
        <v>Gwyllym YOUNG20km-race-walking</v>
      </c>
      <c r="N247" t="str">
        <f>IF(COUNTIFS($M$2:$M$3996, M247)&gt;1, "Duplicate", "Unique")</f>
        <v>Unique</v>
      </c>
    </row>
    <row r="248" spans="1:14" x14ac:dyDescent="0.2">
      <c r="A248" s="2">
        <f t="shared" si="14"/>
        <v>95</v>
      </c>
      <c r="B248" t="s">
        <v>973</v>
      </c>
      <c r="C248" t="s">
        <v>85</v>
      </c>
      <c r="D248" s="5">
        <v>1997</v>
      </c>
      <c r="E248" s="41">
        <f t="shared" ca="1" si="15"/>
        <v>116</v>
      </c>
      <c r="F248" s="42" t="str">
        <f>IFERROR(VLOOKUP(B248&amp;C248,AUS_male_points_list!$A$3:$S$1048576,19,FALSE), IFERROR(VLOOKUP(B248&amp;C248,AUS_female_points_list!$A$3:$S$1048576,19,FALSE),""))</f>
        <v/>
      </c>
      <c r="G248" s="2" t="str">
        <f>_xlfn.IFNA(VLOOKUP(B248&amp;C248,Nat_Champs!$C$2:$D$41,2,),"")</f>
        <v/>
      </c>
      <c r="H248" s="79">
        <f>IFERROR(VLOOKUP(B248&amp;C248,AUS_male_Toplist_21_22!$O$3:$R$2969,2,FALSE),IFERROR(VLOOKUP(B248&amp;C248,AUS_female_Toplist_21_22!$O$3:$R$2879,2,FALSE),"Not found"))</f>
        <v>830</v>
      </c>
      <c r="I248" s="79">
        <f>IFERROR(VLOOKUP(B248&amp;C248,AUS_male_Toplist_21_22!$O$3:$R$2969,3,FALSE),IFERROR(VLOOKUP(B248&amp;C248,AUS_female_Toplist_21_22!$O$3:$R$2879,3,FALSE),"Not found"))</f>
        <v>46</v>
      </c>
      <c r="J248" s="2">
        <f>IFERROR(VLOOKUP(B248&amp;C248,AUS_male_Toplist_21_22!$O$3:$R$2969,4,FALSE),IFERROR(VLOOKUP(B248&amp;C248,AUS_female_Toplist_21_22!$O$3:$R$2879,4,FALSE),"Not found"))</f>
        <v>15</v>
      </c>
      <c r="K248" s="2">
        <f>(COUNTIF($B$2:$B248,$B248)=1)+0</f>
        <v>1</v>
      </c>
      <c r="L248" s="2">
        <f>IF(K248=1,RANK(H248,$H$2:$H$1208,0),"Alternate event")</f>
        <v>907</v>
      </c>
      <c r="M248" s="2" t="str">
        <f t="shared" ref="M248:M311" si="16">B248&amp;C248</f>
        <v>Samantha FINDLAYrace-walking</v>
      </c>
      <c r="N248" t="str">
        <f>IF(COUNTIFS($M$2:$M$3996, M248)&gt;1, "Duplicate", "Unique")</f>
        <v>Unique</v>
      </c>
    </row>
    <row r="249" spans="1:14" x14ac:dyDescent="0.2">
      <c r="A249" s="2">
        <f t="shared" si="14"/>
        <v>95</v>
      </c>
      <c r="B249" t="s">
        <v>355</v>
      </c>
      <c r="C249" t="s">
        <v>33</v>
      </c>
      <c r="D249" s="5">
        <v>37885</v>
      </c>
      <c r="E249" s="41">
        <f t="shared" ca="1" si="15"/>
        <v>18</v>
      </c>
      <c r="F249" s="42" t="str">
        <f>IFERROR(VLOOKUP(B249&amp;C249,AUS_male_points_list!$A$3:$S$1048576,19,FALSE), IFERROR(VLOOKUP(B249&amp;C249,AUS_female_points_list!$A$3:$S$1048576,19,FALSE),""))</f>
        <v/>
      </c>
      <c r="G249" s="2" t="str">
        <f>_xlfn.IFNA(VLOOKUP(B249&amp;C249,Nat_Champs!$C$2:$D$41,2,),"")</f>
        <v/>
      </c>
      <c r="H249" s="79">
        <f>IFERROR(VLOOKUP(B249&amp;C249,AUS_male_Toplist_21_22!$O$3:$R$2969,2,FALSE),IFERROR(VLOOKUP(B249&amp;C249,AUS_female_Toplist_21_22!$O$3:$R$2879,2,FALSE),"Not found"))</f>
        <v>1078</v>
      </c>
      <c r="I249" s="79">
        <f>IFERROR(VLOOKUP(B249&amp;C249,AUS_male_Toplist_21_22!$O$3:$R$2969,3,FALSE),IFERROR(VLOOKUP(B249&amp;C249,AUS_female_Toplist_21_22!$O$3:$R$2879,3,FALSE),"Not found"))</f>
        <v>47</v>
      </c>
      <c r="J249" s="2">
        <f>IFERROR(VLOOKUP(B249&amp;C249,AUS_male_Toplist_21_22!$O$3:$R$2969,4,FALSE),IFERROR(VLOOKUP(B249&amp;C249,AUS_female_Toplist_21_22!$O$3:$R$2879,4,FALSE),"Not found"))</f>
        <v>5</v>
      </c>
      <c r="K249" s="2">
        <f>(COUNTIF($B$2:$B249,$B249)=1)+0</f>
        <v>1</v>
      </c>
      <c r="L249" s="2">
        <f>IF(K249=1,RANK(H249,$H$2:$H$1208,0),"Alternate event")</f>
        <v>275</v>
      </c>
      <c r="M249" s="2" t="str">
        <f t="shared" si="16"/>
        <v>Isabella GUTHRIE400mh</v>
      </c>
      <c r="N249" t="str">
        <f>IF(COUNTIFS($M$2:$M$3996, M249)&gt;1, "Duplicate", "Unique")</f>
        <v>Unique</v>
      </c>
    </row>
    <row r="250" spans="1:14" x14ac:dyDescent="0.2">
      <c r="A250" s="2">
        <f t="shared" si="14"/>
        <v>95</v>
      </c>
      <c r="B250" t="s">
        <v>979</v>
      </c>
      <c r="C250" t="s">
        <v>29</v>
      </c>
      <c r="D250" s="5">
        <v>32729</v>
      </c>
      <c r="E250" s="41">
        <f t="shared" ca="1" si="15"/>
        <v>32</v>
      </c>
      <c r="F250" s="42" t="str">
        <f>IFERROR(VLOOKUP(B250&amp;C250,AUS_male_points_list!$A$3:$S$1048576,19,FALSE), IFERROR(VLOOKUP(B250&amp;C250,AUS_female_points_list!$A$3:$S$1048576,19,FALSE),""))</f>
        <v/>
      </c>
      <c r="G250" s="2" t="str">
        <f>_xlfn.IFNA(VLOOKUP(B250&amp;C250,Nat_Champs!$C$2:$D$41,2,),"")</f>
        <v/>
      </c>
      <c r="H250" s="79">
        <f>IFERROR(VLOOKUP(B250&amp;C250,AUS_male_Toplist_21_22!$O$3:$R$2969,2,FALSE),IFERROR(VLOOKUP(B250&amp;C250,AUS_female_Toplist_21_22!$O$3:$R$2879,2,FALSE),"Not found"))</f>
        <v>1128</v>
      </c>
      <c r="I250" s="79">
        <f>IFERROR(VLOOKUP(B250&amp;C250,AUS_male_Toplist_21_22!$O$3:$R$2969,3,FALSE),IFERROR(VLOOKUP(B250&amp;C250,AUS_female_Toplist_21_22!$O$3:$R$2879,3,FALSE),"Not found"))</f>
        <v>47</v>
      </c>
      <c r="J250" s="2">
        <f>IFERROR(VLOOKUP(B250&amp;C250,AUS_male_Toplist_21_22!$O$3:$R$2969,4,FALSE),IFERROR(VLOOKUP(B250&amp;C250,AUS_female_Toplist_21_22!$O$3:$R$2879,4,FALSE),"Not found"))</f>
        <v>6</v>
      </c>
      <c r="K250" s="2">
        <f>(COUNTIF($B$2:$B250,$B250)=1)+0</f>
        <v>0</v>
      </c>
      <c r="L250" s="2" t="str">
        <f>IF(K250=1,RANK(H250,$H$2:$H$1208,0),"Alternate event")</f>
        <v>Alternate event</v>
      </c>
      <c r="M250" s="2" t="str">
        <f t="shared" si="16"/>
        <v>Heidi SEE5000m</v>
      </c>
      <c r="N250" t="str">
        <f>IF(COUNTIFS($M$2:$M$3996, M250)&gt;1, "Duplicate", "Unique")</f>
        <v>Unique</v>
      </c>
    </row>
    <row r="251" spans="1:14" x14ac:dyDescent="0.2">
      <c r="A251" s="2">
        <f t="shared" si="14"/>
        <v>95</v>
      </c>
      <c r="B251" t="s">
        <v>270</v>
      </c>
      <c r="C251" t="s">
        <v>28</v>
      </c>
      <c r="D251" s="5">
        <v>35529</v>
      </c>
      <c r="E251" s="41">
        <f t="shared" ca="1" si="15"/>
        <v>24</v>
      </c>
      <c r="F251" s="42" t="str">
        <f>IFERROR(VLOOKUP(B251&amp;C251,AUS_male_points_list!$A$3:$S$1048576,19,FALSE), IFERROR(VLOOKUP(B251&amp;C251,AUS_female_points_list!$A$3:$S$1048576,19,FALSE),""))</f>
        <v/>
      </c>
      <c r="G251" s="2" t="str">
        <f>_xlfn.IFNA(VLOOKUP(B251&amp;C251,Nat_Champs!$C$2:$D$41,2,),"")</f>
        <v/>
      </c>
      <c r="H251" s="79">
        <f>IFERROR(VLOOKUP(B251&amp;C251,AUS_male_Toplist_21_22!$O$3:$R$2969,2,FALSE),IFERROR(VLOOKUP(B251&amp;C251,AUS_female_Toplist_21_22!$O$3:$R$2879,2,FALSE),"Not found"))</f>
        <v>1128</v>
      </c>
      <c r="I251" s="79">
        <f>IFERROR(VLOOKUP(B251&amp;C251,AUS_male_Toplist_21_22!$O$3:$R$2969,3,FALSE),IFERROR(VLOOKUP(B251&amp;C251,AUS_female_Toplist_21_22!$O$3:$R$2879,3,FALSE),"Not found"))</f>
        <v>47</v>
      </c>
      <c r="J251" s="2">
        <f>IFERROR(VLOOKUP(B251&amp;C251,AUS_male_Toplist_21_22!$O$3:$R$2969,4,FALSE),IFERROR(VLOOKUP(B251&amp;C251,AUS_female_Toplist_21_22!$O$3:$R$2879,4,FALSE),"Not found"))</f>
        <v>9</v>
      </c>
      <c r="K251" s="2">
        <f>(COUNTIF($B$2:$B251,$B251)=1)+0</f>
        <v>1</v>
      </c>
      <c r="L251" s="2">
        <f>IF(K251=1,RANK(H251,$H$2:$H$1208,0),"Alternate event")</f>
        <v>109</v>
      </c>
      <c r="M251" s="2" t="str">
        <f t="shared" si="16"/>
        <v>Maudie SKYRING1500m</v>
      </c>
      <c r="N251" t="str">
        <f>IF(COUNTIFS($M$2:$M$3996, M251)&gt;1, "Duplicate", "Unique")</f>
        <v>Unique</v>
      </c>
    </row>
    <row r="252" spans="1:14" x14ac:dyDescent="0.2">
      <c r="A252" s="2">
        <f t="shared" si="14"/>
        <v>95</v>
      </c>
      <c r="B252" t="s">
        <v>380</v>
      </c>
      <c r="C252" t="s">
        <v>43</v>
      </c>
      <c r="D252" s="5">
        <v>35358</v>
      </c>
      <c r="E252" s="41">
        <f t="shared" ca="1" si="15"/>
        <v>25</v>
      </c>
      <c r="F252" s="42" t="str">
        <f>IFERROR(VLOOKUP(B252&amp;C252,AUS_male_points_list!$A$3:$S$1048576,19,FALSE), IFERROR(VLOOKUP(B252&amp;C252,AUS_female_points_list!$A$3:$S$1048576,19,FALSE),""))</f>
        <v/>
      </c>
      <c r="G252" s="2" t="str">
        <f>_xlfn.IFNA(VLOOKUP(B252&amp;C252,Nat_Champs!$C$2:$D$41,2,),"")</f>
        <v/>
      </c>
      <c r="H252" s="79">
        <f>IFERROR(VLOOKUP(B252&amp;C252,AUS_male_Toplist_21_22!$O$3:$R$2969,2,FALSE),IFERROR(VLOOKUP(B252&amp;C252,AUS_female_Toplist_21_22!$O$3:$R$2879,2,FALSE),"Not found"))</f>
        <v>880</v>
      </c>
      <c r="I252" s="79">
        <f>IFERROR(VLOOKUP(B252&amp;C252,AUS_male_Toplist_21_22!$O$3:$R$2969,3,FALSE),IFERROR(VLOOKUP(B252&amp;C252,AUS_female_Toplist_21_22!$O$3:$R$2879,3,FALSE),"Not found"))</f>
        <v>47</v>
      </c>
      <c r="J252" s="2">
        <f>IFERROR(VLOOKUP(B252&amp;C252,AUS_male_Toplist_21_22!$O$3:$R$2969,4,FALSE),IFERROR(VLOOKUP(B252&amp;C252,AUS_female_Toplist_21_22!$O$3:$R$2879,4,FALSE),"Not found"))</f>
        <v>9</v>
      </c>
      <c r="K252" s="2">
        <f>(COUNTIF($B$2:$B252,$B252)=1)+0</f>
        <v>1</v>
      </c>
      <c r="L252" s="2">
        <f>IF(K252=1,RANK(H252,$H$2:$H$1208,0),"Alternate event")</f>
        <v>860</v>
      </c>
      <c r="M252" s="2" t="str">
        <f t="shared" si="16"/>
        <v>Christine GAYENheptathlon</v>
      </c>
      <c r="N252" t="str">
        <f>IF(COUNTIFS($M$2:$M$3996, M252)&gt;1, "Duplicate", "Unique")</f>
        <v>Unique</v>
      </c>
    </row>
    <row r="253" spans="1:14" x14ac:dyDescent="0.2">
      <c r="A253" s="2">
        <f t="shared" si="14"/>
        <v>95</v>
      </c>
      <c r="B253" t="s">
        <v>717</v>
      </c>
      <c r="C253" t="s">
        <v>31</v>
      </c>
      <c r="D253" s="5">
        <v>34712</v>
      </c>
      <c r="E253" s="41">
        <f t="shared" ca="1" si="15"/>
        <v>27</v>
      </c>
      <c r="F253" s="42" t="str">
        <f>IFERROR(VLOOKUP(B253&amp;C253,AUS_male_points_list!$A$3:$S$1048576,19,FALSE), IFERROR(VLOOKUP(B253&amp;C253,AUS_female_points_list!$A$3:$S$1048576,19,FALSE),""))</f>
        <v/>
      </c>
      <c r="G253" s="2" t="str">
        <f>_xlfn.IFNA(VLOOKUP(B253&amp;C253,Nat_Champs!$C$2:$D$41,2,),"")</f>
        <v/>
      </c>
      <c r="H253" s="79">
        <f>IFERROR(VLOOKUP(B253&amp;C253,AUS_male_Toplist_21_22!$O$3:$R$2969,2,FALSE),IFERROR(VLOOKUP(B253&amp;C253,AUS_female_Toplist_21_22!$O$3:$R$2879,2,FALSE),"Not found"))</f>
        <v>1082</v>
      </c>
      <c r="I253" s="79">
        <f>IFERROR(VLOOKUP(B253&amp;C253,AUS_male_Toplist_21_22!$O$3:$R$2969,3,FALSE),IFERROR(VLOOKUP(B253&amp;C253,AUS_female_Toplist_21_22!$O$3:$R$2879,3,FALSE),"Not found"))</f>
        <v>48</v>
      </c>
      <c r="J253" s="2">
        <f>IFERROR(VLOOKUP(B253&amp;C253,AUS_male_Toplist_21_22!$O$3:$R$2969,4,FALSE),IFERROR(VLOOKUP(B253&amp;C253,AUS_female_Toplist_21_22!$O$3:$R$2879,4,FALSE),"Not found"))</f>
        <v>6</v>
      </c>
      <c r="K253" s="2">
        <f>(COUNTIF($B$2:$B253,$B253)=1)+0</f>
        <v>0</v>
      </c>
      <c r="L253" s="2" t="str">
        <f>IF(K253=1,RANK(H253,$H$2:$H$1208,0),"Alternate event")</f>
        <v>Alternate event</v>
      </c>
      <c r="M253" s="2" t="str">
        <f t="shared" si="16"/>
        <v>Cedric DUBLER110mh</v>
      </c>
      <c r="N253" t="str">
        <f>IF(COUNTIFS($M$2:$M$3996, M253)&gt;1, "Duplicate", "Unique")</f>
        <v>Unique</v>
      </c>
    </row>
    <row r="254" spans="1:14" x14ac:dyDescent="0.2">
      <c r="A254" s="2">
        <f t="shared" si="14"/>
        <v>95</v>
      </c>
      <c r="B254" t="s">
        <v>339</v>
      </c>
      <c r="C254" t="s">
        <v>32</v>
      </c>
      <c r="D254" s="5">
        <v>37062</v>
      </c>
      <c r="E254" s="41">
        <f t="shared" ca="1" si="15"/>
        <v>20</v>
      </c>
      <c r="F254" s="42" t="str">
        <f>IFERROR(VLOOKUP(B254&amp;C254,AUS_male_points_list!$A$3:$S$1048576,19,FALSE), IFERROR(VLOOKUP(B254&amp;C254,AUS_female_points_list!$A$3:$S$1048576,19,FALSE),""))</f>
        <v/>
      </c>
      <c r="G254" s="2" t="str">
        <f>_xlfn.IFNA(VLOOKUP(B254&amp;C254,Nat_Champs!$C$2:$D$41,2,),"")</f>
        <v/>
      </c>
      <c r="H254" s="79">
        <f>IFERROR(VLOOKUP(B254&amp;C254,AUS_male_Toplist_21_22!$O$3:$R$2969,2,FALSE),IFERROR(VLOOKUP(B254&amp;C254,AUS_female_Toplist_21_22!$O$3:$R$2879,2,FALSE),"Not found"))</f>
        <v>1104</v>
      </c>
      <c r="I254" s="79">
        <f>IFERROR(VLOOKUP(B254&amp;C254,AUS_male_Toplist_21_22!$O$3:$R$2969,3,FALSE),IFERROR(VLOOKUP(B254&amp;C254,AUS_female_Toplist_21_22!$O$3:$R$2879,3,FALSE),"Not found"))</f>
        <v>48</v>
      </c>
      <c r="J254" s="2">
        <f>IFERROR(VLOOKUP(B254&amp;C254,AUS_male_Toplist_21_22!$O$3:$R$2969,4,FALSE),IFERROR(VLOOKUP(B254&amp;C254,AUS_female_Toplist_21_22!$O$3:$R$2879,4,FALSE),"Not found"))</f>
        <v>7</v>
      </c>
      <c r="K254" s="2">
        <f>(COUNTIF($B$2:$B254,$B254)=1)+0</f>
        <v>1</v>
      </c>
      <c r="L254" s="2">
        <f>IF(K254=1,RANK(H254,$H$2:$H$1208,0),"Alternate event")</f>
        <v>181</v>
      </c>
      <c r="M254" s="2" t="str">
        <f t="shared" si="16"/>
        <v>Imogen BRESLIN100mh</v>
      </c>
      <c r="N254" t="str">
        <f>IF(COUNTIFS($M$2:$M$3996, M254)&gt;1, "Duplicate", "Unique")</f>
        <v>Unique</v>
      </c>
    </row>
    <row r="255" spans="1:14" x14ac:dyDescent="0.2">
      <c r="A255" s="2">
        <f t="shared" si="14"/>
        <v>95</v>
      </c>
      <c r="B255" t="s">
        <v>213</v>
      </c>
      <c r="C255" t="s">
        <v>27</v>
      </c>
      <c r="D255" s="5">
        <v>36496</v>
      </c>
      <c r="E255" s="41">
        <f t="shared" ca="1" si="15"/>
        <v>22</v>
      </c>
      <c r="F255" s="42" t="str">
        <f>IFERROR(VLOOKUP(B255&amp;C255,AUS_male_points_list!$A$3:$S$1048576,19,FALSE), IFERROR(VLOOKUP(B255&amp;C255,AUS_female_points_list!$A$3:$S$1048576,19,FALSE),""))</f>
        <v/>
      </c>
      <c r="G255" s="2" t="str">
        <f>_xlfn.IFNA(VLOOKUP(B255&amp;C255,Nat_Champs!$C$2:$D$41,2,),"")</f>
        <v/>
      </c>
      <c r="H255" s="79">
        <f>IFERROR(VLOOKUP(B255&amp;C255,AUS_male_Toplist_21_22!$O$3:$R$2969,2,FALSE),IFERROR(VLOOKUP(B255&amp;C255,AUS_female_Toplist_21_22!$O$3:$R$2879,2,FALSE),"Not found"))</f>
        <v>1115</v>
      </c>
      <c r="I255" s="79">
        <f>IFERROR(VLOOKUP(B255&amp;C255,AUS_male_Toplist_21_22!$O$3:$R$2969,3,FALSE),IFERROR(VLOOKUP(B255&amp;C255,AUS_female_Toplist_21_22!$O$3:$R$2879,3,FALSE),"Not found"))</f>
        <v>48</v>
      </c>
      <c r="J255" s="2">
        <f>IFERROR(VLOOKUP(B255&amp;C255,AUS_male_Toplist_21_22!$O$3:$R$2969,4,FALSE),IFERROR(VLOOKUP(B255&amp;C255,AUS_female_Toplist_21_22!$O$3:$R$2879,4,FALSE),"Not found"))</f>
        <v>9</v>
      </c>
      <c r="K255" s="2">
        <f>(COUNTIF($B$2:$B255,$B255)=1)+0</f>
        <v>1</v>
      </c>
      <c r="L255" s="2">
        <f>IF(K255=1,RANK(H255,$H$2:$H$1208,0),"Alternate event")</f>
        <v>144</v>
      </c>
      <c r="M255" s="2" t="str">
        <f t="shared" si="16"/>
        <v>Tess KIRSOPP-COLE800m</v>
      </c>
      <c r="N255" t="str">
        <f>IF(COUNTIFS($M$2:$M$3996, M255)&gt;1, "Duplicate", "Unique")</f>
        <v>Unique</v>
      </c>
    </row>
    <row r="256" spans="1:14" x14ac:dyDescent="0.2">
      <c r="B256" t="s">
        <v>290</v>
      </c>
      <c r="C256" t="s">
        <v>28</v>
      </c>
      <c r="D256" s="5">
        <v>32724</v>
      </c>
      <c r="E256" s="41">
        <f t="shared" ca="1" si="15"/>
        <v>32</v>
      </c>
      <c r="F256" s="42" t="str">
        <f>IFERROR(VLOOKUP(B256&amp;C256,AUS_male_points_list!$A$3:$S$1048576,19,FALSE), IFERROR(VLOOKUP(B256&amp;C256,AUS_female_points_list!$A$3:$S$1048576,19,FALSE),""))</f>
        <v/>
      </c>
      <c r="G256" s="2" t="str">
        <f>_xlfn.IFNA(VLOOKUP(B256&amp;C256,Nat_Champs!$C$2:$D$41,2,),"")</f>
        <v/>
      </c>
      <c r="H256" s="79">
        <f>IFERROR(VLOOKUP(B256&amp;C256,AUS_male_Toplist_21_22!$O$3:$R$2969,2,FALSE),IFERROR(VLOOKUP(B256&amp;C256,AUS_female_Toplist_21_22!$O$3:$R$2879,2,FALSE),"Not found"))</f>
        <v>1126</v>
      </c>
      <c r="I256" s="79">
        <f>IFERROR(VLOOKUP(B256&amp;C256,AUS_male_Toplist_21_22!$O$3:$R$2969,3,FALSE),IFERROR(VLOOKUP(B256&amp;C256,AUS_female_Toplist_21_22!$O$3:$R$2879,3,FALSE),"Not found"))</f>
        <v>48</v>
      </c>
      <c r="J256" s="2">
        <f>IFERROR(VLOOKUP(B256&amp;C256,AUS_male_Toplist_21_22!$O$3:$R$2969,4,FALSE),IFERROR(VLOOKUP(B256&amp;C256,AUS_female_Toplist_21_22!$O$3:$R$2879,4,FALSE),"Not found"))</f>
        <v>10</v>
      </c>
      <c r="K256" s="2">
        <f>(COUNTIF($B$2:$B256,$B256)=1)+0</f>
        <v>0</v>
      </c>
      <c r="L256" s="2" t="str">
        <f>IF(K256=1,RANK(H256,$H$2:$H$1208,0),"Alternate event")</f>
        <v>Alternate event</v>
      </c>
      <c r="M256" s="2" t="str">
        <f t="shared" si="16"/>
        <v>Genevieve GREGSON1500m</v>
      </c>
      <c r="N256" t="str">
        <f>IF(COUNTIFS($M$2:$M$3996, M256)&gt;1, "Duplicate", "Unique")</f>
        <v>Unique</v>
      </c>
    </row>
    <row r="257" spans="1:14" x14ac:dyDescent="0.2">
      <c r="A257" s="2">
        <f>IF(AND(K257=1,J257&lt;=3),A255+1,A255)</f>
        <v>96</v>
      </c>
      <c r="B257" t="s">
        <v>585</v>
      </c>
      <c r="C257" t="s">
        <v>33</v>
      </c>
      <c r="D257" s="5">
        <v>35845</v>
      </c>
      <c r="E257" s="41">
        <f t="shared" ca="1" si="15"/>
        <v>24</v>
      </c>
      <c r="F257" s="42" t="str">
        <f>IFERROR(VLOOKUP(B257&amp;C257,AUS_male_points_list!$A$3:$S$1048576,19,FALSE), IFERROR(VLOOKUP(B257&amp;C257,AUS_female_points_list!$A$3:$S$1048576,19,FALSE),""))</f>
        <v/>
      </c>
      <c r="G257" s="2" t="str">
        <f>_xlfn.IFNA(VLOOKUP(B257&amp;C257,Nat_Champs!$C$2:$D$41,2,),"")</f>
        <v/>
      </c>
      <c r="H257" s="79">
        <f>IFERROR(VLOOKUP(B257&amp;C257,AUS_male_Toplist_21_22!$O$3:$R$2969,2,FALSE),IFERROR(VLOOKUP(B257&amp;C257,AUS_female_Toplist_21_22!$O$3:$R$2879,2,FALSE),"Not found"))</f>
        <v>1089</v>
      </c>
      <c r="I257" s="79">
        <f>IFERROR(VLOOKUP(B257&amp;C257,AUS_male_Toplist_21_22!$O$3:$R$2969,3,FALSE),IFERROR(VLOOKUP(B257&amp;C257,AUS_female_Toplist_21_22!$O$3:$R$2879,3,FALSE),"Not found"))</f>
        <v>49</v>
      </c>
      <c r="J257" s="2">
        <f>IFERROR(VLOOKUP(B257&amp;C257,AUS_male_Toplist_21_22!$O$3:$R$2969,4,FALSE),IFERROR(VLOOKUP(B257&amp;C257,AUS_female_Toplist_21_22!$O$3:$R$2879,4,FALSE),"Not found"))</f>
        <v>2</v>
      </c>
      <c r="K257" s="2">
        <f>(COUNTIF($B$2:$B257,$B257)=1)+0</f>
        <v>1</v>
      </c>
      <c r="L257" s="2">
        <f>IF(K257=1,RANK(H257,$H$2:$H$1208,0),"Alternate event")</f>
        <v>245</v>
      </c>
      <c r="M257" s="2" t="str">
        <f t="shared" si="16"/>
        <v>Conor FRY400mh</v>
      </c>
      <c r="N257" t="str">
        <f>IF(COUNTIFS($M$2:$M$3996, M257)&gt;1, "Duplicate", "Unique")</f>
        <v>Unique</v>
      </c>
    </row>
    <row r="258" spans="1:14" x14ac:dyDescent="0.2">
      <c r="A258" s="2">
        <f t="shared" ref="A258:A321" si="17">IF(AND(K258=1,J258&lt;=3),A257+1,A257)</f>
        <v>96</v>
      </c>
      <c r="B258" t="s">
        <v>445</v>
      </c>
      <c r="C258" t="s">
        <v>42</v>
      </c>
      <c r="D258" s="5">
        <v>37602</v>
      </c>
      <c r="E258" s="41">
        <f t="shared" ca="1" si="15"/>
        <v>19</v>
      </c>
      <c r="F258" s="42" t="str">
        <f>IFERROR(VLOOKUP(B258&amp;C258,AUS_male_points_list!$A$3:$S$1048576,19,FALSE), IFERROR(VLOOKUP(B258&amp;C258,AUS_female_points_list!$A$3:$S$1048576,19,FALSE),""))</f>
        <v/>
      </c>
      <c r="G258" s="2" t="str">
        <f>_xlfn.IFNA(VLOOKUP(B258&amp;C258,Nat_Champs!$C$2:$D$41,2,),"")</f>
        <v/>
      </c>
      <c r="H258" s="79">
        <f>IFERROR(VLOOKUP(B258&amp;C258,AUS_male_Toplist_21_22!$O$3:$R$2969,2,FALSE),IFERROR(VLOOKUP(B258&amp;C258,AUS_female_Toplist_21_22!$O$3:$R$2879,2,FALSE),"Not found"))</f>
        <v>927</v>
      </c>
      <c r="I258" s="79">
        <f>IFERROR(VLOOKUP(B258&amp;C258,AUS_male_Toplist_21_22!$O$3:$R$2969,3,FALSE),IFERROR(VLOOKUP(B258&amp;C258,AUS_female_Toplist_21_22!$O$3:$R$2879,3,FALSE),"Not found"))</f>
        <v>49</v>
      </c>
      <c r="J258" s="2">
        <f>IFERROR(VLOOKUP(B258&amp;C258,AUS_male_Toplist_21_22!$O$3:$R$2969,4,FALSE),IFERROR(VLOOKUP(B258&amp;C258,AUS_female_Toplist_21_22!$O$3:$R$2879,4,FALSE),"Not found"))</f>
        <v>5</v>
      </c>
      <c r="K258" s="2">
        <f>(COUNTIF($B$2:$B258,$B258)=1)+0</f>
        <v>0</v>
      </c>
      <c r="L258" s="2" t="str">
        <f>IF(K258=1,RANK(H258,$H$2:$H$1208,0),"Alternate event")</f>
        <v>Alternate event</v>
      </c>
      <c r="M258" s="2" t="str">
        <f t="shared" si="16"/>
        <v>Lyvante SU'EMAIhammer-throw</v>
      </c>
      <c r="N258" t="str">
        <f>IF(COUNTIFS($M$2:$M$3996, M258)&gt;1, "Duplicate", "Unique")</f>
        <v>Unique</v>
      </c>
    </row>
    <row r="259" spans="1:14" x14ac:dyDescent="0.2">
      <c r="A259" s="2">
        <f t="shared" si="17"/>
        <v>96</v>
      </c>
      <c r="B259" t="s">
        <v>394</v>
      </c>
      <c r="C259" t="s">
        <v>38</v>
      </c>
      <c r="D259" s="5">
        <v>35747</v>
      </c>
      <c r="E259" s="41">
        <f t="shared" ca="1" si="15"/>
        <v>24</v>
      </c>
      <c r="F259" s="42" t="str">
        <f>IFERROR(VLOOKUP(B259&amp;C259,AUS_male_points_list!$A$3:$S$1048576,19,FALSE), IFERROR(VLOOKUP(B259&amp;C259,AUS_female_points_list!$A$3:$S$1048576,19,FALSE),""))</f>
        <v/>
      </c>
      <c r="G259" s="2" t="str">
        <f>_xlfn.IFNA(VLOOKUP(B259&amp;C259,Nat_Champs!$C$2:$D$41,2,),"")</f>
        <v/>
      </c>
      <c r="H259" s="79">
        <f>IFERROR(VLOOKUP(B259&amp;C259,AUS_male_Toplist_21_22!$O$3:$R$2969,2,FALSE),IFERROR(VLOOKUP(B259&amp;C259,AUS_female_Toplist_21_22!$O$3:$R$2879,2,FALSE),"Not found"))</f>
        <v>1016</v>
      </c>
      <c r="I259" s="79">
        <f>IFERROR(VLOOKUP(B259&amp;C259,AUS_male_Toplist_21_22!$O$3:$R$2969,3,FALSE),IFERROR(VLOOKUP(B259&amp;C259,AUS_female_Toplist_21_22!$O$3:$R$2879,3,FALSE),"Not found"))</f>
        <v>49</v>
      </c>
      <c r="J259" s="2">
        <f>IFERROR(VLOOKUP(B259&amp;C259,AUS_male_Toplist_21_22!$O$3:$R$2969,4,FALSE),IFERROR(VLOOKUP(B259&amp;C259,AUS_female_Toplist_21_22!$O$3:$R$2879,4,FALSE),"Not found"))</f>
        <v>6</v>
      </c>
      <c r="K259" s="2">
        <f>(COUNTIF($B$2:$B259,$B259)=1)+0</f>
        <v>1</v>
      </c>
      <c r="L259" s="2">
        <f>IF(K259=1,RANK(H259,$H$2:$H$1208,0),"Alternate event")</f>
        <v>524</v>
      </c>
      <c r="M259" s="2" t="str">
        <f t="shared" si="16"/>
        <v>Annabelle PARMEGIANItriple-jump</v>
      </c>
      <c r="N259" t="str">
        <f>IF(COUNTIFS($M$2:$M$3996, M259)&gt;1, "Duplicate", "Unique")</f>
        <v>Unique</v>
      </c>
    </row>
    <row r="260" spans="1:14" x14ac:dyDescent="0.2">
      <c r="A260" s="2">
        <f t="shared" si="17"/>
        <v>96</v>
      </c>
      <c r="B260" t="s">
        <v>768</v>
      </c>
      <c r="C260" t="s">
        <v>35</v>
      </c>
      <c r="D260" s="5">
        <v>38388</v>
      </c>
      <c r="E260" s="41">
        <f t="shared" ca="1" si="15"/>
        <v>17</v>
      </c>
      <c r="F260" s="42" t="str">
        <f>IFERROR(VLOOKUP(B260&amp;C260,AUS_male_points_list!$A$3:$S$1048576,19,FALSE), IFERROR(VLOOKUP(B260&amp;C260,AUS_female_points_list!$A$3:$S$1048576,19,FALSE),""))</f>
        <v/>
      </c>
      <c r="G260" s="2" t="str">
        <f>_xlfn.IFNA(VLOOKUP(B260&amp;C260,Nat_Champs!$C$2:$D$41,2,),"")</f>
        <v/>
      </c>
      <c r="H260" s="79">
        <f>IFERROR(VLOOKUP(B260&amp;C260,AUS_male_Toplist_21_22!$O$3:$R$2969,2,FALSE),IFERROR(VLOOKUP(B260&amp;C260,AUS_female_Toplist_21_22!$O$3:$R$2879,2,FALSE),"Not found"))</f>
        <v>1046</v>
      </c>
      <c r="I260" s="79">
        <f>IFERROR(VLOOKUP(B260&amp;C260,AUS_male_Toplist_21_22!$O$3:$R$2969,3,FALSE),IFERROR(VLOOKUP(B260&amp;C260,AUS_female_Toplist_21_22!$O$3:$R$2879,3,FALSE),"Not found"))</f>
        <v>49</v>
      </c>
      <c r="J260" s="2">
        <f>IFERROR(VLOOKUP(B260&amp;C260,AUS_male_Toplist_21_22!$O$3:$R$2969,4,FALSE),IFERROR(VLOOKUP(B260&amp;C260,AUS_female_Toplist_21_22!$O$3:$R$2879,4,FALSE),"Not found"))</f>
        <v>7</v>
      </c>
      <c r="K260" s="2">
        <f>(COUNTIF($B$2:$B260,$B260)=1)+0</f>
        <v>1</v>
      </c>
      <c r="L260" s="2">
        <f>IF(K260=1,RANK(H260,$H$2:$H$1208,0),"Alternate event")</f>
        <v>405</v>
      </c>
      <c r="M260" s="2" t="str">
        <f t="shared" si="16"/>
        <v>Lachlan O'KEEFEhigh-jump</v>
      </c>
      <c r="N260" t="str">
        <f>IF(COUNTIFS($M$2:$M$3996, M260)&gt;1, "Duplicate", "Unique")</f>
        <v>Unique</v>
      </c>
    </row>
    <row r="261" spans="1:14" x14ac:dyDescent="0.2">
      <c r="A261" s="2">
        <f t="shared" si="17"/>
        <v>96</v>
      </c>
      <c r="B261" t="s">
        <v>272</v>
      </c>
      <c r="C261" t="s">
        <v>28</v>
      </c>
      <c r="D261" s="5">
        <v>32903</v>
      </c>
      <c r="E261" s="41">
        <f t="shared" ca="1" si="15"/>
        <v>32</v>
      </c>
      <c r="F261" s="42" t="str">
        <f>IFERROR(VLOOKUP(B261&amp;C261,AUS_male_points_list!$A$3:$S$1048576,19,FALSE), IFERROR(VLOOKUP(B261&amp;C261,AUS_female_points_list!$A$3:$S$1048576,19,FALSE),""))</f>
        <v/>
      </c>
      <c r="G261" s="2" t="str">
        <f>_xlfn.IFNA(VLOOKUP(B261&amp;C261,Nat_Champs!$C$2:$D$41,2,),"")</f>
        <v/>
      </c>
      <c r="H261" s="79">
        <f>IFERROR(VLOOKUP(B261&amp;C261,AUS_male_Toplist_21_22!$O$3:$R$2969,2,FALSE),IFERROR(VLOOKUP(B261&amp;C261,AUS_female_Toplist_21_22!$O$3:$R$2879,2,FALSE),"Not found"))</f>
        <v>1123</v>
      </c>
      <c r="I261" s="79">
        <f>IFERROR(VLOOKUP(B261&amp;C261,AUS_male_Toplist_21_22!$O$3:$R$2969,3,FALSE),IFERROR(VLOOKUP(B261&amp;C261,AUS_female_Toplist_21_22!$O$3:$R$2879,3,FALSE),"Not found"))</f>
        <v>49</v>
      </c>
      <c r="J261" s="2">
        <f>IFERROR(VLOOKUP(B261&amp;C261,AUS_male_Toplist_21_22!$O$3:$R$2969,4,FALSE),IFERROR(VLOOKUP(B261&amp;C261,AUS_female_Toplist_21_22!$O$3:$R$2879,4,FALSE),"Not found"))</f>
        <v>11</v>
      </c>
      <c r="K261" s="2">
        <f>(COUNTIF($B$2:$B261,$B261)=1)+0</f>
        <v>1</v>
      </c>
      <c r="L261" s="2">
        <f>IF(K261=1,RANK(H261,$H$2:$H$1208,0),"Alternate event")</f>
        <v>122</v>
      </c>
      <c r="M261" s="2" t="str">
        <f t="shared" si="16"/>
        <v>Melissa DUNCAN1500m</v>
      </c>
      <c r="N261" t="str">
        <f>IF(COUNTIFS($M$2:$M$3996, M261)&gt;1, "Duplicate", "Unique")</f>
        <v>Unique</v>
      </c>
    </row>
    <row r="262" spans="1:14" x14ac:dyDescent="0.2">
      <c r="A262" s="2">
        <f t="shared" si="17"/>
        <v>96</v>
      </c>
      <c r="B262" t="s">
        <v>955</v>
      </c>
      <c r="C262" t="s">
        <v>41</v>
      </c>
      <c r="D262" s="5">
        <v>34215</v>
      </c>
      <c r="E262" s="41">
        <f t="shared" ca="1" si="15"/>
        <v>28</v>
      </c>
      <c r="F262" s="42" t="str">
        <f>IFERROR(VLOOKUP(B262&amp;C262,AUS_male_points_list!$A$3:$S$1048576,19,FALSE), IFERROR(VLOOKUP(B262&amp;C262,AUS_female_points_list!$A$3:$S$1048576,19,FALSE),""))</f>
        <v/>
      </c>
      <c r="G262" s="2" t="str">
        <f>_xlfn.IFNA(VLOOKUP(B262&amp;C262,Nat_Champs!$C$2:$D$41,2,),"")</f>
        <v/>
      </c>
      <c r="H262" s="79">
        <f>IFERROR(VLOOKUP(B262&amp;C262,AUS_male_Toplist_21_22!$O$3:$R$2969,2,FALSE),IFERROR(VLOOKUP(B262&amp;C262,AUS_female_Toplist_21_22!$O$3:$R$2879,2,FALSE),"Not found"))</f>
        <v>888</v>
      </c>
      <c r="I262" s="79">
        <f>IFERROR(VLOOKUP(B262&amp;C262,AUS_male_Toplist_21_22!$O$3:$R$2969,3,FALSE),IFERROR(VLOOKUP(B262&amp;C262,AUS_female_Toplist_21_22!$O$3:$R$2879,3,FALSE),"Not found"))</f>
        <v>49</v>
      </c>
      <c r="J262" s="2">
        <f>IFERROR(VLOOKUP(B262&amp;C262,AUS_male_Toplist_21_22!$O$3:$R$2969,4,FALSE),IFERROR(VLOOKUP(B262&amp;C262,AUS_female_Toplist_21_22!$O$3:$R$2879,4,FALSE),"Not found"))</f>
        <v>12</v>
      </c>
      <c r="K262" s="2">
        <f>(COUNTIF($B$2:$B262,$B262)=1)+0</f>
        <v>1</v>
      </c>
      <c r="L262" s="2">
        <f>IF(K262=1,RANK(H262,$H$2:$H$1208,0),"Alternate event")</f>
        <v>843</v>
      </c>
      <c r="M262" s="2" t="str">
        <f t="shared" si="16"/>
        <v>Christina GRUNjavelin-throw</v>
      </c>
      <c r="N262" t="str">
        <f>IF(COUNTIFS($M$2:$M$3996, M262)&gt;1, "Duplicate", "Unique")</f>
        <v>Unique</v>
      </c>
    </row>
    <row r="263" spans="1:14" x14ac:dyDescent="0.2">
      <c r="A263" s="2">
        <f t="shared" si="17"/>
        <v>96</v>
      </c>
      <c r="B263" t="s">
        <v>433</v>
      </c>
      <c r="C263" t="s">
        <v>36</v>
      </c>
      <c r="D263" s="5">
        <v>34656</v>
      </c>
      <c r="E263" s="41">
        <f t="shared" ca="1" si="15"/>
        <v>27</v>
      </c>
      <c r="F263" s="42" t="str">
        <f>IFERROR(VLOOKUP(B263&amp;C263,AUS_male_points_list!$A$3:$S$1048576,19,FALSE), IFERROR(VLOOKUP(B263&amp;C263,AUS_female_points_list!$A$3:$S$1048576,19,FALSE),""))</f>
        <v/>
      </c>
      <c r="G263" s="2" t="str">
        <f>_xlfn.IFNA(VLOOKUP(B263&amp;C263,Nat_Champs!$C$2:$D$41,2,),"")</f>
        <v/>
      </c>
      <c r="H263" s="79">
        <f>IFERROR(VLOOKUP(B263&amp;C263,AUS_male_Toplist_21_22!$O$3:$R$2969,2,FALSE),IFERROR(VLOOKUP(B263&amp;C263,AUS_female_Toplist_21_22!$O$3:$R$2879,2,FALSE),"Not found"))</f>
        <v>914</v>
      </c>
      <c r="I263" s="79">
        <f>IFERROR(VLOOKUP(B263&amp;C263,AUS_male_Toplist_21_22!$O$3:$R$2969,3,FALSE),IFERROR(VLOOKUP(B263&amp;C263,AUS_female_Toplist_21_22!$O$3:$R$2879,3,FALSE),"Not found"))</f>
        <v>49</v>
      </c>
      <c r="J263" s="2">
        <f>IFERROR(VLOOKUP(B263&amp;C263,AUS_male_Toplist_21_22!$O$3:$R$2969,4,FALSE),IFERROR(VLOOKUP(B263&amp;C263,AUS_female_Toplist_21_22!$O$3:$R$2879,4,FALSE),"Not found"))</f>
        <v>15</v>
      </c>
      <c r="K263" s="2">
        <f>(COUNTIF($B$2:$B263,$B263)=1)+0</f>
        <v>1</v>
      </c>
      <c r="L263" s="2">
        <f>IF(K263=1,RANK(H263,$H$2:$H$1208,0),"Alternate event")</f>
        <v>809</v>
      </c>
      <c r="M263" s="2" t="str">
        <f t="shared" si="16"/>
        <v>Grace BATHpole-vault</v>
      </c>
      <c r="N263" t="str">
        <f>IF(COUNTIFS($M$2:$M$3996, M263)&gt;1, "Duplicate", "Unique")</f>
        <v>Unique</v>
      </c>
    </row>
    <row r="264" spans="1:14" x14ac:dyDescent="0.2">
      <c r="A264" s="2">
        <f t="shared" si="17"/>
        <v>96</v>
      </c>
      <c r="B264" t="s">
        <v>353</v>
      </c>
      <c r="C264" t="s">
        <v>33</v>
      </c>
      <c r="D264" s="5">
        <v>34815</v>
      </c>
      <c r="E264" s="41">
        <f t="shared" ca="1" si="15"/>
        <v>26</v>
      </c>
      <c r="F264" s="42" t="str">
        <f>IFERROR(VLOOKUP(B264&amp;C264,AUS_male_points_list!$A$3:$S$1048576,19,FALSE), IFERROR(VLOOKUP(B264&amp;C264,AUS_female_points_list!$A$3:$S$1048576,19,FALSE),""))</f>
        <v/>
      </c>
      <c r="G264" s="2" t="str">
        <f>_xlfn.IFNA(VLOOKUP(B264&amp;C264,Nat_Champs!$C$2:$D$41,2,),"")</f>
        <v/>
      </c>
      <c r="H264" s="79">
        <f>IFERROR(VLOOKUP(B264&amp;C264,AUS_male_Toplist_21_22!$O$3:$R$2969,2,FALSE),IFERROR(VLOOKUP(B264&amp;C264,AUS_female_Toplist_21_22!$O$3:$R$2879,2,FALSE),"Not found"))</f>
        <v>1074</v>
      </c>
      <c r="I264" s="79">
        <f>IFERROR(VLOOKUP(B264&amp;C264,AUS_male_Toplist_21_22!$O$3:$R$2969,3,FALSE),IFERROR(VLOOKUP(B264&amp;C264,AUS_female_Toplist_21_22!$O$3:$R$2879,3,FALSE),"Not found"))</f>
        <v>50</v>
      </c>
      <c r="J264" s="2">
        <f>IFERROR(VLOOKUP(B264&amp;C264,AUS_male_Toplist_21_22!$O$3:$R$2969,4,FALSE),IFERROR(VLOOKUP(B264&amp;C264,AUS_female_Toplist_21_22!$O$3:$R$2879,4,FALSE),"Not found"))</f>
        <v>6</v>
      </c>
      <c r="K264" s="2">
        <f>(COUNTIF($B$2:$B264,$B264)=1)+0</f>
        <v>1</v>
      </c>
      <c r="L264" s="2">
        <f>IF(K264=1,RANK(H264,$H$2:$H$1208,0),"Alternate event")</f>
        <v>297</v>
      </c>
      <c r="M264" s="2" t="str">
        <f t="shared" si="16"/>
        <v>Genevieve COWIE400mh</v>
      </c>
      <c r="N264" t="str">
        <f>IF(COUNTIFS($M$2:$M$3996, M264)&gt;1, "Duplicate", "Unique")</f>
        <v>Unique</v>
      </c>
    </row>
    <row r="265" spans="1:14" x14ac:dyDescent="0.2">
      <c r="A265" s="2">
        <f t="shared" si="17"/>
        <v>96</v>
      </c>
      <c r="B265" t="s">
        <v>444</v>
      </c>
      <c r="C265" s="5" t="s">
        <v>40</v>
      </c>
      <c r="D265" s="5">
        <v>33247</v>
      </c>
      <c r="E265" s="41">
        <f t="shared" ca="1" si="15"/>
        <v>31</v>
      </c>
      <c r="F265" s="42" t="str">
        <f>IFERROR(VLOOKUP(B265&amp;C265,AUS_male_points_list!$A$3:$S$1048576,19,FALSE), IFERROR(VLOOKUP(B265&amp;C265,AUS_female_points_list!$A$3:$S$1048576,19,FALSE),""))</f>
        <v/>
      </c>
      <c r="G265" s="2" t="str">
        <f>_xlfn.IFNA(VLOOKUP(B265&amp;C265,Nat_Champs!$C$2:$D$41,2,),"")</f>
        <v/>
      </c>
      <c r="H265" s="79">
        <f>IFERROR(VLOOKUP(B265&amp;C265,AUS_male_Toplist_21_22!$O$3:$R$2969,2,FALSE),IFERROR(VLOOKUP(B265&amp;C265,AUS_female_Toplist_21_22!$O$3:$R$2879,2,FALSE),"Not found"))</f>
        <v>919</v>
      </c>
      <c r="I265" s="79">
        <f>IFERROR(VLOOKUP(B265&amp;C265,AUS_male_Toplist_21_22!$O$3:$R$2969,3,FALSE),IFERROR(VLOOKUP(B265&amp;C265,AUS_female_Toplist_21_22!$O$3:$R$2879,3,FALSE),"Not found"))</f>
        <v>50</v>
      </c>
      <c r="J265" s="2">
        <f>IFERROR(VLOOKUP(B265&amp;C265,AUS_male_Toplist_21_22!$O$3:$R$2969,4,FALSE),IFERROR(VLOOKUP(B265&amp;C265,AUS_female_Toplist_21_22!$O$3:$R$2879,4,FALSE),"Not found"))</f>
        <v>6</v>
      </c>
      <c r="K265" s="2">
        <f>(COUNTIF($B$2:$B265,$B265)=1)+0</f>
        <v>1</v>
      </c>
      <c r="L265" s="2">
        <f>IF(K265=1,RANK(H265,$H$2:$H$1208,0),"Alternate event")</f>
        <v>798</v>
      </c>
      <c r="M265" s="2" t="str">
        <f t="shared" si="16"/>
        <v>Kimberly MULHALLdiscus-throw</v>
      </c>
      <c r="N265" t="str">
        <f>IF(COUNTIFS($M$2:$M$3996, M265)&gt;1, "Duplicate", "Unique")</f>
        <v>Unique</v>
      </c>
    </row>
    <row r="266" spans="1:14" x14ac:dyDescent="0.2">
      <c r="A266" s="2">
        <f t="shared" si="17"/>
        <v>96</v>
      </c>
      <c r="B266" t="s">
        <v>271</v>
      </c>
      <c r="C266" t="s">
        <v>29</v>
      </c>
      <c r="D266" s="5">
        <v>35869</v>
      </c>
      <c r="E266" s="41">
        <f t="shared" ca="1" si="15"/>
        <v>24</v>
      </c>
      <c r="F266" s="42" t="str">
        <f>IFERROR(VLOOKUP(B266&amp;C266,AUS_male_points_list!$A$3:$S$1048576,19,FALSE), IFERROR(VLOOKUP(B266&amp;C266,AUS_female_points_list!$A$3:$S$1048576,19,FALSE),""))</f>
        <v/>
      </c>
      <c r="G266" s="2" t="str">
        <f>_xlfn.IFNA(VLOOKUP(B266&amp;C266,Nat_Champs!$C$2:$D$41,2,),"")</f>
        <v/>
      </c>
      <c r="H266" s="79">
        <f>IFERROR(VLOOKUP(B266&amp;C266,AUS_male_Toplist_21_22!$O$3:$R$2969,2,FALSE),IFERROR(VLOOKUP(B266&amp;C266,AUS_female_Toplist_21_22!$O$3:$R$2879,2,FALSE),"Not found"))</f>
        <v>1120</v>
      </c>
      <c r="I266" s="79">
        <f>IFERROR(VLOOKUP(B266&amp;C266,AUS_male_Toplist_21_22!$O$3:$R$2969,3,FALSE),IFERROR(VLOOKUP(B266&amp;C266,AUS_female_Toplist_21_22!$O$3:$R$2879,3,FALSE),"Not found"))</f>
        <v>50</v>
      </c>
      <c r="J266" s="2">
        <f>IFERROR(VLOOKUP(B266&amp;C266,AUS_male_Toplist_21_22!$O$3:$R$2969,4,FALSE),IFERROR(VLOOKUP(B266&amp;C266,AUS_female_Toplist_21_22!$O$3:$R$2879,4,FALSE),"Not found"))</f>
        <v>7</v>
      </c>
      <c r="K266" s="2">
        <f>(COUNTIF($B$2:$B266,$B266)=1)+0</f>
        <v>0</v>
      </c>
      <c r="L266" s="2" t="str">
        <f>IF(K266=1,RANK(H266,$H$2:$H$1208,0),"Alternate event")</f>
        <v>Alternate event</v>
      </c>
      <c r="M266" s="2" t="str">
        <f t="shared" si="16"/>
        <v>Lauren RYAN5000m</v>
      </c>
      <c r="N266" t="str">
        <f>IF(COUNTIFS($M$2:$M$3996, M266)&gt;1, "Duplicate", "Unique")</f>
        <v>Unique</v>
      </c>
    </row>
    <row r="267" spans="1:14" x14ac:dyDescent="0.2">
      <c r="A267" s="2">
        <f t="shared" si="17"/>
        <v>96</v>
      </c>
      <c r="B267" t="s">
        <v>1060</v>
      </c>
      <c r="C267" t="s">
        <v>41</v>
      </c>
      <c r="D267" s="5">
        <v>34491</v>
      </c>
      <c r="E267" s="41">
        <f t="shared" ca="1" si="15"/>
        <v>27</v>
      </c>
      <c r="F267" s="42" t="str">
        <f>IFERROR(VLOOKUP(B267&amp;C267,AUS_male_points_list!$A$3:$S$1048576,19,FALSE), IFERROR(VLOOKUP(B267&amp;C267,AUS_female_points_list!$A$3:$S$1048576,19,FALSE),""))</f>
        <v/>
      </c>
      <c r="G267" s="2" t="str">
        <f>_xlfn.IFNA(VLOOKUP(B267&amp;C267,Nat_Champs!$C$2:$D$41,2,),"")</f>
        <v/>
      </c>
      <c r="H267" s="79">
        <f>IFERROR(VLOOKUP(B267&amp;C267,AUS_male_Toplist_21_22!$O$3:$R$2969,2,FALSE),IFERROR(VLOOKUP(B267&amp;C267,AUS_female_Toplist_21_22!$O$3:$R$2879,2,FALSE),"Not found"))</f>
        <v>1015</v>
      </c>
      <c r="I267" s="79">
        <f>IFERROR(VLOOKUP(B267&amp;C267,AUS_male_Toplist_21_22!$O$3:$R$2969,3,FALSE),IFERROR(VLOOKUP(B267&amp;C267,AUS_female_Toplist_21_22!$O$3:$R$2879,3,FALSE),"Not found"))</f>
        <v>50</v>
      </c>
      <c r="J267" s="2">
        <f>IFERROR(VLOOKUP(B267&amp;C267,AUS_male_Toplist_21_22!$O$3:$R$2969,4,FALSE),IFERROR(VLOOKUP(B267&amp;C267,AUS_female_Toplist_21_22!$O$3:$R$2879,4,FALSE),"Not found"))</f>
        <v>7</v>
      </c>
      <c r="K267" s="2">
        <f>(COUNTIF($B$2:$B267,$B267)=1)+0</f>
        <v>1</v>
      </c>
      <c r="L267" s="2">
        <f>IF(K267=1,RANK(H267,$H$2:$H$1208,0),"Alternate event")</f>
        <v>532</v>
      </c>
      <c r="M267" s="2" t="str">
        <f t="shared" si="16"/>
        <v>William WHITEjavelin-throw</v>
      </c>
      <c r="N267" t="str">
        <f>IF(COUNTIFS($M$2:$M$3996, M267)&gt;1, "Duplicate", "Unique")</f>
        <v>Unique</v>
      </c>
    </row>
    <row r="268" spans="1:14" x14ac:dyDescent="0.2">
      <c r="A268" s="2">
        <f t="shared" si="17"/>
        <v>96</v>
      </c>
      <c r="B268" t="s">
        <v>607</v>
      </c>
      <c r="C268" t="s">
        <v>28</v>
      </c>
      <c r="D268" s="5">
        <v>34891</v>
      </c>
      <c r="E268" s="41">
        <f t="shared" ca="1" si="15"/>
        <v>26</v>
      </c>
      <c r="F268" s="42" t="str">
        <f>IFERROR(VLOOKUP(B268&amp;C268,AUS_male_points_list!$A$3:$S$1048576,19,FALSE), IFERROR(VLOOKUP(B268&amp;C268,AUS_female_points_list!$A$3:$S$1048576,19,FALSE),""))</f>
        <v/>
      </c>
      <c r="G268" s="2" t="str">
        <f>_xlfn.IFNA(VLOOKUP(B268&amp;C268,Nat_Champs!$C$2:$D$41,2,),"")</f>
        <v/>
      </c>
      <c r="H268" s="79">
        <f>IFERROR(VLOOKUP(B268&amp;C268,AUS_male_Toplist_21_22!$O$3:$R$2969,2,FALSE),IFERROR(VLOOKUP(B268&amp;C268,AUS_female_Toplist_21_22!$O$3:$R$2879,2,FALSE),"Not found"))</f>
        <v>1127</v>
      </c>
      <c r="I268" s="79">
        <f>IFERROR(VLOOKUP(B268&amp;C268,AUS_male_Toplist_21_22!$O$3:$R$2969,3,FALSE),IFERROR(VLOOKUP(B268&amp;C268,AUS_female_Toplist_21_22!$O$3:$R$2879,3,FALSE),"Not found"))</f>
        <v>50</v>
      </c>
      <c r="J268" s="2">
        <f>IFERROR(VLOOKUP(B268&amp;C268,AUS_male_Toplist_21_22!$O$3:$R$2969,4,FALSE),IFERROR(VLOOKUP(B268&amp;C268,AUS_female_Toplist_21_22!$O$3:$R$2879,4,FALSE),"Not found"))</f>
        <v>9</v>
      </c>
      <c r="K268" s="2">
        <f>(COUNTIF($B$2:$B268,$B268)=1)+0</f>
        <v>1</v>
      </c>
      <c r="L268" s="2">
        <f>IF(K268=1,RANK(H268,$H$2:$H$1208,0),"Alternate event")</f>
        <v>113</v>
      </c>
      <c r="M268" s="2" t="str">
        <f t="shared" si="16"/>
        <v>Sam BLAKE1500m</v>
      </c>
      <c r="N268" t="str">
        <f>IF(COUNTIFS($M$2:$M$3996, M268)&gt;1, "Duplicate", "Unique")</f>
        <v>Unique</v>
      </c>
    </row>
    <row r="269" spans="1:14" x14ac:dyDescent="0.2">
      <c r="A269" s="2">
        <f t="shared" si="17"/>
        <v>96</v>
      </c>
      <c r="B269" t="s">
        <v>296</v>
      </c>
      <c r="C269" t="s">
        <v>34</v>
      </c>
      <c r="D269" s="5">
        <v>35633</v>
      </c>
      <c r="E269" s="41">
        <f t="shared" ca="1" si="15"/>
        <v>24</v>
      </c>
      <c r="F269" s="42" t="str">
        <f>IFERROR(VLOOKUP(B269&amp;C269,AUS_male_points_list!$A$3:$S$1048576,19,FALSE), IFERROR(VLOOKUP(B269&amp;C269,AUS_female_points_list!$A$3:$S$1048576,19,FALSE),""))</f>
        <v/>
      </c>
      <c r="G269" s="2" t="str">
        <f>_xlfn.IFNA(VLOOKUP(B269&amp;C269,Nat_Champs!$C$2:$D$41,2,),"")</f>
        <v/>
      </c>
      <c r="H269" s="79">
        <f>IFERROR(VLOOKUP(B269&amp;C269,AUS_male_Toplist_21_22!$O$3:$R$2969,2,FALSE),IFERROR(VLOOKUP(B269&amp;C269,AUS_female_Toplist_21_22!$O$3:$R$2879,2,FALSE),"Not found"))</f>
        <v>1089</v>
      </c>
      <c r="I269" s="79">
        <f>IFERROR(VLOOKUP(B269&amp;C269,AUS_male_Toplist_21_22!$O$3:$R$2969,3,FALSE),IFERROR(VLOOKUP(B269&amp;C269,AUS_female_Toplist_21_22!$O$3:$R$2879,3,FALSE),"Not found"))</f>
        <v>50</v>
      </c>
      <c r="J269" s="2">
        <f>IFERROR(VLOOKUP(B269&amp;C269,AUS_male_Toplist_21_22!$O$3:$R$2969,4,FALSE),IFERROR(VLOOKUP(B269&amp;C269,AUS_female_Toplist_21_22!$O$3:$R$2879,4,FALSE),"Not found"))</f>
        <v>10</v>
      </c>
      <c r="K269" s="2">
        <f>(COUNTIF($B$2:$B269,$B269)=1)+0</f>
        <v>1</v>
      </c>
      <c r="L269" s="2">
        <f>IF(K269=1,RANK(H269,$H$2:$H$1208,0),"Alternate event")</f>
        <v>245</v>
      </c>
      <c r="M269" s="2" t="str">
        <f t="shared" si="16"/>
        <v>Mackenzie ANDREWS3000msc</v>
      </c>
      <c r="N269" t="str">
        <f>IF(COUNTIFS($M$2:$M$3996, M269)&gt;1, "Duplicate", "Unique")</f>
        <v>Unique</v>
      </c>
    </row>
    <row r="270" spans="1:14" x14ac:dyDescent="0.2">
      <c r="A270" s="2">
        <f t="shared" si="17"/>
        <v>96</v>
      </c>
      <c r="B270" t="s">
        <v>1044</v>
      </c>
      <c r="C270" t="s">
        <v>36</v>
      </c>
      <c r="D270" s="5">
        <v>36085</v>
      </c>
      <c r="E270" s="41">
        <f t="shared" ca="1" si="15"/>
        <v>23</v>
      </c>
      <c r="F270" s="42" t="str">
        <f>IFERROR(VLOOKUP(B270&amp;C270,AUS_male_points_list!$A$3:$S$1048576,19,FALSE), IFERROR(VLOOKUP(B270&amp;C270,AUS_female_points_list!$A$3:$S$1048576,19,FALSE),""))</f>
        <v/>
      </c>
      <c r="G270" s="2" t="str">
        <f>_xlfn.IFNA(VLOOKUP(B270&amp;C270,Nat_Champs!$C$2:$D$41,2,),"")</f>
        <v/>
      </c>
      <c r="H270" s="79">
        <f>IFERROR(VLOOKUP(B270&amp;C270,AUS_male_Toplist_21_22!$O$3:$R$2969,2,FALSE),IFERROR(VLOOKUP(B270&amp;C270,AUS_female_Toplist_21_22!$O$3:$R$2879,2,FALSE),"Not found"))</f>
        <v>980</v>
      </c>
      <c r="I270" s="79">
        <f>IFERROR(VLOOKUP(B270&amp;C270,AUS_male_Toplist_21_22!$O$3:$R$2969,3,FALSE),IFERROR(VLOOKUP(B270&amp;C270,AUS_female_Toplist_21_22!$O$3:$R$2879,3,FALSE),"Not found"))</f>
        <v>50</v>
      </c>
      <c r="J270" s="2">
        <f>IFERROR(VLOOKUP(B270&amp;C270,AUS_male_Toplist_21_22!$O$3:$R$2969,4,FALSE),IFERROR(VLOOKUP(B270&amp;C270,AUS_female_Toplist_21_22!$O$3:$R$2879,4,FALSE),"Not found"))</f>
        <v>14</v>
      </c>
      <c r="K270" s="2">
        <f>(COUNTIF($B$2:$B270,$B270)=1)+0</f>
        <v>1</v>
      </c>
      <c r="L270" s="2">
        <f>IF(K270=1,RANK(H270,$H$2:$H$1208,0),"Alternate event")</f>
        <v>650</v>
      </c>
      <c r="M270" s="2" t="str">
        <f t="shared" si="16"/>
        <v>Jordan KILDAREpole-vault</v>
      </c>
      <c r="N270" t="str">
        <f>IF(COUNTIFS($M$2:$M$3996, M270)&gt;1, "Duplicate", "Unique")</f>
        <v>Unique</v>
      </c>
    </row>
    <row r="271" spans="1:14" x14ac:dyDescent="0.2">
      <c r="A271" s="2">
        <f t="shared" si="17"/>
        <v>96</v>
      </c>
      <c r="B271" t="s">
        <v>354</v>
      </c>
      <c r="C271" t="s">
        <v>33</v>
      </c>
      <c r="D271" s="5">
        <v>35899</v>
      </c>
      <c r="E271" s="41">
        <f t="shared" ca="1" si="15"/>
        <v>23</v>
      </c>
      <c r="F271" s="42" t="str">
        <f>IFERROR(VLOOKUP(B271&amp;C271,AUS_male_points_list!$A$3:$S$1048576,19,FALSE), IFERROR(VLOOKUP(B271&amp;C271,AUS_female_points_list!$A$3:$S$1048576,19,FALSE),""))</f>
        <v/>
      </c>
      <c r="G271" s="2" t="str">
        <f>_xlfn.IFNA(VLOOKUP(B271&amp;C271,Nat_Champs!$C$2:$D$41,2,),"")</f>
        <v/>
      </c>
      <c r="H271" s="79">
        <f>IFERROR(VLOOKUP(B271&amp;C271,AUS_male_Toplist_21_22!$O$3:$R$2969,2,FALSE),IFERROR(VLOOKUP(B271&amp;C271,AUS_female_Toplist_21_22!$O$3:$R$2879,2,FALSE),"Not found"))</f>
        <v>1072</v>
      </c>
      <c r="I271" s="79">
        <f>IFERROR(VLOOKUP(B271&amp;C271,AUS_male_Toplist_21_22!$O$3:$R$2969,3,FALSE),IFERROR(VLOOKUP(B271&amp;C271,AUS_female_Toplist_21_22!$O$3:$R$2879,3,FALSE),"Not found"))</f>
        <v>51</v>
      </c>
      <c r="J271" s="2">
        <f>IFERROR(VLOOKUP(B271&amp;C271,AUS_male_Toplist_21_22!$O$3:$R$2969,4,FALSE),IFERROR(VLOOKUP(B271&amp;C271,AUS_female_Toplist_21_22!$O$3:$R$2879,4,FALSE),"Not found"))</f>
        <v>7</v>
      </c>
      <c r="K271" s="2">
        <f>(COUNTIF($B$2:$B271,$B271)=1)+0</f>
        <v>1</v>
      </c>
      <c r="L271" s="2">
        <f>IF(K271=1,RANK(H271,$H$2:$H$1208,0),"Alternate event")</f>
        <v>303</v>
      </c>
      <c r="M271" s="2" t="str">
        <f t="shared" si="16"/>
        <v>Brodee MATE400mh</v>
      </c>
      <c r="N271" t="str">
        <f>IF(COUNTIFS($M$2:$M$3996, M271)&gt;1, "Duplicate", "Unique")</f>
        <v>Unique</v>
      </c>
    </row>
    <row r="272" spans="1:14" x14ac:dyDescent="0.2">
      <c r="A272" s="2">
        <f t="shared" si="17"/>
        <v>96</v>
      </c>
      <c r="B272" t="s">
        <v>1025</v>
      </c>
      <c r="C272" t="s">
        <v>44</v>
      </c>
      <c r="D272" s="5">
        <v>36285</v>
      </c>
      <c r="E272" s="41">
        <f t="shared" ca="1" si="15"/>
        <v>22</v>
      </c>
      <c r="F272" s="42" t="str">
        <f>IFERROR(VLOOKUP(B272&amp;C272,AUS_male_points_list!$A$3:$S$1048576,19,FALSE), IFERROR(VLOOKUP(B272&amp;C272,AUS_female_points_list!$A$3:$S$1048576,19,FALSE),""))</f>
        <v/>
      </c>
      <c r="G272" s="2" t="str">
        <f>_xlfn.IFNA(VLOOKUP(B272&amp;C272,Nat_Champs!$C$2:$D$41,2,),"")</f>
        <v/>
      </c>
      <c r="H272" s="79">
        <f>IFERROR(VLOOKUP(B272&amp;C272,AUS_male_Toplist_21_22!$O$3:$R$2969,2,FALSE),IFERROR(VLOOKUP(B272&amp;C272,AUS_female_Toplist_21_22!$O$3:$R$2879,2,FALSE),"Not found"))</f>
        <v>907</v>
      </c>
      <c r="I272" s="79">
        <f>IFERROR(VLOOKUP(B272&amp;C272,AUS_male_Toplist_21_22!$O$3:$R$2969,3,FALSE),IFERROR(VLOOKUP(B272&amp;C272,AUS_female_Toplist_21_22!$O$3:$R$2879,3,FALSE),"Not found"))</f>
        <v>51</v>
      </c>
      <c r="J272" s="2">
        <f>IFERROR(VLOOKUP(B272&amp;C272,AUS_male_Toplist_21_22!$O$3:$R$2969,4,FALSE),IFERROR(VLOOKUP(B272&amp;C272,AUS_female_Toplist_21_22!$O$3:$R$2879,4,FALSE),"Not found"))</f>
        <v>13</v>
      </c>
      <c r="K272" s="2">
        <f>(COUNTIF($B$2:$B272,$B272)=1)+0</f>
        <v>1</v>
      </c>
      <c r="L272" s="2">
        <f>IF(K272=1,RANK(H272,$H$2:$H$1208,0),"Alternate event")</f>
        <v>824</v>
      </c>
      <c r="M272" s="2" t="str">
        <f t="shared" si="16"/>
        <v>Dean PASTRELLOdecathlon</v>
      </c>
      <c r="N272" t="str">
        <f>IF(COUNTIFS($M$2:$M$3996, M272)&gt;1, "Duplicate", "Unique")</f>
        <v>Unique</v>
      </c>
    </row>
    <row r="273" spans="1:14" x14ac:dyDescent="0.2">
      <c r="A273" s="2">
        <f t="shared" si="17"/>
        <v>96</v>
      </c>
      <c r="B273" t="s">
        <v>974</v>
      </c>
      <c r="C273" t="s">
        <v>85</v>
      </c>
      <c r="D273" s="5">
        <v>44701</v>
      </c>
      <c r="E273" s="41" t="e">
        <f t="shared" ca="1" si="15"/>
        <v>#NUM!</v>
      </c>
      <c r="F273" s="42" t="str">
        <f>IFERROR(VLOOKUP(B273&amp;C273,AUS_male_points_list!$A$3:$S$1048576,19,FALSE), IFERROR(VLOOKUP(B273&amp;C273,AUS_female_points_list!$A$3:$S$1048576,19,FALSE),""))</f>
        <v/>
      </c>
      <c r="G273" s="2" t="str">
        <f>_xlfn.IFNA(VLOOKUP(B273&amp;C273,Nat_Champs!$C$2:$D$41,2,),"")</f>
        <v/>
      </c>
      <c r="H273" s="79">
        <f>IFERROR(VLOOKUP(B273&amp;C273,AUS_male_Toplist_21_22!$O$3:$R$2969,2,FALSE),IFERROR(VLOOKUP(B273&amp;C273,AUS_female_Toplist_21_22!$O$3:$R$2879,2,FALSE),"Not found"))</f>
        <v>797</v>
      </c>
      <c r="I273" s="79">
        <f>IFERROR(VLOOKUP(B273&amp;C273,AUS_male_Toplist_21_22!$O$3:$R$2969,3,FALSE),IFERROR(VLOOKUP(B273&amp;C273,AUS_female_Toplist_21_22!$O$3:$R$2879,3,FALSE),"Not found"))</f>
        <v>51</v>
      </c>
      <c r="J273" s="2">
        <f>IFERROR(VLOOKUP(B273&amp;C273,AUS_male_Toplist_21_22!$O$3:$R$2969,4,FALSE),IFERROR(VLOOKUP(B273&amp;C273,AUS_female_Toplist_21_22!$O$3:$R$2879,4,FALSE),"Not found"))</f>
        <v>16</v>
      </c>
      <c r="K273" s="2">
        <f>(COUNTIF($B$2:$B273,$B273)=1)+0</f>
        <v>1</v>
      </c>
      <c r="L273" s="2">
        <f>IF(K273=1,RANK(H273,$H$2:$H$1208,0),"Alternate event")</f>
        <v>926</v>
      </c>
      <c r="M273" s="2" t="str">
        <f t="shared" si="16"/>
        <v>Nellie LANGFORDrace-walking</v>
      </c>
      <c r="N273" t="str">
        <f>IF(COUNTIFS($M$2:$M$3996, M273)&gt;1, "Duplicate", "Unique")</f>
        <v>Unique</v>
      </c>
    </row>
    <row r="274" spans="1:14" x14ac:dyDescent="0.2">
      <c r="A274" s="2">
        <f t="shared" si="17"/>
        <v>96</v>
      </c>
      <c r="B274" t="s">
        <v>184</v>
      </c>
      <c r="C274" t="s">
        <v>2</v>
      </c>
      <c r="D274" s="5">
        <v>36615</v>
      </c>
      <c r="E274" s="41">
        <f t="shared" ca="1" si="15"/>
        <v>22</v>
      </c>
      <c r="F274" s="42" t="str">
        <f>IFERROR(VLOOKUP(B274&amp;C274,AUS_male_points_list!$A$3:$S$1048576,19,FALSE), IFERROR(VLOOKUP(B274&amp;C274,AUS_female_points_list!$A$3:$S$1048576,19,FALSE),""))</f>
        <v/>
      </c>
      <c r="G274" s="2" t="str">
        <f>_xlfn.IFNA(VLOOKUP(B274&amp;C274,Nat_Champs!$C$2:$D$41,2,),"")</f>
        <v/>
      </c>
      <c r="H274" s="79">
        <f>IFERROR(VLOOKUP(B274&amp;C274,AUS_male_Toplist_21_22!$O$3:$R$2969,2,FALSE),IFERROR(VLOOKUP(B274&amp;C274,AUS_female_Toplist_21_22!$O$3:$R$2879,2,FALSE),"Not found"))</f>
        <v>1133</v>
      </c>
      <c r="I274" s="79">
        <f>IFERROR(VLOOKUP(B274&amp;C274,AUS_male_Toplist_21_22!$O$3:$R$2969,3,FALSE),IFERROR(VLOOKUP(B274&amp;C274,AUS_female_Toplist_21_22!$O$3:$R$2879,3,FALSE),"Not found"))</f>
        <v>52</v>
      </c>
      <c r="J274" s="2">
        <f>IFERROR(VLOOKUP(B274&amp;C274,AUS_male_Toplist_21_22!$O$3:$R$2969,4,FALSE),IFERROR(VLOOKUP(B274&amp;C274,AUS_female_Toplist_21_22!$O$3:$R$2879,4,FALSE),"Not found"))</f>
        <v>3</v>
      </c>
      <c r="K274" s="2">
        <f>(COUNTIF($B$2:$B274,$B274)=1)+0</f>
        <v>0</v>
      </c>
      <c r="L274" s="2" t="str">
        <f>IF(K274=1,RANK(H274,$H$2:$H$1208,0),"Alternate event")</f>
        <v>Alternate event</v>
      </c>
      <c r="M274" s="2" t="str">
        <f t="shared" si="16"/>
        <v>Riley DAY100m</v>
      </c>
      <c r="N274" t="str">
        <f>IF(COUNTIFS($M$2:$M$3996, M274)&gt;1, "Duplicate", "Unique")</f>
        <v>Unique</v>
      </c>
    </row>
    <row r="275" spans="1:14" x14ac:dyDescent="0.2">
      <c r="A275" s="2">
        <f t="shared" si="17"/>
        <v>96</v>
      </c>
      <c r="B275" t="s">
        <v>102</v>
      </c>
      <c r="C275" t="s">
        <v>25</v>
      </c>
      <c r="D275" s="5">
        <v>34874</v>
      </c>
      <c r="E275" s="41">
        <f t="shared" ca="1" si="15"/>
        <v>26</v>
      </c>
      <c r="F275" s="42" t="str">
        <f>IFERROR(VLOOKUP(B275&amp;C275,AUS_male_points_list!$A$3:$S$1048576,19,FALSE), IFERROR(VLOOKUP(B275&amp;C275,AUS_female_points_list!$A$3:$S$1048576,19,FALSE),""))</f>
        <v/>
      </c>
      <c r="G275" s="2" t="str">
        <f>_xlfn.IFNA(VLOOKUP(B275&amp;C275,Nat_Champs!$C$2:$D$41,2,),"")</f>
        <v/>
      </c>
      <c r="H275" s="79">
        <f>IFERROR(VLOOKUP(B275&amp;C275,AUS_male_Toplist_21_22!$O$3:$R$2969,2,FALSE),IFERROR(VLOOKUP(B275&amp;C275,AUS_female_Toplist_21_22!$O$3:$R$2879,2,FALSE),"Not found"))</f>
        <v>1117</v>
      </c>
      <c r="I275" s="79">
        <f>IFERROR(VLOOKUP(B275&amp;C275,AUS_male_Toplist_21_22!$O$3:$R$2969,3,FALSE),IFERROR(VLOOKUP(B275&amp;C275,AUS_female_Toplist_21_22!$O$3:$R$2879,3,FALSE),"Not found"))</f>
        <v>52</v>
      </c>
      <c r="J275" s="2">
        <f>IFERROR(VLOOKUP(B275&amp;C275,AUS_male_Toplist_21_22!$O$3:$R$2969,4,FALSE),IFERROR(VLOOKUP(B275&amp;C275,AUS_female_Toplist_21_22!$O$3:$R$2879,4,FALSE),"Not found"))</f>
        <v>5</v>
      </c>
      <c r="K275" s="2">
        <f>(COUNTIF($B$2:$B275,$B275)=1)+0</f>
        <v>1</v>
      </c>
      <c r="L275" s="2">
        <f>IF(K275=1,RANK(H275,$H$2:$H$1208,0),"Alternate event")</f>
        <v>135</v>
      </c>
      <c r="M275" s="2" t="str">
        <f t="shared" si="16"/>
        <v>Bree MASTERS200m</v>
      </c>
      <c r="N275" t="str">
        <f>IF(COUNTIFS($M$2:$M$3996, M275)&gt;1, "Duplicate", "Unique")</f>
        <v>Unique</v>
      </c>
    </row>
    <row r="276" spans="1:14" x14ac:dyDescent="0.2">
      <c r="A276" s="2">
        <f t="shared" si="17"/>
        <v>96</v>
      </c>
      <c r="B276" t="s">
        <v>310</v>
      </c>
      <c r="C276" t="s">
        <v>30</v>
      </c>
      <c r="D276" s="5">
        <v>36173</v>
      </c>
      <c r="E276" s="41">
        <f t="shared" ca="1" si="15"/>
        <v>23</v>
      </c>
      <c r="F276" s="42" t="str">
        <f>IFERROR(VLOOKUP(B276&amp;C276,AUS_male_points_list!$A$3:$S$1048576,19,FALSE), IFERROR(VLOOKUP(B276&amp;C276,AUS_female_points_list!$A$3:$S$1048576,19,FALSE),""))</f>
        <v/>
      </c>
      <c r="G276" s="2" t="str">
        <f>_xlfn.IFNA(VLOOKUP(B276&amp;C276,Nat_Champs!$C$2:$D$41,2,),"")</f>
        <v/>
      </c>
      <c r="H276" s="79">
        <f>IFERROR(VLOOKUP(B276&amp;C276,AUS_male_Toplist_21_22!$O$3:$R$2969,2,FALSE),IFERROR(VLOOKUP(B276&amp;C276,AUS_female_Toplist_21_22!$O$3:$R$2879,2,FALSE),"Not found"))</f>
        <v>1107</v>
      </c>
      <c r="I276" s="79">
        <f>IFERROR(VLOOKUP(B276&amp;C276,AUS_male_Toplist_21_22!$O$3:$R$2969,3,FALSE),IFERROR(VLOOKUP(B276&amp;C276,AUS_female_Toplist_21_22!$O$3:$R$2879,3,FALSE),"Not found"))</f>
        <v>52</v>
      </c>
      <c r="J276" s="2">
        <f>IFERROR(VLOOKUP(B276&amp;C276,AUS_male_Toplist_21_22!$O$3:$R$2969,4,FALSE),IFERROR(VLOOKUP(B276&amp;C276,AUS_female_Toplist_21_22!$O$3:$R$2879,4,FALSE),"Not found"))</f>
        <v>5</v>
      </c>
      <c r="K276" s="2">
        <f>(COUNTIF($B$2:$B276,$B276)=1)+0</f>
        <v>1</v>
      </c>
      <c r="L276" s="2">
        <f>IF(K276=1,RANK(H276,$H$2:$H$1208,0),"Alternate event")</f>
        <v>170</v>
      </c>
      <c r="M276" s="2" t="str">
        <f t="shared" si="16"/>
        <v>Clare O'BRIEN10000m</v>
      </c>
      <c r="N276" t="str">
        <f>IF(COUNTIFS($M$2:$M$3996, M276)&gt;1, "Duplicate", "Unique")</f>
        <v>Unique</v>
      </c>
    </row>
    <row r="277" spans="1:14" x14ac:dyDescent="0.2">
      <c r="A277" s="2">
        <f t="shared" si="17"/>
        <v>96</v>
      </c>
      <c r="B277" t="s">
        <v>319</v>
      </c>
      <c r="C277" t="s">
        <v>30</v>
      </c>
      <c r="D277" s="5">
        <v>28173</v>
      </c>
      <c r="E277" s="41">
        <f t="shared" ca="1" si="15"/>
        <v>45</v>
      </c>
      <c r="F277" s="42" t="str">
        <f>IFERROR(VLOOKUP(B277&amp;C277,AUS_male_points_list!$A$3:$S$1048576,19,FALSE), IFERROR(VLOOKUP(B277&amp;C277,AUS_female_points_list!$A$3:$S$1048576,19,FALSE),""))</f>
        <v/>
      </c>
      <c r="G277" s="2" t="str">
        <f>_xlfn.IFNA(VLOOKUP(B277&amp;C277,Nat_Champs!$C$2:$D$41,2,),"")</f>
        <v/>
      </c>
      <c r="H277" s="79">
        <f>IFERROR(VLOOKUP(B277&amp;C277,AUS_male_Toplist_21_22!$O$3:$R$2969,2,FALSE),IFERROR(VLOOKUP(B277&amp;C277,AUS_female_Toplist_21_22!$O$3:$R$2879,2,FALSE),"Not found"))</f>
        <v>1107</v>
      </c>
      <c r="I277" s="79">
        <f>IFERROR(VLOOKUP(B277&amp;C277,AUS_male_Toplist_21_22!$O$3:$R$2969,3,FALSE),IFERROR(VLOOKUP(B277&amp;C277,AUS_female_Toplist_21_22!$O$3:$R$2879,3,FALSE),"Not found"))</f>
        <v>52</v>
      </c>
      <c r="J277" s="2">
        <f>IFERROR(VLOOKUP(B277&amp;C277,AUS_male_Toplist_21_22!$O$3:$R$2969,4,FALSE),IFERROR(VLOOKUP(B277&amp;C277,AUS_female_Toplist_21_22!$O$3:$R$2879,4,FALSE),"Not found"))</f>
        <v>5</v>
      </c>
      <c r="K277" s="2">
        <f>(COUNTIF($B$2:$B277,$B277)=1)+0</f>
        <v>0</v>
      </c>
      <c r="L277" s="2" t="str">
        <f>IF(K277=1,RANK(H277,$H$2:$H$1208,0),"Alternate event")</f>
        <v>Alternate event</v>
      </c>
      <c r="M277" s="2" t="str">
        <f t="shared" si="16"/>
        <v>Sinead DIVER10000m</v>
      </c>
      <c r="N277" t="str">
        <f>IF(COUNTIFS($M$2:$M$3996, M277)&gt;1, "Duplicate", "Unique")</f>
        <v>Unique</v>
      </c>
    </row>
    <row r="278" spans="1:14" x14ac:dyDescent="0.2">
      <c r="A278" s="2">
        <f t="shared" si="17"/>
        <v>96</v>
      </c>
      <c r="B278" t="s">
        <v>488</v>
      </c>
      <c r="C278" t="s">
        <v>43</v>
      </c>
      <c r="D278" s="5">
        <v>37700</v>
      </c>
      <c r="E278" s="41">
        <f t="shared" ca="1" si="15"/>
        <v>19</v>
      </c>
      <c r="F278" s="42" t="str">
        <f>IFERROR(VLOOKUP(B278&amp;C278,AUS_male_points_list!$A$3:$S$1048576,19,FALSE), IFERROR(VLOOKUP(B278&amp;C278,AUS_female_points_list!$A$3:$S$1048576,19,FALSE),""))</f>
        <v/>
      </c>
      <c r="G278" s="2" t="str">
        <f>_xlfn.IFNA(VLOOKUP(B278&amp;C278,Nat_Champs!$C$2:$D$41,2,),"")</f>
        <v/>
      </c>
      <c r="H278" s="79">
        <f>IFERROR(VLOOKUP(B278&amp;C278,AUS_male_Toplist_21_22!$O$3:$R$2969,2,FALSE),IFERROR(VLOOKUP(B278&amp;C278,AUS_female_Toplist_21_22!$O$3:$R$2879,2,FALSE),"Not found"))</f>
        <v>851</v>
      </c>
      <c r="I278" s="79">
        <f>IFERROR(VLOOKUP(B278&amp;C278,AUS_male_Toplist_21_22!$O$3:$R$2969,3,FALSE),IFERROR(VLOOKUP(B278&amp;C278,AUS_female_Toplist_21_22!$O$3:$R$2879,3,FALSE),"Not found"))</f>
        <v>52</v>
      </c>
      <c r="J278" s="2">
        <f>IFERROR(VLOOKUP(B278&amp;C278,AUS_male_Toplist_21_22!$O$3:$R$2969,4,FALSE),IFERROR(VLOOKUP(B278&amp;C278,AUS_female_Toplist_21_22!$O$3:$R$2879,4,FALSE),"Not found"))</f>
        <v>10</v>
      </c>
      <c r="K278" s="2">
        <f>(COUNTIF($B$2:$B278,$B278)=1)+0</f>
        <v>1</v>
      </c>
      <c r="L278" s="2">
        <f>IF(K278=1,RANK(H278,$H$2:$H$1208,0),"Alternate event")</f>
        <v>892</v>
      </c>
      <c r="M278" s="2" t="str">
        <f t="shared" si="16"/>
        <v>Hannah TAITheptathlon</v>
      </c>
      <c r="N278" t="str">
        <f>IF(COUNTIFS($M$2:$M$3996, M278)&gt;1, "Duplicate", "Unique")</f>
        <v>Unique</v>
      </c>
    </row>
    <row r="279" spans="1:14" x14ac:dyDescent="0.2">
      <c r="A279" s="2">
        <f t="shared" si="17"/>
        <v>96</v>
      </c>
      <c r="B279" t="s">
        <v>702</v>
      </c>
      <c r="C279" t="s">
        <v>29</v>
      </c>
      <c r="D279" s="5">
        <v>33366</v>
      </c>
      <c r="E279" s="41">
        <f t="shared" ca="1" si="15"/>
        <v>30</v>
      </c>
      <c r="F279" s="42" t="str">
        <f>IFERROR(VLOOKUP(B279&amp;C279,AUS_male_points_list!$A$3:$S$1048576,19,FALSE), IFERROR(VLOOKUP(B279&amp;C279,AUS_female_points_list!$A$3:$S$1048576,19,FALSE),""))</f>
        <v/>
      </c>
      <c r="G279" s="2" t="str">
        <f>_xlfn.IFNA(VLOOKUP(B279&amp;C279,Nat_Champs!$C$2:$D$41,2,),"")</f>
        <v/>
      </c>
      <c r="H279" s="79">
        <f>IFERROR(VLOOKUP(B279&amp;C279,AUS_male_Toplist_21_22!$O$3:$R$2969,2,FALSE),IFERROR(VLOOKUP(B279&amp;C279,AUS_female_Toplist_21_22!$O$3:$R$2879,2,FALSE),"Not found"))</f>
        <v>1124</v>
      </c>
      <c r="I279" s="79">
        <f>IFERROR(VLOOKUP(B279&amp;C279,AUS_male_Toplist_21_22!$O$3:$R$2969,3,FALSE),IFERROR(VLOOKUP(B279&amp;C279,AUS_female_Toplist_21_22!$O$3:$R$2879,3,FALSE),"Not found"))</f>
        <v>53</v>
      </c>
      <c r="J279" s="2">
        <f>IFERROR(VLOOKUP(B279&amp;C279,AUS_male_Toplist_21_22!$O$3:$R$2969,4,FALSE),IFERROR(VLOOKUP(B279&amp;C279,AUS_female_Toplist_21_22!$O$3:$R$2879,4,FALSE),"Not found"))</f>
        <v>8</v>
      </c>
      <c r="K279" s="2">
        <f>(COUNTIF($B$2:$B279,$B279)=1)+0</f>
        <v>1</v>
      </c>
      <c r="L279" s="2">
        <f>IF(K279=1,RANK(H279,$H$2:$H$1208,0),"Alternate event")</f>
        <v>121</v>
      </c>
      <c r="M279" s="2" t="str">
        <f t="shared" si="16"/>
        <v>Brett ROBINSON5000m</v>
      </c>
      <c r="N279" t="str">
        <f>IF(COUNTIFS($M$2:$M$3996, M279)&gt;1, "Duplicate", "Unique")</f>
        <v>Unique</v>
      </c>
    </row>
    <row r="280" spans="1:14" x14ac:dyDescent="0.2">
      <c r="A280" s="2">
        <f t="shared" si="17"/>
        <v>96</v>
      </c>
      <c r="B280" t="s">
        <v>700</v>
      </c>
      <c r="C280" t="s">
        <v>28</v>
      </c>
      <c r="D280" s="5">
        <v>34588</v>
      </c>
      <c r="E280" s="41">
        <f t="shared" ca="1" si="15"/>
        <v>27</v>
      </c>
      <c r="F280" s="42" t="str">
        <f>IFERROR(VLOOKUP(B280&amp;C280,AUS_male_points_list!$A$3:$S$1048576,19,FALSE), IFERROR(VLOOKUP(B280&amp;C280,AUS_female_points_list!$A$3:$S$1048576,19,FALSE),""))</f>
        <v/>
      </c>
      <c r="G280" s="2" t="str">
        <f>_xlfn.IFNA(VLOOKUP(B280&amp;C280,Nat_Champs!$C$2:$D$41,2,),"")</f>
        <v/>
      </c>
      <c r="H280" s="79">
        <f>IFERROR(VLOOKUP(B280&amp;C280,AUS_male_Toplist_21_22!$O$3:$R$2969,2,FALSE),IFERROR(VLOOKUP(B280&amp;C280,AUS_female_Toplist_21_22!$O$3:$R$2879,2,FALSE),"Not found"))</f>
        <v>1125</v>
      </c>
      <c r="I280" s="79">
        <f>IFERROR(VLOOKUP(B280&amp;C280,AUS_male_Toplist_21_22!$O$3:$R$2969,3,FALSE),IFERROR(VLOOKUP(B280&amp;C280,AUS_female_Toplist_21_22!$O$3:$R$2879,3,FALSE),"Not found"))</f>
        <v>53</v>
      </c>
      <c r="J280" s="2">
        <f>IFERROR(VLOOKUP(B280&amp;C280,AUS_male_Toplist_21_22!$O$3:$R$2969,4,FALSE),IFERROR(VLOOKUP(B280&amp;C280,AUS_female_Toplist_21_22!$O$3:$R$2879,4,FALSE),"Not found"))</f>
        <v>10</v>
      </c>
      <c r="K280" s="2">
        <f>(COUNTIF($B$2:$B280,$B280)=1)+0</f>
        <v>0</v>
      </c>
      <c r="L280" s="2" t="str">
        <f>IF(K280=1,RANK(H280,$H$2:$H$1208,0),"Alternate event")</f>
        <v>Alternate event</v>
      </c>
      <c r="M280" s="2" t="str">
        <f t="shared" si="16"/>
        <v>Patrick TIERNAN1500m</v>
      </c>
      <c r="N280" t="str">
        <f>IF(COUNTIFS($M$2:$M$3996, M280)&gt;1, "Duplicate", "Unique")</f>
        <v>Unique</v>
      </c>
    </row>
    <row r="281" spans="1:14" x14ac:dyDescent="0.2">
      <c r="A281" s="2">
        <f t="shared" si="17"/>
        <v>96</v>
      </c>
      <c r="B281" t="s">
        <v>316</v>
      </c>
      <c r="C281" t="s">
        <v>34</v>
      </c>
      <c r="D281" s="5">
        <v>33879</v>
      </c>
      <c r="E281" s="41">
        <f t="shared" ca="1" si="15"/>
        <v>29</v>
      </c>
      <c r="F281" s="42" t="str">
        <f>IFERROR(VLOOKUP(B281&amp;C281,AUS_male_points_list!$A$3:$S$1048576,19,FALSE), IFERROR(VLOOKUP(B281&amp;C281,AUS_female_points_list!$A$3:$S$1048576,19,FALSE),""))</f>
        <v/>
      </c>
      <c r="G281" s="2" t="str">
        <f>_xlfn.IFNA(VLOOKUP(B281&amp;C281,Nat_Champs!$C$2:$D$41,2,),"")</f>
        <v/>
      </c>
      <c r="H281" s="79">
        <f>IFERROR(VLOOKUP(B281&amp;C281,AUS_male_Toplist_21_22!$O$3:$R$2969,2,FALSE),IFERROR(VLOOKUP(B281&amp;C281,AUS_female_Toplist_21_22!$O$3:$R$2879,2,FALSE),"Not found"))</f>
        <v>1080</v>
      </c>
      <c r="I281" s="79">
        <f>IFERROR(VLOOKUP(B281&amp;C281,AUS_male_Toplist_21_22!$O$3:$R$2969,3,FALSE),IFERROR(VLOOKUP(B281&amp;C281,AUS_female_Toplist_21_22!$O$3:$R$2879,3,FALSE),"Not found"))</f>
        <v>53</v>
      </c>
      <c r="J281" s="2">
        <f>IFERROR(VLOOKUP(B281&amp;C281,AUS_male_Toplist_21_22!$O$3:$R$2969,4,FALSE),IFERROR(VLOOKUP(B281&amp;C281,AUS_female_Toplist_21_22!$O$3:$R$2879,4,FALSE),"Not found"))</f>
        <v>11</v>
      </c>
      <c r="K281" s="2">
        <f>(COUNTIF($B$2:$B281,$B281)=1)+0</f>
        <v>1</v>
      </c>
      <c r="L281" s="2">
        <f>IF(K281=1,RANK(H281,$H$2:$H$1208,0),"Alternate event")</f>
        <v>267</v>
      </c>
      <c r="M281" s="2" t="str">
        <f t="shared" si="16"/>
        <v>Charlotte WILSON3000msc</v>
      </c>
      <c r="N281" t="str">
        <f>IF(COUNTIFS($M$2:$M$3996, M281)&gt;1, "Duplicate", "Unique")</f>
        <v>Unique</v>
      </c>
    </row>
    <row r="282" spans="1:14" x14ac:dyDescent="0.2">
      <c r="A282" s="2">
        <f t="shared" si="17"/>
        <v>96</v>
      </c>
      <c r="B282" t="s">
        <v>898</v>
      </c>
      <c r="C282" t="s">
        <v>28</v>
      </c>
      <c r="D282" s="5">
        <v>35404</v>
      </c>
      <c r="E282" s="41">
        <f t="shared" ca="1" si="15"/>
        <v>25</v>
      </c>
      <c r="F282" s="42" t="str">
        <f>IFERROR(VLOOKUP(B282&amp;C282,AUS_male_points_list!$A$3:$S$1048576,19,FALSE), IFERROR(VLOOKUP(B282&amp;C282,AUS_female_points_list!$A$3:$S$1048576,19,FALSE),""))</f>
        <v/>
      </c>
      <c r="G282" s="2" t="str">
        <f>_xlfn.IFNA(VLOOKUP(B282&amp;C282,Nat_Champs!$C$2:$D$41,2,),"")</f>
        <v/>
      </c>
      <c r="H282" s="79">
        <f>IFERROR(VLOOKUP(B282&amp;C282,AUS_male_Toplist_21_22!$O$3:$R$2969,2,FALSE),IFERROR(VLOOKUP(B282&amp;C282,AUS_female_Toplist_21_22!$O$3:$R$2879,2,FALSE),"Not found"))</f>
        <v>1117</v>
      </c>
      <c r="I282" s="79">
        <f>IFERROR(VLOOKUP(B282&amp;C282,AUS_male_Toplist_21_22!$O$3:$R$2969,3,FALSE),IFERROR(VLOOKUP(B282&amp;C282,AUS_female_Toplist_21_22!$O$3:$R$2879,3,FALSE),"Not found"))</f>
        <v>53</v>
      </c>
      <c r="J282" s="2">
        <f>IFERROR(VLOOKUP(B282&amp;C282,AUS_male_Toplist_21_22!$O$3:$R$2969,4,FALSE),IFERROR(VLOOKUP(B282&amp;C282,AUS_female_Toplist_21_22!$O$3:$R$2879,4,FALSE),"Not found"))</f>
        <v>12</v>
      </c>
      <c r="K282" s="2">
        <f>(COUNTIF($B$2:$B282,$B282)=1)+0</f>
        <v>0</v>
      </c>
      <c r="L282" s="2" t="str">
        <f>IF(K282=1,RANK(H282,$H$2:$H$1208,0),"Alternate event")</f>
        <v>Alternate event</v>
      </c>
      <c r="M282" s="2" t="str">
        <f t="shared" si="16"/>
        <v>Georgia GRIFFITH1500m</v>
      </c>
      <c r="N282" t="str">
        <f>IF(COUNTIFS($M$2:$M$3996, M282)&gt;1, "Duplicate", "Unique")</f>
        <v>Unique</v>
      </c>
    </row>
    <row r="283" spans="1:14" x14ac:dyDescent="0.2">
      <c r="A283" s="2">
        <f t="shared" si="17"/>
        <v>96</v>
      </c>
      <c r="B283" t="s">
        <v>958</v>
      </c>
      <c r="C283" t="s">
        <v>41</v>
      </c>
      <c r="D283" s="5">
        <v>44671</v>
      </c>
      <c r="E283" s="41" t="e">
        <f t="shared" ca="1" si="15"/>
        <v>#NUM!</v>
      </c>
      <c r="F283" s="42" t="str">
        <f>IFERROR(VLOOKUP(B283&amp;C283,AUS_male_points_list!$A$3:$S$1048576,19,FALSE), IFERROR(VLOOKUP(B283&amp;C283,AUS_female_points_list!$A$3:$S$1048576,19,FALSE),""))</f>
        <v/>
      </c>
      <c r="G283" s="2" t="str">
        <f>_xlfn.IFNA(VLOOKUP(B283&amp;C283,Nat_Champs!$C$2:$D$41,2,),"")</f>
        <v/>
      </c>
      <c r="H283" s="79">
        <f>IFERROR(VLOOKUP(B283&amp;C283,AUS_male_Toplist_21_22!$O$3:$R$2969,2,FALSE),IFERROR(VLOOKUP(B283&amp;C283,AUS_female_Toplist_21_22!$O$3:$R$2879,2,FALSE),"Not found"))</f>
        <v>875</v>
      </c>
      <c r="I283" s="79">
        <f>IFERROR(VLOOKUP(B283&amp;C283,AUS_male_Toplist_21_22!$O$3:$R$2969,3,FALSE),IFERROR(VLOOKUP(B283&amp;C283,AUS_female_Toplist_21_22!$O$3:$R$2879,3,FALSE),"Not found"))</f>
        <v>53</v>
      </c>
      <c r="J283" s="2">
        <f>IFERROR(VLOOKUP(B283&amp;C283,AUS_male_Toplist_21_22!$O$3:$R$2969,4,FALSE),IFERROR(VLOOKUP(B283&amp;C283,AUS_female_Toplist_21_22!$O$3:$R$2879,4,FALSE),"Not found"))</f>
        <v>13</v>
      </c>
      <c r="K283" s="2">
        <f>(COUNTIF($B$2:$B283,$B283)=1)+0</f>
        <v>1</v>
      </c>
      <c r="L283" s="2">
        <f>IF(K283=1,RANK(H283,$H$2:$H$1208,0),"Alternate event")</f>
        <v>867</v>
      </c>
      <c r="M283" s="2" t="str">
        <f t="shared" si="16"/>
        <v>Angelina TIGNANIjavelin-throw</v>
      </c>
      <c r="N283" t="str">
        <f>IF(COUNTIFS($M$2:$M$3996, M283)&gt;1, "Duplicate", "Unique")</f>
        <v>Unique</v>
      </c>
    </row>
    <row r="284" spans="1:14" x14ac:dyDescent="0.2">
      <c r="A284" s="2">
        <f t="shared" si="17"/>
        <v>96</v>
      </c>
      <c r="B284" t="s">
        <v>999</v>
      </c>
      <c r="C284" t="s">
        <v>85</v>
      </c>
      <c r="D284" s="5">
        <v>1987</v>
      </c>
      <c r="E284" s="41">
        <f t="shared" ca="1" si="15"/>
        <v>116</v>
      </c>
      <c r="F284" s="42" t="str">
        <f>IFERROR(VLOOKUP(B284&amp;C284,AUS_male_points_list!$A$3:$S$1048576,19,FALSE), IFERROR(VLOOKUP(B284&amp;C284,AUS_female_points_list!$A$3:$S$1048576,19,FALSE),""))</f>
        <v/>
      </c>
      <c r="G284" s="2" t="str">
        <f>_xlfn.IFNA(VLOOKUP(B284&amp;C284,Nat_Champs!$C$2:$D$41,2,),"")</f>
        <v/>
      </c>
      <c r="H284" s="79">
        <f>IFERROR(VLOOKUP(B284&amp;C284,AUS_male_Toplist_21_22!$O$3:$R$2969,2,FALSE),IFERROR(VLOOKUP(B284&amp;C284,AUS_female_Toplist_21_22!$O$3:$R$2879,2,FALSE),"Not found"))</f>
        <v>785</v>
      </c>
      <c r="I284" s="79">
        <f>IFERROR(VLOOKUP(B284&amp;C284,AUS_male_Toplist_21_22!$O$3:$R$2969,3,FALSE),IFERROR(VLOOKUP(B284&amp;C284,AUS_female_Toplist_21_22!$O$3:$R$2879,3,FALSE),"Not found"))</f>
        <v>53</v>
      </c>
      <c r="J284" s="2">
        <f>IFERROR(VLOOKUP(B284&amp;C284,AUS_male_Toplist_21_22!$O$3:$R$2969,4,FALSE),IFERROR(VLOOKUP(B284&amp;C284,AUS_female_Toplist_21_22!$O$3:$R$2879,4,FALSE),"Not found"))</f>
        <v>17</v>
      </c>
      <c r="K284" s="2">
        <f>(COUNTIF($B$2:$B284,$B284)=1)+0</f>
        <v>1</v>
      </c>
      <c r="L284" s="2">
        <f>IF(K284=1,RANK(H284,$H$2:$H$1208,0),"Alternate event")</f>
        <v>937</v>
      </c>
      <c r="M284" s="2" t="str">
        <f t="shared" si="16"/>
        <v>Melissa LEWISrace-walking</v>
      </c>
      <c r="N284" t="str">
        <f>IF(COUNTIFS($M$2:$M$3996, M284)&gt;1, "Duplicate", "Unique")</f>
        <v>Unique</v>
      </c>
    </row>
    <row r="285" spans="1:14" x14ac:dyDescent="0.2">
      <c r="A285" s="2">
        <f t="shared" si="17"/>
        <v>97</v>
      </c>
      <c r="B285" t="s">
        <v>517</v>
      </c>
      <c r="C285" t="s">
        <v>25</v>
      </c>
      <c r="D285" s="5">
        <v>37986</v>
      </c>
      <c r="E285" s="41">
        <f t="shared" ca="1" si="15"/>
        <v>18</v>
      </c>
      <c r="F285" s="42" t="str">
        <f>IFERROR(VLOOKUP(B285&amp;C285,AUS_male_points_list!$A$3:$S$1048576,19,FALSE), IFERROR(VLOOKUP(B285&amp;C285,AUS_female_points_list!$A$3:$S$1048576,19,FALSE),""))</f>
        <v/>
      </c>
      <c r="G285" s="2" t="str">
        <f>_xlfn.IFNA(VLOOKUP(B285&amp;C285,Nat_Champs!$C$2:$D$41,2,),"")</f>
        <v/>
      </c>
      <c r="H285" s="79">
        <f>IFERROR(VLOOKUP(B285&amp;C285,AUS_male_Toplist_21_22!$O$3:$R$2969,2,FALSE),IFERROR(VLOOKUP(B285&amp;C285,AUS_female_Toplist_21_22!$O$3:$R$2879,2,FALSE),"Not found"))</f>
        <v>1123</v>
      </c>
      <c r="I285" s="79">
        <f>IFERROR(VLOOKUP(B285&amp;C285,AUS_male_Toplist_21_22!$O$3:$R$2969,3,FALSE),IFERROR(VLOOKUP(B285&amp;C285,AUS_female_Toplist_21_22!$O$3:$R$2879,3,FALSE),"Not found"))</f>
        <v>54</v>
      </c>
      <c r="J285" s="2">
        <f>IFERROR(VLOOKUP(B285&amp;C285,AUS_male_Toplist_21_22!$O$3:$R$2969,4,FALSE),IFERROR(VLOOKUP(B285&amp;C285,AUS_female_Toplist_21_22!$O$3:$R$2879,4,FALSE),"Not found"))</f>
        <v>2</v>
      </c>
      <c r="K285" s="2">
        <f>(COUNTIF($B$2:$B285,$B285)=1)+0</f>
        <v>1</v>
      </c>
      <c r="L285" s="2">
        <f>IF(K285=1,RANK(H285,$H$2:$H$1208,0),"Alternate event")</f>
        <v>122</v>
      </c>
      <c r="M285" s="2" t="str">
        <f t="shared" si="16"/>
        <v>Calab LAW200m</v>
      </c>
      <c r="N285" t="str">
        <f>IF(COUNTIFS($M$2:$M$3996, M285)&gt;1, "Duplicate", "Unique")</f>
        <v>Unique</v>
      </c>
    </row>
    <row r="286" spans="1:14" x14ac:dyDescent="0.2">
      <c r="A286" s="2">
        <f t="shared" si="17"/>
        <v>97</v>
      </c>
      <c r="B286" t="s">
        <v>307</v>
      </c>
      <c r="C286" t="s">
        <v>28</v>
      </c>
      <c r="D286" s="5">
        <v>36515</v>
      </c>
      <c r="E286" s="41">
        <f t="shared" ca="1" si="15"/>
        <v>22</v>
      </c>
      <c r="F286" s="42" t="str">
        <f>IFERROR(VLOOKUP(B286&amp;C286,AUS_male_points_list!$A$3:$S$1048576,19,FALSE), IFERROR(VLOOKUP(B286&amp;C286,AUS_female_points_list!$A$3:$S$1048576,19,FALSE),""))</f>
        <v/>
      </c>
      <c r="G286" s="2" t="str">
        <f>_xlfn.IFNA(VLOOKUP(B286&amp;C286,Nat_Champs!$C$2:$D$41,2,),"")</f>
        <v/>
      </c>
      <c r="H286" s="79">
        <f>IFERROR(VLOOKUP(B286&amp;C286,AUS_male_Toplist_21_22!$O$3:$R$2969,2,FALSE),IFERROR(VLOOKUP(B286&amp;C286,AUS_female_Toplist_21_22!$O$3:$R$2879,2,FALSE),"Not found"))</f>
        <v>1116</v>
      </c>
      <c r="I286" s="79">
        <f>IFERROR(VLOOKUP(B286&amp;C286,AUS_male_Toplist_21_22!$O$3:$R$2969,3,FALSE),IFERROR(VLOOKUP(B286&amp;C286,AUS_female_Toplist_21_22!$O$3:$R$2879,3,FALSE),"Not found"))</f>
        <v>54</v>
      </c>
      <c r="J286" s="2">
        <f>IFERROR(VLOOKUP(B286&amp;C286,AUS_male_Toplist_21_22!$O$3:$R$2969,4,FALSE),IFERROR(VLOOKUP(B286&amp;C286,AUS_female_Toplist_21_22!$O$3:$R$2879,4,FALSE),"Not found"))</f>
        <v>13</v>
      </c>
      <c r="K286" s="2">
        <f>(COUNTIF($B$2:$B286,$B286)=1)+0</f>
        <v>0</v>
      </c>
      <c r="L286" s="2" t="str">
        <f>IF(K286=1,RANK(H286,$H$2:$H$1208,0),"Alternate event")</f>
        <v>Alternate event</v>
      </c>
      <c r="M286" s="2" t="str">
        <f t="shared" si="16"/>
        <v>Rose DAVIES1500m</v>
      </c>
      <c r="N286" t="str">
        <f>IF(COUNTIFS($M$2:$M$3996, M286)&gt;1, "Duplicate", "Unique")</f>
        <v>Unique</v>
      </c>
    </row>
    <row r="287" spans="1:14" x14ac:dyDescent="0.2">
      <c r="A287" s="2">
        <f t="shared" si="17"/>
        <v>97</v>
      </c>
      <c r="B287" t="s">
        <v>980</v>
      </c>
      <c r="C287" s="5" t="s">
        <v>28</v>
      </c>
      <c r="D287" s="5">
        <v>36149</v>
      </c>
      <c r="E287" s="41">
        <f t="shared" ref="E287:E329" ca="1" si="18">DATEDIF(D287,TODAY(),"y")</f>
        <v>23</v>
      </c>
      <c r="F287" s="42" t="str">
        <f>IFERROR(VLOOKUP(B287&amp;C287,AUS_male_points_list!$A$3:$S$1048576,19,FALSE), IFERROR(VLOOKUP(B287&amp;C287,AUS_female_points_list!$A$3:$S$1048576,19,FALSE),""))</f>
        <v/>
      </c>
      <c r="G287" s="2" t="str">
        <f>_xlfn.IFNA(VLOOKUP(B287&amp;C287,Nat_Champs!$C$2:$D$41,2,),"")</f>
        <v/>
      </c>
      <c r="H287" s="79">
        <f>IFERROR(VLOOKUP(B287&amp;C287,AUS_male_Toplist_21_22!$O$3:$R$2969,2,FALSE),IFERROR(VLOOKUP(B287&amp;C287,AUS_female_Toplist_21_22!$O$3:$R$2879,2,FALSE),"Not found"))</f>
        <v>1116</v>
      </c>
      <c r="I287" s="79">
        <f>IFERROR(VLOOKUP(B287&amp;C287,AUS_male_Toplist_21_22!$O$3:$R$2969,3,FALSE),IFERROR(VLOOKUP(B287&amp;C287,AUS_female_Toplist_21_22!$O$3:$R$2879,3,FALSE),"Not found"))</f>
        <v>54</v>
      </c>
      <c r="J287" s="2">
        <f>IFERROR(VLOOKUP(B287&amp;C287,AUS_male_Toplist_21_22!$O$3:$R$2969,4,FALSE),IFERROR(VLOOKUP(B287&amp;C287,AUS_female_Toplist_21_22!$O$3:$R$2879,4,FALSE),"Not found"))</f>
        <v>13</v>
      </c>
      <c r="K287" s="2">
        <f>(COUNTIF($B$2:$B287,$B287)=1)+0</f>
        <v>1</v>
      </c>
      <c r="L287" s="2">
        <f>IF(K287=1,RANK(H287,$H$2:$H$1208,0),"Alternate event")</f>
        <v>139</v>
      </c>
      <c r="M287" s="2" t="str">
        <f t="shared" si="16"/>
        <v>Georgia HANSEN1500m</v>
      </c>
      <c r="N287" t="str">
        <f>IF(COUNTIFS($M$2:$M$3996, M287)&gt;1, "Duplicate", "Unique")</f>
        <v>Unique</v>
      </c>
    </row>
    <row r="288" spans="1:14" x14ac:dyDescent="0.2">
      <c r="A288" s="2">
        <f t="shared" si="17"/>
        <v>97</v>
      </c>
      <c r="B288" t="s">
        <v>790</v>
      </c>
      <c r="C288" t="s">
        <v>39</v>
      </c>
      <c r="D288" s="5">
        <v>35403</v>
      </c>
      <c r="E288" s="41">
        <f t="shared" ca="1" si="18"/>
        <v>25</v>
      </c>
      <c r="F288" s="42" t="str">
        <f>IFERROR(VLOOKUP(B288&amp;C288,AUS_male_points_list!$A$3:$S$1048576,19,FALSE), IFERROR(VLOOKUP(B288&amp;C288,AUS_female_points_list!$A$3:$S$1048576,19,FALSE),""))</f>
        <v/>
      </c>
      <c r="G288" s="2" t="str">
        <f>_xlfn.IFNA(VLOOKUP(B288&amp;C288,Nat_Champs!$C$2:$D$41,2,),"")</f>
        <v/>
      </c>
      <c r="H288" s="79">
        <f>IFERROR(VLOOKUP(B288&amp;C288,AUS_male_Toplist_21_22!$O$3:$R$2969,2,FALSE),IFERROR(VLOOKUP(B288&amp;C288,AUS_female_Toplist_21_22!$O$3:$R$2879,2,FALSE),"Not found"))</f>
        <v>971</v>
      </c>
      <c r="I288" s="79">
        <f>IFERROR(VLOOKUP(B288&amp;C288,AUS_male_Toplist_21_22!$O$3:$R$2969,3,FALSE),IFERROR(VLOOKUP(B288&amp;C288,AUS_female_Toplist_21_22!$O$3:$R$2879,3,FALSE),"Not found"))</f>
        <v>55</v>
      </c>
      <c r="J288" s="2">
        <f>IFERROR(VLOOKUP(B288&amp;C288,AUS_male_Toplist_21_22!$O$3:$R$2969,4,FALSE),IFERROR(VLOOKUP(B288&amp;C288,AUS_female_Toplist_21_22!$O$3:$R$2879,4,FALSE),"Not found"))</f>
        <v>4</v>
      </c>
      <c r="K288" s="2">
        <f>(COUNTIF($B$2:$B288,$B288)=1)+0</f>
        <v>1</v>
      </c>
      <c r="L288" s="2">
        <f>IF(K288=1,RANK(H288,$H$2:$H$1208,0),"Alternate event")</f>
        <v>681</v>
      </c>
      <c r="M288" s="2" t="str">
        <f t="shared" si="16"/>
        <v>Daniel GREENshot-put</v>
      </c>
      <c r="N288" t="str">
        <f>IF(COUNTIFS($M$2:$M$3996, M288)&gt;1, "Duplicate", "Unique")</f>
        <v>Unique</v>
      </c>
    </row>
    <row r="289" spans="1:14" x14ac:dyDescent="0.2">
      <c r="A289" s="2">
        <f t="shared" si="17"/>
        <v>97</v>
      </c>
      <c r="B289" t="s">
        <v>982</v>
      </c>
      <c r="C289" t="s">
        <v>34</v>
      </c>
      <c r="D289" s="5">
        <v>35285</v>
      </c>
      <c r="E289" s="41">
        <f t="shared" ca="1" si="18"/>
        <v>25</v>
      </c>
      <c r="F289" s="42" t="str">
        <f>IFERROR(VLOOKUP(B289&amp;C289,AUS_male_points_list!$A$3:$S$1048576,19,FALSE), IFERROR(VLOOKUP(B289&amp;C289,AUS_female_points_list!$A$3:$S$1048576,19,FALSE),""))</f>
        <v/>
      </c>
      <c r="G289" s="2" t="str">
        <f>_xlfn.IFNA(VLOOKUP(B289&amp;C289,Nat_Champs!$C$2:$D$41,2,),"")</f>
        <v/>
      </c>
      <c r="H289" s="79">
        <f>IFERROR(VLOOKUP(B289&amp;C289,AUS_male_Toplist_21_22!$O$3:$R$2969,2,FALSE),IFERROR(VLOOKUP(B289&amp;C289,AUS_female_Toplist_21_22!$O$3:$R$2879,2,FALSE),"Not found"))</f>
        <v>1076</v>
      </c>
      <c r="I289" s="79">
        <f>IFERROR(VLOOKUP(B289&amp;C289,AUS_male_Toplist_21_22!$O$3:$R$2969,3,FALSE),IFERROR(VLOOKUP(B289&amp;C289,AUS_female_Toplist_21_22!$O$3:$R$2879,3,FALSE),"Not found"))</f>
        <v>55</v>
      </c>
      <c r="J289" s="2">
        <f>IFERROR(VLOOKUP(B289&amp;C289,AUS_male_Toplist_21_22!$O$3:$R$2969,4,FALSE),IFERROR(VLOOKUP(B289&amp;C289,AUS_female_Toplist_21_22!$O$3:$R$2879,4,FALSE),"Not found"))</f>
        <v>12</v>
      </c>
      <c r="K289" s="2">
        <f>(COUNTIF($B$2:$B289,$B289)=1)+0</f>
        <v>0</v>
      </c>
      <c r="L289" s="2" t="str">
        <f>IF(K289=1,RANK(H289,$H$2:$H$1208,0),"Alternate event")</f>
        <v>Alternate event</v>
      </c>
      <c r="M289" s="2" t="str">
        <f t="shared" si="16"/>
        <v>Natalie RULE3000msc</v>
      </c>
      <c r="N289" t="str">
        <f>IF(COUNTIFS($M$2:$M$3996, M289)&gt;1, "Duplicate", "Unique")</f>
        <v>Unique</v>
      </c>
    </row>
    <row r="290" spans="1:14" x14ac:dyDescent="0.2">
      <c r="A290" s="2">
        <f t="shared" si="17"/>
        <v>97</v>
      </c>
      <c r="B290" t="s">
        <v>718</v>
      </c>
      <c r="C290" t="s">
        <v>36</v>
      </c>
      <c r="D290" s="5">
        <v>34302</v>
      </c>
      <c r="E290" s="41">
        <f t="shared" ca="1" si="18"/>
        <v>28</v>
      </c>
      <c r="F290" s="42" t="str">
        <f>IFERROR(VLOOKUP(B290&amp;C290,AUS_male_points_list!$A$3:$S$1048576,19,FALSE), IFERROR(VLOOKUP(B290&amp;C290,AUS_female_points_list!$A$3:$S$1048576,19,FALSE),""))</f>
        <v/>
      </c>
      <c r="G290" s="2" t="str">
        <f>_xlfn.IFNA(VLOOKUP(B290&amp;C290,Nat_Champs!$C$2:$D$41,2,),"")</f>
        <v/>
      </c>
      <c r="H290" s="79">
        <f>IFERROR(VLOOKUP(B290&amp;C290,AUS_male_Toplist_21_22!$O$3:$R$2969,2,FALSE),IFERROR(VLOOKUP(B290&amp;C290,AUS_female_Toplist_21_22!$O$3:$R$2879,2,FALSE),"Not found"))</f>
        <v>967</v>
      </c>
      <c r="I290" s="79">
        <f>IFERROR(VLOOKUP(B290&amp;C290,AUS_male_Toplist_21_22!$O$3:$R$2969,3,FALSE),IFERROR(VLOOKUP(B290&amp;C290,AUS_female_Toplist_21_22!$O$3:$R$2879,3,FALSE),"Not found"))</f>
        <v>55</v>
      </c>
      <c r="J290" s="2">
        <f>IFERROR(VLOOKUP(B290&amp;C290,AUS_male_Toplist_21_22!$O$3:$R$2969,4,FALSE),IFERROR(VLOOKUP(B290&amp;C290,AUS_female_Toplist_21_22!$O$3:$R$2879,4,FALSE),"Not found"))</f>
        <v>15</v>
      </c>
      <c r="K290" s="2">
        <f>(COUNTIF($B$2:$B290,$B290)=1)+0</f>
        <v>0</v>
      </c>
      <c r="L290" s="2" t="str">
        <f>IF(K290=1,RANK(H290,$H$2:$H$1208,0),"Alternate event")</f>
        <v>Alternate event</v>
      </c>
      <c r="M290" s="2" t="str">
        <f t="shared" si="16"/>
        <v>Daniel GOLUBOVICpole-vault</v>
      </c>
      <c r="N290" t="str">
        <f>IF(COUNTIFS($M$2:$M$3996, M290)&gt;1, "Duplicate", "Unique")</f>
        <v>Unique</v>
      </c>
    </row>
    <row r="291" spans="1:14" x14ac:dyDescent="0.2">
      <c r="A291" s="2">
        <f t="shared" si="17"/>
        <v>97</v>
      </c>
      <c r="B291" t="s">
        <v>1000</v>
      </c>
      <c r="C291" t="s">
        <v>85</v>
      </c>
      <c r="D291" s="5">
        <v>44640</v>
      </c>
      <c r="E291" s="41">
        <f t="shared" ca="1" si="18"/>
        <v>0</v>
      </c>
      <c r="F291" s="42" t="str">
        <f>IFERROR(VLOOKUP(B291&amp;C291,AUS_male_points_list!$A$3:$S$1048576,19,FALSE), IFERROR(VLOOKUP(B291&amp;C291,AUS_female_points_list!$A$3:$S$1048576,19,FALSE),""))</f>
        <v/>
      </c>
      <c r="G291" s="2" t="str">
        <f>_xlfn.IFNA(VLOOKUP(B291&amp;C291,Nat_Champs!$C$2:$D$41,2,),"")</f>
        <v/>
      </c>
      <c r="H291" s="79">
        <f>IFERROR(VLOOKUP(B291&amp;C291,AUS_male_Toplist_21_22!$O$3:$R$2969,2,FALSE),IFERROR(VLOOKUP(B291&amp;C291,AUS_female_Toplist_21_22!$O$3:$R$2879,2,FALSE),"Not found"))</f>
        <v>775</v>
      </c>
      <c r="I291" s="79">
        <f>IFERROR(VLOOKUP(B291&amp;C291,AUS_male_Toplist_21_22!$O$3:$R$2969,3,FALSE),IFERROR(VLOOKUP(B291&amp;C291,AUS_female_Toplist_21_22!$O$3:$R$2879,3,FALSE),"Not found"))</f>
        <v>55</v>
      </c>
      <c r="J291" s="2">
        <f>IFERROR(VLOOKUP(B291&amp;C291,AUS_male_Toplist_21_22!$O$3:$R$2969,4,FALSE),IFERROR(VLOOKUP(B291&amp;C291,AUS_female_Toplist_21_22!$O$3:$R$2879,4,FALSE),"Not found"))</f>
        <v>18</v>
      </c>
      <c r="K291" s="2">
        <f>(COUNTIF($B$2:$B291,$B291)=1)+0</f>
        <v>1</v>
      </c>
      <c r="L291" s="2">
        <f>IF(K291=1,RANK(H291,$H$2:$H$1208,0),"Alternate event")</f>
        <v>944</v>
      </c>
      <c r="M291" s="2" t="str">
        <f t="shared" si="16"/>
        <v>Gabriella HILLrace-walking</v>
      </c>
      <c r="N291" t="str">
        <f>IF(COUNTIFS($M$2:$M$3996, M291)&gt;1, "Duplicate", "Unique")</f>
        <v>Unique</v>
      </c>
    </row>
    <row r="292" spans="1:14" x14ac:dyDescent="0.2">
      <c r="A292" s="2">
        <f t="shared" si="17"/>
        <v>97</v>
      </c>
      <c r="B292" t="s">
        <v>102</v>
      </c>
      <c r="C292" t="s">
        <v>2</v>
      </c>
      <c r="D292" s="5">
        <v>34874</v>
      </c>
      <c r="E292" s="41">
        <f t="shared" ca="1" si="18"/>
        <v>26</v>
      </c>
      <c r="F292" s="42" t="str">
        <f>IFERROR(VLOOKUP(B292&amp;C292,AUS_male_points_list!$A$3:$S$1048576,19,FALSE), IFERROR(VLOOKUP(B292&amp;C292,AUS_female_points_list!$A$3:$S$1048576,19,FALSE),""))</f>
        <v/>
      </c>
      <c r="G292" s="2" t="str">
        <f>_xlfn.IFNA(VLOOKUP(B292&amp;C292,Nat_Champs!$C$2:$D$41,2,),"")</f>
        <v/>
      </c>
      <c r="H292" s="79">
        <f>IFERROR(VLOOKUP(B292&amp;C292,AUS_male_Toplist_21_22!$O$3:$R$2969,2,FALSE),IFERROR(VLOOKUP(B292&amp;C292,AUS_female_Toplist_21_22!$O$3:$R$2879,2,FALSE),"Not found"))</f>
        <v>1129</v>
      </c>
      <c r="I292" s="79">
        <f>IFERROR(VLOOKUP(B292&amp;C292,AUS_male_Toplist_21_22!$O$3:$R$2969,3,FALSE),IFERROR(VLOOKUP(B292&amp;C292,AUS_female_Toplist_21_22!$O$3:$R$2879,3,FALSE),"Not found"))</f>
        <v>56</v>
      </c>
      <c r="J292" s="2">
        <f>IFERROR(VLOOKUP(B292&amp;C292,AUS_male_Toplist_21_22!$O$3:$R$2969,4,FALSE),IFERROR(VLOOKUP(B292&amp;C292,AUS_female_Toplist_21_22!$O$3:$R$2879,4,FALSE),"Not found"))</f>
        <v>4</v>
      </c>
      <c r="K292" s="2">
        <f>(COUNTIF($B$2:$B292,$B292)=1)+0</f>
        <v>0</v>
      </c>
      <c r="L292" s="2" t="str">
        <f>IF(K292=1,RANK(H292,$H$2:$H$1208,0),"Alternate event")</f>
        <v>Alternate event</v>
      </c>
      <c r="M292" s="2" t="str">
        <f t="shared" si="16"/>
        <v>Bree MASTERS100m</v>
      </c>
      <c r="N292" t="str">
        <f>IF(COUNTIFS($M$2:$M$3996, M292)&gt;1, "Duplicate", "Unique")</f>
        <v>Unique</v>
      </c>
    </row>
    <row r="293" spans="1:14" x14ac:dyDescent="0.2">
      <c r="A293" s="2">
        <f t="shared" si="17"/>
        <v>97</v>
      </c>
      <c r="B293" t="s">
        <v>104</v>
      </c>
      <c r="C293" t="s">
        <v>2</v>
      </c>
      <c r="D293" s="5">
        <v>38360</v>
      </c>
      <c r="E293" s="41">
        <f t="shared" ca="1" si="18"/>
        <v>17</v>
      </c>
      <c r="F293" s="42" t="str">
        <f>IFERROR(VLOOKUP(B293&amp;C293,AUS_male_points_list!$A$3:$S$1048576,19,FALSE), IFERROR(VLOOKUP(B293&amp;C293,AUS_female_points_list!$A$3:$S$1048576,19,FALSE),""))</f>
        <v/>
      </c>
      <c r="G293" s="2" t="str">
        <f>_xlfn.IFNA(VLOOKUP(B293&amp;C293,Nat_Champs!$C$2:$D$41,2,),"")</f>
        <v/>
      </c>
      <c r="H293" s="79">
        <f>IFERROR(VLOOKUP(B293&amp;C293,AUS_male_Toplist_21_22!$O$3:$R$2969,2,FALSE),IFERROR(VLOOKUP(B293&amp;C293,AUS_female_Toplist_21_22!$O$3:$R$2879,2,FALSE),"Not found"))</f>
        <v>1129</v>
      </c>
      <c r="I293" s="79">
        <f>IFERROR(VLOOKUP(B293&amp;C293,AUS_male_Toplist_21_22!$O$3:$R$2969,3,FALSE),IFERROR(VLOOKUP(B293&amp;C293,AUS_female_Toplist_21_22!$O$3:$R$2879,3,FALSE),"Not found"))</f>
        <v>56</v>
      </c>
      <c r="J293" s="2">
        <f>IFERROR(VLOOKUP(B293&amp;C293,AUS_male_Toplist_21_22!$O$3:$R$2969,4,FALSE),IFERROR(VLOOKUP(B293&amp;C293,AUS_female_Toplist_21_22!$O$3:$R$2879,4,FALSE),"Not found"))</f>
        <v>4</v>
      </c>
      <c r="K293" s="2">
        <f>(COUNTIF($B$2:$B293,$B293)=1)+0</f>
        <v>0</v>
      </c>
      <c r="L293" s="2" t="str">
        <f>IF(K293=1,RANK(H293,$H$2:$H$1208,0),"Alternate event")</f>
        <v>Alternate event</v>
      </c>
      <c r="M293" s="2" t="str">
        <f t="shared" si="16"/>
        <v>Torrie LEWIS100m</v>
      </c>
      <c r="N293" t="str">
        <f>IF(COUNTIFS($M$2:$M$3996, M293)&gt;1, "Duplicate", "Unique")</f>
        <v>Unique</v>
      </c>
    </row>
    <row r="294" spans="1:14" x14ac:dyDescent="0.2">
      <c r="A294" s="2">
        <f t="shared" si="17"/>
        <v>97</v>
      </c>
      <c r="B294" t="s">
        <v>718</v>
      </c>
      <c r="C294" t="s">
        <v>31</v>
      </c>
      <c r="D294" s="5">
        <v>34302</v>
      </c>
      <c r="E294" s="41">
        <f t="shared" ca="1" si="18"/>
        <v>28</v>
      </c>
      <c r="F294" s="42" t="str">
        <f>IFERROR(VLOOKUP(B294&amp;C294,AUS_male_points_list!$A$3:$S$1048576,19,FALSE), IFERROR(VLOOKUP(B294&amp;C294,AUS_female_points_list!$A$3:$S$1048576,19,FALSE),""))</f>
        <v/>
      </c>
      <c r="G294" s="2" t="str">
        <f>_xlfn.IFNA(VLOOKUP(B294&amp;C294,Nat_Champs!$C$2:$D$41,2,),"")</f>
        <v/>
      </c>
      <c r="H294" s="79">
        <f>IFERROR(VLOOKUP(B294&amp;C294,AUS_male_Toplist_21_22!$O$3:$R$2969,2,FALSE),IFERROR(VLOOKUP(B294&amp;C294,AUS_female_Toplist_21_22!$O$3:$R$2879,2,FALSE),"Not found"))</f>
        <v>1062</v>
      </c>
      <c r="I294" s="79">
        <f>IFERROR(VLOOKUP(B294&amp;C294,AUS_male_Toplist_21_22!$O$3:$R$2969,3,FALSE),IFERROR(VLOOKUP(B294&amp;C294,AUS_female_Toplist_21_22!$O$3:$R$2879,3,FALSE),"Not found"))</f>
        <v>56</v>
      </c>
      <c r="J294" s="2">
        <f>IFERROR(VLOOKUP(B294&amp;C294,AUS_male_Toplist_21_22!$O$3:$R$2969,4,FALSE),IFERROR(VLOOKUP(B294&amp;C294,AUS_female_Toplist_21_22!$O$3:$R$2879,4,FALSE),"Not found"))</f>
        <v>7</v>
      </c>
      <c r="K294" s="2">
        <f>(COUNTIF($B$2:$B294,$B294)=1)+0</f>
        <v>0</v>
      </c>
      <c r="L294" s="2" t="str">
        <f>IF(K294=1,RANK(H294,$H$2:$H$1208,0),"Alternate event")</f>
        <v>Alternate event</v>
      </c>
      <c r="M294" s="2" t="str">
        <f t="shared" si="16"/>
        <v>Daniel GOLUBOVIC110mh</v>
      </c>
      <c r="N294" t="str">
        <f>IF(COUNTIFS($M$2:$M$3996, M294)&gt;1, "Duplicate", "Unique")</f>
        <v>Unique</v>
      </c>
    </row>
    <row r="295" spans="1:14" x14ac:dyDescent="0.2">
      <c r="A295" s="2">
        <f t="shared" si="17"/>
        <v>97</v>
      </c>
      <c r="B295" t="s">
        <v>312</v>
      </c>
      <c r="C295" t="s">
        <v>29</v>
      </c>
      <c r="D295" s="5">
        <v>35241</v>
      </c>
      <c r="E295" s="41">
        <f t="shared" ca="1" si="18"/>
        <v>25</v>
      </c>
      <c r="F295" s="42" t="str">
        <f>IFERROR(VLOOKUP(B295&amp;C295,AUS_male_points_list!$A$3:$S$1048576,19,FALSE), IFERROR(VLOOKUP(B295&amp;C295,AUS_female_points_list!$A$3:$S$1048576,19,FALSE),""))</f>
        <v/>
      </c>
      <c r="G295" s="2" t="str">
        <f>_xlfn.IFNA(VLOOKUP(B295&amp;C295,Nat_Champs!$C$2:$D$41,2,),"")</f>
        <v/>
      </c>
      <c r="H295" s="79">
        <f>IFERROR(VLOOKUP(B295&amp;C295,AUS_male_Toplist_21_22!$O$3:$R$2969,2,FALSE),IFERROR(VLOOKUP(B295&amp;C295,AUS_female_Toplist_21_22!$O$3:$R$2879,2,FALSE),"Not found"))</f>
        <v>1115</v>
      </c>
      <c r="I295" s="79">
        <f>IFERROR(VLOOKUP(B295&amp;C295,AUS_male_Toplist_21_22!$O$3:$R$2969,3,FALSE),IFERROR(VLOOKUP(B295&amp;C295,AUS_female_Toplist_21_22!$O$3:$R$2879,3,FALSE),"Not found"))</f>
        <v>56</v>
      </c>
      <c r="J295" s="2">
        <f>IFERROR(VLOOKUP(B295&amp;C295,AUS_male_Toplist_21_22!$O$3:$R$2969,4,FALSE),IFERROR(VLOOKUP(B295&amp;C295,AUS_female_Toplist_21_22!$O$3:$R$2879,4,FALSE),"Not found"))</f>
        <v>8</v>
      </c>
      <c r="K295" s="2">
        <f>(COUNTIF($B$2:$B295,$B295)=1)+0</f>
        <v>1</v>
      </c>
      <c r="L295" s="2">
        <f>IF(K295=1,RANK(H295,$H$2:$H$1208,0),"Alternate event")</f>
        <v>144</v>
      </c>
      <c r="M295" s="2" t="str">
        <f t="shared" si="16"/>
        <v>Leanne POMPEANI5000m</v>
      </c>
      <c r="N295" t="str">
        <f>IF(COUNTIFS($M$2:$M$3996, M295)&gt;1, "Duplicate", "Unique")</f>
        <v>Unique</v>
      </c>
    </row>
    <row r="296" spans="1:14" x14ac:dyDescent="0.2">
      <c r="A296" s="2">
        <f t="shared" si="17"/>
        <v>97</v>
      </c>
      <c r="B296" t="s">
        <v>447</v>
      </c>
      <c r="C296" t="s">
        <v>40</v>
      </c>
      <c r="D296" s="5">
        <v>37360</v>
      </c>
      <c r="E296" s="41">
        <f t="shared" ca="1" si="18"/>
        <v>19</v>
      </c>
      <c r="F296" s="42" t="str">
        <f>IFERROR(VLOOKUP(B296&amp;C296,AUS_male_points_list!$A$3:$S$1048576,19,FALSE), IFERROR(VLOOKUP(B296&amp;C296,AUS_female_points_list!$A$3:$S$1048576,19,FALSE),""))</f>
        <v/>
      </c>
      <c r="G296" s="2" t="str">
        <f>_xlfn.IFNA(VLOOKUP(B296&amp;C296,Nat_Champs!$C$2:$D$41,2,),"")</f>
        <v/>
      </c>
      <c r="H296" s="79">
        <f>IFERROR(VLOOKUP(B296&amp;C296,AUS_male_Toplist_21_22!$O$3:$R$2969,2,FALSE),IFERROR(VLOOKUP(B296&amp;C296,AUS_female_Toplist_21_22!$O$3:$R$2879,2,FALSE),"Not found"))</f>
        <v>904</v>
      </c>
      <c r="I296" s="79">
        <f>IFERROR(VLOOKUP(B296&amp;C296,AUS_male_Toplist_21_22!$O$3:$R$2969,3,FALSE),IFERROR(VLOOKUP(B296&amp;C296,AUS_female_Toplist_21_22!$O$3:$R$2879,3,FALSE),"Not found"))</f>
        <v>57</v>
      </c>
      <c r="J296" s="2">
        <f>IFERROR(VLOOKUP(B296&amp;C296,AUS_male_Toplist_21_22!$O$3:$R$2969,4,FALSE),IFERROR(VLOOKUP(B296&amp;C296,AUS_female_Toplist_21_22!$O$3:$R$2879,4,FALSE),"Not found"))</f>
        <v>7</v>
      </c>
      <c r="K296" s="2">
        <f>(COUNTIF($B$2:$B296,$B296)=1)+0</f>
        <v>1</v>
      </c>
      <c r="L296" s="2">
        <f>IF(K296=1,RANK(H296,$H$2:$H$1208,0),"Alternate event")</f>
        <v>826</v>
      </c>
      <c r="M296" s="2" t="str">
        <f t="shared" si="16"/>
        <v>Sally SHOKRYdiscus-throw</v>
      </c>
      <c r="N296" t="str">
        <f>IF(COUNTIFS($M$2:$M$3996, M296)&gt;1, "Duplicate", "Unique")</f>
        <v>Unique</v>
      </c>
    </row>
    <row r="297" spans="1:14" x14ac:dyDescent="0.2">
      <c r="A297" s="2">
        <f t="shared" si="17"/>
        <v>97</v>
      </c>
      <c r="B297" t="s">
        <v>543</v>
      </c>
      <c r="C297" s="5" t="s">
        <v>37</v>
      </c>
      <c r="D297" s="5">
        <v>37033</v>
      </c>
      <c r="E297" s="41">
        <f t="shared" ca="1" si="18"/>
        <v>20</v>
      </c>
      <c r="F297" s="42" t="str">
        <f>IFERROR(VLOOKUP(B297&amp;C297,AUS_male_points_list!$A$3:$S$1048576,19,FALSE), IFERROR(VLOOKUP(B297&amp;C297,AUS_female_points_list!$A$3:$S$1048576,19,FALSE),""))</f>
        <v/>
      </c>
      <c r="G297" s="2" t="str">
        <f>_xlfn.IFNA(VLOOKUP(B297&amp;C297,Nat_Champs!$C$2:$D$41,2,),"")</f>
        <v/>
      </c>
      <c r="H297" s="79">
        <f>IFERROR(VLOOKUP(B297&amp;C297,AUS_male_Toplist_21_22!$O$3:$R$2969,2,FALSE),IFERROR(VLOOKUP(B297&amp;C297,AUS_female_Toplist_21_22!$O$3:$R$2879,2,FALSE),"Not found"))</f>
        <v>1090</v>
      </c>
      <c r="I297" s="79">
        <f>IFERROR(VLOOKUP(B297&amp;C297,AUS_male_Toplist_21_22!$O$3:$R$2969,3,FALSE),IFERROR(VLOOKUP(B297&amp;C297,AUS_female_Toplist_21_22!$O$3:$R$2879,3,FALSE),"Not found"))</f>
        <v>57</v>
      </c>
      <c r="J297" s="2">
        <f>IFERROR(VLOOKUP(B297&amp;C297,AUS_male_Toplist_21_22!$O$3:$R$2969,4,FALSE),IFERROR(VLOOKUP(B297&amp;C297,AUS_female_Toplist_21_22!$O$3:$R$2879,4,FALSE),"Not found"))</f>
        <v>9</v>
      </c>
      <c r="K297" s="2">
        <f>(COUNTIF($B$2:$B297,$B297)=1)+0</f>
        <v>0</v>
      </c>
      <c r="L297" s="2" t="str">
        <f>IF(K297=1,RANK(H297,$H$2:$H$1208,0),"Alternate event")</f>
        <v>Alternate event</v>
      </c>
      <c r="M297" s="2" t="str">
        <f t="shared" si="16"/>
        <v>Sam TAYLORlong-jump</v>
      </c>
      <c r="N297" t="str">
        <f>IF(COUNTIFS($M$2:$M$3996, M297)&gt;1, "Duplicate", "Unique")</f>
        <v>Unique</v>
      </c>
    </row>
    <row r="298" spans="1:14" x14ac:dyDescent="0.2">
      <c r="A298" s="2">
        <f t="shared" si="17"/>
        <v>97</v>
      </c>
      <c r="B298" t="s">
        <v>413</v>
      </c>
      <c r="C298" t="s">
        <v>35</v>
      </c>
      <c r="D298" s="5">
        <v>38647</v>
      </c>
      <c r="E298" s="41">
        <f t="shared" ca="1" si="18"/>
        <v>16</v>
      </c>
      <c r="F298" s="42" t="str">
        <f>IFERROR(VLOOKUP(B298&amp;C298,AUS_male_points_list!$A$3:$S$1048576,19,FALSE), IFERROR(VLOOKUP(B298&amp;C298,AUS_female_points_list!$A$3:$S$1048576,19,FALSE),""))</f>
        <v/>
      </c>
      <c r="G298" s="2" t="str">
        <f>_xlfn.IFNA(VLOOKUP(B298&amp;C298,Nat_Champs!$C$2:$D$41,2,),"")</f>
        <v/>
      </c>
      <c r="H298" s="79">
        <f>IFERROR(VLOOKUP(B298&amp;C298,AUS_male_Toplist_21_22!$O$3:$R$2969,2,FALSE),IFERROR(VLOOKUP(B298&amp;C298,AUS_female_Toplist_21_22!$O$3:$R$2879,2,FALSE),"Not found"))</f>
        <v>1004</v>
      </c>
      <c r="I298" s="79">
        <f>IFERROR(VLOOKUP(B298&amp;C298,AUS_male_Toplist_21_22!$O$3:$R$2969,3,FALSE),IFERROR(VLOOKUP(B298&amp;C298,AUS_female_Toplist_21_22!$O$3:$R$2879,3,FALSE),"Not found"))</f>
        <v>57</v>
      </c>
      <c r="J298" s="2">
        <f>IFERROR(VLOOKUP(B298&amp;C298,AUS_male_Toplist_21_22!$O$3:$R$2969,4,FALSE),IFERROR(VLOOKUP(B298&amp;C298,AUS_female_Toplist_21_22!$O$3:$R$2879,4,FALSE),"Not found"))</f>
        <v>11</v>
      </c>
      <c r="K298" s="2">
        <f>(COUNTIF($B$2:$B298,$B298)=1)+0</f>
        <v>1</v>
      </c>
      <c r="L298" s="2">
        <f>IF(K298=1,RANK(H298,$H$2:$H$1208,0),"Alternate event")</f>
        <v>567</v>
      </c>
      <c r="M298" s="2" t="str">
        <f t="shared" si="16"/>
        <v>Tryphena HEWETThigh-jump</v>
      </c>
      <c r="N298" t="str">
        <f>IF(COUNTIFS($M$2:$M$3996, M298)&gt;1, "Duplicate", "Unique")</f>
        <v>Unique</v>
      </c>
    </row>
    <row r="299" spans="1:14" x14ac:dyDescent="0.2">
      <c r="A299" s="2">
        <f t="shared" si="17"/>
        <v>97</v>
      </c>
      <c r="B299" t="s">
        <v>340</v>
      </c>
      <c r="C299" t="s">
        <v>35</v>
      </c>
      <c r="D299" s="5">
        <v>34623</v>
      </c>
      <c r="E299" s="41">
        <f t="shared" ca="1" si="18"/>
        <v>27</v>
      </c>
      <c r="F299" s="42" t="str">
        <f>IFERROR(VLOOKUP(B299&amp;C299,AUS_male_points_list!$A$3:$S$1048576,19,FALSE), IFERROR(VLOOKUP(B299&amp;C299,AUS_female_points_list!$A$3:$S$1048576,19,FALSE),""))</f>
        <v/>
      </c>
      <c r="G299" s="2" t="str">
        <f>_xlfn.IFNA(VLOOKUP(B299&amp;C299,Nat_Champs!$C$2:$D$41,2,),"")</f>
        <v/>
      </c>
      <c r="H299" s="79">
        <f>IFERROR(VLOOKUP(B299&amp;C299,AUS_male_Toplist_21_22!$O$3:$R$2969,2,FALSE),IFERROR(VLOOKUP(B299&amp;C299,AUS_female_Toplist_21_22!$O$3:$R$2879,2,FALSE),"Not found"))</f>
        <v>1004</v>
      </c>
      <c r="I299" s="79">
        <f>IFERROR(VLOOKUP(B299&amp;C299,AUS_male_Toplist_21_22!$O$3:$R$2969,3,FALSE),IFERROR(VLOOKUP(B299&amp;C299,AUS_female_Toplist_21_22!$O$3:$R$2879,3,FALSE),"Not found"))</f>
        <v>57</v>
      </c>
      <c r="J299" s="2">
        <f>IFERROR(VLOOKUP(B299&amp;C299,AUS_male_Toplist_21_22!$O$3:$R$2969,4,FALSE),IFERROR(VLOOKUP(B299&amp;C299,AUS_female_Toplist_21_22!$O$3:$R$2879,4,FALSE),"Not found"))</f>
        <v>11</v>
      </c>
      <c r="K299" s="2">
        <f>(COUNTIF($B$2:$B299,$B299)=1)+0</f>
        <v>0</v>
      </c>
      <c r="L299" s="2" t="str">
        <f>IF(K299=1,RANK(H299,$H$2:$H$1208,0),"Alternate event")</f>
        <v>Alternate event</v>
      </c>
      <c r="M299" s="2" t="str">
        <f t="shared" si="16"/>
        <v>Taneille CRASEhigh-jump</v>
      </c>
      <c r="N299" t="str">
        <f>IF(COUNTIFS($M$2:$M$3996, M299)&gt;1, "Duplicate", "Unique")</f>
        <v>Unique</v>
      </c>
    </row>
    <row r="300" spans="1:14" x14ac:dyDescent="0.2">
      <c r="A300" s="2">
        <f t="shared" si="17"/>
        <v>97</v>
      </c>
      <c r="B300" t="s">
        <v>378</v>
      </c>
      <c r="C300" t="s">
        <v>35</v>
      </c>
      <c r="D300" s="5">
        <v>44701</v>
      </c>
      <c r="E300" s="41" t="e">
        <f t="shared" ca="1" si="18"/>
        <v>#NUM!</v>
      </c>
      <c r="F300" s="42" t="str">
        <f>IFERROR(VLOOKUP(B300&amp;C300,AUS_male_points_list!$A$3:$S$1048576,19,FALSE), IFERROR(VLOOKUP(B300&amp;C300,AUS_female_points_list!$A$3:$S$1048576,19,FALSE),""))</f>
        <v/>
      </c>
      <c r="G300" s="2" t="str">
        <f>_xlfn.IFNA(VLOOKUP(B300&amp;C300,Nat_Champs!$C$2:$D$41,2,),"")</f>
        <v/>
      </c>
      <c r="H300" s="79">
        <f>IFERROR(VLOOKUP(B300&amp;C300,AUS_male_Toplist_21_22!$O$3:$R$2969,2,FALSE),IFERROR(VLOOKUP(B300&amp;C300,AUS_female_Toplist_21_22!$O$3:$R$2879,2,FALSE),"Not found"))</f>
        <v>1004</v>
      </c>
      <c r="I300" s="79">
        <f>IFERROR(VLOOKUP(B300&amp;C300,AUS_male_Toplist_21_22!$O$3:$R$2969,3,FALSE),IFERROR(VLOOKUP(B300&amp;C300,AUS_female_Toplist_21_22!$O$3:$R$2879,3,FALSE),"Not found"))</f>
        <v>57</v>
      </c>
      <c r="J300" s="2">
        <f>IFERROR(VLOOKUP(B300&amp;C300,AUS_male_Toplist_21_22!$O$3:$R$2969,4,FALSE),IFERROR(VLOOKUP(B300&amp;C300,AUS_female_Toplist_21_22!$O$3:$R$2879,4,FALSE),"Not found"))</f>
        <v>11</v>
      </c>
      <c r="K300" s="2">
        <f>(COUNTIF($B$2:$B300,$B300)=1)+0</f>
        <v>1</v>
      </c>
      <c r="L300" s="2">
        <f>IF(K300=1,RANK(H300,$H$2:$H$1208,0),"Alternate event")</f>
        <v>567</v>
      </c>
      <c r="M300" s="2" t="str">
        <f t="shared" si="16"/>
        <v>Brianna LEUNGhigh-jump</v>
      </c>
      <c r="N300" t="str">
        <f>IF(COUNTIFS($M$2:$M$3996, M300)&gt;1, "Duplicate", "Unique")</f>
        <v>Unique</v>
      </c>
    </row>
    <row r="301" spans="1:14" x14ac:dyDescent="0.2">
      <c r="A301" s="2">
        <f t="shared" si="17"/>
        <v>97</v>
      </c>
      <c r="B301" t="s">
        <v>959</v>
      </c>
      <c r="C301" t="s">
        <v>41</v>
      </c>
      <c r="D301" s="5">
        <v>44671</v>
      </c>
      <c r="E301" s="41" t="e">
        <f t="shared" ca="1" si="18"/>
        <v>#NUM!</v>
      </c>
      <c r="F301" s="42" t="str">
        <f>IFERROR(VLOOKUP(B301&amp;C301,AUS_male_points_list!$A$3:$S$1048576,19,FALSE), IFERROR(VLOOKUP(B301&amp;C301,AUS_female_points_list!$A$3:$S$1048576,19,FALSE),""))</f>
        <v/>
      </c>
      <c r="G301" s="2" t="str">
        <f>_xlfn.IFNA(VLOOKUP(B301&amp;C301,Nat_Champs!$C$2:$D$41,2,),"")</f>
        <v/>
      </c>
      <c r="H301" s="79">
        <f>IFERROR(VLOOKUP(B301&amp;C301,AUS_male_Toplist_21_22!$O$3:$R$2969,2,FALSE),IFERROR(VLOOKUP(B301&amp;C301,AUS_female_Toplist_21_22!$O$3:$R$2879,2,FALSE),"Not found"))</f>
        <v>869</v>
      </c>
      <c r="I301" s="79">
        <f>IFERROR(VLOOKUP(B301&amp;C301,AUS_male_Toplist_21_22!$O$3:$R$2969,3,FALSE),IFERROR(VLOOKUP(B301&amp;C301,AUS_female_Toplist_21_22!$O$3:$R$2879,3,FALSE),"Not found"))</f>
        <v>57</v>
      </c>
      <c r="J301" s="2">
        <f>IFERROR(VLOOKUP(B301&amp;C301,AUS_male_Toplist_21_22!$O$3:$R$2969,4,FALSE),IFERROR(VLOOKUP(B301&amp;C301,AUS_female_Toplist_21_22!$O$3:$R$2879,4,FALSE),"Not found"))</f>
        <v>14</v>
      </c>
      <c r="K301" s="2">
        <f>(COUNTIF($B$2:$B301,$B301)=1)+0</f>
        <v>1</v>
      </c>
      <c r="L301" s="2">
        <f>IF(K301=1,RANK(H301,$H$2:$H$1208,0),"Alternate event")</f>
        <v>870</v>
      </c>
      <c r="M301" s="2" t="str">
        <f t="shared" si="16"/>
        <v>Jade PATCHINGjavelin-throw</v>
      </c>
      <c r="N301" t="str">
        <f>IF(COUNTIFS($M$2:$M$3996, M301)&gt;1, "Duplicate", "Unique")</f>
        <v>Unique</v>
      </c>
    </row>
    <row r="302" spans="1:14" x14ac:dyDescent="0.2">
      <c r="A302" s="2">
        <f t="shared" si="17"/>
        <v>97</v>
      </c>
      <c r="B302" t="s">
        <v>107</v>
      </c>
      <c r="C302" t="s">
        <v>25</v>
      </c>
      <c r="D302" s="5">
        <v>37030</v>
      </c>
      <c r="E302" s="41">
        <f t="shared" ca="1" si="18"/>
        <v>20</v>
      </c>
      <c r="F302" s="42" t="str">
        <f>IFERROR(VLOOKUP(B302&amp;C302,AUS_male_points_list!$A$3:$S$1048576,19,FALSE), IFERROR(VLOOKUP(B302&amp;C302,AUS_female_points_list!$A$3:$S$1048576,19,FALSE),""))</f>
        <v/>
      </c>
      <c r="G302" s="2" t="str">
        <f>_xlfn.IFNA(VLOOKUP(B302&amp;C302,Nat_Champs!$C$2:$D$41,2,),"")</f>
        <v/>
      </c>
      <c r="H302" s="79">
        <f>IFERROR(VLOOKUP(B302&amp;C302,AUS_male_Toplist_21_22!$O$3:$R$2969,2,FALSE),IFERROR(VLOOKUP(B302&amp;C302,AUS_female_Toplist_21_22!$O$3:$R$2879,2,FALSE),"Not found"))</f>
        <v>1114</v>
      </c>
      <c r="I302" s="79">
        <f>IFERROR(VLOOKUP(B302&amp;C302,AUS_male_Toplist_21_22!$O$3:$R$2969,3,FALSE),IFERROR(VLOOKUP(B302&amp;C302,AUS_female_Toplist_21_22!$O$3:$R$2879,3,FALSE),"Not found"))</f>
        <v>58</v>
      </c>
      <c r="J302" s="2">
        <f>IFERROR(VLOOKUP(B302&amp;C302,AUS_male_Toplist_21_22!$O$3:$R$2969,4,FALSE),IFERROR(VLOOKUP(B302&amp;C302,AUS_female_Toplist_21_22!$O$3:$R$2879,4,FALSE),"Not found"))</f>
        <v>6</v>
      </c>
      <c r="K302" s="2">
        <f>(COUNTIF($B$2:$B302,$B302)=1)+0</f>
        <v>1</v>
      </c>
      <c r="L302" s="2">
        <f>IF(K302=1,RANK(H302,$H$2:$H$1208,0),"Alternate event")</f>
        <v>147</v>
      </c>
      <c r="M302" s="2" t="str">
        <f t="shared" si="16"/>
        <v>Monique QUIRK200m</v>
      </c>
      <c r="N302" t="str">
        <f>IF(COUNTIFS($M$2:$M$3996, M302)&gt;1, "Duplicate", "Unique")</f>
        <v>Unique</v>
      </c>
    </row>
    <row r="303" spans="1:14" x14ac:dyDescent="0.2">
      <c r="A303" s="2">
        <f t="shared" si="17"/>
        <v>97</v>
      </c>
      <c r="B303" t="s">
        <v>236</v>
      </c>
      <c r="C303" s="5" t="s">
        <v>27</v>
      </c>
      <c r="D303" s="5">
        <v>35747</v>
      </c>
      <c r="E303" s="41">
        <f t="shared" ca="1" si="18"/>
        <v>24</v>
      </c>
      <c r="F303" s="42" t="str">
        <f>IFERROR(VLOOKUP(B303&amp;C303,AUS_male_points_list!$A$3:$S$1048576,19,FALSE), IFERROR(VLOOKUP(B303&amp;C303,AUS_female_points_list!$A$3:$S$1048576,19,FALSE),""))</f>
        <v/>
      </c>
      <c r="G303" s="2" t="str">
        <f>_xlfn.IFNA(VLOOKUP(B303&amp;C303,Nat_Champs!$C$2:$D$41,2,),"")</f>
        <v/>
      </c>
      <c r="H303" s="79">
        <f>IFERROR(VLOOKUP(B303&amp;C303,AUS_male_Toplist_21_22!$O$3:$R$2969,2,FALSE),IFERROR(VLOOKUP(B303&amp;C303,AUS_female_Toplist_21_22!$O$3:$R$2879,2,FALSE),"Not found"))</f>
        <v>1108</v>
      </c>
      <c r="I303" s="79">
        <f>IFERROR(VLOOKUP(B303&amp;C303,AUS_male_Toplist_21_22!$O$3:$R$2969,3,FALSE),IFERROR(VLOOKUP(B303&amp;C303,AUS_female_Toplist_21_22!$O$3:$R$2879,3,FALSE),"Not found"))</f>
        <v>58</v>
      </c>
      <c r="J303" s="2">
        <f>IFERROR(VLOOKUP(B303&amp;C303,AUS_male_Toplist_21_22!$O$3:$R$2969,4,FALSE),IFERROR(VLOOKUP(B303&amp;C303,AUS_female_Toplist_21_22!$O$3:$R$2879,4,FALSE),"Not found"))</f>
        <v>10</v>
      </c>
      <c r="K303" s="2">
        <f>(COUNTIF($B$2:$B303,$B303)=1)+0</f>
        <v>1</v>
      </c>
      <c r="L303" s="2">
        <f>IF(K303=1,RANK(H303,$H$2:$H$1208,0),"Alternate event")</f>
        <v>166</v>
      </c>
      <c r="M303" s="2" t="str">
        <f t="shared" si="16"/>
        <v>Ellie SANFORD800m</v>
      </c>
      <c r="N303" t="str">
        <f>IF(COUNTIFS($M$2:$M$3996, M303)&gt;1, "Duplicate", "Unique")</f>
        <v>Unique</v>
      </c>
    </row>
    <row r="304" spans="1:14" x14ac:dyDescent="0.2">
      <c r="A304" s="2">
        <f t="shared" si="17"/>
        <v>97</v>
      </c>
      <c r="B304" t="s">
        <v>648</v>
      </c>
      <c r="C304" t="s">
        <v>28</v>
      </c>
      <c r="D304" s="5">
        <v>36359</v>
      </c>
      <c r="E304" s="41">
        <f t="shared" ca="1" si="18"/>
        <v>22</v>
      </c>
      <c r="F304" s="42" t="str">
        <f>IFERROR(VLOOKUP(B304&amp;C304,AUS_male_points_list!$A$3:$S$1048576,19,FALSE), IFERROR(VLOOKUP(B304&amp;C304,AUS_female_points_list!$A$3:$S$1048576,19,FALSE),""))</f>
        <v/>
      </c>
      <c r="G304" s="2" t="str">
        <f>_xlfn.IFNA(VLOOKUP(B304&amp;C304,Nat_Champs!$C$2:$D$41,2,),"")</f>
        <v/>
      </c>
      <c r="H304" s="79">
        <f>IFERROR(VLOOKUP(B304&amp;C304,AUS_male_Toplist_21_22!$O$3:$R$2969,2,FALSE),IFERROR(VLOOKUP(B304&amp;C304,AUS_female_Toplist_21_22!$O$3:$R$2879,2,FALSE),"Not found"))</f>
        <v>1121</v>
      </c>
      <c r="I304" s="79">
        <f>IFERROR(VLOOKUP(B304&amp;C304,AUS_male_Toplist_21_22!$O$3:$R$2969,3,FALSE),IFERROR(VLOOKUP(B304&amp;C304,AUS_female_Toplist_21_22!$O$3:$R$2879,3,FALSE),"Not found"))</f>
        <v>58</v>
      </c>
      <c r="J304" s="2">
        <f>IFERROR(VLOOKUP(B304&amp;C304,AUS_male_Toplist_21_22!$O$3:$R$2969,4,FALSE),IFERROR(VLOOKUP(B304&amp;C304,AUS_female_Toplist_21_22!$O$3:$R$2879,4,FALSE),"Not found"))</f>
        <v>11</v>
      </c>
      <c r="K304" s="2">
        <f>(COUNTIF($B$2:$B304,$B304)=1)+0</f>
        <v>1</v>
      </c>
      <c r="L304" s="2">
        <f>IF(K304=1,RANK(H304,$H$2:$H$1208,0),"Alternate event")</f>
        <v>128</v>
      </c>
      <c r="M304" s="2" t="str">
        <f t="shared" si="16"/>
        <v>Callum DAVIES1500m</v>
      </c>
      <c r="N304" t="str">
        <f>IF(COUNTIFS($M$2:$M$3996, M304)&gt;1, "Duplicate", "Unique")</f>
        <v>Unique</v>
      </c>
    </row>
    <row r="305" spans="1:14" x14ac:dyDescent="0.2">
      <c r="A305" s="2">
        <f t="shared" si="17"/>
        <v>97</v>
      </c>
      <c r="B305" t="s">
        <v>4563</v>
      </c>
      <c r="C305" t="s">
        <v>43</v>
      </c>
      <c r="D305" s="5">
        <v>37692</v>
      </c>
      <c r="E305" s="41">
        <f t="shared" ca="1" si="18"/>
        <v>19</v>
      </c>
      <c r="F305" s="42" t="str">
        <f>IFERROR(VLOOKUP(B305&amp;C305,AUS_male_points_list!$A$3:$S$1048576,19,FALSE), IFERROR(VLOOKUP(B305&amp;C305,AUS_female_points_list!$A$3:$S$1048576,19,FALSE),""))</f>
        <v/>
      </c>
      <c r="G305" s="2" t="str">
        <f>_xlfn.IFNA(VLOOKUP(B305&amp;C305,Nat_Champs!$C$2:$D$41,2,),"")</f>
        <v/>
      </c>
      <c r="H305" s="79">
        <f>IFERROR(VLOOKUP(B305&amp;C305,AUS_male_Toplist_21_22!$O$3:$R$2969,2,FALSE),IFERROR(VLOOKUP(B305&amp;C305,AUS_female_Toplist_21_22!$O$3:$R$2879,2,FALSE),"Not found"))</f>
        <v>792</v>
      </c>
      <c r="I305" s="79">
        <f>IFERROR(VLOOKUP(B305&amp;C305,AUS_male_Toplist_21_22!$O$3:$R$2969,3,FALSE),IFERROR(VLOOKUP(B305&amp;C305,AUS_female_Toplist_21_22!$O$3:$R$2879,3,FALSE),"Not found"))</f>
        <v>58</v>
      </c>
      <c r="J305" s="2">
        <f>IFERROR(VLOOKUP(B305&amp;C305,AUS_male_Toplist_21_22!$O$3:$R$2969,4,FALSE),IFERROR(VLOOKUP(B305&amp;C305,AUS_female_Toplist_21_22!$O$3:$R$2879,4,FALSE),"Not found"))</f>
        <v>11</v>
      </c>
      <c r="K305" s="2">
        <f>(COUNTIF($B$2:$B305,$B305)=1)+0</f>
        <v>1</v>
      </c>
      <c r="L305" s="2">
        <f>IF(K305=1,RANK(H305,$H$2:$H$1208,0),"Alternate event")</f>
        <v>929</v>
      </c>
      <c r="M305" s="2" t="str">
        <f t="shared" si="16"/>
        <v>Ella KOSTERheptathlon</v>
      </c>
      <c r="N305" t="str">
        <f>IF(COUNTIFS($M$2:$M$3996, M305)&gt;1, "Duplicate", "Unique")</f>
        <v>Unique</v>
      </c>
    </row>
    <row r="306" spans="1:14" x14ac:dyDescent="0.2">
      <c r="A306" s="2">
        <f t="shared" si="17"/>
        <v>97</v>
      </c>
      <c r="B306" t="s">
        <v>910</v>
      </c>
      <c r="C306" t="s">
        <v>34</v>
      </c>
      <c r="D306" s="5">
        <v>30066</v>
      </c>
      <c r="E306" s="41">
        <f t="shared" ca="1" si="18"/>
        <v>39</v>
      </c>
      <c r="F306" s="42" t="str">
        <f>IFERROR(VLOOKUP(B306&amp;C306,AUS_male_points_list!$A$3:$S$1048576,19,FALSE), IFERROR(VLOOKUP(B306&amp;C306,AUS_female_points_list!$A$3:$S$1048576,19,FALSE),""))</f>
        <v/>
      </c>
      <c r="G306" s="2" t="str">
        <f>_xlfn.IFNA(VLOOKUP(B306&amp;C306,Nat_Champs!$C$2:$D$41,2,),"")</f>
        <v/>
      </c>
      <c r="H306" s="79">
        <f>IFERROR(VLOOKUP(B306&amp;C306,AUS_male_Toplist_21_22!$O$3:$R$2969,2,FALSE),IFERROR(VLOOKUP(B306&amp;C306,AUS_female_Toplist_21_22!$O$3:$R$2879,2,FALSE),"Not found"))</f>
        <v>1069</v>
      </c>
      <c r="I306" s="79">
        <f>IFERROR(VLOOKUP(B306&amp;C306,AUS_male_Toplist_21_22!$O$3:$R$2969,3,FALSE),IFERROR(VLOOKUP(B306&amp;C306,AUS_female_Toplist_21_22!$O$3:$R$2879,3,FALSE),"Not found"))</f>
        <v>58</v>
      </c>
      <c r="J306" s="2">
        <f>IFERROR(VLOOKUP(B306&amp;C306,AUS_male_Toplist_21_22!$O$3:$R$2969,4,FALSE),IFERROR(VLOOKUP(B306&amp;C306,AUS_female_Toplist_21_22!$O$3:$R$2879,4,FALSE),"Not found"))</f>
        <v>13</v>
      </c>
      <c r="K306" s="2">
        <f>(COUNTIF($B$2:$B306,$B306)=1)+0</f>
        <v>1</v>
      </c>
      <c r="L306" s="2">
        <f>IF(K306=1,RANK(H306,$H$2:$H$1208,0),"Alternate event")</f>
        <v>315</v>
      </c>
      <c r="M306" s="2" t="str">
        <f t="shared" si="16"/>
        <v>Victoria MITCHELL3000msc</v>
      </c>
      <c r="N306" t="str">
        <f>IF(COUNTIFS($M$2:$M$3996, M306)&gt;1, "Duplicate", "Unique")</f>
        <v>Unique</v>
      </c>
    </row>
    <row r="307" spans="1:14" x14ac:dyDescent="0.2">
      <c r="A307" s="2">
        <f t="shared" si="17"/>
        <v>97</v>
      </c>
      <c r="B307" t="s">
        <v>946</v>
      </c>
      <c r="C307" t="s">
        <v>36</v>
      </c>
      <c r="D307" s="5">
        <v>36159</v>
      </c>
      <c r="E307" s="41">
        <f t="shared" ca="1" si="18"/>
        <v>23</v>
      </c>
      <c r="F307" s="42" t="str">
        <f>IFERROR(VLOOKUP(B307&amp;C307,AUS_male_points_list!$A$3:$S$1048576,19,FALSE), IFERROR(VLOOKUP(B307&amp;C307,AUS_female_points_list!$A$3:$S$1048576,19,FALSE),""))</f>
        <v/>
      </c>
      <c r="G307" s="2" t="str">
        <f>_xlfn.IFNA(VLOOKUP(B307&amp;C307,Nat_Champs!$C$2:$D$41,2,),"")</f>
        <v/>
      </c>
      <c r="H307" s="79">
        <f>IFERROR(VLOOKUP(B307&amp;C307,AUS_male_Toplist_21_22!$O$3:$R$2969,2,FALSE),IFERROR(VLOOKUP(B307&amp;C307,AUS_female_Toplist_21_22!$O$3:$R$2879,2,FALSE),"Not found"))</f>
        <v>883</v>
      </c>
      <c r="I307" s="79">
        <f>IFERROR(VLOOKUP(B307&amp;C307,AUS_male_Toplist_21_22!$O$3:$R$2969,3,FALSE),IFERROR(VLOOKUP(B307&amp;C307,AUS_female_Toplist_21_22!$O$3:$R$2879,3,FALSE),"Not found"))</f>
        <v>58</v>
      </c>
      <c r="J307" s="2">
        <f>IFERROR(VLOOKUP(B307&amp;C307,AUS_male_Toplist_21_22!$O$3:$R$2969,4,FALSE),IFERROR(VLOOKUP(B307&amp;C307,AUS_female_Toplist_21_22!$O$3:$R$2879,4,FALSE),"Not found"))</f>
        <v>16</v>
      </c>
      <c r="K307" s="2">
        <f>(COUNTIF($B$2:$B307,$B307)=1)+0</f>
        <v>1</v>
      </c>
      <c r="L307" s="2">
        <f>IF(K307=1,RANK(H307,$H$2:$H$1208,0),"Alternate event")</f>
        <v>855</v>
      </c>
      <c r="M307" s="2" t="str">
        <f t="shared" si="16"/>
        <v>Isabella MURRELLpole-vault</v>
      </c>
      <c r="N307" t="str">
        <f>IF(COUNTIFS($M$2:$M$3996, M307)&gt;1, "Duplicate", "Unique")</f>
        <v>Unique</v>
      </c>
    </row>
    <row r="308" spans="1:14" x14ac:dyDescent="0.2">
      <c r="A308" s="2">
        <f t="shared" si="17"/>
        <v>97</v>
      </c>
      <c r="B308" t="s">
        <v>434</v>
      </c>
      <c r="C308" t="s">
        <v>36</v>
      </c>
      <c r="D308" s="5">
        <v>33784</v>
      </c>
      <c r="E308" s="41">
        <f t="shared" ca="1" si="18"/>
        <v>29</v>
      </c>
      <c r="F308" s="42" t="str">
        <f>IFERROR(VLOOKUP(B308&amp;C308,AUS_male_points_list!$A$3:$S$1048576,19,FALSE), IFERROR(VLOOKUP(B308&amp;C308,AUS_female_points_list!$A$3:$S$1048576,19,FALSE),""))</f>
        <v/>
      </c>
      <c r="G308" s="2" t="str">
        <f>_xlfn.IFNA(VLOOKUP(B308&amp;C308,Nat_Champs!$C$2:$D$41,2,),"")</f>
        <v/>
      </c>
      <c r="H308" s="79">
        <f>IFERROR(VLOOKUP(B308&amp;C308,AUS_male_Toplist_21_22!$O$3:$R$2969,2,FALSE),IFERROR(VLOOKUP(B308&amp;C308,AUS_female_Toplist_21_22!$O$3:$R$2879,2,FALSE),"Not found"))</f>
        <v>883</v>
      </c>
      <c r="I308" s="79">
        <f>IFERROR(VLOOKUP(B308&amp;C308,AUS_male_Toplist_21_22!$O$3:$R$2969,3,FALSE),IFERROR(VLOOKUP(B308&amp;C308,AUS_female_Toplist_21_22!$O$3:$R$2879,3,FALSE),"Not found"))</f>
        <v>58</v>
      </c>
      <c r="J308" s="2">
        <f>IFERROR(VLOOKUP(B308&amp;C308,AUS_male_Toplist_21_22!$O$3:$R$2969,4,FALSE),IFERROR(VLOOKUP(B308&amp;C308,AUS_female_Toplist_21_22!$O$3:$R$2879,4,FALSE),"Not found"))</f>
        <v>16</v>
      </c>
      <c r="K308" s="2">
        <f>(COUNTIF($B$2:$B308,$B308)=1)+0</f>
        <v>1</v>
      </c>
      <c r="L308" s="2">
        <f>IF(K308=1,RANK(H308,$H$2:$H$1208,0),"Alternate event")</f>
        <v>855</v>
      </c>
      <c r="M308" s="2" t="str">
        <f t="shared" si="16"/>
        <v>Alana GREENpole-vault</v>
      </c>
      <c r="N308" t="str">
        <f>IF(COUNTIFS($M$2:$M$3996, M308)&gt;1, "Duplicate", "Unique")</f>
        <v>Unique</v>
      </c>
    </row>
    <row r="309" spans="1:14" x14ac:dyDescent="0.2">
      <c r="A309" s="2">
        <f t="shared" si="17"/>
        <v>97</v>
      </c>
      <c r="B309" t="s">
        <v>127</v>
      </c>
      <c r="C309" t="s">
        <v>32</v>
      </c>
      <c r="D309" s="5">
        <v>36013</v>
      </c>
      <c r="E309" s="41">
        <f t="shared" ca="1" si="18"/>
        <v>23</v>
      </c>
      <c r="F309" s="42" t="str">
        <f>IFERROR(VLOOKUP(B309&amp;C309,AUS_male_points_list!$A$3:$S$1048576,19,FALSE), IFERROR(VLOOKUP(B309&amp;C309,AUS_female_points_list!$A$3:$S$1048576,19,FALSE),""))</f>
        <v/>
      </c>
      <c r="G309" s="2" t="str">
        <f>_xlfn.IFNA(VLOOKUP(B309&amp;C309,Nat_Champs!$C$2:$D$41,2,),"")</f>
        <v/>
      </c>
      <c r="H309" s="79">
        <f>IFERROR(VLOOKUP(B309&amp;C309,AUS_male_Toplist_21_22!$O$3:$R$2969,2,FALSE),IFERROR(VLOOKUP(B309&amp;C309,AUS_female_Toplist_21_22!$O$3:$R$2879,2,FALSE),"Not found"))</f>
        <v>1090</v>
      </c>
      <c r="I309" s="79">
        <f>IFERROR(VLOOKUP(B309&amp;C309,AUS_male_Toplist_21_22!$O$3:$R$2969,3,FALSE),IFERROR(VLOOKUP(B309&amp;C309,AUS_female_Toplist_21_22!$O$3:$R$2879,3,FALSE),"Not found"))</f>
        <v>59</v>
      </c>
      <c r="J309" s="2">
        <f>IFERROR(VLOOKUP(B309&amp;C309,AUS_male_Toplist_21_22!$O$3:$R$2969,4,FALSE),IFERROR(VLOOKUP(B309&amp;C309,AUS_female_Toplist_21_22!$O$3:$R$2879,4,FALSE),"Not found"))</f>
        <v>8</v>
      </c>
      <c r="K309" s="2">
        <f>(COUNTIF($B$2:$B309,$B309)=1)+0</f>
        <v>1</v>
      </c>
      <c r="L309" s="2">
        <f>IF(K309=1,RANK(H309,$H$2:$H$1208,0),"Alternate event")</f>
        <v>237</v>
      </c>
      <c r="M309" s="2" t="str">
        <f t="shared" si="16"/>
        <v>Danielle SHAW100mh</v>
      </c>
      <c r="N309" t="str">
        <f>IF(COUNTIFS($M$2:$M$3996, M309)&gt;1, "Duplicate", "Unique")</f>
        <v>Unique</v>
      </c>
    </row>
    <row r="310" spans="1:14" x14ac:dyDescent="0.2">
      <c r="A310" s="2">
        <f t="shared" si="17"/>
        <v>97</v>
      </c>
      <c r="B310" t="s">
        <v>670</v>
      </c>
      <c r="C310" t="s">
        <v>28</v>
      </c>
      <c r="D310" s="5">
        <v>33550</v>
      </c>
      <c r="E310" s="41">
        <f t="shared" ca="1" si="18"/>
        <v>30</v>
      </c>
      <c r="F310" s="42" t="str">
        <f>IFERROR(VLOOKUP(B310&amp;C310,AUS_male_points_list!$A$3:$S$1048576,19,FALSE), IFERROR(VLOOKUP(B310&amp;C310,AUS_female_points_list!$A$3:$S$1048576,19,FALSE),""))</f>
        <v/>
      </c>
      <c r="G310" s="2" t="str">
        <f>_xlfn.IFNA(VLOOKUP(B310&amp;C310,Nat_Champs!$C$2:$D$41,2,),"")</f>
        <v/>
      </c>
      <c r="H310" s="79">
        <f>IFERROR(VLOOKUP(B310&amp;C310,AUS_male_Toplist_21_22!$O$3:$R$2969,2,FALSE),IFERROR(VLOOKUP(B310&amp;C310,AUS_female_Toplist_21_22!$O$3:$R$2879,2,FALSE),"Not found"))</f>
        <v>1119</v>
      </c>
      <c r="I310" s="79">
        <f>IFERROR(VLOOKUP(B310&amp;C310,AUS_male_Toplist_21_22!$O$3:$R$2969,3,FALSE),IFERROR(VLOOKUP(B310&amp;C310,AUS_female_Toplist_21_22!$O$3:$R$2879,3,FALSE),"Not found"))</f>
        <v>59</v>
      </c>
      <c r="J310" s="2">
        <f>IFERROR(VLOOKUP(B310&amp;C310,AUS_male_Toplist_21_22!$O$3:$R$2969,4,FALSE),IFERROR(VLOOKUP(B310&amp;C310,AUS_female_Toplist_21_22!$O$3:$R$2879,4,FALSE),"Not found"))</f>
        <v>12</v>
      </c>
      <c r="K310" s="2">
        <f>(COUNTIF($B$2:$B310,$B310)=1)+0</f>
        <v>0</v>
      </c>
      <c r="L310" s="2" t="str">
        <f>IF(K310=1,RANK(H310,$H$2:$H$1208,0),"Alternate event")</f>
        <v>Alternate event</v>
      </c>
      <c r="M310" s="2" t="str">
        <f t="shared" si="16"/>
        <v>Ben BUCKINGHAM1500m</v>
      </c>
      <c r="N310" t="str">
        <f>IF(COUNTIFS($M$2:$M$3996, M310)&gt;1, "Duplicate", "Unique")</f>
        <v>Unique</v>
      </c>
    </row>
    <row r="311" spans="1:14" x14ac:dyDescent="0.2">
      <c r="A311" s="2">
        <f t="shared" si="17"/>
        <v>97</v>
      </c>
      <c r="B311" t="s">
        <v>4564</v>
      </c>
      <c r="C311" t="s">
        <v>43</v>
      </c>
      <c r="D311" s="5">
        <v>38315</v>
      </c>
      <c r="E311" s="41">
        <f t="shared" ca="1" si="18"/>
        <v>17</v>
      </c>
      <c r="F311" s="42" t="str">
        <f>IFERROR(VLOOKUP(B311&amp;C311,AUS_male_points_list!$A$3:$S$1048576,19,FALSE), IFERROR(VLOOKUP(B311&amp;C311,AUS_female_points_list!$A$3:$S$1048576,19,FALSE),""))</f>
        <v/>
      </c>
      <c r="G311" s="2" t="str">
        <f>_xlfn.IFNA(VLOOKUP(B311&amp;C311,Nat_Champs!$C$2:$D$41,2,),"")</f>
        <v/>
      </c>
      <c r="H311" s="79">
        <f>IFERROR(VLOOKUP(B311&amp;C311,AUS_male_Toplist_21_22!$O$3:$R$2969,2,FALSE),IFERROR(VLOOKUP(B311&amp;C311,AUS_female_Toplist_21_22!$O$3:$R$2879,2,FALSE),"Not found"))</f>
        <v>790</v>
      </c>
      <c r="I311" s="79">
        <f>IFERROR(VLOOKUP(B311&amp;C311,AUS_male_Toplist_21_22!$O$3:$R$2969,3,FALSE),IFERROR(VLOOKUP(B311&amp;C311,AUS_female_Toplist_21_22!$O$3:$R$2879,3,FALSE),"Not found"))</f>
        <v>59</v>
      </c>
      <c r="J311" s="2">
        <f>IFERROR(VLOOKUP(B311&amp;C311,AUS_male_Toplist_21_22!$O$3:$R$2969,4,FALSE),IFERROR(VLOOKUP(B311&amp;C311,AUS_female_Toplist_21_22!$O$3:$R$2879,4,FALSE),"Not found"))</f>
        <v>12</v>
      </c>
      <c r="K311" s="2">
        <f>(COUNTIF($B$2:$B311,$B311)=1)+0</f>
        <v>1</v>
      </c>
      <c r="L311" s="2">
        <f>IF(K311=1,RANK(H311,$H$2:$H$1208,0),"Alternate event")</f>
        <v>931</v>
      </c>
      <c r="M311" s="2" t="str">
        <f t="shared" si="16"/>
        <v>Lily TILTheptathlon</v>
      </c>
      <c r="N311" t="str">
        <f>IF(COUNTIFS($M$2:$M$3996, M311)&gt;1, "Duplicate", "Unique")</f>
        <v>Unique</v>
      </c>
    </row>
    <row r="312" spans="1:14" x14ac:dyDescent="0.2">
      <c r="A312" s="2">
        <f t="shared" si="17"/>
        <v>97</v>
      </c>
      <c r="B312" t="s">
        <v>396</v>
      </c>
      <c r="C312" t="s">
        <v>38</v>
      </c>
      <c r="D312" s="5">
        <v>37271</v>
      </c>
      <c r="E312" s="41">
        <f t="shared" ca="1" si="18"/>
        <v>20</v>
      </c>
      <c r="F312" s="42" t="str">
        <f>IFERROR(VLOOKUP(B312&amp;C312,AUS_male_points_list!$A$3:$S$1048576,19,FALSE), IFERROR(VLOOKUP(B312&amp;C312,AUS_female_points_list!$A$3:$S$1048576,19,FALSE),""))</f>
        <v/>
      </c>
      <c r="G312" s="2" t="str">
        <f>_xlfn.IFNA(VLOOKUP(B312&amp;C312,Nat_Champs!$C$2:$D$41,2,),"")</f>
        <v/>
      </c>
      <c r="H312" s="79">
        <f>IFERROR(VLOOKUP(B312&amp;C312,AUS_male_Toplist_21_22!$O$3:$R$2969,2,FALSE),IFERROR(VLOOKUP(B312&amp;C312,AUS_female_Toplist_21_22!$O$3:$R$2879,2,FALSE),"Not found"))</f>
        <v>1003</v>
      </c>
      <c r="I312" s="79">
        <f>IFERROR(VLOOKUP(B312&amp;C312,AUS_male_Toplist_21_22!$O$3:$R$2969,3,FALSE),IFERROR(VLOOKUP(B312&amp;C312,AUS_female_Toplist_21_22!$O$3:$R$2879,3,FALSE),"Not found"))</f>
        <v>60</v>
      </c>
      <c r="J312" s="2">
        <f>IFERROR(VLOOKUP(B312&amp;C312,AUS_male_Toplist_21_22!$O$3:$R$2969,4,FALSE),IFERROR(VLOOKUP(B312&amp;C312,AUS_female_Toplist_21_22!$O$3:$R$2879,4,FALSE),"Not found"))</f>
        <v>7</v>
      </c>
      <c r="K312" s="2">
        <f>(COUNTIF($B$2:$B312,$B312)=1)+0</f>
        <v>1</v>
      </c>
      <c r="L312" s="2">
        <f>IF(K312=1,RANK(H312,$H$2:$H$1208,0),"Alternate event")</f>
        <v>574</v>
      </c>
      <c r="M312" s="2" t="str">
        <f t="shared" ref="M312:M375" si="19">B312&amp;C312</f>
        <v>Charlotte MCGILLtriple-jump</v>
      </c>
      <c r="N312" t="str">
        <f>IF(COUNTIFS($M$2:$M$3996, M312)&gt;1, "Duplicate", "Unique")</f>
        <v>Unique</v>
      </c>
    </row>
    <row r="313" spans="1:14" x14ac:dyDescent="0.2">
      <c r="A313" s="2">
        <f t="shared" si="17"/>
        <v>97</v>
      </c>
      <c r="B313" t="s">
        <v>513</v>
      </c>
      <c r="C313" t="s">
        <v>31</v>
      </c>
      <c r="D313" s="5">
        <v>36598</v>
      </c>
      <c r="E313" s="41">
        <f t="shared" ca="1" si="18"/>
        <v>22</v>
      </c>
      <c r="F313" s="42" t="str">
        <f>IFERROR(VLOOKUP(B313&amp;C313,AUS_male_points_list!$A$3:$S$1048576,19,FALSE), IFERROR(VLOOKUP(B313&amp;C313,AUS_female_points_list!$A$3:$S$1048576,19,FALSE),""))</f>
        <v/>
      </c>
      <c r="G313" s="2" t="str">
        <f>_xlfn.IFNA(VLOOKUP(B313&amp;C313,Nat_Champs!$C$2:$D$41,2,),"")</f>
        <v/>
      </c>
      <c r="H313" s="79">
        <f>IFERROR(VLOOKUP(B313&amp;C313,AUS_male_Toplist_21_22!$O$3:$R$2969,2,FALSE),IFERROR(VLOOKUP(B313&amp;C313,AUS_female_Toplist_21_22!$O$3:$R$2879,2,FALSE),"Not found"))</f>
        <v>1058</v>
      </c>
      <c r="I313" s="79">
        <f>IFERROR(VLOOKUP(B313&amp;C313,AUS_male_Toplist_21_22!$O$3:$R$2969,3,FALSE),IFERROR(VLOOKUP(B313&amp;C313,AUS_female_Toplist_21_22!$O$3:$R$2879,3,FALSE),"Not found"))</f>
        <v>60</v>
      </c>
      <c r="J313" s="2">
        <f>IFERROR(VLOOKUP(B313&amp;C313,AUS_male_Toplist_21_22!$O$3:$R$2969,4,FALSE),IFERROR(VLOOKUP(B313&amp;C313,AUS_female_Toplist_21_22!$O$3:$R$2879,4,FALSE),"Not found"))</f>
        <v>8</v>
      </c>
      <c r="K313" s="2">
        <f>(COUNTIF($B$2:$B313,$B313)=1)+0</f>
        <v>0</v>
      </c>
      <c r="L313" s="2" t="str">
        <f>IF(K313=1,RANK(H313,$H$2:$H$1208,0),"Alternate event")</f>
        <v>Alternate event</v>
      </c>
      <c r="M313" s="2" t="str">
        <f t="shared" si="19"/>
        <v>Ashley MOLONEY110mh</v>
      </c>
      <c r="N313" t="str">
        <f>IF(COUNTIFS($M$2:$M$3996, M313)&gt;1, "Duplicate", "Unique")</f>
        <v>Unique</v>
      </c>
    </row>
    <row r="314" spans="1:14" x14ac:dyDescent="0.2">
      <c r="A314" s="2">
        <f t="shared" si="17"/>
        <v>97</v>
      </c>
      <c r="B314" t="s">
        <v>613</v>
      </c>
      <c r="C314" t="s">
        <v>28</v>
      </c>
      <c r="D314" s="5">
        <v>35528</v>
      </c>
      <c r="E314" s="41">
        <f t="shared" ca="1" si="18"/>
        <v>24</v>
      </c>
      <c r="F314" s="42" t="str">
        <f>IFERROR(VLOOKUP(B314&amp;C314,AUS_male_points_list!$A$3:$S$1048576,19,FALSE), IFERROR(VLOOKUP(B314&amp;C314,AUS_female_points_list!$A$3:$S$1048576,19,FALSE),""))</f>
        <v/>
      </c>
      <c r="G314" s="2" t="str">
        <f>_xlfn.IFNA(VLOOKUP(B314&amp;C314,Nat_Champs!$C$2:$D$41,2,),"")</f>
        <v/>
      </c>
      <c r="H314" s="79">
        <f>IFERROR(VLOOKUP(B314&amp;C314,AUS_male_Toplist_21_22!$O$3:$R$2969,2,FALSE),IFERROR(VLOOKUP(B314&amp;C314,AUS_female_Toplist_21_22!$O$3:$R$2879,2,FALSE),"Not found"))</f>
        <v>1118</v>
      </c>
      <c r="I314" s="79">
        <f>IFERROR(VLOOKUP(B314&amp;C314,AUS_male_Toplist_21_22!$O$3:$R$2969,3,FALSE),IFERROR(VLOOKUP(B314&amp;C314,AUS_female_Toplist_21_22!$O$3:$R$2879,3,FALSE),"Not found"))</f>
        <v>60</v>
      </c>
      <c r="J314" s="2">
        <f>IFERROR(VLOOKUP(B314&amp;C314,AUS_male_Toplist_21_22!$O$3:$R$2969,4,FALSE),IFERROR(VLOOKUP(B314&amp;C314,AUS_female_Toplist_21_22!$O$3:$R$2879,4,FALSE),"Not found"))</f>
        <v>13</v>
      </c>
      <c r="K314" s="2">
        <f>(COUNTIF($B$2:$B314,$B314)=1)+0</f>
        <v>1</v>
      </c>
      <c r="L314" s="2">
        <f>IF(K314=1,RANK(H314,$H$2:$H$1208,0),"Alternate event")</f>
        <v>132</v>
      </c>
      <c r="M314" s="2" t="str">
        <f t="shared" si="19"/>
        <v>Jack ANSTEY1500m</v>
      </c>
      <c r="N314" t="str">
        <f>IF(COUNTIFS($M$2:$M$3996, M314)&gt;1, "Duplicate", "Unique")</f>
        <v>Unique</v>
      </c>
    </row>
    <row r="315" spans="1:14" x14ac:dyDescent="0.2">
      <c r="A315" s="2">
        <f t="shared" si="17"/>
        <v>97</v>
      </c>
      <c r="B315" t="s">
        <v>966</v>
      </c>
      <c r="C315" t="s">
        <v>43</v>
      </c>
      <c r="D315" s="5">
        <v>37210</v>
      </c>
      <c r="E315" s="41">
        <f t="shared" ca="1" si="18"/>
        <v>20</v>
      </c>
      <c r="F315" s="42" t="str">
        <f>IFERROR(VLOOKUP(B315&amp;C315,AUS_male_points_list!$A$3:$S$1048576,19,FALSE), IFERROR(VLOOKUP(B315&amp;C315,AUS_female_points_list!$A$3:$S$1048576,19,FALSE),""))</f>
        <v/>
      </c>
      <c r="G315" s="2" t="str">
        <f>_xlfn.IFNA(VLOOKUP(B315&amp;C315,Nat_Champs!$C$2:$D$41,2,),"")</f>
        <v/>
      </c>
      <c r="H315" s="79">
        <f>IFERROR(VLOOKUP(B315&amp;C315,AUS_male_Toplist_21_22!$O$3:$R$2969,2,FALSE),IFERROR(VLOOKUP(B315&amp;C315,AUS_female_Toplist_21_22!$O$3:$R$2879,2,FALSE),"Not found"))</f>
        <v>785</v>
      </c>
      <c r="I315" s="79">
        <f>IFERROR(VLOOKUP(B315&amp;C315,AUS_male_Toplist_21_22!$O$3:$R$2969,3,FALSE),IFERROR(VLOOKUP(B315&amp;C315,AUS_female_Toplist_21_22!$O$3:$R$2879,3,FALSE),"Not found"))</f>
        <v>60</v>
      </c>
      <c r="J315" s="2">
        <f>IFERROR(VLOOKUP(B315&amp;C315,AUS_male_Toplist_21_22!$O$3:$R$2969,4,FALSE),IFERROR(VLOOKUP(B315&amp;C315,AUS_female_Toplist_21_22!$O$3:$R$2879,4,FALSE),"Not found"))</f>
        <v>13</v>
      </c>
      <c r="K315" s="2">
        <f>(COUNTIF($B$2:$B315,$B315)=1)+0</f>
        <v>1</v>
      </c>
      <c r="L315" s="2">
        <f>IF(K315=1,RANK(H315,$H$2:$H$1208,0),"Alternate event")</f>
        <v>937</v>
      </c>
      <c r="M315" s="2" t="str">
        <f t="shared" si="19"/>
        <v>Amie BOWREYheptathlon</v>
      </c>
      <c r="N315" t="str">
        <f>IF(COUNTIFS($M$2:$M$3996, M315)&gt;1, "Duplicate", "Unique")</f>
        <v>Unique</v>
      </c>
    </row>
    <row r="316" spans="1:14" x14ac:dyDescent="0.2">
      <c r="A316" s="2">
        <f t="shared" si="17"/>
        <v>97</v>
      </c>
      <c r="B316" t="s">
        <v>604</v>
      </c>
      <c r="C316" t="s">
        <v>27</v>
      </c>
      <c r="D316" s="5">
        <v>37180</v>
      </c>
      <c r="E316" s="41">
        <f t="shared" ca="1" si="18"/>
        <v>20</v>
      </c>
      <c r="F316" s="42" t="str">
        <f>IFERROR(VLOOKUP(B316&amp;C316,AUS_male_points_list!$A$3:$S$1048576,19,FALSE), IFERROR(VLOOKUP(B316&amp;C316,AUS_female_points_list!$A$3:$S$1048576,19,FALSE),""))</f>
        <v/>
      </c>
      <c r="G316" s="2" t="str">
        <f>_xlfn.IFNA(VLOOKUP(B316&amp;C316,Nat_Champs!$C$2:$D$41,2,),"")</f>
        <v/>
      </c>
      <c r="H316" s="79">
        <f>IFERROR(VLOOKUP(B316&amp;C316,AUS_male_Toplist_21_22!$O$3:$R$2969,2,FALSE),IFERROR(VLOOKUP(B316&amp;C316,AUS_female_Toplist_21_22!$O$3:$R$2879,2,FALSE),"Not found"))</f>
        <v>1122</v>
      </c>
      <c r="I316" s="79">
        <f>IFERROR(VLOOKUP(B316&amp;C316,AUS_male_Toplist_21_22!$O$3:$R$2969,3,FALSE),IFERROR(VLOOKUP(B316&amp;C316,AUS_female_Toplist_21_22!$O$3:$R$2879,3,FALSE),"Not found"))</f>
        <v>61</v>
      </c>
      <c r="J316" s="2">
        <f>IFERROR(VLOOKUP(B316&amp;C316,AUS_male_Toplist_21_22!$O$3:$R$2969,4,FALSE),IFERROR(VLOOKUP(B316&amp;C316,AUS_female_Toplist_21_22!$O$3:$R$2879,4,FALSE),"Not found"))</f>
        <v>4</v>
      </c>
      <c r="K316" s="2">
        <f>(COUNTIF($B$2:$B316,$B316)=1)+0</f>
        <v>1</v>
      </c>
      <c r="L316" s="2">
        <f>IF(K316=1,RANK(H316,$H$2:$H$1208,0),"Alternate event")</f>
        <v>125</v>
      </c>
      <c r="M316" s="2" t="str">
        <f t="shared" si="19"/>
        <v>Jack LUNN800m</v>
      </c>
      <c r="N316" t="str">
        <f>IF(COUNTIFS($M$2:$M$3996, M316)&gt;1, "Duplicate", "Unique")</f>
        <v>Unique</v>
      </c>
    </row>
    <row r="317" spans="1:14" x14ac:dyDescent="0.2">
      <c r="A317" s="2">
        <f t="shared" si="17"/>
        <v>97</v>
      </c>
      <c r="B317" t="s">
        <v>660</v>
      </c>
      <c r="C317" t="s">
        <v>34</v>
      </c>
      <c r="D317" s="5">
        <v>35709</v>
      </c>
      <c r="E317" s="41">
        <f t="shared" ca="1" si="18"/>
        <v>24</v>
      </c>
      <c r="F317" s="42" t="str">
        <f>IFERROR(VLOOKUP(B317&amp;C317,AUS_male_points_list!$A$3:$S$1048576,19,FALSE), IFERROR(VLOOKUP(B317&amp;C317,AUS_female_points_list!$A$3:$S$1048576,19,FALSE),""))</f>
        <v/>
      </c>
      <c r="G317" s="2" t="str">
        <f>_xlfn.IFNA(VLOOKUP(B317&amp;C317,Nat_Champs!$C$2:$D$41,2,),"")</f>
        <v/>
      </c>
      <c r="H317" s="79">
        <f>IFERROR(VLOOKUP(B317&amp;C317,AUS_male_Toplist_21_22!$O$3:$R$2969,2,FALSE),IFERROR(VLOOKUP(B317&amp;C317,AUS_female_Toplist_21_22!$O$3:$R$2879,2,FALSE),"Not found"))</f>
        <v>1064</v>
      </c>
      <c r="I317" s="79">
        <f>IFERROR(VLOOKUP(B317&amp;C317,AUS_male_Toplist_21_22!$O$3:$R$2969,3,FALSE),IFERROR(VLOOKUP(B317&amp;C317,AUS_female_Toplist_21_22!$O$3:$R$2879,3,FALSE),"Not found"))</f>
        <v>61</v>
      </c>
      <c r="J317" s="2">
        <f>IFERROR(VLOOKUP(B317&amp;C317,AUS_male_Toplist_21_22!$O$3:$R$2969,4,FALSE),IFERROR(VLOOKUP(B317&amp;C317,AUS_female_Toplist_21_22!$O$3:$R$2879,4,FALSE),"Not found"))</f>
        <v>7</v>
      </c>
      <c r="K317" s="2">
        <f>(COUNTIF($B$2:$B317,$B317)=1)+0</f>
        <v>1</v>
      </c>
      <c r="L317" s="2">
        <f>IF(K317=1,RANK(H317,$H$2:$H$1208,0),"Alternate event")</f>
        <v>329</v>
      </c>
      <c r="M317" s="2" t="str">
        <f t="shared" si="19"/>
        <v>Liam CASHIN3000msc</v>
      </c>
      <c r="N317" t="str">
        <f>IF(COUNTIFS($M$2:$M$3996, M317)&gt;1, "Duplicate", "Unique")</f>
        <v>Unique</v>
      </c>
    </row>
    <row r="318" spans="1:14" x14ac:dyDescent="0.2">
      <c r="A318" s="2">
        <f t="shared" si="17"/>
        <v>97</v>
      </c>
      <c r="B318" t="s">
        <v>290</v>
      </c>
      <c r="C318" t="s">
        <v>29</v>
      </c>
      <c r="D318" s="5">
        <v>32724</v>
      </c>
      <c r="E318" s="41">
        <f t="shared" ca="1" si="18"/>
        <v>32</v>
      </c>
      <c r="F318" s="42" t="str">
        <f>IFERROR(VLOOKUP(B318&amp;C318,AUS_male_points_list!$A$3:$S$1048576,19,FALSE), IFERROR(VLOOKUP(B318&amp;C318,AUS_female_points_list!$A$3:$S$1048576,19,FALSE),""))</f>
        <v/>
      </c>
      <c r="G318" s="2" t="str">
        <f>_xlfn.IFNA(VLOOKUP(B318&amp;C318,Nat_Champs!$C$2:$D$41,2,),"")</f>
        <v/>
      </c>
      <c r="H318" s="79">
        <f>IFERROR(VLOOKUP(B318&amp;C318,AUS_male_Toplist_21_22!$O$3:$R$2969,2,FALSE),IFERROR(VLOOKUP(B318&amp;C318,AUS_female_Toplist_21_22!$O$3:$R$2879,2,FALSE),"Not found"))</f>
        <v>1110</v>
      </c>
      <c r="I318" s="79">
        <f>IFERROR(VLOOKUP(B318&amp;C318,AUS_male_Toplist_21_22!$O$3:$R$2969,3,FALSE),IFERROR(VLOOKUP(B318&amp;C318,AUS_female_Toplist_21_22!$O$3:$R$2879,3,FALSE),"Not found"))</f>
        <v>61</v>
      </c>
      <c r="J318" s="2">
        <f>IFERROR(VLOOKUP(B318&amp;C318,AUS_male_Toplist_21_22!$O$3:$R$2969,4,FALSE),IFERROR(VLOOKUP(B318&amp;C318,AUS_female_Toplist_21_22!$O$3:$R$2879,4,FALSE),"Not found"))</f>
        <v>9</v>
      </c>
      <c r="K318" s="2">
        <f>(COUNTIF($B$2:$B318,$B318)=1)+0</f>
        <v>0</v>
      </c>
      <c r="L318" s="2" t="str">
        <f>IF(K318=1,RANK(H318,$H$2:$H$1208,0),"Alternate event")</f>
        <v>Alternate event</v>
      </c>
      <c r="M318" s="2" t="str">
        <f t="shared" si="19"/>
        <v>Genevieve GREGSON5000m</v>
      </c>
      <c r="N318" t="str">
        <f>IF(COUNTIFS($M$2:$M$3996, M318)&gt;1, "Duplicate", "Unique")</f>
        <v>Unique</v>
      </c>
    </row>
    <row r="319" spans="1:14" x14ac:dyDescent="0.2">
      <c r="A319" s="2">
        <f t="shared" si="17"/>
        <v>97</v>
      </c>
      <c r="B319" t="s">
        <v>461</v>
      </c>
      <c r="C319" t="s">
        <v>39</v>
      </c>
      <c r="D319" s="5">
        <v>35938</v>
      </c>
      <c r="E319" s="41">
        <f t="shared" ca="1" si="18"/>
        <v>23</v>
      </c>
      <c r="F319" s="42" t="str">
        <f>IFERROR(VLOOKUP(B319&amp;C319,AUS_male_points_list!$A$3:$S$1048576,19,FALSE), IFERROR(VLOOKUP(B319&amp;C319,AUS_female_points_list!$A$3:$S$1048576,19,FALSE),""))</f>
        <v/>
      </c>
      <c r="G319" s="2" t="str">
        <f>_xlfn.IFNA(VLOOKUP(B319&amp;C319,Nat_Champs!$C$2:$D$41,2,),"")</f>
        <v/>
      </c>
      <c r="H319" s="79">
        <f>IFERROR(VLOOKUP(B319&amp;C319,AUS_male_Toplist_21_22!$O$3:$R$2969,2,FALSE),IFERROR(VLOOKUP(B319&amp;C319,AUS_female_Toplist_21_22!$O$3:$R$2879,2,FALSE),"Not found"))</f>
        <v>880</v>
      </c>
      <c r="I319" s="79">
        <f>IFERROR(VLOOKUP(B319&amp;C319,AUS_male_Toplist_21_22!$O$3:$R$2969,3,FALSE),IFERROR(VLOOKUP(B319&amp;C319,AUS_female_Toplist_21_22!$O$3:$R$2879,3,FALSE),"Not found"))</f>
        <v>62</v>
      </c>
      <c r="J319" s="2">
        <f>IFERROR(VLOOKUP(B319&amp;C319,AUS_male_Toplist_21_22!$O$3:$R$2969,4,FALSE),IFERROR(VLOOKUP(B319&amp;C319,AUS_female_Toplist_21_22!$O$3:$R$2879,4,FALSE),"Not found"))</f>
        <v>3</v>
      </c>
      <c r="K319" s="2">
        <f>(COUNTIF($B$2:$B319,$B319)=1)+0</f>
        <v>0</v>
      </c>
      <c r="L319" s="2" t="str">
        <f>IF(K319=1,RANK(H319,$H$2:$H$1208,0),"Alternate event")</f>
        <v>Alternate event</v>
      </c>
      <c r="M319" s="2" t="str">
        <f t="shared" si="19"/>
        <v>Julia BOURKEshot-put</v>
      </c>
      <c r="N319" t="str">
        <f>IF(COUNTIFS($M$2:$M$3996, M319)&gt;1, "Duplicate", "Unique")</f>
        <v>Unique</v>
      </c>
    </row>
    <row r="320" spans="1:14" x14ac:dyDescent="0.2">
      <c r="A320" s="2">
        <f t="shared" si="17"/>
        <v>97</v>
      </c>
      <c r="B320" t="s">
        <v>370</v>
      </c>
      <c r="C320" t="s">
        <v>37</v>
      </c>
      <c r="D320" s="5">
        <v>36860</v>
      </c>
      <c r="E320" s="41">
        <f t="shared" ca="1" si="18"/>
        <v>21</v>
      </c>
      <c r="F320" s="42" t="str">
        <f>IFERROR(VLOOKUP(B320&amp;C320,AUS_male_points_list!$A$3:$S$1048576,19,FALSE), IFERROR(VLOOKUP(B320&amp;C320,AUS_female_points_list!$A$3:$S$1048576,19,FALSE),""))</f>
        <v/>
      </c>
      <c r="G320" s="2" t="str">
        <f>_xlfn.IFNA(VLOOKUP(B320&amp;C320,Nat_Champs!$C$2:$D$41,2,),"")</f>
        <v/>
      </c>
      <c r="H320" s="79">
        <f>IFERROR(VLOOKUP(B320&amp;C320,AUS_male_Toplist_21_22!$O$3:$R$2969,2,FALSE),IFERROR(VLOOKUP(B320&amp;C320,AUS_female_Toplist_21_22!$O$3:$R$2879,2,FALSE),"Not found"))</f>
        <v>1055</v>
      </c>
      <c r="I320" s="79">
        <f>IFERROR(VLOOKUP(B320&amp;C320,AUS_male_Toplist_21_22!$O$3:$R$2969,3,FALSE),IFERROR(VLOOKUP(B320&amp;C320,AUS_female_Toplist_21_22!$O$3:$R$2879,3,FALSE),"Not found"))</f>
        <v>62</v>
      </c>
      <c r="J320" s="2">
        <f>IFERROR(VLOOKUP(B320&amp;C320,AUS_male_Toplist_21_22!$O$3:$R$2969,4,FALSE),IFERROR(VLOOKUP(B320&amp;C320,AUS_female_Toplist_21_22!$O$3:$R$2879,4,FALSE),"Not found"))</f>
        <v>7</v>
      </c>
      <c r="K320" s="2">
        <f>(COUNTIF($B$2:$B320,$B320)=1)+0</f>
        <v>1</v>
      </c>
      <c r="L320" s="2">
        <f>IF(K320=1,RANK(H320,$H$2:$H$1208,0),"Alternate event")</f>
        <v>366</v>
      </c>
      <c r="M320" s="2" t="str">
        <f t="shared" si="19"/>
        <v>Brittany CARROLLlong-jump</v>
      </c>
      <c r="N320" t="str">
        <f>IF(COUNTIFS($M$2:$M$3996, M320)&gt;1, "Duplicate", "Unique")</f>
        <v>Unique</v>
      </c>
    </row>
    <row r="321" spans="1:14" x14ac:dyDescent="0.2">
      <c r="A321" s="2">
        <f t="shared" si="17"/>
        <v>97</v>
      </c>
      <c r="B321" t="s">
        <v>375</v>
      </c>
      <c r="C321" t="s">
        <v>37</v>
      </c>
      <c r="D321" s="5">
        <v>35834</v>
      </c>
      <c r="E321" s="41">
        <f t="shared" ca="1" si="18"/>
        <v>24</v>
      </c>
      <c r="F321" s="42" t="str">
        <f>IFERROR(VLOOKUP(B321&amp;C321,AUS_male_points_list!$A$3:$S$1048576,19,FALSE), IFERROR(VLOOKUP(B321&amp;C321,AUS_female_points_list!$A$3:$S$1048576,19,FALSE),""))</f>
        <v/>
      </c>
      <c r="G321" s="2" t="str">
        <f>_xlfn.IFNA(VLOOKUP(B321&amp;C321,Nat_Champs!$C$2:$D$41,2,),"")</f>
        <v/>
      </c>
      <c r="H321" s="79">
        <f>IFERROR(VLOOKUP(B321&amp;C321,AUS_male_Toplist_21_22!$O$3:$R$2969,2,FALSE),IFERROR(VLOOKUP(B321&amp;C321,AUS_female_Toplist_21_22!$O$3:$R$2879,2,FALSE),"Not found"))</f>
        <v>1055</v>
      </c>
      <c r="I321" s="79">
        <f>IFERROR(VLOOKUP(B321&amp;C321,AUS_male_Toplist_21_22!$O$3:$R$2969,3,FALSE),IFERROR(VLOOKUP(B321&amp;C321,AUS_female_Toplist_21_22!$O$3:$R$2879,3,FALSE),"Not found"))</f>
        <v>62</v>
      </c>
      <c r="J321" s="2">
        <f>IFERROR(VLOOKUP(B321&amp;C321,AUS_male_Toplist_21_22!$O$3:$R$2969,4,FALSE),IFERROR(VLOOKUP(B321&amp;C321,AUS_female_Toplist_21_22!$O$3:$R$2879,4,FALSE),"Not found"))</f>
        <v>7</v>
      </c>
      <c r="K321" s="2">
        <f>(COUNTIF($B$2:$B321,$B321)=1)+0</f>
        <v>1</v>
      </c>
      <c r="L321" s="2">
        <f>IF(K321=1,RANK(H321,$H$2:$H$1208,0),"Alternate event")</f>
        <v>366</v>
      </c>
      <c r="M321" s="2" t="str">
        <f t="shared" si="19"/>
        <v>Tay-Leiha CLARKlong-jump</v>
      </c>
      <c r="N321" t="str">
        <f>IF(COUNTIFS($M$2:$M$3996, M321)&gt;1, "Duplicate", "Unique")</f>
        <v>Unique</v>
      </c>
    </row>
    <row r="322" spans="1:14" x14ac:dyDescent="0.2">
      <c r="A322" s="2">
        <f t="shared" ref="A322:A385" si="20">IF(AND(K322=1,J322&lt;=3),A321+1,A321)</f>
        <v>97</v>
      </c>
      <c r="B322" t="s">
        <v>340</v>
      </c>
      <c r="C322" t="s">
        <v>32</v>
      </c>
      <c r="D322" s="5">
        <v>34623</v>
      </c>
      <c r="E322" s="41">
        <f t="shared" ca="1" si="18"/>
        <v>27</v>
      </c>
      <c r="F322" s="42" t="str">
        <f>IFERROR(VLOOKUP(B322&amp;C322,AUS_male_points_list!$A$3:$S$1048576,19,FALSE), IFERROR(VLOOKUP(B322&amp;C322,AUS_female_points_list!$A$3:$S$1048576,19,FALSE),""))</f>
        <v/>
      </c>
      <c r="G322" s="2" t="str">
        <f>_xlfn.IFNA(VLOOKUP(B322&amp;C322,Nat_Champs!$C$2:$D$41,2,),"")</f>
        <v/>
      </c>
      <c r="H322" s="79">
        <f>IFERROR(VLOOKUP(B322&amp;C322,AUS_male_Toplist_21_22!$O$3:$R$2969,2,FALSE),IFERROR(VLOOKUP(B322&amp;C322,AUS_female_Toplist_21_22!$O$3:$R$2879,2,FALSE),"Not found"))</f>
        <v>1088</v>
      </c>
      <c r="I322" s="79">
        <f>IFERROR(VLOOKUP(B322&amp;C322,AUS_male_Toplist_21_22!$O$3:$R$2969,3,FALSE),IFERROR(VLOOKUP(B322&amp;C322,AUS_female_Toplist_21_22!$O$3:$R$2879,3,FALSE),"Not found"))</f>
        <v>62</v>
      </c>
      <c r="J322" s="2">
        <f>IFERROR(VLOOKUP(B322&amp;C322,AUS_male_Toplist_21_22!$O$3:$R$2969,4,FALSE),IFERROR(VLOOKUP(B322&amp;C322,AUS_female_Toplist_21_22!$O$3:$R$2879,4,FALSE),"Not found"))</f>
        <v>9</v>
      </c>
      <c r="K322" s="2">
        <f>(COUNTIF($B$2:$B322,$B322)=1)+0</f>
        <v>0</v>
      </c>
      <c r="L322" s="2" t="str">
        <f>IF(K322=1,RANK(H322,$H$2:$H$1208,0),"Alternate event")</f>
        <v>Alternate event</v>
      </c>
      <c r="M322" s="2" t="str">
        <f t="shared" si="19"/>
        <v>Taneille CRASE100mh</v>
      </c>
      <c r="N322" t="str">
        <f>IF(COUNTIFS($M$2:$M$3996, M322)&gt;1, "Duplicate", "Unique")</f>
        <v>Unique</v>
      </c>
    </row>
    <row r="323" spans="1:14" x14ac:dyDescent="0.2">
      <c r="A323" s="2">
        <f t="shared" si="20"/>
        <v>97</v>
      </c>
      <c r="B323" t="s">
        <v>308</v>
      </c>
      <c r="C323" s="6" t="s">
        <v>29</v>
      </c>
      <c r="D323" s="5">
        <v>35618</v>
      </c>
      <c r="E323" s="41">
        <f t="shared" ca="1" si="18"/>
        <v>24</v>
      </c>
      <c r="F323" s="42" t="str">
        <f>IFERROR(VLOOKUP(B323&amp;C323,AUS_male_points_list!$A$3:$S$1048576,19,FALSE), IFERROR(VLOOKUP(B323&amp;C323,AUS_female_points_list!$A$3:$S$1048576,19,FALSE),""))</f>
        <v/>
      </c>
      <c r="G323" s="2" t="str">
        <f>_xlfn.IFNA(VLOOKUP(B323&amp;C323,Nat_Champs!$C$2:$D$41,2,),"")</f>
        <v/>
      </c>
      <c r="H323" s="79">
        <f>IFERROR(VLOOKUP(B323&amp;C323,AUS_male_Toplist_21_22!$O$3:$R$2969,2,FALSE),IFERROR(VLOOKUP(B323&amp;C323,AUS_female_Toplist_21_22!$O$3:$R$2879,2,FALSE),"Not found"))</f>
        <v>1107</v>
      </c>
      <c r="I323" s="79">
        <f>IFERROR(VLOOKUP(B323&amp;C323,AUS_male_Toplist_21_22!$O$3:$R$2969,3,FALSE),IFERROR(VLOOKUP(B323&amp;C323,AUS_female_Toplist_21_22!$O$3:$R$2879,3,FALSE),"Not found"))</f>
        <v>62</v>
      </c>
      <c r="J323" s="2">
        <f>IFERROR(VLOOKUP(B323&amp;C323,AUS_male_Toplist_21_22!$O$3:$R$2969,4,FALSE),IFERROR(VLOOKUP(B323&amp;C323,AUS_female_Toplist_21_22!$O$3:$R$2879,4,FALSE),"Not found"))</f>
        <v>10</v>
      </c>
      <c r="K323" s="2">
        <f>(COUNTIF($B$2:$B323,$B323)=1)+0</f>
        <v>1</v>
      </c>
      <c r="L323" s="2">
        <f>IF(K323=1,RANK(H323,$H$2:$H$1208,0),"Alternate event")</f>
        <v>170</v>
      </c>
      <c r="M323" s="2" t="str">
        <f t="shared" si="19"/>
        <v>Caitlin ADAMS5000m</v>
      </c>
      <c r="N323" t="str">
        <f>IF(COUNTIFS($M$2:$M$3996, M323)&gt;1, "Duplicate", "Unique")</f>
        <v>Unique</v>
      </c>
    </row>
    <row r="324" spans="1:14" x14ac:dyDescent="0.2">
      <c r="A324" s="2">
        <f t="shared" si="20"/>
        <v>97</v>
      </c>
      <c r="B324" t="s">
        <v>273</v>
      </c>
      <c r="C324" t="s">
        <v>27</v>
      </c>
      <c r="D324" s="5">
        <v>35868</v>
      </c>
      <c r="E324" s="41">
        <f t="shared" ca="1" si="18"/>
        <v>24</v>
      </c>
      <c r="F324" s="42" t="str">
        <f>IFERROR(VLOOKUP(B324&amp;C324,AUS_male_points_list!$A$3:$S$1048576,19,FALSE), IFERROR(VLOOKUP(B324&amp;C324,AUS_female_points_list!$A$3:$S$1048576,19,FALSE),""))</f>
        <v/>
      </c>
      <c r="G324" s="2" t="str">
        <f>_xlfn.IFNA(VLOOKUP(B324&amp;C324,Nat_Champs!$C$2:$D$41,2,),"")</f>
        <v/>
      </c>
      <c r="H324" s="79">
        <f>IFERROR(VLOOKUP(B324&amp;C324,AUS_male_Toplist_21_22!$O$3:$R$2969,2,FALSE),IFERROR(VLOOKUP(B324&amp;C324,AUS_female_Toplist_21_22!$O$3:$R$2879,2,FALSE),"Not found"))</f>
        <v>1104</v>
      </c>
      <c r="I324" s="79">
        <f>IFERROR(VLOOKUP(B324&amp;C324,AUS_male_Toplist_21_22!$O$3:$R$2969,3,FALSE),IFERROR(VLOOKUP(B324&amp;C324,AUS_female_Toplist_21_22!$O$3:$R$2879,3,FALSE),"Not found"))</f>
        <v>62</v>
      </c>
      <c r="J324" s="2">
        <f>IFERROR(VLOOKUP(B324&amp;C324,AUS_male_Toplist_21_22!$O$3:$R$2969,4,FALSE),IFERROR(VLOOKUP(B324&amp;C324,AUS_female_Toplist_21_22!$O$3:$R$2879,4,FALSE),"Not found"))</f>
        <v>11</v>
      </c>
      <c r="K324" s="2">
        <f>(COUNTIF($B$2:$B324,$B324)=1)+0</f>
        <v>1</v>
      </c>
      <c r="L324" s="2">
        <f>IF(K324=1,RANK(H324,$H$2:$H$1208,0),"Alternate event")</f>
        <v>181</v>
      </c>
      <c r="M324" s="2" t="str">
        <f t="shared" si="19"/>
        <v>Isabella THORNTON-BOTT800m</v>
      </c>
      <c r="N324" t="str">
        <f>IF(COUNTIFS($M$2:$M$3996, M324)&gt;1, "Duplicate", "Unique")</f>
        <v>Unique</v>
      </c>
    </row>
    <row r="325" spans="1:14" x14ac:dyDescent="0.2">
      <c r="A325" s="2">
        <f t="shared" si="20"/>
        <v>97</v>
      </c>
      <c r="B325" t="s">
        <v>899</v>
      </c>
      <c r="C325" t="s">
        <v>27</v>
      </c>
      <c r="D325" s="5">
        <v>35861</v>
      </c>
      <c r="E325" s="41">
        <f t="shared" ca="1" si="18"/>
        <v>24</v>
      </c>
      <c r="F325" s="42" t="str">
        <f>IFERROR(VLOOKUP(B325&amp;C325,AUS_male_points_list!$A$3:$S$1048576,19,FALSE), IFERROR(VLOOKUP(B325&amp;C325,AUS_female_points_list!$A$3:$S$1048576,19,FALSE),""))</f>
        <v/>
      </c>
      <c r="G325" s="2" t="str">
        <f>_xlfn.IFNA(VLOOKUP(B325&amp;C325,Nat_Champs!$C$2:$D$41,2,),"")</f>
        <v/>
      </c>
      <c r="H325" s="79">
        <f>IFERROR(VLOOKUP(B325&amp;C325,AUS_male_Toplist_21_22!$O$3:$R$2969,2,FALSE),IFERROR(VLOOKUP(B325&amp;C325,AUS_female_Toplist_21_22!$O$3:$R$2879,2,FALSE),"Not found"))</f>
        <v>1104</v>
      </c>
      <c r="I325" s="79">
        <f>IFERROR(VLOOKUP(B325&amp;C325,AUS_male_Toplist_21_22!$O$3:$R$2969,3,FALSE),IFERROR(VLOOKUP(B325&amp;C325,AUS_female_Toplist_21_22!$O$3:$R$2879,3,FALSE),"Not found"))</f>
        <v>62</v>
      </c>
      <c r="J325" s="2">
        <f>IFERROR(VLOOKUP(B325&amp;C325,AUS_male_Toplist_21_22!$O$3:$R$2969,4,FALSE),IFERROR(VLOOKUP(B325&amp;C325,AUS_female_Toplist_21_22!$O$3:$R$2879,4,FALSE),"Not found"))</f>
        <v>11</v>
      </c>
      <c r="K325" s="2">
        <f>(COUNTIF($B$2:$B325,$B325)=1)+0</f>
        <v>0</v>
      </c>
      <c r="L325" s="2" t="str">
        <f>IF(K325=1,RANK(H325,$H$2:$H$1208,0),"Alternate event")</f>
        <v>Alternate event</v>
      </c>
      <c r="M325" s="2" t="str">
        <f t="shared" si="19"/>
        <v>Sarah BILLINGS800m</v>
      </c>
      <c r="N325" t="str">
        <f>IF(COUNTIFS($M$2:$M$3996, M325)&gt;1, "Duplicate", "Unique")</f>
        <v>Unique</v>
      </c>
    </row>
    <row r="326" spans="1:14" x14ac:dyDescent="0.2">
      <c r="A326" s="2">
        <f t="shared" si="20"/>
        <v>97</v>
      </c>
      <c r="B326" t="s">
        <v>346</v>
      </c>
      <c r="C326" t="s">
        <v>43</v>
      </c>
      <c r="D326" s="5">
        <v>34525</v>
      </c>
      <c r="E326" s="41">
        <f t="shared" ca="1" si="18"/>
        <v>27</v>
      </c>
      <c r="F326" s="42" t="str">
        <f>IFERROR(VLOOKUP(B326&amp;C326,AUS_male_points_list!$A$3:$S$1048576,19,FALSE), IFERROR(VLOOKUP(B326&amp;C326,AUS_female_points_list!$A$3:$S$1048576,19,FALSE),""))</f>
        <v/>
      </c>
      <c r="G326" s="2" t="str">
        <f>_xlfn.IFNA(VLOOKUP(B326&amp;C326,Nat_Champs!$C$2:$D$41,2,),"")</f>
        <v/>
      </c>
      <c r="H326" s="79">
        <f>IFERROR(VLOOKUP(B326&amp;C326,AUS_male_Toplist_21_22!$O$3:$R$2969,2,FALSE),IFERROR(VLOOKUP(B326&amp;C326,AUS_female_Toplist_21_22!$O$3:$R$2879,2,FALSE),"Not found"))</f>
        <v>766</v>
      </c>
      <c r="I326" s="79">
        <f>IFERROR(VLOOKUP(B326&amp;C326,AUS_male_Toplist_21_22!$O$3:$R$2969,3,FALSE),IFERROR(VLOOKUP(B326&amp;C326,AUS_female_Toplist_21_22!$O$3:$R$2879,3,FALSE),"Not found"))</f>
        <v>62</v>
      </c>
      <c r="J326" s="2">
        <f>IFERROR(VLOOKUP(B326&amp;C326,AUS_male_Toplist_21_22!$O$3:$R$2969,4,FALSE),IFERROR(VLOOKUP(B326&amp;C326,AUS_female_Toplist_21_22!$O$3:$R$2879,4,FALSE),"Not found"))</f>
        <v>14</v>
      </c>
      <c r="K326" s="2">
        <f>(COUNTIF($B$2:$B326,$B326)=1)+0</f>
        <v>1</v>
      </c>
      <c r="L326" s="2">
        <f>IF(K326=1,RANK(H326,$H$2:$H$1208,0),"Alternate event")</f>
        <v>947</v>
      </c>
      <c r="M326" s="2" t="str">
        <f t="shared" si="19"/>
        <v>Margaret GAYENheptathlon</v>
      </c>
      <c r="N326" t="str">
        <f>IF(COUNTIFS($M$2:$M$3996, M326)&gt;1, "Duplicate", "Unique")</f>
        <v>Unique</v>
      </c>
    </row>
    <row r="327" spans="1:14" x14ac:dyDescent="0.2">
      <c r="A327" s="2">
        <f t="shared" si="20"/>
        <v>97</v>
      </c>
      <c r="B327" t="s">
        <v>5331</v>
      </c>
      <c r="C327" t="s">
        <v>81</v>
      </c>
      <c r="D327" s="5">
        <v>37616</v>
      </c>
      <c r="E327" s="41">
        <f t="shared" ca="1" si="18"/>
        <v>19</v>
      </c>
      <c r="F327" s="42" t="str">
        <f>IFERROR(VLOOKUP(B327&amp;C327,AUS_male_points_list!$A$3:$S$1048576,19,FALSE), IFERROR(VLOOKUP(B327&amp;C327,AUS_female_points_list!$A$3:$S$1048576,19,FALSE),""))</f>
        <v/>
      </c>
      <c r="G327" s="2" t="str">
        <f>_xlfn.IFNA(VLOOKUP(B327&amp;C327,Nat_Champs!$C$2:$D$41,2,),"")</f>
        <v/>
      </c>
      <c r="H327" s="79">
        <f>IFERROR(VLOOKUP(B327&amp;C327,AUS_male_Toplist_21_22!$O$3:$R$2969,2,FALSE),IFERROR(VLOOKUP(B327&amp;C327,AUS_female_Toplist_21_22!$O$3:$R$2879,2,FALSE),"Not found"))</f>
        <v>852</v>
      </c>
      <c r="I327" s="79">
        <f>IFERROR(VLOOKUP(B327&amp;C327,AUS_male_Toplist_21_22!$O$3:$R$2969,3,FALSE),IFERROR(VLOOKUP(B327&amp;C327,AUS_female_Toplist_21_22!$O$3:$R$2879,3,FALSE),"Not found"))</f>
        <v>62</v>
      </c>
      <c r="J327" s="2">
        <f>IFERROR(VLOOKUP(B327&amp;C327,AUS_male_Toplist_21_22!$O$3:$R$2969,4,FALSE),IFERROR(VLOOKUP(B327&amp;C327,AUS_female_Toplist_21_22!$O$3:$R$2879,4,FALSE),"Not found"))</f>
        <v>15</v>
      </c>
      <c r="K327" s="2">
        <f>(COUNTIF($B$2:$B327,$B327)=1)+0</f>
        <v>1</v>
      </c>
      <c r="L327" s="2">
        <f>IF(K327=1,RANK(H327,$H$2:$H$1208,0),"Alternate event")</f>
        <v>891</v>
      </c>
      <c r="M327" s="2" t="str">
        <f t="shared" si="19"/>
        <v>Jack MCGINNISKIN20km-race-walking</v>
      </c>
      <c r="N327" t="str">
        <f>IF(COUNTIFS($M$2:$M$3996, M327)&gt;1, "Duplicate", "Unique")</f>
        <v>Unique</v>
      </c>
    </row>
    <row r="328" spans="1:14" x14ac:dyDescent="0.2">
      <c r="A328" s="2">
        <f t="shared" si="20"/>
        <v>97</v>
      </c>
      <c r="B328" t="s">
        <v>762</v>
      </c>
      <c r="C328" t="s">
        <v>35</v>
      </c>
      <c r="D328" s="5">
        <v>35415</v>
      </c>
      <c r="E328" s="41">
        <f t="shared" ca="1" si="18"/>
        <v>25</v>
      </c>
      <c r="F328" s="42" t="str">
        <f>IFERROR(VLOOKUP(B328&amp;C328,AUS_male_points_list!$A$3:$S$1048576,19,FALSE), IFERROR(VLOOKUP(B328&amp;C328,AUS_female_points_list!$A$3:$S$1048576,19,FALSE),""))</f>
        <v/>
      </c>
      <c r="G328" s="2" t="str">
        <f>_xlfn.IFNA(VLOOKUP(B328&amp;C328,Nat_Champs!$C$2:$D$41,2,),"")</f>
        <v/>
      </c>
      <c r="H328" s="79">
        <f>IFERROR(VLOOKUP(B328&amp;C328,AUS_male_Toplist_21_22!$O$3:$R$2969,2,FALSE),IFERROR(VLOOKUP(B328&amp;C328,AUS_female_Toplist_21_22!$O$3:$R$2879,2,FALSE),"Not found"))</f>
        <v>1028</v>
      </c>
      <c r="I328" s="79">
        <f>IFERROR(VLOOKUP(B328&amp;C328,AUS_male_Toplist_21_22!$O$3:$R$2969,3,FALSE),IFERROR(VLOOKUP(B328&amp;C328,AUS_female_Toplist_21_22!$O$3:$R$2879,3,FALSE),"Not found"))</f>
        <v>63</v>
      </c>
      <c r="J328" s="2">
        <f>IFERROR(VLOOKUP(B328&amp;C328,AUS_male_Toplist_21_22!$O$3:$R$2969,4,FALSE),IFERROR(VLOOKUP(B328&amp;C328,AUS_female_Toplist_21_22!$O$3:$R$2879,4,FALSE),"Not found"))</f>
        <v>8</v>
      </c>
      <c r="K328" s="2">
        <f>(COUNTIF($B$2:$B328,$B328)=1)+0</f>
        <v>1</v>
      </c>
      <c r="L328" s="2">
        <f>IF(K328=1,RANK(H328,$H$2:$H$1208,0),"Alternate event")</f>
        <v>477</v>
      </c>
      <c r="M328" s="2" t="str">
        <f t="shared" si="19"/>
        <v>Matthew TILLEYhigh-jump</v>
      </c>
      <c r="N328" t="str">
        <f>IF(COUNTIFS($M$2:$M$3996, M328)&gt;1, "Duplicate", "Unique")</f>
        <v>Unique</v>
      </c>
    </row>
    <row r="329" spans="1:14" x14ac:dyDescent="0.2">
      <c r="A329" s="2">
        <f t="shared" si="20"/>
        <v>97</v>
      </c>
      <c r="B329" t="s">
        <v>803</v>
      </c>
      <c r="C329" t="s">
        <v>41</v>
      </c>
      <c r="D329" s="5">
        <v>34725</v>
      </c>
      <c r="E329" s="41">
        <f t="shared" ca="1" si="18"/>
        <v>27</v>
      </c>
      <c r="F329" s="42" t="str">
        <f>IFERROR(VLOOKUP(B329&amp;C329,AUS_male_points_list!$A$3:$S$1048576,19,FALSE), IFERROR(VLOOKUP(B329&amp;C329,AUS_female_points_list!$A$3:$S$1048576,19,FALSE),""))</f>
        <v/>
      </c>
      <c r="G329" s="2" t="str">
        <f>_xlfn.IFNA(VLOOKUP(B329&amp;C329,Nat_Champs!$C$2:$D$41,2,),"")</f>
        <v/>
      </c>
      <c r="H329" s="79">
        <f>IFERROR(VLOOKUP(B329&amp;C329,AUS_male_Toplist_21_22!$O$3:$R$2969,2,FALSE),IFERROR(VLOOKUP(B329&amp;C329,AUS_female_Toplist_21_22!$O$3:$R$2879,2,FALSE),"Not found"))</f>
        <v>994</v>
      </c>
      <c r="I329" s="79">
        <f>IFERROR(VLOOKUP(B329&amp;C329,AUS_male_Toplist_21_22!$O$3:$R$2969,3,FALSE),IFERROR(VLOOKUP(B329&amp;C329,AUS_female_Toplist_21_22!$O$3:$R$2879,3,FALSE),"Not found"))</f>
        <v>63</v>
      </c>
      <c r="J329" s="2">
        <f>IFERROR(VLOOKUP(B329&amp;C329,AUS_male_Toplist_21_22!$O$3:$R$2969,4,FALSE),IFERROR(VLOOKUP(B329&amp;C329,AUS_female_Toplist_21_22!$O$3:$R$2879,4,FALSE),"Not found"))</f>
        <v>8</v>
      </c>
      <c r="K329" s="2">
        <f>(COUNTIF($B$2:$B329,$B329)=1)+0</f>
        <v>1</v>
      </c>
      <c r="L329" s="2">
        <f>IF(K329=1,RANK(H329,$H$2:$H$1208,0),"Alternate event")</f>
        <v>603</v>
      </c>
      <c r="M329" s="2" t="str">
        <f t="shared" si="19"/>
        <v>Michael CRITICOSjavelin-throw</v>
      </c>
      <c r="N329" t="str">
        <f>IF(COUNTIFS($M$2:$M$3996, M329)&gt;1, "Duplicate", "Unique")</f>
        <v>Unique</v>
      </c>
    </row>
    <row r="330" spans="1:14" x14ac:dyDescent="0.2">
      <c r="A330" s="2">
        <f t="shared" si="20"/>
        <v>97</v>
      </c>
      <c r="B330" t="s">
        <v>887</v>
      </c>
      <c r="C330" t="s">
        <v>28</v>
      </c>
      <c r="D330" s="5">
        <v>34300</v>
      </c>
      <c r="E330" s="41">
        <f ca="1">DATEDIF(D330,TODAY(),"y")</f>
        <v>28</v>
      </c>
      <c r="F330" s="42" t="str">
        <f>IFERROR(VLOOKUP(B330&amp;C330,AUS_male_points_list!$A$3:$S$1048576,19,FALSE), IFERROR(VLOOKUP(B330&amp;C330,AUS_female_points_list!$A$3:$S$1048576,19,FALSE),""))</f>
        <v/>
      </c>
      <c r="G330" s="2" t="str">
        <f>_xlfn.IFNA(VLOOKUP(B330&amp;C330,Nat_Champs!$C$2:$D$41,2,),"")</f>
        <v/>
      </c>
      <c r="H330" s="79">
        <f>IFERROR(VLOOKUP(B330&amp;C330,AUS_male_Toplist_21_22!$O$3:$R$2969,2,FALSE),IFERROR(VLOOKUP(B330&amp;C330,AUS_female_Toplist_21_22!$O$3:$R$2879,2,FALSE),"Not found"))</f>
        <v>1117</v>
      </c>
      <c r="I330" s="79">
        <f>IFERROR(VLOOKUP(B330&amp;C330,AUS_male_Toplist_21_22!$O$3:$R$2969,3,FALSE),IFERROR(VLOOKUP(B330&amp;C330,AUS_female_Toplist_21_22!$O$3:$R$2879,3,FALSE),"Not found"))</f>
        <v>63</v>
      </c>
      <c r="J330" s="2">
        <f>IFERROR(VLOOKUP(B330&amp;C330,AUS_male_Toplist_21_22!$O$3:$R$2969,4,FALSE),IFERROR(VLOOKUP(B330&amp;C330,AUS_female_Toplist_21_22!$O$3:$R$2879,4,FALSE),"Not found"))</f>
        <v>14</v>
      </c>
      <c r="K330" s="2">
        <f>(COUNTIF($B$2:$B330,$B330)=1)+0</f>
        <v>1</v>
      </c>
      <c r="L330" s="2">
        <f>IF(K330=1,RANK(H330,$H$2:$H$1208,0),"Alternate event")</f>
        <v>135</v>
      </c>
      <c r="M330" s="2" t="str">
        <f t="shared" si="19"/>
        <v>James HANSEN1500m</v>
      </c>
      <c r="N330" t="str">
        <f>IF(COUNTIFS($M$2:$M$3996, M330)&gt;1, "Duplicate", "Unique")</f>
        <v>Unique</v>
      </c>
    </row>
    <row r="331" spans="1:14" x14ac:dyDescent="0.2">
      <c r="A331" s="2">
        <f t="shared" si="20"/>
        <v>97</v>
      </c>
      <c r="B331" t="s">
        <v>240</v>
      </c>
      <c r="C331" t="s">
        <v>28</v>
      </c>
      <c r="D331" s="5">
        <v>37404</v>
      </c>
      <c r="E331" s="41">
        <f ca="1">DATEDIF(D331,TODAY(),"y")</f>
        <v>19</v>
      </c>
      <c r="F331" s="42" t="str">
        <f>IFERROR(VLOOKUP(B331&amp;C331,AUS_male_points_list!$A$3:$S$1048576,19,FALSE), IFERROR(VLOOKUP(B331&amp;C331,AUS_female_points_list!$A$3:$S$1048576,19,FALSE),""))</f>
        <v/>
      </c>
      <c r="G331" s="2" t="str">
        <f>_xlfn.IFNA(VLOOKUP(B331&amp;C331,Nat_Champs!$C$2:$D$41,2,),"")</f>
        <v/>
      </c>
      <c r="H331" s="79">
        <f>IFERROR(VLOOKUP(B331&amp;C331,AUS_male_Toplist_21_22!$O$3:$R$2969,2,FALSE),IFERROR(VLOOKUP(B331&amp;C331,AUS_female_Toplist_21_22!$O$3:$R$2879,2,FALSE),"Not found"))</f>
        <v>1111</v>
      </c>
      <c r="I331" s="79">
        <f>IFERROR(VLOOKUP(B331&amp;C331,AUS_male_Toplist_21_22!$O$3:$R$2969,3,FALSE),IFERROR(VLOOKUP(B331&amp;C331,AUS_female_Toplist_21_22!$O$3:$R$2879,3,FALSE),"Not found"))</f>
        <v>63</v>
      </c>
      <c r="J331" s="2">
        <f>IFERROR(VLOOKUP(B331&amp;C331,AUS_male_Toplist_21_22!$O$3:$R$2969,4,FALSE),IFERROR(VLOOKUP(B331&amp;C331,AUS_female_Toplist_21_22!$O$3:$R$2879,4,FALSE),"Not found"))</f>
        <v>15</v>
      </c>
      <c r="K331" s="2">
        <f>(COUNTIF($B$2:$B331,$B331)=1)+0</f>
        <v>1</v>
      </c>
      <c r="L331" s="2">
        <f>IF(K331=1,RANK(H331,$H$2:$H$1208,0),"Alternate event")</f>
        <v>157</v>
      </c>
      <c r="M331" s="2" t="str">
        <f t="shared" si="19"/>
        <v>Jaylah HANCOCK-CAMERON1500m</v>
      </c>
      <c r="N331" t="str">
        <f>IF(COUNTIFS($M$2:$M$3996, M331)&gt;1, "Duplicate", "Unique")</f>
        <v>Unique</v>
      </c>
    </row>
    <row r="332" spans="1:14" x14ac:dyDescent="0.2">
      <c r="A332" s="2">
        <f t="shared" si="20"/>
        <v>97</v>
      </c>
      <c r="B332" t="s">
        <v>305</v>
      </c>
      <c r="C332" t="s">
        <v>28</v>
      </c>
      <c r="D332" s="5">
        <v>34956</v>
      </c>
      <c r="E332" s="41">
        <f ca="1">DATEDIF(D332,TODAY(),"y")</f>
        <v>26</v>
      </c>
      <c r="F332" s="42" t="str">
        <f>IFERROR(VLOOKUP(B332&amp;C332,AUS_male_points_list!$A$3:$S$1048576,19,FALSE), IFERROR(VLOOKUP(B332&amp;C332,AUS_female_points_list!$A$3:$S$1048576,19,FALSE),""))</f>
        <v/>
      </c>
      <c r="G332" s="2" t="str">
        <f>_xlfn.IFNA(VLOOKUP(B332&amp;C332,Nat_Champs!$C$2:$D$41,2,),"")</f>
        <v/>
      </c>
      <c r="H332" s="79">
        <f>IFERROR(VLOOKUP(B332&amp;C332,AUS_male_Toplist_21_22!$O$3:$R$2969,2,FALSE),IFERROR(VLOOKUP(B332&amp;C332,AUS_female_Toplist_21_22!$O$3:$R$2879,2,FALSE),"Not found"))</f>
        <v>1111</v>
      </c>
      <c r="I332" s="79">
        <f>IFERROR(VLOOKUP(B332&amp;C332,AUS_male_Toplist_21_22!$O$3:$R$2969,3,FALSE),IFERROR(VLOOKUP(B332&amp;C332,AUS_female_Toplist_21_22!$O$3:$R$2879,3,FALSE),"Not found"))</f>
        <v>63</v>
      </c>
      <c r="J332" s="2">
        <f>IFERROR(VLOOKUP(B332&amp;C332,AUS_male_Toplist_21_22!$O$3:$R$2969,4,FALSE),IFERROR(VLOOKUP(B332&amp;C332,AUS_female_Toplist_21_22!$O$3:$R$2879,4,FALSE),"Not found"))</f>
        <v>15</v>
      </c>
      <c r="K332" s="2">
        <f>(COUNTIF($B$2:$B332,$B332)=1)+0</f>
        <v>0</v>
      </c>
      <c r="L332" s="2" t="str">
        <f>IF(K332=1,RANK(H332,$H$2:$H$1208,0),"Alternate event")</f>
        <v>Alternate event</v>
      </c>
      <c r="M332" s="2" t="str">
        <f t="shared" si="19"/>
        <v>Isobel BATT-DOYLE1500m</v>
      </c>
      <c r="N332" t="str">
        <f>IF(COUNTIFS($M$2:$M$3996, M332)&gt;1, "Duplicate", "Unique")</f>
        <v>Unique</v>
      </c>
    </row>
    <row r="333" spans="1:14" x14ac:dyDescent="0.2">
      <c r="A333" s="2">
        <f t="shared" si="20"/>
        <v>98</v>
      </c>
      <c r="B333" t="s">
        <v>722</v>
      </c>
      <c r="C333" t="s">
        <v>33</v>
      </c>
      <c r="D333" s="5">
        <v>35856</v>
      </c>
      <c r="E333" s="41">
        <f t="shared" ref="E333:E381" ca="1" si="21">DATEDIF(D333,TODAY(),"y")</f>
        <v>24</v>
      </c>
      <c r="F333" s="42" t="str">
        <f>IFERROR(VLOOKUP(B333&amp;C333,AUS_male_points_list!$A$3:$S$1048576,19,FALSE), IFERROR(VLOOKUP(B333&amp;C333,AUS_female_points_list!$A$3:$S$1048576,19,FALSE),""))</f>
        <v/>
      </c>
      <c r="G333" s="2" t="str">
        <f>_xlfn.IFNA(VLOOKUP(B333&amp;C333,Nat_Champs!$C$2:$D$41,2,),"")</f>
        <v/>
      </c>
      <c r="H333" s="79">
        <f>IFERROR(VLOOKUP(B333&amp;C333,AUS_male_Toplist_21_22!$O$3:$R$2969,2,FALSE),IFERROR(VLOOKUP(B333&amp;C333,AUS_female_Toplist_21_22!$O$3:$R$2879,2,FALSE),"Not found"))</f>
        <v>1071</v>
      </c>
      <c r="I333" s="79">
        <f>IFERROR(VLOOKUP(B333&amp;C333,AUS_male_Toplist_21_22!$O$3:$R$2969,3,FALSE),IFERROR(VLOOKUP(B333&amp;C333,AUS_female_Toplist_21_22!$O$3:$R$2879,3,FALSE),"Not found"))</f>
        <v>64</v>
      </c>
      <c r="J333" s="2">
        <f>IFERROR(VLOOKUP(B333&amp;C333,AUS_male_Toplist_21_22!$O$3:$R$2969,4,FALSE),IFERROR(VLOOKUP(B333&amp;C333,AUS_female_Toplist_21_22!$O$3:$R$2879,4,FALSE),"Not found"))</f>
        <v>3</v>
      </c>
      <c r="K333" s="2">
        <f>(COUNTIF($B$2:$B333,$B333)=1)+0</f>
        <v>1</v>
      </c>
      <c r="L333" s="2">
        <f>IF(K333=1,RANK(H333,$H$2:$H$1208,0),"Alternate event")</f>
        <v>306</v>
      </c>
      <c r="M333" s="2" t="str">
        <f t="shared" si="19"/>
        <v>Angus PROUDFOOT400mh</v>
      </c>
      <c r="N333" t="str">
        <f>IF(COUNTIFS($M$2:$M$3996, M333)&gt;1, "Duplicate", "Unique")</f>
        <v>Unique</v>
      </c>
    </row>
    <row r="334" spans="1:14" x14ac:dyDescent="0.2">
      <c r="A334" s="2">
        <f t="shared" si="20"/>
        <v>99</v>
      </c>
      <c r="B334" t="s">
        <v>589</v>
      </c>
      <c r="C334" t="s">
        <v>33</v>
      </c>
      <c r="D334" s="5">
        <v>37029</v>
      </c>
      <c r="E334" s="41">
        <f t="shared" ca="1" si="21"/>
        <v>20</v>
      </c>
      <c r="F334" s="42" t="str">
        <f>IFERROR(VLOOKUP(B334&amp;C334,AUS_male_points_list!$A$3:$S$1048576,19,FALSE), IFERROR(VLOOKUP(B334&amp;C334,AUS_female_points_list!$A$3:$S$1048576,19,FALSE),""))</f>
        <v/>
      </c>
      <c r="G334" s="2" t="str">
        <f>_xlfn.IFNA(VLOOKUP(B334&amp;C334,Nat_Champs!$C$2:$D$41,2,),"")</f>
        <v/>
      </c>
      <c r="H334" s="79">
        <f>IFERROR(VLOOKUP(B334&amp;C334,AUS_male_Toplist_21_22!$O$3:$R$2969,2,FALSE),IFERROR(VLOOKUP(B334&amp;C334,AUS_female_Toplist_21_22!$O$3:$R$2879,2,FALSE),"Not found"))</f>
        <v>1071</v>
      </c>
      <c r="I334" s="79">
        <f>IFERROR(VLOOKUP(B334&amp;C334,AUS_male_Toplist_21_22!$O$3:$R$2969,3,FALSE),IFERROR(VLOOKUP(B334&amp;C334,AUS_female_Toplist_21_22!$O$3:$R$2879,3,FALSE),"Not found"))</f>
        <v>64</v>
      </c>
      <c r="J334" s="2">
        <f>IFERROR(VLOOKUP(B334&amp;C334,AUS_male_Toplist_21_22!$O$3:$R$2969,4,FALSE),IFERROR(VLOOKUP(B334&amp;C334,AUS_female_Toplist_21_22!$O$3:$R$2879,4,FALSE),"Not found"))</f>
        <v>3</v>
      </c>
      <c r="K334" s="2">
        <f>(COUNTIF($B$2:$B334,$B334)=1)+0</f>
        <v>1</v>
      </c>
      <c r="L334" s="2">
        <f>IF(K334=1,RANK(H334,$H$2:$H$1208,0),"Alternate event")</f>
        <v>306</v>
      </c>
      <c r="M334" s="2" t="str">
        <f t="shared" si="19"/>
        <v>Mark FOKAS400mh</v>
      </c>
      <c r="N334" t="str">
        <f>IF(COUNTIFS($M$2:$M$3996, M334)&gt;1, "Duplicate", "Unique")</f>
        <v>Unique</v>
      </c>
    </row>
    <row r="335" spans="1:14" x14ac:dyDescent="0.2">
      <c r="A335" s="2">
        <f t="shared" si="20"/>
        <v>99</v>
      </c>
      <c r="B335" t="s">
        <v>454</v>
      </c>
      <c r="C335" t="s">
        <v>42</v>
      </c>
      <c r="D335" s="5">
        <v>36914</v>
      </c>
      <c r="E335" s="41">
        <f t="shared" ca="1" si="21"/>
        <v>21</v>
      </c>
      <c r="F335" s="42" t="str">
        <f>IFERROR(VLOOKUP(B335&amp;C335,AUS_male_points_list!$A$3:$S$1048576,19,FALSE), IFERROR(VLOOKUP(B335&amp;C335,AUS_female_points_list!$A$3:$S$1048576,19,FALSE),""))</f>
        <v/>
      </c>
      <c r="G335" s="2" t="str">
        <f>_xlfn.IFNA(VLOOKUP(B335&amp;C335,Nat_Champs!$C$2:$D$41,2,),"")</f>
        <v/>
      </c>
      <c r="H335" s="79">
        <f>IFERROR(VLOOKUP(B335&amp;C335,AUS_male_Toplist_21_22!$O$3:$R$2969,2,FALSE),IFERROR(VLOOKUP(B335&amp;C335,AUS_female_Toplist_21_22!$O$3:$R$2879,2,FALSE),"Not found"))</f>
        <v>884</v>
      </c>
      <c r="I335" s="79">
        <f>IFERROR(VLOOKUP(B335&amp;C335,AUS_male_Toplist_21_22!$O$3:$R$2969,3,FALSE),IFERROR(VLOOKUP(B335&amp;C335,AUS_female_Toplist_21_22!$O$3:$R$2879,3,FALSE),"Not found"))</f>
        <v>64</v>
      </c>
      <c r="J335" s="2">
        <f>IFERROR(VLOOKUP(B335&amp;C335,AUS_male_Toplist_21_22!$O$3:$R$2969,4,FALSE),IFERROR(VLOOKUP(B335&amp;C335,AUS_female_Toplist_21_22!$O$3:$R$2879,4,FALSE),"Not found"))</f>
        <v>6</v>
      </c>
      <c r="K335" s="2">
        <f>(COUNTIF($B$2:$B335,$B335)=1)+0</f>
        <v>1</v>
      </c>
      <c r="L335" s="2">
        <f>IF(K335=1,RANK(H335,$H$2:$H$1208,0),"Alternate event")</f>
        <v>850</v>
      </c>
      <c r="M335" s="2" t="str">
        <f t="shared" si="19"/>
        <v>Isabella SIMONELLIhammer-throw</v>
      </c>
      <c r="N335" t="str">
        <f>IF(COUNTIFS($M$2:$M$3996, M335)&gt;1, "Duplicate", "Unique")</f>
        <v>Unique</v>
      </c>
    </row>
    <row r="336" spans="1:14" x14ac:dyDescent="0.2">
      <c r="A336" s="2">
        <f t="shared" si="20"/>
        <v>99</v>
      </c>
      <c r="B336" t="s">
        <v>471</v>
      </c>
      <c r="C336" t="s">
        <v>42</v>
      </c>
      <c r="D336" s="5">
        <v>36420</v>
      </c>
      <c r="E336" s="41">
        <f t="shared" ca="1" si="21"/>
        <v>22</v>
      </c>
      <c r="F336" s="42" t="str">
        <f>IFERROR(VLOOKUP(B336&amp;C336,AUS_male_points_list!$A$3:$S$1048576,19,FALSE), IFERROR(VLOOKUP(B336&amp;C336,AUS_female_points_list!$A$3:$S$1048576,19,FALSE),""))</f>
        <v/>
      </c>
      <c r="G336" s="2" t="str">
        <f>_xlfn.IFNA(VLOOKUP(B336&amp;C336,Nat_Champs!$C$2:$D$41,2,),"")</f>
        <v/>
      </c>
      <c r="H336" s="79">
        <f>IFERROR(VLOOKUP(B336&amp;C336,AUS_male_Toplist_21_22!$O$3:$R$2969,2,FALSE),IFERROR(VLOOKUP(B336&amp;C336,AUS_female_Toplist_21_22!$O$3:$R$2879,2,FALSE),"Not found"))</f>
        <v>884</v>
      </c>
      <c r="I336" s="79">
        <f>IFERROR(VLOOKUP(B336&amp;C336,AUS_male_Toplist_21_22!$O$3:$R$2969,3,FALSE),IFERROR(VLOOKUP(B336&amp;C336,AUS_female_Toplist_21_22!$O$3:$R$2879,3,FALSE),"Not found"))</f>
        <v>64</v>
      </c>
      <c r="J336" s="2">
        <f>IFERROR(VLOOKUP(B336&amp;C336,AUS_male_Toplist_21_22!$O$3:$R$2969,4,FALSE),IFERROR(VLOOKUP(B336&amp;C336,AUS_female_Toplist_21_22!$O$3:$R$2879,4,FALSE),"Not found"))</f>
        <v>6</v>
      </c>
      <c r="K336" s="2">
        <f>(COUNTIF($B$2:$B336,$B336)=1)+0</f>
        <v>1</v>
      </c>
      <c r="L336" s="2">
        <f>IF(K336=1,RANK(H336,$H$2:$H$1208,0),"Alternate event")</f>
        <v>850</v>
      </c>
      <c r="M336" s="2" t="str">
        <f t="shared" si="19"/>
        <v>Caitlyn HESTERhammer-throw</v>
      </c>
      <c r="N336" t="str">
        <f>IF(COUNTIFS($M$2:$M$3996, M336)&gt;1, "Duplicate", "Unique")</f>
        <v>Unique</v>
      </c>
    </row>
    <row r="337" spans="1:14" x14ac:dyDescent="0.2">
      <c r="A337" s="2">
        <f t="shared" si="20"/>
        <v>99</v>
      </c>
      <c r="B337" t="s">
        <v>320</v>
      </c>
      <c r="C337" t="s">
        <v>30</v>
      </c>
      <c r="D337" s="5">
        <v>32487</v>
      </c>
      <c r="E337" s="41">
        <f t="shared" ca="1" si="21"/>
        <v>33</v>
      </c>
      <c r="F337" s="42" t="str">
        <f>IFERROR(VLOOKUP(B337&amp;C337,AUS_male_points_list!$A$3:$S$1048576,19,FALSE), IFERROR(VLOOKUP(B337&amp;C337,AUS_female_points_list!$A$3:$S$1048576,19,FALSE),""))</f>
        <v/>
      </c>
      <c r="G337" s="2" t="str">
        <f>_xlfn.IFNA(VLOOKUP(B337&amp;C337,Nat_Champs!$C$2:$D$41,2,),"")</f>
        <v/>
      </c>
      <c r="H337" s="79">
        <f>IFERROR(VLOOKUP(B337&amp;C337,AUS_male_Toplist_21_22!$O$3:$R$2969,2,FALSE),IFERROR(VLOOKUP(B337&amp;C337,AUS_female_Toplist_21_22!$O$3:$R$2879,2,FALSE),"Not found"))</f>
        <v>1094</v>
      </c>
      <c r="I337" s="79">
        <f>IFERROR(VLOOKUP(B337&amp;C337,AUS_male_Toplist_21_22!$O$3:$R$2969,3,FALSE),IFERROR(VLOOKUP(B337&amp;C337,AUS_female_Toplist_21_22!$O$3:$R$2879,3,FALSE),"Not found"))</f>
        <v>64</v>
      </c>
      <c r="J337" s="2">
        <f>IFERROR(VLOOKUP(B337&amp;C337,AUS_male_Toplist_21_22!$O$3:$R$2969,4,FALSE),IFERROR(VLOOKUP(B337&amp;C337,AUS_female_Toplist_21_22!$O$3:$R$2879,4,FALSE),"Not found"))</f>
        <v>7</v>
      </c>
      <c r="K337" s="2">
        <f>(COUNTIF($B$2:$B337,$B337)=1)+0</f>
        <v>1</v>
      </c>
      <c r="L337" s="2">
        <f>IF(K337=1,RANK(H337,$H$2:$H$1208,0),"Alternate event")</f>
        <v>219</v>
      </c>
      <c r="M337" s="2" t="str">
        <f t="shared" si="19"/>
        <v>Ellie PASHLEY10000m</v>
      </c>
      <c r="N337" t="str">
        <f>IF(COUNTIFS($M$2:$M$3996, M337)&gt;1, "Duplicate", "Unique")</f>
        <v>Unique</v>
      </c>
    </row>
    <row r="338" spans="1:14" x14ac:dyDescent="0.2">
      <c r="A338" s="2">
        <f t="shared" si="20"/>
        <v>99</v>
      </c>
      <c r="B338" t="s">
        <v>448</v>
      </c>
      <c r="C338" s="5" t="s">
        <v>40</v>
      </c>
      <c r="D338" s="5">
        <v>38096</v>
      </c>
      <c r="E338" s="41">
        <f t="shared" ca="1" si="21"/>
        <v>17</v>
      </c>
      <c r="F338" s="42" t="str">
        <f>IFERROR(VLOOKUP(B338&amp;C338,AUS_male_points_list!$A$3:$S$1048576,19,FALSE), IFERROR(VLOOKUP(B338&amp;C338,AUS_female_points_list!$A$3:$S$1048576,19,FALSE),""))</f>
        <v/>
      </c>
      <c r="G338" s="2" t="str">
        <f>_xlfn.IFNA(VLOOKUP(B338&amp;C338,Nat_Champs!$C$2:$D$41,2,),"")</f>
        <v/>
      </c>
      <c r="H338" s="79">
        <f>IFERROR(VLOOKUP(B338&amp;C338,AUS_male_Toplist_21_22!$O$3:$R$2969,2,FALSE),IFERROR(VLOOKUP(B338&amp;C338,AUS_female_Toplist_21_22!$O$3:$R$2879,2,FALSE),"Not found"))</f>
        <v>884</v>
      </c>
      <c r="I338" s="79">
        <f>IFERROR(VLOOKUP(B338&amp;C338,AUS_male_Toplist_21_22!$O$3:$R$2969,3,FALSE),IFERROR(VLOOKUP(B338&amp;C338,AUS_female_Toplist_21_22!$O$3:$R$2879,3,FALSE),"Not found"))</f>
        <v>64</v>
      </c>
      <c r="J338" s="2">
        <f>IFERROR(VLOOKUP(B338&amp;C338,AUS_male_Toplist_21_22!$O$3:$R$2969,4,FALSE),IFERROR(VLOOKUP(B338&amp;C338,AUS_female_Toplist_21_22!$O$3:$R$2879,4,FALSE),"Not found"))</f>
        <v>8</v>
      </c>
      <c r="K338" s="2">
        <f>(COUNTIF($B$2:$B338,$B338)=1)+0</f>
        <v>1</v>
      </c>
      <c r="L338" s="2">
        <f>IF(K338=1,RANK(H338,$H$2:$H$1208,0),"Alternate event")</f>
        <v>850</v>
      </c>
      <c r="M338" s="2" t="str">
        <f t="shared" si="19"/>
        <v>Ashlyn BLACKSTOCKdiscus-throw</v>
      </c>
      <c r="N338" t="str">
        <f>IF(COUNTIFS($M$2:$M$3996, M338)&gt;1, "Duplicate", "Unique")</f>
        <v>Unique</v>
      </c>
    </row>
    <row r="339" spans="1:14" x14ac:dyDescent="0.2">
      <c r="A339" s="2">
        <f t="shared" si="20"/>
        <v>99</v>
      </c>
      <c r="B339" t="s">
        <v>1001</v>
      </c>
      <c r="C339" t="s">
        <v>85</v>
      </c>
      <c r="E339" s="41"/>
      <c r="F339" s="42" t="str">
        <f>IFERROR(VLOOKUP(B339&amp;C339,AUS_male_points_list!$A$3:$S$1048576,19,FALSE), IFERROR(VLOOKUP(B339&amp;C339,AUS_female_points_list!$A$3:$S$1048576,19,FALSE),""))</f>
        <v/>
      </c>
      <c r="G339" s="2" t="str">
        <f>_xlfn.IFNA(VLOOKUP(B339&amp;C339,Nat_Champs!$C$2:$D$41,2,),"")</f>
        <v/>
      </c>
      <c r="H339" s="79">
        <f>IFERROR(VLOOKUP(B339&amp;C339,AUS_male_Toplist_21_22!$O$3:$R$2969,2,FALSE),IFERROR(VLOOKUP(B339&amp;C339,AUS_female_Toplist_21_22!$O$3:$R$2879,2,FALSE),"Not found"))</f>
        <v>750</v>
      </c>
      <c r="I339" s="79">
        <f>IFERROR(VLOOKUP(B339&amp;C339,AUS_male_Toplist_21_22!$O$3:$R$2969,3,FALSE),IFERROR(VLOOKUP(B339&amp;C339,AUS_female_Toplist_21_22!$O$3:$R$2879,3,FALSE),"Not found"))</f>
        <v>64</v>
      </c>
      <c r="J339" s="2">
        <f>IFERROR(VLOOKUP(B339&amp;C339,AUS_male_Toplist_21_22!$O$3:$R$2969,4,FALSE),IFERROR(VLOOKUP(B339&amp;C339,AUS_female_Toplist_21_22!$O$3:$R$2879,4,FALSE),"Not found"))</f>
        <v>19</v>
      </c>
      <c r="K339" s="2">
        <f>(COUNTIF($B$2:$B339,$B339)=1)+0</f>
        <v>1</v>
      </c>
      <c r="L339" s="2">
        <f>IF(K339=1,RANK(H339,$H$2:$H$1208,0),"Alternate event")</f>
        <v>950</v>
      </c>
      <c r="M339" s="2" t="str">
        <f t="shared" si="19"/>
        <v>Hannah PARKERrace-walking</v>
      </c>
      <c r="N339" t="str">
        <f>IF(COUNTIFS($M$2:$M$3996, M339)&gt;1, "Duplicate", "Unique")</f>
        <v>Unique</v>
      </c>
    </row>
    <row r="340" spans="1:14" x14ac:dyDescent="0.2">
      <c r="A340" s="2">
        <f t="shared" si="20"/>
        <v>99</v>
      </c>
      <c r="B340" t="s">
        <v>680</v>
      </c>
      <c r="C340" t="s">
        <v>30</v>
      </c>
      <c r="D340" s="5">
        <v>35178</v>
      </c>
      <c r="E340" s="41">
        <f t="shared" ca="1" si="21"/>
        <v>25</v>
      </c>
      <c r="F340" s="42" t="str">
        <f>IFERROR(VLOOKUP(B340&amp;C340,AUS_male_points_list!$A$3:$S$1048576,19,FALSE), IFERROR(VLOOKUP(B340&amp;C340,AUS_female_points_list!$A$3:$S$1048576,19,FALSE),""))</f>
        <v/>
      </c>
      <c r="G340" s="2" t="str">
        <f>_xlfn.IFNA(VLOOKUP(B340&amp;C340,Nat_Champs!$C$2:$D$41,2,),"")</f>
        <v/>
      </c>
      <c r="H340" s="79">
        <f>IFERROR(VLOOKUP(B340&amp;C340,AUS_male_Toplist_21_22!$O$3:$R$2969,2,FALSE),IFERROR(VLOOKUP(B340&amp;C340,AUS_female_Toplist_21_22!$O$3:$R$2879,2,FALSE),"Not found"))</f>
        <v>1134</v>
      </c>
      <c r="I340" s="79">
        <f>IFERROR(VLOOKUP(B340&amp;C340,AUS_male_Toplist_21_22!$O$3:$R$2969,3,FALSE),IFERROR(VLOOKUP(B340&amp;C340,AUS_female_Toplist_21_22!$O$3:$R$2879,3,FALSE),"Not found"))</f>
        <v>65</v>
      </c>
      <c r="J340" s="2">
        <f>IFERROR(VLOOKUP(B340&amp;C340,AUS_male_Toplist_21_22!$O$3:$R$2969,4,FALSE),IFERROR(VLOOKUP(B340&amp;C340,AUS_female_Toplist_21_22!$O$3:$R$2879,4,FALSE),"Not found"))</f>
        <v>3</v>
      </c>
      <c r="K340" s="2">
        <f>(COUNTIF($B$2:$B340,$B340)=1)+0</f>
        <v>0</v>
      </c>
      <c r="L340" s="2" t="str">
        <f>IF(K340=1,RANK(H340,$H$2:$H$1208,0),"Alternate event")</f>
        <v>Alternate event</v>
      </c>
      <c r="M340" s="2" t="str">
        <f t="shared" si="19"/>
        <v>Morgan MCDONALD10000m</v>
      </c>
      <c r="N340" t="str">
        <f>IF(COUNTIFS($M$2:$M$3996, M340)&gt;1, "Duplicate", "Unique")</f>
        <v>Unique</v>
      </c>
    </row>
    <row r="341" spans="1:14" x14ac:dyDescent="0.2">
      <c r="A341" s="2">
        <f t="shared" si="20"/>
        <v>99</v>
      </c>
      <c r="B341" t="s">
        <v>753</v>
      </c>
      <c r="C341" t="s">
        <v>38</v>
      </c>
      <c r="D341" s="5">
        <v>35457</v>
      </c>
      <c r="E341" s="41">
        <f t="shared" ca="1" si="21"/>
        <v>25</v>
      </c>
      <c r="F341" s="42" t="str">
        <f>IFERROR(VLOOKUP(B341&amp;C341,AUS_male_points_list!$A$3:$S$1048576,19,FALSE), IFERROR(VLOOKUP(B341&amp;C341,AUS_female_points_list!$A$3:$S$1048576,19,FALSE),""))</f>
        <v/>
      </c>
      <c r="G341" s="2" t="str">
        <f>_xlfn.IFNA(VLOOKUP(B341&amp;C341,Nat_Champs!$C$2:$D$41,2,),"")</f>
        <v/>
      </c>
      <c r="H341" s="79">
        <f>IFERROR(VLOOKUP(B341&amp;C341,AUS_male_Toplist_21_22!$O$3:$R$2969,2,FALSE),IFERROR(VLOOKUP(B341&amp;C341,AUS_female_Toplist_21_22!$O$3:$R$2879,2,FALSE),"Not found"))</f>
        <v>1041</v>
      </c>
      <c r="I341" s="79">
        <f>IFERROR(VLOOKUP(B341&amp;C341,AUS_male_Toplist_21_22!$O$3:$R$2969,3,FALSE),IFERROR(VLOOKUP(B341&amp;C341,AUS_female_Toplist_21_22!$O$3:$R$2879,3,FALSE),"Not found"))</f>
        <v>65</v>
      </c>
      <c r="J341" s="2">
        <f>IFERROR(VLOOKUP(B341&amp;C341,AUS_male_Toplist_21_22!$O$3:$R$2969,4,FALSE),IFERROR(VLOOKUP(B341&amp;C341,AUS_female_Toplist_21_22!$O$3:$R$2879,4,FALSE),"Not found"))</f>
        <v>6</v>
      </c>
      <c r="K341" s="2">
        <f>(COUNTIF($B$2:$B341,$B341)=1)+0</f>
        <v>1</v>
      </c>
      <c r="L341" s="2">
        <f>IF(K341=1,RANK(H341,$H$2:$H$1208,0),"Alternate event")</f>
        <v>431</v>
      </c>
      <c r="M341" s="2" t="str">
        <f t="shared" si="19"/>
        <v>Emmanuel FAKIYEtriple-jump</v>
      </c>
      <c r="N341" t="str">
        <f>IF(COUNTIFS($M$2:$M$3996, M341)&gt;1, "Duplicate", "Unique")</f>
        <v>Unique</v>
      </c>
    </row>
    <row r="342" spans="1:14" x14ac:dyDescent="0.2">
      <c r="A342" s="2">
        <f t="shared" si="20"/>
        <v>99</v>
      </c>
      <c r="B342" t="s">
        <v>157</v>
      </c>
      <c r="C342" t="s">
        <v>37</v>
      </c>
      <c r="D342" s="5">
        <v>38952</v>
      </c>
      <c r="E342" s="41">
        <f t="shared" ca="1" si="21"/>
        <v>15</v>
      </c>
      <c r="F342" s="42" t="str">
        <f>IFERROR(VLOOKUP(B342&amp;C342,AUS_male_points_list!$A$3:$S$1048576,19,FALSE), IFERROR(VLOOKUP(B342&amp;C342,AUS_female_points_list!$A$3:$S$1048576,19,FALSE),""))</f>
        <v/>
      </c>
      <c r="G342" s="2" t="str">
        <f>_xlfn.IFNA(VLOOKUP(B342&amp;C342,Nat_Champs!$C$2:$D$41,2,),"")</f>
        <v/>
      </c>
      <c r="H342" s="79">
        <f>IFERROR(VLOOKUP(B342&amp;C342,AUS_male_Toplist_21_22!$O$3:$R$2969,2,FALSE),IFERROR(VLOOKUP(B342&amp;C342,AUS_female_Toplist_21_22!$O$3:$R$2879,2,FALSE),"Not found"))</f>
        <v>1053</v>
      </c>
      <c r="I342" s="79">
        <f>IFERROR(VLOOKUP(B342&amp;C342,AUS_male_Toplist_21_22!$O$3:$R$2969,3,FALSE),IFERROR(VLOOKUP(B342&amp;C342,AUS_female_Toplist_21_22!$O$3:$R$2879,3,FALSE),"Not found"))</f>
        <v>65</v>
      </c>
      <c r="J342" s="2">
        <f>IFERROR(VLOOKUP(B342&amp;C342,AUS_male_Toplist_21_22!$O$3:$R$2969,4,FALSE),IFERROR(VLOOKUP(B342&amp;C342,AUS_female_Toplist_21_22!$O$3:$R$2879,4,FALSE),"Not found"))</f>
        <v>9</v>
      </c>
      <c r="K342" s="2">
        <f>(COUNTIF($B$2:$B342,$B342)=1)+0</f>
        <v>1</v>
      </c>
      <c r="L342" s="2">
        <f>IF(K342=1,RANK(H342,$H$2:$H$1208,0),"Alternate event")</f>
        <v>372</v>
      </c>
      <c r="M342" s="2" t="str">
        <f t="shared" si="19"/>
        <v>Delta AMIDZOVSKIlong-jump</v>
      </c>
      <c r="N342" t="str">
        <f>IF(COUNTIFS($M$2:$M$3996, M342)&gt;1, "Duplicate", "Unique")</f>
        <v>Unique</v>
      </c>
    </row>
    <row r="343" spans="1:14" x14ac:dyDescent="0.2">
      <c r="A343" s="2">
        <f t="shared" si="20"/>
        <v>99</v>
      </c>
      <c r="B343" t="s">
        <v>297</v>
      </c>
      <c r="C343" t="s">
        <v>34</v>
      </c>
      <c r="D343" s="5">
        <v>36253</v>
      </c>
      <c r="E343" s="41">
        <f t="shared" ca="1" si="21"/>
        <v>23</v>
      </c>
      <c r="F343" s="42" t="str">
        <f>IFERROR(VLOOKUP(B343&amp;C343,AUS_male_points_list!$A$3:$S$1048576,19,FALSE), IFERROR(VLOOKUP(B343&amp;C343,AUS_female_points_list!$A$3:$S$1048576,19,FALSE),""))</f>
        <v/>
      </c>
      <c r="G343" s="2" t="str">
        <f>_xlfn.IFNA(VLOOKUP(B343&amp;C343,Nat_Champs!$C$2:$D$41,2,),"")</f>
        <v/>
      </c>
      <c r="H343" s="79">
        <f>IFERROR(VLOOKUP(B343&amp;C343,AUS_male_Toplist_21_22!$O$3:$R$2969,2,FALSE),IFERROR(VLOOKUP(B343&amp;C343,AUS_female_Toplist_21_22!$O$3:$R$2879,2,FALSE),"Not found"))</f>
        <v>1057</v>
      </c>
      <c r="I343" s="79">
        <f>IFERROR(VLOOKUP(B343&amp;C343,AUS_male_Toplist_21_22!$O$3:$R$2969,3,FALSE),IFERROR(VLOOKUP(B343&amp;C343,AUS_female_Toplist_21_22!$O$3:$R$2879,3,FALSE),"Not found"))</f>
        <v>65</v>
      </c>
      <c r="J343" s="2">
        <f>IFERROR(VLOOKUP(B343&amp;C343,AUS_male_Toplist_21_22!$O$3:$R$2969,4,FALSE),IFERROR(VLOOKUP(B343&amp;C343,AUS_female_Toplist_21_22!$O$3:$R$2879,4,FALSE),"Not found"))</f>
        <v>14</v>
      </c>
      <c r="K343" s="2">
        <f>(COUNTIF($B$2:$B343,$B343)=1)+0</f>
        <v>1</v>
      </c>
      <c r="L343" s="2">
        <f>IF(K343=1,RANK(H343,$H$2:$H$1208,0),"Alternate event")</f>
        <v>359</v>
      </c>
      <c r="M343" s="2" t="str">
        <f t="shared" si="19"/>
        <v>Katherine DOWIE3000msc</v>
      </c>
      <c r="N343" t="str">
        <f>IF(COUNTIFS($M$2:$M$3996, M343)&gt;1, "Duplicate", "Unique")</f>
        <v>Unique</v>
      </c>
    </row>
    <row r="344" spans="1:14" x14ac:dyDescent="0.2">
      <c r="A344" s="2">
        <f t="shared" si="20"/>
        <v>99</v>
      </c>
      <c r="B344" t="s">
        <v>1087</v>
      </c>
      <c r="C344" s="5" t="s">
        <v>81</v>
      </c>
      <c r="D344" s="5">
        <v>32095</v>
      </c>
      <c r="E344" s="41">
        <f t="shared" ca="1" si="21"/>
        <v>34</v>
      </c>
      <c r="F344" s="42" t="str">
        <f>IFERROR(VLOOKUP(B344&amp;C344,AUS_male_points_list!$A$3:$S$1048576,19,FALSE), IFERROR(VLOOKUP(B344&amp;C344,AUS_female_points_list!$A$3:$S$1048576,19,FALSE),""))</f>
        <v/>
      </c>
      <c r="G344" s="2" t="str">
        <f>_xlfn.IFNA(VLOOKUP(B344&amp;C344,Nat_Champs!$C$2:$D$41,2,),"")</f>
        <v/>
      </c>
      <c r="H344" s="79">
        <f>IFERROR(VLOOKUP(B344&amp;C344,AUS_male_Toplist_21_22!$O$3:$R$2969,2,FALSE),IFERROR(VLOOKUP(B344&amp;C344,AUS_female_Toplist_21_22!$O$3:$R$2879,2,FALSE),"Not found"))</f>
        <v>849</v>
      </c>
      <c r="I344" s="79">
        <f>IFERROR(VLOOKUP(B344&amp;C344,AUS_male_Toplist_21_22!$O$3:$R$2969,3,FALSE),IFERROR(VLOOKUP(B344&amp;C344,AUS_female_Toplist_21_22!$O$3:$R$2879,3,FALSE),"Not found"))</f>
        <v>65</v>
      </c>
      <c r="J344" s="2">
        <f>IFERROR(VLOOKUP(B344&amp;C344,AUS_male_Toplist_21_22!$O$3:$R$2969,4,FALSE),IFERROR(VLOOKUP(B344&amp;C344,AUS_female_Toplist_21_22!$O$3:$R$2879,4,FALSE),"Not found"))</f>
        <v>16</v>
      </c>
      <c r="K344" s="2">
        <f>(COUNTIF($B$2:$B344,$B344)=1)+0</f>
        <v>1</v>
      </c>
      <c r="L344" s="2">
        <f>IF(K344=1,RANK(H344,$H$2:$H$1208,0),"Alternate event")</f>
        <v>895</v>
      </c>
      <c r="M344" s="2" t="str">
        <f t="shared" si="19"/>
        <v>Jason KOZICA20km-race-walking</v>
      </c>
      <c r="N344" t="str">
        <f>IF(COUNTIFS($M$2:$M$3996, M344)&gt;1, "Duplicate", "Unique")</f>
        <v>Unique</v>
      </c>
    </row>
    <row r="345" spans="1:14" x14ac:dyDescent="0.2">
      <c r="A345" s="2">
        <f t="shared" si="20"/>
        <v>99</v>
      </c>
      <c r="B345" t="s">
        <v>460</v>
      </c>
      <c r="C345" t="s">
        <v>39</v>
      </c>
      <c r="D345" s="5">
        <v>36941</v>
      </c>
      <c r="E345" s="41">
        <f t="shared" ca="1" si="21"/>
        <v>21</v>
      </c>
      <c r="F345" s="42" t="str">
        <f>IFERROR(VLOOKUP(B345&amp;C345,AUS_male_points_list!$A$3:$S$1048576,19,FALSE), IFERROR(VLOOKUP(B345&amp;C345,AUS_female_points_list!$A$3:$S$1048576,19,FALSE),""))</f>
        <v/>
      </c>
      <c r="G345" s="2" t="str">
        <f>_xlfn.IFNA(VLOOKUP(B345&amp;C345,Nat_Champs!$C$2:$D$41,2,),"")</f>
        <v>Y</v>
      </c>
      <c r="H345" s="79">
        <f>IFERROR(VLOOKUP(B345&amp;C345,AUS_male_Toplist_21_22!$O$3:$R$2969,2,FALSE),IFERROR(VLOOKUP(B345&amp;C345,AUS_female_Toplist_21_22!$O$3:$R$2879,2,FALSE),"Not found"))</f>
        <v>877</v>
      </c>
      <c r="I345" s="79">
        <f>IFERROR(VLOOKUP(B345&amp;C345,AUS_male_Toplist_21_22!$O$3:$R$2969,3,FALSE),IFERROR(VLOOKUP(B345&amp;C345,AUS_female_Toplist_21_22!$O$3:$R$2879,3,FALSE),"Not found"))</f>
        <v>66</v>
      </c>
      <c r="J345" s="2">
        <f>IFERROR(VLOOKUP(B345&amp;C345,AUS_male_Toplist_21_22!$O$3:$R$2969,4,FALSE),IFERROR(VLOOKUP(B345&amp;C345,AUS_female_Toplist_21_22!$O$3:$R$2879,4,FALSE),"Not found"))</f>
        <v>4</v>
      </c>
      <c r="K345" s="2">
        <f>(COUNTIF($B$2:$B345,$B345)=1)+0</f>
        <v>1</v>
      </c>
      <c r="L345" s="2">
        <f>IF(K345=1,RANK(H345,$H$2:$H$1208,0),"Alternate event")</f>
        <v>864</v>
      </c>
      <c r="M345" s="2" t="str">
        <f t="shared" si="19"/>
        <v>Emma BERGshot-put</v>
      </c>
      <c r="N345" t="str">
        <f>IF(COUNTIFS($M$2:$M$3996, M345)&gt;1, "Duplicate", "Unique")</f>
        <v>Unique</v>
      </c>
    </row>
    <row r="346" spans="1:14" x14ac:dyDescent="0.2">
      <c r="A346" s="2">
        <f t="shared" si="20"/>
        <v>99</v>
      </c>
      <c r="B346" t="s">
        <v>789</v>
      </c>
      <c r="C346" t="s">
        <v>39</v>
      </c>
      <c r="D346" s="5">
        <v>33293</v>
      </c>
      <c r="E346" s="41">
        <f t="shared" ca="1" si="21"/>
        <v>31</v>
      </c>
      <c r="F346" s="42" t="str">
        <f>IFERROR(VLOOKUP(B346&amp;C346,AUS_male_points_list!$A$3:$S$1048576,19,FALSE), IFERROR(VLOOKUP(B346&amp;C346,AUS_female_points_list!$A$3:$S$1048576,19,FALSE),""))</f>
        <v/>
      </c>
      <c r="G346" s="2" t="str">
        <f>_xlfn.IFNA(VLOOKUP(B346&amp;C346,Nat_Champs!$C$2:$D$41,2,),"")</f>
        <v/>
      </c>
      <c r="H346" s="79">
        <f>IFERROR(VLOOKUP(B346&amp;C346,AUS_male_Toplist_21_22!$O$3:$R$2969,2,FALSE),IFERROR(VLOOKUP(B346&amp;C346,AUS_female_Toplist_21_22!$O$3:$R$2879,2,FALSE),"Not found"))</f>
        <v>953</v>
      </c>
      <c r="I346" s="79">
        <f>IFERROR(VLOOKUP(B346&amp;C346,AUS_male_Toplist_21_22!$O$3:$R$2969,3,FALSE),IFERROR(VLOOKUP(B346&amp;C346,AUS_female_Toplist_21_22!$O$3:$R$2879,3,FALSE),"Not found"))</f>
        <v>66</v>
      </c>
      <c r="J346" s="2">
        <f>IFERROR(VLOOKUP(B346&amp;C346,AUS_male_Toplist_21_22!$O$3:$R$2969,4,FALSE),IFERROR(VLOOKUP(B346&amp;C346,AUS_female_Toplist_21_22!$O$3:$R$2879,4,FALSE),"Not found"))</f>
        <v>5</v>
      </c>
      <c r="K346" s="2">
        <f>(COUNTIF($B$2:$B346,$B346)=1)+0</f>
        <v>1</v>
      </c>
      <c r="L346" s="2">
        <f>IF(K346=1,RANK(H346,$H$2:$H$1208,0),"Alternate event")</f>
        <v>730</v>
      </c>
      <c r="M346" s="2" t="str">
        <f t="shared" si="19"/>
        <v>Matt COWIEshot-put</v>
      </c>
      <c r="N346" t="str">
        <f>IF(COUNTIFS($M$2:$M$3996, M346)&gt;1, "Duplicate", "Unique")</f>
        <v>Unique</v>
      </c>
    </row>
    <row r="347" spans="1:14" x14ac:dyDescent="0.2">
      <c r="A347" s="2">
        <f t="shared" si="20"/>
        <v>99</v>
      </c>
      <c r="B347" t="s">
        <v>1013</v>
      </c>
      <c r="C347" t="s">
        <v>34</v>
      </c>
      <c r="D347" s="5">
        <v>36237</v>
      </c>
      <c r="E347" s="41">
        <f t="shared" ca="1" si="21"/>
        <v>23</v>
      </c>
      <c r="F347" s="42" t="str">
        <f>IFERROR(VLOOKUP(B347&amp;C347,AUS_male_points_list!$A$3:$S$1048576,19,FALSE), IFERROR(VLOOKUP(B347&amp;C347,AUS_female_points_list!$A$3:$S$1048576,19,FALSE),""))</f>
        <v/>
      </c>
      <c r="G347" s="2" t="str">
        <f>_xlfn.IFNA(VLOOKUP(B347&amp;C347,Nat_Champs!$C$2:$D$41,2,),"")</f>
        <v/>
      </c>
      <c r="H347" s="79">
        <f>IFERROR(VLOOKUP(B347&amp;C347,AUS_male_Toplist_21_22!$O$3:$R$2969,2,FALSE),IFERROR(VLOOKUP(B347&amp;C347,AUS_female_Toplist_21_22!$O$3:$R$2879,2,FALSE),"Not found"))</f>
        <v>1048</v>
      </c>
      <c r="I347" s="79">
        <f>IFERROR(VLOOKUP(B347&amp;C347,AUS_male_Toplist_21_22!$O$3:$R$2969,3,FALSE),IFERROR(VLOOKUP(B347&amp;C347,AUS_female_Toplist_21_22!$O$3:$R$2879,3,FALSE),"Not found"))</f>
        <v>66</v>
      </c>
      <c r="J347" s="2">
        <f>IFERROR(VLOOKUP(B347&amp;C347,AUS_male_Toplist_21_22!$O$3:$R$2969,4,FALSE),IFERROR(VLOOKUP(B347&amp;C347,AUS_female_Toplist_21_22!$O$3:$R$2879,4,FALSE),"Not found"))</f>
        <v>8</v>
      </c>
      <c r="K347" s="2">
        <f>(COUNTIF($B$2:$B347,$B347)=1)+0</f>
        <v>1</v>
      </c>
      <c r="L347" s="2">
        <f>IF(K347=1,RANK(H347,$H$2:$H$1208,0),"Alternate event")</f>
        <v>398</v>
      </c>
      <c r="M347" s="2" t="str">
        <f t="shared" si="19"/>
        <v>Luke GRAVES3000msc</v>
      </c>
      <c r="N347" t="str">
        <f>IF(COUNTIFS($M$2:$M$3996, M347)&gt;1, "Duplicate", "Unique")</f>
        <v>Unique</v>
      </c>
    </row>
    <row r="348" spans="1:14" x14ac:dyDescent="0.2">
      <c r="A348" s="2">
        <f t="shared" si="20"/>
        <v>99</v>
      </c>
      <c r="B348" t="s">
        <v>374</v>
      </c>
      <c r="C348" t="s">
        <v>38</v>
      </c>
      <c r="D348" s="5">
        <v>36877</v>
      </c>
      <c r="E348" s="41">
        <f t="shared" ca="1" si="21"/>
        <v>21</v>
      </c>
      <c r="F348" s="42" t="str">
        <f>IFERROR(VLOOKUP(B348&amp;C348,AUS_male_points_list!$A$3:$S$1048576,19,FALSE), IFERROR(VLOOKUP(B348&amp;C348,AUS_female_points_list!$A$3:$S$1048576,19,FALSE),""))</f>
        <v/>
      </c>
      <c r="G348" s="2" t="str">
        <f>_xlfn.IFNA(VLOOKUP(B348&amp;C348,Nat_Champs!$C$2:$D$41,2,),"")</f>
        <v/>
      </c>
      <c r="H348" s="79">
        <f>IFERROR(VLOOKUP(B348&amp;C348,AUS_male_Toplist_21_22!$O$3:$R$2969,2,FALSE),IFERROR(VLOOKUP(B348&amp;C348,AUS_female_Toplist_21_22!$O$3:$R$2879,2,FALSE),"Not found"))</f>
        <v>998</v>
      </c>
      <c r="I348" s="79">
        <f>IFERROR(VLOOKUP(B348&amp;C348,AUS_male_Toplist_21_22!$O$3:$R$2969,3,FALSE),IFERROR(VLOOKUP(B348&amp;C348,AUS_female_Toplist_21_22!$O$3:$R$2879,3,FALSE),"Not found"))</f>
        <v>66</v>
      </c>
      <c r="J348" s="2">
        <f>IFERROR(VLOOKUP(B348&amp;C348,AUS_male_Toplist_21_22!$O$3:$R$2969,4,FALSE),IFERROR(VLOOKUP(B348&amp;C348,AUS_female_Toplist_21_22!$O$3:$R$2879,4,FALSE),"Not found"))</f>
        <v>8</v>
      </c>
      <c r="K348" s="2">
        <f>(COUNTIF($B$2:$B348,$B348)=1)+0</f>
        <v>1</v>
      </c>
      <c r="L348" s="2">
        <f>IF(K348=1,RANK(H348,$H$2:$H$1208,0),"Alternate event")</f>
        <v>591</v>
      </c>
      <c r="M348" s="2" t="str">
        <f t="shared" si="19"/>
        <v>Caitlin BLACKMANtriple-jump</v>
      </c>
      <c r="N348" t="str">
        <f>IF(COUNTIFS($M$2:$M$3996, M348)&gt;1, "Duplicate", "Unique")</f>
        <v>Unique</v>
      </c>
    </row>
    <row r="349" spans="1:14" x14ac:dyDescent="0.2">
      <c r="A349" s="2">
        <f t="shared" si="20"/>
        <v>99</v>
      </c>
      <c r="B349" t="s">
        <v>470</v>
      </c>
      <c r="C349" t="s">
        <v>42</v>
      </c>
      <c r="D349" s="5">
        <v>37932</v>
      </c>
      <c r="E349" s="41">
        <f t="shared" ca="1" si="21"/>
        <v>18</v>
      </c>
      <c r="F349" s="42" t="str">
        <f>IFERROR(VLOOKUP(B349&amp;C349,AUS_male_points_list!$A$3:$S$1048576,19,FALSE), IFERROR(VLOOKUP(B349&amp;C349,AUS_female_points_list!$A$3:$S$1048576,19,FALSE),""))</f>
        <v/>
      </c>
      <c r="G349" s="2" t="str">
        <f>_xlfn.IFNA(VLOOKUP(B349&amp;C349,Nat_Champs!$C$2:$D$41,2,),"")</f>
        <v/>
      </c>
      <c r="H349" s="79">
        <f>IFERROR(VLOOKUP(B349&amp;C349,AUS_male_Toplist_21_22!$O$3:$R$2969,2,FALSE),IFERROR(VLOOKUP(B349&amp;C349,AUS_female_Toplist_21_22!$O$3:$R$2879,2,FALSE),"Not found"))</f>
        <v>879</v>
      </c>
      <c r="I349" s="79">
        <f>IFERROR(VLOOKUP(B349&amp;C349,AUS_male_Toplist_21_22!$O$3:$R$2969,3,FALSE),IFERROR(VLOOKUP(B349&amp;C349,AUS_female_Toplist_21_22!$O$3:$R$2879,3,FALSE),"Not found"))</f>
        <v>66</v>
      </c>
      <c r="J349" s="2">
        <f>IFERROR(VLOOKUP(B349&amp;C349,AUS_male_Toplist_21_22!$O$3:$R$2969,4,FALSE),IFERROR(VLOOKUP(B349&amp;C349,AUS_female_Toplist_21_22!$O$3:$R$2879,4,FALSE),"Not found"))</f>
        <v>8</v>
      </c>
      <c r="K349" s="2">
        <f>(COUNTIF($B$2:$B349,$B349)=1)+0</f>
        <v>1</v>
      </c>
      <c r="L349" s="2">
        <f>IF(K349=1,RANK(H349,$H$2:$H$1208,0),"Alternate event")</f>
        <v>863</v>
      </c>
      <c r="M349" s="2" t="str">
        <f t="shared" si="19"/>
        <v>Lara ROBERTShammer-throw</v>
      </c>
      <c r="N349" t="str">
        <f>IF(COUNTIFS($M$2:$M$3996, M349)&gt;1, "Duplicate", "Unique")</f>
        <v>Unique</v>
      </c>
    </row>
    <row r="350" spans="1:14" x14ac:dyDescent="0.2">
      <c r="A350" s="2">
        <f t="shared" si="20"/>
        <v>99</v>
      </c>
      <c r="B350" t="s">
        <v>720</v>
      </c>
      <c r="C350" t="s">
        <v>37</v>
      </c>
      <c r="D350" s="5">
        <v>35651</v>
      </c>
      <c r="E350" s="41">
        <f t="shared" ca="1" si="21"/>
        <v>24</v>
      </c>
      <c r="F350" s="42" t="str">
        <f>IFERROR(VLOOKUP(B350&amp;C350,AUS_male_points_list!$A$3:$S$1048576,19,FALSE), IFERROR(VLOOKUP(B350&amp;C350,AUS_female_points_list!$A$3:$S$1048576,19,FALSE),""))</f>
        <v/>
      </c>
      <c r="G350" s="2" t="str">
        <f>_xlfn.IFNA(VLOOKUP(B350&amp;C350,Nat_Champs!$C$2:$D$41,2,),"")</f>
        <v/>
      </c>
      <c r="H350" s="79">
        <f>IFERROR(VLOOKUP(B350&amp;C350,AUS_male_Toplist_21_22!$O$3:$R$2969,2,FALSE),IFERROR(VLOOKUP(B350&amp;C350,AUS_female_Toplist_21_22!$O$3:$R$2879,2,FALSE),"Not found"))</f>
        <v>1081</v>
      </c>
      <c r="I350" s="79">
        <f>IFERROR(VLOOKUP(B350&amp;C350,AUS_male_Toplist_21_22!$O$3:$R$2969,3,FALSE),IFERROR(VLOOKUP(B350&amp;C350,AUS_female_Toplist_21_22!$O$3:$R$2879,3,FALSE),"Not found"))</f>
        <v>66</v>
      </c>
      <c r="J350" s="2">
        <f>IFERROR(VLOOKUP(B350&amp;C350,AUS_male_Toplist_21_22!$O$3:$R$2969,4,FALSE),IFERROR(VLOOKUP(B350&amp;C350,AUS_female_Toplist_21_22!$O$3:$R$2879,4,FALSE),"Not found"))</f>
        <v>10</v>
      </c>
      <c r="K350" s="2">
        <f>(COUNTIF($B$2:$B350,$B350)=1)+0</f>
        <v>0</v>
      </c>
      <c r="L350" s="2" t="str">
        <f>IF(K350=1,RANK(H350,$H$2:$H$1208,0),"Alternate event")</f>
        <v>Alternate event</v>
      </c>
      <c r="M350" s="2" t="str">
        <f t="shared" si="19"/>
        <v>Alec DIAMONDlong-jump</v>
      </c>
      <c r="N350" t="str">
        <f>IF(COUNTIFS($M$2:$M$3996, M350)&gt;1, "Duplicate", "Unique")</f>
        <v>Unique</v>
      </c>
    </row>
    <row r="351" spans="1:14" x14ac:dyDescent="0.2">
      <c r="A351" s="2">
        <f t="shared" si="20"/>
        <v>99</v>
      </c>
      <c r="B351" t="s">
        <v>235</v>
      </c>
      <c r="C351" t="s">
        <v>28</v>
      </c>
      <c r="D351" s="5">
        <v>38454</v>
      </c>
      <c r="E351" s="41">
        <f t="shared" ca="1" si="21"/>
        <v>16</v>
      </c>
      <c r="F351" s="42" t="str">
        <f>IFERROR(VLOOKUP(B351&amp;C351,AUS_male_points_list!$A$3:$S$1048576,19,FALSE), IFERROR(VLOOKUP(B351&amp;C351,AUS_female_points_list!$A$3:$S$1048576,19,FALSE),""))</f>
        <v/>
      </c>
      <c r="G351" s="2" t="str">
        <f>_xlfn.IFNA(VLOOKUP(B351&amp;C351,Nat_Champs!$C$2:$D$41,2,),"")</f>
        <v/>
      </c>
      <c r="H351" s="79">
        <f>IFERROR(VLOOKUP(B351&amp;C351,AUS_male_Toplist_21_22!$O$3:$R$2969,2,FALSE),IFERROR(VLOOKUP(B351&amp;C351,AUS_female_Toplist_21_22!$O$3:$R$2879,2,FALSE),"Not found"))</f>
        <v>1110</v>
      </c>
      <c r="I351" s="79">
        <f>IFERROR(VLOOKUP(B351&amp;C351,AUS_male_Toplist_21_22!$O$3:$R$2969,3,FALSE),IFERROR(VLOOKUP(B351&amp;C351,AUS_female_Toplist_21_22!$O$3:$R$2879,3,FALSE),"Not found"))</f>
        <v>66</v>
      </c>
      <c r="J351" s="2">
        <f>IFERROR(VLOOKUP(B351&amp;C351,AUS_male_Toplist_21_22!$O$3:$R$2969,4,FALSE),IFERROR(VLOOKUP(B351&amp;C351,AUS_female_Toplist_21_22!$O$3:$R$2879,4,FALSE),"Not found"))</f>
        <v>17</v>
      </c>
      <c r="K351" s="2">
        <f>(COUNTIF($B$2:$B351,$B351)=1)+0</f>
        <v>0</v>
      </c>
      <c r="L351" s="2" t="str">
        <f>IF(K351=1,RANK(H351,$H$2:$H$1208,0),"Alternate event")</f>
        <v>Alternate event</v>
      </c>
      <c r="M351" s="2" t="str">
        <f t="shared" si="19"/>
        <v>Claudia HOLLINGSWORTH1500m</v>
      </c>
      <c r="N351" t="str">
        <f>IF(COUNTIFS($M$2:$M$3996, M351)&gt;1, "Duplicate", "Unique")</f>
        <v>Unique</v>
      </c>
    </row>
    <row r="352" spans="1:14" x14ac:dyDescent="0.2">
      <c r="A352" s="2">
        <f t="shared" si="20"/>
        <v>99</v>
      </c>
      <c r="B352" t="s">
        <v>271</v>
      </c>
      <c r="C352" s="5" t="s">
        <v>28</v>
      </c>
      <c r="D352" s="5">
        <v>35869</v>
      </c>
      <c r="E352" s="41">
        <f t="shared" ca="1" si="21"/>
        <v>24</v>
      </c>
      <c r="F352" s="42" t="str">
        <f>IFERROR(VLOOKUP(B352&amp;C352,AUS_male_points_list!$A$3:$S$1048576,19,FALSE), IFERROR(VLOOKUP(B352&amp;C352,AUS_female_points_list!$A$3:$S$1048576,19,FALSE),""))</f>
        <v/>
      </c>
      <c r="G352" s="2" t="str">
        <f>_xlfn.IFNA(VLOOKUP(B352&amp;C352,Nat_Champs!$C$2:$D$41,2,),"")</f>
        <v/>
      </c>
      <c r="H352" s="79">
        <f>IFERROR(VLOOKUP(B352&amp;C352,AUS_male_Toplist_21_22!$O$3:$R$2969,2,FALSE),IFERROR(VLOOKUP(B352&amp;C352,AUS_female_Toplist_21_22!$O$3:$R$2879,2,FALSE),"Not found"))</f>
        <v>1110</v>
      </c>
      <c r="I352" s="79">
        <f>IFERROR(VLOOKUP(B352&amp;C352,AUS_male_Toplist_21_22!$O$3:$R$2969,3,FALSE),IFERROR(VLOOKUP(B352&amp;C352,AUS_female_Toplist_21_22!$O$3:$R$2879,3,FALSE),"Not found"))</f>
        <v>66</v>
      </c>
      <c r="J352" s="2">
        <f>IFERROR(VLOOKUP(B352&amp;C352,AUS_male_Toplist_21_22!$O$3:$R$2969,4,FALSE),IFERROR(VLOOKUP(B352&amp;C352,AUS_female_Toplist_21_22!$O$3:$R$2879,4,FALSE),"Not found"))</f>
        <v>17</v>
      </c>
      <c r="K352" s="2">
        <f>(COUNTIF($B$2:$B352,$B352)=1)+0</f>
        <v>0</v>
      </c>
      <c r="L352" s="2" t="str">
        <f>IF(K352=1,RANK(H352,$H$2:$H$1208,0),"Alternate event")</f>
        <v>Alternate event</v>
      </c>
      <c r="M352" s="2" t="str">
        <f t="shared" si="19"/>
        <v>Lauren RYAN1500m</v>
      </c>
      <c r="N352" t="str">
        <f>IF(COUNTIFS($M$2:$M$3996, M352)&gt;1, "Duplicate", "Unique")</f>
        <v>Unique</v>
      </c>
    </row>
    <row r="353" spans="1:14" x14ac:dyDescent="0.2">
      <c r="A353" s="2">
        <f t="shared" si="20"/>
        <v>99</v>
      </c>
      <c r="B353" t="s">
        <v>5607</v>
      </c>
      <c r="C353" t="s">
        <v>85</v>
      </c>
      <c r="D353" s="5">
        <v>44701</v>
      </c>
      <c r="E353" s="41" t="e">
        <f t="shared" ca="1" si="21"/>
        <v>#NUM!</v>
      </c>
      <c r="F353" s="42" t="str">
        <f>IFERROR(VLOOKUP(B353&amp;C353,AUS_male_points_list!$A$3:$S$1048576,19,FALSE), IFERROR(VLOOKUP(B353&amp;C353,AUS_female_points_list!$A$3:$S$1048576,19,FALSE),""))</f>
        <v/>
      </c>
      <c r="G353" s="2" t="str">
        <f>_xlfn.IFNA(VLOOKUP(B353&amp;C353,Nat_Champs!$C$2:$D$41,2,),"")</f>
        <v/>
      </c>
      <c r="H353" s="79">
        <f>IFERROR(VLOOKUP(B353&amp;C353,AUS_male_Toplist_21_22!$O$3:$R$2969,2,FALSE),IFERROR(VLOOKUP(B353&amp;C353,AUS_female_Toplist_21_22!$O$3:$R$2879,2,FALSE),"Not found"))</f>
        <v>746</v>
      </c>
      <c r="I353" s="79">
        <f>IFERROR(VLOOKUP(B353&amp;C353,AUS_male_Toplist_21_22!$O$3:$R$2969,3,FALSE),IFERROR(VLOOKUP(B353&amp;C353,AUS_female_Toplist_21_22!$O$3:$R$2879,3,FALSE),"Not found"))</f>
        <v>66</v>
      </c>
      <c r="J353" s="2">
        <f>IFERROR(VLOOKUP(B353&amp;C353,AUS_male_Toplist_21_22!$O$3:$R$2969,4,FALSE),IFERROR(VLOOKUP(B353&amp;C353,AUS_female_Toplist_21_22!$O$3:$R$2879,4,FALSE),"Not found"))</f>
        <v>20</v>
      </c>
      <c r="K353" s="2">
        <f>(COUNTIF($B$2:$B353,$B353)=1)+0</f>
        <v>1</v>
      </c>
      <c r="L353" s="2">
        <f>IF(K353=1,RANK(H353,$H$2:$H$1208,0),"Alternate event")</f>
        <v>954</v>
      </c>
      <c r="M353" s="2" t="str">
        <f t="shared" si="19"/>
        <v>Anika CLARKErace-walking</v>
      </c>
      <c r="N353" t="str">
        <f>IF(COUNTIFS($M$2:$M$3996, M353)&gt;1, "Duplicate", "Unique")</f>
        <v>Unique</v>
      </c>
    </row>
    <row r="354" spans="1:14" x14ac:dyDescent="0.2">
      <c r="A354" s="2">
        <f t="shared" si="20"/>
        <v>99</v>
      </c>
      <c r="B354" t="s">
        <v>311</v>
      </c>
      <c r="C354" t="s">
        <v>30</v>
      </c>
      <c r="D354" s="5">
        <v>36406</v>
      </c>
      <c r="E354" s="41">
        <f t="shared" ca="1" si="21"/>
        <v>22</v>
      </c>
      <c r="F354" s="42" t="str">
        <f>IFERROR(VLOOKUP(B354&amp;C354,AUS_male_points_list!$A$3:$S$1048576,19,FALSE), IFERROR(VLOOKUP(B354&amp;C354,AUS_female_points_list!$A$3:$S$1048576,19,FALSE),""))</f>
        <v/>
      </c>
      <c r="G354" s="2" t="str">
        <f>_xlfn.IFNA(VLOOKUP(B354&amp;C354,Nat_Champs!$C$2:$D$41,2,),"")</f>
        <v/>
      </c>
      <c r="H354" s="79">
        <f>IFERROR(VLOOKUP(B354&amp;C354,AUS_male_Toplist_21_22!$O$3:$R$2969,2,FALSE),IFERROR(VLOOKUP(B354&amp;C354,AUS_female_Toplist_21_22!$O$3:$R$2879,2,FALSE),"Not found"))</f>
        <v>1091</v>
      </c>
      <c r="I354" s="79">
        <f>IFERROR(VLOOKUP(B354&amp;C354,AUS_male_Toplist_21_22!$O$3:$R$2969,3,FALSE),IFERROR(VLOOKUP(B354&amp;C354,AUS_female_Toplist_21_22!$O$3:$R$2879,3,FALSE),"Not found"))</f>
        <v>67</v>
      </c>
      <c r="J354" s="2">
        <f>IFERROR(VLOOKUP(B354&amp;C354,AUS_male_Toplist_21_22!$O$3:$R$2969,4,FALSE),IFERROR(VLOOKUP(B354&amp;C354,AUS_female_Toplist_21_22!$O$3:$R$2879,4,FALSE),"Not found"))</f>
        <v>8</v>
      </c>
      <c r="K354" s="2">
        <f>(COUNTIF($B$2:$B354,$B354)=1)+0</f>
        <v>1</v>
      </c>
      <c r="L354" s="2">
        <f>IF(K354=1,RANK(H354,$H$2:$H$1208,0),"Alternate event")</f>
        <v>229</v>
      </c>
      <c r="M354" s="2" t="str">
        <f t="shared" si="19"/>
        <v>Amelia MAZZA-DOWNIE10000m</v>
      </c>
      <c r="N354" t="str">
        <f>IF(COUNTIFS($M$2:$M$3996, M354)&gt;1, "Duplicate", "Unique")</f>
        <v>Unique</v>
      </c>
    </row>
    <row r="355" spans="1:14" x14ac:dyDescent="0.2">
      <c r="A355" s="2">
        <f t="shared" si="20"/>
        <v>99</v>
      </c>
      <c r="B355" t="s">
        <v>312</v>
      </c>
      <c r="C355" t="s">
        <v>30</v>
      </c>
      <c r="D355" s="5">
        <v>35241</v>
      </c>
      <c r="E355" s="41">
        <f t="shared" ca="1" si="21"/>
        <v>25</v>
      </c>
      <c r="F355" s="42" t="str">
        <f>IFERROR(VLOOKUP(B355&amp;C355,AUS_male_points_list!$A$3:$S$1048576,19,FALSE), IFERROR(VLOOKUP(B355&amp;C355,AUS_female_points_list!$A$3:$S$1048576,19,FALSE),""))</f>
        <v/>
      </c>
      <c r="G355" s="2" t="str">
        <f>_xlfn.IFNA(VLOOKUP(B355&amp;C355,Nat_Champs!$C$2:$D$41,2,),"")</f>
        <v/>
      </c>
      <c r="H355" s="79">
        <f>IFERROR(VLOOKUP(B355&amp;C355,AUS_male_Toplist_21_22!$O$3:$R$2969,2,FALSE),IFERROR(VLOOKUP(B355&amp;C355,AUS_female_Toplist_21_22!$O$3:$R$2879,2,FALSE),"Not found"))</f>
        <v>1091</v>
      </c>
      <c r="I355" s="79">
        <f>IFERROR(VLOOKUP(B355&amp;C355,AUS_male_Toplist_21_22!$O$3:$R$2969,3,FALSE),IFERROR(VLOOKUP(B355&amp;C355,AUS_female_Toplist_21_22!$O$3:$R$2879,3,FALSE),"Not found"))</f>
        <v>67</v>
      </c>
      <c r="J355" s="2">
        <f>IFERROR(VLOOKUP(B355&amp;C355,AUS_male_Toplist_21_22!$O$3:$R$2969,4,FALSE),IFERROR(VLOOKUP(B355&amp;C355,AUS_female_Toplist_21_22!$O$3:$R$2879,4,FALSE),"Not found"))</f>
        <v>8</v>
      </c>
      <c r="K355" s="2">
        <f>(COUNTIF($B$2:$B355,$B355)=1)+0</f>
        <v>0</v>
      </c>
      <c r="L355" s="2" t="str">
        <f>IF(K355=1,RANK(H355,$H$2:$H$1208,0),"Alternate event")</f>
        <v>Alternate event</v>
      </c>
      <c r="M355" s="2" t="str">
        <f t="shared" si="19"/>
        <v>Leanne POMPEANI10000m</v>
      </c>
      <c r="N355" t="str">
        <f>IF(COUNTIFS($M$2:$M$3996, M355)&gt;1, "Duplicate", "Unique")</f>
        <v>Unique</v>
      </c>
    </row>
    <row r="356" spans="1:14" x14ac:dyDescent="0.2">
      <c r="A356" s="2">
        <f t="shared" si="20"/>
        <v>99</v>
      </c>
      <c r="B356" t="s">
        <v>219</v>
      </c>
      <c r="C356" t="s">
        <v>33</v>
      </c>
      <c r="D356" s="5">
        <v>36574</v>
      </c>
      <c r="E356" s="41">
        <f t="shared" ca="1" si="21"/>
        <v>22</v>
      </c>
      <c r="F356" s="42" t="str">
        <f>IFERROR(VLOOKUP(B356&amp;C356,AUS_male_points_list!$A$3:$S$1048576,19,FALSE), IFERROR(VLOOKUP(B356&amp;C356,AUS_female_points_list!$A$3:$S$1048576,19,FALSE),""))</f>
        <v/>
      </c>
      <c r="G356" s="2" t="str">
        <f>_xlfn.IFNA(VLOOKUP(B356&amp;C356,Nat_Champs!$C$2:$D$41,2,),"")</f>
        <v/>
      </c>
      <c r="H356" s="79">
        <f>IFERROR(VLOOKUP(B356&amp;C356,AUS_male_Toplist_21_22!$O$3:$R$2969,2,FALSE),IFERROR(VLOOKUP(B356&amp;C356,AUS_female_Toplist_21_22!$O$3:$R$2879,2,FALSE),"Not found"))</f>
        <v>1053</v>
      </c>
      <c r="I356" s="79">
        <f>IFERROR(VLOOKUP(B356&amp;C356,AUS_male_Toplist_21_22!$O$3:$R$2969,3,FALSE),IFERROR(VLOOKUP(B356&amp;C356,AUS_female_Toplist_21_22!$O$3:$R$2879,3,FALSE),"Not found"))</f>
        <v>67</v>
      </c>
      <c r="J356" s="2">
        <f>IFERROR(VLOOKUP(B356&amp;C356,AUS_male_Toplist_21_22!$O$3:$R$2969,4,FALSE),IFERROR(VLOOKUP(B356&amp;C356,AUS_female_Toplist_21_22!$O$3:$R$2879,4,FALSE),"Not found"))</f>
        <v>8</v>
      </c>
      <c r="K356" s="2">
        <f>(COUNTIF($B$2:$B356,$B356)=1)+0</f>
        <v>1</v>
      </c>
      <c r="L356" s="2">
        <f>IF(K356=1,RANK(H356,$H$2:$H$1208,0),"Alternate event")</f>
        <v>372</v>
      </c>
      <c r="M356" s="2" t="str">
        <f t="shared" si="19"/>
        <v>Annamaria LESZCZYNSKA400mh</v>
      </c>
      <c r="N356" t="str">
        <f>IF(COUNTIFS($M$2:$M$3996, M356)&gt;1, "Duplicate", "Unique")</f>
        <v>Unique</v>
      </c>
    </row>
    <row r="357" spans="1:14" x14ac:dyDescent="0.2">
      <c r="A357" s="2">
        <f t="shared" si="20"/>
        <v>99</v>
      </c>
      <c r="B357" t="s">
        <v>397</v>
      </c>
      <c r="C357" t="s">
        <v>38</v>
      </c>
      <c r="D357" s="5">
        <v>34893</v>
      </c>
      <c r="E357" s="41">
        <f t="shared" ca="1" si="21"/>
        <v>26</v>
      </c>
      <c r="F357" s="42" t="str">
        <f>IFERROR(VLOOKUP(B357&amp;C357,AUS_male_points_list!$A$3:$S$1048576,19,FALSE), IFERROR(VLOOKUP(B357&amp;C357,AUS_female_points_list!$A$3:$S$1048576,19,FALSE),""))</f>
        <v/>
      </c>
      <c r="G357" s="2" t="str">
        <f>_xlfn.IFNA(VLOOKUP(B357&amp;C357,Nat_Champs!$C$2:$D$41,2,),"")</f>
        <v/>
      </c>
      <c r="H357" s="79">
        <f>IFERROR(VLOOKUP(B357&amp;C357,AUS_male_Toplist_21_22!$O$3:$R$2969,2,FALSE),IFERROR(VLOOKUP(B357&amp;C357,AUS_female_Toplist_21_22!$O$3:$R$2879,2,FALSE),"Not found"))</f>
        <v>997</v>
      </c>
      <c r="I357" s="79">
        <f>IFERROR(VLOOKUP(B357&amp;C357,AUS_male_Toplist_21_22!$O$3:$R$2969,3,FALSE),IFERROR(VLOOKUP(B357&amp;C357,AUS_female_Toplist_21_22!$O$3:$R$2879,3,FALSE),"Not found"))</f>
        <v>68</v>
      </c>
      <c r="J357" s="2">
        <f>IFERROR(VLOOKUP(B357&amp;C357,AUS_male_Toplist_21_22!$O$3:$R$2969,4,FALSE),IFERROR(VLOOKUP(B357&amp;C357,AUS_female_Toplist_21_22!$O$3:$R$2879,4,FALSE),"Not found"))</f>
        <v>9</v>
      </c>
      <c r="K357" s="2">
        <f>(COUNTIF($B$2:$B357,$B357)=1)+0</f>
        <v>1</v>
      </c>
      <c r="L357" s="2">
        <f>IF(K357=1,RANK(H357,$H$2:$H$1208,0),"Alternate event")</f>
        <v>592</v>
      </c>
      <c r="M357" s="2" t="str">
        <f t="shared" si="19"/>
        <v>Tierra EXUMtriple-jump</v>
      </c>
      <c r="N357" t="str">
        <f>IF(COUNTIFS($M$2:$M$3996, M357)&gt;1, "Duplicate", "Unique")</f>
        <v>Unique</v>
      </c>
    </row>
    <row r="358" spans="1:14" x14ac:dyDescent="0.2">
      <c r="A358" s="2">
        <f t="shared" si="20"/>
        <v>99</v>
      </c>
      <c r="B358" t="s">
        <v>449</v>
      </c>
      <c r="C358" t="s">
        <v>40</v>
      </c>
      <c r="D358" s="5">
        <v>44701</v>
      </c>
      <c r="E358" s="41" t="e">
        <f t="shared" ca="1" si="21"/>
        <v>#NUM!</v>
      </c>
      <c r="F358" s="42" t="str">
        <f>IFERROR(VLOOKUP(B358&amp;C358,AUS_male_points_list!$A$3:$S$1048576,19,FALSE), IFERROR(VLOOKUP(B358&amp;C358,AUS_female_points_list!$A$3:$S$1048576,19,FALSE),""))</f>
        <v/>
      </c>
      <c r="G358" s="2" t="str">
        <f>_xlfn.IFNA(VLOOKUP(B358&amp;C358,Nat_Champs!$C$2:$D$41,2,),"")</f>
        <v/>
      </c>
      <c r="H358" s="79">
        <f>IFERROR(VLOOKUP(B358&amp;C358,AUS_male_Toplist_21_22!$O$3:$R$2969,2,FALSE),IFERROR(VLOOKUP(B358&amp;C358,AUS_female_Toplist_21_22!$O$3:$R$2879,2,FALSE),"Not found"))</f>
        <v>881</v>
      </c>
      <c r="I358" s="79">
        <f>IFERROR(VLOOKUP(B358&amp;C358,AUS_male_Toplist_21_22!$O$3:$R$2969,3,FALSE),IFERROR(VLOOKUP(B358&amp;C358,AUS_female_Toplist_21_22!$O$3:$R$2879,3,FALSE),"Not found"))</f>
        <v>68</v>
      </c>
      <c r="J358" s="2">
        <f>IFERROR(VLOOKUP(B358&amp;C358,AUS_male_Toplist_21_22!$O$3:$R$2969,4,FALSE),IFERROR(VLOOKUP(B358&amp;C358,AUS_female_Toplist_21_22!$O$3:$R$2879,4,FALSE),"Not found"))</f>
        <v>9</v>
      </c>
      <c r="K358" s="2">
        <f>(COUNTIF($B$2:$B358,$B358)=1)+0</f>
        <v>1</v>
      </c>
      <c r="L358" s="2">
        <f>IF(K358=1,RANK(H358,$H$2:$H$1208,0),"Alternate event")</f>
        <v>859</v>
      </c>
      <c r="M358" s="2" t="str">
        <f t="shared" si="19"/>
        <v>Hannah EDWARDSdiscus-throw</v>
      </c>
      <c r="N358" t="str">
        <f>IF(COUNTIFS($M$2:$M$3996, M358)&gt;1, "Duplicate", "Unique")</f>
        <v>Unique</v>
      </c>
    </row>
    <row r="359" spans="1:14" x14ac:dyDescent="0.2">
      <c r="A359" s="2">
        <f t="shared" si="20"/>
        <v>99</v>
      </c>
      <c r="B359" t="s">
        <v>651</v>
      </c>
      <c r="C359" s="5" t="s">
        <v>28</v>
      </c>
      <c r="D359" s="5">
        <v>36004</v>
      </c>
      <c r="E359" s="41">
        <f t="shared" ca="1" si="21"/>
        <v>23</v>
      </c>
      <c r="F359" s="42" t="str">
        <f>IFERROR(VLOOKUP(B359&amp;C359,AUS_male_points_list!$A$3:$S$1048576,19,FALSE), IFERROR(VLOOKUP(B359&amp;C359,AUS_female_points_list!$A$3:$S$1048576,19,FALSE),""))</f>
        <v/>
      </c>
      <c r="G359" s="2" t="str">
        <f>_xlfn.IFNA(VLOOKUP(B359&amp;C359,Nat_Champs!$C$2:$D$41,2,),"")</f>
        <v/>
      </c>
      <c r="H359" s="79">
        <f>IFERROR(VLOOKUP(B359&amp;C359,AUS_male_Toplist_21_22!$O$3:$R$2969,2,FALSE),IFERROR(VLOOKUP(B359&amp;C359,AUS_female_Toplist_21_22!$O$3:$R$2879,2,FALSE),"Not found"))</f>
        <v>1114</v>
      </c>
      <c r="I359" s="79">
        <f>IFERROR(VLOOKUP(B359&amp;C359,AUS_male_Toplist_21_22!$O$3:$R$2969,3,FALSE),IFERROR(VLOOKUP(B359&amp;C359,AUS_female_Toplist_21_22!$O$3:$R$2879,3,FALSE),"Not found"))</f>
        <v>68</v>
      </c>
      <c r="J359" s="2">
        <f>IFERROR(VLOOKUP(B359&amp;C359,AUS_male_Toplist_21_22!$O$3:$R$2969,4,FALSE),IFERROR(VLOOKUP(B359&amp;C359,AUS_female_Toplist_21_22!$O$3:$R$2879,4,FALSE),"Not found"))</f>
        <v>15</v>
      </c>
      <c r="K359" s="2">
        <f>(COUNTIF($B$2:$B359,$B359)=1)+0</f>
        <v>1</v>
      </c>
      <c r="L359" s="2">
        <f>IF(K359=1,RANK(H359,$H$2:$H$1208,0),"Alternate event")</f>
        <v>147</v>
      </c>
      <c r="M359" s="2" t="str">
        <f t="shared" si="19"/>
        <v>Jesse HUNT1500m</v>
      </c>
      <c r="N359" t="str">
        <f>IF(COUNTIFS($M$2:$M$3996, M359)&gt;1, "Duplicate", "Unique")</f>
        <v>Unique</v>
      </c>
    </row>
    <row r="360" spans="1:14" x14ac:dyDescent="0.2">
      <c r="A360" s="2">
        <f t="shared" si="20"/>
        <v>99</v>
      </c>
      <c r="B360" t="s">
        <v>467</v>
      </c>
      <c r="C360" t="s">
        <v>41</v>
      </c>
      <c r="D360" s="5">
        <v>34986</v>
      </c>
      <c r="E360" s="41">
        <f t="shared" ca="1" si="21"/>
        <v>26</v>
      </c>
      <c r="F360" s="42" t="str">
        <f>IFERROR(VLOOKUP(B360&amp;C360,AUS_male_points_list!$A$3:$S$1048576,19,FALSE), IFERROR(VLOOKUP(B360&amp;C360,AUS_female_points_list!$A$3:$S$1048576,19,FALSE),""))</f>
        <v/>
      </c>
      <c r="G360" s="2" t="str">
        <f>_xlfn.IFNA(VLOOKUP(B360&amp;C360,Nat_Champs!$C$2:$D$41,2,),"")</f>
        <v/>
      </c>
      <c r="H360" s="79">
        <f>IFERROR(VLOOKUP(B360&amp;C360,AUS_male_Toplist_21_22!$O$3:$R$2969,2,FALSE),IFERROR(VLOOKUP(B360&amp;C360,AUS_female_Toplist_21_22!$O$3:$R$2879,2,FALSE),"Not found"))</f>
        <v>851</v>
      </c>
      <c r="I360" s="79">
        <f>IFERROR(VLOOKUP(B360&amp;C360,AUS_male_Toplist_21_22!$O$3:$R$2969,3,FALSE),IFERROR(VLOOKUP(B360&amp;C360,AUS_female_Toplist_21_22!$O$3:$R$2879,3,FALSE),"Not found"))</f>
        <v>68</v>
      </c>
      <c r="J360" s="2">
        <f>IFERROR(VLOOKUP(B360&amp;C360,AUS_male_Toplist_21_22!$O$3:$R$2969,4,FALSE),IFERROR(VLOOKUP(B360&amp;C360,AUS_female_Toplist_21_22!$O$3:$R$2879,4,FALSE),"Not found"))</f>
        <v>15</v>
      </c>
      <c r="K360" s="2">
        <f>(COUNTIF($B$2:$B360,$B360)=1)+0</f>
        <v>0</v>
      </c>
      <c r="L360" s="2" t="str">
        <f>IF(K360=1,RANK(H360,$H$2:$H$1208,0),"Alternate event")</f>
        <v>Alternate event</v>
      </c>
      <c r="M360" s="2" t="str">
        <f t="shared" si="19"/>
        <v>Tori WESTjavelin-throw</v>
      </c>
      <c r="N360" t="str">
        <f>IF(COUNTIFS($M$2:$M$3996, M360)&gt;1, "Duplicate", "Unique")</f>
        <v>Unique</v>
      </c>
    </row>
    <row r="361" spans="1:14" x14ac:dyDescent="0.2">
      <c r="A361" s="2">
        <f t="shared" si="20"/>
        <v>100</v>
      </c>
      <c r="B361" t="s">
        <v>553</v>
      </c>
      <c r="C361" t="s">
        <v>25</v>
      </c>
      <c r="D361" s="5">
        <v>34998</v>
      </c>
      <c r="E361" s="41">
        <f t="shared" ca="1" si="21"/>
        <v>26</v>
      </c>
      <c r="F361" s="42" t="str">
        <f>IFERROR(VLOOKUP(B361&amp;C361,AUS_male_points_list!$A$3:$S$1048576,19,FALSE), IFERROR(VLOOKUP(B361&amp;C361,AUS_female_points_list!$A$3:$S$1048576,19,FALSE),""))</f>
        <v/>
      </c>
      <c r="G361" s="2" t="str">
        <f>_xlfn.IFNA(VLOOKUP(B361&amp;C361,Nat_Champs!$C$2:$D$41,2,),"")</f>
        <v/>
      </c>
      <c r="H361" s="79">
        <f>IFERROR(VLOOKUP(B361&amp;C361,AUS_male_Toplist_21_22!$O$3:$R$2969,2,FALSE),IFERROR(VLOOKUP(B361&amp;C361,AUS_female_Toplist_21_22!$O$3:$R$2879,2,FALSE),"Not found"))</f>
        <v>1109</v>
      </c>
      <c r="I361" s="79">
        <f>IFERROR(VLOOKUP(B361&amp;C361,AUS_male_Toplist_21_22!$O$3:$R$2969,3,FALSE),IFERROR(VLOOKUP(B361&amp;C361,AUS_female_Toplist_21_22!$O$3:$R$2879,3,FALSE),"Not found"))</f>
        <v>69</v>
      </c>
      <c r="J361" s="2">
        <f>IFERROR(VLOOKUP(B361&amp;C361,AUS_male_Toplist_21_22!$O$3:$R$2969,4,FALSE),IFERROR(VLOOKUP(B361&amp;C361,AUS_female_Toplist_21_22!$O$3:$R$2879,4,FALSE),"Not found"))</f>
        <v>3</v>
      </c>
      <c r="K361" s="2">
        <f>(COUNTIF($B$2:$B361,$B361)=1)+0</f>
        <v>1</v>
      </c>
      <c r="L361" s="2">
        <f>IF(K361=1,RANK(H361,$H$2:$H$1208,0),"Alternate event")</f>
        <v>165</v>
      </c>
      <c r="M361" s="2" t="str">
        <f t="shared" si="19"/>
        <v>Connor DIFFEY200m</v>
      </c>
      <c r="N361" t="str">
        <f>IF(COUNTIFS($M$2:$M$3996, M361)&gt;1, "Duplicate", "Unique")</f>
        <v>Unique</v>
      </c>
    </row>
    <row r="362" spans="1:14" x14ac:dyDescent="0.2">
      <c r="A362" s="2">
        <f t="shared" si="20"/>
        <v>100</v>
      </c>
      <c r="B362" t="s">
        <v>702</v>
      </c>
      <c r="C362" t="s">
        <v>30</v>
      </c>
      <c r="D362" s="5">
        <v>33366</v>
      </c>
      <c r="E362" s="41">
        <f t="shared" ca="1" si="21"/>
        <v>30</v>
      </c>
      <c r="F362" s="42" t="str">
        <f>IFERROR(VLOOKUP(B362&amp;C362,AUS_male_points_list!$A$3:$S$1048576,19,FALSE), IFERROR(VLOOKUP(B362&amp;C362,AUS_female_points_list!$A$3:$S$1048576,19,FALSE),""))</f>
        <v/>
      </c>
      <c r="G362" s="2" t="str">
        <f>_xlfn.IFNA(VLOOKUP(B362&amp;C362,Nat_Champs!$C$2:$D$41,2,),"")</f>
        <v/>
      </c>
      <c r="H362" s="79">
        <f>IFERROR(VLOOKUP(B362&amp;C362,AUS_male_Toplist_21_22!$O$3:$R$2969,2,FALSE),IFERROR(VLOOKUP(B362&amp;C362,AUS_female_Toplist_21_22!$O$3:$R$2879,2,FALSE),"Not found"))</f>
        <v>1131</v>
      </c>
      <c r="I362" s="79">
        <f>IFERROR(VLOOKUP(B362&amp;C362,AUS_male_Toplist_21_22!$O$3:$R$2969,3,FALSE),IFERROR(VLOOKUP(B362&amp;C362,AUS_female_Toplist_21_22!$O$3:$R$2879,3,FALSE),"Not found"))</f>
        <v>69</v>
      </c>
      <c r="J362" s="2">
        <f>IFERROR(VLOOKUP(B362&amp;C362,AUS_male_Toplist_21_22!$O$3:$R$2969,4,FALSE),IFERROR(VLOOKUP(B362&amp;C362,AUS_female_Toplist_21_22!$O$3:$R$2879,4,FALSE),"Not found"))</f>
        <v>4</v>
      </c>
      <c r="K362" s="2">
        <f>(COUNTIF($B$2:$B362,$B362)=1)+0</f>
        <v>0</v>
      </c>
      <c r="L362" s="2" t="str">
        <f>IF(K362=1,RANK(H362,$H$2:$H$1208,0),"Alternate event")</f>
        <v>Alternate event</v>
      </c>
      <c r="M362" s="2" t="str">
        <f t="shared" si="19"/>
        <v>Brett ROBINSON10000m</v>
      </c>
      <c r="N362" t="str">
        <f>IF(COUNTIFS($M$2:$M$3996, M362)&gt;1, "Duplicate", "Unique")</f>
        <v>Unique</v>
      </c>
    </row>
    <row r="363" spans="1:14" x14ac:dyDescent="0.2">
      <c r="A363" s="2">
        <f t="shared" si="20"/>
        <v>100</v>
      </c>
      <c r="B363" t="s">
        <v>986</v>
      </c>
      <c r="C363" s="5" t="s">
        <v>35</v>
      </c>
      <c r="D363" s="5">
        <v>37337</v>
      </c>
      <c r="E363" s="41">
        <f t="shared" ca="1" si="21"/>
        <v>20</v>
      </c>
      <c r="F363" s="42" t="str">
        <f>IFERROR(VLOOKUP(B363&amp;C363,AUS_male_points_list!$A$3:$S$1048576,19,FALSE), IFERROR(VLOOKUP(B363&amp;C363,AUS_female_points_list!$A$3:$S$1048576,19,FALSE),""))</f>
        <v/>
      </c>
      <c r="G363" s="2" t="str">
        <f>_xlfn.IFNA(VLOOKUP(B363&amp;C363,Nat_Champs!$C$2:$D$41,2,),"")</f>
        <v/>
      </c>
      <c r="H363" s="79">
        <f>IFERROR(VLOOKUP(B363&amp;C363,AUS_male_Toplist_21_22!$O$3:$R$2969,2,FALSE),IFERROR(VLOOKUP(B363&amp;C363,AUS_female_Toplist_21_22!$O$3:$R$2879,2,FALSE),"Not found"))</f>
        <v>984</v>
      </c>
      <c r="I363" s="79">
        <f>IFERROR(VLOOKUP(B363&amp;C363,AUS_male_Toplist_21_22!$O$3:$R$2969,3,FALSE),IFERROR(VLOOKUP(B363&amp;C363,AUS_female_Toplist_21_22!$O$3:$R$2879,3,FALSE),"Not found"))</f>
        <v>69</v>
      </c>
      <c r="J363" s="2">
        <f>IFERROR(VLOOKUP(B363&amp;C363,AUS_male_Toplist_21_22!$O$3:$R$2969,4,FALSE),IFERROR(VLOOKUP(B363&amp;C363,AUS_female_Toplist_21_22!$O$3:$R$2879,4,FALSE),"Not found"))</f>
        <v>14</v>
      </c>
      <c r="K363" s="2">
        <f>(COUNTIF($B$2:$B363,$B363)=1)+0</f>
        <v>1</v>
      </c>
      <c r="L363" s="2">
        <f>IF(K363=1,RANK(H363,$H$2:$H$1208,0),"Alternate event")</f>
        <v>633</v>
      </c>
      <c r="M363" s="2" t="str">
        <f t="shared" si="19"/>
        <v>Elizabeth MOSShigh-jump</v>
      </c>
      <c r="N363" t="str">
        <f>IF(COUNTIFS($M$2:$M$3996, M363)&gt;1, "Duplicate", "Unique")</f>
        <v>Unique</v>
      </c>
    </row>
    <row r="364" spans="1:14" x14ac:dyDescent="0.2">
      <c r="A364" s="2">
        <f t="shared" si="20"/>
        <v>100</v>
      </c>
      <c r="B364" t="s">
        <v>417</v>
      </c>
      <c r="C364" t="s">
        <v>35</v>
      </c>
      <c r="D364" s="5">
        <v>35841</v>
      </c>
      <c r="E364" s="41">
        <f t="shared" ca="1" si="21"/>
        <v>24</v>
      </c>
      <c r="F364" s="42" t="str">
        <f>IFERROR(VLOOKUP(B364&amp;C364,AUS_male_points_list!$A$3:$S$1048576,19,FALSE), IFERROR(VLOOKUP(B364&amp;C364,AUS_female_points_list!$A$3:$S$1048576,19,FALSE),""))</f>
        <v/>
      </c>
      <c r="G364" s="2" t="str">
        <f>_xlfn.IFNA(VLOOKUP(B364&amp;C364,Nat_Champs!$C$2:$D$41,2,),"")</f>
        <v/>
      </c>
      <c r="H364" s="79">
        <f>IFERROR(VLOOKUP(B364&amp;C364,AUS_male_Toplist_21_22!$O$3:$R$2969,2,FALSE),IFERROR(VLOOKUP(B364&amp;C364,AUS_female_Toplist_21_22!$O$3:$R$2879,2,FALSE),"Not found"))</f>
        <v>984</v>
      </c>
      <c r="I364" s="79">
        <f>IFERROR(VLOOKUP(B364&amp;C364,AUS_male_Toplist_21_22!$O$3:$R$2969,3,FALSE),IFERROR(VLOOKUP(B364&amp;C364,AUS_female_Toplist_21_22!$O$3:$R$2879,3,FALSE),"Not found"))</f>
        <v>69</v>
      </c>
      <c r="J364" s="2">
        <f>IFERROR(VLOOKUP(B364&amp;C364,AUS_male_Toplist_21_22!$O$3:$R$2969,4,FALSE),IFERROR(VLOOKUP(B364&amp;C364,AUS_female_Toplist_21_22!$O$3:$R$2879,4,FALSE),"Not found"))</f>
        <v>14</v>
      </c>
      <c r="K364" s="2">
        <f>(COUNTIF($B$2:$B364,$B364)=1)+0</f>
        <v>1</v>
      </c>
      <c r="L364" s="2">
        <f>IF(K364=1,RANK(H364,$H$2:$H$1208,0),"Alternate event")</f>
        <v>633</v>
      </c>
      <c r="M364" s="2" t="str">
        <f t="shared" si="19"/>
        <v>Clare GIBSONhigh-jump</v>
      </c>
      <c r="N364" t="str">
        <f>IF(COUNTIFS($M$2:$M$3996, M364)&gt;1, "Duplicate", "Unique")</f>
        <v>Unique</v>
      </c>
    </row>
    <row r="365" spans="1:14" x14ac:dyDescent="0.2">
      <c r="A365" s="2">
        <f t="shared" si="20"/>
        <v>100</v>
      </c>
      <c r="B365" t="s">
        <v>437</v>
      </c>
      <c r="C365" t="s">
        <v>36</v>
      </c>
      <c r="D365" s="5">
        <v>36393</v>
      </c>
      <c r="E365" s="41">
        <f t="shared" ca="1" si="21"/>
        <v>22</v>
      </c>
      <c r="F365" s="42" t="str">
        <f>IFERROR(VLOOKUP(B365&amp;C365,AUS_male_points_list!$A$3:$S$1048576,19,FALSE), IFERROR(VLOOKUP(B365&amp;C365,AUS_female_points_list!$A$3:$S$1048576,19,FALSE),""))</f>
        <v/>
      </c>
      <c r="G365" s="2" t="str">
        <f>_xlfn.IFNA(VLOOKUP(B365&amp;C365,Nat_Champs!$C$2:$D$41,2,),"")</f>
        <v/>
      </c>
      <c r="H365" s="79">
        <f>IFERROR(VLOOKUP(B365&amp;C365,AUS_male_Toplist_21_22!$O$3:$R$2969,2,FALSE),IFERROR(VLOOKUP(B365&amp;C365,AUS_female_Toplist_21_22!$O$3:$R$2879,2,FALSE),"Not found"))</f>
        <v>868</v>
      </c>
      <c r="I365" s="79">
        <f>IFERROR(VLOOKUP(B365&amp;C365,AUS_male_Toplist_21_22!$O$3:$R$2969,3,FALSE),IFERROR(VLOOKUP(B365&amp;C365,AUS_female_Toplist_21_22!$O$3:$R$2879,3,FALSE),"Not found"))</f>
        <v>69</v>
      </c>
      <c r="J365" s="2">
        <f>IFERROR(VLOOKUP(B365&amp;C365,AUS_male_Toplist_21_22!$O$3:$R$2969,4,FALSE),IFERROR(VLOOKUP(B365&amp;C365,AUS_female_Toplist_21_22!$O$3:$R$2879,4,FALSE),"Not found"))</f>
        <v>18</v>
      </c>
      <c r="K365" s="2">
        <f>(COUNTIF($B$2:$B365,$B365)=1)+0</f>
        <v>1</v>
      </c>
      <c r="L365" s="2">
        <f>IF(K365=1,RANK(H365,$H$2:$H$1208,0),"Alternate event")</f>
        <v>872</v>
      </c>
      <c r="M365" s="2" t="str">
        <f t="shared" si="19"/>
        <v>Kate ABFALTERpole-vault</v>
      </c>
      <c r="N365" t="str">
        <f>IF(COUNTIFS($M$2:$M$3996, M365)&gt;1, "Duplicate", "Unique")</f>
        <v>Unique</v>
      </c>
    </row>
    <row r="366" spans="1:14" x14ac:dyDescent="0.2">
      <c r="A366" s="2">
        <f t="shared" si="20"/>
        <v>100</v>
      </c>
      <c r="B366" t="s">
        <v>945</v>
      </c>
      <c r="C366" t="s">
        <v>36</v>
      </c>
      <c r="D366" s="5">
        <v>35103</v>
      </c>
      <c r="E366" s="41">
        <f t="shared" ca="1" si="21"/>
        <v>26</v>
      </c>
      <c r="F366" s="42" t="str">
        <f>IFERROR(VLOOKUP(B366&amp;C366,AUS_male_points_list!$A$3:$S$1048576,19,FALSE), IFERROR(VLOOKUP(B366&amp;C366,AUS_female_points_list!$A$3:$S$1048576,19,FALSE),""))</f>
        <v/>
      </c>
      <c r="G366" s="2" t="str">
        <f>_xlfn.IFNA(VLOOKUP(B366&amp;C366,Nat_Champs!$C$2:$D$41,2,),"")</f>
        <v/>
      </c>
      <c r="H366" s="79">
        <f>IFERROR(VLOOKUP(B366&amp;C366,AUS_male_Toplist_21_22!$O$3:$R$2969,2,FALSE),IFERROR(VLOOKUP(B366&amp;C366,AUS_female_Toplist_21_22!$O$3:$R$2879,2,FALSE),"Not found"))</f>
        <v>868</v>
      </c>
      <c r="I366" s="79">
        <f>IFERROR(VLOOKUP(B366&amp;C366,AUS_male_Toplist_21_22!$O$3:$R$2969,3,FALSE),IFERROR(VLOOKUP(B366&amp;C366,AUS_female_Toplist_21_22!$O$3:$R$2879,3,FALSE),"Not found"))</f>
        <v>69</v>
      </c>
      <c r="J366" s="2">
        <f>IFERROR(VLOOKUP(B366&amp;C366,AUS_male_Toplist_21_22!$O$3:$R$2969,4,FALSE),IFERROR(VLOOKUP(B366&amp;C366,AUS_female_Toplist_21_22!$O$3:$R$2879,4,FALSE),"Not found"))</f>
        <v>18</v>
      </c>
      <c r="K366" s="2">
        <f>(COUNTIF($B$2:$B366,$B366)=1)+0</f>
        <v>1</v>
      </c>
      <c r="L366" s="2">
        <f>IF(K366=1,RANK(H366,$H$2:$H$1208,0),"Alternate event")</f>
        <v>872</v>
      </c>
      <c r="M366" s="2" t="str">
        <f t="shared" si="19"/>
        <v>Tamara MANCUSOpole-vault</v>
      </c>
      <c r="N366" t="str">
        <f>IF(COUNTIFS($M$2:$M$3996, M366)&gt;1, "Duplicate", "Unique")</f>
        <v>Unique</v>
      </c>
    </row>
    <row r="367" spans="1:14" x14ac:dyDescent="0.2">
      <c r="A367" s="2">
        <f t="shared" si="20"/>
        <v>100</v>
      </c>
      <c r="B367" t="s">
        <v>413</v>
      </c>
      <c r="C367" t="s">
        <v>36</v>
      </c>
      <c r="D367" s="5">
        <v>38647</v>
      </c>
      <c r="E367" s="41">
        <f t="shared" ca="1" si="21"/>
        <v>16</v>
      </c>
      <c r="F367" s="42" t="str">
        <f>IFERROR(VLOOKUP(B367&amp;C367,AUS_male_points_list!$A$3:$S$1048576,19,FALSE), IFERROR(VLOOKUP(B367&amp;C367,AUS_female_points_list!$A$3:$S$1048576,19,FALSE),""))</f>
        <v/>
      </c>
      <c r="G367" s="2" t="str">
        <f>_xlfn.IFNA(VLOOKUP(B367&amp;C367,Nat_Champs!$C$2:$D$41,2,),"")</f>
        <v/>
      </c>
      <c r="H367" s="79">
        <f>IFERROR(VLOOKUP(B367&amp;C367,AUS_male_Toplist_21_22!$O$3:$R$2969,2,FALSE),IFERROR(VLOOKUP(B367&amp;C367,AUS_female_Toplist_21_22!$O$3:$R$2879,2,FALSE),"Not found"))</f>
        <v>868</v>
      </c>
      <c r="I367" s="79">
        <f>IFERROR(VLOOKUP(B367&amp;C367,AUS_male_Toplist_21_22!$O$3:$R$2969,3,FALSE),IFERROR(VLOOKUP(B367&amp;C367,AUS_female_Toplist_21_22!$O$3:$R$2879,3,FALSE),"Not found"))</f>
        <v>69</v>
      </c>
      <c r="J367" s="2">
        <f>IFERROR(VLOOKUP(B367&amp;C367,AUS_male_Toplist_21_22!$O$3:$R$2969,4,FALSE),IFERROR(VLOOKUP(B367&amp;C367,AUS_female_Toplist_21_22!$O$3:$R$2879,4,FALSE),"Not found"))</f>
        <v>18</v>
      </c>
      <c r="K367" s="2">
        <f>(COUNTIF($B$2:$B367,$B367)=1)+0</f>
        <v>0</v>
      </c>
      <c r="L367" s="2" t="str">
        <f>IF(K367=1,RANK(H367,$H$2:$H$1208,0),"Alternate event")</f>
        <v>Alternate event</v>
      </c>
      <c r="M367" s="2" t="str">
        <f t="shared" si="19"/>
        <v>Tryphena HEWETTpole-vault</v>
      </c>
      <c r="N367" t="str">
        <f>IF(COUNTIFS($M$2:$M$3996, M367)&gt;1, "Duplicate", "Unique")</f>
        <v>Unique</v>
      </c>
    </row>
    <row r="368" spans="1:14" x14ac:dyDescent="0.2">
      <c r="A368" s="2">
        <f t="shared" si="20"/>
        <v>100</v>
      </c>
      <c r="B368" t="s">
        <v>439</v>
      </c>
      <c r="C368" t="s">
        <v>36</v>
      </c>
      <c r="D368" s="5">
        <v>44671</v>
      </c>
      <c r="E368" s="41" t="e">
        <f t="shared" ca="1" si="21"/>
        <v>#NUM!</v>
      </c>
      <c r="F368" s="42" t="str">
        <f>IFERROR(VLOOKUP(B368&amp;C368,AUS_male_points_list!$A$3:$S$1048576,19,FALSE), IFERROR(VLOOKUP(B368&amp;C368,AUS_female_points_list!$A$3:$S$1048576,19,FALSE),""))</f>
        <v/>
      </c>
      <c r="G368" s="2" t="str">
        <f>_xlfn.IFNA(VLOOKUP(B368&amp;C368,Nat_Champs!$C$2:$D$41,2,),"")</f>
        <v/>
      </c>
      <c r="H368" s="79">
        <f>IFERROR(VLOOKUP(B368&amp;C368,AUS_male_Toplist_21_22!$O$3:$R$2969,2,FALSE),IFERROR(VLOOKUP(B368&amp;C368,AUS_female_Toplist_21_22!$O$3:$R$2879,2,FALSE),"Not found"))</f>
        <v>868</v>
      </c>
      <c r="I368" s="79">
        <f>IFERROR(VLOOKUP(B368&amp;C368,AUS_male_Toplist_21_22!$O$3:$R$2969,3,FALSE),IFERROR(VLOOKUP(B368&amp;C368,AUS_female_Toplist_21_22!$O$3:$R$2879,3,FALSE),"Not found"))</f>
        <v>69</v>
      </c>
      <c r="J368" s="2">
        <f>IFERROR(VLOOKUP(B368&amp;C368,AUS_male_Toplist_21_22!$O$3:$R$2969,4,FALSE),IFERROR(VLOOKUP(B368&amp;C368,AUS_female_Toplist_21_22!$O$3:$R$2879,4,FALSE),"Not found"))</f>
        <v>18</v>
      </c>
      <c r="K368" s="2">
        <f>(COUNTIF($B$2:$B368,$B368)=1)+0</f>
        <v>1</v>
      </c>
      <c r="L368" s="2">
        <f>IF(K368=1,RANK(H368,$H$2:$H$1208,0),"Alternate event")</f>
        <v>872</v>
      </c>
      <c r="M368" s="2" t="str">
        <f t="shared" si="19"/>
        <v>Jade ARNUTHNOTpole-vault</v>
      </c>
      <c r="N368" t="str">
        <f>IF(COUNTIFS($M$2:$M$3996, M368)&gt;1, "Duplicate", "Unique")</f>
        <v>Unique</v>
      </c>
    </row>
    <row r="369" spans="1:14" x14ac:dyDescent="0.2">
      <c r="A369" s="2">
        <f t="shared" si="20"/>
        <v>100</v>
      </c>
      <c r="B369" t="s">
        <v>436</v>
      </c>
      <c r="C369" t="s">
        <v>36</v>
      </c>
      <c r="D369" s="5">
        <v>37766</v>
      </c>
      <c r="E369" s="41">
        <f t="shared" ca="1" si="21"/>
        <v>18</v>
      </c>
      <c r="F369" s="42" t="str">
        <f>IFERROR(VLOOKUP(B369&amp;C369,AUS_male_points_list!$A$3:$S$1048576,19,FALSE), IFERROR(VLOOKUP(B369&amp;C369,AUS_female_points_list!$A$3:$S$1048576,19,FALSE),""))</f>
        <v/>
      </c>
      <c r="G369" s="2" t="str">
        <f>_xlfn.IFNA(VLOOKUP(B369&amp;C369,Nat_Champs!$C$2:$D$41,2,),"")</f>
        <v/>
      </c>
      <c r="H369" s="79">
        <f>IFERROR(VLOOKUP(B369&amp;C369,AUS_male_Toplist_21_22!$O$3:$R$2969,2,FALSE),IFERROR(VLOOKUP(B369&amp;C369,AUS_female_Toplist_21_22!$O$3:$R$2879,2,FALSE),"Not found"))</f>
        <v>868</v>
      </c>
      <c r="I369" s="79">
        <f>IFERROR(VLOOKUP(B369&amp;C369,AUS_male_Toplist_21_22!$O$3:$R$2969,3,FALSE),IFERROR(VLOOKUP(B369&amp;C369,AUS_female_Toplist_21_22!$O$3:$R$2879,3,FALSE),"Not found"))</f>
        <v>69</v>
      </c>
      <c r="J369" s="2">
        <f>IFERROR(VLOOKUP(B369&amp;C369,AUS_male_Toplist_21_22!$O$3:$R$2969,4,FALSE),IFERROR(VLOOKUP(B369&amp;C369,AUS_female_Toplist_21_22!$O$3:$R$2879,4,FALSE),"Not found"))</f>
        <v>18</v>
      </c>
      <c r="K369" s="2">
        <f>(COUNTIF($B$2:$B369,$B369)=1)+0</f>
        <v>1</v>
      </c>
      <c r="L369" s="2">
        <f>IF(K369=1,RANK(H369,$H$2:$H$1208,0),"Alternate event")</f>
        <v>872</v>
      </c>
      <c r="M369" s="2" t="str">
        <f t="shared" si="19"/>
        <v>Felicity JOUVELETpole-vault</v>
      </c>
      <c r="N369" t="str">
        <f>IF(COUNTIFS($M$2:$M$3996, M369)&gt;1, "Duplicate", "Unique")</f>
        <v>Unique</v>
      </c>
    </row>
    <row r="370" spans="1:14" x14ac:dyDescent="0.2">
      <c r="A370" s="2">
        <f t="shared" si="20"/>
        <v>100</v>
      </c>
      <c r="B370" t="s">
        <v>873</v>
      </c>
      <c r="C370" t="s">
        <v>36</v>
      </c>
      <c r="D370" s="5">
        <v>44701</v>
      </c>
      <c r="E370" s="41" t="e">
        <f t="shared" ca="1" si="21"/>
        <v>#NUM!</v>
      </c>
      <c r="F370" s="42" t="str">
        <f>IFERROR(VLOOKUP(B370&amp;C370,AUS_male_points_list!$A$3:$S$1048576,19,FALSE), IFERROR(VLOOKUP(B370&amp;C370,AUS_female_points_list!$A$3:$S$1048576,19,FALSE),""))</f>
        <v/>
      </c>
      <c r="G370" s="2" t="str">
        <f>_xlfn.IFNA(VLOOKUP(B370&amp;C370,Nat_Champs!$C$2:$D$41,2,),"")</f>
        <v/>
      </c>
      <c r="H370" s="79">
        <f>IFERROR(VLOOKUP(B370&amp;C370,AUS_male_Toplist_21_22!$O$3:$R$2969,2,FALSE),IFERROR(VLOOKUP(B370&amp;C370,AUS_female_Toplist_21_22!$O$3:$R$2879,2,FALSE),"Not found"))</f>
        <v>868</v>
      </c>
      <c r="I370" s="79">
        <f>IFERROR(VLOOKUP(B370&amp;C370,AUS_male_Toplist_21_22!$O$3:$R$2969,3,FALSE),IFERROR(VLOOKUP(B370&amp;C370,AUS_female_Toplist_21_22!$O$3:$R$2879,3,FALSE),"Not found"))</f>
        <v>69</v>
      </c>
      <c r="J370" s="2">
        <f>IFERROR(VLOOKUP(B370&amp;C370,AUS_male_Toplist_21_22!$O$3:$R$2969,4,FALSE),IFERROR(VLOOKUP(B370&amp;C370,AUS_female_Toplist_21_22!$O$3:$R$2879,4,FALSE),"Not found"))</f>
        <v>18</v>
      </c>
      <c r="K370" s="2">
        <f>(COUNTIF($B$2:$B370,$B370)=1)+0</f>
        <v>1</v>
      </c>
      <c r="L370" s="2">
        <f>IF(K370=1,RANK(H370,$H$2:$H$1208,0),"Alternate event")</f>
        <v>872</v>
      </c>
      <c r="M370" s="2" t="str">
        <f t="shared" si="19"/>
        <v>Leila BARKERpole-vault</v>
      </c>
      <c r="N370" t="str">
        <f>IF(COUNTIFS($M$2:$M$3996, M370)&gt;1, "Duplicate", "Unique")</f>
        <v>Unique</v>
      </c>
    </row>
    <row r="371" spans="1:14" x14ac:dyDescent="0.2">
      <c r="A371" s="2">
        <f t="shared" si="20"/>
        <v>101</v>
      </c>
      <c r="B371" t="s">
        <v>504</v>
      </c>
      <c r="C371" t="s">
        <v>2</v>
      </c>
      <c r="D371" s="5">
        <v>35937</v>
      </c>
      <c r="E371" s="41">
        <f t="shared" ca="1" si="21"/>
        <v>23</v>
      </c>
      <c r="F371" s="42" t="str">
        <f>IFERROR(VLOOKUP(B371&amp;C371,AUS_male_points_list!$A$3:$S$1048576,19,FALSE), IFERROR(VLOOKUP(B371&amp;C371,AUS_female_points_list!$A$3:$S$1048576,19,FALSE),""))</f>
        <v/>
      </c>
      <c r="G371" s="2" t="str">
        <f>_xlfn.IFNA(VLOOKUP(B371&amp;C371,Nat_Champs!$C$2:$D$41,2,),"")</f>
        <v/>
      </c>
      <c r="H371" s="79">
        <f>IFERROR(VLOOKUP(B371&amp;C371,AUS_male_Toplist_21_22!$O$3:$R$2969,2,FALSE),IFERROR(VLOOKUP(B371&amp;C371,AUS_female_Toplist_21_22!$O$3:$R$2879,2,FALSE),"Not found"))</f>
        <v>1135</v>
      </c>
      <c r="I371" s="79">
        <f>IFERROR(VLOOKUP(B371&amp;C371,AUS_male_Toplist_21_22!$O$3:$R$2969,3,FALSE),IFERROR(VLOOKUP(B371&amp;C371,AUS_female_Toplist_21_22!$O$3:$R$2879,3,FALSE),"Not found"))</f>
        <v>70</v>
      </c>
      <c r="J371" s="2">
        <f>IFERROR(VLOOKUP(B371&amp;C371,AUS_male_Toplist_21_22!$O$3:$R$2969,4,FALSE),IFERROR(VLOOKUP(B371&amp;C371,AUS_female_Toplist_21_22!$O$3:$R$2879,4,FALSE),"Not found"))</f>
        <v>2</v>
      </c>
      <c r="K371" s="2">
        <f>(COUNTIF($B$2:$B371,$B371)=1)+0</f>
        <v>1</v>
      </c>
      <c r="L371" s="2">
        <f>IF(K371=1,RANK(H371,$H$2:$H$1208,0),"Alternate event")</f>
        <v>85</v>
      </c>
      <c r="M371" s="2" t="str">
        <f t="shared" si="19"/>
        <v>Jack HALE100m</v>
      </c>
      <c r="N371" t="str">
        <f>IF(COUNTIFS($M$2:$M$3996, M371)&gt;1, "Duplicate", "Unique")</f>
        <v>Unique</v>
      </c>
    </row>
    <row r="372" spans="1:14" x14ac:dyDescent="0.2">
      <c r="A372" s="2">
        <f t="shared" si="20"/>
        <v>101</v>
      </c>
      <c r="B372" t="s">
        <v>1040</v>
      </c>
      <c r="C372" t="s">
        <v>35</v>
      </c>
      <c r="D372" s="5">
        <v>37383</v>
      </c>
      <c r="E372" s="41">
        <f t="shared" ca="1" si="21"/>
        <v>19</v>
      </c>
      <c r="F372" s="42" t="str">
        <f>IFERROR(VLOOKUP(B372&amp;C372,AUS_male_points_list!$A$3:$S$1048576,19,FALSE), IFERROR(VLOOKUP(B372&amp;C372,AUS_female_points_list!$A$3:$S$1048576,19,FALSE),""))</f>
        <v/>
      </c>
      <c r="G372" s="2" t="str">
        <f>_xlfn.IFNA(VLOOKUP(B372&amp;C372,Nat_Champs!$C$2:$D$41,2,),"")</f>
        <v/>
      </c>
      <c r="H372" s="79">
        <f>IFERROR(VLOOKUP(B372&amp;C372,AUS_male_Toplist_21_22!$O$3:$R$2969,2,FALSE),IFERROR(VLOOKUP(B372&amp;C372,AUS_female_Toplist_21_22!$O$3:$R$2879,2,FALSE),"Not found"))</f>
        <v>1019</v>
      </c>
      <c r="I372" s="79">
        <f>IFERROR(VLOOKUP(B372&amp;C372,AUS_male_Toplist_21_22!$O$3:$R$2969,3,FALSE),IFERROR(VLOOKUP(B372&amp;C372,AUS_female_Toplist_21_22!$O$3:$R$2879,3,FALSE),"Not found"))</f>
        <v>70</v>
      </c>
      <c r="J372" s="2">
        <f>IFERROR(VLOOKUP(B372&amp;C372,AUS_male_Toplist_21_22!$O$3:$R$2969,4,FALSE),IFERROR(VLOOKUP(B372&amp;C372,AUS_female_Toplist_21_22!$O$3:$R$2879,4,FALSE),"Not found"))</f>
        <v>9</v>
      </c>
      <c r="K372" s="2">
        <f>(COUNTIF($B$2:$B372,$B372)=1)+0</f>
        <v>1</v>
      </c>
      <c r="L372" s="2">
        <f>IF(K372=1,RANK(H372,$H$2:$H$1208,0),"Alternate event")</f>
        <v>512</v>
      </c>
      <c r="M372" s="2" t="str">
        <f t="shared" si="19"/>
        <v>Michael CHRISTIEhigh-jump</v>
      </c>
      <c r="N372" t="str">
        <f>IF(COUNTIFS($M$2:$M$3996, M372)&gt;1, "Duplicate", "Unique")</f>
        <v>Unique</v>
      </c>
    </row>
    <row r="373" spans="1:14" x14ac:dyDescent="0.2">
      <c r="A373" s="2">
        <f t="shared" si="20"/>
        <v>101</v>
      </c>
      <c r="B373" t="s">
        <v>763</v>
      </c>
      <c r="C373" t="s">
        <v>35</v>
      </c>
      <c r="D373" s="5">
        <v>36930</v>
      </c>
      <c r="E373" s="41">
        <f t="shared" ca="1" si="21"/>
        <v>21</v>
      </c>
      <c r="F373" s="42" t="str">
        <f>IFERROR(VLOOKUP(B373&amp;C373,AUS_male_points_list!$A$3:$S$1048576,19,FALSE), IFERROR(VLOOKUP(B373&amp;C373,AUS_female_points_list!$A$3:$S$1048576,19,FALSE),""))</f>
        <v/>
      </c>
      <c r="G373" s="2" t="str">
        <f>_xlfn.IFNA(VLOOKUP(B373&amp;C373,Nat_Champs!$C$2:$D$41,2,),"")</f>
        <v/>
      </c>
      <c r="H373" s="79">
        <f>IFERROR(VLOOKUP(B373&amp;C373,AUS_male_Toplist_21_22!$O$3:$R$2969,2,FALSE),IFERROR(VLOOKUP(B373&amp;C373,AUS_female_Toplist_21_22!$O$3:$R$2879,2,FALSE),"Not found"))</f>
        <v>1019</v>
      </c>
      <c r="I373" s="79">
        <f>IFERROR(VLOOKUP(B373&amp;C373,AUS_male_Toplist_21_22!$O$3:$R$2969,3,FALSE),IFERROR(VLOOKUP(B373&amp;C373,AUS_female_Toplist_21_22!$O$3:$R$2879,3,FALSE),"Not found"))</f>
        <v>70</v>
      </c>
      <c r="J373" s="2">
        <f>IFERROR(VLOOKUP(B373&amp;C373,AUS_male_Toplist_21_22!$O$3:$R$2969,4,FALSE),IFERROR(VLOOKUP(B373&amp;C373,AUS_female_Toplist_21_22!$O$3:$R$2879,4,FALSE),"Not found"))</f>
        <v>9</v>
      </c>
      <c r="K373" s="2">
        <f>(COUNTIF($B$2:$B373,$B373)=1)+0</f>
        <v>1</v>
      </c>
      <c r="L373" s="2">
        <f>IF(K373=1,RANK(H373,$H$2:$H$1208,0),"Alternate event")</f>
        <v>512</v>
      </c>
      <c r="M373" s="2" t="str">
        <f t="shared" si="19"/>
        <v>Angus CLARKhigh-jump</v>
      </c>
      <c r="N373" t="str">
        <f>IF(COUNTIFS($M$2:$M$3996, M373)&gt;1, "Duplicate", "Unique")</f>
        <v>Unique</v>
      </c>
    </row>
    <row r="374" spans="1:14" x14ac:dyDescent="0.2">
      <c r="A374" s="2">
        <f t="shared" si="20"/>
        <v>101</v>
      </c>
      <c r="B374" t="s">
        <v>321</v>
      </c>
      <c r="C374" t="s">
        <v>30</v>
      </c>
      <c r="D374" s="5">
        <v>31256</v>
      </c>
      <c r="E374" s="41">
        <f t="shared" ca="1" si="21"/>
        <v>36</v>
      </c>
      <c r="F374" s="42" t="str">
        <f>IFERROR(VLOOKUP(B374&amp;C374,AUS_male_points_list!$A$3:$S$1048576,19,FALSE), IFERROR(VLOOKUP(B374&amp;C374,AUS_female_points_list!$A$3:$S$1048576,19,FALSE),""))</f>
        <v/>
      </c>
      <c r="G374" s="2" t="str">
        <f>_xlfn.IFNA(VLOOKUP(B374&amp;C374,Nat_Champs!$C$2:$D$41,2,),"")</f>
        <v/>
      </c>
      <c r="H374" s="79">
        <f>IFERROR(VLOOKUP(B374&amp;C374,AUS_male_Toplist_21_22!$O$3:$R$2969,2,FALSE),IFERROR(VLOOKUP(B374&amp;C374,AUS_female_Toplist_21_22!$O$3:$R$2879,2,FALSE),"Not found"))</f>
        <v>1090</v>
      </c>
      <c r="I374" s="79">
        <f>IFERROR(VLOOKUP(B374&amp;C374,AUS_male_Toplist_21_22!$O$3:$R$2969,3,FALSE),IFERROR(VLOOKUP(B374&amp;C374,AUS_female_Toplist_21_22!$O$3:$R$2879,3,FALSE),"Not found"))</f>
        <v>70</v>
      </c>
      <c r="J374" s="2">
        <f>IFERROR(VLOOKUP(B374&amp;C374,AUS_male_Toplist_21_22!$O$3:$R$2969,4,FALSE),IFERROR(VLOOKUP(B374&amp;C374,AUS_female_Toplist_21_22!$O$3:$R$2879,4,FALSE),"Not found"))</f>
        <v>10</v>
      </c>
      <c r="K374" s="2">
        <f>(COUNTIF($B$2:$B374,$B374)=1)+0</f>
        <v>1</v>
      </c>
      <c r="L374" s="2">
        <f>IF(K374=1,RANK(H374,$H$2:$H$1208,0),"Alternate event")</f>
        <v>237</v>
      </c>
      <c r="M374" s="2" t="str">
        <f t="shared" si="19"/>
        <v>Tara PALM10000m</v>
      </c>
      <c r="N374" t="str">
        <f>IF(COUNTIFS($M$2:$M$3996, M374)&gt;1, "Duplicate", "Unique")</f>
        <v>Unique</v>
      </c>
    </row>
    <row r="375" spans="1:14" x14ac:dyDescent="0.2">
      <c r="A375" s="2">
        <f t="shared" si="20"/>
        <v>101</v>
      </c>
      <c r="B375" t="s">
        <v>174</v>
      </c>
      <c r="C375" t="s">
        <v>37</v>
      </c>
      <c r="D375" s="5">
        <v>37623</v>
      </c>
      <c r="E375" s="41">
        <f t="shared" ca="1" si="21"/>
        <v>19</v>
      </c>
      <c r="F375" s="42" t="str">
        <f>IFERROR(VLOOKUP(B375&amp;C375,AUS_male_points_list!$A$3:$S$1048576,19,FALSE), IFERROR(VLOOKUP(B375&amp;C375,AUS_female_points_list!$A$3:$S$1048576,19,FALSE),""))</f>
        <v/>
      </c>
      <c r="G375" s="2" t="str">
        <f>_xlfn.IFNA(VLOOKUP(B375&amp;C375,Nat_Champs!$C$2:$D$41,2,),"")</f>
        <v/>
      </c>
      <c r="H375" s="79">
        <f>IFERROR(VLOOKUP(B375&amp;C375,AUS_male_Toplist_21_22!$O$3:$R$2969,2,FALSE),IFERROR(VLOOKUP(B375&amp;C375,AUS_female_Toplist_21_22!$O$3:$R$2879,2,FALSE),"Not found"))</f>
        <v>1044</v>
      </c>
      <c r="I375" s="79">
        <f>IFERROR(VLOOKUP(B375&amp;C375,AUS_male_Toplist_21_22!$O$3:$R$2969,3,FALSE),IFERROR(VLOOKUP(B375&amp;C375,AUS_female_Toplist_21_22!$O$3:$R$2879,3,FALSE),"Not found"))</f>
        <v>70</v>
      </c>
      <c r="J375" s="2">
        <f>IFERROR(VLOOKUP(B375&amp;C375,AUS_male_Toplist_21_22!$O$3:$R$2969,4,FALSE),IFERROR(VLOOKUP(B375&amp;C375,AUS_female_Toplist_21_22!$O$3:$R$2879,4,FALSE),"Not found"))</f>
        <v>10</v>
      </c>
      <c r="K375" s="2">
        <f>(COUNTIF($B$2:$B375,$B375)=1)+0</f>
        <v>1</v>
      </c>
      <c r="L375" s="2">
        <f>IF(K375=1,RANK(H375,$H$2:$H$1208,0),"Alternate event")</f>
        <v>415</v>
      </c>
      <c r="M375" s="2" t="str">
        <f t="shared" si="19"/>
        <v>Katie GUNNlong-jump</v>
      </c>
      <c r="N375" t="str">
        <f>IF(COUNTIFS($M$2:$M$3996, M375)&gt;1, "Duplicate", "Unique")</f>
        <v>Unique</v>
      </c>
    </row>
    <row r="376" spans="1:14" x14ac:dyDescent="0.2">
      <c r="A376" s="2">
        <f t="shared" si="20"/>
        <v>101</v>
      </c>
      <c r="B376" t="s">
        <v>981</v>
      </c>
      <c r="C376" t="s">
        <v>29</v>
      </c>
      <c r="D376" s="5">
        <v>31249</v>
      </c>
      <c r="E376" s="41">
        <f t="shared" ca="1" si="21"/>
        <v>36</v>
      </c>
      <c r="F376" s="42" t="str">
        <f>IFERROR(VLOOKUP(B376&amp;C376,AUS_male_points_list!$A$3:$S$1048576,19,FALSE), IFERROR(VLOOKUP(B376&amp;C376,AUS_female_points_list!$A$3:$S$1048576,19,FALSE),""))</f>
        <v/>
      </c>
      <c r="G376" s="2" t="str">
        <f>_xlfn.IFNA(VLOOKUP(B376&amp;C376,Nat_Champs!$C$2:$D$41,2,),"")</f>
        <v/>
      </c>
      <c r="H376" s="79">
        <f>IFERROR(VLOOKUP(B376&amp;C376,AUS_male_Toplist_21_22!$O$3:$R$2969,2,FALSE),IFERROR(VLOOKUP(B376&amp;C376,AUS_female_Toplist_21_22!$O$3:$R$2879,2,FALSE),"Not found"))</f>
        <v>1100</v>
      </c>
      <c r="I376" s="79">
        <f>IFERROR(VLOOKUP(B376&amp;C376,AUS_male_Toplist_21_22!$O$3:$R$2969,3,FALSE),IFERROR(VLOOKUP(B376&amp;C376,AUS_female_Toplist_21_22!$O$3:$R$2879,3,FALSE),"Not found"))</f>
        <v>70</v>
      </c>
      <c r="J376" s="2">
        <f>IFERROR(VLOOKUP(B376&amp;C376,AUS_male_Toplist_21_22!$O$3:$R$2969,4,FALSE),IFERROR(VLOOKUP(B376&amp;C376,AUS_female_Toplist_21_22!$O$3:$R$2879,4,FALSE),"Not found"))</f>
        <v>11</v>
      </c>
      <c r="K376" s="2">
        <f>(COUNTIF($B$2:$B376,$B376)=1)+0</f>
        <v>1</v>
      </c>
      <c r="L376" s="2">
        <f>IF(K376=1,RANK(H376,$H$2:$H$1208,0),"Alternate event")</f>
        <v>195</v>
      </c>
      <c r="M376" s="2" t="str">
        <f t="shared" ref="M376:M439" si="22">B376&amp;C376</f>
        <v>Lauren REID5000m</v>
      </c>
      <c r="N376" t="str">
        <f>IF(COUNTIFS($M$2:$M$3996, M376)&gt;1, "Duplicate", "Unique")</f>
        <v>Unique</v>
      </c>
    </row>
    <row r="377" spans="1:14" x14ac:dyDescent="0.2">
      <c r="A377" s="2">
        <f t="shared" si="20"/>
        <v>101</v>
      </c>
      <c r="B377" t="s">
        <v>513</v>
      </c>
      <c r="C377" t="s">
        <v>37</v>
      </c>
      <c r="D377" s="5">
        <v>36598</v>
      </c>
      <c r="E377" s="41">
        <f t="shared" ca="1" si="21"/>
        <v>22</v>
      </c>
      <c r="F377" s="42" t="str">
        <f>IFERROR(VLOOKUP(B377&amp;C377,AUS_male_points_list!$A$3:$S$1048576,19,FALSE), IFERROR(VLOOKUP(B377&amp;C377,AUS_female_points_list!$A$3:$S$1048576,19,FALSE),""))</f>
        <v/>
      </c>
      <c r="G377" s="2" t="str">
        <f>_xlfn.IFNA(VLOOKUP(B377&amp;C377,Nat_Champs!$C$2:$D$41,2,),"")</f>
        <v/>
      </c>
      <c r="H377" s="79">
        <f>IFERROR(VLOOKUP(B377&amp;C377,AUS_male_Toplist_21_22!$O$3:$R$2969,2,FALSE),IFERROR(VLOOKUP(B377&amp;C377,AUS_female_Toplist_21_22!$O$3:$R$2879,2,FALSE),"Not found"))</f>
        <v>1077</v>
      </c>
      <c r="I377" s="79">
        <f>IFERROR(VLOOKUP(B377&amp;C377,AUS_male_Toplist_21_22!$O$3:$R$2969,3,FALSE),IFERROR(VLOOKUP(B377&amp;C377,AUS_female_Toplist_21_22!$O$3:$R$2879,3,FALSE),"Not found"))</f>
        <v>70</v>
      </c>
      <c r="J377" s="2">
        <f>IFERROR(VLOOKUP(B377&amp;C377,AUS_male_Toplist_21_22!$O$3:$R$2969,4,FALSE),IFERROR(VLOOKUP(B377&amp;C377,AUS_female_Toplist_21_22!$O$3:$R$2879,4,FALSE),"Not found"))</f>
        <v>11</v>
      </c>
      <c r="K377" s="2">
        <f>(COUNTIF($B$2:$B377,$B377)=1)+0</f>
        <v>0</v>
      </c>
      <c r="L377" s="2" t="str">
        <f>IF(K377=1,RANK(H377,$H$2:$H$1208,0),"Alternate event")</f>
        <v>Alternate event</v>
      </c>
      <c r="M377" s="2" t="str">
        <f t="shared" si="22"/>
        <v>Ashley MOLONEYlong-jump</v>
      </c>
      <c r="N377" t="str">
        <f>IF(COUNTIFS($M$2:$M$3996, M377)&gt;1, "Duplicate", "Unique")</f>
        <v>Unique</v>
      </c>
    </row>
    <row r="378" spans="1:14" x14ac:dyDescent="0.2">
      <c r="A378" s="2">
        <f t="shared" si="20"/>
        <v>101</v>
      </c>
      <c r="B378" t="s">
        <v>308</v>
      </c>
      <c r="C378" t="s">
        <v>34</v>
      </c>
      <c r="D378" s="5">
        <v>35618</v>
      </c>
      <c r="E378" s="41">
        <f t="shared" ca="1" si="21"/>
        <v>24</v>
      </c>
      <c r="F378" s="42" t="str">
        <f>IFERROR(VLOOKUP(B378&amp;C378,AUS_male_points_list!$A$3:$S$1048576,19,FALSE), IFERROR(VLOOKUP(B378&amp;C378,AUS_female_points_list!$A$3:$S$1048576,19,FALSE),""))</f>
        <v/>
      </c>
      <c r="G378" s="2" t="str">
        <f>_xlfn.IFNA(VLOOKUP(B378&amp;C378,Nat_Champs!$C$2:$D$41,2,),"")</f>
        <v/>
      </c>
      <c r="H378" s="79">
        <f>IFERROR(VLOOKUP(B378&amp;C378,AUS_male_Toplist_21_22!$O$3:$R$2969,2,FALSE),IFERROR(VLOOKUP(B378&amp;C378,AUS_female_Toplist_21_22!$O$3:$R$2879,2,FALSE),"Not found"))</f>
        <v>1054</v>
      </c>
      <c r="I378" s="79">
        <f>IFERROR(VLOOKUP(B378&amp;C378,AUS_male_Toplist_21_22!$O$3:$R$2969,3,FALSE),IFERROR(VLOOKUP(B378&amp;C378,AUS_female_Toplist_21_22!$O$3:$R$2879,3,FALSE),"Not found"))</f>
        <v>70</v>
      </c>
      <c r="J378" s="2">
        <f>IFERROR(VLOOKUP(B378&amp;C378,AUS_male_Toplist_21_22!$O$3:$R$2969,4,FALSE),IFERROR(VLOOKUP(B378&amp;C378,AUS_female_Toplist_21_22!$O$3:$R$2879,4,FALSE),"Not found"))</f>
        <v>15</v>
      </c>
      <c r="K378" s="2">
        <f>(COUNTIF($B$2:$B378,$B378)=1)+0</f>
        <v>0</v>
      </c>
      <c r="L378" s="2" t="str">
        <f>IF(K378=1,RANK(H378,$H$2:$H$1208,0),"Alternate event")</f>
        <v>Alternate event</v>
      </c>
      <c r="M378" s="2" t="str">
        <f t="shared" si="22"/>
        <v>Caitlin ADAMS3000msc</v>
      </c>
      <c r="N378" t="str">
        <f>IF(COUNTIFS($M$2:$M$3996, M378)&gt;1, "Duplicate", "Unique")</f>
        <v>Unique</v>
      </c>
    </row>
    <row r="379" spans="1:14" x14ac:dyDescent="0.2">
      <c r="A379" s="2">
        <f t="shared" si="20"/>
        <v>102</v>
      </c>
      <c r="B379" t="s">
        <v>206</v>
      </c>
      <c r="C379" t="s">
        <v>26</v>
      </c>
      <c r="D379" s="5">
        <v>37624</v>
      </c>
      <c r="E379" s="41">
        <f t="shared" ca="1" si="21"/>
        <v>19</v>
      </c>
      <c r="F379" s="42" t="str">
        <f>IFERROR(VLOOKUP(B379&amp;C379,AUS_male_points_list!$A$3:$S$1048576,19,FALSE), IFERROR(VLOOKUP(B379&amp;C379,AUS_female_points_list!$A$3:$S$1048576,19,FALSE),""))</f>
        <v/>
      </c>
      <c r="G379" s="2" t="str">
        <f>_xlfn.IFNA(VLOOKUP(B379&amp;C379,Nat_Champs!$C$2:$D$41,2,),"")</f>
        <v>Y</v>
      </c>
      <c r="H379" s="79">
        <f>IFERROR(VLOOKUP(B379&amp;C379,AUS_male_Toplist_21_22!$O$3:$R$2969,2,FALSE),IFERROR(VLOOKUP(B379&amp;C379,AUS_female_Toplist_21_22!$O$3:$R$2879,2,FALSE),"Not found"))</f>
        <v>1102</v>
      </c>
      <c r="I379" s="79">
        <f>IFERROR(VLOOKUP(B379&amp;C379,AUS_male_Toplist_21_22!$O$3:$R$2969,3,FALSE),IFERROR(VLOOKUP(B379&amp;C379,AUS_female_Toplist_21_22!$O$3:$R$2879,3,FALSE),"Not found"))</f>
        <v>71</v>
      </c>
      <c r="J379" s="2">
        <f>IFERROR(VLOOKUP(B379&amp;C379,AUS_male_Toplist_21_22!$O$3:$R$2969,4,FALSE),IFERROR(VLOOKUP(B379&amp;C379,AUS_female_Toplist_21_22!$O$3:$R$2879,4,FALSE),"Not found"))</f>
        <v>3</v>
      </c>
      <c r="K379" s="2">
        <f>(COUNTIF($B$2:$B379,$B379)=1)+0</f>
        <v>1</v>
      </c>
      <c r="L379" s="2">
        <f>IF(K379=1,RANK(H379,$H$2:$H$1208,0),"Alternate event")</f>
        <v>189</v>
      </c>
      <c r="M379" s="2" t="str">
        <f t="shared" si="22"/>
        <v>Ellie BEER400m</v>
      </c>
      <c r="N379" t="str">
        <f>IF(COUNTIFS($M$2:$M$3996, M379)&gt;1, "Duplicate", "Unique")</f>
        <v>Unique</v>
      </c>
    </row>
    <row r="380" spans="1:14" x14ac:dyDescent="0.2">
      <c r="A380" s="2">
        <f t="shared" si="20"/>
        <v>102</v>
      </c>
      <c r="B380" t="s">
        <v>1072</v>
      </c>
      <c r="C380" t="s">
        <v>33</v>
      </c>
      <c r="D380" s="5">
        <v>36963</v>
      </c>
      <c r="E380" s="41">
        <f t="shared" ca="1" si="21"/>
        <v>21</v>
      </c>
      <c r="F380" s="42" t="str">
        <f>IFERROR(VLOOKUP(B380&amp;C380,AUS_male_points_list!$A$3:$S$1048576,19,FALSE), IFERROR(VLOOKUP(B380&amp;C380,AUS_female_points_list!$A$3:$S$1048576,19,FALSE),""))</f>
        <v/>
      </c>
      <c r="G380" s="2" t="str">
        <f>_xlfn.IFNA(VLOOKUP(B380&amp;C380,Nat_Champs!$C$2:$D$41,2,),"")</f>
        <v/>
      </c>
      <c r="H380" s="79">
        <f>IFERROR(VLOOKUP(B380&amp;C380,AUS_male_Toplist_21_22!$O$3:$R$2969,2,FALSE),IFERROR(VLOOKUP(B380&amp;C380,AUS_female_Toplist_21_22!$O$3:$R$2879,2,FALSE),"Not found"))</f>
        <v>1063</v>
      </c>
      <c r="I380" s="79">
        <f>IFERROR(VLOOKUP(B380&amp;C380,AUS_male_Toplist_21_22!$O$3:$R$2969,3,FALSE),IFERROR(VLOOKUP(B380&amp;C380,AUS_female_Toplist_21_22!$O$3:$R$2879,3,FALSE),"Not found"))</f>
        <v>71</v>
      </c>
      <c r="J380" s="2">
        <f>IFERROR(VLOOKUP(B380&amp;C380,AUS_male_Toplist_21_22!$O$3:$R$2969,4,FALSE),IFERROR(VLOOKUP(B380&amp;C380,AUS_female_Toplist_21_22!$O$3:$R$2879,4,FALSE),"Not found"))</f>
        <v>5</v>
      </c>
      <c r="K380" s="2">
        <f>(COUNTIF($B$2:$B380,$B380)=1)+0</f>
        <v>1</v>
      </c>
      <c r="L380" s="2">
        <f>IF(K380=1,RANK(H380,$H$2:$H$1208,0),"Alternate event")</f>
        <v>332</v>
      </c>
      <c r="M380" s="2" t="str">
        <f t="shared" si="22"/>
        <v>Fraser SYMONS400mh</v>
      </c>
      <c r="N380" t="str">
        <f>IF(COUNTIFS($M$2:$M$3996, M380)&gt;1, "Duplicate", "Unique")</f>
        <v>Unique</v>
      </c>
    </row>
    <row r="381" spans="1:14" x14ac:dyDescent="0.2">
      <c r="A381" s="2">
        <f t="shared" si="20"/>
        <v>102</v>
      </c>
      <c r="B381" t="s">
        <v>1019</v>
      </c>
      <c r="C381" t="s">
        <v>28</v>
      </c>
      <c r="D381" s="5">
        <v>33837</v>
      </c>
      <c r="E381" s="41">
        <f t="shared" ca="1" si="21"/>
        <v>29</v>
      </c>
      <c r="F381" s="42" t="str">
        <f>IFERROR(VLOOKUP(B381&amp;C381,AUS_male_points_list!$A$3:$S$1048576,19,FALSE), IFERROR(VLOOKUP(B381&amp;C381,AUS_female_points_list!$A$3:$S$1048576,19,FALSE),""))</f>
        <v/>
      </c>
      <c r="G381" s="2" t="str">
        <f>_xlfn.IFNA(VLOOKUP(B381&amp;C381,Nat_Champs!$C$2:$D$41,2,),"")</f>
        <v/>
      </c>
      <c r="H381" s="79">
        <f>IFERROR(VLOOKUP(B381&amp;C381,AUS_male_Toplist_21_22!$O$3:$R$2969,2,FALSE),IFERROR(VLOOKUP(B381&amp;C381,AUS_female_Toplist_21_22!$O$3:$R$2879,2,FALSE),"Not found"))</f>
        <v>1112</v>
      </c>
      <c r="I381" s="79">
        <f>IFERROR(VLOOKUP(B381&amp;C381,AUS_male_Toplist_21_22!$O$3:$R$2969,3,FALSE),IFERROR(VLOOKUP(B381&amp;C381,AUS_female_Toplist_21_22!$O$3:$R$2879,3,FALSE),"Not found"))</f>
        <v>71</v>
      </c>
      <c r="J381" s="2">
        <f>IFERROR(VLOOKUP(B381&amp;C381,AUS_male_Toplist_21_22!$O$3:$R$2969,4,FALSE),IFERROR(VLOOKUP(B381&amp;C381,AUS_female_Toplist_21_22!$O$3:$R$2879,4,FALSE),"Not found"))</f>
        <v>16</v>
      </c>
      <c r="K381" s="2">
        <f>(COUNTIF($B$2:$B381,$B381)=1)+0</f>
        <v>1</v>
      </c>
      <c r="L381" s="2">
        <f>IF(K381=1,RANK(H381,$H$2:$H$1208,0),"Alternate event")</f>
        <v>154</v>
      </c>
      <c r="M381" s="2" t="str">
        <f t="shared" si="22"/>
        <v>Jordan WILLIAMSZ1500m</v>
      </c>
      <c r="N381" t="str">
        <f>IF(COUNTIFS($M$2:$M$3996, M381)&gt;1, "Duplicate", "Unique")</f>
        <v>Unique</v>
      </c>
    </row>
    <row r="382" spans="1:14" x14ac:dyDescent="0.2">
      <c r="A382" s="2">
        <f t="shared" si="20"/>
        <v>102</v>
      </c>
      <c r="B382" t="s">
        <v>105</v>
      </c>
      <c r="C382" t="s">
        <v>2</v>
      </c>
      <c r="D382" s="5">
        <v>36107</v>
      </c>
      <c r="E382" s="41">
        <f ca="1">DATEDIF(D382,TODAY(),"y")</f>
        <v>23</v>
      </c>
      <c r="F382" s="42" t="str">
        <f>IFERROR(VLOOKUP(B382&amp;C382,AUS_male_points_list!$A$3:$S$1048576,19,FALSE), IFERROR(VLOOKUP(B382&amp;C382,AUS_female_points_list!$A$3:$S$1048576,19,FALSE),""))</f>
        <v/>
      </c>
      <c r="G382" s="2" t="str">
        <f>_xlfn.IFNA(VLOOKUP(B382&amp;C382,Nat_Champs!$C$2:$D$41,2,),"")</f>
        <v/>
      </c>
      <c r="H382" s="79">
        <f>IFERROR(VLOOKUP(B382&amp;C382,AUS_male_Toplist_21_22!$O$3:$R$2969,2,FALSE),IFERROR(VLOOKUP(B382&amp;C382,AUS_female_Toplist_21_22!$O$3:$R$2879,2,FALSE),"Not found"))</f>
        <v>1116</v>
      </c>
      <c r="I382" s="79">
        <f>IFERROR(VLOOKUP(B382&amp;C382,AUS_male_Toplist_21_22!$O$3:$R$2969,3,FALSE),IFERROR(VLOOKUP(B382&amp;C382,AUS_female_Toplist_21_22!$O$3:$R$2879,3,FALSE),"Not found"))</f>
        <v>72</v>
      </c>
      <c r="J382" s="2">
        <f>IFERROR(VLOOKUP(B382&amp;C382,AUS_male_Toplist_21_22!$O$3:$R$2969,4,FALSE),IFERROR(VLOOKUP(B382&amp;C382,AUS_female_Toplist_21_22!$O$3:$R$2879,4,FALSE),"Not found"))</f>
        <v>6</v>
      </c>
      <c r="K382" s="2">
        <f>(COUNTIF($B$2:$B382,$B382)=1)+0</f>
        <v>1</v>
      </c>
      <c r="L382" s="2">
        <f>IF(K382=1,RANK(H382,$H$2:$H$1208,0),"Alternate event")</f>
        <v>139</v>
      </c>
      <c r="M382" s="2" t="str">
        <f t="shared" si="22"/>
        <v>Ebony LANE100m</v>
      </c>
      <c r="N382" t="str">
        <f>IF(COUNTIFS($M$2:$M$3996, M382)&gt;1, "Duplicate", "Unique")</f>
        <v>Unique</v>
      </c>
    </row>
    <row r="383" spans="1:14" x14ac:dyDescent="0.2">
      <c r="A383" s="2">
        <f t="shared" si="20"/>
        <v>102</v>
      </c>
      <c r="B383" t="s">
        <v>114</v>
      </c>
      <c r="C383" t="s">
        <v>2</v>
      </c>
      <c r="D383" s="5">
        <v>36999</v>
      </c>
      <c r="E383" s="41">
        <f ca="1">DATEDIF(D383,TODAY(),"y")</f>
        <v>20</v>
      </c>
      <c r="F383" s="42" t="str">
        <f>IFERROR(VLOOKUP(B383&amp;C383,AUS_male_points_list!$A$3:$S$1048576,19,FALSE), IFERROR(VLOOKUP(B383&amp;C383,AUS_female_points_list!$A$3:$S$1048576,19,FALSE),""))</f>
        <v/>
      </c>
      <c r="G383" s="2" t="str">
        <f>_xlfn.IFNA(VLOOKUP(B383&amp;C383,Nat_Champs!$C$2:$D$41,2,),"")</f>
        <v/>
      </c>
      <c r="H383" s="79">
        <f>IFERROR(VLOOKUP(B383&amp;C383,AUS_male_Toplist_21_22!$O$3:$R$2969,2,FALSE),IFERROR(VLOOKUP(B383&amp;C383,AUS_female_Toplist_21_22!$O$3:$R$2879,2,FALSE),"Not found"))</f>
        <v>1116</v>
      </c>
      <c r="I383" s="79">
        <f>IFERROR(VLOOKUP(B383&amp;C383,AUS_male_Toplist_21_22!$O$3:$R$2969,3,FALSE),IFERROR(VLOOKUP(B383&amp;C383,AUS_female_Toplist_21_22!$O$3:$R$2879,3,FALSE),"Not found"))</f>
        <v>72</v>
      </c>
      <c r="J383" s="2">
        <f>IFERROR(VLOOKUP(B383&amp;C383,AUS_male_Toplist_21_22!$O$3:$R$2969,4,FALSE),IFERROR(VLOOKUP(B383&amp;C383,AUS_female_Toplist_21_22!$O$3:$R$2879,4,FALSE),"Not found"))</f>
        <v>6</v>
      </c>
      <c r="K383" s="2">
        <f>(COUNTIF($B$2:$B383,$B383)=1)+0</f>
        <v>1</v>
      </c>
      <c r="L383" s="2">
        <f>IF(K383=1,RANK(H383,$H$2:$H$1208,0),"Alternate event")</f>
        <v>139</v>
      </c>
      <c r="M383" s="2" t="str">
        <f t="shared" si="22"/>
        <v>Mia GROSS100m</v>
      </c>
      <c r="N383" t="str">
        <f>IF(COUNTIFS($M$2:$M$3996, M383)&gt;1, "Duplicate", "Unique")</f>
        <v>Unique</v>
      </c>
    </row>
    <row r="384" spans="1:14" x14ac:dyDescent="0.2">
      <c r="A384" s="2">
        <f t="shared" si="20"/>
        <v>102</v>
      </c>
      <c r="B384" t="s">
        <v>309</v>
      </c>
      <c r="C384" t="s">
        <v>30</v>
      </c>
      <c r="D384" s="5">
        <v>30264</v>
      </c>
      <c r="E384" s="41">
        <f ca="1">DATEDIF(D384,TODAY(),"y")</f>
        <v>39</v>
      </c>
      <c r="F384" s="42" t="str">
        <f>IFERROR(VLOOKUP(B384&amp;C384,AUS_male_points_list!$A$3:$S$1048576,19,FALSE), IFERROR(VLOOKUP(B384&amp;C384,AUS_female_points_list!$A$3:$S$1048576,19,FALSE),""))</f>
        <v/>
      </c>
      <c r="G384" s="2" t="str">
        <f>_xlfn.IFNA(VLOOKUP(B384&amp;C384,Nat_Champs!$C$2:$D$41,2,),"")</f>
        <v/>
      </c>
      <c r="H384" s="79">
        <f>IFERROR(VLOOKUP(B384&amp;C384,AUS_male_Toplist_21_22!$O$3:$R$2969,2,FALSE),IFERROR(VLOOKUP(B384&amp;C384,AUS_female_Toplist_21_22!$O$3:$R$2879,2,FALSE),"Not found"))</f>
        <v>1086</v>
      </c>
      <c r="I384" s="79">
        <f>IFERROR(VLOOKUP(B384&amp;C384,AUS_male_Toplist_21_22!$O$3:$R$2969,3,FALSE),IFERROR(VLOOKUP(B384&amp;C384,AUS_female_Toplist_21_22!$O$3:$R$2879,3,FALSE),"Not found"))</f>
        <v>72</v>
      </c>
      <c r="J384" s="2">
        <f>IFERROR(VLOOKUP(B384&amp;C384,AUS_male_Toplist_21_22!$O$3:$R$2969,4,FALSE),IFERROR(VLOOKUP(B384&amp;C384,AUS_female_Toplist_21_22!$O$3:$R$2879,4,FALSE),"Not found"))</f>
        <v>11</v>
      </c>
      <c r="K384" s="2">
        <f>(COUNTIF($B$2:$B384,$B384)=1)+0</f>
        <v>0</v>
      </c>
      <c r="L384" s="2" t="str">
        <f>IF(K384=1,RANK(H384,$H$2:$H$1208,0),"Alternate event")</f>
        <v>Alternate event</v>
      </c>
      <c r="M384" s="2" t="str">
        <f t="shared" si="22"/>
        <v>Eloise WELLINGS10000m</v>
      </c>
      <c r="N384" t="str">
        <f>IF(COUNTIFS($M$2:$M$3996, M384)&gt;1, "Duplicate", "Unique")</f>
        <v>Unique</v>
      </c>
    </row>
    <row r="385" spans="1:14" x14ac:dyDescent="0.2">
      <c r="A385" s="2">
        <f t="shared" si="20"/>
        <v>102</v>
      </c>
      <c r="B385" t="s">
        <v>300</v>
      </c>
      <c r="C385" t="s">
        <v>34</v>
      </c>
      <c r="D385" s="5">
        <v>37663</v>
      </c>
      <c r="E385" s="41">
        <f ca="1">DATEDIF(D385,TODAY(),"y")</f>
        <v>19</v>
      </c>
      <c r="F385" s="42" t="str">
        <f>IFERROR(VLOOKUP(B385&amp;C385,AUS_male_points_list!$A$3:$S$1048576,19,FALSE), IFERROR(VLOOKUP(B385&amp;C385,AUS_female_points_list!$A$3:$S$1048576,19,FALSE),""))</f>
        <v/>
      </c>
      <c r="G385" s="2" t="str">
        <f>_xlfn.IFNA(VLOOKUP(B385&amp;C385,Nat_Champs!$C$2:$D$41,2,),"")</f>
        <v/>
      </c>
      <c r="H385" s="79">
        <f>IFERROR(VLOOKUP(B385&amp;C385,AUS_male_Toplist_21_22!$O$3:$R$2969,2,FALSE),IFERROR(VLOOKUP(B385&amp;C385,AUS_female_Toplist_21_22!$O$3:$R$2879,2,FALSE),"Not found"))</f>
        <v>1051</v>
      </c>
      <c r="I385" s="79">
        <f>IFERROR(VLOOKUP(B385&amp;C385,AUS_male_Toplist_21_22!$O$3:$R$2969,3,FALSE),IFERROR(VLOOKUP(B385&amp;C385,AUS_female_Toplist_21_22!$O$3:$R$2879,3,FALSE),"Not found"))</f>
        <v>72</v>
      </c>
      <c r="J385" s="2">
        <f>IFERROR(VLOOKUP(B385&amp;C385,AUS_male_Toplist_21_22!$O$3:$R$2969,4,FALSE),IFERROR(VLOOKUP(B385&amp;C385,AUS_female_Toplist_21_22!$O$3:$R$2879,4,FALSE),"Not found"))</f>
        <v>16</v>
      </c>
      <c r="K385" s="2">
        <f>(COUNTIF($B$2:$B385,$B385)=1)+0</f>
        <v>1</v>
      </c>
      <c r="L385" s="2">
        <f>IF(K385=1,RANK(H385,$H$2:$H$1208,0),"Alternate event")</f>
        <v>385</v>
      </c>
      <c r="M385" s="2" t="str">
        <f t="shared" si="22"/>
        <v>Laura MCKILLOP3000msc</v>
      </c>
      <c r="N385" t="str">
        <f>IF(COUNTIFS($M$2:$M$3996, M385)&gt;1, "Duplicate", "Unique")</f>
        <v>Unique</v>
      </c>
    </row>
    <row r="386" spans="1:14" x14ac:dyDescent="0.2">
      <c r="A386" s="2">
        <f t="shared" ref="A386:A449" si="23">IF(AND(K386=1,J386&lt;=3),A385+1,A385)</f>
        <v>102</v>
      </c>
      <c r="B386" t="s">
        <v>780</v>
      </c>
      <c r="C386" t="s">
        <v>36</v>
      </c>
      <c r="D386" s="5">
        <v>35810</v>
      </c>
      <c r="E386" s="41">
        <f ca="1">DATEDIF(D386,TODAY(),"y")</f>
        <v>24</v>
      </c>
      <c r="F386" s="42" t="str">
        <f>IFERROR(VLOOKUP(B386&amp;C386,AUS_male_points_list!$A$3:$S$1048576,19,FALSE), IFERROR(VLOOKUP(B386&amp;C386,AUS_female_points_list!$A$3:$S$1048576,19,FALSE),""))</f>
        <v/>
      </c>
      <c r="G386" s="2" t="str">
        <f>_xlfn.IFNA(VLOOKUP(B386&amp;C386,Nat_Champs!$C$2:$D$41,2,),"")</f>
        <v/>
      </c>
      <c r="H386" s="79">
        <f>IFERROR(VLOOKUP(B386&amp;C386,AUS_male_Toplist_21_22!$O$3:$R$2969,2,FALSE),IFERROR(VLOOKUP(B386&amp;C386,AUS_female_Toplist_21_22!$O$3:$R$2879,2,FALSE),"Not found"))</f>
        <v>940</v>
      </c>
      <c r="I386" s="79">
        <f>IFERROR(VLOOKUP(B386&amp;C386,AUS_male_Toplist_21_22!$O$3:$R$2969,3,FALSE),IFERROR(VLOOKUP(B386&amp;C386,AUS_female_Toplist_21_22!$O$3:$R$2879,3,FALSE),"Not found"))</f>
        <v>72</v>
      </c>
      <c r="J386" s="2">
        <f>IFERROR(VLOOKUP(B386&amp;C386,AUS_male_Toplist_21_22!$O$3:$R$2969,4,FALSE),IFERROR(VLOOKUP(B386&amp;C386,AUS_female_Toplist_21_22!$O$3:$R$2879,4,FALSE),"Not found"))</f>
        <v>16</v>
      </c>
      <c r="K386" s="2">
        <f>(COUNTIF($B$2:$B386,$B386)=1)+0</f>
        <v>1</v>
      </c>
      <c r="L386" s="2">
        <f>IF(K386=1,RANK(H386,$H$2:$H$1208,0),"Alternate event")</f>
        <v>755</v>
      </c>
      <c r="M386" s="2" t="str">
        <f t="shared" si="22"/>
        <v>Matt HOSIEpole-vault</v>
      </c>
      <c r="N386" t="str">
        <f>IF(COUNTIFS($M$2:$M$3996, M386)&gt;1, "Duplicate", "Unique")</f>
        <v>Unique</v>
      </c>
    </row>
    <row r="387" spans="1:14" x14ac:dyDescent="0.2">
      <c r="A387" s="2">
        <f t="shared" si="23"/>
        <v>102</v>
      </c>
      <c r="B387" t="s">
        <v>720</v>
      </c>
      <c r="C387" t="s">
        <v>36</v>
      </c>
      <c r="D387" s="5">
        <v>35651</v>
      </c>
      <c r="E387" s="41">
        <f ca="1">DATEDIF(D387,TODAY(),"y")</f>
        <v>24</v>
      </c>
      <c r="F387" s="42" t="str">
        <f>IFERROR(VLOOKUP(B387&amp;C387,AUS_male_points_list!$A$3:$S$1048576,19,FALSE), IFERROR(VLOOKUP(B387&amp;C387,AUS_female_points_list!$A$3:$S$1048576,19,FALSE),""))</f>
        <v/>
      </c>
      <c r="G387" s="2" t="str">
        <f>_xlfn.IFNA(VLOOKUP(B387&amp;C387,Nat_Champs!$C$2:$D$41,2,),"")</f>
        <v/>
      </c>
      <c r="H387" s="79">
        <f>IFERROR(VLOOKUP(B387&amp;C387,AUS_male_Toplist_21_22!$O$3:$R$2969,2,FALSE),IFERROR(VLOOKUP(B387&amp;C387,AUS_female_Toplist_21_22!$O$3:$R$2879,2,FALSE),"Not found"))</f>
        <v>940</v>
      </c>
      <c r="I387" s="79">
        <f>IFERROR(VLOOKUP(B387&amp;C387,AUS_male_Toplist_21_22!$O$3:$R$2969,3,FALSE),IFERROR(VLOOKUP(B387&amp;C387,AUS_female_Toplist_21_22!$O$3:$R$2879,3,FALSE),"Not found"))</f>
        <v>72</v>
      </c>
      <c r="J387" s="2">
        <f>IFERROR(VLOOKUP(B387&amp;C387,AUS_male_Toplist_21_22!$O$3:$R$2969,4,FALSE),IFERROR(VLOOKUP(B387&amp;C387,AUS_female_Toplist_21_22!$O$3:$R$2879,4,FALSE),"Not found"))</f>
        <v>16</v>
      </c>
      <c r="K387" s="2">
        <f>(COUNTIF($B$2:$B387,$B387)=1)+0</f>
        <v>0</v>
      </c>
      <c r="L387" s="2" t="str">
        <f>IF(K387=1,RANK(H387,$H$2:$H$1208,0),"Alternate event")</f>
        <v>Alternate event</v>
      </c>
      <c r="M387" s="2" t="str">
        <f t="shared" si="22"/>
        <v>Alec DIAMONDpole-vault</v>
      </c>
      <c r="N387" t="str">
        <f>IF(COUNTIFS($M$2:$M$3996, M387)&gt;1, "Duplicate", "Unique")</f>
        <v>Unique</v>
      </c>
    </row>
    <row r="388" spans="1:14" x14ac:dyDescent="0.2">
      <c r="A388" s="2">
        <f t="shared" si="23"/>
        <v>102</v>
      </c>
      <c r="B388" t="s">
        <v>811</v>
      </c>
      <c r="C388" t="s">
        <v>36</v>
      </c>
      <c r="D388" s="5">
        <v>33932</v>
      </c>
      <c r="E388" s="41">
        <f ca="1">DATEDIF(D388,TODAY(),"y")</f>
        <v>29</v>
      </c>
      <c r="F388" s="42" t="str">
        <f>IFERROR(VLOOKUP(B388&amp;C388,AUS_male_points_list!$A$3:$S$1048576,19,FALSE), IFERROR(VLOOKUP(B388&amp;C388,AUS_female_points_list!$A$3:$S$1048576,19,FALSE),""))</f>
        <v/>
      </c>
      <c r="G388" s="2" t="str">
        <f>_xlfn.IFNA(VLOOKUP(B388&amp;C388,Nat_Champs!$C$2:$D$41,2,),"")</f>
        <v/>
      </c>
      <c r="H388" s="79">
        <f>IFERROR(VLOOKUP(B388&amp;C388,AUS_male_Toplist_21_22!$O$3:$R$2969,2,FALSE),IFERROR(VLOOKUP(B388&amp;C388,AUS_female_Toplist_21_22!$O$3:$R$2879,2,FALSE),"Not found"))</f>
        <v>940</v>
      </c>
      <c r="I388" s="79">
        <f>IFERROR(VLOOKUP(B388&amp;C388,AUS_male_Toplist_21_22!$O$3:$R$2969,3,FALSE),IFERROR(VLOOKUP(B388&amp;C388,AUS_female_Toplist_21_22!$O$3:$R$2879,3,FALSE),"Not found"))</f>
        <v>72</v>
      </c>
      <c r="J388" s="2">
        <f>IFERROR(VLOOKUP(B388&amp;C388,AUS_male_Toplist_21_22!$O$3:$R$2969,4,FALSE),IFERROR(VLOOKUP(B388&amp;C388,AUS_female_Toplist_21_22!$O$3:$R$2879,4,FALSE),"Not found"))</f>
        <v>16</v>
      </c>
      <c r="K388" s="2">
        <f>(COUNTIF($B$2:$B388,$B388)=1)+0</f>
        <v>0</v>
      </c>
      <c r="L388" s="2" t="str">
        <f>IF(K388=1,RANK(H388,$H$2:$H$1208,0),"Alternate event")</f>
        <v>Alternate event</v>
      </c>
      <c r="M388" s="2" t="str">
        <f t="shared" si="22"/>
        <v>Martin CLARKpole-vault</v>
      </c>
      <c r="N388" t="str">
        <f>IF(COUNTIFS($M$2:$M$3996, M388)&gt;1, "Duplicate", "Unique")</f>
        <v>Unique</v>
      </c>
    </row>
    <row r="389" spans="1:14" x14ac:dyDescent="0.2">
      <c r="A389" s="2">
        <f t="shared" si="23"/>
        <v>102</v>
      </c>
      <c r="B389" t="s">
        <v>185</v>
      </c>
      <c r="C389" t="s">
        <v>25</v>
      </c>
      <c r="D389" s="5">
        <v>35826</v>
      </c>
      <c r="E389" s="41">
        <f ca="1">DATEDIF(D389,TODAY(),"y")</f>
        <v>24</v>
      </c>
      <c r="F389" s="42" t="str">
        <f>IFERROR(VLOOKUP(B389&amp;C389,AUS_male_points_list!$A$3:$S$1048576,19,FALSE), IFERROR(VLOOKUP(B389&amp;C389,AUS_female_points_list!$A$3:$S$1048576,19,FALSE),""))</f>
        <v/>
      </c>
      <c r="G389" s="2" t="str">
        <f>_xlfn.IFNA(VLOOKUP(B389&amp;C389,Nat_Champs!$C$2:$D$41,2,),"")</f>
        <v/>
      </c>
      <c r="H389" s="79">
        <f>IFERROR(VLOOKUP(B389&amp;C389,AUS_male_Toplist_21_22!$O$3:$R$2969,2,FALSE),IFERROR(VLOOKUP(B389&amp;C389,AUS_female_Toplist_21_22!$O$3:$R$2879,2,FALSE),"Not found"))</f>
        <v>1103</v>
      </c>
      <c r="I389" s="79">
        <f>IFERROR(VLOOKUP(B389&amp;C389,AUS_male_Toplist_21_22!$O$3:$R$2969,3,FALSE),IFERROR(VLOOKUP(B389&amp;C389,AUS_female_Toplist_21_22!$O$3:$R$2879,3,FALSE),"Not found"))</f>
        <v>73</v>
      </c>
      <c r="J389" s="2">
        <f>IFERROR(VLOOKUP(B389&amp;C389,AUS_male_Toplist_21_22!$O$3:$R$2969,4,FALSE),IFERROR(VLOOKUP(B389&amp;C389,AUS_female_Toplist_21_22!$O$3:$R$2879,4,FALSE),"Not found"))</f>
        <v>7</v>
      </c>
      <c r="K389" s="2">
        <f>(COUNTIF($B$2:$B389,$B389)=1)+0</f>
        <v>1</v>
      </c>
      <c r="L389" s="2">
        <f>IF(K389=1,RANK(H389,$H$2:$H$1208,0),"Alternate event")</f>
        <v>185</v>
      </c>
      <c r="M389" s="2" t="str">
        <f t="shared" si="22"/>
        <v>Jacinta BEECHER200m</v>
      </c>
      <c r="N389" t="str">
        <f>IF(COUNTIFS($M$2:$M$3996, M389)&gt;1, "Duplicate", "Unique")</f>
        <v>Unique</v>
      </c>
    </row>
    <row r="390" spans="1:14" x14ac:dyDescent="0.2">
      <c r="A390" s="2">
        <f t="shared" si="23"/>
        <v>102</v>
      </c>
      <c r="B390" t="s">
        <v>309</v>
      </c>
      <c r="C390" t="s">
        <v>29</v>
      </c>
      <c r="D390" s="5">
        <v>30264</v>
      </c>
      <c r="E390" s="41">
        <f ca="1">DATEDIF(D390,TODAY(),"y")</f>
        <v>39</v>
      </c>
      <c r="F390" s="42" t="str">
        <f>IFERROR(VLOOKUP(B390&amp;C390,AUS_male_points_list!$A$3:$S$1048576,19,FALSE), IFERROR(VLOOKUP(B390&amp;C390,AUS_female_points_list!$A$3:$S$1048576,19,FALSE),""))</f>
        <v/>
      </c>
      <c r="G390" s="2" t="str">
        <f>_xlfn.IFNA(VLOOKUP(B390&amp;C390,Nat_Champs!$C$2:$D$41,2,),"")</f>
        <v/>
      </c>
      <c r="H390" s="79">
        <f>IFERROR(VLOOKUP(B390&amp;C390,AUS_male_Toplist_21_22!$O$3:$R$2969,2,FALSE),IFERROR(VLOOKUP(B390&amp;C390,AUS_female_Toplist_21_22!$O$3:$R$2879,2,FALSE),"Not found"))</f>
        <v>1097</v>
      </c>
      <c r="I390" s="79">
        <f>IFERROR(VLOOKUP(B390&amp;C390,AUS_male_Toplist_21_22!$O$3:$R$2969,3,FALSE),IFERROR(VLOOKUP(B390&amp;C390,AUS_female_Toplist_21_22!$O$3:$R$2879,3,FALSE),"Not found"))</f>
        <v>73</v>
      </c>
      <c r="J390" s="2">
        <f>IFERROR(VLOOKUP(B390&amp;C390,AUS_male_Toplist_21_22!$O$3:$R$2969,4,FALSE),IFERROR(VLOOKUP(B390&amp;C390,AUS_female_Toplist_21_22!$O$3:$R$2879,4,FALSE),"Not found"))</f>
        <v>12</v>
      </c>
      <c r="K390" s="2">
        <f>(COUNTIF($B$2:$B390,$B390)=1)+0</f>
        <v>0</v>
      </c>
      <c r="L390" s="2" t="str">
        <f>IF(K390=1,RANK(H390,$H$2:$H$1208,0),"Alternate event")</f>
        <v>Alternate event</v>
      </c>
      <c r="M390" s="2" t="str">
        <f t="shared" si="22"/>
        <v>Eloise WELLINGS5000m</v>
      </c>
      <c r="N390" t="str">
        <f>IF(COUNTIFS($M$2:$M$3996, M390)&gt;1, "Duplicate", "Unique")</f>
        <v>Unique</v>
      </c>
    </row>
    <row r="391" spans="1:14" x14ac:dyDescent="0.2">
      <c r="A391" s="2">
        <f t="shared" si="23"/>
        <v>102</v>
      </c>
      <c r="B391" t="s">
        <v>734</v>
      </c>
      <c r="C391" t="s">
        <v>37</v>
      </c>
      <c r="D391" s="5">
        <v>36468</v>
      </c>
      <c r="E391" s="41">
        <f ca="1">DATEDIF(D391,TODAY(),"y")</f>
        <v>22</v>
      </c>
      <c r="F391" s="42" t="str">
        <f>IFERROR(VLOOKUP(B391&amp;C391,AUS_male_points_list!$A$3:$S$1048576,19,FALSE), IFERROR(VLOOKUP(B391&amp;C391,AUS_female_points_list!$A$3:$S$1048576,19,FALSE),""))</f>
        <v/>
      </c>
      <c r="G391" s="2" t="str">
        <f>_xlfn.IFNA(VLOOKUP(B391&amp;C391,Nat_Champs!$C$2:$D$41,2,),"")</f>
        <v/>
      </c>
      <c r="H391" s="79">
        <f>IFERROR(VLOOKUP(B391&amp;C391,AUS_male_Toplist_21_22!$O$3:$R$2969,2,FALSE),IFERROR(VLOOKUP(B391&amp;C391,AUS_female_Toplist_21_22!$O$3:$R$2879,2,FALSE),"Not found"))</f>
        <v>1075</v>
      </c>
      <c r="I391" s="79">
        <f>IFERROR(VLOOKUP(B391&amp;C391,AUS_male_Toplist_21_22!$O$3:$R$2969,3,FALSE),IFERROR(VLOOKUP(B391&amp;C391,AUS_female_Toplist_21_22!$O$3:$R$2879,3,FALSE),"Not found"))</f>
        <v>73</v>
      </c>
      <c r="J391" s="2">
        <f>IFERROR(VLOOKUP(B391&amp;C391,AUS_male_Toplist_21_22!$O$3:$R$2969,4,FALSE),IFERROR(VLOOKUP(B391&amp;C391,AUS_female_Toplist_21_22!$O$3:$R$2879,4,FALSE),"Not found"))</f>
        <v>12</v>
      </c>
      <c r="K391" s="2">
        <f>(COUNTIF($B$2:$B391,$B391)=1)+0</f>
        <v>1</v>
      </c>
      <c r="L391" s="2">
        <f>IF(K391=1,RANK(H391,$H$2:$H$1208,0),"Alternate event")</f>
        <v>291</v>
      </c>
      <c r="M391" s="2" t="str">
        <f t="shared" si="22"/>
        <v>Zachary NUNISlong-jump</v>
      </c>
      <c r="N391" t="str">
        <f>IF(COUNTIFS($M$2:$M$3996, M391)&gt;1, "Duplicate", "Unique")</f>
        <v>Unique</v>
      </c>
    </row>
    <row r="392" spans="1:14" x14ac:dyDescent="0.2">
      <c r="A392" s="2">
        <f t="shared" si="23"/>
        <v>102</v>
      </c>
      <c r="B392" t="s">
        <v>269</v>
      </c>
      <c r="C392" t="s">
        <v>27</v>
      </c>
      <c r="D392" s="5">
        <v>37075</v>
      </c>
      <c r="E392" s="41">
        <f ca="1">DATEDIF(D392,TODAY(),"y")</f>
        <v>20</v>
      </c>
      <c r="F392" s="42" t="str">
        <f>IFERROR(VLOOKUP(B392&amp;C392,AUS_male_points_list!$A$3:$S$1048576,19,FALSE), IFERROR(VLOOKUP(B392&amp;C392,AUS_female_points_list!$A$3:$S$1048576,19,FALSE),""))</f>
        <v/>
      </c>
      <c r="G392" s="2" t="str">
        <f>_xlfn.IFNA(VLOOKUP(B392&amp;C392,Nat_Champs!$C$2:$D$41,2,),"")</f>
        <v/>
      </c>
      <c r="H392" s="79">
        <f>IFERROR(VLOOKUP(B392&amp;C392,AUS_male_Toplist_21_22!$O$3:$R$2969,2,FALSE),IFERROR(VLOOKUP(B392&amp;C392,AUS_female_Toplist_21_22!$O$3:$R$2879,2,FALSE),"Not found"))</f>
        <v>1100</v>
      </c>
      <c r="I392" s="79">
        <f>IFERROR(VLOOKUP(B392&amp;C392,AUS_male_Toplist_21_22!$O$3:$R$2969,3,FALSE),IFERROR(VLOOKUP(B392&amp;C392,AUS_female_Toplist_21_22!$O$3:$R$2879,3,FALSE),"Not found"))</f>
        <v>73</v>
      </c>
      <c r="J392" s="2">
        <f>IFERROR(VLOOKUP(B392&amp;C392,AUS_male_Toplist_21_22!$O$3:$R$2969,4,FALSE),IFERROR(VLOOKUP(B392&amp;C392,AUS_female_Toplist_21_22!$O$3:$R$2879,4,FALSE),"Not found"))</f>
        <v>13</v>
      </c>
      <c r="K392" s="2">
        <f>(COUNTIF($B$2:$B392,$B392)=1)+0</f>
        <v>0</v>
      </c>
      <c r="L392" s="2" t="str">
        <f>IF(K392=1,RANK(H392,$H$2:$H$1208,0),"Alternate event")</f>
        <v>Alternate event</v>
      </c>
      <c r="M392" s="2" t="str">
        <f t="shared" si="22"/>
        <v>Abbey CALDWELL800m</v>
      </c>
      <c r="N392" t="str">
        <f>IF(COUNTIFS($M$2:$M$3996, M392)&gt;1, "Duplicate", "Unique")</f>
        <v>Unique</v>
      </c>
    </row>
    <row r="393" spans="1:14" x14ac:dyDescent="0.2">
      <c r="A393" s="2">
        <f t="shared" si="23"/>
        <v>103</v>
      </c>
      <c r="B393" t="s">
        <v>561</v>
      </c>
      <c r="C393" t="s">
        <v>26</v>
      </c>
      <c r="D393" s="5">
        <v>36355</v>
      </c>
      <c r="E393" s="41">
        <f ca="1">DATEDIF(D393,TODAY(),"y")</f>
        <v>22</v>
      </c>
      <c r="F393" s="42" t="str">
        <f>IFERROR(VLOOKUP(B393&amp;C393,AUS_male_points_list!$A$3:$S$1048576,19,FALSE), IFERROR(VLOOKUP(B393&amp;C393,AUS_female_points_list!$A$3:$S$1048576,19,FALSE),""))</f>
        <v/>
      </c>
      <c r="G393" s="2" t="str">
        <f>_xlfn.IFNA(VLOOKUP(B393&amp;C393,Nat_Champs!$C$2:$D$41,2,),"")</f>
        <v/>
      </c>
      <c r="H393" s="79">
        <f>IFERROR(VLOOKUP(B393&amp;C393,AUS_male_Toplist_21_22!$O$3:$R$2969,2,FALSE),IFERROR(VLOOKUP(B393&amp;C393,AUS_female_Toplist_21_22!$O$3:$R$2879,2,FALSE),"Not found"))</f>
        <v>1105</v>
      </c>
      <c r="I393" s="79">
        <f>IFERROR(VLOOKUP(B393&amp;C393,AUS_male_Toplist_21_22!$O$3:$R$2969,3,FALSE),IFERROR(VLOOKUP(B393&amp;C393,AUS_female_Toplist_21_22!$O$3:$R$2879,3,FALSE),"Not found"))</f>
        <v>74</v>
      </c>
      <c r="J393" s="2">
        <f>IFERROR(VLOOKUP(B393&amp;C393,AUS_male_Toplist_21_22!$O$3:$R$2969,4,FALSE),IFERROR(VLOOKUP(B393&amp;C393,AUS_female_Toplist_21_22!$O$3:$R$2879,4,FALSE),"Not found"))</f>
        <v>3</v>
      </c>
      <c r="K393" s="2">
        <f>(COUNTIF($B$2:$B393,$B393)=1)+0</f>
        <v>1</v>
      </c>
      <c r="L393" s="2">
        <f>IF(K393=1,RANK(H393,$H$2:$H$1208,0),"Alternate event")</f>
        <v>179</v>
      </c>
      <c r="M393" s="2" t="str">
        <f t="shared" si="22"/>
        <v>Cameron SEARLE400m</v>
      </c>
      <c r="N393" t="str">
        <f>IF(COUNTIFS($M$2:$M$3996, M393)&gt;1, "Duplicate", "Unique")</f>
        <v>Unique</v>
      </c>
    </row>
    <row r="394" spans="1:14" x14ac:dyDescent="0.2">
      <c r="A394" s="2">
        <f t="shared" si="23"/>
        <v>103</v>
      </c>
      <c r="B394" t="s">
        <v>605</v>
      </c>
      <c r="C394" t="s">
        <v>27</v>
      </c>
      <c r="D394" s="5">
        <v>35944</v>
      </c>
      <c r="E394" s="41">
        <f ca="1">DATEDIF(D394,TODAY(),"y")</f>
        <v>23</v>
      </c>
      <c r="F394" s="42" t="str">
        <f>IFERROR(VLOOKUP(B394&amp;C394,AUS_male_points_list!$A$3:$S$1048576,19,FALSE), IFERROR(VLOOKUP(B394&amp;C394,AUS_female_points_list!$A$3:$S$1048576,19,FALSE),""))</f>
        <v/>
      </c>
      <c r="G394" s="2" t="str">
        <f>_xlfn.IFNA(VLOOKUP(B394&amp;C394,Nat_Champs!$C$2:$D$41,2,),"")</f>
        <v/>
      </c>
      <c r="H394" s="79">
        <f>IFERROR(VLOOKUP(B394&amp;C394,AUS_male_Toplist_21_22!$O$3:$R$2969,2,FALSE),IFERROR(VLOOKUP(B394&amp;C394,AUS_female_Toplist_21_22!$O$3:$R$2879,2,FALSE),"Not found"))</f>
        <v>1113</v>
      </c>
      <c r="I394" s="79">
        <f>IFERROR(VLOOKUP(B394&amp;C394,AUS_male_Toplist_21_22!$O$3:$R$2969,3,FALSE),IFERROR(VLOOKUP(B394&amp;C394,AUS_female_Toplist_21_22!$O$3:$R$2879,3,FALSE),"Not found"))</f>
        <v>74</v>
      </c>
      <c r="J394" s="2">
        <f>IFERROR(VLOOKUP(B394&amp;C394,AUS_male_Toplist_21_22!$O$3:$R$2969,4,FALSE),IFERROR(VLOOKUP(B394&amp;C394,AUS_female_Toplist_21_22!$O$3:$R$2879,4,FALSE),"Not found"))</f>
        <v>5</v>
      </c>
      <c r="K394" s="2">
        <f>(COUNTIF($B$2:$B394,$B394)=1)+0</f>
        <v>1</v>
      </c>
      <c r="L394" s="2">
        <f>IF(K394=1,RANK(H394,$H$2:$H$1208,0),"Alternate event")</f>
        <v>150</v>
      </c>
      <c r="M394" s="2" t="str">
        <f t="shared" si="22"/>
        <v>Jared MICALLEF800m</v>
      </c>
      <c r="N394" t="str">
        <f>IF(COUNTIFS($M$2:$M$3996, M394)&gt;1, "Duplicate", "Unique")</f>
        <v>Unique</v>
      </c>
    </row>
    <row r="395" spans="1:14" x14ac:dyDescent="0.2">
      <c r="A395" s="2">
        <f t="shared" si="23"/>
        <v>103</v>
      </c>
      <c r="B395" t="s">
        <v>607</v>
      </c>
      <c r="C395" t="s">
        <v>27</v>
      </c>
      <c r="D395" s="5">
        <v>34891</v>
      </c>
      <c r="E395" s="41">
        <f ca="1">DATEDIF(D395,TODAY(),"y")</f>
        <v>26</v>
      </c>
      <c r="F395" s="42" t="str">
        <f>IFERROR(VLOOKUP(B395&amp;C395,AUS_male_points_list!$A$3:$S$1048576,19,FALSE), IFERROR(VLOOKUP(B395&amp;C395,AUS_female_points_list!$A$3:$S$1048576,19,FALSE),""))</f>
        <v/>
      </c>
      <c r="G395" s="2" t="str">
        <f>_xlfn.IFNA(VLOOKUP(B395&amp;C395,Nat_Champs!$C$2:$D$41,2,),"")</f>
        <v/>
      </c>
      <c r="H395" s="79">
        <f>IFERROR(VLOOKUP(B395&amp;C395,AUS_male_Toplist_21_22!$O$3:$R$2969,2,FALSE),IFERROR(VLOOKUP(B395&amp;C395,AUS_female_Toplist_21_22!$O$3:$R$2879,2,FALSE),"Not found"))</f>
        <v>1113</v>
      </c>
      <c r="I395" s="79">
        <f>IFERROR(VLOOKUP(B395&amp;C395,AUS_male_Toplist_21_22!$O$3:$R$2969,3,FALSE),IFERROR(VLOOKUP(B395&amp;C395,AUS_female_Toplist_21_22!$O$3:$R$2879,3,FALSE),"Not found"))</f>
        <v>74</v>
      </c>
      <c r="J395" s="2">
        <f>IFERROR(VLOOKUP(B395&amp;C395,AUS_male_Toplist_21_22!$O$3:$R$2969,4,FALSE),IFERROR(VLOOKUP(B395&amp;C395,AUS_female_Toplist_21_22!$O$3:$R$2879,4,FALSE),"Not found"))</f>
        <v>5</v>
      </c>
      <c r="K395" s="2">
        <f>(COUNTIF($B$2:$B395,$B395)=1)+0</f>
        <v>0</v>
      </c>
      <c r="L395" s="2" t="str">
        <f>IF(K395=1,RANK(H395,$H$2:$H$1208,0),"Alternate event")</f>
        <v>Alternate event</v>
      </c>
      <c r="M395" s="2" t="str">
        <f t="shared" si="22"/>
        <v>Sam BLAKE800m</v>
      </c>
      <c r="N395" t="str">
        <f>IF(COUNTIFS($M$2:$M$3996, M395)&gt;1, "Duplicate", "Unique")</f>
        <v>Unique</v>
      </c>
    </row>
    <row r="396" spans="1:14" x14ac:dyDescent="0.2">
      <c r="A396" s="2">
        <f t="shared" si="23"/>
        <v>103</v>
      </c>
      <c r="B396" t="s">
        <v>1054</v>
      </c>
      <c r="C396" t="s">
        <v>39</v>
      </c>
      <c r="D396" s="5">
        <v>33252</v>
      </c>
      <c r="E396" s="41">
        <f ca="1">DATEDIF(D396,TODAY(),"y")</f>
        <v>31</v>
      </c>
      <c r="F396" s="42" t="str">
        <f>IFERROR(VLOOKUP(B396&amp;C396,AUS_male_points_list!$A$3:$S$1048576,19,FALSE), IFERROR(VLOOKUP(B396&amp;C396,AUS_female_points_list!$A$3:$S$1048576,19,FALSE),""))</f>
        <v/>
      </c>
      <c r="G396" s="2" t="str">
        <f>_xlfn.IFNA(VLOOKUP(B396&amp;C396,Nat_Champs!$C$2:$D$41,2,),"")</f>
        <v/>
      </c>
      <c r="H396" s="79">
        <f>IFERROR(VLOOKUP(B396&amp;C396,AUS_male_Toplist_21_22!$O$3:$R$2969,2,FALSE),IFERROR(VLOOKUP(B396&amp;C396,AUS_female_Toplist_21_22!$O$3:$R$2879,2,FALSE),"Not found"))</f>
        <v>948</v>
      </c>
      <c r="I396" s="79">
        <f>IFERROR(VLOOKUP(B396&amp;C396,AUS_male_Toplist_21_22!$O$3:$R$2969,3,FALSE),IFERROR(VLOOKUP(B396&amp;C396,AUS_female_Toplist_21_22!$O$3:$R$2879,3,FALSE),"Not found"))</f>
        <v>74</v>
      </c>
      <c r="J396" s="2">
        <f>IFERROR(VLOOKUP(B396&amp;C396,AUS_male_Toplist_21_22!$O$3:$R$2969,4,FALSE),IFERROR(VLOOKUP(B396&amp;C396,AUS_female_Toplist_21_22!$O$3:$R$2879,4,FALSE),"Not found"))</f>
        <v>6</v>
      </c>
      <c r="K396" s="2">
        <f>(COUNTIF($B$2:$B396,$B396)=1)+0</f>
        <v>1</v>
      </c>
      <c r="L396" s="2">
        <f>IF(K396=1,RANK(H396,$H$2:$H$1208,0),"Alternate event")</f>
        <v>740</v>
      </c>
      <c r="M396" s="2" t="str">
        <f t="shared" si="22"/>
        <v>Courtney HEINZEshot-put</v>
      </c>
      <c r="N396" t="str">
        <f>IF(COUNTIFS($M$2:$M$3996, M396)&gt;1, "Duplicate", "Unique")</f>
        <v>Unique</v>
      </c>
    </row>
    <row r="397" spans="1:14" x14ac:dyDescent="0.2">
      <c r="A397" s="2">
        <f t="shared" si="23"/>
        <v>103</v>
      </c>
      <c r="B397" t="s">
        <v>798</v>
      </c>
      <c r="C397" t="s">
        <v>42</v>
      </c>
      <c r="D397" s="5">
        <v>33736</v>
      </c>
      <c r="E397" s="41">
        <f ca="1">DATEDIF(D397,TODAY(),"y")</f>
        <v>29</v>
      </c>
      <c r="F397" s="42" t="str">
        <f>IFERROR(VLOOKUP(B397&amp;C397,AUS_male_points_list!$A$3:$S$1048576,19,FALSE), IFERROR(VLOOKUP(B397&amp;C397,AUS_female_points_list!$A$3:$S$1048576,19,FALSE),""))</f>
        <v/>
      </c>
      <c r="G397" s="2" t="str">
        <f>_xlfn.IFNA(VLOOKUP(B397&amp;C397,Nat_Champs!$C$2:$D$41,2,),"")</f>
        <v/>
      </c>
      <c r="H397" s="79">
        <f>IFERROR(VLOOKUP(B397&amp;C397,AUS_male_Toplist_21_22!$O$3:$R$2969,2,FALSE),IFERROR(VLOOKUP(B397&amp;C397,AUS_female_Toplist_21_22!$O$3:$R$2879,2,FALSE),"Not found"))</f>
        <v>898</v>
      </c>
      <c r="I397" s="79">
        <f>IFERROR(VLOOKUP(B397&amp;C397,AUS_male_Toplist_21_22!$O$3:$R$2969,3,FALSE),IFERROR(VLOOKUP(B397&amp;C397,AUS_female_Toplist_21_22!$O$3:$R$2879,3,FALSE),"Not found"))</f>
        <v>74</v>
      </c>
      <c r="J397" s="2">
        <f>IFERROR(VLOOKUP(B397&amp;C397,AUS_male_Toplist_21_22!$O$3:$R$2969,4,FALSE),IFERROR(VLOOKUP(B397&amp;C397,AUS_female_Toplist_21_22!$O$3:$R$2879,4,FALSE),"Not found"))</f>
        <v>7</v>
      </c>
      <c r="K397" s="2">
        <f>(COUNTIF($B$2:$B397,$B397)=1)+0</f>
        <v>1</v>
      </c>
      <c r="L397" s="2">
        <f>IF(K397=1,RANK(H397,$H$2:$H$1208,0),"Alternate event")</f>
        <v>836</v>
      </c>
      <c r="M397" s="2" t="str">
        <f t="shared" si="22"/>
        <v>Huw PEACOCKhammer-throw</v>
      </c>
      <c r="N397" t="str">
        <f>IF(COUNTIFS($M$2:$M$3996, M397)&gt;1, "Duplicate", "Unique")</f>
        <v>Unique</v>
      </c>
    </row>
    <row r="398" spans="1:14" x14ac:dyDescent="0.2">
      <c r="A398" s="2">
        <f t="shared" si="23"/>
        <v>103</v>
      </c>
      <c r="B398" t="s">
        <v>664</v>
      </c>
      <c r="C398" t="s">
        <v>34</v>
      </c>
      <c r="D398" s="5">
        <v>35426</v>
      </c>
      <c r="E398" s="41">
        <f ca="1">DATEDIF(D398,TODAY(),"y")</f>
        <v>25</v>
      </c>
      <c r="F398" s="42" t="str">
        <f>IFERROR(VLOOKUP(B398&amp;C398,AUS_male_points_list!$A$3:$S$1048576,19,FALSE), IFERROR(VLOOKUP(B398&amp;C398,AUS_female_points_list!$A$3:$S$1048576,19,FALSE),""))</f>
        <v/>
      </c>
      <c r="G398" s="2" t="str">
        <f>_xlfn.IFNA(VLOOKUP(B398&amp;C398,Nat_Champs!$C$2:$D$41,2,),"")</f>
        <v/>
      </c>
      <c r="H398" s="79">
        <f>IFERROR(VLOOKUP(B398&amp;C398,AUS_male_Toplist_21_22!$O$3:$R$2969,2,FALSE),IFERROR(VLOOKUP(B398&amp;C398,AUS_female_Toplist_21_22!$O$3:$R$2879,2,FALSE),"Not found"))</f>
        <v>1038</v>
      </c>
      <c r="I398" s="79">
        <f>IFERROR(VLOOKUP(B398&amp;C398,AUS_male_Toplist_21_22!$O$3:$R$2969,3,FALSE),IFERROR(VLOOKUP(B398&amp;C398,AUS_female_Toplist_21_22!$O$3:$R$2879,3,FALSE),"Not found"))</f>
        <v>74</v>
      </c>
      <c r="J398" s="2">
        <f>IFERROR(VLOOKUP(B398&amp;C398,AUS_male_Toplist_21_22!$O$3:$R$2969,4,FALSE),IFERROR(VLOOKUP(B398&amp;C398,AUS_female_Toplist_21_22!$O$3:$R$2879,4,FALSE),"Not found"))</f>
        <v>9</v>
      </c>
      <c r="K398" s="2">
        <f>(COUNTIF($B$2:$B398,$B398)=1)+0</f>
        <v>1</v>
      </c>
      <c r="L398" s="2">
        <f>IF(K398=1,RANK(H398,$H$2:$H$1208,0),"Alternate event")</f>
        <v>440</v>
      </c>
      <c r="M398" s="2" t="str">
        <f t="shared" si="22"/>
        <v>Joe BURGESS3000msc</v>
      </c>
      <c r="N398" t="str">
        <f>IF(COUNTIFS($M$2:$M$3996, M398)&gt;1, "Duplicate", "Unique")</f>
        <v>Unique</v>
      </c>
    </row>
    <row r="399" spans="1:14" x14ac:dyDescent="0.2">
      <c r="A399" s="2">
        <f t="shared" si="23"/>
        <v>103</v>
      </c>
      <c r="B399" t="s">
        <v>802</v>
      </c>
      <c r="C399" t="s">
        <v>41</v>
      </c>
      <c r="D399" s="5">
        <v>36470</v>
      </c>
      <c r="E399" s="41">
        <f ca="1">DATEDIF(D399,TODAY(),"y")</f>
        <v>22</v>
      </c>
      <c r="F399" s="42" t="str">
        <f>IFERROR(VLOOKUP(B399&amp;C399,AUS_male_points_list!$A$3:$S$1048576,19,FALSE), IFERROR(VLOOKUP(B399&amp;C399,AUS_female_points_list!$A$3:$S$1048576,19,FALSE),""))</f>
        <v/>
      </c>
      <c r="G399" s="2" t="str">
        <f>_xlfn.IFNA(VLOOKUP(B399&amp;C399,Nat_Champs!$C$2:$D$41,2,),"")</f>
        <v/>
      </c>
      <c r="H399" s="79">
        <f>IFERROR(VLOOKUP(B399&amp;C399,AUS_male_Toplist_21_22!$O$3:$R$2969,2,FALSE),IFERROR(VLOOKUP(B399&amp;C399,AUS_female_Toplist_21_22!$O$3:$R$2879,2,FALSE),"Not found"))</f>
        <v>984</v>
      </c>
      <c r="I399" s="79">
        <f>IFERROR(VLOOKUP(B399&amp;C399,AUS_male_Toplist_21_22!$O$3:$R$2969,3,FALSE),IFERROR(VLOOKUP(B399&amp;C399,AUS_female_Toplist_21_22!$O$3:$R$2879,3,FALSE),"Not found"))</f>
        <v>74</v>
      </c>
      <c r="J399" s="2">
        <f>IFERROR(VLOOKUP(B399&amp;C399,AUS_male_Toplist_21_22!$O$3:$R$2969,4,FALSE),IFERROR(VLOOKUP(B399&amp;C399,AUS_female_Toplist_21_22!$O$3:$R$2879,4,FALSE),"Not found"))</f>
        <v>9</v>
      </c>
      <c r="K399" s="2">
        <f>(COUNTIF($B$2:$B399,$B399)=1)+0</f>
        <v>1</v>
      </c>
      <c r="L399" s="2">
        <f>IF(K399=1,RANK(H399,$H$2:$H$1208,0),"Alternate event")</f>
        <v>633</v>
      </c>
      <c r="M399" s="2" t="str">
        <f t="shared" si="22"/>
        <v>Nash LOWISjavelin-throw</v>
      </c>
      <c r="N399" t="str">
        <f>IF(COUNTIFS($M$2:$M$3996, M399)&gt;1, "Duplicate", "Unique")</f>
        <v>Unique</v>
      </c>
    </row>
    <row r="400" spans="1:14" x14ac:dyDescent="0.2">
      <c r="A400" s="2">
        <f t="shared" si="23"/>
        <v>103</v>
      </c>
      <c r="B400" t="s">
        <v>395</v>
      </c>
      <c r="C400" t="s">
        <v>38</v>
      </c>
      <c r="D400" s="5">
        <v>34170</v>
      </c>
      <c r="E400" s="41">
        <f ca="1">DATEDIF(D400,TODAY(),"y")</f>
        <v>28</v>
      </c>
      <c r="F400" s="42" t="str">
        <f>IFERROR(VLOOKUP(B400&amp;C400,AUS_male_points_list!$A$3:$S$1048576,19,FALSE), IFERROR(VLOOKUP(B400&amp;C400,AUS_female_points_list!$A$3:$S$1048576,19,FALSE),""))</f>
        <v/>
      </c>
      <c r="G400" s="2" t="str">
        <f>_xlfn.IFNA(VLOOKUP(B400&amp;C400,Nat_Champs!$C$2:$D$41,2,),"")</f>
        <v/>
      </c>
      <c r="H400" s="79">
        <f>IFERROR(VLOOKUP(B400&amp;C400,AUS_male_Toplist_21_22!$O$3:$R$2969,2,FALSE),IFERROR(VLOOKUP(B400&amp;C400,AUS_female_Toplist_21_22!$O$3:$R$2879,2,FALSE),"Not found"))</f>
        <v>992</v>
      </c>
      <c r="I400" s="79">
        <f>IFERROR(VLOOKUP(B400&amp;C400,AUS_male_Toplist_21_22!$O$3:$R$2969,3,FALSE),IFERROR(VLOOKUP(B400&amp;C400,AUS_female_Toplist_21_22!$O$3:$R$2879,3,FALSE),"Not found"))</f>
        <v>74</v>
      </c>
      <c r="J400" s="2">
        <f>IFERROR(VLOOKUP(B400&amp;C400,AUS_male_Toplist_21_22!$O$3:$R$2969,4,FALSE),IFERROR(VLOOKUP(B400&amp;C400,AUS_female_Toplist_21_22!$O$3:$R$2879,4,FALSE),"Not found"))</f>
        <v>10</v>
      </c>
      <c r="K400" s="2">
        <f>(COUNTIF($B$2:$B400,$B400)=1)+0</f>
        <v>1</v>
      </c>
      <c r="L400" s="2">
        <f>IF(K400=1,RANK(H400,$H$2:$H$1208,0),"Alternate event")</f>
        <v>612</v>
      </c>
      <c r="M400" s="2" t="str">
        <f t="shared" si="22"/>
        <v>Erin GUYtriple-jump</v>
      </c>
      <c r="N400" t="str">
        <f>IF(COUNTIFS($M$2:$M$3996, M400)&gt;1, "Duplicate", "Unique")</f>
        <v>Unique</v>
      </c>
    </row>
    <row r="401" spans="1:14" x14ac:dyDescent="0.2">
      <c r="A401" s="2">
        <f t="shared" si="23"/>
        <v>103</v>
      </c>
      <c r="B401" t="s">
        <v>995</v>
      </c>
      <c r="C401" t="s">
        <v>41</v>
      </c>
      <c r="D401" s="5">
        <v>36680</v>
      </c>
      <c r="E401" s="41">
        <f ca="1">DATEDIF(D401,TODAY(),"y")</f>
        <v>21</v>
      </c>
      <c r="F401" s="42" t="str">
        <f>IFERROR(VLOOKUP(B401&amp;C401,AUS_male_points_list!$A$3:$S$1048576,19,FALSE), IFERROR(VLOOKUP(B401&amp;C401,AUS_female_points_list!$A$3:$S$1048576,19,FALSE),""))</f>
        <v/>
      </c>
      <c r="G401" s="2" t="str">
        <f>_xlfn.IFNA(VLOOKUP(B401&amp;C401,Nat_Champs!$C$2:$D$41,2,),"")</f>
        <v/>
      </c>
      <c r="H401" s="79">
        <f>IFERROR(VLOOKUP(B401&amp;C401,AUS_male_Toplist_21_22!$O$3:$R$2969,2,FALSE),IFERROR(VLOOKUP(B401&amp;C401,AUS_female_Toplist_21_22!$O$3:$R$2879,2,FALSE),"Not found"))</f>
        <v>846</v>
      </c>
      <c r="I401" s="79">
        <f>IFERROR(VLOOKUP(B401&amp;C401,AUS_male_Toplist_21_22!$O$3:$R$2969,3,FALSE),IFERROR(VLOOKUP(B401&amp;C401,AUS_female_Toplist_21_22!$O$3:$R$2879,3,FALSE),"Not found"))</f>
        <v>74</v>
      </c>
      <c r="J401" s="2">
        <f>IFERROR(VLOOKUP(B401&amp;C401,AUS_male_Toplist_21_22!$O$3:$R$2969,4,FALSE),IFERROR(VLOOKUP(B401&amp;C401,AUS_female_Toplist_21_22!$O$3:$R$2879,4,FALSE),"Not found"))</f>
        <v>16</v>
      </c>
      <c r="K401" s="2">
        <f>(COUNTIF($B$2:$B401,$B401)=1)+0</f>
        <v>1</v>
      </c>
      <c r="L401" s="2">
        <f>IF(K401=1,RANK(H401,$H$2:$H$1208,0),"Alternate event")</f>
        <v>898</v>
      </c>
      <c r="M401" s="2" t="str">
        <f t="shared" si="22"/>
        <v>Lara ILIEVSKIjavelin-throw</v>
      </c>
      <c r="N401" t="str">
        <f>IF(COUNTIFS($M$2:$M$3996, M401)&gt;1, "Duplicate", "Unique")</f>
        <v>Unique</v>
      </c>
    </row>
    <row r="402" spans="1:14" x14ac:dyDescent="0.2">
      <c r="A402" s="2">
        <f t="shared" si="23"/>
        <v>103</v>
      </c>
      <c r="B402" t="s">
        <v>296</v>
      </c>
      <c r="C402" t="s">
        <v>28</v>
      </c>
      <c r="D402" s="5">
        <v>35633</v>
      </c>
      <c r="E402" s="41">
        <f ca="1">DATEDIF(D402,TODAY(),"y")</f>
        <v>24</v>
      </c>
      <c r="F402" s="42" t="str">
        <f>IFERROR(VLOOKUP(B402&amp;C402,AUS_male_points_list!$A$3:$S$1048576,19,FALSE), IFERROR(VLOOKUP(B402&amp;C402,AUS_female_points_list!$A$3:$S$1048576,19,FALSE),""))</f>
        <v/>
      </c>
      <c r="G402" s="2" t="str">
        <f>_xlfn.IFNA(VLOOKUP(B402&amp;C402,Nat_Champs!$C$2:$D$41,2,),"")</f>
        <v/>
      </c>
      <c r="H402" s="79">
        <f>IFERROR(VLOOKUP(B402&amp;C402,AUS_male_Toplist_21_22!$O$3:$R$2969,2,FALSE),IFERROR(VLOOKUP(B402&amp;C402,AUS_female_Toplist_21_22!$O$3:$R$2879,2,FALSE),"Not found"))</f>
        <v>1104</v>
      </c>
      <c r="I402" s="79">
        <f>IFERROR(VLOOKUP(B402&amp;C402,AUS_male_Toplist_21_22!$O$3:$R$2969,3,FALSE),IFERROR(VLOOKUP(B402&amp;C402,AUS_female_Toplist_21_22!$O$3:$R$2879,3,FALSE),"Not found"))</f>
        <v>74</v>
      </c>
      <c r="J402" s="2">
        <f>IFERROR(VLOOKUP(B402&amp;C402,AUS_male_Toplist_21_22!$O$3:$R$2969,4,FALSE),IFERROR(VLOOKUP(B402&amp;C402,AUS_female_Toplist_21_22!$O$3:$R$2879,4,FALSE),"Not found"))</f>
        <v>19</v>
      </c>
      <c r="K402" s="2">
        <f>(COUNTIF($B$2:$B402,$B402)=1)+0</f>
        <v>0</v>
      </c>
      <c r="L402" s="2" t="str">
        <f>IF(K402=1,RANK(H402,$H$2:$H$1208,0),"Alternate event")</f>
        <v>Alternate event</v>
      </c>
      <c r="M402" s="2" t="str">
        <f t="shared" si="22"/>
        <v>Mackenzie ANDREWS1500m</v>
      </c>
      <c r="N402" t="str">
        <f>IF(COUNTIFS($M$2:$M$3996, M402)&gt;1, "Duplicate", "Unique")</f>
        <v>Unique</v>
      </c>
    </row>
    <row r="403" spans="1:14" x14ac:dyDescent="0.2">
      <c r="A403" s="2">
        <f t="shared" si="23"/>
        <v>103</v>
      </c>
      <c r="B403" t="s">
        <v>511</v>
      </c>
      <c r="C403" t="s">
        <v>25</v>
      </c>
      <c r="D403" s="5">
        <v>34035</v>
      </c>
      <c r="E403" s="41">
        <f ca="1">DATEDIF(D403,TODAY(),"y")</f>
        <v>29</v>
      </c>
      <c r="F403" s="42" t="str">
        <f>IFERROR(VLOOKUP(B403&amp;C403,AUS_male_points_list!$A$3:$S$1048576,19,FALSE), IFERROR(VLOOKUP(B403&amp;C403,AUS_female_points_list!$A$3:$S$1048576,19,FALSE),""))</f>
        <v/>
      </c>
      <c r="G403" s="2" t="str">
        <f>_xlfn.IFNA(VLOOKUP(B403&amp;C403,Nat_Champs!$C$2:$D$41,2,),"")</f>
        <v/>
      </c>
      <c r="H403" s="79">
        <f>IFERROR(VLOOKUP(B403&amp;C403,AUS_male_Toplist_21_22!$O$3:$R$2969,2,FALSE),IFERROR(VLOOKUP(B403&amp;C403,AUS_female_Toplist_21_22!$O$3:$R$2879,2,FALSE),"Not found"))</f>
        <v>1108</v>
      </c>
      <c r="I403" s="79">
        <f>IFERROR(VLOOKUP(B403&amp;C403,AUS_male_Toplist_21_22!$O$3:$R$2969,3,FALSE),IFERROR(VLOOKUP(B403&amp;C403,AUS_female_Toplist_21_22!$O$3:$R$2879,3,FALSE),"Not found"))</f>
        <v>75</v>
      </c>
      <c r="J403" s="2">
        <f>IFERROR(VLOOKUP(B403&amp;C403,AUS_male_Toplist_21_22!$O$3:$R$2969,4,FALSE),IFERROR(VLOOKUP(B403&amp;C403,AUS_female_Toplist_21_22!$O$3:$R$2879,4,FALSE),"Not found"))</f>
        <v>4</v>
      </c>
      <c r="K403" s="2">
        <f>(COUNTIF($B$2:$B403,$B403)=1)+0</f>
        <v>1</v>
      </c>
      <c r="L403" s="2">
        <f>IF(K403=1,RANK(H403,$H$2:$H$1208,0),"Alternate event")</f>
        <v>166</v>
      </c>
      <c r="M403" s="2" t="str">
        <f t="shared" si="22"/>
        <v>Alex HARTMANN200m</v>
      </c>
      <c r="N403" t="str">
        <f>IF(COUNTIFS($M$2:$M$3996, M403)&gt;1, "Duplicate", "Unique")</f>
        <v>Unique</v>
      </c>
    </row>
    <row r="404" spans="1:14" x14ac:dyDescent="0.2">
      <c r="A404" s="2">
        <f t="shared" si="23"/>
        <v>103</v>
      </c>
      <c r="B404" t="s">
        <v>215</v>
      </c>
      <c r="C404" t="s">
        <v>33</v>
      </c>
      <c r="D404" s="5">
        <v>36706</v>
      </c>
      <c r="E404" s="41">
        <f ca="1">DATEDIF(D404,TODAY(),"y")</f>
        <v>21</v>
      </c>
      <c r="F404" s="42" t="str">
        <f>IFERROR(VLOOKUP(B404&amp;C404,AUS_male_points_list!$A$3:$S$1048576,19,FALSE), IFERROR(VLOOKUP(B404&amp;C404,AUS_female_points_list!$A$3:$S$1048576,19,FALSE),""))</f>
        <v/>
      </c>
      <c r="G404" s="2" t="str">
        <f>_xlfn.IFNA(VLOOKUP(B404&amp;C404,Nat_Champs!$C$2:$D$41,2,),"")</f>
        <v/>
      </c>
      <c r="H404" s="79">
        <f>IFERROR(VLOOKUP(B404&amp;C404,AUS_male_Toplist_21_22!$O$3:$R$2969,2,FALSE),IFERROR(VLOOKUP(B404&amp;C404,AUS_female_Toplist_21_22!$O$3:$R$2879,2,FALSE),"Not found"))</f>
        <v>1043</v>
      </c>
      <c r="I404" s="79">
        <f>IFERROR(VLOOKUP(B404&amp;C404,AUS_male_Toplist_21_22!$O$3:$R$2969,3,FALSE),IFERROR(VLOOKUP(B404&amp;C404,AUS_female_Toplist_21_22!$O$3:$R$2879,3,FALSE),"Not found"))</f>
        <v>75</v>
      </c>
      <c r="J404" s="2">
        <f>IFERROR(VLOOKUP(B404&amp;C404,AUS_male_Toplist_21_22!$O$3:$R$2969,4,FALSE),IFERROR(VLOOKUP(B404&amp;C404,AUS_female_Toplist_21_22!$O$3:$R$2879,4,FALSE),"Not found"))</f>
        <v>9</v>
      </c>
      <c r="K404" s="2">
        <f>(COUNTIF($B$2:$B404,$B404)=1)+0</f>
        <v>1</v>
      </c>
      <c r="L404" s="2">
        <f>IF(K404=1,RANK(H404,$H$2:$H$1208,0),"Alternate event")</f>
        <v>419</v>
      </c>
      <c r="M404" s="2" t="str">
        <f t="shared" si="22"/>
        <v>Marli WILKINSON400mh</v>
      </c>
      <c r="N404" t="str">
        <f>IF(COUNTIFS($M$2:$M$3996, M404)&gt;1, "Duplicate", "Unique")</f>
        <v>Unique</v>
      </c>
    </row>
    <row r="405" spans="1:14" x14ac:dyDescent="0.2">
      <c r="A405" s="2">
        <f t="shared" si="23"/>
        <v>104</v>
      </c>
      <c r="B405" t="s">
        <v>505</v>
      </c>
      <c r="C405" t="s">
        <v>2</v>
      </c>
      <c r="D405" s="5">
        <v>35187</v>
      </c>
      <c r="E405" s="41">
        <f ca="1">DATEDIF(D405,TODAY(),"y")</f>
        <v>25</v>
      </c>
      <c r="F405" s="42" t="str">
        <f>IFERROR(VLOOKUP(B405&amp;C405,AUS_male_points_list!$A$3:$S$1048576,19,FALSE), IFERROR(VLOOKUP(B405&amp;C405,AUS_female_points_list!$A$3:$S$1048576,19,FALSE),""))</f>
        <v/>
      </c>
      <c r="G405" s="2" t="str">
        <f>_xlfn.IFNA(VLOOKUP(B405&amp;C405,Nat_Champs!$C$2:$D$41,2,),"")</f>
        <v/>
      </c>
      <c r="H405" s="79">
        <f>IFERROR(VLOOKUP(B405&amp;C405,AUS_male_Toplist_21_22!$O$3:$R$2969,2,FALSE),IFERROR(VLOOKUP(B405&amp;C405,AUS_female_Toplist_21_22!$O$3:$R$2879,2,FALSE),"Not found"))</f>
        <v>1128</v>
      </c>
      <c r="I405" s="79">
        <f>IFERROR(VLOOKUP(B405&amp;C405,AUS_male_Toplist_21_22!$O$3:$R$2969,3,FALSE),IFERROR(VLOOKUP(B405&amp;C405,AUS_female_Toplist_21_22!$O$3:$R$2879,3,FALSE),"Not found"))</f>
        <v>76</v>
      </c>
      <c r="J405" s="2">
        <f>IFERROR(VLOOKUP(B405&amp;C405,AUS_male_Toplist_21_22!$O$3:$R$2969,4,FALSE),IFERROR(VLOOKUP(B405&amp;C405,AUS_female_Toplist_21_22!$O$3:$R$2879,4,FALSE),"Not found"))</f>
        <v>3</v>
      </c>
      <c r="K405" s="2">
        <f>(COUNTIF($B$2:$B405,$B405)=1)+0</f>
        <v>1</v>
      </c>
      <c r="L405" s="2">
        <f>IF(K405=1,RANK(H405,$H$2:$H$1208,0),"Alternate event")</f>
        <v>109</v>
      </c>
      <c r="M405" s="2" t="str">
        <f t="shared" si="22"/>
        <v>Jake PENNY100m</v>
      </c>
      <c r="N405" t="str">
        <f>IF(COUNTIFS($M$2:$M$3996, M405)&gt;1, "Duplicate", "Unique")</f>
        <v>Unique</v>
      </c>
    </row>
    <row r="406" spans="1:14" x14ac:dyDescent="0.2">
      <c r="A406" s="2">
        <f t="shared" si="23"/>
        <v>104</v>
      </c>
      <c r="B406" t="s">
        <v>313</v>
      </c>
      <c r="C406" t="s">
        <v>29</v>
      </c>
      <c r="D406" s="5">
        <v>36865</v>
      </c>
      <c r="E406" s="41">
        <f ca="1">DATEDIF(D406,TODAY(),"y")</f>
        <v>21</v>
      </c>
      <c r="F406" s="42" t="str">
        <f>IFERROR(VLOOKUP(B406&amp;C406,AUS_male_points_list!$A$3:$S$1048576,19,FALSE), IFERROR(VLOOKUP(B406&amp;C406,AUS_female_points_list!$A$3:$S$1048576,19,FALSE),""))</f>
        <v/>
      </c>
      <c r="G406" s="2" t="str">
        <f>_xlfn.IFNA(VLOOKUP(B406&amp;C406,Nat_Champs!$C$2:$D$41,2,),"")</f>
        <v/>
      </c>
      <c r="H406" s="79">
        <f>IFERROR(VLOOKUP(B406&amp;C406,AUS_male_Toplist_21_22!$O$3:$R$2969,2,FALSE),IFERROR(VLOOKUP(B406&amp;C406,AUS_female_Toplist_21_22!$O$3:$R$2879,2,FALSE),"Not found"))</f>
        <v>1094</v>
      </c>
      <c r="I406" s="79">
        <f>IFERROR(VLOOKUP(B406&amp;C406,AUS_male_Toplist_21_22!$O$3:$R$2969,3,FALSE),IFERROR(VLOOKUP(B406&amp;C406,AUS_female_Toplist_21_22!$O$3:$R$2879,3,FALSE),"Not found"))</f>
        <v>76</v>
      </c>
      <c r="J406" s="2">
        <f>IFERROR(VLOOKUP(B406&amp;C406,AUS_male_Toplist_21_22!$O$3:$R$2969,4,FALSE),IFERROR(VLOOKUP(B406&amp;C406,AUS_female_Toplist_21_22!$O$3:$R$2879,4,FALSE),"Not found"))</f>
        <v>13</v>
      </c>
      <c r="K406" s="2">
        <f>(COUNTIF($B$2:$B406,$B406)=1)+0</f>
        <v>1</v>
      </c>
      <c r="L406" s="2">
        <f>IF(K406=1,RANK(H406,$H$2:$H$1208,0),"Alternate event")</f>
        <v>219</v>
      </c>
      <c r="M406" s="2" t="str">
        <f t="shared" si="22"/>
        <v>Ruby SMEE5000m</v>
      </c>
      <c r="N406" t="str">
        <f>IF(COUNTIFS($M$2:$M$3996, M406)&gt;1, "Duplicate", "Unique")</f>
        <v>Unique</v>
      </c>
    </row>
    <row r="407" spans="1:14" x14ac:dyDescent="0.2">
      <c r="A407" s="2">
        <f t="shared" si="23"/>
        <v>104</v>
      </c>
      <c r="B407" t="s">
        <v>732</v>
      </c>
      <c r="C407" t="s">
        <v>37</v>
      </c>
      <c r="D407" s="5">
        <v>33911</v>
      </c>
      <c r="E407" s="41">
        <f ca="1">DATEDIF(D407,TODAY(),"y")</f>
        <v>29</v>
      </c>
      <c r="F407" s="42" t="str">
        <f>IFERROR(VLOOKUP(B407&amp;C407,AUS_male_points_list!$A$3:$S$1048576,19,FALSE), IFERROR(VLOOKUP(B407&amp;C407,AUS_female_points_list!$A$3:$S$1048576,19,FALSE),""))</f>
        <v/>
      </c>
      <c r="G407" s="2" t="str">
        <f>_xlfn.IFNA(VLOOKUP(B407&amp;C407,Nat_Champs!$C$2:$D$41,2,),"")</f>
        <v/>
      </c>
      <c r="H407" s="79">
        <f>IFERROR(VLOOKUP(B407&amp;C407,AUS_male_Toplist_21_22!$O$3:$R$2969,2,FALSE),IFERROR(VLOOKUP(B407&amp;C407,AUS_female_Toplist_21_22!$O$3:$R$2879,2,FALSE),"Not found"))</f>
        <v>1071</v>
      </c>
      <c r="I407" s="79">
        <f>IFERROR(VLOOKUP(B407&amp;C407,AUS_male_Toplist_21_22!$O$3:$R$2969,3,FALSE),IFERROR(VLOOKUP(B407&amp;C407,AUS_female_Toplist_21_22!$O$3:$R$2879,3,FALSE),"Not found"))</f>
        <v>76</v>
      </c>
      <c r="J407" s="2">
        <f>IFERROR(VLOOKUP(B407&amp;C407,AUS_male_Toplist_21_22!$O$3:$R$2969,4,FALSE),IFERROR(VLOOKUP(B407&amp;C407,AUS_female_Toplist_21_22!$O$3:$R$2879,4,FALSE),"Not found"))</f>
        <v>13</v>
      </c>
      <c r="K407" s="2">
        <f>(COUNTIF($B$2:$B407,$B407)=1)+0</f>
        <v>1</v>
      </c>
      <c r="L407" s="2">
        <f>IF(K407=1,RANK(H407,$H$2:$H$1208,0),"Alternate event")</f>
        <v>306</v>
      </c>
      <c r="M407" s="2" t="str">
        <f t="shared" si="22"/>
        <v>Jeremy ANDREWSlong-jump</v>
      </c>
      <c r="N407" t="str">
        <f>IF(COUNTIFS($M$2:$M$3996, M407)&gt;1, "Duplicate", "Unique")</f>
        <v>Unique</v>
      </c>
    </row>
    <row r="408" spans="1:14" x14ac:dyDescent="0.2">
      <c r="A408" s="2">
        <f t="shared" si="23"/>
        <v>104</v>
      </c>
      <c r="B408" t="s">
        <v>961</v>
      </c>
      <c r="C408" t="s">
        <v>41</v>
      </c>
      <c r="D408" s="5">
        <v>44640</v>
      </c>
      <c r="E408" s="41">
        <f ca="1">DATEDIF(D408,TODAY(),"y")</f>
        <v>0</v>
      </c>
      <c r="F408" s="42" t="str">
        <f>IFERROR(VLOOKUP(B408&amp;C408,AUS_male_points_list!$A$3:$S$1048576,19,FALSE), IFERROR(VLOOKUP(B408&amp;C408,AUS_female_points_list!$A$3:$S$1048576,19,FALSE),""))</f>
        <v/>
      </c>
      <c r="G408" s="2" t="str">
        <f>_xlfn.IFNA(VLOOKUP(B408&amp;C408,Nat_Champs!$C$2:$D$41,2,),"")</f>
        <v/>
      </c>
      <c r="H408" s="79">
        <f>IFERROR(VLOOKUP(B408&amp;C408,AUS_male_Toplist_21_22!$O$3:$R$2969,2,FALSE),IFERROR(VLOOKUP(B408&amp;C408,AUS_female_Toplist_21_22!$O$3:$R$2879,2,FALSE),"Not found"))</f>
        <v>843</v>
      </c>
      <c r="I408" s="79">
        <f>IFERROR(VLOOKUP(B408&amp;C408,AUS_male_Toplist_21_22!$O$3:$R$2969,3,FALSE),IFERROR(VLOOKUP(B408&amp;C408,AUS_female_Toplist_21_22!$O$3:$R$2879,3,FALSE),"Not found"))</f>
        <v>76</v>
      </c>
      <c r="J408" s="2">
        <f>IFERROR(VLOOKUP(B408&amp;C408,AUS_male_Toplist_21_22!$O$3:$R$2969,4,FALSE),IFERROR(VLOOKUP(B408&amp;C408,AUS_female_Toplist_21_22!$O$3:$R$2879,4,FALSE),"Not found"))</f>
        <v>17</v>
      </c>
      <c r="K408" s="2">
        <f>(COUNTIF($B$2:$B408,$B408)=1)+0</f>
        <v>1</v>
      </c>
      <c r="L408" s="2">
        <f>IF(K408=1,RANK(H408,$H$2:$H$1208,0),"Alternate event")</f>
        <v>899</v>
      </c>
      <c r="M408" s="2" t="str">
        <f t="shared" si="22"/>
        <v>Phoebe MARSHjavelin-throw</v>
      </c>
      <c r="N408" t="str">
        <f>IF(COUNTIFS($M$2:$M$3996, M408)&gt;1, "Duplicate", "Unique")</f>
        <v>Unique</v>
      </c>
    </row>
    <row r="409" spans="1:14" x14ac:dyDescent="0.2">
      <c r="A409" s="2">
        <f t="shared" si="23"/>
        <v>104</v>
      </c>
      <c r="B409" t="s">
        <v>682</v>
      </c>
      <c r="C409" t="s">
        <v>28</v>
      </c>
      <c r="D409" s="5">
        <v>36253</v>
      </c>
      <c r="E409" s="41">
        <f ca="1">DATEDIF(D409,TODAY(),"y")</f>
        <v>23</v>
      </c>
      <c r="F409" s="42" t="str">
        <f>IFERROR(VLOOKUP(B409&amp;C409,AUS_male_points_list!$A$3:$S$1048576,19,FALSE), IFERROR(VLOOKUP(B409&amp;C409,AUS_female_points_list!$A$3:$S$1048576,19,FALSE),""))</f>
        <v/>
      </c>
      <c r="G409" s="2" t="str">
        <f>_xlfn.IFNA(VLOOKUP(B409&amp;C409,Nat_Champs!$C$2:$D$41,2,),"")</f>
        <v/>
      </c>
      <c r="H409" s="79">
        <f>IFERROR(VLOOKUP(B409&amp;C409,AUS_male_Toplist_21_22!$O$3:$R$2969,2,FALSE),IFERROR(VLOOKUP(B409&amp;C409,AUS_female_Toplist_21_22!$O$3:$R$2879,2,FALSE),"Not found"))</f>
        <v>1108</v>
      </c>
      <c r="I409" s="79">
        <f>IFERROR(VLOOKUP(B409&amp;C409,AUS_male_Toplist_21_22!$O$3:$R$2969,3,FALSE),IFERROR(VLOOKUP(B409&amp;C409,AUS_female_Toplist_21_22!$O$3:$R$2879,3,FALSE),"Not found"))</f>
        <v>77</v>
      </c>
      <c r="J409" s="2">
        <f>IFERROR(VLOOKUP(B409&amp;C409,AUS_male_Toplist_21_22!$O$3:$R$2969,4,FALSE),IFERROR(VLOOKUP(B409&amp;C409,AUS_female_Toplist_21_22!$O$3:$R$2879,4,FALSE),"Not found"))</f>
        <v>17</v>
      </c>
      <c r="K409" s="2">
        <f>(COUNTIF($B$2:$B409,$B409)=1)+0</f>
        <v>1</v>
      </c>
      <c r="L409" s="2">
        <f>IF(K409=1,RANK(H409,$H$2:$H$1208,0),"Alternate event")</f>
        <v>166</v>
      </c>
      <c r="M409" s="2" t="str">
        <f t="shared" si="22"/>
        <v>Zachary FACIONI1500m</v>
      </c>
      <c r="N409" t="str">
        <f>IF(COUNTIFS($M$2:$M$3996, M409)&gt;1, "Duplicate", "Unique")</f>
        <v>Unique</v>
      </c>
    </row>
    <row r="410" spans="1:14" x14ac:dyDescent="0.2">
      <c r="A410" s="2">
        <f t="shared" si="23"/>
        <v>104</v>
      </c>
      <c r="B410" t="s">
        <v>241</v>
      </c>
      <c r="C410" t="s">
        <v>28</v>
      </c>
      <c r="D410" s="5">
        <v>34494</v>
      </c>
      <c r="E410" s="41">
        <f ca="1">DATEDIF(D410,TODAY(),"y")</f>
        <v>27</v>
      </c>
      <c r="F410" s="42" t="str">
        <f>IFERROR(VLOOKUP(B410&amp;C410,AUS_male_points_list!$A$3:$S$1048576,19,FALSE), IFERROR(VLOOKUP(B410&amp;C410,AUS_female_points_list!$A$3:$S$1048576,19,FALSE),""))</f>
        <v/>
      </c>
      <c r="G410" s="2" t="str">
        <f>_xlfn.IFNA(VLOOKUP(B410&amp;C410,Nat_Champs!$C$2:$D$41,2,),"")</f>
        <v/>
      </c>
      <c r="H410" s="79">
        <f>IFERROR(VLOOKUP(B410&amp;C410,AUS_male_Toplist_21_22!$O$3:$R$2969,2,FALSE),IFERROR(VLOOKUP(B410&amp;C410,AUS_female_Toplist_21_22!$O$3:$R$2879,2,FALSE),"Not found"))</f>
        <v>1101</v>
      </c>
      <c r="I410" s="79">
        <f>IFERROR(VLOOKUP(B410&amp;C410,AUS_male_Toplist_21_22!$O$3:$R$2969,3,FALSE),IFERROR(VLOOKUP(B410&amp;C410,AUS_female_Toplist_21_22!$O$3:$R$2879,3,FALSE),"Not found"))</f>
        <v>77</v>
      </c>
      <c r="J410" s="2">
        <f>IFERROR(VLOOKUP(B410&amp;C410,AUS_male_Toplist_21_22!$O$3:$R$2969,4,FALSE),IFERROR(VLOOKUP(B410&amp;C410,AUS_female_Toplist_21_22!$O$3:$R$2879,4,FALSE),"Not found"))</f>
        <v>20</v>
      </c>
      <c r="K410" s="2">
        <f>(COUNTIF($B$2:$B410,$B410)=1)+0</f>
        <v>1</v>
      </c>
      <c r="L410" s="2">
        <f>IF(K410=1,RANK(H410,$H$2:$H$1208,0),"Alternate event")</f>
        <v>193</v>
      </c>
      <c r="M410" s="2" t="str">
        <f t="shared" si="22"/>
        <v>Amy ROBINSON1500m</v>
      </c>
      <c r="N410" t="str">
        <f>IF(COUNTIFS($M$2:$M$3996, M410)&gt;1, "Duplicate", "Unique")</f>
        <v>Unique</v>
      </c>
    </row>
    <row r="411" spans="1:14" x14ac:dyDescent="0.2">
      <c r="A411" s="2">
        <f t="shared" si="23"/>
        <v>104</v>
      </c>
      <c r="B411" t="s">
        <v>506</v>
      </c>
      <c r="C411" t="s">
        <v>25</v>
      </c>
      <c r="D411" s="5">
        <v>36725</v>
      </c>
      <c r="E411" s="41">
        <f ca="1">DATEDIF(D411,TODAY(),"y")</f>
        <v>21</v>
      </c>
      <c r="F411" s="42" t="str">
        <f>IFERROR(VLOOKUP(B411&amp;C411,AUS_male_points_list!$A$3:$S$1048576,19,FALSE), IFERROR(VLOOKUP(B411&amp;C411,AUS_female_points_list!$A$3:$S$1048576,19,FALSE),""))</f>
        <v/>
      </c>
      <c r="G411" s="2" t="str">
        <f>_xlfn.IFNA(VLOOKUP(B411&amp;C411,Nat_Champs!$C$2:$D$41,2,),"")</f>
        <v/>
      </c>
      <c r="H411" s="79">
        <f>IFERROR(VLOOKUP(B411&amp;C411,AUS_male_Toplist_21_22!$O$3:$R$2969,2,FALSE),IFERROR(VLOOKUP(B411&amp;C411,AUS_female_Toplist_21_22!$O$3:$R$2879,2,FALSE),"Not found"))</f>
        <v>1107</v>
      </c>
      <c r="I411" s="79">
        <f>IFERROR(VLOOKUP(B411&amp;C411,AUS_male_Toplist_21_22!$O$3:$R$2969,3,FALSE),IFERROR(VLOOKUP(B411&amp;C411,AUS_female_Toplist_21_22!$O$3:$R$2879,3,FALSE),"Not found"))</f>
        <v>78</v>
      </c>
      <c r="J411" s="2">
        <f>IFERROR(VLOOKUP(B411&amp;C411,AUS_male_Toplist_21_22!$O$3:$R$2969,4,FALSE),IFERROR(VLOOKUP(B411&amp;C411,AUS_female_Toplist_21_22!$O$3:$R$2879,4,FALSE),"Not found"))</f>
        <v>5</v>
      </c>
      <c r="K411" s="2">
        <f>(COUNTIF($B$2:$B411,$B411)=1)+0</f>
        <v>1</v>
      </c>
      <c r="L411" s="2">
        <f>IF(K411=1,RANK(H411,$H$2:$H$1208,0),"Alternate event")</f>
        <v>170</v>
      </c>
      <c r="M411" s="2" t="str">
        <f t="shared" si="22"/>
        <v>Jake DORAN200m</v>
      </c>
      <c r="N411" t="str">
        <f>IF(COUNTIFS($M$2:$M$3996, M411)&gt;1, "Duplicate", "Unique")</f>
        <v>Unique</v>
      </c>
    </row>
    <row r="412" spans="1:14" x14ac:dyDescent="0.2">
      <c r="A412" s="2">
        <f t="shared" si="23"/>
        <v>104</v>
      </c>
      <c r="B412" t="s">
        <v>464</v>
      </c>
      <c r="C412" t="s">
        <v>42</v>
      </c>
      <c r="D412" s="5">
        <v>37422</v>
      </c>
      <c r="E412" s="41">
        <f ca="1">DATEDIF(D412,TODAY(),"y")</f>
        <v>19</v>
      </c>
      <c r="F412" s="42" t="str">
        <f>IFERROR(VLOOKUP(B412&amp;C412,AUS_male_points_list!$A$3:$S$1048576,19,FALSE), IFERROR(VLOOKUP(B412&amp;C412,AUS_female_points_list!$A$3:$S$1048576,19,FALSE),""))</f>
        <v/>
      </c>
      <c r="G412" s="2" t="str">
        <f>_xlfn.IFNA(VLOOKUP(B412&amp;C412,Nat_Champs!$C$2:$D$41,2,),"")</f>
        <v/>
      </c>
      <c r="H412" s="79">
        <f>IFERROR(VLOOKUP(B412&amp;C412,AUS_male_Toplist_21_22!$O$3:$R$2969,2,FALSE),IFERROR(VLOOKUP(B412&amp;C412,AUS_female_Toplist_21_22!$O$3:$R$2879,2,FALSE),"Not found"))</f>
        <v>856</v>
      </c>
      <c r="I412" s="79">
        <f>IFERROR(VLOOKUP(B412&amp;C412,AUS_male_Toplist_21_22!$O$3:$R$2969,3,FALSE),IFERROR(VLOOKUP(B412&amp;C412,AUS_female_Toplist_21_22!$O$3:$R$2879,3,FALSE),"Not found"))</f>
        <v>78</v>
      </c>
      <c r="J412" s="2">
        <f>IFERROR(VLOOKUP(B412&amp;C412,AUS_male_Toplist_21_22!$O$3:$R$2969,4,FALSE),IFERROR(VLOOKUP(B412&amp;C412,AUS_female_Toplist_21_22!$O$3:$R$2879,4,FALSE),"Not found"))</f>
        <v>9</v>
      </c>
      <c r="K412" s="2">
        <f>(COUNTIF($B$2:$B412,$B412)=1)+0</f>
        <v>1</v>
      </c>
      <c r="L412" s="2">
        <f>IF(K412=1,RANK(H412,$H$2:$H$1208,0),"Alternate event")</f>
        <v>887</v>
      </c>
      <c r="M412" s="2" t="str">
        <f t="shared" si="22"/>
        <v>Alysha PEARSONhammer-throw</v>
      </c>
      <c r="N412" t="str">
        <f>IF(COUNTIFS($M$2:$M$3996, M412)&gt;1, "Duplicate", "Unique")</f>
        <v>Unique</v>
      </c>
    </row>
    <row r="413" spans="1:14" x14ac:dyDescent="0.2">
      <c r="A413" s="2">
        <f t="shared" si="23"/>
        <v>104</v>
      </c>
      <c r="B413" t="s">
        <v>450</v>
      </c>
      <c r="C413" t="s">
        <v>40</v>
      </c>
      <c r="D413" s="5">
        <v>37984</v>
      </c>
      <c r="E413" s="41">
        <f ca="1">DATEDIF(D413,TODAY(),"y")</f>
        <v>18</v>
      </c>
      <c r="F413" s="42" t="str">
        <f>IFERROR(VLOOKUP(B413&amp;C413,AUS_male_points_list!$A$3:$S$1048576,19,FALSE), IFERROR(VLOOKUP(B413&amp;C413,AUS_female_points_list!$A$3:$S$1048576,19,FALSE),""))</f>
        <v/>
      </c>
      <c r="G413" s="2" t="str">
        <f>_xlfn.IFNA(VLOOKUP(B413&amp;C413,Nat_Champs!$C$2:$D$41,2,),"")</f>
        <v/>
      </c>
      <c r="H413" s="79">
        <f>IFERROR(VLOOKUP(B413&amp;C413,AUS_male_Toplist_21_22!$O$3:$R$2969,2,FALSE),IFERROR(VLOOKUP(B413&amp;C413,AUS_female_Toplist_21_22!$O$3:$R$2879,2,FALSE),"Not found"))</f>
        <v>864</v>
      </c>
      <c r="I413" s="79">
        <f>IFERROR(VLOOKUP(B413&amp;C413,AUS_male_Toplist_21_22!$O$3:$R$2969,3,FALSE),IFERROR(VLOOKUP(B413&amp;C413,AUS_female_Toplist_21_22!$O$3:$R$2879,3,FALSE),"Not found"))</f>
        <v>78</v>
      </c>
      <c r="J413" s="2">
        <f>IFERROR(VLOOKUP(B413&amp;C413,AUS_male_Toplist_21_22!$O$3:$R$2969,4,FALSE),IFERROR(VLOOKUP(B413&amp;C413,AUS_female_Toplist_21_22!$O$3:$R$2879,4,FALSE),"Not found"))</f>
        <v>10</v>
      </c>
      <c r="K413" s="2">
        <f>(COUNTIF($B$2:$B413,$B413)=1)+0</f>
        <v>1</v>
      </c>
      <c r="L413" s="2">
        <f>IF(K413=1,RANK(H413,$H$2:$H$1208,0),"Alternate event")</f>
        <v>879</v>
      </c>
      <c r="M413" s="2" t="str">
        <f t="shared" si="22"/>
        <v>Laylani VA'AIdiscus-throw</v>
      </c>
      <c r="N413" t="str">
        <f>IF(COUNTIFS($M$2:$M$3996, M413)&gt;1, "Duplicate", "Unique")</f>
        <v>Unique</v>
      </c>
    </row>
    <row r="414" spans="1:14" x14ac:dyDescent="0.2">
      <c r="A414" s="2">
        <f t="shared" si="23"/>
        <v>104</v>
      </c>
      <c r="B414" t="s">
        <v>736</v>
      </c>
      <c r="C414" t="s">
        <v>38</v>
      </c>
      <c r="D414" s="5">
        <v>37317</v>
      </c>
      <c r="E414" s="41">
        <f ca="1">DATEDIF(D414,TODAY(),"y")</f>
        <v>20</v>
      </c>
      <c r="F414" s="42" t="str">
        <f>IFERROR(VLOOKUP(B414&amp;C414,AUS_male_points_list!$A$3:$S$1048576,19,FALSE), IFERROR(VLOOKUP(B414&amp;C414,AUS_female_points_list!$A$3:$S$1048576,19,FALSE),""))</f>
        <v/>
      </c>
      <c r="G414" s="2" t="str">
        <f>_xlfn.IFNA(VLOOKUP(B414&amp;C414,Nat_Champs!$C$2:$D$41,2,),"")</f>
        <v/>
      </c>
      <c r="H414" s="79">
        <f>IFERROR(VLOOKUP(B414&amp;C414,AUS_male_Toplist_21_22!$O$3:$R$2969,2,FALSE),IFERROR(VLOOKUP(B414&amp;C414,AUS_female_Toplist_21_22!$O$3:$R$2879,2,FALSE),"Not found"))</f>
        <v>1031</v>
      </c>
      <c r="I414" s="79">
        <f>IFERROR(VLOOKUP(B414&amp;C414,AUS_male_Toplist_21_22!$O$3:$R$2969,3,FALSE),IFERROR(VLOOKUP(B414&amp;C414,AUS_female_Toplist_21_22!$O$3:$R$2879,3,FALSE),"Not found"))</f>
        <v>79</v>
      </c>
      <c r="J414" s="2">
        <f>IFERROR(VLOOKUP(B414&amp;C414,AUS_male_Toplist_21_22!$O$3:$R$2969,4,FALSE),IFERROR(VLOOKUP(B414&amp;C414,AUS_female_Toplist_21_22!$O$3:$R$2879,4,FALSE),"Not found"))</f>
        <v>7</v>
      </c>
      <c r="K414" s="2">
        <f>(COUNTIF($B$2:$B414,$B414)=1)+0</f>
        <v>1</v>
      </c>
      <c r="L414" s="2">
        <f>IF(K414=1,RANK(H414,$H$2:$H$1208,0),"Alternate event")</f>
        <v>467</v>
      </c>
      <c r="M414" s="2" t="str">
        <f t="shared" si="22"/>
        <v>Dylan JAMEStriple-jump</v>
      </c>
      <c r="N414" t="str">
        <f>IF(COUNTIFS($M$2:$M$3996, M414)&gt;1, "Duplicate", "Unique")</f>
        <v>Unique</v>
      </c>
    </row>
    <row r="415" spans="1:14" x14ac:dyDescent="0.2">
      <c r="A415" s="2">
        <f t="shared" si="23"/>
        <v>104</v>
      </c>
      <c r="B415" t="s">
        <v>717</v>
      </c>
      <c r="C415" t="s">
        <v>35</v>
      </c>
      <c r="D415" s="5">
        <v>34712</v>
      </c>
      <c r="E415" s="41">
        <f ca="1">DATEDIF(D415,TODAY(),"y")</f>
        <v>27</v>
      </c>
      <c r="F415" s="42" t="str">
        <f>IFERROR(VLOOKUP(B415&amp;C415,AUS_male_points_list!$A$3:$S$1048576,19,FALSE), IFERROR(VLOOKUP(B415&amp;C415,AUS_female_points_list!$A$3:$S$1048576,19,FALSE),""))</f>
        <v/>
      </c>
      <c r="G415" s="2" t="str">
        <f>_xlfn.IFNA(VLOOKUP(B415&amp;C415,Nat_Champs!$C$2:$D$41,2,),"")</f>
        <v/>
      </c>
      <c r="H415" s="79">
        <f>IFERROR(VLOOKUP(B415&amp;C415,AUS_male_Toplist_21_22!$O$3:$R$2969,2,FALSE),IFERROR(VLOOKUP(B415&amp;C415,AUS_female_Toplist_21_22!$O$3:$R$2879,2,FALSE),"Not found"))</f>
        <v>1011</v>
      </c>
      <c r="I415" s="79">
        <f>IFERROR(VLOOKUP(B415&amp;C415,AUS_male_Toplist_21_22!$O$3:$R$2969,3,FALSE),IFERROR(VLOOKUP(B415&amp;C415,AUS_female_Toplist_21_22!$O$3:$R$2879,3,FALSE),"Not found"))</f>
        <v>79</v>
      </c>
      <c r="J415" s="2">
        <f>IFERROR(VLOOKUP(B415&amp;C415,AUS_male_Toplist_21_22!$O$3:$R$2969,4,FALSE),IFERROR(VLOOKUP(B415&amp;C415,AUS_female_Toplist_21_22!$O$3:$R$2879,4,FALSE),"Not found"))</f>
        <v>11</v>
      </c>
      <c r="K415" s="2">
        <f>(COUNTIF($B$2:$B415,$B415)=1)+0</f>
        <v>0</v>
      </c>
      <c r="L415" s="2" t="str">
        <f>IF(K415=1,RANK(H415,$H$2:$H$1208,0),"Alternate event")</f>
        <v>Alternate event</v>
      </c>
      <c r="M415" s="2" t="str">
        <f t="shared" si="22"/>
        <v>Cedric DUBLERhigh-jump</v>
      </c>
      <c r="N415" t="str">
        <f>IF(COUNTIFS($M$2:$M$3996, M415)&gt;1, "Duplicate", "Unique")</f>
        <v>Unique</v>
      </c>
    </row>
    <row r="416" spans="1:14" x14ac:dyDescent="0.2">
      <c r="A416" s="2">
        <f t="shared" si="23"/>
        <v>104</v>
      </c>
      <c r="B416" t="s">
        <v>513</v>
      </c>
      <c r="C416" t="s">
        <v>35</v>
      </c>
      <c r="D416" s="5">
        <v>36598</v>
      </c>
      <c r="E416" s="41">
        <f ca="1">DATEDIF(D416,TODAY(),"y")</f>
        <v>22</v>
      </c>
      <c r="F416" s="42" t="str">
        <f>IFERROR(VLOOKUP(B416&amp;C416,AUS_male_points_list!$A$3:$S$1048576,19,FALSE), IFERROR(VLOOKUP(B416&amp;C416,AUS_female_points_list!$A$3:$S$1048576,19,FALSE),""))</f>
        <v/>
      </c>
      <c r="G416" s="2" t="str">
        <f>_xlfn.IFNA(VLOOKUP(B416&amp;C416,Nat_Champs!$C$2:$D$41,2,),"")</f>
        <v/>
      </c>
      <c r="H416" s="79">
        <f>IFERROR(VLOOKUP(B416&amp;C416,AUS_male_Toplist_21_22!$O$3:$R$2969,2,FALSE),IFERROR(VLOOKUP(B416&amp;C416,AUS_female_Toplist_21_22!$O$3:$R$2879,2,FALSE),"Not found"))</f>
        <v>1011</v>
      </c>
      <c r="I416" s="79">
        <f>IFERROR(VLOOKUP(B416&amp;C416,AUS_male_Toplist_21_22!$O$3:$R$2969,3,FALSE),IFERROR(VLOOKUP(B416&amp;C416,AUS_female_Toplist_21_22!$O$3:$R$2879,3,FALSE),"Not found"))</f>
        <v>79</v>
      </c>
      <c r="J416" s="2">
        <f>IFERROR(VLOOKUP(B416&amp;C416,AUS_male_Toplist_21_22!$O$3:$R$2969,4,FALSE),IFERROR(VLOOKUP(B416&amp;C416,AUS_female_Toplist_21_22!$O$3:$R$2879,4,FALSE),"Not found"))</f>
        <v>11</v>
      </c>
      <c r="K416" s="2">
        <f>(COUNTIF($B$2:$B416,$B416)=1)+0</f>
        <v>0</v>
      </c>
      <c r="L416" s="2" t="str">
        <f>IF(K416=1,RANK(H416,$H$2:$H$1208,0),"Alternate event")</f>
        <v>Alternate event</v>
      </c>
      <c r="M416" s="2" t="str">
        <f t="shared" si="22"/>
        <v>Ashley MOLONEYhigh-jump</v>
      </c>
      <c r="N416" t="str">
        <f>IF(COUNTIFS($M$2:$M$3996, M416)&gt;1, "Duplicate", "Unique")</f>
        <v>Unique</v>
      </c>
    </row>
    <row r="417" spans="1:14" x14ac:dyDescent="0.2">
      <c r="A417" s="2">
        <f t="shared" si="23"/>
        <v>104</v>
      </c>
      <c r="B417" t="s">
        <v>311</v>
      </c>
      <c r="C417" t="s">
        <v>29</v>
      </c>
      <c r="D417" s="5">
        <v>36406</v>
      </c>
      <c r="E417" s="41">
        <f ca="1">DATEDIF(D417,TODAY(),"y")</f>
        <v>22</v>
      </c>
      <c r="F417" s="42" t="str">
        <f>IFERROR(VLOOKUP(B417&amp;C417,AUS_male_points_list!$A$3:$S$1048576,19,FALSE), IFERROR(VLOOKUP(B417&amp;C417,AUS_female_points_list!$A$3:$S$1048576,19,FALSE),""))</f>
        <v/>
      </c>
      <c r="G417" s="2" t="str">
        <f>_xlfn.IFNA(VLOOKUP(B417&amp;C417,Nat_Champs!$C$2:$D$41,2,),"")</f>
        <v/>
      </c>
      <c r="H417" s="79">
        <f>IFERROR(VLOOKUP(B417&amp;C417,AUS_male_Toplist_21_22!$O$3:$R$2969,2,FALSE),IFERROR(VLOOKUP(B417&amp;C417,AUS_female_Toplist_21_22!$O$3:$R$2879,2,FALSE),"Not found"))</f>
        <v>1092</v>
      </c>
      <c r="I417" s="79">
        <f>IFERROR(VLOOKUP(B417&amp;C417,AUS_male_Toplist_21_22!$O$3:$R$2969,3,FALSE),IFERROR(VLOOKUP(B417&amp;C417,AUS_female_Toplist_21_22!$O$3:$R$2879,3,FALSE),"Not found"))</f>
        <v>79</v>
      </c>
      <c r="J417" s="2">
        <f>IFERROR(VLOOKUP(B417&amp;C417,AUS_male_Toplist_21_22!$O$3:$R$2969,4,FALSE),IFERROR(VLOOKUP(B417&amp;C417,AUS_female_Toplist_21_22!$O$3:$R$2879,4,FALSE),"Not found"))</f>
        <v>14</v>
      </c>
      <c r="K417" s="2">
        <f>(COUNTIF($B$2:$B417,$B417)=1)+0</f>
        <v>0</v>
      </c>
      <c r="L417" s="2" t="str">
        <f>IF(K417=1,RANK(H417,$H$2:$H$1208,0),"Alternate event")</f>
        <v>Alternate event</v>
      </c>
      <c r="M417" s="2" t="str">
        <f t="shared" si="22"/>
        <v>Amelia MAZZA-DOWNIE5000m</v>
      </c>
      <c r="N417" t="str">
        <f>IF(COUNTIFS($M$2:$M$3996, M417)&gt;1, "Duplicate", "Unique")</f>
        <v>Unique</v>
      </c>
    </row>
    <row r="418" spans="1:14" x14ac:dyDescent="0.2">
      <c r="A418" s="2">
        <f t="shared" si="23"/>
        <v>104</v>
      </c>
      <c r="B418" t="s">
        <v>1029</v>
      </c>
      <c r="C418" t="s">
        <v>37</v>
      </c>
      <c r="D418" s="5">
        <v>35237</v>
      </c>
      <c r="E418" s="41">
        <f ca="1">DATEDIF(D418,TODAY(),"y")</f>
        <v>25</v>
      </c>
      <c r="F418" s="42" t="str">
        <f>IFERROR(VLOOKUP(B418&amp;C418,AUS_male_points_list!$A$3:$S$1048576,19,FALSE), IFERROR(VLOOKUP(B418&amp;C418,AUS_female_points_list!$A$3:$S$1048576,19,FALSE),""))</f>
        <v/>
      </c>
      <c r="G418" s="2" t="str">
        <f>_xlfn.IFNA(VLOOKUP(B418&amp;C418,Nat_Champs!$C$2:$D$41,2,),"")</f>
        <v/>
      </c>
      <c r="H418" s="79">
        <f>IFERROR(VLOOKUP(B418&amp;C418,AUS_male_Toplist_21_22!$O$3:$R$2969,2,FALSE),IFERROR(VLOOKUP(B418&amp;C418,AUS_female_Toplist_21_22!$O$3:$R$2879,2,FALSE),"Not found"))</f>
        <v>1068</v>
      </c>
      <c r="I418" s="79">
        <f>IFERROR(VLOOKUP(B418&amp;C418,AUS_male_Toplist_21_22!$O$3:$R$2969,3,FALSE),IFERROR(VLOOKUP(B418&amp;C418,AUS_female_Toplist_21_22!$O$3:$R$2879,3,FALSE),"Not found"))</f>
        <v>79</v>
      </c>
      <c r="J418" s="2">
        <f>IFERROR(VLOOKUP(B418&amp;C418,AUS_male_Toplist_21_22!$O$3:$R$2969,4,FALSE),IFERROR(VLOOKUP(B418&amp;C418,AUS_female_Toplist_21_22!$O$3:$R$2879,4,FALSE),"Not found"))</f>
        <v>14</v>
      </c>
      <c r="K418" s="2">
        <f>(COUNTIF($B$2:$B418,$B418)=1)+0</f>
        <v>1</v>
      </c>
      <c r="L418" s="2">
        <f>IF(K418=1,RANK(H418,$H$2:$H$1208,0),"Alternate event")</f>
        <v>318</v>
      </c>
      <c r="M418" s="2" t="str">
        <f t="shared" si="22"/>
        <v>Liam ADCOCKlong-jump</v>
      </c>
      <c r="N418" t="str">
        <f>IF(COUNTIFS($M$2:$M$3996, M418)&gt;1, "Duplicate", "Unique")</f>
        <v>Unique</v>
      </c>
    </row>
    <row r="419" spans="1:14" x14ac:dyDescent="0.2">
      <c r="A419" s="2">
        <f t="shared" si="23"/>
        <v>104</v>
      </c>
      <c r="B419" t="s">
        <v>650</v>
      </c>
      <c r="C419" t="s">
        <v>28</v>
      </c>
      <c r="D419" s="5">
        <v>37168</v>
      </c>
      <c r="E419" s="41">
        <f ca="1">DATEDIF(D419,TODAY(),"y")</f>
        <v>20</v>
      </c>
      <c r="F419" s="42" t="str">
        <f>IFERROR(VLOOKUP(B419&amp;C419,AUS_male_points_list!$A$3:$S$1048576,19,FALSE), IFERROR(VLOOKUP(B419&amp;C419,AUS_female_points_list!$A$3:$S$1048576,19,FALSE),""))</f>
        <v/>
      </c>
      <c r="G419" s="2" t="str">
        <f>_xlfn.IFNA(VLOOKUP(B419&amp;C419,Nat_Champs!$C$2:$D$41,2,),"")</f>
        <v/>
      </c>
      <c r="H419" s="79">
        <f>IFERROR(VLOOKUP(B419&amp;C419,AUS_male_Toplist_21_22!$O$3:$R$2969,2,FALSE),IFERROR(VLOOKUP(B419&amp;C419,AUS_female_Toplist_21_22!$O$3:$R$2879,2,FALSE),"Not found"))</f>
        <v>1107</v>
      </c>
      <c r="I419" s="79">
        <f>IFERROR(VLOOKUP(B419&amp;C419,AUS_male_Toplist_21_22!$O$3:$R$2969,3,FALSE),IFERROR(VLOOKUP(B419&amp;C419,AUS_female_Toplist_21_22!$O$3:$R$2879,3,FALSE),"Not found"))</f>
        <v>79</v>
      </c>
      <c r="J419" s="2">
        <f>IFERROR(VLOOKUP(B419&amp;C419,AUS_male_Toplist_21_22!$O$3:$R$2969,4,FALSE),IFERROR(VLOOKUP(B419&amp;C419,AUS_female_Toplist_21_22!$O$3:$R$2879,4,FALSE),"Not found"))</f>
        <v>18</v>
      </c>
      <c r="K419" s="2">
        <f>(COUNTIF($B$2:$B419,$B419)=1)+0</f>
        <v>1</v>
      </c>
      <c r="L419" s="2">
        <f>IF(K419=1,RANK(H419,$H$2:$H$1208,0),"Alternate event")</f>
        <v>170</v>
      </c>
      <c r="M419" s="2" t="str">
        <f t="shared" si="22"/>
        <v>Adam SPENCER1500m</v>
      </c>
      <c r="N419" t="str">
        <f>IF(COUNTIFS($M$2:$M$3996, M419)&gt;1, "Duplicate", "Unique")</f>
        <v>Unique</v>
      </c>
    </row>
    <row r="420" spans="1:14" x14ac:dyDescent="0.2">
      <c r="A420" s="2">
        <f t="shared" si="23"/>
        <v>104</v>
      </c>
      <c r="B420" t="s">
        <v>676</v>
      </c>
      <c r="C420" t="s">
        <v>34</v>
      </c>
      <c r="D420" s="5">
        <v>31691</v>
      </c>
      <c r="E420" s="41">
        <f ca="1">DATEDIF(D420,TODAY(),"y")</f>
        <v>35</v>
      </c>
      <c r="F420" s="42" t="str">
        <f>IFERROR(VLOOKUP(B420&amp;C420,AUS_male_points_list!$A$3:$S$1048576,19,FALSE), IFERROR(VLOOKUP(B420&amp;C420,AUS_female_points_list!$A$3:$S$1048576,19,FALSE),""))</f>
        <v/>
      </c>
      <c r="G420" s="2" t="str">
        <f>_xlfn.IFNA(VLOOKUP(B420&amp;C420,Nat_Champs!$C$2:$D$41,2,),"")</f>
        <v/>
      </c>
      <c r="H420" s="79">
        <f>IFERROR(VLOOKUP(B420&amp;C420,AUS_male_Toplist_21_22!$O$3:$R$2969,2,FALSE),IFERROR(VLOOKUP(B420&amp;C420,AUS_female_Toplist_21_22!$O$3:$R$2879,2,FALSE),"Not found"))</f>
        <v>1035</v>
      </c>
      <c r="I420" s="79">
        <f>IFERROR(VLOOKUP(B420&amp;C420,AUS_male_Toplist_21_22!$O$3:$R$2969,3,FALSE),IFERROR(VLOOKUP(B420&amp;C420,AUS_female_Toplist_21_22!$O$3:$R$2879,3,FALSE),"Not found"))</f>
        <v>80</v>
      </c>
      <c r="J420" s="2">
        <f>IFERROR(VLOOKUP(B420&amp;C420,AUS_male_Toplist_21_22!$O$3:$R$2969,4,FALSE),IFERROR(VLOOKUP(B420&amp;C420,AUS_female_Toplist_21_22!$O$3:$R$2879,4,FALSE),"Not found"))</f>
        <v>10</v>
      </c>
      <c r="K420" s="2">
        <f>(COUNTIF($B$2:$B420,$B420)=1)+0</f>
        <v>1</v>
      </c>
      <c r="L420" s="2">
        <f>IF(K420=1,RANK(H420,$H$2:$H$1208,0),"Alternate event")</f>
        <v>452</v>
      </c>
      <c r="M420" s="2" t="str">
        <f t="shared" si="22"/>
        <v>Aidan HOBBS3000msc</v>
      </c>
      <c r="N420" t="str">
        <f>IF(COUNTIFS($M$2:$M$3996, M420)&gt;1, "Duplicate", "Unique")</f>
        <v>Unique</v>
      </c>
    </row>
    <row r="421" spans="1:14" x14ac:dyDescent="0.2">
      <c r="A421" s="2">
        <f t="shared" si="23"/>
        <v>104</v>
      </c>
      <c r="B421" t="s">
        <v>310</v>
      </c>
      <c r="C421" t="s">
        <v>29</v>
      </c>
      <c r="D421" s="5">
        <v>36173</v>
      </c>
      <c r="E421" s="41">
        <f ca="1">DATEDIF(D421,TODAY(),"y")</f>
        <v>23</v>
      </c>
      <c r="F421" s="42" t="str">
        <f>IFERROR(VLOOKUP(B421&amp;C421,AUS_male_points_list!$A$3:$S$1048576,19,FALSE), IFERROR(VLOOKUP(B421&amp;C421,AUS_female_points_list!$A$3:$S$1048576,19,FALSE),""))</f>
        <v/>
      </c>
      <c r="G421" s="2" t="str">
        <f>_xlfn.IFNA(VLOOKUP(B421&amp;C421,Nat_Champs!$C$2:$D$41,2,),"")</f>
        <v/>
      </c>
      <c r="H421" s="79">
        <f>IFERROR(VLOOKUP(B421&amp;C421,AUS_male_Toplist_21_22!$O$3:$R$2969,2,FALSE),IFERROR(VLOOKUP(B421&amp;C421,AUS_female_Toplist_21_22!$O$3:$R$2879,2,FALSE),"Not found"))</f>
        <v>1091</v>
      </c>
      <c r="I421" s="79">
        <f>IFERROR(VLOOKUP(B421&amp;C421,AUS_male_Toplist_21_22!$O$3:$R$2969,3,FALSE),IFERROR(VLOOKUP(B421&amp;C421,AUS_female_Toplist_21_22!$O$3:$R$2879,3,FALSE),"Not found"))</f>
        <v>80</v>
      </c>
      <c r="J421" s="2">
        <f>IFERROR(VLOOKUP(B421&amp;C421,AUS_male_Toplist_21_22!$O$3:$R$2969,4,FALSE),IFERROR(VLOOKUP(B421&amp;C421,AUS_female_Toplist_21_22!$O$3:$R$2879,4,FALSE),"Not found"))</f>
        <v>15</v>
      </c>
      <c r="K421" s="2">
        <f>(COUNTIF($B$2:$B421,$B421)=1)+0</f>
        <v>0</v>
      </c>
      <c r="L421" s="2" t="str">
        <f>IF(K421=1,RANK(H421,$H$2:$H$1208,0),"Alternate event")</f>
        <v>Alternate event</v>
      </c>
      <c r="M421" s="2" t="str">
        <f t="shared" si="22"/>
        <v>Clare O'BRIEN5000m</v>
      </c>
      <c r="N421" t="str">
        <f>IF(COUNTIFS($M$2:$M$3996, M421)&gt;1, "Duplicate", "Unique")</f>
        <v>Unique</v>
      </c>
    </row>
    <row r="422" spans="1:14" x14ac:dyDescent="0.2">
      <c r="A422" s="2">
        <f t="shared" si="23"/>
        <v>104</v>
      </c>
      <c r="B422" t="s">
        <v>111</v>
      </c>
      <c r="C422" t="s">
        <v>2</v>
      </c>
      <c r="D422" s="5">
        <v>36544</v>
      </c>
      <c r="E422" s="41">
        <f ca="1">DATEDIF(D422,TODAY(),"y")</f>
        <v>22</v>
      </c>
      <c r="F422" s="42" t="str">
        <f>IFERROR(VLOOKUP(B422&amp;C422,AUS_male_points_list!$A$3:$S$1048576,19,FALSE), IFERROR(VLOOKUP(B422&amp;C422,AUS_female_points_list!$A$3:$S$1048576,19,FALSE),""))</f>
        <v/>
      </c>
      <c r="G422" s="2" t="str">
        <f>_xlfn.IFNA(VLOOKUP(B422&amp;C422,Nat_Champs!$C$2:$D$41,2,),"")</f>
        <v/>
      </c>
      <c r="H422" s="79">
        <f>IFERROR(VLOOKUP(B422&amp;C422,AUS_male_Toplist_21_22!$O$3:$R$2969,2,FALSE),IFERROR(VLOOKUP(B422&amp;C422,AUS_female_Toplist_21_22!$O$3:$R$2879,2,FALSE),"Not found"))</f>
        <v>1108</v>
      </c>
      <c r="I422" s="79">
        <f>IFERROR(VLOOKUP(B422&amp;C422,AUS_male_Toplist_21_22!$O$3:$R$2969,3,FALSE),IFERROR(VLOOKUP(B422&amp;C422,AUS_female_Toplist_21_22!$O$3:$R$2879,3,FALSE),"Not found"))</f>
        <v>81</v>
      </c>
      <c r="J422" s="2">
        <f>IFERROR(VLOOKUP(B422&amp;C422,AUS_male_Toplist_21_22!$O$3:$R$2969,4,FALSE),IFERROR(VLOOKUP(B422&amp;C422,AUS_female_Toplist_21_22!$O$3:$R$2879,4,FALSE),"Not found"))</f>
        <v>8</v>
      </c>
      <c r="K422" s="2">
        <f>(COUNTIF($B$2:$B422,$B422)=1)+0</f>
        <v>1</v>
      </c>
      <c r="L422" s="2">
        <f>IF(K422=1,RANK(H422,$H$2:$H$1208,0),"Alternate event")</f>
        <v>166</v>
      </c>
      <c r="M422" s="2" t="str">
        <f t="shared" si="22"/>
        <v>Maisie STEVENS100m</v>
      </c>
      <c r="N422" t="str">
        <f>IF(COUNTIFS($M$2:$M$3996, M422)&gt;1, "Duplicate", "Unique")</f>
        <v>Unique</v>
      </c>
    </row>
    <row r="423" spans="1:14" x14ac:dyDescent="0.2">
      <c r="A423" s="2">
        <f t="shared" si="23"/>
        <v>104</v>
      </c>
      <c r="B423" t="s">
        <v>371</v>
      </c>
      <c r="C423" t="s">
        <v>37</v>
      </c>
      <c r="D423" s="5">
        <v>36509</v>
      </c>
      <c r="E423" s="41">
        <f ca="1">DATEDIF(D423,TODAY(),"y")</f>
        <v>22</v>
      </c>
      <c r="F423" s="42" t="str">
        <f>IFERROR(VLOOKUP(B423&amp;C423,AUS_male_points_list!$A$3:$S$1048576,19,FALSE), IFERROR(VLOOKUP(B423&amp;C423,AUS_female_points_list!$A$3:$S$1048576,19,FALSE),""))</f>
        <v/>
      </c>
      <c r="G423" s="2" t="str">
        <f>_xlfn.IFNA(VLOOKUP(B423&amp;C423,Nat_Champs!$C$2:$D$41,2,),"")</f>
        <v/>
      </c>
      <c r="H423" s="79">
        <f>IFERROR(VLOOKUP(B423&amp;C423,AUS_male_Toplist_21_22!$O$3:$R$2969,2,FALSE),IFERROR(VLOOKUP(B423&amp;C423,AUS_female_Toplist_21_22!$O$3:$R$2879,2,FALSE),"Not found"))</f>
        <v>1031</v>
      </c>
      <c r="I423" s="79">
        <f>IFERROR(VLOOKUP(B423&amp;C423,AUS_male_Toplist_21_22!$O$3:$R$2969,3,FALSE),IFERROR(VLOOKUP(B423&amp;C423,AUS_female_Toplist_21_22!$O$3:$R$2879,3,FALSE),"Not found"))</f>
        <v>81</v>
      </c>
      <c r="J423" s="2">
        <f>IFERROR(VLOOKUP(B423&amp;C423,AUS_male_Toplist_21_22!$O$3:$R$2969,4,FALSE),IFERROR(VLOOKUP(B423&amp;C423,AUS_female_Toplist_21_22!$O$3:$R$2879,4,FALSE),"Not found"))</f>
        <v>11</v>
      </c>
      <c r="K423" s="2">
        <f>(COUNTIF($B$2:$B423,$B423)=1)+0</f>
        <v>0</v>
      </c>
      <c r="L423" s="2" t="str">
        <f>IF(K423=1,RANK(H423,$H$2:$H$1208,0),"Alternate event")</f>
        <v>Alternate event</v>
      </c>
      <c r="M423" s="2" t="str">
        <f t="shared" si="22"/>
        <v>Chloe GRENADElong-jump</v>
      </c>
      <c r="N423" t="str">
        <f>IF(COUNTIFS($M$2:$M$3996, M423)&gt;1, "Duplicate", "Unique")</f>
        <v>Unique</v>
      </c>
    </row>
    <row r="424" spans="1:14" x14ac:dyDescent="0.2">
      <c r="A424" s="2">
        <f t="shared" si="23"/>
        <v>104</v>
      </c>
      <c r="B424" t="s">
        <v>384</v>
      </c>
      <c r="C424" t="s">
        <v>38</v>
      </c>
      <c r="D424" s="5">
        <v>44732</v>
      </c>
      <c r="E424" s="41" t="e">
        <f ca="1">DATEDIF(D424,TODAY(),"y")</f>
        <v>#NUM!</v>
      </c>
      <c r="F424" s="42" t="str">
        <f>IFERROR(VLOOKUP(B424&amp;C424,AUS_male_points_list!$A$3:$S$1048576,19,FALSE), IFERROR(VLOOKUP(B424&amp;C424,AUS_female_points_list!$A$3:$S$1048576,19,FALSE),""))</f>
        <v/>
      </c>
      <c r="G424" s="2" t="str">
        <f>_xlfn.IFNA(VLOOKUP(B424&amp;C424,Nat_Champs!$C$2:$D$41,2,),"")</f>
        <v/>
      </c>
      <c r="H424" s="79">
        <f>IFERROR(VLOOKUP(B424&amp;C424,AUS_male_Toplist_21_22!$O$3:$R$2969,2,FALSE),IFERROR(VLOOKUP(B424&amp;C424,AUS_female_Toplist_21_22!$O$3:$R$2879,2,FALSE),"Not found"))</f>
        <v>987</v>
      </c>
      <c r="I424" s="79">
        <f>IFERROR(VLOOKUP(B424&amp;C424,AUS_male_Toplist_21_22!$O$3:$R$2969,3,FALSE),IFERROR(VLOOKUP(B424&amp;C424,AUS_female_Toplist_21_22!$O$3:$R$2879,3,FALSE),"Not found"))</f>
        <v>81</v>
      </c>
      <c r="J424" s="2">
        <f>IFERROR(VLOOKUP(B424&amp;C424,AUS_male_Toplist_21_22!$O$3:$R$2969,4,FALSE),IFERROR(VLOOKUP(B424&amp;C424,AUS_female_Toplist_21_22!$O$3:$R$2879,4,FALSE),"Not found"))</f>
        <v>11</v>
      </c>
      <c r="K424" s="2">
        <f>(COUNTIF($B$2:$B424,$B424)=1)+0</f>
        <v>1</v>
      </c>
      <c r="L424" s="2">
        <f>IF(K424=1,RANK(H424,$H$2:$H$1208,0),"Alternate event")</f>
        <v>626</v>
      </c>
      <c r="M424" s="2" t="str">
        <f t="shared" si="22"/>
        <v>Zoe CHESTERtriple-jump</v>
      </c>
      <c r="N424" t="str">
        <f>IF(COUNTIFS($M$2:$M$3996, M424)&gt;1, "Duplicate", "Unique")</f>
        <v>Unique</v>
      </c>
    </row>
    <row r="425" spans="1:14" x14ac:dyDescent="0.2">
      <c r="A425" s="2">
        <f t="shared" si="23"/>
        <v>104</v>
      </c>
      <c r="B425" t="s">
        <v>237</v>
      </c>
      <c r="C425" t="s">
        <v>27</v>
      </c>
      <c r="D425" s="5">
        <v>34610</v>
      </c>
      <c r="E425" s="41">
        <f ca="1">DATEDIF(D425,TODAY(),"y")</f>
        <v>27</v>
      </c>
      <c r="F425" s="42" t="str">
        <f>IFERROR(VLOOKUP(B425&amp;C425,AUS_male_points_list!$A$3:$S$1048576,19,FALSE), IFERROR(VLOOKUP(B425&amp;C425,AUS_female_points_list!$A$3:$S$1048576,19,FALSE),""))</f>
        <v/>
      </c>
      <c r="G425" s="2" t="str">
        <f>_xlfn.IFNA(VLOOKUP(B425&amp;C425,Nat_Champs!$C$2:$D$41,2,),"")</f>
        <v/>
      </c>
      <c r="H425" s="79">
        <f>IFERROR(VLOOKUP(B425&amp;C425,AUS_male_Toplist_21_22!$O$3:$R$2969,2,FALSE),IFERROR(VLOOKUP(B425&amp;C425,AUS_female_Toplist_21_22!$O$3:$R$2879,2,FALSE),"Not found"))</f>
        <v>1095</v>
      </c>
      <c r="I425" s="79">
        <f>IFERROR(VLOOKUP(B425&amp;C425,AUS_male_Toplist_21_22!$O$3:$R$2969,3,FALSE),IFERROR(VLOOKUP(B425&amp;C425,AUS_female_Toplist_21_22!$O$3:$R$2879,3,FALSE),"Not found"))</f>
        <v>81</v>
      </c>
      <c r="J425" s="2">
        <f>IFERROR(VLOOKUP(B425&amp;C425,AUS_male_Toplist_21_22!$O$3:$R$2969,4,FALSE),IFERROR(VLOOKUP(B425&amp;C425,AUS_female_Toplist_21_22!$O$3:$R$2879,4,FALSE),"Not found"))</f>
        <v>14</v>
      </c>
      <c r="K425" s="2">
        <f>(COUNTIF($B$2:$B425,$B425)=1)+0</f>
        <v>1</v>
      </c>
      <c r="L425" s="2">
        <f>IF(K425=1,RANK(H425,$H$2:$H$1208,0),"Alternate event")</f>
        <v>212</v>
      </c>
      <c r="M425" s="2" t="str">
        <f t="shared" si="22"/>
        <v>Morgan MITCHELL800m</v>
      </c>
      <c r="N425" t="str">
        <f>IF(COUNTIFS($M$2:$M$3996, M425)&gt;1, "Duplicate", "Unique")</f>
        <v>Unique</v>
      </c>
    </row>
    <row r="426" spans="1:14" x14ac:dyDescent="0.2">
      <c r="A426" s="2">
        <f t="shared" si="23"/>
        <v>104</v>
      </c>
      <c r="B426" t="s">
        <v>1082</v>
      </c>
      <c r="C426" t="s">
        <v>40</v>
      </c>
      <c r="E426" s="41"/>
      <c r="F426" s="42" t="str">
        <f>IFERROR(VLOOKUP(B426&amp;C426,AUS_male_points_list!$A$3:$S$1048576,19,FALSE), IFERROR(VLOOKUP(B426&amp;C426,AUS_female_points_list!$A$3:$S$1048576,19,FALSE),""))</f>
        <v/>
      </c>
      <c r="G426" s="2" t="str">
        <f>_xlfn.IFNA(VLOOKUP(B426&amp;C426,Nat_Champs!$C$2:$D$41,2,),"")</f>
        <v/>
      </c>
      <c r="H426" s="79">
        <f>IFERROR(VLOOKUP(B426&amp;C426,AUS_male_Toplist_21_22!$O$3:$R$2969,2,FALSE),IFERROR(VLOOKUP(B426&amp;C426,AUS_female_Toplist_21_22!$O$3:$R$2879,2,FALSE),"Not found"))</f>
        <v>924</v>
      </c>
      <c r="I426" s="79">
        <f>IFERROR(VLOOKUP(B426&amp;C426,AUS_male_Toplist_21_22!$O$3:$R$2969,3,FALSE),IFERROR(VLOOKUP(B426&amp;C426,AUS_female_Toplist_21_22!$O$3:$R$2879,3,FALSE),"Not found"))</f>
        <v>82</v>
      </c>
      <c r="J426" s="2">
        <f>IFERROR(VLOOKUP(B426&amp;C426,AUS_male_Toplist_21_22!$O$3:$R$2969,4,FALSE),IFERROR(VLOOKUP(B426&amp;C426,AUS_female_Toplist_21_22!$O$3:$R$2879,4,FALSE),"Not found"))</f>
        <v>5</v>
      </c>
      <c r="K426" s="2">
        <f>(COUNTIF($B$2:$B426,$B426)=1)+0</f>
        <v>1</v>
      </c>
      <c r="L426" s="2">
        <f>IF(K426=1,RANK(H426,$H$2:$H$1208,0),"Alternate event")</f>
        <v>789</v>
      </c>
      <c r="M426" s="2" t="str">
        <f t="shared" si="22"/>
        <v>Guy HENLYdiscus-throw</v>
      </c>
      <c r="N426" t="str">
        <f>IF(COUNTIFS($M$2:$M$3996, M426)&gt;1, "Duplicate", "Unique")</f>
        <v>Unique</v>
      </c>
    </row>
    <row r="427" spans="1:14" x14ac:dyDescent="0.2">
      <c r="A427" s="2">
        <f t="shared" si="23"/>
        <v>104</v>
      </c>
      <c r="B427" t="s">
        <v>407</v>
      </c>
      <c r="C427" t="s">
        <v>39</v>
      </c>
      <c r="D427" s="5">
        <v>35434</v>
      </c>
      <c r="E427" s="41">
        <f ca="1">DATEDIF(D427,TODAY(),"y")</f>
        <v>25</v>
      </c>
      <c r="F427" s="42" t="str">
        <f>IFERROR(VLOOKUP(B427&amp;C427,AUS_male_points_list!$A$3:$S$1048576,19,FALSE), IFERROR(VLOOKUP(B427&amp;C427,AUS_female_points_list!$A$3:$S$1048576,19,FALSE),""))</f>
        <v/>
      </c>
      <c r="G427" s="2" t="str">
        <f>_xlfn.IFNA(VLOOKUP(B427&amp;C427,Nat_Champs!$C$2:$D$41,2,),"")</f>
        <v/>
      </c>
      <c r="H427" s="79">
        <f>IFERROR(VLOOKUP(B427&amp;C427,AUS_male_Toplist_21_22!$O$3:$R$2969,2,FALSE),IFERROR(VLOOKUP(B427&amp;C427,AUS_female_Toplist_21_22!$O$3:$R$2879,2,FALSE),"Not found"))</f>
        <v>859</v>
      </c>
      <c r="I427" s="79">
        <f>IFERROR(VLOOKUP(B427&amp;C427,AUS_male_Toplist_21_22!$O$3:$R$2969,3,FALSE),IFERROR(VLOOKUP(B427&amp;C427,AUS_female_Toplist_21_22!$O$3:$R$2879,3,FALSE),"Not found"))</f>
        <v>82</v>
      </c>
      <c r="J427" s="2">
        <f>IFERROR(VLOOKUP(B427&amp;C427,AUS_male_Toplist_21_22!$O$3:$R$2969,4,FALSE),IFERROR(VLOOKUP(B427&amp;C427,AUS_female_Toplist_21_22!$O$3:$R$2879,4,FALSE),"Not found"))</f>
        <v>5</v>
      </c>
      <c r="K427" s="2">
        <f>(COUNTIF($B$2:$B427,$B427)=1)+0</f>
        <v>0</v>
      </c>
      <c r="L427" s="2" t="str">
        <f>IF(K427=1,RANK(H427,$H$2:$H$1208,0),"Alternate event")</f>
        <v>Alternate event</v>
      </c>
      <c r="M427" s="2" t="str">
        <f t="shared" si="22"/>
        <v>Alysha BURNETTshot-put</v>
      </c>
      <c r="N427" t="str">
        <f>IF(COUNTIFS($M$2:$M$3996, M427)&gt;1, "Duplicate", "Unique")</f>
        <v>Unique</v>
      </c>
    </row>
    <row r="428" spans="1:14" x14ac:dyDescent="0.2">
      <c r="A428" s="2">
        <f t="shared" si="23"/>
        <v>104</v>
      </c>
      <c r="B428" t="s">
        <v>274</v>
      </c>
      <c r="C428" t="s">
        <v>28</v>
      </c>
      <c r="D428" s="5">
        <v>35243</v>
      </c>
      <c r="E428" s="41">
        <f ca="1">DATEDIF(D428,TODAY(),"y")</f>
        <v>25</v>
      </c>
      <c r="F428" s="42" t="str">
        <f>IFERROR(VLOOKUP(B428&amp;C428,AUS_male_points_list!$A$3:$S$1048576,19,FALSE), IFERROR(VLOOKUP(B428&amp;C428,AUS_female_points_list!$A$3:$S$1048576,19,FALSE),""))</f>
        <v/>
      </c>
      <c r="G428" s="2" t="str">
        <f>_xlfn.IFNA(VLOOKUP(B428&amp;C428,Nat_Champs!$C$2:$D$41,2,),"")</f>
        <v/>
      </c>
      <c r="H428" s="79">
        <f>IFERROR(VLOOKUP(B428&amp;C428,AUS_male_Toplist_21_22!$O$3:$R$2969,2,FALSE),IFERROR(VLOOKUP(B428&amp;C428,AUS_female_Toplist_21_22!$O$3:$R$2879,2,FALSE),"Not found"))</f>
        <v>1096</v>
      </c>
      <c r="I428" s="79">
        <f>IFERROR(VLOOKUP(B428&amp;C428,AUS_male_Toplist_21_22!$O$3:$R$2969,3,FALSE),IFERROR(VLOOKUP(B428&amp;C428,AUS_female_Toplist_21_22!$O$3:$R$2879,3,FALSE),"Not found"))</f>
        <v>82</v>
      </c>
      <c r="J428" s="2">
        <f>IFERROR(VLOOKUP(B428&amp;C428,AUS_male_Toplist_21_22!$O$3:$R$2969,4,FALSE),IFERROR(VLOOKUP(B428&amp;C428,AUS_female_Toplist_21_22!$O$3:$R$2879,4,FALSE),"Not found"))</f>
        <v>21</v>
      </c>
      <c r="K428" s="2">
        <f>(COUNTIF($B$2:$B428,$B428)=1)+0</f>
        <v>1</v>
      </c>
      <c r="L428" s="2">
        <f>IF(K428=1,RANK(H428,$H$2:$H$1208,0),"Alternate event")</f>
        <v>208</v>
      </c>
      <c r="M428" s="2" t="str">
        <f t="shared" si="22"/>
        <v>Holly CAMPBELL1500m</v>
      </c>
      <c r="N428" t="str">
        <f>IF(COUNTIFS($M$2:$M$3996, M428)&gt;1, "Duplicate", "Unique")</f>
        <v>Unique</v>
      </c>
    </row>
    <row r="429" spans="1:14" x14ac:dyDescent="0.2">
      <c r="A429" s="2">
        <f t="shared" si="23"/>
        <v>104</v>
      </c>
      <c r="B429" t="s">
        <v>379</v>
      </c>
      <c r="C429" t="s">
        <v>38</v>
      </c>
      <c r="D429" s="5">
        <v>37421</v>
      </c>
      <c r="E429" s="41">
        <f ca="1">DATEDIF(D429,TODAY(),"y")</f>
        <v>19</v>
      </c>
      <c r="F429" s="42" t="str">
        <f>IFERROR(VLOOKUP(B429&amp;C429,AUS_male_points_list!$A$3:$S$1048576,19,FALSE), IFERROR(VLOOKUP(B429&amp;C429,AUS_female_points_list!$A$3:$S$1048576,19,FALSE),""))</f>
        <v/>
      </c>
      <c r="G429" s="2" t="str">
        <f>_xlfn.IFNA(VLOOKUP(B429&amp;C429,Nat_Champs!$C$2:$D$41,2,),"")</f>
        <v/>
      </c>
      <c r="H429" s="79">
        <f>IFERROR(VLOOKUP(B429&amp;C429,AUS_male_Toplist_21_22!$O$3:$R$2969,2,FALSE),IFERROR(VLOOKUP(B429&amp;C429,AUS_female_Toplist_21_22!$O$3:$R$2879,2,FALSE),"Not found"))</f>
        <v>986</v>
      </c>
      <c r="I429" s="79">
        <f>IFERROR(VLOOKUP(B429&amp;C429,AUS_male_Toplist_21_22!$O$3:$R$2969,3,FALSE),IFERROR(VLOOKUP(B429&amp;C429,AUS_female_Toplist_21_22!$O$3:$R$2879,3,FALSE),"Not found"))</f>
        <v>83</v>
      </c>
      <c r="J429" s="2">
        <f>IFERROR(VLOOKUP(B429&amp;C429,AUS_male_Toplist_21_22!$O$3:$R$2969,4,FALSE),IFERROR(VLOOKUP(B429&amp;C429,AUS_female_Toplist_21_22!$O$3:$R$2879,4,FALSE),"Not found"))</f>
        <v>12</v>
      </c>
      <c r="K429" s="2">
        <f>(COUNTIF($B$2:$B429,$B429)=1)+0</f>
        <v>1</v>
      </c>
      <c r="L429" s="2">
        <f>IF(K429=1,RANK(H429,$H$2:$H$1208,0),"Alternate event")</f>
        <v>629</v>
      </c>
      <c r="M429" s="2" t="str">
        <f t="shared" si="22"/>
        <v>Emilaya ELLIStriple-jump</v>
      </c>
      <c r="N429" t="str">
        <f>IF(COUNTIFS($M$2:$M$3996, M429)&gt;1, "Duplicate", "Unique")</f>
        <v>Unique</v>
      </c>
    </row>
    <row r="430" spans="1:14" x14ac:dyDescent="0.2">
      <c r="A430" s="2">
        <f t="shared" si="23"/>
        <v>104</v>
      </c>
      <c r="B430" t="s">
        <v>403</v>
      </c>
      <c r="C430" s="5" t="s">
        <v>35</v>
      </c>
      <c r="D430" s="5">
        <v>44701</v>
      </c>
      <c r="E430" s="41" t="e">
        <f ca="1">DATEDIF(D430,TODAY(),"y")</f>
        <v>#NUM!</v>
      </c>
      <c r="F430" s="42" t="str">
        <f>IFERROR(VLOOKUP(B430&amp;C430,AUS_male_points_list!$A$3:$S$1048576,19,FALSE), IFERROR(VLOOKUP(B430&amp;C430,AUS_female_points_list!$A$3:$S$1048576,19,FALSE),""))</f>
        <v/>
      </c>
      <c r="G430" s="2" t="str">
        <f>_xlfn.IFNA(VLOOKUP(B430&amp;C430,Nat_Champs!$C$2:$D$41,2,),"")</f>
        <v/>
      </c>
      <c r="H430" s="79">
        <f>IFERROR(VLOOKUP(B430&amp;C430,AUS_male_Toplist_21_22!$O$3:$R$2969,2,FALSE),IFERROR(VLOOKUP(B430&amp;C430,AUS_female_Toplist_21_22!$O$3:$R$2879,2,FALSE),"Not found"))</f>
        <v>974</v>
      </c>
      <c r="I430" s="79">
        <f>IFERROR(VLOOKUP(B430&amp;C430,AUS_male_Toplist_21_22!$O$3:$R$2969,3,FALSE),IFERROR(VLOOKUP(B430&amp;C430,AUS_female_Toplist_21_22!$O$3:$R$2879,3,FALSE),"Not found"))</f>
        <v>83</v>
      </c>
      <c r="J430" s="2">
        <f>IFERROR(VLOOKUP(B430&amp;C430,AUS_male_Toplist_21_22!$O$3:$R$2969,4,FALSE),IFERROR(VLOOKUP(B430&amp;C430,AUS_female_Toplist_21_22!$O$3:$R$2879,4,FALSE),"Not found"))</f>
        <v>16</v>
      </c>
      <c r="K430" s="2">
        <f>(COUNTIF($B$2:$B430,$B430)=1)+0</f>
        <v>1</v>
      </c>
      <c r="L430" s="2">
        <f>IF(K430=1,RANK(H430,$H$2:$H$1208,0),"Alternate event")</f>
        <v>669</v>
      </c>
      <c r="M430" s="2" t="str">
        <f t="shared" si="22"/>
        <v>Oceana D'ABBShigh-jump</v>
      </c>
      <c r="N430" t="str">
        <f>IF(COUNTIFS($M$2:$M$3996, M430)&gt;1, "Duplicate", "Unique")</f>
        <v>Unique</v>
      </c>
    </row>
    <row r="431" spans="1:14" x14ac:dyDescent="0.2">
      <c r="A431" s="2">
        <f t="shared" si="23"/>
        <v>104</v>
      </c>
      <c r="B431" t="s">
        <v>870</v>
      </c>
      <c r="C431" t="s">
        <v>35</v>
      </c>
      <c r="D431" s="5">
        <v>44671</v>
      </c>
      <c r="E431" s="41" t="e">
        <f ca="1">DATEDIF(D431,TODAY(),"y")</f>
        <v>#NUM!</v>
      </c>
      <c r="F431" s="42" t="str">
        <f>IFERROR(VLOOKUP(B431&amp;C431,AUS_male_points_list!$A$3:$S$1048576,19,FALSE), IFERROR(VLOOKUP(B431&amp;C431,AUS_female_points_list!$A$3:$S$1048576,19,FALSE),""))</f>
        <v/>
      </c>
      <c r="G431" s="2" t="str">
        <f>_xlfn.IFNA(VLOOKUP(B431&amp;C431,Nat_Champs!$C$2:$D$41,2,),"")</f>
        <v/>
      </c>
      <c r="H431" s="79">
        <f>IFERROR(VLOOKUP(B431&amp;C431,AUS_male_Toplist_21_22!$O$3:$R$2969,2,FALSE),IFERROR(VLOOKUP(B431&amp;C431,AUS_female_Toplist_21_22!$O$3:$R$2879,2,FALSE),"Not found"))</f>
        <v>974</v>
      </c>
      <c r="I431" s="79">
        <f>IFERROR(VLOOKUP(B431&amp;C431,AUS_male_Toplist_21_22!$O$3:$R$2969,3,FALSE),IFERROR(VLOOKUP(B431&amp;C431,AUS_female_Toplist_21_22!$O$3:$R$2879,3,FALSE),"Not found"))</f>
        <v>83</v>
      </c>
      <c r="J431" s="2">
        <f>IFERROR(VLOOKUP(B431&amp;C431,AUS_male_Toplist_21_22!$O$3:$R$2969,4,FALSE),IFERROR(VLOOKUP(B431&amp;C431,AUS_female_Toplist_21_22!$O$3:$R$2879,4,FALSE),"Not found"))</f>
        <v>16</v>
      </c>
      <c r="K431" s="2">
        <f>(COUNTIF($B$2:$B431,$B431)=1)+0</f>
        <v>1</v>
      </c>
      <c r="L431" s="2">
        <f>IF(K431=1,RANK(H431,$H$2:$H$1208,0),"Alternate event")</f>
        <v>669</v>
      </c>
      <c r="M431" s="2" t="str">
        <f t="shared" si="22"/>
        <v>Sophie LILLICRAPhigh-jump</v>
      </c>
      <c r="N431" t="str">
        <f>IF(COUNTIFS($M$2:$M$3996, M431)&gt;1, "Duplicate", "Unique")</f>
        <v>Unique</v>
      </c>
    </row>
    <row r="432" spans="1:14" x14ac:dyDescent="0.2">
      <c r="A432" s="2">
        <f t="shared" si="23"/>
        <v>104</v>
      </c>
      <c r="B432" t="s">
        <v>1093</v>
      </c>
      <c r="C432" t="s">
        <v>35</v>
      </c>
      <c r="D432" s="5">
        <v>44762</v>
      </c>
      <c r="E432" s="41" t="e">
        <f ca="1">DATEDIF(D432,TODAY(),"y")</f>
        <v>#NUM!</v>
      </c>
      <c r="F432" s="42" t="str">
        <f>IFERROR(VLOOKUP(B432&amp;C432,AUS_male_points_list!$A$3:$S$1048576,19,FALSE), IFERROR(VLOOKUP(B432&amp;C432,AUS_female_points_list!$A$3:$S$1048576,19,FALSE),""))</f>
        <v/>
      </c>
      <c r="G432" s="2" t="str">
        <f>_xlfn.IFNA(VLOOKUP(B432&amp;C432,Nat_Champs!$C$2:$D$41,2,),"")</f>
        <v/>
      </c>
      <c r="H432" s="79">
        <f>IFERROR(VLOOKUP(B432&amp;C432,AUS_male_Toplist_21_22!$O$3:$R$2969,2,FALSE),IFERROR(VLOOKUP(B432&amp;C432,AUS_female_Toplist_21_22!$O$3:$R$2879,2,FALSE),"Not found"))</f>
        <v>974</v>
      </c>
      <c r="I432" s="79">
        <f>IFERROR(VLOOKUP(B432&amp;C432,AUS_male_Toplist_21_22!$O$3:$R$2969,3,FALSE),IFERROR(VLOOKUP(B432&amp;C432,AUS_female_Toplist_21_22!$O$3:$R$2879,3,FALSE),"Not found"))</f>
        <v>83</v>
      </c>
      <c r="J432" s="2">
        <f>IFERROR(VLOOKUP(B432&amp;C432,AUS_male_Toplist_21_22!$O$3:$R$2969,4,FALSE),IFERROR(VLOOKUP(B432&amp;C432,AUS_female_Toplist_21_22!$O$3:$R$2879,4,FALSE),"Not found"))</f>
        <v>16</v>
      </c>
      <c r="K432" s="2">
        <f>(COUNTIF($B$2:$B432,$B432)=1)+0</f>
        <v>1</v>
      </c>
      <c r="L432" s="2">
        <f>IF(K432=1,RANK(H432,$H$2:$H$1208,0),"Alternate event")</f>
        <v>669</v>
      </c>
      <c r="M432" s="2" t="str">
        <f t="shared" si="22"/>
        <v>Izobelle LOUISON-ROEhigh-jump</v>
      </c>
      <c r="N432" t="str">
        <f>IF(COUNTIFS($M$2:$M$3996, M432)&gt;1, "Duplicate", "Unique")</f>
        <v>Unique</v>
      </c>
    </row>
    <row r="433" spans="1:14" x14ac:dyDescent="0.2">
      <c r="A433" s="2">
        <f t="shared" si="23"/>
        <v>104</v>
      </c>
      <c r="B433" t="s">
        <v>415</v>
      </c>
      <c r="C433" t="s">
        <v>35</v>
      </c>
      <c r="D433" s="5">
        <v>38109</v>
      </c>
      <c r="E433" s="41">
        <f ca="1">DATEDIF(D433,TODAY(),"y")</f>
        <v>17</v>
      </c>
      <c r="F433" s="42" t="str">
        <f>IFERROR(VLOOKUP(B433&amp;C433,AUS_male_points_list!$A$3:$S$1048576,19,FALSE), IFERROR(VLOOKUP(B433&amp;C433,AUS_female_points_list!$A$3:$S$1048576,19,FALSE),""))</f>
        <v/>
      </c>
      <c r="G433" s="2" t="str">
        <f>_xlfn.IFNA(VLOOKUP(B433&amp;C433,Nat_Champs!$C$2:$D$41,2,),"")</f>
        <v/>
      </c>
      <c r="H433" s="79">
        <f>IFERROR(VLOOKUP(B433&amp;C433,AUS_male_Toplist_21_22!$O$3:$R$2969,2,FALSE),IFERROR(VLOOKUP(B433&amp;C433,AUS_female_Toplist_21_22!$O$3:$R$2879,2,FALSE),"Not found"))</f>
        <v>974</v>
      </c>
      <c r="I433" s="79">
        <f>IFERROR(VLOOKUP(B433&amp;C433,AUS_male_Toplist_21_22!$O$3:$R$2969,3,FALSE),IFERROR(VLOOKUP(B433&amp;C433,AUS_female_Toplist_21_22!$O$3:$R$2879,3,FALSE),"Not found"))</f>
        <v>83</v>
      </c>
      <c r="J433" s="2">
        <f>IFERROR(VLOOKUP(B433&amp;C433,AUS_male_Toplist_21_22!$O$3:$R$2969,4,FALSE),IFERROR(VLOOKUP(B433&amp;C433,AUS_female_Toplist_21_22!$O$3:$R$2879,4,FALSE),"Not found"))</f>
        <v>16</v>
      </c>
      <c r="K433" s="2">
        <f>(COUNTIF($B$2:$B433,$B433)=1)+0</f>
        <v>1</v>
      </c>
      <c r="L433" s="2">
        <f>IF(K433=1,RANK(H433,$H$2:$H$1208,0),"Alternate event")</f>
        <v>669</v>
      </c>
      <c r="M433" s="2" t="str">
        <f t="shared" si="22"/>
        <v>Polly DEANE-JOHNShigh-jump</v>
      </c>
      <c r="N433" t="str">
        <f>IF(COUNTIFS($M$2:$M$3996, M433)&gt;1, "Duplicate", "Unique")</f>
        <v>Unique</v>
      </c>
    </row>
    <row r="434" spans="1:14" x14ac:dyDescent="0.2">
      <c r="A434" s="2">
        <f t="shared" si="23"/>
        <v>104</v>
      </c>
      <c r="B434" t="s">
        <v>987</v>
      </c>
      <c r="C434" t="s">
        <v>35</v>
      </c>
      <c r="D434" s="5">
        <v>38257</v>
      </c>
      <c r="E434" s="41">
        <f ca="1">DATEDIF(D434,TODAY(),"y")</f>
        <v>17</v>
      </c>
      <c r="F434" s="42" t="str">
        <f>IFERROR(VLOOKUP(B434&amp;C434,AUS_male_points_list!$A$3:$S$1048576,19,FALSE), IFERROR(VLOOKUP(B434&amp;C434,AUS_female_points_list!$A$3:$S$1048576,19,FALSE),""))</f>
        <v/>
      </c>
      <c r="G434" s="2" t="str">
        <f>_xlfn.IFNA(VLOOKUP(B434&amp;C434,Nat_Champs!$C$2:$D$41,2,),"")</f>
        <v/>
      </c>
      <c r="H434" s="79">
        <f>IFERROR(VLOOKUP(B434&amp;C434,AUS_male_Toplist_21_22!$O$3:$R$2969,2,FALSE),IFERROR(VLOOKUP(B434&amp;C434,AUS_female_Toplist_21_22!$O$3:$R$2879,2,FALSE),"Not found"))</f>
        <v>974</v>
      </c>
      <c r="I434" s="79">
        <f>IFERROR(VLOOKUP(B434&amp;C434,AUS_male_Toplist_21_22!$O$3:$R$2969,3,FALSE),IFERROR(VLOOKUP(B434&amp;C434,AUS_female_Toplist_21_22!$O$3:$R$2879,3,FALSE),"Not found"))</f>
        <v>83</v>
      </c>
      <c r="J434" s="2">
        <f>IFERROR(VLOOKUP(B434&amp;C434,AUS_male_Toplist_21_22!$O$3:$R$2969,4,FALSE),IFERROR(VLOOKUP(B434&amp;C434,AUS_female_Toplist_21_22!$O$3:$R$2879,4,FALSE),"Not found"))</f>
        <v>16</v>
      </c>
      <c r="K434" s="2">
        <f>(COUNTIF($B$2:$B434,$B434)=1)+0</f>
        <v>1</v>
      </c>
      <c r="L434" s="2">
        <f>IF(K434=1,RANK(H434,$H$2:$H$1208,0),"Alternate event")</f>
        <v>669</v>
      </c>
      <c r="M434" s="2" t="str">
        <f t="shared" si="22"/>
        <v>Sophie CROWLEYhigh-jump</v>
      </c>
      <c r="N434" t="str">
        <f>IF(COUNTIFS($M$2:$M$3996, M434)&gt;1, "Duplicate", "Unique")</f>
        <v>Unique</v>
      </c>
    </row>
    <row r="435" spans="1:14" x14ac:dyDescent="0.2">
      <c r="A435" s="2">
        <f t="shared" si="23"/>
        <v>104</v>
      </c>
      <c r="B435" t="s">
        <v>438</v>
      </c>
      <c r="C435" t="s">
        <v>36</v>
      </c>
      <c r="D435" s="5">
        <v>38001</v>
      </c>
      <c r="E435" s="41">
        <f ca="1">DATEDIF(D435,TODAY(),"y")</f>
        <v>18</v>
      </c>
      <c r="F435" s="42" t="str">
        <f>IFERROR(VLOOKUP(B435&amp;C435,AUS_male_points_list!$A$3:$S$1048576,19,FALSE), IFERROR(VLOOKUP(B435&amp;C435,AUS_female_points_list!$A$3:$S$1048576,19,FALSE),""))</f>
        <v/>
      </c>
      <c r="G435" s="2" t="str">
        <f>_xlfn.IFNA(VLOOKUP(B435&amp;C435,Nat_Champs!$C$2:$D$41,2,),"")</f>
        <v/>
      </c>
      <c r="H435" s="79">
        <f>IFERROR(VLOOKUP(B435&amp;C435,AUS_male_Toplist_21_22!$O$3:$R$2969,2,FALSE),IFERROR(VLOOKUP(B435&amp;C435,AUS_female_Toplist_21_22!$O$3:$R$2879,2,FALSE),"Not found"))</f>
        <v>853</v>
      </c>
      <c r="I435" s="79">
        <f>IFERROR(VLOOKUP(B435&amp;C435,AUS_male_Toplist_21_22!$O$3:$R$2969,3,FALSE),IFERROR(VLOOKUP(B435&amp;C435,AUS_female_Toplist_21_22!$O$3:$R$2879,3,FALSE),"Not found"))</f>
        <v>83</v>
      </c>
      <c r="J435" s="2">
        <f>IFERROR(VLOOKUP(B435&amp;C435,AUS_male_Toplist_21_22!$O$3:$R$2969,4,FALSE),IFERROR(VLOOKUP(B435&amp;C435,AUS_female_Toplist_21_22!$O$3:$R$2879,4,FALSE),"Not found"))</f>
        <v>24</v>
      </c>
      <c r="K435" s="2">
        <f>(COUNTIF($B$2:$B435,$B435)=1)+0</f>
        <v>1</v>
      </c>
      <c r="L435" s="2">
        <f>IF(K435=1,RANK(H435,$H$2:$H$1208,0),"Alternate event")</f>
        <v>889</v>
      </c>
      <c r="M435" s="2" t="str">
        <f t="shared" si="22"/>
        <v>Lara WITTEYpole-vault</v>
      </c>
      <c r="N435" t="str">
        <f>IF(COUNTIFS($M$2:$M$3996, M435)&gt;1, "Duplicate", "Unique")</f>
        <v>Unique</v>
      </c>
    </row>
    <row r="436" spans="1:14" x14ac:dyDescent="0.2">
      <c r="A436" s="2">
        <f t="shared" si="23"/>
        <v>104</v>
      </c>
      <c r="B436" t="s">
        <v>207</v>
      </c>
      <c r="C436" t="s">
        <v>26</v>
      </c>
      <c r="D436" s="5">
        <v>33716</v>
      </c>
      <c r="E436" s="41">
        <f ca="1">DATEDIF(D436,TODAY(),"y")</f>
        <v>29</v>
      </c>
      <c r="F436" s="42" t="str">
        <f>IFERROR(VLOOKUP(B436&amp;C436,AUS_male_points_list!$A$3:$S$1048576,19,FALSE), IFERROR(VLOOKUP(B436&amp;C436,AUS_female_points_list!$A$3:$S$1048576,19,FALSE),""))</f>
        <v/>
      </c>
      <c r="G436" s="2" t="str">
        <f>_xlfn.IFNA(VLOOKUP(B436&amp;C436,Nat_Champs!$C$2:$D$41,2,),"")</f>
        <v/>
      </c>
      <c r="H436" s="79">
        <f>IFERROR(VLOOKUP(B436&amp;C436,AUS_male_Toplist_21_22!$O$3:$R$2969,2,FALSE),IFERROR(VLOOKUP(B436&amp;C436,AUS_female_Toplist_21_22!$O$3:$R$2879,2,FALSE),"Not found"))</f>
        <v>1093</v>
      </c>
      <c r="I436" s="79">
        <f>IFERROR(VLOOKUP(B436&amp;C436,AUS_male_Toplist_21_22!$O$3:$R$2969,3,FALSE),IFERROR(VLOOKUP(B436&amp;C436,AUS_female_Toplist_21_22!$O$3:$R$2879,3,FALSE),"Not found"))</f>
        <v>84</v>
      </c>
      <c r="J436" s="2">
        <f>IFERROR(VLOOKUP(B436&amp;C436,AUS_male_Toplist_21_22!$O$3:$R$2969,4,FALSE),IFERROR(VLOOKUP(B436&amp;C436,AUS_female_Toplist_21_22!$O$3:$R$2879,4,FALSE),"Not found"))</f>
        <v>4</v>
      </c>
      <c r="K436" s="2">
        <f>(COUNTIF($B$2:$B436,$B436)=1)+0</f>
        <v>1</v>
      </c>
      <c r="L436" s="2">
        <f>IF(K436=1,RANK(H436,$H$2:$H$1208,0),"Alternate event")</f>
        <v>224</v>
      </c>
      <c r="M436" s="2" t="str">
        <f t="shared" si="22"/>
        <v>Anneliese RUBIE-RENSHAW400m</v>
      </c>
      <c r="N436" t="str">
        <f>IF(COUNTIFS($M$2:$M$3996, M436)&gt;1, "Duplicate", "Unique")</f>
        <v>Unique</v>
      </c>
    </row>
    <row r="437" spans="1:14" x14ac:dyDescent="0.2">
      <c r="A437" s="2">
        <f t="shared" si="23"/>
        <v>104</v>
      </c>
      <c r="B437" t="s">
        <v>457</v>
      </c>
      <c r="C437" t="s">
        <v>40</v>
      </c>
      <c r="D437" s="5">
        <v>38170</v>
      </c>
      <c r="E437" s="41">
        <f ca="1">DATEDIF(D437,TODAY(),"y")</f>
        <v>17</v>
      </c>
      <c r="F437" s="42" t="str">
        <f>IFERROR(VLOOKUP(B437&amp;C437,AUS_male_points_list!$A$3:$S$1048576,19,FALSE), IFERROR(VLOOKUP(B437&amp;C437,AUS_female_points_list!$A$3:$S$1048576,19,FALSE),""))</f>
        <v/>
      </c>
      <c r="G437" s="2" t="str">
        <f>_xlfn.IFNA(VLOOKUP(B437&amp;C437,Nat_Champs!$C$2:$D$41,2,),"")</f>
        <v/>
      </c>
      <c r="H437" s="79">
        <f>IFERROR(VLOOKUP(B437&amp;C437,AUS_male_Toplist_21_22!$O$3:$R$2969,2,FALSE),IFERROR(VLOOKUP(B437&amp;C437,AUS_female_Toplist_21_22!$O$3:$R$2879,2,FALSE),"Not found"))</f>
        <v>857</v>
      </c>
      <c r="I437" s="79">
        <f>IFERROR(VLOOKUP(B437&amp;C437,AUS_male_Toplist_21_22!$O$3:$R$2969,3,FALSE),IFERROR(VLOOKUP(B437&amp;C437,AUS_female_Toplist_21_22!$O$3:$R$2879,3,FALSE),"Not found"))</f>
        <v>84</v>
      </c>
      <c r="J437" s="2">
        <f>IFERROR(VLOOKUP(B437&amp;C437,AUS_male_Toplist_21_22!$O$3:$R$2969,4,FALSE),IFERROR(VLOOKUP(B437&amp;C437,AUS_female_Toplist_21_22!$O$3:$R$2879,4,FALSE),"Not found"))</f>
        <v>11</v>
      </c>
      <c r="K437" s="2">
        <f>(COUNTIF($B$2:$B437,$B437)=1)+0</f>
        <v>1</v>
      </c>
      <c r="L437" s="2">
        <f>IF(K437=1,RANK(H437,$H$2:$H$1208,0),"Alternate event")</f>
        <v>885</v>
      </c>
      <c r="M437" s="2" t="str">
        <f t="shared" si="22"/>
        <v>Kajsa SHIELDdiscus-throw</v>
      </c>
      <c r="N437" t="str">
        <f>IF(COUNTIFS($M$2:$M$3996, M437)&gt;1, "Duplicate", "Unique")</f>
        <v>Unique</v>
      </c>
    </row>
    <row r="438" spans="1:14" x14ac:dyDescent="0.2">
      <c r="A438" s="2">
        <f t="shared" si="23"/>
        <v>104</v>
      </c>
      <c r="B438" t="s">
        <v>246</v>
      </c>
      <c r="C438" t="s">
        <v>27</v>
      </c>
      <c r="D438" s="5">
        <v>38256</v>
      </c>
      <c r="E438" s="41">
        <f ca="1">DATEDIF(D438,TODAY(),"y")</f>
        <v>17</v>
      </c>
      <c r="F438" s="42" t="str">
        <f>IFERROR(VLOOKUP(B438&amp;C438,AUS_male_points_list!$A$3:$S$1048576,19,FALSE), IFERROR(VLOOKUP(B438&amp;C438,AUS_female_points_list!$A$3:$S$1048576,19,FALSE),""))</f>
        <v/>
      </c>
      <c r="G438" s="2" t="str">
        <f>_xlfn.IFNA(VLOOKUP(B438&amp;C438,Nat_Champs!$C$2:$D$41,2,),"")</f>
        <v/>
      </c>
      <c r="H438" s="79">
        <f>IFERROR(VLOOKUP(B438&amp;C438,AUS_male_Toplist_21_22!$O$3:$R$2969,2,FALSE),IFERROR(VLOOKUP(B438&amp;C438,AUS_female_Toplist_21_22!$O$3:$R$2879,2,FALSE),"Not found"))</f>
        <v>1094</v>
      </c>
      <c r="I438" s="79">
        <f>IFERROR(VLOOKUP(B438&amp;C438,AUS_male_Toplist_21_22!$O$3:$R$2969,3,FALSE),IFERROR(VLOOKUP(B438&amp;C438,AUS_female_Toplist_21_22!$O$3:$R$2879,3,FALSE),"Not found"))</f>
        <v>84</v>
      </c>
      <c r="J438" s="2">
        <f>IFERROR(VLOOKUP(B438&amp;C438,AUS_male_Toplist_21_22!$O$3:$R$2969,4,FALSE),IFERROR(VLOOKUP(B438&amp;C438,AUS_female_Toplist_21_22!$O$3:$R$2879,4,FALSE),"Not found"))</f>
        <v>15</v>
      </c>
      <c r="K438" s="2">
        <f>(COUNTIF($B$2:$B438,$B438)=1)+0</f>
        <v>1</v>
      </c>
      <c r="L438" s="2">
        <f>IF(K438=1,RANK(H438,$H$2:$H$1208,0),"Alternate event")</f>
        <v>219</v>
      </c>
      <c r="M438" s="2" t="str">
        <f t="shared" si="22"/>
        <v>Hayley KITCHING800m</v>
      </c>
      <c r="N438" t="str">
        <f>IF(COUNTIFS($M$2:$M$3996, M438)&gt;1, "Duplicate", "Unique")</f>
        <v>Unique</v>
      </c>
    </row>
    <row r="439" spans="1:14" x14ac:dyDescent="0.2">
      <c r="A439" s="2">
        <f t="shared" si="23"/>
        <v>104</v>
      </c>
      <c r="B439" t="s">
        <v>996</v>
      </c>
      <c r="C439" t="s">
        <v>41</v>
      </c>
      <c r="D439" s="5">
        <v>35745</v>
      </c>
      <c r="E439" s="41">
        <f ca="1">DATEDIF(D439,TODAY(),"y")</f>
        <v>24</v>
      </c>
      <c r="F439" s="42" t="str">
        <f>IFERROR(VLOOKUP(B439&amp;C439,AUS_male_points_list!$A$3:$S$1048576,19,FALSE), IFERROR(VLOOKUP(B439&amp;C439,AUS_female_points_list!$A$3:$S$1048576,19,FALSE),""))</f>
        <v/>
      </c>
      <c r="G439" s="2" t="str">
        <f>_xlfn.IFNA(VLOOKUP(B439&amp;C439,Nat_Champs!$C$2:$D$41,2,),"")</f>
        <v/>
      </c>
      <c r="H439" s="79">
        <f>IFERROR(VLOOKUP(B439&amp;C439,AUS_male_Toplist_21_22!$O$3:$R$2969,2,FALSE),IFERROR(VLOOKUP(B439&amp;C439,AUS_female_Toplist_21_22!$O$3:$R$2879,2,FALSE),"Not found"))</f>
        <v>834</v>
      </c>
      <c r="I439" s="79">
        <f>IFERROR(VLOOKUP(B439&amp;C439,AUS_male_Toplist_21_22!$O$3:$R$2969,3,FALSE),IFERROR(VLOOKUP(B439&amp;C439,AUS_female_Toplist_21_22!$O$3:$R$2879,3,FALSE),"Not found"))</f>
        <v>84</v>
      </c>
      <c r="J439" s="2">
        <f>IFERROR(VLOOKUP(B439&amp;C439,AUS_male_Toplist_21_22!$O$3:$R$2969,4,FALSE),IFERROR(VLOOKUP(B439&amp;C439,AUS_female_Toplist_21_22!$O$3:$R$2879,4,FALSE),"Not found"))</f>
        <v>18</v>
      </c>
      <c r="K439" s="2">
        <f>(COUNTIF($B$2:$B439,$B439)=1)+0</f>
        <v>1</v>
      </c>
      <c r="L439" s="2">
        <f>IF(K439=1,RANK(H439,$H$2:$H$1208,0),"Alternate event")</f>
        <v>906</v>
      </c>
      <c r="M439" s="2" t="str">
        <f t="shared" si="22"/>
        <v>Kathryn BROOKSjavelin-throw</v>
      </c>
      <c r="N439" t="str">
        <f>IF(COUNTIFS($M$2:$M$3996, M439)&gt;1, "Duplicate", "Unique")</f>
        <v>Unique</v>
      </c>
    </row>
    <row r="440" spans="1:14" x14ac:dyDescent="0.2">
      <c r="A440" s="2">
        <f t="shared" si="23"/>
        <v>104</v>
      </c>
      <c r="B440" t="s">
        <v>681</v>
      </c>
      <c r="C440" t="s">
        <v>30</v>
      </c>
      <c r="D440" s="5">
        <v>31691</v>
      </c>
      <c r="E440" s="41">
        <f ca="1">DATEDIF(D440,TODAY(),"y")</f>
        <v>35</v>
      </c>
      <c r="F440" s="42" t="str">
        <f>IFERROR(VLOOKUP(B440&amp;C440,AUS_male_points_list!$A$3:$S$1048576,19,FALSE), IFERROR(VLOOKUP(B440&amp;C440,AUS_female_points_list!$A$3:$S$1048576,19,FALSE),""))</f>
        <v/>
      </c>
      <c r="G440" s="2" t="str">
        <f>_xlfn.IFNA(VLOOKUP(B440&amp;C440,Nat_Champs!$C$2:$D$41,2,),"")</f>
        <v/>
      </c>
      <c r="H440" s="79">
        <f>IFERROR(VLOOKUP(B440&amp;C440,AUS_male_Toplist_21_22!$O$3:$R$2969,2,FALSE),IFERROR(VLOOKUP(B440&amp;C440,AUS_female_Toplist_21_22!$O$3:$R$2879,2,FALSE),"Not found"))</f>
        <v>1106</v>
      </c>
      <c r="I440" s="79">
        <f>IFERROR(VLOOKUP(B440&amp;C440,AUS_male_Toplist_21_22!$O$3:$R$2969,3,FALSE),IFERROR(VLOOKUP(B440&amp;C440,AUS_female_Toplist_21_22!$O$3:$R$2879,3,FALSE),"Not found"))</f>
        <v>85</v>
      </c>
      <c r="J440" s="2">
        <f>IFERROR(VLOOKUP(B440&amp;C440,AUS_male_Toplist_21_22!$O$3:$R$2969,4,FALSE),IFERROR(VLOOKUP(B440&amp;C440,AUS_female_Toplist_21_22!$O$3:$R$2879,4,FALSE),"Not found"))</f>
        <v>5</v>
      </c>
      <c r="K440" s="2">
        <f>(COUNTIF($B$2:$B440,$B440)=1)+0</f>
        <v>0</v>
      </c>
      <c r="L440" s="2" t="str">
        <f>IF(K440=1,RANK(H440,$H$2:$H$1208,0),"Alternate event")</f>
        <v>Alternate event</v>
      </c>
      <c r="M440" s="2" t="str">
        <f t="shared" ref="M440:M503" si="24">B440&amp;C440</f>
        <v>David MCNEILL10000m</v>
      </c>
      <c r="N440" t="str">
        <f>IF(COUNTIFS($M$2:$M$3996, M440)&gt;1, "Duplicate", "Unique")</f>
        <v>Unique</v>
      </c>
    </row>
    <row r="441" spans="1:14" x14ac:dyDescent="0.2">
      <c r="A441" s="2">
        <f t="shared" si="23"/>
        <v>104</v>
      </c>
      <c r="B441" t="s">
        <v>503</v>
      </c>
      <c r="C441" t="s">
        <v>25</v>
      </c>
      <c r="D441" s="5">
        <v>35795</v>
      </c>
      <c r="E441" s="41">
        <f ca="1">DATEDIF(D441,TODAY(),"y")</f>
        <v>24</v>
      </c>
      <c r="F441" s="42" t="str">
        <f>IFERROR(VLOOKUP(B441&amp;C441,AUS_male_points_list!$A$3:$S$1048576,19,FALSE), IFERROR(VLOOKUP(B441&amp;C441,AUS_female_points_list!$A$3:$S$1048576,19,FALSE),""))</f>
        <v/>
      </c>
      <c r="G441" s="2" t="str">
        <f>_xlfn.IFNA(VLOOKUP(B441&amp;C441,Nat_Champs!$C$2:$D$41,2,),"")</f>
        <v/>
      </c>
      <c r="H441" s="79">
        <f>IFERROR(VLOOKUP(B441&amp;C441,AUS_male_Toplist_21_22!$O$3:$R$2969,2,FALSE),IFERROR(VLOOKUP(B441&amp;C441,AUS_female_Toplist_21_22!$O$3:$R$2879,2,FALSE),"Not found"))</f>
        <v>1102</v>
      </c>
      <c r="I441" s="79">
        <f>IFERROR(VLOOKUP(B441&amp;C441,AUS_male_Toplist_21_22!$O$3:$R$2969,3,FALSE),IFERROR(VLOOKUP(B441&amp;C441,AUS_female_Toplist_21_22!$O$3:$R$2879,3,FALSE),"Not found"))</f>
        <v>85</v>
      </c>
      <c r="J441" s="2">
        <f>IFERROR(VLOOKUP(B441&amp;C441,AUS_male_Toplist_21_22!$O$3:$R$2969,4,FALSE),IFERROR(VLOOKUP(B441&amp;C441,AUS_female_Toplist_21_22!$O$3:$R$2879,4,FALSE),"Not found"))</f>
        <v>6</v>
      </c>
      <c r="K441" s="2">
        <f>(COUNTIF($B$2:$B441,$B441)=1)+0</f>
        <v>0</v>
      </c>
      <c r="L441" s="2" t="str">
        <f>IF(K441=1,RANK(H441,$H$2:$H$1208,0),"Alternate event")</f>
        <v>Alternate event</v>
      </c>
      <c r="M441" s="2" t="str">
        <f t="shared" si="24"/>
        <v>Rohan BROWNING200m</v>
      </c>
      <c r="N441" t="str">
        <f>IF(COUNTIFS($M$2:$M$3996, M441)&gt;1, "Duplicate", "Unique")</f>
        <v>Unique</v>
      </c>
    </row>
    <row r="442" spans="1:14" x14ac:dyDescent="0.2">
      <c r="A442" s="2">
        <f t="shared" si="23"/>
        <v>104</v>
      </c>
      <c r="B442" t="s">
        <v>588</v>
      </c>
      <c r="C442" t="s">
        <v>33</v>
      </c>
      <c r="D442" s="5">
        <v>36226</v>
      </c>
      <c r="E442" s="41">
        <f ca="1">DATEDIF(D442,TODAY(),"y")</f>
        <v>23</v>
      </c>
      <c r="F442" s="42" t="str">
        <f>IFERROR(VLOOKUP(B442&amp;C442,AUS_male_points_list!$A$3:$S$1048576,19,FALSE), IFERROR(VLOOKUP(B442&amp;C442,AUS_female_points_list!$A$3:$S$1048576,19,FALSE),""))</f>
        <v/>
      </c>
      <c r="G442" s="2" t="str">
        <f>_xlfn.IFNA(VLOOKUP(B442&amp;C442,Nat_Champs!$C$2:$D$41,2,),"")</f>
        <v/>
      </c>
      <c r="H442" s="79">
        <f>IFERROR(VLOOKUP(B442&amp;C442,AUS_male_Toplist_21_22!$O$3:$R$2969,2,FALSE),IFERROR(VLOOKUP(B442&amp;C442,AUS_female_Toplist_21_22!$O$3:$R$2879,2,FALSE),"Not found"))</f>
        <v>1053</v>
      </c>
      <c r="I442" s="79">
        <f>IFERROR(VLOOKUP(B442&amp;C442,AUS_male_Toplist_21_22!$O$3:$R$2969,3,FALSE),IFERROR(VLOOKUP(B442&amp;C442,AUS_female_Toplist_21_22!$O$3:$R$2879,3,FALSE),"Not found"))</f>
        <v>85</v>
      </c>
      <c r="J442" s="2">
        <f>IFERROR(VLOOKUP(B442&amp;C442,AUS_male_Toplist_21_22!$O$3:$R$2969,4,FALSE),IFERROR(VLOOKUP(B442&amp;C442,AUS_female_Toplist_21_22!$O$3:$R$2879,4,FALSE),"Not found"))</f>
        <v>6</v>
      </c>
      <c r="K442" s="2">
        <f>(COUNTIF($B$2:$B442,$B442)=1)+0</f>
        <v>1</v>
      </c>
      <c r="L442" s="2">
        <f>IF(K442=1,RANK(H442,$H$2:$H$1208,0),"Alternate event")</f>
        <v>372</v>
      </c>
      <c r="M442" s="2" t="str">
        <f t="shared" si="24"/>
        <v>Harvey MURRANT400mh</v>
      </c>
      <c r="N442" t="str">
        <f>IF(COUNTIFS($M$2:$M$3996, M442)&gt;1, "Duplicate", "Unique")</f>
        <v>Unique</v>
      </c>
    </row>
    <row r="443" spans="1:14" x14ac:dyDescent="0.2">
      <c r="A443" s="2">
        <f t="shared" si="23"/>
        <v>104</v>
      </c>
      <c r="B443" t="s">
        <v>462</v>
      </c>
      <c r="C443" t="s">
        <v>39</v>
      </c>
      <c r="D443" s="5">
        <v>36650</v>
      </c>
      <c r="E443" s="41">
        <f ca="1">DATEDIF(D443,TODAY(),"y")</f>
        <v>21</v>
      </c>
      <c r="F443" s="42" t="str">
        <f>IFERROR(VLOOKUP(B443&amp;C443,AUS_male_points_list!$A$3:$S$1048576,19,FALSE), IFERROR(VLOOKUP(B443&amp;C443,AUS_female_points_list!$A$3:$S$1048576,19,FALSE),""))</f>
        <v/>
      </c>
      <c r="G443" s="2" t="str">
        <f>_xlfn.IFNA(VLOOKUP(B443&amp;C443,Nat_Champs!$C$2:$D$41,2,),"")</f>
        <v/>
      </c>
      <c r="H443" s="79">
        <f>IFERROR(VLOOKUP(B443&amp;C443,AUS_male_Toplist_21_22!$O$3:$R$2969,2,FALSE),IFERROR(VLOOKUP(B443&amp;C443,AUS_female_Toplist_21_22!$O$3:$R$2879,2,FALSE),"Not found"))</f>
        <v>853</v>
      </c>
      <c r="I443" s="79">
        <f>IFERROR(VLOOKUP(B443&amp;C443,AUS_male_Toplist_21_22!$O$3:$R$2969,3,FALSE),IFERROR(VLOOKUP(B443&amp;C443,AUS_female_Toplist_21_22!$O$3:$R$2879,3,FALSE),"Not found"))</f>
        <v>85</v>
      </c>
      <c r="J443" s="2">
        <f>IFERROR(VLOOKUP(B443&amp;C443,AUS_male_Toplist_21_22!$O$3:$R$2969,4,FALSE),IFERROR(VLOOKUP(B443&amp;C443,AUS_female_Toplist_21_22!$O$3:$R$2879,4,FALSE),"Not found"))</f>
        <v>6</v>
      </c>
      <c r="K443" s="2">
        <f>(COUNTIF($B$2:$B443,$B443)=1)+0</f>
        <v>1</v>
      </c>
      <c r="L443" s="2">
        <f>IF(K443=1,RANK(H443,$H$2:$H$1208,0),"Alternate event")</f>
        <v>889</v>
      </c>
      <c r="M443" s="2" t="str">
        <f t="shared" si="24"/>
        <v>Tafiti SIIVAshot-put</v>
      </c>
      <c r="N443" t="str">
        <f>IF(COUNTIFS($M$2:$M$3996, M443)&gt;1, "Duplicate", "Unique")</f>
        <v>Unique</v>
      </c>
    </row>
    <row r="444" spans="1:14" x14ac:dyDescent="0.2">
      <c r="A444" s="2">
        <f t="shared" si="23"/>
        <v>104</v>
      </c>
      <c r="B444" t="s">
        <v>185</v>
      </c>
      <c r="C444" t="s">
        <v>2</v>
      </c>
      <c r="D444" s="5">
        <v>35826</v>
      </c>
      <c r="E444" s="41">
        <f ca="1">DATEDIF(D444,TODAY(),"y")</f>
        <v>24</v>
      </c>
      <c r="F444" s="42" t="str">
        <f>IFERROR(VLOOKUP(B444&amp;C444,AUS_male_points_list!$A$3:$S$1048576,19,FALSE), IFERROR(VLOOKUP(B444&amp;C444,AUS_female_points_list!$A$3:$S$1048576,19,FALSE),""))</f>
        <v/>
      </c>
      <c r="G444" s="2" t="str">
        <f>_xlfn.IFNA(VLOOKUP(B444&amp;C444,Nat_Champs!$C$2:$D$41,2,),"")</f>
        <v/>
      </c>
      <c r="H444" s="79">
        <f>IFERROR(VLOOKUP(B444&amp;C444,AUS_male_Toplist_21_22!$O$3:$R$2969,2,FALSE),IFERROR(VLOOKUP(B444&amp;C444,AUS_female_Toplist_21_22!$O$3:$R$2879,2,FALSE),"Not found"))</f>
        <v>1106</v>
      </c>
      <c r="I444" s="79">
        <f>IFERROR(VLOOKUP(B444&amp;C444,AUS_male_Toplist_21_22!$O$3:$R$2969,3,FALSE),IFERROR(VLOOKUP(B444&amp;C444,AUS_female_Toplist_21_22!$O$3:$R$2879,3,FALSE),"Not found"))</f>
        <v>85</v>
      </c>
      <c r="J444" s="2">
        <f>IFERROR(VLOOKUP(B444&amp;C444,AUS_male_Toplist_21_22!$O$3:$R$2969,4,FALSE),IFERROR(VLOOKUP(B444&amp;C444,AUS_female_Toplist_21_22!$O$3:$R$2879,4,FALSE),"Not found"))</f>
        <v>9</v>
      </c>
      <c r="K444" s="2">
        <f>(COUNTIF($B$2:$B444,$B444)=1)+0</f>
        <v>0</v>
      </c>
      <c r="L444" s="2" t="str">
        <f>IF(K444=1,RANK(H444,$H$2:$H$1208,0),"Alternate event")</f>
        <v>Alternate event</v>
      </c>
      <c r="M444" s="2" t="str">
        <f t="shared" si="24"/>
        <v>Jacinta BEECHER100m</v>
      </c>
      <c r="N444" t="str">
        <f>IF(COUNTIFS($M$2:$M$3996, M444)&gt;1, "Duplicate", "Unique")</f>
        <v>Unique</v>
      </c>
    </row>
    <row r="445" spans="1:14" x14ac:dyDescent="0.2">
      <c r="A445" s="2">
        <f t="shared" si="23"/>
        <v>104</v>
      </c>
      <c r="B445" t="s">
        <v>1047</v>
      </c>
      <c r="C445" t="s">
        <v>36</v>
      </c>
      <c r="D445" s="5">
        <v>44701</v>
      </c>
      <c r="E445" s="41" t="e">
        <f ca="1">DATEDIF(D445,TODAY(),"y")</f>
        <v>#NUM!</v>
      </c>
      <c r="F445" s="42" t="str">
        <f>IFERROR(VLOOKUP(B445&amp;C445,AUS_male_points_list!$A$3:$S$1048576,19,FALSE), IFERROR(VLOOKUP(B445&amp;C445,AUS_female_points_list!$A$3:$S$1048576,19,FALSE),""))</f>
        <v/>
      </c>
      <c r="G445" s="2" t="str">
        <f>_xlfn.IFNA(VLOOKUP(B445&amp;C445,Nat_Champs!$C$2:$D$41,2,),"")</f>
        <v/>
      </c>
      <c r="H445" s="79">
        <f>IFERROR(VLOOKUP(B445&amp;C445,AUS_male_Toplist_21_22!$O$3:$R$2969,2,FALSE),IFERROR(VLOOKUP(B445&amp;C445,AUS_female_Toplist_21_22!$O$3:$R$2879,2,FALSE),"Not found"))</f>
        <v>926</v>
      </c>
      <c r="I445" s="79">
        <f>IFERROR(VLOOKUP(B445&amp;C445,AUS_male_Toplist_21_22!$O$3:$R$2969,3,FALSE),IFERROR(VLOOKUP(B445&amp;C445,AUS_female_Toplist_21_22!$O$3:$R$2879,3,FALSE),"Not found"))</f>
        <v>85</v>
      </c>
      <c r="J445" s="2">
        <f>IFERROR(VLOOKUP(B445&amp;C445,AUS_male_Toplist_21_22!$O$3:$R$2969,4,FALSE),IFERROR(VLOOKUP(B445&amp;C445,AUS_female_Toplist_21_22!$O$3:$R$2879,4,FALSE),"Not found"))</f>
        <v>19</v>
      </c>
      <c r="K445" s="2">
        <f>(COUNTIF($B$2:$B445,$B445)=1)+0</f>
        <v>1</v>
      </c>
      <c r="L445" s="2">
        <f>IF(K445=1,RANK(H445,$H$2:$H$1208,0),"Alternate event")</f>
        <v>781</v>
      </c>
      <c r="M445" s="2" t="str">
        <f t="shared" si="24"/>
        <v>Tom COGHLANpole-vault</v>
      </c>
      <c r="N445" t="str">
        <f>IF(COUNTIFS($M$2:$M$3996, M445)&gt;1, "Duplicate", "Unique")</f>
        <v>Unique</v>
      </c>
    </row>
    <row r="446" spans="1:14" x14ac:dyDescent="0.2">
      <c r="A446" s="2">
        <f t="shared" si="23"/>
        <v>104</v>
      </c>
      <c r="B446" t="s">
        <v>1077</v>
      </c>
      <c r="C446" t="s">
        <v>36</v>
      </c>
      <c r="D446" s="5">
        <v>34427</v>
      </c>
      <c r="E446" s="41">
        <f ca="1">DATEDIF(D446,TODAY(),"y")</f>
        <v>28</v>
      </c>
      <c r="F446" s="42" t="str">
        <f>IFERROR(VLOOKUP(B446&amp;C446,AUS_male_points_list!$A$3:$S$1048576,19,FALSE), IFERROR(VLOOKUP(B446&amp;C446,AUS_female_points_list!$A$3:$S$1048576,19,FALSE),""))</f>
        <v/>
      </c>
      <c r="G446" s="2" t="str">
        <f>_xlfn.IFNA(VLOOKUP(B446&amp;C446,Nat_Champs!$C$2:$D$41,2,),"")</f>
        <v/>
      </c>
      <c r="H446" s="79">
        <f>IFERROR(VLOOKUP(B446&amp;C446,AUS_male_Toplist_21_22!$O$3:$R$2969,2,FALSE),IFERROR(VLOOKUP(B446&amp;C446,AUS_female_Toplist_21_22!$O$3:$R$2879,2,FALSE),"Not found"))</f>
        <v>926</v>
      </c>
      <c r="I446" s="79">
        <f>IFERROR(VLOOKUP(B446&amp;C446,AUS_male_Toplist_21_22!$O$3:$R$2969,3,FALSE),IFERROR(VLOOKUP(B446&amp;C446,AUS_female_Toplist_21_22!$O$3:$R$2879,3,FALSE),"Not found"))</f>
        <v>85</v>
      </c>
      <c r="J446" s="2">
        <f>IFERROR(VLOOKUP(B446&amp;C446,AUS_male_Toplist_21_22!$O$3:$R$2969,4,FALSE),IFERROR(VLOOKUP(B446&amp;C446,AUS_female_Toplist_21_22!$O$3:$R$2879,4,FALSE),"Not found"))</f>
        <v>19</v>
      </c>
      <c r="K446" s="2">
        <f>(COUNTIF($B$2:$B446,$B446)=1)+0</f>
        <v>1</v>
      </c>
      <c r="L446" s="2">
        <f>IF(K446=1,RANK(H446,$H$2:$H$1208,0),"Alternate event")</f>
        <v>781</v>
      </c>
      <c r="M446" s="2" t="str">
        <f t="shared" si="24"/>
        <v>Brodie CROSSpole-vault</v>
      </c>
      <c r="N446" t="str">
        <f>IF(COUNTIFS($M$2:$M$3996, M446)&gt;1, "Duplicate", "Unique")</f>
        <v>Unique</v>
      </c>
    </row>
    <row r="447" spans="1:14" x14ac:dyDescent="0.2">
      <c r="A447" s="2">
        <f t="shared" si="23"/>
        <v>104</v>
      </c>
      <c r="B447" t="s">
        <v>398</v>
      </c>
      <c r="C447" t="s">
        <v>38</v>
      </c>
      <c r="D447" s="5">
        <v>36741</v>
      </c>
      <c r="E447" s="41">
        <f ca="1">DATEDIF(D447,TODAY(),"y")</f>
        <v>21</v>
      </c>
      <c r="F447" s="42" t="str">
        <f>IFERROR(VLOOKUP(B447&amp;C447,AUS_male_points_list!$A$3:$S$1048576,19,FALSE), IFERROR(VLOOKUP(B447&amp;C447,AUS_female_points_list!$A$3:$S$1048576,19,FALSE),""))</f>
        <v/>
      </c>
      <c r="G447" s="2" t="str">
        <f>_xlfn.IFNA(VLOOKUP(B447&amp;C447,Nat_Champs!$C$2:$D$41,2,),"")</f>
        <v/>
      </c>
      <c r="H447" s="79">
        <f>IFERROR(VLOOKUP(B447&amp;C447,AUS_male_Toplist_21_22!$O$3:$R$2969,2,FALSE),IFERROR(VLOOKUP(B447&amp;C447,AUS_female_Toplist_21_22!$O$3:$R$2879,2,FALSE),"Not found"))</f>
        <v>983</v>
      </c>
      <c r="I447" s="79">
        <f>IFERROR(VLOOKUP(B447&amp;C447,AUS_male_Toplist_21_22!$O$3:$R$2969,3,FALSE),IFERROR(VLOOKUP(B447&amp;C447,AUS_female_Toplist_21_22!$O$3:$R$2879,3,FALSE),"Not found"))</f>
        <v>86</v>
      </c>
      <c r="J447" s="2">
        <f>IFERROR(VLOOKUP(B447&amp;C447,AUS_male_Toplist_21_22!$O$3:$R$2969,4,FALSE),IFERROR(VLOOKUP(B447&amp;C447,AUS_female_Toplist_21_22!$O$3:$R$2879,4,FALSE),"Not found"))</f>
        <v>13</v>
      </c>
      <c r="K447" s="2">
        <f>(COUNTIF($B$2:$B447,$B447)=1)+0</f>
        <v>1</v>
      </c>
      <c r="L447" s="2">
        <f>IF(K447=1,RANK(H447,$H$2:$H$1208,0),"Alternate event")</f>
        <v>638</v>
      </c>
      <c r="M447" s="2" t="str">
        <f t="shared" si="24"/>
        <v>Tahla PONTtriple-jump</v>
      </c>
      <c r="N447" t="str">
        <f>IF(COUNTIFS($M$2:$M$3996, M447)&gt;1, "Duplicate", "Unique")</f>
        <v>Unique</v>
      </c>
    </row>
    <row r="448" spans="1:14" x14ac:dyDescent="0.2">
      <c r="A448" s="2">
        <f t="shared" si="23"/>
        <v>104</v>
      </c>
      <c r="B448" t="s">
        <v>735</v>
      </c>
      <c r="C448" t="s">
        <v>37</v>
      </c>
      <c r="D448" s="5">
        <v>37470</v>
      </c>
      <c r="E448" s="41">
        <f ca="1">DATEDIF(D448,TODAY(),"y")</f>
        <v>19</v>
      </c>
      <c r="F448" s="42" t="str">
        <f>IFERROR(VLOOKUP(B448&amp;C448,AUS_male_points_list!$A$3:$S$1048576,19,FALSE), IFERROR(VLOOKUP(B448&amp;C448,AUS_female_points_list!$A$3:$S$1048576,19,FALSE),""))</f>
        <v/>
      </c>
      <c r="G448" s="2" t="str">
        <f>_xlfn.IFNA(VLOOKUP(B448&amp;C448,Nat_Champs!$C$2:$D$41,2,),"")</f>
        <v/>
      </c>
      <c r="H448" s="79">
        <f>IFERROR(VLOOKUP(B448&amp;C448,AUS_male_Toplist_21_22!$O$3:$R$2969,2,FALSE),IFERROR(VLOOKUP(B448&amp;C448,AUS_female_Toplist_21_22!$O$3:$R$2879,2,FALSE),"Not found"))</f>
        <v>1060</v>
      </c>
      <c r="I448" s="79">
        <f>IFERROR(VLOOKUP(B448&amp;C448,AUS_male_Toplist_21_22!$O$3:$R$2969,3,FALSE),IFERROR(VLOOKUP(B448&amp;C448,AUS_female_Toplist_21_22!$O$3:$R$2879,3,FALSE),"Not found"))</f>
        <v>86</v>
      </c>
      <c r="J448" s="2">
        <f>IFERROR(VLOOKUP(B448&amp;C448,AUS_male_Toplist_21_22!$O$3:$R$2969,4,FALSE),IFERROR(VLOOKUP(B448&amp;C448,AUS_female_Toplist_21_22!$O$3:$R$2879,4,FALSE),"Not found"))</f>
        <v>15</v>
      </c>
      <c r="K448" s="2">
        <f>(COUNTIF($B$2:$B448,$B448)=1)+0</f>
        <v>1</v>
      </c>
      <c r="L448" s="2">
        <f>IF(K448=1,RANK(H448,$H$2:$H$1208,0),"Alternate event")</f>
        <v>346</v>
      </c>
      <c r="M448" s="2" t="str">
        <f t="shared" si="24"/>
        <v>Amiru CHANDRASENAlong-jump</v>
      </c>
      <c r="N448" t="str">
        <f>IF(COUNTIFS($M$2:$M$3996, M448)&gt;1, "Duplicate", "Unique")</f>
        <v>Unique</v>
      </c>
    </row>
    <row r="449" spans="1:14" x14ac:dyDescent="0.2">
      <c r="A449" s="2">
        <f t="shared" si="23"/>
        <v>104</v>
      </c>
      <c r="B449" t="s">
        <v>1084</v>
      </c>
      <c r="C449" t="s">
        <v>42</v>
      </c>
      <c r="D449" s="5">
        <v>37816</v>
      </c>
      <c r="E449" s="41">
        <f ca="1">DATEDIF(D449,TODAY(),"y")</f>
        <v>18</v>
      </c>
      <c r="F449" s="42" t="str">
        <f>IFERROR(VLOOKUP(B449&amp;C449,AUS_male_points_list!$A$3:$S$1048576,19,FALSE), IFERROR(VLOOKUP(B449&amp;C449,AUS_female_points_list!$A$3:$S$1048576,19,FALSE),""))</f>
        <v/>
      </c>
      <c r="G449" s="2" t="str">
        <f>_xlfn.IFNA(VLOOKUP(B449&amp;C449,Nat_Champs!$C$2:$D$41,2,),"")</f>
        <v/>
      </c>
      <c r="H449" s="79">
        <f>IFERROR(VLOOKUP(B449&amp;C449,AUS_male_Toplist_21_22!$O$3:$R$2969,2,FALSE),IFERROR(VLOOKUP(B449&amp;C449,AUS_female_Toplist_21_22!$O$3:$R$2879,2,FALSE),"Not found"))</f>
        <v>869</v>
      </c>
      <c r="I449" s="79">
        <f>IFERROR(VLOOKUP(B449&amp;C449,AUS_male_Toplist_21_22!$O$3:$R$2969,3,FALSE),IFERROR(VLOOKUP(B449&amp;C449,AUS_female_Toplist_21_22!$O$3:$R$2879,3,FALSE),"Not found"))</f>
        <v>87</v>
      </c>
      <c r="J449" s="2">
        <f>IFERROR(VLOOKUP(B449&amp;C449,AUS_male_Toplist_21_22!$O$3:$R$2969,4,FALSE),IFERROR(VLOOKUP(B449&amp;C449,AUS_female_Toplist_21_22!$O$3:$R$2879,4,FALSE),"Not found"))</f>
        <v>8</v>
      </c>
      <c r="K449" s="2">
        <f>(COUNTIF($B$2:$B449,$B449)=1)+0</f>
        <v>1</v>
      </c>
      <c r="L449" s="2">
        <f>IF(K449=1,RANK(H449,$H$2:$H$1208,0),"Alternate event")</f>
        <v>870</v>
      </c>
      <c r="M449" s="2" t="str">
        <f t="shared" si="24"/>
        <v>Jett CARLINhammer-throw</v>
      </c>
      <c r="N449" t="str">
        <f>IF(COUNTIFS($M$2:$M$3996, M449)&gt;1, "Duplicate", "Unique")</f>
        <v>Unique</v>
      </c>
    </row>
    <row r="450" spans="1:14" x14ac:dyDescent="0.2">
      <c r="A450" s="2">
        <f t="shared" ref="A450:A513" si="25">IF(AND(K450=1,J450&lt;=3),A449+1,A449)</f>
        <v>104</v>
      </c>
      <c r="B450" t="s">
        <v>322</v>
      </c>
      <c r="C450" t="s">
        <v>30</v>
      </c>
      <c r="D450" s="5">
        <v>36358</v>
      </c>
      <c r="E450" s="41">
        <f ca="1">DATEDIF(D450,TODAY(),"y")</f>
        <v>22</v>
      </c>
      <c r="F450" s="42" t="str">
        <f>IFERROR(VLOOKUP(B450&amp;C450,AUS_male_points_list!$A$3:$S$1048576,19,FALSE), IFERROR(VLOOKUP(B450&amp;C450,AUS_female_points_list!$A$3:$S$1048576,19,FALSE),""))</f>
        <v/>
      </c>
      <c r="G450" s="2" t="str">
        <f>_xlfn.IFNA(VLOOKUP(B450&amp;C450,Nat_Champs!$C$2:$D$41,2,),"")</f>
        <v/>
      </c>
      <c r="H450" s="79">
        <f>IFERROR(VLOOKUP(B450&amp;C450,AUS_male_Toplist_21_22!$O$3:$R$2969,2,FALSE),IFERROR(VLOOKUP(B450&amp;C450,AUS_female_Toplist_21_22!$O$3:$R$2879,2,FALSE),"Not found"))</f>
        <v>1064</v>
      </c>
      <c r="I450" s="79">
        <f>IFERROR(VLOOKUP(B450&amp;C450,AUS_male_Toplist_21_22!$O$3:$R$2969,3,FALSE),IFERROR(VLOOKUP(B450&amp;C450,AUS_female_Toplist_21_22!$O$3:$R$2879,3,FALSE),"Not found"))</f>
        <v>87</v>
      </c>
      <c r="J450" s="2">
        <f>IFERROR(VLOOKUP(B450&amp;C450,AUS_male_Toplist_21_22!$O$3:$R$2969,4,FALSE),IFERROR(VLOOKUP(B450&amp;C450,AUS_female_Toplist_21_22!$O$3:$R$2879,4,FALSE),"Not found"))</f>
        <v>12</v>
      </c>
      <c r="K450" s="2">
        <f>(COUNTIF($B$2:$B450,$B450)=1)+0</f>
        <v>1</v>
      </c>
      <c r="L450" s="2">
        <f>IF(K450=1,RANK(H450,$H$2:$H$1208,0),"Alternate event")</f>
        <v>329</v>
      </c>
      <c r="M450" s="2" t="str">
        <f t="shared" si="24"/>
        <v>Clio OZANNE-JAQUES10000m</v>
      </c>
      <c r="N450" t="str">
        <f>IF(COUNTIFS($M$2:$M$3996, M450)&gt;1, "Duplicate", "Unique")</f>
        <v>Unique</v>
      </c>
    </row>
    <row r="451" spans="1:14" x14ac:dyDescent="0.2">
      <c r="A451" s="2">
        <f t="shared" si="25"/>
        <v>104</v>
      </c>
      <c r="B451" t="s">
        <v>340</v>
      </c>
      <c r="C451" t="s">
        <v>37</v>
      </c>
      <c r="D451" s="5">
        <v>34623</v>
      </c>
      <c r="E451" s="41">
        <f ca="1">DATEDIF(D451,TODAY(),"y")</f>
        <v>27</v>
      </c>
      <c r="F451" s="42" t="str">
        <f>IFERROR(VLOOKUP(B451&amp;C451,AUS_male_points_list!$A$3:$S$1048576,19,FALSE), IFERROR(VLOOKUP(B451&amp;C451,AUS_female_points_list!$A$3:$S$1048576,19,FALSE),""))</f>
        <v/>
      </c>
      <c r="G451" s="2" t="str">
        <f>_xlfn.IFNA(VLOOKUP(B451&amp;C451,Nat_Champs!$C$2:$D$41,2,),"")</f>
        <v/>
      </c>
      <c r="H451" s="79">
        <f>IFERROR(VLOOKUP(B451&amp;C451,AUS_male_Toplist_21_22!$O$3:$R$2969,2,FALSE),IFERROR(VLOOKUP(B451&amp;C451,AUS_female_Toplist_21_22!$O$3:$R$2879,2,FALSE),"Not found"))</f>
        <v>1025</v>
      </c>
      <c r="I451" s="79">
        <f>IFERROR(VLOOKUP(B451&amp;C451,AUS_male_Toplist_21_22!$O$3:$R$2969,3,FALSE),IFERROR(VLOOKUP(B451&amp;C451,AUS_female_Toplist_21_22!$O$3:$R$2879,3,FALSE),"Not found"))</f>
        <v>87</v>
      </c>
      <c r="J451" s="2">
        <f>IFERROR(VLOOKUP(B451&amp;C451,AUS_male_Toplist_21_22!$O$3:$R$2969,4,FALSE),IFERROR(VLOOKUP(B451&amp;C451,AUS_female_Toplist_21_22!$O$3:$R$2879,4,FALSE),"Not found"))</f>
        <v>12</v>
      </c>
      <c r="K451" s="2">
        <f>(COUNTIF($B$2:$B451,$B451)=1)+0</f>
        <v>0</v>
      </c>
      <c r="L451" s="2" t="str">
        <f>IF(K451=1,RANK(H451,$H$2:$H$1208,0),"Alternate event")</f>
        <v>Alternate event</v>
      </c>
      <c r="M451" s="2" t="str">
        <f t="shared" si="24"/>
        <v>Taneille CRASElong-jump</v>
      </c>
      <c r="N451" t="str">
        <f>IF(COUNTIFS($M$2:$M$3996, M451)&gt;1, "Duplicate", "Unique")</f>
        <v>Unique</v>
      </c>
    </row>
    <row r="452" spans="1:14" x14ac:dyDescent="0.2">
      <c r="A452" s="2">
        <f t="shared" si="25"/>
        <v>104</v>
      </c>
      <c r="B452" t="s">
        <v>1033</v>
      </c>
      <c r="C452" t="s">
        <v>35</v>
      </c>
      <c r="D452" s="5">
        <v>37666</v>
      </c>
      <c r="E452" s="41">
        <f ca="1">DATEDIF(D452,TODAY(),"y")</f>
        <v>19</v>
      </c>
      <c r="F452" s="42" t="str">
        <f>IFERROR(VLOOKUP(B452&amp;C452,AUS_male_points_list!$A$3:$S$1048576,19,FALSE), IFERROR(VLOOKUP(B452&amp;C452,AUS_female_points_list!$A$3:$S$1048576,19,FALSE),""))</f>
        <v/>
      </c>
      <c r="G452" s="2" t="str">
        <f>_xlfn.IFNA(VLOOKUP(B452&amp;C452,Nat_Champs!$C$2:$D$41,2,),"")</f>
        <v/>
      </c>
      <c r="H452" s="79">
        <f>IFERROR(VLOOKUP(B452&amp;C452,AUS_male_Toplist_21_22!$O$3:$R$2969,2,FALSE),IFERROR(VLOOKUP(B452&amp;C452,AUS_female_Toplist_21_22!$O$3:$R$2879,2,FALSE),"Not found"))</f>
        <v>1002</v>
      </c>
      <c r="I452" s="79">
        <f>IFERROR(VLOOKUP(B452&amp;C452,AUS_male_Toplist_21_22!$O$3:$R$2969,3,FALSE),IFERROR(VLOOKUP(B452&amp;C452,AUS_female_Toplist_21_22!$O$3:$R$2879,3,FALSE),"Not found"))</f>
        <v>87</v>
      </c>
      <c r="J452" s="2">
        <f>IFERROR(VLOOKUP(B452&amp;C452,AUS_male_Toplist_21_22!$O$3:$R$2969,4,FALSE),IFERROR(VLOOKUP(B452&amp;C452,AUS_female_Toplist_21_22!$O$3:$R$2879,4,FALSE),"Not found"))</f>
        <v>13</v>
      </c>
      <c r="K452" s="2">
        <f>(COUNTIF($B$2:$B452,$B452)=1)+0</f>
        <v>1</v>
      </c>
      <c r="L452" s="2">
        <f>IF(K452=1,RANK(H452,$H$2:$H$1208,0),"Alternate event")</f>
        <v>578</v>
      </c>
      <c r="M452" s="2" t="str">
        <f t="shared" si="24"/>
        <v>Ethan PETCOShigh-jump</v>
      </c>
      <c r="N452" t="str">
        <f>IF(COUNTIFS($M$2:$M$3996, M452)&gt;1, "Duplicate", "Unique")</f>
        <v>Unique</v>
      </c>
    </row>
    <row r="453" spans="1:14" x14ac:dyDescent="0.2">
      <c r="A453" s="2">
        <f t="shared" si="25"/>
        <v>104</v>
      </c>
      <c r="B453" t="s">
        <v>1076</v>
      </c>
      <c r="C453" t="s">
        <v>35</v>
      </c>
      <c r="D453" s="5">
        <v>37333</v>
      </c>
      <c r="E453" s="41">
        <f ca="1">DATEDIF(D453,TODAY(),"y")</f>
        <v>20</v>
      </c>
      <c r="F453" s="42" t="str">
        <f>IFERROR(VLOOKUP(B453&amp;C453,AUS_male_points_list!$A$3:$S$1048576,19,FALSE), IFERROR(VLOOKUP(B453&amp;C453,AUS_female_points_list!$A$3:$S$1048576,19,FALSE),""))</f>
        <v/>
      </c>
      <c r="G453" s="2" t="str">
        <f>_xlfn.IFNA(VLOOKUP(B453&amp;C453,Nat_Champs!$C$2:$D$41,2,),"")</f>
        <v/>
      </c>
      <c r="H453" s="79">
        <f>IFERROR(VLOOKUP(B453&amp;C453,AUS_male_Toplist_21_22!$O$3:$R$2969,2,FALSE),IFERROR(VLOOKUP(B453&amp;C453,AUS_female_Toplist_21_22!$O$3:$R$2879,2,FALSE),"Not found"))</f>
        <v>1002</v>
      </c>
      <c r="I453" s="79">
        <f>IFERROR(VLOOKUP(B453&amp;C453,AUS_male_Toplist_21_22!$O$3:$R$2969,3,FALSE),IFERROR(VLOOKUP(B453&amp;C453,AUS_female_Toplist_21_22!$O$3:$R$2879,3,FALSE),"Not found"))</f>
        <v>87</v>
      </c>
      <c r="J453" s="2">
        <f>IFERROR(VLOOKUP(B453&amp;C453,AUS_male_Toplist_21_22!$O$3:$R$2969,4,FALSE),IFERROR(VLOOKUP(B453&amp;C453,AUS_female_Toplist_21_22!$O$3:$R$2879,4,FALSE),"Not found"))</f>
        <v>13</v>
      </c>
      <c r="K453" s="2">
        <f>(COUNTIF($B$2:$B453,$B453)=1)+0</f>
        <v>1</v>
      </c>
      <c r="L453" s="2">
        <f>IF(K453=1,RANK(H453,$H$2:$H$1208,0),"Alternate event")</f>
        <v>578</v>
      </c>
      <c r="M453" s="2" t="str">
        <f t="shared" si="24"/>
        <v>Jonathan TITMARSHhigh-jump</v>
      </c>
      <c r="N453" t="str">
        <f>IF(COUNTIFS($M$2:$M$3996, M453)&gt;1, "Duplicate", "Unique")</f>
        <v>Unique</v>
      </c>
    </row>
    <row r="454" spans="1:14" x14ac:dyDescent="0.2">
      <c r="A454" s="2">
        <f t="shared" si="25"/>
        <v>104</v>
      </c>
      <c r="B454" t="s">
        <v>767</v>
      </c>
      <c r="C454" t="s">
        <v>35</v>
      </c>
      <c r="D454" s="5">
        <v>38035</v>
      </c>
      <c r="E454" s="41">
        <f ca="1">DATEDIF(D454,TODAY(),"y")</f>
        <v>18</v>
      </c>
      <c r="F454" s="42" t="str">
        <f>IFERROR(VLOOKUP(B454&amp;C454,AUS_male_points_list!$A$3:$S$1048576,19,FALSE), IFERROR(VLOOKUP(B454&amp;C454,AUS_female_points_list!$A$3:$S$1048576,19,FALSE),""))</f>
        <v/>
      </c>
      <c r="G454" s="2" t="str">
        <f>_xlfn.IFNA(VLOOKUP(B454&amp;C454,Nat_Champs!$C$2:$D$41,2,),"")</f>
        <v/>
      </c>
      <c r="H454" s="79">
        <f>IFERROR(VLOOKUP(B454&amp;C454,AUS_male_Toplist_21_22!$O$3:$R$2969,2,FALSE),IFERROR(VLOOKUP(B454&amp;C454,AUS_female_Toplist_21_22!$O$3:$R$2879,2,FALSE),"Not found"))</f>
        <v>1002</v>
      </c>
      <c r="I454" s="79">
        <f>IFERROR(VLOOKUP(B454&amp;C454,AUS_male_Toplist_21_22!$O$3:$R$2969,3,FALSE),IFERROR(VLOOKUP(B454&amp;C454,AUS_female_Toplist_21_22!$O$3:$R$2879,3,FALSE),"Not found"))</f>
        <v>87</v>
      </c>
      <c r="J454" s="2">
        <f>IFERROR(VLOOKUP(B454&amp;C454,AUS_male_Toplist_21_22!$O$3:$R$2969,4,FALSE),IFERROR(VLOOKUP(B454&amp;C454,AUS_female_Toplist_21_22!$O$3:$R$2879,4,FALSE),"Not found"))</f>
        <v>13</v>
      </c>
      <c r="K454" s="2">
        <f>(COUNTIF($B$2:$B454,$B454)=1)+0</f>
        <v>1</v>
      </c>
      <c r="L454" s="2">
        <f>IF(K454=1,RANK(H454,$H$2:$H$1208,0),"Alternate event")</f>
        <v>578</v>
      </c>
      <c r="M454" s="2" t="str">
        <f t="shared" si="24"/>
        <v>Darcy HOLMEShigh-jump</v>
      </c>
      <c r="N454" t="str">
        <f>IF(COUNTIFS($M$2:$M$3996, M454)&gt;1, "Duplicate", "Unique")</f>
        <v>Unique</v>
      </c>
    </row>
    <row r="455" spans="1:14" x14ac:dyDescent="0.2">
      <c r="A455" s="2">
        <f t="shared" si="25"/>
        <v>104</v>
      </c>
      <c r="B455" t="s">
        <v>764</v>
      </c>
      <c r="C455" t="s">
        <v>35</v>
      </c>
      <c r="D455" s="5">
        <v>37047</v>
      </c>
      <c r="E455" s="41">
        <f ca="1">DATEDIF(D455,TODAY(),"y")</f>
        <v>20</v>
      </c>
      <c r="F455" s="42" t="str">
        <f>IFERROR(VLOOKUP(B455&amp;C455,AUS_male_points_list!$A$3:$S$1048576,19,FALSE), IFERROR(VLOOKUP(B455&amp;C455,AUS_female_points_list!$A$3:$S$1048576,19,FALSE),""))</f>
        <v/>
      </c>
      <c r="G455" s="2" t="str">
        <f>_xlfn.IFNA(VLOOKUP(B455&amp;C455,Nat_Champs!$C$2:$D$41,2,),"")</f>
        <v/>
      </c>
      <c r="H455" s="79">
        <f>IFERROR(VLOOKUP(B455&amp;C455,AUS_male_Toplist_21_22!$O$3:$R$2969,2,FALSE),IFERROR(VLOOKUP(B455&amp;C455,AUS_female_Toplist_21_22!$O$3:$R$2879,2,FALSE),"Not found"))</f>
        <v>1002</v>
      </c>
      <c r="I455" s="79">
        <f>IFERROR(VLOOKUP(B455&amp;C455,AUS_male_Toplist_21_22!$O$3:$R$2969,3,FALSE),IFERROR(VLOOKUP(B455&amp;C455,AUS_female_Toplist_21_22!$O$3:$R$2879,3,FALSE),"Not found"))</f>
        <v>87</v>
      </c>
      <c r="J455" s="2">
        <f>IFERROR(VLOOKUP(B455&amp;C455,AUS_male_Toplist_21_22!$O$3:$R$2969,4,FALSE),IFERROR(VLOOKUP(B455&amp;C455,AUS_female_Toplist_21_22!$O$3:$R$2879,4,FALSE),"Not found"))</f>
        <v>13</v>
      </c>
      <c r="K455" s="2">
        <f>(COUNTIF($B$2:$B455,$B455)=1)+0</f>
        <v>1</v>
      </c>
      <c r="L455" s="2">
        <f>IF(K455=1,RANK(H455,$H$2:$H$1208,0),"Alternate event")</f>
        <v>578</v>
      </c>
      <c r="M455" s="2" t="str">
        <f t="shared" si="24"/>
        <v>Nicholas KOLLIAShigh-jump</v>
      </c>
      <c r="N455" t="str">
        <f>IF(COUNTIFS($M$2:$M$3996, M455)&gt;1, "Duplicate", "Unique")</f>
        <v>Unique</v>
      </c>
    </row>
    <row r="456" spans="1:14" x14ac:dyDescent="0.2">
      <c r="A456" s="2">
        <f t="shared" si="25"/>
        <v>104</v>
      </c>
      <c r="B456" t="s">
        <v>765</v>
      </c>
      <c r="C456" t="s">
        <v>35</v>
      </c>
      <c r="D456" s="5">
        <v>36840</v>
      </c>
      <c r="E456" s="41">
        <f ca="1">DATEDIF(D456,TODAY(),"y")</f>
        <v>21</v>
      </c>
      <c r="F456" s="42" t="str">
        <f>IFERROR(VLOOKUP(B456&amp;C456,AUS_male_points_list!$A$3:$S$1048576,19,FALSE), IFERROR(VLOOKUP(B456&amp;C456,AUS_female_points_list!$A$3:$S$1048576,19,FALSE),""))</f>
        <v/>
      </c>
      <c r="G456" s="2" t="str">
        <f>_xlfn.IFNA(VLOOKUP(B456&amp;C456,Nat_Champs!$C$2:$D$41,2,),"")</f>
        <v/>
      </c>
      <c r="H456" s="79">
        <f>IFERROR(VLOOKUP(B456&amp;C456,AUS_male_Toplist_21_22!$O$3:$R$2969,2,FALSE),IFERROR(VLOOKUP(B456&amp;C456,AUS_female_Toplist_21_22!$O$3:$R$2879,2,FALSE),"Not found"))</f>
        <v>1002</v>
      </c>
      <c r="I456" s="79">
        <f>IFERROR(VLOOKUP(B456&amp;C456,AUS_male_Toplist_21_22!$O$3:$R$2969,3,FALSE),IFERROR(VLOOKUP(B456&amp;C456,AUS_female_Toplist_21_22!$O$3:$R$2879,3,FALSE),"Not found"))</f>
        <v>87</v>
      </c>
      <c r="J456" s="2">
        <f>IFERROR(VLOOKUP(B456&amp;C456,AUS_male_Toplist_21_22!$O$3:$R$2969,4,FALSE),IFERROR(VLOOKUP(B456&amp;C456,AUS_female_Toplist_21_22!$O$3:$R$2879,4,FALSE),"Not found"))</f>
        <v>13</v>
      </c>
      <c r="K456" s="2">
        <f>(COUNTIF($B$2:$B456,$B456)=1)+0</f>
        <v>1</v>
      </c>
      <c r="L456" s="2">
        <f>IF(K456=1,RANK(H456,$H$2:$H$1208,0),"Alternate event")</f>
        <v>578</v>
      </c>
      <c r="M456" s="2" t="str">
        <f t="shared" si="24"/>
        <v>Sean SZALEKhigh-jump</v>
      </c>
      <c r="N456" t="str">
        <f>IF(COUNTIFS($M$2:$M$3996, M456)&gt;1, "Duplicate", "Unique")</f>
        <v>Unique</v>
      </c>
    </row>
    <row r="457" spans="1:14" x14ac:dyDescent="0.2">
      <c r="A457" s="2">
        <f t="shared" si="25"/>
        <v>104</v>
      </c>
      <c r="B457" t="s">
        <v>367</v>
      </c>
      <c r="C457" t="s">
        <v>38</v>
      </c>
      <c r="D457" s="5">
        <v>35173</v>
      </c>
      <c r="E457" s="41">
        <f ca="1">DATEDIF(D457,TODAY(),"y")</f>
        <v>25</v>
      </c>
      <c r="F457" s="42" t="str">
        <f>IFERROR(VLOOKUP(B457&amp;C457,AUS_male_points_list!$A$3:$S$1048576,19,FALSE), IFERROR(VLOOKUP(B457&amp;C457,AUS_female_points_list!$A$3:$S$1048576,19,FALSE),""))</f>
        <v/>
      </c>
      <c r="G457" s="2" t="str">
        <f>_xlfn.IFNA(VLOOKUP(B457&amp;C457,Nat_Champs!$C$2:$D$41,2,),"")</f>
        <v/>
      </c>
      <c r="H457" s="79">
        <f>IFERROR(VLOOKUP(B457&amp;C457,AUS_male_Toplist_21_22!$O$3:$R$2969,2,FALSE),IFERROR(VLOOKUP(B457&amp;C457,AUS_female_Toplist_21_22!$O$3:$R$2879,2,FALSE),"Not found"))</f>
        <v>981</v>
      </c>
      <c r="I457" s="79">
        <f>IFERROR(VLOOKUP(B457&amp;C457,AUS_male_Toplist_21_22!$O$3:$R$2969,3,FALSE),IFERROR(VLOOKUP(B457&amp;C457,AUS_female_Toplist_21_22!$O$3:$R$2879,3,FALSE),"Not found"))</f>
        <v>87</v>
      </c>
      <c r="J457" s="2">
        <f>IFERROR(VLOOKUP(B457&amp;C457,AUS_male_Toplist_21_22!$O$3:$R$2969,4,FALSE),IFERROR(VLOOKUP(B457&amp;C457,AUS_female_Toplist_21_22!$O$3:$R$2879,4,FALSE),"Not found"))</f>
        <v>14</v>
      </c>
      <c r="K457" s="2">
        <f>(COUNTIF($B$2:$B457,$B457)=1)+0</f>
        <v>0</v>
      </c>
      <c r="L457" s="2" t="str">
        <f>IF(K457=1,RANK(H457,$H$2:$H$1208,0),"Alternate event")</f>
        <v>Alternate event</v>
      </c>
      <c r="M457" s="2" t="str">
        <f t="shared" si="24"/>
        <v>Jessie HARPERtriple-jump</v>
      </c>
      <c r="N457" t="str">
        <f>IF(COUNTIFS($M$2:$M$3996, M457)&gt;1, "Duplicate", "Unique")</f>
        <v>Unique</v>
      </c>
    </row>
    <row r="458" spans="1:14" x14ac:dyDescent="0.2">
      <c r="A458" s="2">
        <f t="shared" si="25"/>
        <v>104</v>
      </c>
      <c r="B458" t="s">
        <v>682</v>
      </c>
      <c r="C458" t="s">
        <v>29</v>
      </c>
      <c r="D458" s="5">
        <v>36253</v>
      </c>
      <c r="E458" s="41">
        <f ca="1">DATEDIF(D458,TODAY(),"y")</f>
        <v>23</v>
      </c>
      <c r="F458" s="42" t="str">
        <f>IFERROR(VLOOKUP(B458&amp;C458,AUS_male_points_list!$A$3:$S$1048576,19,FALSE), IFERROR(VLOOKUP(B458&amp;C458,AUS_female_points_list!$A$3:$S$1048576,19,FALSE),""))</f>
        <v/>
      </c>
      <c r="G458" s="2" t="str">
        <f>_xlfn.IFNA(VLOOKUP(B458&amp;C458,Nat_Champs!$C$2:$D$41,2,),"")</f>
        <v/>
      </c>
      <c r="H458" s="79">
        <f>IFERROR(VLOOKUP(B458&amp;C458,AUS_male_Toplist_21_22!$O$3:$R$2969,2,FALSE),IFERROR(VLOOKUP(B458&amp;C458,AUS_female_Toplist_21_22!$O$3:$R$2879,2,FALSE),"Not found"))</f>
        <v>1099</v>
      </c>
      <c r="I458" s="79">
        <f>IFERROR(VLOOKUP(B458&amp;C458,AUS_male_Toplist_21_22!$O$3:$R$2969,3,FALSE),IFERROR(VLOOKUP(B458&amp;C458,AUS_female_Toplist_21_22!$O$3:$R$2879,3,FALSE),"Not found"))</f>
        <v>88</v>
      </c>
      <c r="J458" s="2">
        <f>IFERROR(VLOOKUP(B458&amp;C458,AUS_male_Toplist_21_22!$O$3:$R$2969,4,FALSE),IFERROR(VLOOKUP(B458&amp;C458,AUS_female_Toplist_21_22!$O$3:$R$2879,4,FALSE),"Not found"))</f>
        <v>9</v>
      </c>
      <c r="K458" s="2">
        <f>(COUNTIF($B$2:$B458,$B458)=1)+0</f>
        <v>0</v>
      </c>
      <c r="L458" s="2" t="str">
        <f>IF(K458=1,RANK(H458,$H$2:$H$1208,0),"Alternate event")</f>
        <v>Alternate event</v>
      </c>
      <c r="M458" s="2" t="str">
        <f t="shared" si="24"/>
        <v>Zachary FACIONI5000m</v>
      </c>
      <c r="N458" t="str">
        <f>IF(COUNTIFS($M$2:$M$3996, M458)&gt;1, "Duplicate", "Unique")</f>
        <v>Unique</v>
      </c>
    </row>
    <row r="459" spans="1:14" x14ac:dyDescent="0.2">
      <c r="A459" s="2">
        <f t="shared" si="25"/>
        <v>104</v>
      </c>
      <c r="B459" t="s">
        <v>926</v>
      </c>
      <c r="C459" t="s">
        <v>32</v>
      </c>
      <c r="E459" s="41"/>
      <c r="F459" s="42" t="str">
        <f>IFERROR(VLOOKUP(B459&amp;C459,AUS_male_points_list!$A$3:$S$1048576,19,FALSE), IFERROR(VLOOKUP(B459&amp;C459,AUS_female_points_list!$A$3:$S$1048576,19,FALSE),""))</f>
        <v/>
      </c>
      <c r="G459" s="2" t="str">
        <f>_xlfn.IFNA(VLOOKUP(B459&amp;C459,Nat_Champs!$C$2:$D$41,2,),"")</f>
        <v/>
      </c>
      <c r="H459" s="79">
        <f>IFERROR(VLOOKUP(B459&amp;C459,AUS_male_Toplist_21_22!$O$3:$R$2969,2,FALSE),IFERROR(VLOOKUP(B459&amp;C459,AUS_female_Toplist_21_22!$O$3:$R$2879,2,FALSE),"Not found"))</f>
        <v>1061</v>
      </c>
      <c r="I459" s="79">
        <f>IFERROR(VLOOKUP(B459&amp;C459,AUS_male_Toplist_21_22!$O$3:$R$2969,3,FALSE),IFERROR(VLOOKUP(B459&amp;C459,AUS_female_Toplist_21_22!$O$3:$R$2879,3,FALSE),"Not found"))</f>
        <v>89</v>
      </c>
      <c r="J459" s="2">
        <f>IFERROR(VLOOKUP(B459&amp;C459,AUS_male_Toplist_21_22!$O$3:$R$2969,4,FALSE),IFERROR(VLOOKUP(B459&amp;C459,AUS_female_Toplist_21_22!$O$3:$R$2879,4,FALSE),"Not found"))</f>
        <v>10</v>
      </c>
      <c r="K459" s="2">
        <f>(COUNTIF($B$2:$B459,$B459)=1)+0</f>
        <v>1</v>
      </c>
      <c r="L459" s="2">
        <f>IF(K459=1,RANK(H459,$H$2:$H$1208,0),"Alternate event")</f>
        <v>342</v>
      </c>
      <c r="M459" s="2" t="str">
        <f t="shared" si="24"/>
        <v>Emily BRITTON100mh</v>
      </c>
      <c r="N459" t="str">
        <f>IF(COUNTIFS($M$2:$M$3996, M459)&gt;1, "Duplicate", "Unique")</f>
        <v>Unique</v>
      </c>
    </row>
    <row r="460" spans="1:14" x14ac:dyDescent="0.2">
      <c r="A460" s="2">
        <f t="shared" si="25"/>
        <v>104</v>
      </c>
      <c r="B460" t="s">
        <v>957</v>
      </c>
      <c r="C460" t="s">
        <v>41</v>
      </c>
      <c r="D460" s="5">
        <v>33047</v>
      </c>
      <c r="E460" s="41">
        <f ca="1">DATEDIF(D460,TODAY(),"y")</f>
        <v>31</v>
      </c>
      <c r="F460" s="42" t="str">
        <f>IFERROR(VLOOKUP(B460&amp;C460,AUS_male_points_list!$A$3:$S$1048576,19,FALSE), IFERROR(VLOOKUP(B460&amp;C460,AUS_female_points_list!$A$3:$S$1048576,19,FALSE),""))</f>
        <v/>
      </c>
      <c r="G460" s="2" t="str">
        <f>_xlfn.IFNA(VLOOKUP(B460&amp;C460,Nat_Champs!$C$2:$D$41,2,),"")</f>
        <v/>
      </c>
      <c r="H460" s="79">
        <f>IFERROR(VLOOKUP(B460&amp;C460,AUS_male_Toplist_21_22!$O$3:$R$2969,2,FALSE),IFERROR(VLOOKUP(B460&amp;C460,AUS_female_Toplist_21_22!$O$3:$R$2879,2,FALSE),"Not found"))</f>
        <v>828</v>
      </c>
      <c r="I460" s="79">
        <f>IFERROR(VLOOKUP(B460&amp;C460,AUS_male_Toplist_21_22!$O$3:$R$2969,3,FALSE),IFERROR(VLOOKUP(B460&amp;C460,AUS_female_Toplist_21_22!$O$3:$R$2879,3,FALSE),"Not found"))</f>
        <v>89</v>
      </c>
      <c r="J460" s="2">
        <f>IFERROR(VLOOKUP(B460&amp;C460,AUS_male_Toplist_21_22!$O$3:$R$2969,4,FALSE),IFERROR(VLOOKUP(B460&amp;C460,AUS_female_Toplist_21_22!$O$3:$R$2879,4,FALSE),"Not found"))</f>
        <v>19</v>
      </c>
      <c r="K460" s="2">
        <f>(COUNTIF($B$2:$B460,$B460)=1)+0</f>
        <v>1</v>
      </c>
      <c r="L460" s="2">
        <f>IF(K460=1,RANK(H460,$H$2:$H$1208,0),"Alternate event")</f>
        <v>908</v>
      </c>
      <c r="M460" s="2" t="str">
        <f t="shared" si="24"/>
        <v>Karen CLARKEjavelin-throw</v>
      </c>
      <c r="N460" t="str">
        <f>IF(COUNTIFS($M$2:$M$3996, M460)&gt;1, "Duplicate", "Unique")</f>
        <v>Unique</v>
      </c>
    </row>
    <row r="461" spans="1:14" x14ac:dyDescent="0.2">
      <c r="A461" s="2">
        <f t="shared" si="25"/>
        <v>104</v>
      </c>
      <c r="B461" t="s">
        <v>1059</v>
      </c>
      <c r="C461" t="s">
        <v>41</v>
      </c>
      <c r="D461" s="5">
        <v>35041</v>
      </c>
      <c r="E461" s="41">
        <f ca="1">DATEDIF(D461,TODAY(),"y")</f>
        <v>26</v>
      </c>
      <c r="F461" s="42" t="str">
        <f>IFERROR(VLOOKUP(B461&amp;C461,AUS_male_points_list!$A$3:$S$1048576,19,FALSE), IFERROR(VLOOKUP(B461&amp;C461,AUS_female_points_list!$A$3:$S$1048576,19,FALSE),""))</f>
        <v/>
      </c>
      <c r="G461" s="2" t="str">
        <f>_xlfn.IFNA(VLOOKUP(B461&amp;C461,Nat_Champs!$C$2:$D$41,2,),"")</f>
        <v/>
      </c>
      <c r="H461" s="79">
        <f>IFERROR(VLOOKUP(B461&amp;C461,AUS_male_Toplist_21_22!$O$3:$R$2969,2,FALSE),IFERROR(VLOOKUP(B461&amp;C461,AUS_female_Toplist_21_22!$O$3:$R$2879,2,FALSE),"Not found"))</f>
        <v>957</v>
      </c>
      <c r="I461" s="79">
        <f>IFERROR(VLOOKUP(B461&amp;C461,AUS_male_Toplist_21_22!$O$3:$R$2969,3,FALSE),IFERROR(VLOOKUP(B461&amp;C461,AUS_female_Toplist_21_22!$O$3:$R$2879,3,FALSE),"Not found"))</f>
        <v>90</v>
      </c>
      <c r="J461" s="2">
        <f>IFERROR(VLOOKUP(B461&amp;C461,AUS_male_Toplist_21_22!$O$3:$R$2969,4,FALSE),IFERROR(VLOOKUP(B461&amp;C461,AUS_female_Toplist_21_22!$O$3:$R$2879,4,FALSE),"Not found"))</f>
        <v>10</v>
      </c>
      <c r="K461" s="2">
        <f>(COUNTIF($B$2:$B461,$B461)=1)+0</f>
        <v>1</v>
      </c>
      <c r="L461" s="2">
        <f>IF(K461=1,RANK(H461,$H$2:$H$1208,0),"Alternate event")</f>
        <v>722</v>
      </c>
      <c r="M461" s="2" t="str">
        <f t="shared" si="24"/>
        <v>Saxon WARDjavelin-throw</v>
      </c>
      <c r="N461" t="str">
        <f>IF(COUNTIFS($M$2:$M$3996, M461)&gt;1, "Duplicate", "Unique")</f>
        <v>Unique</v>
      </c>
    </row>
    <row r="462" spans="1:14" x14ac:dyDescent="0.2">
      <c r="A462" s="2">
        <f t="shared" si="25"/>
        <v>104</v>
      </c>
      <c r="B462" t="s">
        <v>785</v>
      </c>
      <c r="C462" t="s">
        <v>40</v>
      </c>
      <c r="D462" s="5">
        <v>35930</v>
      </c>
      <c r="E462" s="41">
        <f ca="1">DATEDIF(D462,TODAY(),"y")</f>
        <v>23</v>
      </c>
      <c r="F462" s="42" t="str">
        <f>IFERROR(VLOOKUP(B462&amp;C462,AUS_male_points_list!$A$3:$S$1048576,19,FALSE), IFERROR(VLOOKUP(B462&amp;C462,AUS_female_points_list!$A$3:$S$1048576,19,FALSE),""))</f>
        <v/>
      </c>
      <c r="G462" s="2" t="str">
        <f>_xlfn.IFNA(VLOOKUP(B462&amp;C462,Nat_Champs!$C$2:$D$41,2,),"")</f>
        <v/>
      </c>
      <c r="H462" s="79">
        <f>IFERROR(VLOOKUP(B462&amp;C462,AUS_male_Toplist_21_22!$O$3:$R$2969,2,FALSE),IFERROR(VLOOKUP(B462&amp;C462,AUS_female_Toplist_21_22!$O$3:$R$2879,2,FALSE),"Not found"))</f>
        <v>917</v>
      </c>
      <c r="I462" s="79">
        <f>IFERROR(VLOOKUP(B462&amp;C462,AUS_male_Toplist_21_22!$O$3:$R$2969,3,FALSE),IFERROR(VLOOKUP(B462&amp;C462,AUS_female_Toplist_21_22!$O$3:$R$2879,3,FALSE),"Not found"))</f>
        <v>91</v>
      </c>
      <c r="J462" s="2">
        <f>IFERROR(VLOOKUP(B462&amp;C462,AUS_male_Toplist_21_22!$O$3:$R$2969,4,FALSE),IFERROR(VLOOKUP(B462&amp;C462,AUS_female_Toplist_21_22!$O$3:$R$2879,4,FALSE),"Not found"))</f>
        <v>6</v>
      </c>
      <c r="K462" s="2">
        <f>(COUNTIF($B$2:$B462,$B462)=1)+0</f>
        <v>1</v>
      </c>
      <c r="L462" s="2">
        <f>IF(K462=1,RANK(H462,$H$2:$H$1208,0),"Alternate event")</f>
        <v>804</v>
      </c>
      <c r="M462" s="2" t="str">
        <f t="shared" si="24"/>
        <v>Nicholas DYSONdiscus-throw</v>
      </c>
      <c r="N462" t="str">
        <f>IF(COUNTIFS($M$2:$M$3996, M462)&gt;1, "Duplicate", "Unique")</f>
        <v>Unique</v>
      </c>
    </row>
    <row r="463" spans="1:14" x14ac:dyDescent="0.2">
      <c r="A463" s="2">
        <f t="shared" si="25"/>
        <v>104</v>
      </c>
      <c r="B463" t="s">
        <v>518</v>
      </c>
      <c r="C463" t="s">
        <v>25</v>
      </c>
      <c r="D463" s="5">
        <v>36566</v>
      </c>
      <c r="E463" s="41">
        <f ca="1">DATEDIF(D463,TODAY(),"y")</f>
        <v>22</v>
      </c>
      <c r="F463" s="42" t="str">
        <f>IFERROR(VLOOKUP(B463&amp;C463,AUS_male_points_list!$A$3:$S$1048576,19,FALSE), IFERROR(VLOOKUP(B463&amp;C463,AUS_female_points_list!$A$3:$S$1048576,19,FALSE),""))</f>
        <v/>
      </c>
      <c r="G463" s="2" t="str">
        <f>_xlfn.IFNA(VLOOKUP(B463&amp;C463,Nat_Champs!$C$2:$D$41,2,),"")</f>
        <v/>
      </c>
      <c r="H463" s="79">
        <f>IFERROR(VLOOKUP(B463&amp;C463,AUS_male_Toplist_21_22!$O$3:$R$2969,2,FALSE),IFERROR(VLOOKUP(B463&amp;C463,AUS_female_Toplist_21_22!$O$3:$R$2879,2,FALSE),"Not found"))</f>
        <v>1099</v>
      </c>
      <c r="I463" s="79">
        <f>IFERROR(VLOOKUP(B463&amp;C463,AUS_male_Toplist_21_22!$O$3:$R$2969,3,FALSE),IFERROR(VLOOKUP(B463&amp;C463,AUS_female_Toplist_21_22!$O$3:$R$2879,3,FALSE),"Not found"))</f>
        <v>91</v>
      </c>
      <c r="J463" s="2">
        <f>IFERROR(VLOOKUP(B463&amp;C463,AUS_male_Toplist_21_22!$O$3:$R$2969,4,FALSE),IFERROR(VLOOKUP(B463&amp;C463,AUS_female_Toplist_21_22!$O$3:$R$2879,4,FALSE),"Not found"))</f>
        <v>7</v>
      </c>
      <c r="K463" s="2">
        <f>(COUNTIF($B$2:$B463,$B463)=1)+0</f>
        <v>1</v>
      </c>
      <c r="L463" s="2">
        <f>IF(K463=1,RANK(H463,$H$2:$H$1208,0),"Alternate event")</f>
        <v>198</v>
      </c>
      <c r="M463" s="2" t="str">
        <f t="shared" si="24"/>
        <v>Christopher IUS200m</v>
      </c>
      <c r="N463" t="str">
        <f>IF(COUNTIFS($M$2:$M$3996, M463)&gt;1, "Duplicate", "Unique")</f>
        <v>Unique</v>
      </c>
    </row>
    <row r="464" spans="1:14" x14ac:dyDescent="0.2">
      <c r="A464" s="2">
        <f t="shared" si="25"/>
        <v>104</v>
      </c>
      <c r="B464" t="s">
        <v>301</v>
      </c>
      <c r="C464" t="s">
        <v>34</v>
      </c>
      <c r="D464" s="5">
        <v>37286</v>
      </c>
      <c r="E464" s="41">
        <f ca="1">DATEDIF(D464,TODAY(),"y")</f>
        <v>20</v>
      </c>
      <c r="F464" s="42" t="str">
        <f>IFERROR(VLOOKUP(B464&amp;C464,AUS_male_points_list!$A$3:$S$1048576,19,FALSE), IFERROR(VLOOKUP(B464&amp;C464,AUS_female_points_list!$A$3:$S$1048576,19,FALSE),""))</f>
        <v/>
      </c>
      <c r="G464" s="2" t="str">
        <f>_xlfn.IFNA(VLOOKUP(B464&amp;C464,Nat_Champs!$C$2:$D$41,2,),"")</f>
        <v/>
      </c>
      <c r="H464" s="79">
        <f>IFERROR(VLOOKUP(B464&amp;C464,AUS_male_Toplist_21_22!$O$3:$R$2969,2,FALSE),IFERROR(VLOOKUP(B464&amp;C464,AUS_female_Toplist_21_22!$O$3:$R$2879,2,FALSE),"Not found"))</f>
        <v>1025</v>
      </c>
      <c r="I464" s="79">
        <f>IFERROR(VLOOKUP(B464&amp;C464,AUS_male_Toplist_21_22!$O$3:$R$2969,3,FALSE),IFERROR(VLOOKUP(B464&amp;C464,AUS_female_Toplist_21_22!$O$3:$R$2879,3,FALSE),"Not found"))</f>
        <v>91</v>
      </c>
      <c r="J464" s="2">
        <f>IFERROR(VLOOKUP(B464&amp;C464,AUS_male_Toplist_21_22!$O$3:$R$2969,4,FALSE),IFERROR(VLOOKUP(B464&amp;C464,AUS_female_Toplist_21_22!$O$3:$R$2879,4,FALSE),"Not found"))</f>
        <v>17</v>
      </c>
      <c r="K464" s="2">
        <f>(COUNTIF($B$2:$B464,$B464)=1)+0</f>
        <v>1</v>
      </c>
      <c r="L464" s="2">
        <f>IF(K464=1,RANK(H464,$H$2:$H$1208,0),"Alternate event")</f>
        <v>486</v>
      </c>
      <c r="M464" s="2" t="str">
        <f t="shared" si="24"/>
        <v>Sophie COUGHLIN3000msc</v>
      </c>
      <c r="N464" t="str">
        <f>IF(COUNTIFS($M$2:$M$3996, M464)&gt;1, "Duplicate", "Unique")</f>
        <v>Unique</v>
      </c>
    </row>
    <row r="465" spans="1:14" x14ac:dyDescent="0.2">
      <c r="A465" s="2">
        <f t="shared" si="25"/>
        <v>104</v>
      </c>
      <c r="B465" t="s">
        <v>727</v>
      </c>
      <c r="C465" t="s">
        <v>2</v>
      </c>
      <c r="D465" s="5">
        <v>35258</v>
      </c>
      <c r="E465" s="41">
        <f ca="1">DATEDIF(D465,TODAY(),"y")</f>
        <v>25</v>
      </c>
      <c r="F465" s="42" t="str">
        <f>IFERROR(VLOOKUP(B465&amp;C465,AUS_male_points_list!$A$3:$S$1048576,19,FALSE), IFERROR(VLOOKUP(B465&amp;C465,AUS_female_points_list!$A$3:$S$1048576,19,FALSE),""))</f>
        <v/>
      </c>
      <c r="G465" s="2" t="str">
        <f>_xlfn.IFNA(VLOOKUP(B465&amp;C465,Nat_Champs!$C$2:$D$41,2,),"")</f>
        <v/>
      </c>
      <c r="H465" s="79">
        <f>IFERROR(VLOOKUP(B465&amp;C465,AUS_male_Toplist_21_22!$O$3:$R$2969,2,FALSE),IFERROR(VLOOKUP(B465&amp;C465,AUS_female_Toplist_21_22!$O$3:$R$2879,2,FALSE),"Not found"))</f>
        <v>1115</v>
      </c>
      <c r="I465" s="79">
        <f>IFERROR(VLOOKUP(B465&amp;C465,AUS_male_Toplist_21_22!$O$3:$R$2969,3,FALSE),IFERROR(VLOOKUP(B465&amp;C465,AUS_female_Toplist_21_22!$O$3:$R$2879,3,FALSE),"Not found"))</f>
        <v>92</v>
      </c>
      <c r="J465" s="2">
        <f>IFERROR(VLOOKUP(B465&amp;C465,AUS_male_Toplist_21_22!$O$3:$R$2969,4,FALSE),IFERROR(VLOOKUP(B465&amp;C465,AUS_female_Toplist_21_22!$O$3:$R$2879,4,FALSE),"Not found"))</f>
        <v>4</v>
      </c>
      <c r="K465" s="2">
        <f>(COUNTIF($B$2:$B465,$B465)=1)+0</f>
        <v>0</v>
      </c>
      <c r="L465" s="2" t="str">
        <f>IF(K465=1,RANK(H465,$H$2:$H$1208,0),"Alternate event")</f>
        <v>Alternate event</v>
      </c>
      <c r="M465" s="2" t="str">
        <f t="shared" si="24"/>
        <v>Christopher MITREVSKI100m</v>
      </c>
      <c r="N465" t="str">
        <f>IF(COUNTIFS($M$2:$M$3996, M465)&gt;1, "Duplicate", "Unique")</f>
        <v>Unique</v>
      </c>
    </row>
    <row r="466" spans="1:14" x14ac:dyDescent="0.2">
      <c r="A466" s="2">
        <f t="shared" si="25"/>
        <v>104</v>
      </c>
      <c r="B466" t="s">
        <v>608</v>
      </c>
      <c r="C466" t="s">
        <v>27</v>
      </c>
      <c r="D466" s="5">
        <v>38240</v>
      </c>
      <c r="E466" s="41">
        <f ca="1">DATEDIF(D466,TODAY(),"y")</f>
        <v>17</v>
      </c>
      <c r="F466" s="42" t="str">
        <f>IFERROR(VLOOKUP(B466&amp;C466,AUS_male_points_list!$A$3:$S$1048576,19,FALSE), IFERROR(VLOOKUP(B466&amp;C466,AUS_female_points_list!$A$3:$S$1048576,19,FALSE),""))</f>
        <v/>
      </c>
      <c r="G466" s="2" t="str">
        <f>_xlfn.IFNA(VLOOKUP(B466&amp;C466,Nat_Champs!$C$2:$D$41,2,),"")</f>
        <v/>
      </c>
      <c r="H466" s="79">
        <f>IFERROR(VLOOKUP(B466&amp;C466,AUS_male_Toplist_21_22!$O$3:$R$2969,2,FALSE),IFERROR(VLOOKUP(B466&amp;C466,AUS_female_Toplist_21_22!$O$3:$R$2879,2,FALSE),"Not found"))</f>
        <v>1096</v>
      </c>
      <c r="I466" s="79">
        <f>IFERROR(VLOOKUP(B466&amp;C466,AUS_male_Toplist_21_22!$O$3:$R$2969,3,FALSE),IFERROR(VLOOKUP(B466&amp;C466,AUS_female_Toplist_21_22!$O$3:$R$2879,3,FALSE),"Not found"))</f>
        <v>92</v>
      </c>
      <c r="J466" s="2">
        <f>IFERROR(VLOOKUP(B466&amp;C466,AUS_male_Toplist_21_22!$O$3:$R$2969,4,FALSE),IFERROR(VLOOKUP(B466&amp;C466,AUS_female_Toplist_21_22!$O$3:$R$2879,4,FALSE),"Not found"))</f>
        <v>7</v>
      </c>
      <c r="K466" s="2">
        <f>(COUNTIF($B$2:$B466,$B466)=1)+0</f>
        <v>1</v>
      </c>
      <c r="L466" s="2">
        <f>IF(K466=1,RANK(H466,$H$2:$H$1208,0),"Alternate event")</f>
        <v>208</v>
      </c>
      <c r="M466" s="2" t="str">
        <f t="shared" si="24"/>
        <v>Charlie JEFFRESON800m</v>
      </c>
      <c r="N466" t="str">
        <f>IF(COUNTIFS($M$2:$M$3996, M466)&gt;1, "Duplicate", "Unique")</f>
        <v>Unique</v>
      </c>
    </row>
    <row r="467" spans="1:14" x14ac:dyDescent="0.2">
      <c r="A467" s="2">
        <f t="shared" si="25"/>
        <v>104</v>
      </c>
      <c r="B467" t="s">
        <v>931</v>
      </c>
      <c r="C467" t="s">
        <v>33</v>
      </c>
      <c r="D467" s="5">
        <v>35071</v>
      </c>
      <c r="E467" s="41">
        <f ca="1">DATEDIF(D467,TODAY(),"y")</f>
        <v>26</v>
      </c>
      <c r="F467" s="42" t="str">
        <f>IFERROR(VLOOKUP(B467&amp;C467,AUS_male_points_list!$A$3:$S$1048576,19,FALSE), IFERROR(VLOOKUP(B467&amp;C467,AUS_female_points_list!$A$3:$S$1048576,19,FALSE),""))</f>
        <v/>
      </c>
      <c r="G467" s="2" t="str">
        <f>_xlfn.IFNA(VLOOKUP(B467&amp;C467,Nat_Champs!$C$2:$D$41,2,),"")</f>
        <v/>
      </c>
      <c r="H467" s="79">
        <f>IFERROR(VLOOKUP(B467&amp;C467,AUS_male_Toplist_21_22!$O$3:$R$2969,2,FALSE),IFERROR(VLOOKUP(B467&amp;C467,AUS_female_Toplist_21_22!$O$3:$R$2879,2,FALSE),"Not found"))</f>
        <v>1024</v>
      </c>
      <c r="I467" s="79">
        <f>IFERROR(VLOOKUP(B467&amp;C467,AUS_male_Toplist_21_22!$O$3:$R$2969,3,FALSE),IFERROR(VLOOKUP(B467&amp;C467,AUS_female_Toplist_21_22!$O$3:$R$2879,3,FALSE),"Not found"))</f>
        <v>92</v>
      </c>
      <c r="J467" s="2">
        <f>IFERROR(VLOOKUP(B467&amp;C467,AUS_male_Toplist_21_22!$O$3:$R$2969,4,FALSE),IFERROR(VLOOKUP(B467&amp;C467,AUS_female_Toplist_21_22!$O$3:$R$2879,4,FALSE),"Not found"))</f>
        <v>10</v>
      </c>
      <c r="K467" s="2">
        <f>(COUNTIF($B$2:$B467,$B467)=1)+0</f>
        <v>1</v>
      </c>
      <c r="L467" s="2">
        <f>IF(K467=1,RANK(H467,$H$2:$H$1208,0),"Alternate event")</f>
        <v>491</v>
      </c>
      <c r="M467" s="2" t="str">
        <f t="shared" si="24"/>
        <v>Daniela ROMAN400mh</v>
      </c>
      <c r="N467" t="str">
        <f>IF(COUNTIFS($M$2:$M$3996, M467)&gt;1, "Duplicate", "Unique")</f>
        <v>Unique</v>
      </c>
    </row>
    <row r="468" spans="1:14" x14ac:dyDescent="0.2">
      <c r="A468" s="2">
        <f t="shared" si="25"/>
        <v>104</v>
      </c>
      <c r="B468" t="s">
        <v>983</v>
      </c>
      <c r="C468" t="s">
        <v>30</v>
      </c>
      <c r="D468" s="5">
        <v>1992</v>
      </c>
      <c r="E468" s="41">
        <f ca="1">DATEDIF(D468,TODAY(),"y")</f>
        <v>116</v>
      </c>
      <c r="F468" s="42" t="str">
        <f>IFERROR(VLOOKUP(B468&amp;C468,AUS_male_points_list!$A$3:$S$1048576,19,FALSE), IFERROR(VLOOKUP(B468&amp;C468,AUS_female_points_list!$A$3:$S$1048576,19,FALSE),""))</f>
        <v/>
      </c>
      <c r="G468" s="2" t="str">
        <f>_xlfn.IFNA(VLOOKUP(B468&amp;C468,Nat_Champs!$C$2:$D$41,2,),"")</f>
        <v/>
      </c>
      <c r="H468" s="79">
        <f>IFERROR(VLOOKUP(B468&amp;C468,AUS_male_Toplist_21_22!$O$3:$R$2969,2,FALSE),IFERROR(VLOOKUP(B468&amp;C468,AUS_female_Toplist_21_22!$O$3:$R$2879,2,FALSE),"Not found"))</f>
        <v>1052</v>
      </c>
      <c r="I468" s="79">
        <f>IFERROR(VLOOKUP(B468&amp;C468,AUS_male_Toplist_21_22!$O$3:$R$2969,3,FALSE),IFERROR(VLOOKUP(B468&amp;C468,AUS_female_Toplist_21_22!$O$3:$R$2879,3,FALSE),"Not found"))</f>
        <v>92</v>
      </c>
      <c r="J468" s="2">
        <f>IFERROR(VLOOKUP(B468&amp;C468,AUS_male_Toplist_21_22!$O$3:$R$2969,4,FALSE),IFERROR(VLOOKUP(B468&amp;C468,AUS_female_Toplist_21_22!$O$3:$R$2879,4,FALSE),"Not found"))</f>
        <v>13</v>
      </c>
      <c r="K468" s="2">
        <f>(COUNTIF($B$2:$B468,$B468)=1)+0</f>
        <v>1</v>
      </c>
      <c r="L468" s="2">
        <f>IF(K468=1,RANK(H468,$H$2:$H$1208,0),"Alternate event")</f>
        <v>382</v>
      </c>
      <c r="M468" s="2" t="str">
        <f t="shared" si="24"/>
        <v>Sinead NOONAN10000m</v>
      </c>
      <c r="N468" t="str">
        <f>IF(COUNTIFS($M$2:$M$3996, M468)&gt;1, "Duplicate", "Unique")</f>
        <v>Unique</v>
      </c>
    </row>
    <row r="469" spans="1:14" x14ac:dyDescent="0.2">
      <c r="A469" s="2">
        <f t="shared" si="25"/>
        <v>104</v>
      </c>
      <c r="B469" t="s">
        <v>266</v>
      </c>
      <c r="C469" t="s">
        <v>34</v>
      </c>
      <c r="D469" s="5">
        <v>37741</v>
      </c>
      <c r="E469" s="41">
        <f ca="1">DATEDIF(D469,TODAY(),"y")</f>
        <v>18</v>
      </c>
      <c r="F469" s="42" t="str">
        <f>IFERROR(VLOOKUP(B469&amp;C469,AUS_male_points_list!$A$3:$S$1048576,19,FALSE), IFERROR(VLOOKUP(B469&amp;C469,AUS_female_points_list!$A$3:$S$1048576,19,FALSE),""))</f>
        <v/>
      </c>
      <c r="G469" s="2" t="str">
        <f>_xlfn.IFNA(VLOOKUP(B469&amp;C469,Nat_Champs!$C$2:$D$41,2,),"")</f>
        <v/>
      </c>
      <c r="H469" s="79">
        <f>IFERROR(VLOOKUP(B469&amp;C469,AUS_male_Toplist_21_22!$O$3:$R$2969,2,FALSE),IFERROR(VLOOKUP(B469&amp;C469,AUS_female_Toplist_21_22!$O$3:$R$2879,2,FALSE),"Not found"))</f>
        <v>1023</v>
      </c>
      <c r="I469" s="79">
        <f>IFERROR(VLOOKUP(B469&amp;C469,AUS_male_Toplist_21_22!$O$3:$R$2969,3,FALSE),IFERROR(VLOOKUP(B469&amp;C469,AUS_female_Toplist_21_22!$O$3:$R$2879,3,FALSE),"Not found"))</f>
        <v>92</v>
      </c>
      <c r="J469" s="2">
        <f>IFERROR(VLOOKUP(B469&amp;C469,AUS_male_Toplist_21_22!$O$3:$R$2969,4,FALSE),IFERROR(VLOOKUP(B469&amp;C469,AUS_female_Toplist_21_22!$O$3:$R$2879,4,FALSE),"Not found"))</f>
        <v>18</v>
      </c>
      <c r="K469" s="2">
        <f>(COUNTIF($B$2:$B469,$B469)=1)+0</f>
        <v>1</v>
      </c>
      <c r="L469" s="2">
        <f>IF(K469=1,RANK(H469,$H$2:$H$1208,0),"Alternate event")</f>
        <v>496</v>
      </c>
      <c r="M469" s="2" t="str">
        <f t="shared" si="24"/>
        <v>Emily MORDEN3000msc</v>
      </c>
      <c r="N469" t="str">
        <f>IF(COUNTIFS($M$2:$M$3996, M469)&gt;1, "Duplicate", "Unique")</f>
        <v>Unique</v>
      </c>
    </row>
    <row r="470" spans="1:14" x14ac:dyDescent="0.2">
      <c r="A470" s="2">
        <f t="shared" si="25"/>
        <v>104</v>
      </c>
      <c r="B470" t="s">
        <v>947</v>
      </c>
      <c r="C470" t="s">
        <v>36</v>
      </c>
      <c r="D470" s="5">
        <v>35316</v>
      </c>
      <c r="E470" s="41">
        <f ca="1">DATEDIF(D470,TODAY(),"y")</f>
        <v>25</v>
      </c>
      <c r="F470" s="42" t="str">
        <f>IFERROR(VLOOKUP(B470&amp;C470,AUS_male_points_list!$A$3:$S$1048576,19,FALSE), IFERROR(VLOOKUP(B470&amp;C470,AUS_female_points_list!$A$3:$S$1048576,19,FALSE),""))</f>
        <v/>
      </c>
      <c r="G470" s="2" t="str">
        <f>_xlfn.IFNA(VLOOKUP(B470&amp;C470,Nat_Champs!$C$2:$D$41,2,),"")</f>
        <v/>
      </c>
      <c r="H470" s="79">
        <f>IFERROR(VLOOKUP(B470&amp;C470,AUS_male_Toplist_21_22!$O$3:$R$2969,2,FALSE),IFERROR(VLOOKUP(B470&amp;C470,AUS_female_Toplist_21_22!$O$3:$R$2879,2,FALSE),"Not found"))</f>
        <v>838</v>
      </c>
      <c r="I470" s="79">
        <f>IFERROR(VLOOKUP(B470&amp;C470,AUS_male_Toplist_21_22!$O$3:$R$2969,3,FALSE),IFERROR(VLOOKUP(B470&amp;C470,AUS_female_Toplist_21_22!$O$3:$R$2879,3,FALSE),"Not found"))</f>
        <v>92</v>
      </c>
      <c r="J470" s="2">
        <f>IFERROR(VLOOKUP(B470&amp;C470,AUS_male_Toplist_21_22!$O$3:$R$2969,4,FALSE),IFERROR(VLOOKUP(B470&amp;C470,AUS_female_Toplist_21_22!$O$3:$R$2879,4,FALSE),"Not found"))</f>
        <v>25</v>
      </c>
      <c r="K470" s="2">
        <f>(COUNTIF($B$2:$B470,$B470)=1)+0</f>
        <v>1</v>
      </c>
      <c r="L470" s="2">
        <f>IF(K470=1,RANK(H470,$H$2:$H$1208,0),"Alternate event")</f>
        <v>901</v>
      </c>
      <c r="M470" s="2" t="str">
        <f t="shared" si="24"/>
        <v>Megan SEVEpole-vault</v>
      </c>
      <c r="N470" t="str">
        <f>IF(COUNTIFS($M$2:$M$3996, M470)&gt;1, "Duplicate", "Unique")</f>
        <v>Unique</v>
      </c>
    </row>
    <row r="471" spans="1:14" x14ac:dyDescent="0.2">
      <c r="A471" s="2">
        <f t="shared" si="25"/>
        <v>104</v>
      </c>
      <c r="B471" t="s">
        <v>991</v>
      </c>
      <c r="C471" s="5" t="s">
        <v>36</v>
      </c>
      <c r="D471" s="5">
        <v>38346</v>
      </c>
      <c r="E471" s="41">
        <f ca="1">DATEDIF(D471,TODAY(),"y")</f>
        <v>17</v>
      </c>
      <c r="F471" s="42" t="str">
        <f>IFERROR(VLOOKUP(B471&amp;C471,AUS_male_points_list!$A$3:$S$1048576,19,FALSE), IFERROR(VLOOKUP(B471&amp;C471,AUS_female_points_list!$A$3:$S$1048576,19,FALSE),""))</f>
        <v/>
      </c>
      <c r="G471" s="2" t="str">
        <f>_xlfn.IFNA(VLOOKUP(B471&amp;C471,Nat_Champs!$C$2:$D$41,2,),"")</f>
        <v/>
      </c>
      <c r="H471" s="79">
        <f>IFERROR(VLOOKUP(B471&amp;C471,AUS_male_Toplist_21_22!$O$3:$R$2969,2,FALSE),IFERROR(VLOOKUP(B471&amp;C471,AUS_female_Toplist_21_22!$O$3:$R$2879,2,FALSE),"Not found"))</f>
        <v>838</v>
      </c>
      <c r="I471" s="79">
        <f>IFERROR(VLOOKUP(B471&amp;C471,AUS_male_Toplist_21_22!$O$3:$R$2969,3,FALSE),IFERROR(VLOOKUP(B471&amp;C471,AUS_female_Toplist_21_22!$O$3:$R$2879,3,FALSE),"Not found"))</f>
        <v>92</v>
      </c>
      <c r="J471" s="2">
        <f>IFERROR(VLOOKUP(B471&amp;C471,AUS_male_Toplist_21_22!$O$3:$R$2969,4,FALSE),IFERROR(VLOOKUP(B471&amp;C471,AUS_female_Toplist_21_22!$O$3:$R$2879,4,FALSE),"Not found"))</f>
        <v>25</v>
      </c>
      <c r="K471" s="2">
        <f>(COUNTIF($B$2:$B471,$B471)=1)+0</f>
        <v>1</v>
      </c>
      <c r="L471" s="2">
        <f>IF(K471=1,RANK(H471,$H$2:$H$1208,0),"Alternate event")</f>
        <v>901</v>
      </c>
      <c r="M471" s="2" t="str">
        <f t="shared" si="24"/>
        <v>Amelia MCDONALDpole-vault</v>
      </c>
      <c r="N471" t="str">
        <f>IF(COUNTIFS($M$2:$M$3996, M471)&gt;1, "Duplicate", "Unique")</f>
        <v>Unique</v>
      </c>
    </row>
    <row r="472" spans="1:14" x14ac:dyDescent="0.2">
      <c r="A472" s="2">
        <f t="shared" si="25"/>
        <v>104</v>
      </c>
      <c r="B472" t="s">
        <v>990</v>
      </c>
      <c r="C472" t="s">
        <v>36</v>
      </c>
      <c r="D472" s="5">
        <v>30438</v>
      </c>
      <c r="E472" s="41">
        <f ca="1">DATEDIF(D472,TODAY(),"y")</f>
        <v>38</v>
      </c>
      <c r="F472" s="42" t="str">
        <f>IFERROR(VLOOKUP(B472&amp;C472,AUS_male_points_list!$A$3:$S$1048576,19,FALSE), IFERROR(VLOOKUP(B472&amp;C472,AUS_female_points_list!$A$3:$S$1048576,19,FALSE),""))</f>
        <v/>
      </c>
      <c r="G472" s="2" t="str">
        <f>_xlfn.IFNA(VLOOKUP(B472&amp;C472,Nat_Champs!$C$2:$D$41,2,),"")</f>
        <v/>
      </c>
      <c r="H472" s="79">
        <f>IFERROR(VLOOKUP(B472&amp;C472,AUS_male_Toplist_21_22!$O$3:$R$2969,2,FALSE),IFERROR(VLOOKUP(B472&amp;C472,AUS_female_Toplist_21_22!$O$3:$R$2879,2,FALSE),"Not found"))</f>
        <v>838</v>
      </c>
      <c r="I472" s="79">
        <f>IFERROR(VLOOKUP(B472&amp;C472,AUS_male_Toplist_21_22!$O$3:$R$2969,3,FALSE),IFERROR(VLOOKUP(B472&amp;C472,AUS_female_Toplist_21_22!$O$3:$R$2879,3,FALSE),"Not found"))</f>
        <v>92</v>
      </c>
      <c r="J472" s="2">
        <f>IFERROR(VLOOKUP(B472&amp;C472,AUS_male_Toplist_21_22!$O$3:$R$2969,4,FALSE),IFERROR(VLOOKUP(B472&amp;C472,AUS_female_Toplist_21_22!$O$3:$R$2879,4,FALSE),"Not found"))</f>
        <v>25</v>
      </c>
      <c r="K472" s="2">
        <f>(COUNTIF($B$2:$B472,$B472)=1)+0</f>
        <v>1</v>
      </c>
      <c r="L472" s="2">
        <f>IF(K472=1,RANK(H472,$H$2:$H$1208,0),"Alternate event")</f>
        <v>901</v>
      </c>
      <c r="M472" s="2" t="str">
        <f t="shared" si="24"/>
        <v>Katherine IANNELLOpole-vault</v>
      </c>
      <c r="N472" t="str">
        <f>IF(COUNTIFS($M$2:$M$3996, M472)&gt;1, "Duplicate", "Unique")</f>
        <v>Unique</v>
      </c>
    </row>
    <row r="473" spans="1:14" x14ac:dyDescent="0.2">
      <c r="A473" s="2">
        <f t="shared" si="25"/>
        <v>104</v>
      </c>
      <c r="B473" t="s">
        <v>754</v>
      </c>
      <c r="C473" t="s">
        <v>38</v>
      </c>
      <c r="D473" s="5">
        <v>35917</v>
      </c>
      <c r="E473" s="41">
        <f ca="1">DATEDIF(D473,TODAY(),"y")</f>
        <v>23</v>
      </c>
      <c r="F473" s="42" t="str">
        <f>IFERROR(VLOOKUP(B473&amp;C473,AUS_male_points_list!$A$3:$S$1048576,19,FALSE), IFERROR(VLOOKUP(B473&amp;C473,AUS_female_points_list!$A$3:$S$1048576,19,FALSE),""))</f>
        <v/>
      </c>
      <c r="G473" s="2" t="str">
        <f>_xlfn.IFNA(VLOOKUP(B473&amp;C473,Nat_Champs!$C$2:$D$41,2,),"")</f>
        <v/>
      </c>
      <c r="H473" s="79">
        <f>IFERROR(VLOOKUP(B473&amp;C473,AUS_male_Toplist_21_22!$O$3:$R$2969,2,FALSE),IFERROR(VLOOKUP(B473&amp;C473,AUS_female_Toplist_21_22!$O$3:$R$2879,2,FALSE),"Not found"))</f>
        <v>1019</v>
      </c>
      <c r="I473" s="79">
        <f>IFERROR(VLOOKUP(B473&amp;C473,AUS_male_Toplist_21_22!$O$3:$R$2969,3,FALSE),IFERROR(VLOOKUP(B473&amp;C473,AUS_female_Toplist_21_22!$O$3:$R$2879,3,FALSE),"Not found"))</f>
        <v>93</v>
      </c>
      <c r="J473" s="2">
        <f>IFERROR(VLOOKUP(B473&amp;C473,AUS_male_Toplist_21_22!$O$3:$R$2969,4,FALSE),IFERROR(VLOOKUP(B473&amp;C473,AUS_female_Toplist_21_22!$O$3:$R$2879,4,FALSE),"Not found"))</f>
        <v>8</v>
      </c>
      <c r="K473" s="2">
        <f>(COUNTIF($B$2:$B473,$B473)=1)+0</f>
        <v>1</v>
      </c>
      <c r="L473" s="2">
        <f>IF(K473=1,RANK(H473,$H$2:$H$1208,0),"Alternate event")</f>
        <v>512</v>
      </c>
      <c r="M473" s="2" t="str">
        <f t="shared" si="24"/>
        <v>Grant SZALEKtriple-jump</v>
      </c>
      <c r="N473" t="str">
        <f>IF(COUNTIFS($M$2:$M$3996, M473)&gt;1, "Duplicate", "Unique")</f>
        <v>Unique</v>
      </c>
    </row>
    <row r="474" spans="1:14" x14ac:dyDescent="0.2">
      <c r="A474" s="2">
        <f t="shared" si="25"/>
        <v>104</v>
      </c>
      <c r="B474" t="s">
        <v>740</v>
      </c>
      <c r="C474" t="s">
        <v>37</v>
      </c>
      <c r="D474" s="5">
        <v>37777</v>
      </c>
      <c r="E474" s="41">
        <f ca="1">DATEDIF(D474,TODAY(),"y")</f>
        <v>18</v>
      </c>
      <c r="F474" s="42" t="str">
        <f>IFERROR(VLOOKUP(B474&amp;C474,AUS_male_points_list!$A$3:$S$1048576,19,FALSE), IFERROR(VLOOKUP(B474&amp;C474,AUS_female_points_list!$A$3:$S$1048576,19,FALSE),""))</f>
        <v/>
      </c>
      <c r="G474" s="2" t="str">
        <f>_xlfn.IFNA(VLOOKUP(B474&amp;C474,Nat_Champs!$C$2:$D$41,2,),"")</f>
        <v/>
      </c>
      <c r="H474" s="79">
        <f>IFERROR(VLOOKUP(B474&amp;C474,AUS_male_Toplist_21_22!$O$3:$R$2969,2,FALSE),IFERROR(VLOOKUP(B474&amp;C474,AUS_female_Toplist_21_22!$O$3:$R$2879,2,FALSE),"Not found"))</f>
        <v>1053</v>
      </c>
      <c r="I474" s="79">
        <f>IFERROR(VLOOKUP(B474&amp;C474,AUS_male_Toplist_21_22!$O$3:$R$2969,3,FALSE),IFERROR(VLOOKUP(B474&amp;C474,AUS_female_Toplist_21_22!$O$3:$R$2879,3,FALSE),"Not found"))</f>
        <v>93</v>
      </c>
      <c r="J474" s="2">
        <f>IFERROR(VLOOKUP(B474&amp;C474,AUS_male_Toplist_21_22!$O$3:$R$2969,4,FALSE),IFERROR(VLOOKUP(B474&amp;C474,AUS_female_Toplist_21_22!$O$3:$R$2879,4,FALSE),"Not found"))</f>
        <v>16</v>
      </c>
      <c r="K474" s="2">
        <f>(COUNTIF($B$2:$B474,$B474)=1)+0</f>
        <v>0</v>
      </c>
      <c r="L474" s="2" t="str">
        <f>IF(K474=1,RANK(H474,$H$2:$H$1208,0),"Alternate event")</f>
        <v>Alternate event</v>
      </c>
      <c r="M474" s="2" t="str">
        <f t="shared" si="24"/>
        <v>Aiden HINSONlong-jump</v>
      </c>
      <c r="N474" t="str">
        <f>IF(COUNTIFS($M$2:$M$3996, M474)&gt;1, "Duplicate", "Unique")</f>
        <v>Unique</v>
      </c>
    </row>
    <row r="475" spans="1:14" x14ac:dyDescent="0.2">
      <c r="A475" s="2">
        <f t="shared" si="25"/>
        <v>104</v>
      </c>
      <c r="B475" t="s">
        <v>1011</v>
      </c>
      <c r="C475" t="s">
        <v>28</v>
      </c>
      <c r="D475" s="5">
        <v>37660</v>
      </c>
      <c r="E475" s="41">
        <f ca="1">DATEDIF(D475,TODAY(),"y")</f>
        <v>19</v>
      </c>
      <c r="F475" s="42" t="str">
        <f>IFERROR(VLOOKUP(B475&amp;C475,AUS_male_points_list!$A$3:$S$1048576,19,FALSE), IFERROR(VLOOKUP(B475&amp;C475,AUS_female_points_list!$A$3:$S$1048576,19,FALSE),""))</f>
        <v/>
      </c>
      <c r="G475" s="2" t="str">
        <f>_xlfn.IFNA(VLOOKUP(B475&amp;C475,Nat_Champs!$C$2:$D$41,2,),"")</f>
        <v/>
      </c>
      <c r="H475" s="79">
        <f>IFERROR(VLOOKUP(B475&amp;C475,AUS_male_Toplist_21_22!$O$3:$R$2969,2,FALSE),IFERROR(VLOOKUP(B475&amp;C475,AUS_female_Toplist_21_22!$O$3:$R$2879,2,FALSE),"Not found"))</f>
        <v>1096</v>
      </c>
      <c r="I475" s="79">
        <f>IFERROR(VLOOKUP(B475&amp;C475,AUS_male_Toplist_21_22!$O$3:$R$2969,3,FALSE),IFERROR(VLOOKUP(B475&amp;C475,AUS_female_Toplist_21_22!$O$3:$R$2879,3,FALSE),"Not found"))</f>
        <v>93</v>
      </c>
      <c r="J475" s="2">
        <f>IFERROR(VLOOKUP(B475&amp;C475,AUS_male_Toplist_21_22!$O$3:$R$2969,4,FALSE),IFERROR(VLOOKUP(B475&amp;C475,AUS_female_Toplist_21_22!$O$3:$R$2879,4,FALSE),"Not found"))</f>
        <v>19</v>
      </c>
      <c r="K475" s="2">
        <f>(COUNTIF($B$2:$B475,$B475)=1)+0</f>
        <v>1</v>
      </c>
      <c r="L475" s="2">
        <f>IF(K475=1,RANK(H475,$H$2:$H$1208,0),"Alternate event")</f>
        <v>208</v>
      </c>
      <c r="M475" s="2" t="str">
        <f t="shared" si="24"/>
        <v>Tomas PALFREY1500m</v>
      </c>
      <c r="N475" t="str">
        <f>IF(COUNTIFS($M$2:$M$3996, M475)&gt;1, "Duplicate", "Unique")</f>
        <v>Unique</v>
      </c>
    </row>
    <row r="476" spans="1:14" x14ac:dyDescent="0.2">
      <c r="A476" s="2">
        <f t="shared" si="25"/>
        <v>104</v>
      </c>
      <c r="B476" t="s">
        <v>809</v>
      </c>
      <c r="C476" t="s">
        <v>36</v>
      </c>
      <c r="D476" s="5">
        <v>36975</v>
      </c>
      <c r="E476" s="41">
        <f ca="1">DATEDIF(D476,TODAY(),"y")</f>
        <v>21</v>
      </c>
      <c r="F476" s="42" t="str">
        <f>IFERROR(VLOOKUP(B476&amp;C476,AUS_male_points_list!$A$3:$S$1048576,19,FALSE), IFERROR(VLOOKUP(B476&amp;C476,AUS_female_points_list!$A$3:$S$1048576,19,FALSE),""))</f>
        <v/>
      </c>
      <c r="G476" s="2" t="str">
        <f>_xlfn.IFNA(VLOOKUP(B476&amp;C476,Nat_Champs!$C$2:$D$41,2,),"")</f>
        <v/>
      </c>
      <c r="H476" s="79">
        <f>IFERROR(VLOOKUP(B476&amp;C476,AUS_male_Toplist_21_22!$O$3:$R$2969,2,FALSE),IFERROR(VLOOKUP(B476&amp;C476,AUS_female_Toplist_21_22!$O$3:$R$2879,2,FALSE),"Not found"))</f>
        <v>913</v>
      </c>
      <c r="I476" s="79">
        <f>IFERROR(VLOOKUP(B476&amp;C476,AUS_male_Toplist_21_22!$O$3:$R$2969,3,FALSE),IFERROR(VLOOKUP(B476&amp;C476,AUS_female_Toplist_21_22!$O$3:$R$2879,3,FALSE),"Not found"))</f>
        <v>93</v>
      </c>
      <c r="J476" s="2">
        <f>IFERROR(VLOOKUP(B476&amp;C476,AUS_male_Toplist_21_22!$O$3:$R$2969,4,FALSE),IFERROR(VLOOKUP(B476&amp;C476,AUS_female_Toplist_21_22!$O$3:$R$2879,4,FALSE),"Not found"))</f>
        <v>21</v>
      </c>
      <c r="K476" s="2">
        <f>(COUNTIF($B$2:$B476,$B476)=1)+0</f>
        <v>0</v>
      </c>
      <c r="L476" s="2" t="str">
        <f>IF(K476=1,RANK(H476,$H$2:$H$1208,0),"Alternate event")</f>
        <v>Alternate event</v>
      </c>
      <c r="M476" s="2" t="str">
        <f t="shared" si="24"/>
        <v>Sebastian REYNEKEpole-vault</v>
      </c>
      <c r="N476" t="str">
        <f>IF(COUNTIFS($M$2:$M$3996, M476)&gt;1, "Duplicate", "Unique")</f>
        <v>Unique</v>
      </c>
    </row>
    <row r="477" spans="1:14" x14ac:dyDescent="0.2">
      <c r="A477" s="2">
        <f t="shared" si="25"/>
        <v>104</v>
      </c>
      <c r="B477" t="s">
        <v>1050</v>
      </c>
      <c r="C477" t="s">
        <v>36</v>
      </c>
      <c r="D477" s="5">
        <v>37441</v>
      </c>
      <c r="E477" s="41">
        <f ca="1">DATEDIF(D477,TODAY(),"y")</f>
        <v>19</v>
      </c>
      <c r="F477" s="42" t="str">
        <f>IFERROR(VLOOKUP(B477&amp;C477,AUS_male_points_list!$A$3:$S$1048576,19,FALSE), IFERROR(VLOOKUP(B477&amp;C477,AUS_female_points_list!$A$3:$S$1048576,19,FALSE),""))</f>
        <v/>
      </c>
      <c r="G477" s="2" t="str">
        <f>_xlfn.IFNA(VLOOKUP(B477&amp;C477,Nat_Champs!$C$2:$D$41,2,),"")</f>
        <v/>
      </c>
      <c r="H477" s="79">
        <f>IFERROR(VLOOKUP(B477&amp;C477,AUS_male_Toplist_21_22!$O$3:$R$2969,2,FALSE),IFERROR(VLOOKUP(B477&amp;C477,AUS_female_Toplist_21_22!$O$3:$R$2879,2,FALSE),"Not found"))</f>
        <v>913</v>
      </c>
      <c r="I477" s="79">
        <f>IFERROR(VLOOKUP(B477&amp;C477,AUS_male_Toplist_21_22!$O$3:$R$2969,3,FALSE),IFERROR(VLOOKUP(B477&amp;C477,AUS_female_Toplist_21_22!$O$3:$R$2879,3,FALSE),"Not found"))</f>
        <v>93</v>
      </c>
      <c r="J477" s="2">
        <f>IFERROR(VLOOKUP(B477&amp;C477,AUS_male_Toplist_21_22!$O$3:$R$2969,4,FALSE),IFERROR(VLOOKUP(B477&amp;C477,AUS_female_Toplist_21_22!$O$3:$R$2879,4,FALSE),"Not found"))</f>
        <v>21</v>
      </c>
      <c r="K477" s="2">
        <f>(COUNTIF($B$2:$B477,$B477)=1)+0</f>
        <v>1</v>
      </c>
      <c r="L477" s="2">
        <f>IF(K477=1,RANK(H477,$H$2:$H$1208,0),"Alternate event")</f>
        <v>812</v>
      </c>
      <c r="M477" s="2" t="str">
        <f t="shared" si="24"/>
        <v>Ethan PRINCENA-WHITEpole-vault</v>
      </c>
      <c r="N477" t="str">
        <f>IF(COUNTIFS($M$2:$M$3996, M477)&gt;1, "Duplicate", "Unique")</f>
        <v>Unique</v>
      </c>
    </row>
    <row r="478" spans="1:14" x14ac:dyDescent="0.2">
      <c r="A478" s="2">
        <f t="shared" si="25"/>
        <v>104</v>
      </c>
      <c r="B478" t="s">
        <v>1045</v>
      </c>
      <c r="C478" t="s">
        <v>36</v>
      </c>
      <c r="D478" s="5">
        <v>38061</v>
      </c>
      <c r="E478" s="41">
        <f ca="1">DATEDIF(D478,TODAY(),"y")</f>
        <v>18</v>
      </c>
      <c r="F478" s="42" t="str">
        <f>IFERROR(VLOOKUP(B478&amp;C478,AUS_male_points_list!$A$3:$S$1048576,19,FALSE), IFERROR(VLOOKUP(B478&amp;C478,AUS_female_points_list!$A$3:$S$1048576,19,FALSE),""))</f>
        <v/>
      </c>
      <c r="G478" s="2" t="str">
        <f>_xlfn.IFNA(VLOOKUP(B478&amp;C478,Nat_Champs!$C$2:$D$41,2,),"")</f>
        <v/>
      </c>
      <c r="H478" s="79">
        <f>IFERROR(VLOOKUP(B478&amp;C478,AUS_male_Toplist_21_22!$O$3:$R$2969,2,FALSE),IFERROR(VLOOKUP(B478&amp;C478,AUS_female_Toplist_21_22!$O$3:$R$2879,2,FALSE),"Not found"))</f>
        <v>913</v>
      </c>
      <c r="I478" s="79">
        <f>IFERROR(VLOOKUP(B478&amp;C478,AUS_male_Toplist_21_22!$O$3:$R$2969,3,FALSE),IFERROR(VLOOKUP(B478&amp;C478,AUS_female_Toplist_21_22!$O$3:$R$2879,3,FALSE),"Not found"))</f>
        <v>93</v>
      </c>
      <c r="J478" s="2">
        <f>IFERROR(VLOOKUP(B478&amp;C478,AUS_male_Toplist_21_22!$O$3:$R$2969,4,FALSE),IFERROR(VLOOKUP(B478&amp;C478,AUS_female_Toplist_21_22!$O$3:$R$2879,4,FALSE),"Not found"))</f>
        <v>21</v>
      </c>
      <c r="K478" s="2">
        <f>(COUNTIF($B$2:$B478,$B478)=1)+0</f>
        <v>1</v>
      </c>
      <c r="L478" s="2">
        <f>IF(K478=1,RANK(H478,$H$2:$H$1208,0),"Alternate event")</f>
        <v>812</v>
      </c>
      <c r="M478" s="2" t="str">
        <f t="shared" si="24"/>
        <v>Andre DI MEDIOpole-vault</v>
      </c>
      <c r="N478" t="str">
        <f>IF(COUNTIFS($M$2:$M$3996, M478)&gt;1, "Duplicate", "Unique")</f>
        <v>Unique</v>
      </c>
    </row>
    <row r="479" spans="1:14" x14ac:dyDescent="0.2">
      <c r="A479" s="2">
        <f t="shared" si="25"/>
        <v>104</v>
      </c>
      <c r="B479" t="s">
        <v>1078</v>
      </c>
      <c r="C479" t="s">
        <v>36</v>
      </c>
      <c r="D479" s="5">
        <v>36932</v>
      </c>
      <c r="E479" s="41">
        <f ca="1">DATEDIF(D479,TODAY(),"y")</f>
        <v>21</v>
      </c>
      <c r="F479" s="42" t="str">
        <f>IFERROR(VLOOKUP(B479&amp;C479,AUS_male_points_list!$A$3:$S$1048576,19,FALSE), IFERROR(VLOOKUP(B479&amp;C479,AUS_female_points_list!$A$3:$S$1048576,19,FALSE),""))</f>
        <v/>
      </c>
      <c r="G479" s="2" t="str">
        <f>_xlfn.IFNA(VLOOKUP(B479&amp;C479,Nat_Champs!$C$2:$D$41,2,),"")</f>
        <v/>
      </c>
      <c r="H479" s="79">
        <f>IFERROR(VLOOKUP(B479&amp;C479,AUS_male_Toplist_21_22!$O$3:$R$2969,2,FALSE),IFERROR(VLOOKUP(B479&amp;C479,AUS_female_Toplist_21_22!$O$3:$R$2879,2,FALSE),"Not found"))</f>
        <v>913</v>
      </c>
      <c r="I479" s="79">
        <f>IFERROR(VLOOKUP(B479&amp;C479,AUS_male_Toplist_21_22!$O$3:$R$2969,3,FALSE),IFERROR(VLOOKUP(B479&amp;C479,AUS_female_Toplist_21_22!$O$3:$R$2879,3,FALSE),"Not found"))</f>
        <v>93</v>
      </c>
      <c r="J479" s="2">
        <f>IFERROR(VLOOKUP(B479&amp;C479,AUS_male_Toplist_21_22!$O$3:$R$2969,4,FALSE),IFERROR(VLOOKUP(B479&amp;C479,AUS_female_Toplist_21_22!$O$3:$R$2879,4,FALSE),"Not found"))</f>
        <v>21</v>
      </c>
      <c r="K479" s="2">
        <f>(COUNTIF($B$2:$B479,$B479)=1)+0</f>
        <v>1</v>
      </c>
      <c r="L479" s="2">
        <f>IF(K479=1,RANK(H479,$H$2:$H$1208,0),"Alternate event")</f>
        <v>812</v>
      </c>
      <c r="M479" s="2" t="str">
        <f t="shared" si="24"/>
        <v>Nickolai SIMMONSpole-vault</v>
      </c>
      <c r="N479" t="str">
        <f>IF(COUNTIFS($M$2:$M$3996, M479)&gt;1, "Duplicate", "Unique")</f>
        <v>Unique</v>
      </c>
    </row>
    <row r="480" spans="1:14" x14ac:dyDescent="0.2">
      <c r="A480" s="2">
        <f t="shared" si="25"/>
        <v>104</v>
      </c>
      <c r="B480" t="s">
        <v>580</v>
      </c>
      <c r="C480" t="s">
        <v>26</v>
      </c>
      <c r="D480" s="5">
        <v>34079</v>
      </c>
      <c r="E480" s="41">
        <f ca="1">DATEDIF(D480,TODAY(),"y")</f>
        <v>28</v>
      </c>
      <c r="F480" s="42" t="str">
        <f>IFERROR(VLOOKUP(B480&amp;C480,AUS_male_points_list!$A$3:$S$1048576,19,FALSE), IFERROR(VLOOKUP(B480&amp;C480,AUS_female_points_list!$A$3:$S$1048576,19,FALSE),""))</f>
        <v/>
      </c>
      <c r="G480" s="2" t="str">
        <f>_xlfn.IFNA(VLOOKUP(B480&amp;C480,Nat_Champs!$C$2:$D$41,2,),"")</f>
        <v/>
      </c>
      <c r="H480" s="79">
        <f>IFERROR(VLOOKUP(B480&amp;C480,AUS_male_Toplist_21_22!$O$3:$R$2969,2,FALSE),IFERROR(VLOOKUP(B480&amp;C480,AUS_female_Toplist_21_22!$O$3:$R$2879,2,FALSE),"Not found"))</f>
        <v>1097</v>
      </c>
      <c r="I480" s="79">
        <f>IFERROR(VLOOKUP(B480&amp;C480,AUS_male_Toplist_21_22!$O$3:$R$2969,3,FALSE),IFERROR(VLOOKUP(B480&amp;C480,AUS_female_Toplist_21_22!$O$3:$R$2879,3,FALSE),"Not found"))</f>
        <v>94</v>
      </c>
      <c r="J480" s="2">
        <f>IFERROR(VLOOKUP(B480&amp;C480,AUS_male_Toplist_21_22!$O$3:$R$2969,4,FALSE),IFERROR(VLOOKUP(B480&amp;C480,AUS_female_Toplist_21_22!$O$3:$R$2879,4,FALSE),"Not found"))</f>
        <v>4</v>
      </c>
      <c r="K480" s="2">
        <f>(COUNTIF($B$2:$B480,$B480)=1)+0</f>
        <v>1</v>
      </c>
      <c r="L480" s="2">
        <f>IF(K480=1,RANK(H480,$H$2:$H$1208,0),"Alternate event")</f>
        <v>203</v>
      </c>
      <c r="M480" s="2" t="str">
        <f t="shared" si="24"/>
        <v>Ian HALPIN400m</v>
      </c>
      <c r="N480" t="str">
        <f>IF(COUNTIFS($M$2:$M$3996, M480)&gt;1, "Duplicate", "Unique")</f>
        <v>Unique</v>
      </c>
    </row>
    <row r="481" spans="1:14" x14ac:dyDescent="0.2">
      <c r="A481" s="2">
        <f t="shared" si="25"/>
        <v>104</v>
      </c>
      <c r="B481" t="s">
        <v>1069</v>
      </c>
      <c r="C481" t="s">
        <v>30</v>
      </c>
      <c r="D481" s="5">
        <v>35727</v>
      </c>
      <c r="E481" s="41">
        <f ca="1">DATEDIF(D481,TODAY(),"y")</f>
        <v>24</v>
      </c>
      <c r="F481" s="42" t="str">
        <f>IFERROR(VLOOKUP(B481&amp;C481,AUS_male_points_list!$A$3:$S$1048576,19,FALSE), IFERROR(VLOOKUP(B481&amp;C481,AUS_female_points_list!$A$3:$S$1048576,19,FALSE),""))</f>
        <v/>
      </c>
      <c r="G481" s="2" t="str">
        <f>_xlfn.IFNA(VLOOKUP(B481&amp;C481,Nat_Champs!$C$2:$D$41,2,),"")</f>
        <v/>
      </c>
      <c r="H481" s="79">
        <f>IFERROR(VLOOKUP(B481&amp;C481,AUS_male_Toplist_21_22!$O$3:$R$2969,2,FALSE),IFERROR(VLOOKUP(B481&amp;C481,AUS_female_Toplist_21_22!$O$3:$R$2879,2,FALSE),"Not found"))</f>
        <v>1095</v>
      </c>
      <c r="I481" s="79">
        <f>IFERROR(VLOOKUP(B481&amp;C481,AUS_male_Toplist_21_22!$O$3:$R$2969,3,FALSE),IFERROR(VLOOKUP(B481&amp;C481,AUS_female_Toplist_21_22!$O$3:$R$2879,3,FALSE),"Not found"))</f>
        <v>94</v>
      </c>
      <c r="J481" s="2">
        <f>IFERROR(VLOOKUP(B481&amp;C481,AUS_male_Toplist_21_22!$O$3:$R$2969,4,FALSE),IFERROR(VLOOKUP(B481&amp;C481,AUS_female_Toplist_21_22!$O$3:$R$2879,4,FALSE),"Not found"))</f>
        <v>6</v>
      </c>
      <c r="K481" s="2">
        <f>(COUNTIF($B$2:$B481,$B481)=1)+0</f>
        <v>1</v>
      </c>
      <c r="L481" s="2">
        <f>IF(K481=1,RANK(H481,$H$2:$H$1208,0),"Alternate event")</f>
        <v>212</v>
      </c>
      <c r="M481" s="2" t="str">
        <f t="shared" si="24"/>
        <v>Edward GODDARD10000m</v>
      </c>
      <c r="N481" t="str">
        <f>IF(COUNTIFS($M$2:$M$3996, M481)&gt;1, "Duplicate", "Unique")</f>
        <v>Unique</v>
      </c>
    </row>
    <row r="482" spans="1:14" x14ac:dyDescent="0.2">
      <c r="A482" s="2">
        <f t="shared" si="25"/>
        <v>104</v>
      </c>
      <c r="B482" t="s">
        <v>451</v>
      </c>
      <c r="C482" t="s">
        <v>40</v>
      </c>
      <c r="D482" s="5">
        <v>36121</v>
      </c>
      <c r="E482" s="41">
        <f ca="1">DATEDIF(D482,TODAY(),"y")</f>
        <v>23</v>
      </c>
      <c r="F482" s="42" t="str">
        <f>IFERROR(VLOOKUP(B482&amp;C482,AUS_male_points_list!$A$3:$S$1048576,19,FALSE), IFERROR(VLOOKUP(B482&amp;C482,AUS_female_points_list!$A$3:$S$1048576,19,FALSE),""))</f>
        <v/>
      </c>
      <c r="G482" s="2" t="str">
        <f>_xlfn.IFNA(VLOOKUP(B482&amp;C482,Nat_Champs!$C$2:$D$41,2,),"")</f>
        <v/>
      </c>
      <c r="H482" s="79">
        <f>IFERROR(VLOOKUP(B482&amp;C482,AUS_male_Toplist_21_22!$O$3:$R$2969,2,FALSE),IFERROR(VLOOKUP(B482&amp;C482,AUS_female_Toplist_21_22!$O$3:$R$2879,2,FALSE),"Not found"))</f>
        <v>849</v>
      </c>
      <c r="I482" s="79">
        <f>IFERROR(VLOOKUP(B482&amp;C482,AUS_male_Toplist_21_22!$O$3:$R$2969,3,FALSE),IFERROR(VLOOKUP(B482&amp;C482,AUS_female_Toplist_21_22!$O$3:$R$2879,3,FALSE),"Not found"))</f>
        <v>94</v>
      </c>
      <c r="J482" s="2">
        <f>IFERROR(VLOOKUP(B482&amp;C482,AUS_male_Toplist_21_22!$O$3:$R$2969,4,FALSE),IFERROR(VLOOKUP(B482&amp;C482,AUS_female_Toplist_21_22!$O$3:$R$2879,4,FALSE),"Not found"))</f>
        <v>12</v>
      </c>
      <c r="K482" s="2">
        <f>(COUNTIF($B$2:$B482,$B482)=1)+0</f>
        <v>1</v>
      </c>
      <c r="L482" s="2">
        <f>IF(K482=1,RANK(H482,$H$2:$H$1208,0),"Alternate event")</f>
        <v>895</v>
      </c>
      <c r="M482" s="2" t="str">
        <f t="shared" si="24"/>
        <v>Samantha PEACEdiscus-throw</v>
      </c>
      <c r="N482" t="str">
        <f>IF(COUNTIFS($M$2:$M$3996, M482)&gt;1, "Duplicate", "Unique")</f>
        <v>Unique</v>
      </c>
    </row>
    <row r="483" spans="1:14" x14ac:dyDescent="0.2">
      <c r="A483" s="2">
        <f t="shared" si="25"/>
        <v>104</v>
      </c>
      <c r="B483" t="s">
        <v>346</v>
      </c>
      <c r="C483" t="s">
        <v>37</v>
      </c>
      <c r="D483" s="5">
        <v>34525</v>
      </c>
      <c r="E483" s="41">
        <f ca="1">DATEDIF(D483,TODAY(),"y")</f>
        <v>27</v>
      </c>
      <c r="F483" s="42" t="str">
        <f>IFERROR(VLOOKUP(B483&amp;C483,AUS_male_points_list!$A$3:$S$1048576,19,FALSE), IFERROR(VLOOKUP(B483&amp;C483,AUS_female_points_list!$A$3:$S$1048576,19,FALSE),""))</f>
        <v/>
      </c>
      <c r="G483" s="2" t="str">
        <f>_xlfn.IFNA(VLOOKUP(B483&amp;C483,Nat_Champs!$C$2:$D$41,2,),"")</f>
        <v/>
      </c>
      <c r="H483" s="79">
        <f>IFERROR(VLOOKUP(B483&amp;C483,AUS_male_Toplist_21_22!$O$3:$R$2969,2,FALSE),IFERROR(VLOOKUP(B483&amp;C483,AUS_female_Toplist_21_22!$O$3:$R$2879,2,FALSE),"Not found"))</f>
        <v>1020</v>
      </c>
      <c r="I483" s="79">
        <f>IFERROR(VLOOKUP(B483&amp;C483,AUS_male_Toplist_21_22!$O$3:$R$2969,3,FALSE),IFERROR(VLOOKUP(B483&amp;C483,AUS_female_Toplist_21_22!$O$3:$R$2879,3,FALSE),"Not found"))</f>
        <v>94</v>
      </c>
      <c r="J483" s="2">
        <f>IFERROR(VLOOKUP(B483&amp;C483,AUS_male_Toplist_21_22!$O$3:$R$2969,4,FALSE),IFERROR(VLOOKUP(B483&amp;C483,AUS_female_Toplist_21_22!$O$3:$R$2879,4,FALSE),"Not found"))</f>
        <v>13</v>
      </c>
      <c r="K483" s="2">
        <f>(COUNTIF($B$2:$B483,$B483)=1)+0</f>
        <v>0</v>
      </c>
      <c r="L483" s="2" t="str">
        <f>IF(K483=1,RANK(H483,$H$2:$H$1208,0),"Alternate event")</f>
        <v>Alternate event</v>
      </c>
      <c r="M483" s="2" t="str">
        <f t="shared" si="24"/>
        <v>Margaret GAYENlong-jump</v>
      </c>
      <c r="N483" t="str">
        <f>IF(COUNTIFS($M$2:$M$3996, M483)&gt;1, "Duplicate", "Unique")</f>
        <v>Unique</v>
      </c>
    </row>
    <row r="484" spans="1:14" x14ac:dyDescent="0.2">
      <c r="A484" s="2">
        <f t="shared" si="25"/>
        <v>104</v>
      </c>
      <c r="B484" t="s">
        <v>369</v>
      </c>
      <c r="C484" t="s">
        <v>37</v>
      </c>
      <c r="D484" s="5">
        <v>36551</v>
      </c>
      <c r="E484" s="41">
        <f ca="1">DATEDIF(D484,TODAY(),"y")</f>
        <v>22</v>
      </c>
      <c r="F484" s="42" t="str">
        <f>IFERROR(VLOOKUP(B484&amp;C484,AUS_male_points_list!$A$3:$S$1048576,19,FALSE), IFERROR(VLOOKUP(B484&amp;C484,AUS_female_points_list!$A$3:$S$1048576,19,FALSE),""))</f>
        <v/>
      </c>
      <c r="G484" s="2" t="str">
        <f>_xlfn.IFNA(VLOOKUP(B484&amp;C484,Nat_Champs!$C$2:$D$41,2,),"")</f>
        <v/>
      </c>
      <c r="H484" s="79">
        <f>IFERROR(VLOOKUP(B484&amp;C484,AUS_male_Toplist_21_22!$O$3:$R$2969,2,FALSE),IFERROR(VLOOKUP(B484&amp;C484,AUS_female_Toplist_21_22!$O$3:$R$2879,2,FALSE),"Not found"))</f>
        <v>1020</v>
      </c>
      <c r="I484" s="79">
        <f>IFERROR(VLOOKUP(B484&amp;C484,AUS_male_Toplist_21_22!$O$3:$R$2969,3,FALSE),IFERROR(VLOOKUP(B484&amp;C484,AUS_female_Toplist_21_22!$O$3:$R$2879,3,FALSE),"Not found"))</f>
        <v>94</v>
      </c>
      <c r="J484" s="2">
        <f>IFERROR(VLOOKUP(B484&amp;C484,AUS_male_Toplist_21_22!$O$3:$R$2969,4,FALSE),IFERROR(VLOOKUP(B484&amp;C484,AUS_female_Toplist_21_22!$O$3:$R$2879,4,FALSE),"Not found"))</f>
        <v>13</v>
      </c>
      <c r="K484" s="2">
        <f>(COUNTIF($B$2:$B484,$B484)=1)+0</f>
        <v>1</v>
      </c>
      <c r="L484" s="2">
        <f>IF(K484=1,RANK(H484,$H$2:$H$1208,0),"Alternate event")</f>
        <v>509</v>
      </c>
      <c r="M484" s="2" t="str">
        <f t="shared" si="24"/>
        <v>Bethany KRANENDONKlong-jump</v>
      </c>
      <c r="N484" t="str">
        <f>IF(COUNTIFS($M$2:$M$3996, M484)&gt;1, "Duplicate", "Unique")</f>
        <v>Unique</v>
      </c>
    </row>
    <row r="485" spans="1:14" x14ac:dyDescent="0.2">
      <c r="A485" s="2">
        <f t="shared" si="25"/>
        <v>104</v>
      </c>
      <c r="B485" t="s">
        <v>347</v>
      </c>
      <c r="C485" t="s">
        <v>38</v>
      </c>
      <c r="D485" s="5">
        <v>37927</v>
      </c>
      <c r="E485" s="41">
        <f ca="1">DATEDIF(D485,TODAY(),"y")</f>
        <v>18</v>
      </c>
      <c r="F485" s="42" t="str">
        <f>IFERROR(VLOOKUP(B485&amp;C485,AUS_male_points_list!$A$3:$S$1048576,19,FALSE), IFERROR(VLOOKUP(B485&amp;C485,AUS_female_points_list!$A$3:$S$1048576,19,FALSE),""))</f>
        <v/>
      </c>
      <c r="G485" s="2" t="str">
        <f>_xlfn.IFNA(VLOOKUP(B485&amp;C485,Nat_Champs!$C$2:$D$41,2,),"")</f>
        <v/>
      </c>
      <c r="H485" s="79">
        <f>IFERROR(VLOOKUP(B485&amp;C485,AUS_male_Toplist_21_22!$O$3:$R$2969,2,FALSE),IFERROR(VLOOKUP(B485&amp;C485,AUS_female_Toplist_21_22!$O$3:$R$2879,2,FALSE),"Not found"))</f>
        <v>974</v>
      </c>
      <c r="I485" s="79">
        <f>IFERROR(VLOOKUP(B485&amp;C485,AUS_male_Toplist_21_22!$O$3:$R$2969,3,FALSE),IFERROR(VLOOKUP(B485&amp;C485,AUS_female_Toplist_21_22!$O$3:$R$2879,3,FALSE),"Not found"))</f>
        <v>94</v>
      </c>
      <c r="J485" s="2">
        <f>IFERROR(VLOOKUP(B485&amp;C485,AUS_male_Toplist_21_22!$O$3:$R$2969,4,FALSE),IFERROR(VLOOKUP(B485&amp;C485,AUS_female_Toplist_21_22!$O$3:$R$2879,4,FALSE),"Not found"))</f>
        <v>15</v>
      </c>
      <c r="K485" s="2">
        <f>(COUNTIF($B$2:$B485,$B485)=1)+0</f>
        <v>1</v>
      </c>
      <c r="L485" s="2">
        <f>IF(K485=1,RANK(H485,$H$2:$H$1208,0),"Alternate event")</f>
        <v>669</v>
      </c>
      <c r="M485" s="2" t="str">
        <f t="shared" si="24"/>
        <v>Tara WYLLIEtriple-jump</v>
      </c>
      <c r="N485" t="str">
        <f>IF(COUNTIFS($M$2:$M$3996, M485)&gt;1, "Duplicate", "Unique")</f>
        <v>Unique</v>
      </c>
    </row>
    <row r="486" spans="1:14" x14ac:dyDescent="0.2">
      <c r="A486" s="2">
        <f t="shared" si="25"/>
        <v>104</v>
      </c>
      <c r="B486" t="s">
        <v>649</v>
      </c>
      <c r="C486" t="s">
        <v>28</v>
      </c>
      <c r="D486" s="5">
        <v>36759</v>
      </c>
      <c r="E486" s="41">
        <f ca="1">DATEDIF(D486,TODAY(),"y")</f>
        <v>21</v>
      </c>
      <c r="F486" s="42" t="str">
        <f>IFERROR(VLOOKUP(B486&amp;C486,AUS_male_points_list!$A$3:$S$1048576,19,FALSE), IFERROR(VLOOKUP(B486&amp;C486,AUS_female_points_list!$A$3:$S$1048576,19,FALSE),""))</f>
        <v/>
      </c>
      <c r="G486" s="2" t="str">
        <f>_xlfn.IFNA(VLOOKUP(B486&amp;C486,Nat_Champs!$C$2:$D$41,2,),"")</f>
        <v/>
      </c>
      <c r="H486" s="79">
        <f>IFERROR(VLOOKUP(B486&amp;C486,AUS_male_Toplist_21_22!$O$3:$R$2969,2,FALSE),IFERROR(VLOOKUP(B486&amp;C486,AUS_female_Toplist_21_22!$O$3:$R$2879,2,FALSE),"Not found"))</f>
        <v>1095</v>
      </c>
      <c r="I486" s="79">
        <f>IFERROR(VLOOKUP(B486&amp;C486,AUS_male_Toplist_21_22!$O$3:$R$2969,3,FALSE),IFERROR(VLOOKUP(B486&amp;C486,AUS_female_Toplist_21_22!$O$3:$R$2879,3,FALSE),"Not found"))</f>
        <v>94</v>
      </c>
      <c r="J486" s="2">
        <f>IFERROR(VLOOKUP(B486&amp;C486,AUS_male_Toplist_21_22!$O$3:$R$2969,4,FALSE),IFERROR(VLOOKUP(B486&amp;C486,AUS_female_Toplist_21_22!$O$3:$R$2879,4,FALSE),"Not found"))</f>
        <v>20</v>
      </c>
      <c r="K486" s="2">
        <f>(COUNTIF($B$2:$B486,$B486)=1)+0</f>
        <v>1</v>
      </c>
      <c r="L486" s="2">
        <f>IF(K486=1,RANK(H486,$H$2:$H$1208,0),"Alternate event")</f>
        <v>212</v>
      </c>
      <c r="M486" s="2" t="str">
        <f t="shared" si="24"/>
        <v>Jackson SHARP1500m</v>
      </c>
      <c r="N486" t="str">
        <f>IF(COUNTIFS($M$2:$M$3996, M486)&gt;1, "Duplicate", "Unique")</f>
        <v>Unique</v>
      </c>
    </row>
    <row r="487" spans="1:14" x14ac:dyDescent="0.2">
      <c r="A487" s="2">
        <f t="shared" si="25"/>
        <v>104</v>
      </c>
      <c r="B487" t="s">
        <v>647</v>
      </c>
      <c r="C487" t="s">
        <v>29</v>
      </c>
      <c r="D487" s="5">
        <v>32989</v>
      </c>
      <c r="E487" s="41">
        <f ca="1">DATEDIF(D487,TODAY(),"y")</f>
        <v>31</v>
      </c>
      <c r="F487" s="42" t="str">
        <f>IFERROR(VLOOKUP(B487&amp;C487,AUS_male_points_list!$A$3:$S$1048576,19,FALSE), IFERROR(VLOOKUP(B487&amp;C487,AUS_female_points_list!$A$3:$S$1048576,19,FALSE),""))</f>
        <v/>
      </c>
      <c r="G487" s="2" t="str">
        <f>_xlfn.IFNA(VLOOKUP(B487&amp;C487,Nat_Champs!$C$2:$D$41,2,),"")</f>
        <v/>
      </c>
      <c r="H487" s="79">
        <f>IFERROR(VLOOKUP(B487&amp;C487,AUS_male_Toplist_21_22!$O$3:$R$2969,2,FALSE),IFERROR(VLOOKUP(B487&amp;C487,AUS_female_Toplist_21_22!$O$3:$R$2879,2,FALSE),"Not found"))</f>
        <v>1090</v>
      </c>
      <c r="I487" s="79">
        <f>IFERROR(VLOOKUP(B487&amp;C487,AUS_male_Toplist_21_22!$O$3:$R$2969,3,FALSE),IFERROR(VLOOKUP(B487&amp;C487,AUS_female_Toplist_21_22!$O$3:$R$2879,3,FALSE),"Not found"))</f>
        <v>95</v>
      </c>
      <c r="J487" s="2">
        <f>IFERROR(VLOOKUP(B487&amp;C487,AUS_male_Toplist_21_22!$O$3:$R$2969,4,FALSE),IFERROR(VLOOKUP(B487&amp;C487,AUS_female_Toplist_21_22!$O$3:$R$2879,4,FALSE),"Not found"))</f>
        <v>10</v>
      </c>
      <c r="K487" s="2">
        <f>(COUNTIF($B$2:$B487,$B487)=1)+0</f>
        <v>0</v>
      </c>
      <c r="L487" s="2" t="str">
        <f>IF(K487=1,RANK(H487,$H$2:$H$1208,0),"Alternate event")</f>
        <v>Alternate event</v>
      </c>
      <c r="M487" s="2" t="str">
        <f t="shared" si="24"/>
        <v>Ryan GREGSON5000m</v>
      </c>
      <c r="N487" t="str">
        <f>IF(COUNTIFS($M$2:$M$3996, M487)&gt;1, "Duplicate", "Unique")</f>
        <v>Unique</v>
      </c>
    </row>
    <row r="488" spans="1:14" x14ac:dyDescent="0.2">
      <c r="A488" s="2">
        <f t="shared" si="25"/>
        <v>104</v>
      </c>
      <c r="B488" t="s">
        <v>897</v>
      </c>
      <c r="C488" t="s">
        <v>27</v>
      </c>
      <c r="D488" s="5">
        <v>35582</v>
      </c>
      <c r="E488" s="41">
        <f ca="1">DATEDIF(D488,TODAY(),"y")</f>
        <v>24</v>
      </c>
      <c r="F488" s="42" t="str">
        <f>IFERROR(VLOOKUP(B488&amp;C488,AUS_male_points_list!$A$3:$S$1048576,19,FALSE), IFERROR(VLOOKUP(B488&amp;C488,AUS_female_points_list!$A$3:$S$1048576,19,FALSE),""))</f>
        <v/>
      </c>
      <c r="G488" s="2" t="str">
        <f>_xlfn.IFNA(VLOOKUP(B488&amp;C488,Nat_Champs!$C$2:$D$41,2,),"")</f>
        <v/>
      </c>
      <c r="H488" s="79">
        <f>IFERROR(VLOOKUP(B488&amp;C488,AUS_male_Toplist_21_22!$O$3:$R$2969,2,FALSE),IFERROR(VLOOKUP(B488&amp;C488,AUS_female_Toplist_21_22!$O$3:$R$2879,2,FALSE),"Not found"))</f>
        <v>1086</v>
      </c>
      <c r="I488" s="79">
        <f>IFERROR(VLOOKUP(B488&amp;C488,AUS_male_Toplist_21_22!$O$3:$R$2969,3,FALSE),IFERROR(VLOOKUP(B488&amp;C488,AUS_female_Toplist_21_22!$O$3:$R$2879,3,FALSE),"Not found"))</f>
        <v>95</v>
      </c>
      <c r="J488" s="2">
        <f>IFERROR(VLOOKUP(B488&amp;C488,AUS_male_Toplist_21_22!$O$3:$R$2969,4,FALSE),IFERROR(VLOOKUP(B488&amp;C488,AUS_female_Toplist_21_22!$O$3:$R$2879,4,FALSE),"Not found"))</f>
        <v>16</v>
      </c>
      <c r="K488" s="2">
        <f>(COUNTIF($B$2:$B488,$B488)=1)+0</f>
        <v>1</v>
      </c>
      <c r="L488" s="2">
        <f>IF(K488=1,RANK(H488,$H$2:$H$1208,0),"Alternate event")</f>
        <v>253</v>
      </c>
      <c r="M488" s="2" t="str">
        <f t="shared" si="24"/>
        <v>Emma PHILIPPE800m</v>
      </c>
      <c r="N488" t="str">
        <f>IF(COUNTIFS($M$2:$M$3996, M488)&gt;1, "Duplicate", "Unique")</f>
        <v>Unique</v>
      </c>
    </row>
    <row r="489" spans="1:14" x14ac:dyDescent="0.2">
      <c r="A489" s="2">
        <f t="shared" si="25"/>
        <v>104</v>
      </c>
      <c r="B489" t="s">
        <v>920</v>
      </c>
      <c r="C489" s="5" t="s">
        <v>29</v>
      </c>
      <c r="D489" s="5">
        <v>36150</v>
      </c>
      <c r="E489" s="41">
        <f ca="1">DATEDIF(D489,TODAY(),"y")</f>
        <v>23</v>
      </c>
      <c r="F489" s="42" t="str">
        <f>IFERROR(VLOOKUP(B489&amp;C489,AUS_male_points_list!$A$3:$S$1048576,19,FALSE), IFERROR(VLOOKUP(B489&amp;C489,AUS_female_points_list!$A$3:$S$1048576,19,FALSE),""))</f>
        <v/>
      </c>
      <c r="G489" s="2" t="str">
        <f>_xlfn.IFNA(VLOOKUP(B489&amp;C489,Nat_Champs!$C$2:$D$41,2,),"")</f>
        <v/>
      </c>
      <c r="H489" s="79">
        <f>IFERROR(VLOOKUP(B489&amp;C489,AUS_male_Toplist_21_22!$O$3:$R$2969,2,FALSE),IFERROR(VLOOKUP(B489&amp;C489,AUS_female_Toplist_21_22!$O$3:$R$2879,2,FALSE),"Not found"))</f>
        <v>1078</v>
      </c>
      <c r="I489" s="79">
        <f>IFERROR(VLOOKUP(B489&amp;C489,AUS_male_Toplist_21_22!$O$3:$R$2969,3,FALSE),IFERROR(VLOOKUP(B489&amp;C489,AUS_female_Toplist_21_22!$O$3:$R$2879,3,FALSE),"Not found"))</f>
        <v>95</v>
      </c>
      <c r="J489" s="2">
        <f>IFERROR(VLOOKUP(B489&amp;C489,AUS_male_Toplist_21_22!$O$3:$R$2969,4,FALSE),IFERROR(VLOOKUP(B489&amp;C489,AUS_female_Toplist_21_22!$O$3:$R$2879,4,FALSE),"Not found"))</f>
        <v>16</v>
      </c>
      <c r="K489" s="2">
        <f>(COUNTIF($B$2:$B489,$B489)=1)+0</f>
        <v>1</v>
      </c>
      <c r="L489" s="2">
        <f>IF(K489=1,RANK(H489,$H$2:$H$1208,0),"Alternate event")</f>
        <v>275</v>
      </c>
      <c r="M489" s="2" t="str">
        <f t="shared" si="24"/>
        <v>Cara WOOLNOUGH5000m</v>
      </c>
      <c r="N489" t="str">
        <f>IF(COUNTIFS($M$2:$M$3996, M489)&gt;1, "Duplicate", "Unique")</f>
        <v>Unique</v>
      </c>
    </row>
    <row r="490" spans="1:14" x14ac:dyDescent="0.2">
      <c r="A490" s="2">
        <f t="shared" si="25"/>
        <v>104</v>
      </c>
      <c r="B490" t="s">
        <v>919</v>
      </c>
      <c r="C490" t="s">
        <v>29</v>
      </c>
      <c r="D490" s="5">
        <v>30757</v>
      </c>
      <c r="E490" s="41">
        <f ca="1">DATEDIF(D490,TODAY(),"y")</f>
        <v>38</v>
      </c>
      <c r="F490" s="42" t="str">
        <f>IFERROR(VLOOKUP(B490&amp;C490,AUS_male_points_list!$A$3:$S$1048576,19,FALSE), IFERROR(VLOOKUP(B490&amp;C490,AUS_female_points_list!$A$3:$S$1048576,19,FALSE),""))</f>
        <v/>
      </c>
      <c r="G490" s="2" t="str">
        <f>_xlfn.IFNA(VLOOKUP(B490&amp;C490,Nat_Champs!$C$2:$D$41,2,),"")</f>
        <v/>
      </c>
      <c r="H490" s="79">
        <f>IFERROR(VLOOKUP(B490&amp;C490,AUS_male_Toplist_21_22!$O$3:$R$2969,2,FALSE),IFERROR(VLOOKUP(B490&amp;C490,AUS_female_Toplist_21_22!$O$3:$R$2879,2,FALSE),"Not found"))</f>
        <v>1078</v>
      </c>
      <c r="I490" s="79">
        <f>IFERROR(VLOOKUP(B490&amp;C490,AUS_male_Toplist_21_22!$O$3:$R$2969,3,FALSE),IFERROR(VLOOKUP(B490&amp;C490,AUS_female_Toplist_21_22!$O$3:$R$2879,3,FALSE),"Not found"))</f>
        <v>95</v>
      </c>
      <c r="J490" s="2">
        <f>IFERROR(VLOOKUP(B490&amp;C490,AUS_male_Toplist_21_22!$O$3:$R$2969,4,FALSE),IFERROR(VLOOKUP(B490&amp;C490,AUS_female_Toplist_21_22!$O$3:$R$2879,4,FALSE),"Not found"))</f>
        <v>16</v>
      </c>
      <c r="K490" s="2">
        <f>(COUNTIF($B$2:$B490,$B490)=1)+0</f>
        <v>1</v>
      </c>
      <c r="L490" s="2">
        <f>IF(K490=1,RANK(H490,$H$2:$H$1208,0),"Alternate event")</f>
        <v>275</v>
      </c>
      <c r="M490" s="2" t="str">
        <f t="shared" si="24"/>
        <v>Marnie PONTON5000m</v>
      </c>
      <c r="N490" t="str">
        <f>IF(COUNTIFS($M$2:$M$3996, M490)&gt;1, "Duplicate", "Unique")</f>
        <v>Unique</v>
      </c>
    </row>
    <row r="491" spans="1:14" x14ac:dyDescent="0.2">
      <c r="A491" s="2">
        <f t="shared" si="25"/>
        <v>104</v>
      </c>
      <c r="B491" t="s">
        <v>956</v>
      </c>
      <c r="C491" s="5" t="s">
        <v>41</v>
      </c>
      <c r="D491" s="5">
        <v>37650</v>
      </c>
      <c r="E491" s="41">
        <f ca="1">DATEDIF(D491,TODAY(),"y")</f>
        <v>19</v>
      </c>
      <c r="F491" s="42" t="str">
        <f>IFERROR(VLOOKUP(B491&amp;C491,AUS_male_points_list!$A$3:$S$1048576,19,FALSE), IFERROR(VLOOKUP(B491&amp;C491,AUS_female_points_list!$A$3:$S$1048576,19,FALSE),""))</f>
        <v/>
      </c>
      <c r="G491" s="2" t="str">
        <f>_xlfn.IFNA(VLOOKUP(B491&amp;C491,Nat_Champs!$C$2:$D$41,2,),"")</f>
        <v/>
      </c>
      <c r="H491" s="79">
        <f>IFERROR(VLOOKUP(B491&amp;C491,AUS_male_Toplist_21_22!$O$3:$R$2969,2,FALSE),IFERROR(VLOOKUP(B491&amp;C491,AUS_female_Toplist_21_22!$O$3:$R$2879,2,FALSE),"Not found"))</f>
        <v>812</v>
      </c>
      <c r="I491" s="79">
        <f>IFERROR(VLOOKUP(B491&amp;C491,AUS_male_Toplist_21_22!$O$3:$R$2969,3,FALSE),IFERROR(VLOOKUP(B491&amp;C491,AUS_female_Toplist_21_22!$O$3:$R$2879,3,FALSE),"Not found"))</f>
        <v>95</v>
      </c>
      <c r="J491" s="2">
        <f>IFERROR(VLOOKUP(B491&amp;C491,AUS_male_Toplist_21_22!$O$3:$R$2969,4,FALSE),IFERROR(VLOOKUP(B491&amp;C491,AUS_female_Toplist_21_22!$O$3:$R$2879,4,FALSE),"Not found"))</f>
        <v>20</v>
      </c>
      <c r="K491" s="2">
        <f>(COUNTIF($B$2:$B491,$B491)=1)+0</f>
        <v>1</v>
      </c>
      <c r="L491" s="2">
        <f>IF(K491=1,RANK(H491,$H$2:$H$1208,0),"Alternate event")</f>
        <v>915</v>
      </c>
      <c r="M491" s="2" t="str">
        <f t="shared" si="24"/>
        <v>Teya SAVILLEjavelin-throw</v>
      </c>
      <c r="N491" t="str">
        <f>IF(COUNTIFS($M$2:$M$3996, M491)&gt;1, "Duplicate", "Unique")</f>
        <v>Unique</v>
      </c>
    </row>
    <row r="492" spans="1:14" x14ac:dyDescent="0.2">
      <c r="A492" s="2">
        <f t="shared" si="25"/>
        <v>104</v>
      </c>
      <c r="B492" t="s">
        <v>526</v>
      </c>
      <c r="C492" t="s">
        <v>2</v>
      </c>
      <c r="D492" s="5">
        <v>37759</v>
      </c>
      <c r="E492" s="41">
        <f ca="1">DATEDIF(D492,TODAY(),"y")</f>
        <v>18</v>
      </c>
      <c r="F492" s="42" t="str">
        <f>IFERROR(VLOOKUP(B492&amp;C492,AUS_male_points_list!$A$3:$S$1048576,19,FALSE), IFERROR(VLOOKUP(B492&amp;C492,AUS_female_points_list!$A$3:$S$1048576,19,FALSE),""))</f>
        <v/>
      </c>
      <c r="G492" s="2" t="str">
        <f>_xlfn.IFNA(VLOOKUP(B492&amp;C492,Nat_Champs!$C$2:$D$41,2,),"")</f>
        <v/>
      </c>
      <c r="H492" s="79">
        <f>IFERROR(VLOOKUP(B492&amp;C492,AUS_male_Toplist_21_22!$O$3:$R$2969,2,FALSE),IFERROR(VLOOKUP(B492&amp;C492,AUS_female_Toplist_21_22!$O$3:$R$2879,2,FALSE),"Not found"))</f>
        <v>1112</v>
      </c>
      <c r="I492" s="79">
        <f>IFERROR(VLOOKUP(B492&amp;C492,AUS_male_Toplist_21_22!$O$3:$R$2969,3,FALSE),IFERROR(VLOOKUP(B492&amp;C492,AUS_female_Toplist_21_22!$O$3:$R$2879,3,FALSE),"Not found"))</f>
        <v>96</v>
      </c>
      <c r="J492" s="2">
        <f>IFERROR(VLOOKUP(B492&amp;C492,AUS_male_Toplist_21_22!$O$3:$R$2969,4,FALSE),IFERROR(VLOOKUP(B492&amp;C492,AUS_female_Toplist_21_22!$O$3:$R$2879,4,FALSE),"Not found"))</f>
        <v>5</v>
      </c>
      <c r="K492" s="2">
        <f>(COUNTIF($B$2:$B492,$B492)=1)+0</f>
        <v>1</v>
      </c>
      <c r="L492" s="2">
        <f>IF(K492=1,RANK(H492,$H$2:$H$1208,0),"Alternate event")</f>
        <v>154</v>
      </c>
      <c r="M492" s="2" t="str">
        <f t="shared" si="24"/>
        <v>Jai GORDON100m</v>
      </c>
      <c r="N492" t="str">
        <f>IF(COUNTIFS($M$2:$M$3996, M492)&gt;1, "Duplicate", "Unique")</f>
        <v>Unique</v>
      </c>
    </row>
    <row r="493" spans="1:14" x14ac:dyDescent="0.2">
      <c r="A493" s="2">
        <f t="shared" si="25"/>
        <v>104</v>
      </c>
      <c r="B493" t="s">
        <v>455</v>
      </c>
      <c r="C493" t="s">
        <v>40</v>
      </c>
      <c r="D493" s="5">
        <v>44732</v>
      </c>
      <c r="E493" s="41" t="e">
        <f ca="1">DATEDIF(D493,TODAY(),"y")</f>
        <v>#NUM!</v>
      </c>
      <c r="F493" s="42" t="str">
        <f>IFERROR(VLOOKUP(B493&amp;C493,AUS_male_points_list!$A$3:$S$1048576,19,FALSE), IFERROR(VLOOKUP(B493&amp;C493,AUS_female_points_list!$A$3:$S$1048576,19,FALSE),""))</f>
        <v/>
      </c>
      <c r="G493" s="2" t="str">
        <f>_xlfn.IFNA(VLOOKUP(B493&amp;C493,Nat_Champs!$C$2:$D$41,2,),"")</f>
        <v/>
      </c>
      <c r="H493" s="79">
        <f>IFERROR(VLOOKUP(B493&amp;C493,AUS_male_Toplist_21_22!$O$3:$R$2969,2,FALSE),IFERROR(VLOOKUP(B493&amp;C493,AUS_female_Toplist_21_22!$O$3:$R$2879,2,FALSE),"Not found"))</f>
        <v>848</v>
      </c>
      <c r="I493" s="79">
        <f>IFERROR(VLOOKUP(B493&amp;C493,AUS_male_Toplist_21_22!$O$3:$R$2969,3,FALSE),IFERROR(VLOOKUP(B493&amp;C493,AUS_female_Toplist_21_22!$O$3:$R$2879,3,FALSE),"Not found"))</f>
        <v>96</v>
      </c>
      <c r="J493" s="2">
        <f>IFERROR(VLOOKUP(B493&amp;C493,AUS_male_Toplist_21_22!$O$3:$R$2969,4,FALSE),IFERROR(VLOOKUP(B493&amp;C493,AUS_female_Toplist_21_22!$O$3:$R$2879,4,FALSE),"Not found"))</f>
        <v>13</v>
      </c>
      <c r="K493" s="2">
        <f>(COUNTIF($B$2:$B493,$B493)=1)+0</f>
        <v>1</v>
      </c>
      <c r="L493" s="2">
        <f>IF(K493=1,RANK(H493,$H$2:$H$1208,0),"Alternate event")</f>
        <v>897</v>
      </c>
      <c r="M493" s="2" t="str">
        <f t="shared" si="24"/>
        <v>Charlize GOODYdiscus-throw</v>
      </c>
      <c r="N493" t="str">
        <f>IF(COUNTIFS($M$2:$M$3996, M493)&gt;1, "Duplicate", "Unique")</f>
        <v>Unique</v>
      </c>
    </row>
    <row r="494" spans="1:14" x14ac:dyDescent="0.2">
      <c r="A494" s="2">
        <f t="shared" si="25"/>
        <v>104</v>
      </c>
      <c r="B494" t="s">
        <v>1074</v>
      </c>
      <c r="C494" t="s">
        <v>37</v>
      </c>
      <c r="D494" s="5">
        <v>35164</v>
      </c>
      <c r="E494" s="41">
        <f ca="1">DATEDIF(D494,TODAY(),"y")</f>
        <v>25</v>
      </c>
      <c r="F494" s="42" t="str">
        <f>IFERROR(VLOOKUP(B494&amp;C494,AUS_male_points_list!$A$3:$S$1048576,19,FALSE), IFERROR(VLOOKUP(B494&amp;C494,AUS_female_points_list!$A$3:$S$1048576,19,FALSE),""))</f>
        <v/>
      </c>
      <c r="G494" s="2" t="str">
        <f>_xlfn.IFNA(VLOOKUP(B494&amp;C494,Nat_Champs!$C$2:$D$41,2,),"")</f>
        <v/>
      </c>
      <c r="H494" s="79">
        <f>IFERROR(VLOOKUP(B494&amp;C494,AUS_male_Toplist_21_22!$O$3:$R$2969,2,FALSE),IFERROR(VLOOKUP(B494&amp;C494,AUS_female_Toplist_21_22!$O$3:$R$2879,2,FALSE),"Not found"))</f>
        <v>1051</v>
      </c>
      <c r="I494" s="79">
        <f>IFERROR(VLOOKUP(B494&amp;C494,AUS_male_Toplist_21_22!$O$3:$R$2969,3,FALSE),IFERROR(VLOOKUP(B494&amp;C494,AUS_female_Toplist_21_22!$O$3:$R$2879,3,FALSE),"Not found"))</f>
        <v>96</v>
      </c>
      <c r="J494" s="2">
        <f>IFERROR(VLOOKUP(B494&amp;C494,AUS_male_Toplist_21_22!$O$3:$R$2969,4,FALSE),IFERROR(VLOOKUP(B494&amp;C494,AUS_female_Toplist_21_22!$O$3:$R$2879,4,FALSE),"Not found"))</f>
        <v>17</v>
      </c>
      <c r="K494" s="2">
        <f>(COUNTIF($B$2:$B494,$B494)=1)+0</f>
        <v>1</v>
      </c>
      <c r="L494" s="2">
        <f>IF(K494=1,RANK(H494,$H$2:$H$1208,0),"Alternate event")</f>
        <v>385</v>
      </c>
      <c r="M494" s="2" t="str">
        <f t="shared" si="24"/>
        <v>Henry SMITHlong-jump</v>
      </c>
      <c r="N494" t="str">
        <f>IF(COUNTIFS($M$2:$M$3996, M494)&gt;1, "Duplicate", "Unique")</f>
        <v>Unique</v>
      </c>
    </row>
    <row r="495" spans="1:14" x14ac:dyDescent="0.2">
      <c r="A495" s="2">
        <f t="shared" si="25"/>
        <v>104</v>
      </c>
      <c r="B495" t="s">
        <v>965</v>
      </c>
      <c r="C495" t="s">
        <v>41</v>
      </c>
      <c r="D495" s="5">
        <v>36176</v>
      </c>
      <c r="E495" s="41">
        <f ca="1">DATEDIF(D495,TODAY(),"y")</f>
        <v>23</v>
      </c>
      <c r="F495" s="42" t="str">
        <f>IFERROR(VLOOKUP(B495&amp;C495,AUS_male_points_list!$A$3:$S$1048576,19,FALSE), IFERROR(VLOOKUP(B495&amp;C495,AUS_female_points_list!$A$3:$S$1048576,19,FALSE),""))</f>
        <v/>
      </c>
      <c r="G495" s="2" t="str">
        <f>_xlfn.IFNA(VLOOKUP(B495&amp;C495,Nat_Champs!$C$2:$D$41,2,),"")</f>
        <v/>
      </c>
      <c r="H495" s="79">
        <f>IFERROR(VLOOKUP(B495&amp;C495,AUS_male_Toplist_21_22!$O$3:$R$2969,2,FALSE),IFERROR(VLOOKUP(B495&amp;C495,AUS_female_Toplist_21_22!$O$3:$R$2879,2,FALSE),"Not found"))</f>
        <v>810</v>
      </c>
      <c r="I495" s="79">
        <f>IFERROR(VLOOKUP(B495&amp;C495,AUS_male_Toplist_21_22!$O$3:$R$2969,3,FALSE),IFERROR(VLOOKUP(B495&amp;C495,AUS_female_Toplist_21_22!$O$3:$R$2879,3,FALSE),"Not found"))</f>
        <v>96</v>
      </c>
      <c r="J495" s="2">
        <f>IFERROR(VLOOKUP(B495&amp;C495,AUS_male_Toplist_21_22!$O$3:$R$2969,4,FALSE),IFERROR(VLOOKUP(B495&amp;C495,AUS_female_Toplist_21_22!$O$3:$R$2879,4,FALSE),"Not found"))</f>
        <v>21</v>
      </c>
      <c r="K495" s="2">
        <f>(COUNTIF($B$2:$B495,$B495)=1)+0</f>
        <v>1</v>
      </c>
      <c r="L495" s="2">
        <f>IF(K495=1,RANK(H495,$H$2:$H$1208,0),"Alternate event")</f>
        <v>916</v>
      </c>
      <c r="M495" s="2" t="str">
        <f t="shared" si="24"/>
        <v>Emma BUTLERjavelin-throw</v>
      </c>
      <c r="N495" t="str">
        <f>IF(COUNTIFS($M$2:$M$3996, M495)&gt;1, "Duplicate", "Unique")</f>
        <v>Unique</v>
      </c>
    </row>
    <row r="496" spans="1:14" x14ac:dyDescent="0.2">
      <c r="A496" s="2">
        <f t="shared" si="25"/>
        <v>104</v>
      </c>
      <c r="B496" t="s">
        <v>110</v>
      </c>
      <c r="C496" t="s">
        <v>2</v>
      </c>
      <c r="D496" s="5">
        <v>36383</v>
      </c>
      <c r="E496" s="41">
        <f ca="1">DATEDIF(D496,TODAY(),"y")</f>
        <v>22</v>
      </c>
      <c r="F496" s="42" t="str">
        <f>IFERROR(VLOOKUP(B496&amp;C496,AUS_male_points_list!$A$3:$S$1048576,19,FALSE), IFERROR(VLOOKUP(B496&amp;C496,AUS_female_points_list!$A$3:$S$1048576,19,FALSE),""))</f>
        <v/>
      </c>
      <c r="G496" s="2" t="str">
        <f>_xlfn.IFNA(VLOOKUP(B496&amp;C496,Nat_Champs!$C$2:$D$41,2,),"")</f>
        <v/>
      </c>
      <c r="H496" s="79">
        <f>IFERROR(VLOOKUP(B496&amp;C496,AUS_male_Toplist_21_22!$O$3:$R$2969,2,FALSE),IFERROR(VLOOKUP(B496&amp;C496,AUS_female_Toplist_21_22!$O$3:$R$2879,2,FALSE),"Not found"))</f>
        <v>1099</v>
      </c>
      <c r="I496" s="79">
        <f>IFERROR(VLOOKUP(B496&amp;C496,AUS_male_Toplist_21_22!$O$3:$R$2969,3,FALSE),IFERROR(VLOOKUP(B496&amp;C496,AUS_female_Toplist_21_22!$O$3:$R$2879,3,FALSE),"Not found"))</f>
        <v>97</v>
      </c>
      <c r="J496" s="2">
        <f>IFERROR(VLOOKUP(B496&amp;C496,AUS_male_Toplist_21_22!$O$3:$R$2969,4,FALSE),IFERROR(VLOOKUP(B496&amp;C496,AUS_female_Toplist_21_22!$O$3:$R$2879,4,FALSE),"Not found"))</f>
        <v>10</v>
      </c>
      <c r="K496" s="2">
        <f>(COUNTIF($B$2:$B496,$B496)=1)+0</f>
        <v>0</v>
      </c>
      <c r="L496" s="2" t="str">
        <f>IF(K496=1,RANK(H496,$H$2:$H$1208,0),"Alternate event")</f>
        <v>Alternate event</v>
      </c>
      <c r="M496" s="2" t="str">
        <f t="shared" si="24"/>
        <v>Celeste MUCCI100m</v>
      </c>
      <c r="N496" t="str">
        <f>IF(COUNTIFS($M$2:$M$3996, M496)&gt;1, "Duplicate", "Unique")</f>
        <v>Unique</v>
      </c>
    </row>
    <row r="497" spans="1:14" x14ac:dyDescent="0.2">
      <c r="A497" s="2">
        <f t="shared" si="25"/>
        <v>104</v>
      </c>
      <c r="B497" t="s">
        <v>701</v>
      </c>
      <c r="C497" t="s">
        <v>29</v>
      </c>
      <c r="D497" s="5">
        <v>35052</v>
      </c>
      <c r="E497" s="41">
        <f ca="1">DATEDIF(D497,TODAY(),"y")</f>
        <v>26</v>
      </c>
      <c r="F497" s="42" t="str">
        <f>IFERROR(VLOOKUP(B497&amp;C497,AUS_male_points_list!$A$3:$S$1048576,19,FALSE), IFERROR(VLOOKUP(B497&amp;C497,AUS_female_points_list!$A$3:$S$1048576,19,FALSE),""))</f>
        <v/>
      </c>
      <c r="G497" s="2" t="str">
        <f>_xlfn.IFNA(VLOOKUP(B497&amp;C497,Nat_Champs!$C$2:$D$41,2,),"")</f>
        <v/>
      </c>
      <c r="H497" s="79">
        <f>IFERROR(VLOOKUP(B497&amp;C497,AUS_male_Toplist_21_22!$O$3:$R$2969,2,FALSE),IFERROR(VLOOKUP(B497&amp;C497,AUS_female_Toplist_21_22!$O$3:$R$2879,2,FALSE),"Not found"))</f>
        <v>1086</v>
      </c>
      <c r="I497" s="79">
        <f>IFERROR(VLOOKUP(B497&amp;C497,AUS_male_Toplist_21_22!$O$3:$R$2969,3,FALSE),IFERROR(VLOOKUP(B497&amp;C497,AUS_female_Toplist_21_22!$O$3:$R$2879,3,FALSE),"Not found"))</f>
        <v>97</v>
      </c>
      <c r="J497" s="2">
        <f>IFERROR(VLOOKUP(B497&amp;C497,AUS_male_Toplist_21_22!$O$3:$R$2969,4,FALSE),IFERROR(VLOOKUP(B497&amp;C497,AUS_female_Toplist_21_22!$O$3:$R$2879,4,FALSE),"Not found"))</f>
        <v>11</v>
      </c>
      <c r="K497" s="2">
        <f>(COUNTIF($B$2:$B497,$B497)=1)+0</f>
        <v>0</v>
      </c>
      <c r="L497" s="2" t="str">
        <f>IF(K497=1,RANK(H497,$H$2:$H$1208,0),"Alternate event")</f>
        <v>Alternate event</v>
      </c>
      <c r="M497" s="2" t="str">
        <f t="shared" si="24"/>
        <v>Jack RAYNER5000m</v>
      </c>
      <c r="N497" t="str">
        <f>IF(COUNTIFS($M$2:$M$3996, M497)&gt;1, "Duplicate", "Unique")</f>
        <v>Unique</v>
      </c>
    </row>
    <row r="498" spans="1:14" x14ac:dyDescent="0.2">
      <c r="A498" s="2">
        <f t="shared" si="25"/>
        <v>104</v>
      </c>
      <c r="B498" t="s">
        <v>272</v>
      </c>
      <c r="C498" t="s">
        <v>29</v>
      </c>
      <c r="D498" s="5">
        <v>32903</v>
      </c>
      <c r="E498" s="41">
        <f ca="1">DATEDIF(D498,TODAY(),"y")</f>
        <v>32</v>
      </c>
      <c r="F498" s="42" t="str">
        <f>IFERROR(VLOOKUP(B498&amp;C498,AUS_male_points_list!$A$3:$S$1048576,19,FALSE), IFERROR(VLOOKUP(B498&amp;C498,AUS_female_points_list!$A$3:$S$1048576,19,FALSE),""))</f>
        <v/>
      </c>
      <c r="G498" s="2" t="str">
        <f>_xlfn.IFNA(VLOOKUP(B498&amp;C498,Nat_Champs!$C$2:$D$41,2,),"")</f>
        <v/>
      </c>
      <c r="H498" s="79">
        <f>IFERROR(VLOOKUP(B498&amp;C498,AUS_male_Toplist_21_22!$O$3:$R$2969,2,FALSE),IFERROR(VLOOKUP(B498&amp;C498,AUS_female_Toplist_21_22!$O$3:$R$2879,2,FALSE),"Not found"))</f>
        <v>1077</v>
      </c>
      <c r="I498" s="79">
        <f>IFERROR(VLOOKUP(B498&amp;C498,AUS_male_Toplist_21_22!$O$3:$R$2969,3,FALSE),IFERROR(VLOOKUP(B498&amp;C498,AUS_female_Toplist_21_22!$O$3:$R$2879,3,FALSE),"Not found"))</f>
        <v>97</v>
      </c>
      <c r="J498" s="2">
        <f>IFERROR(VLOOKUP(B498&amp;C498,AUS_male_Toplist_21_22!$O$3:$R$2969,4,FALSE),IFERROR(VLOOKUP(B498&amp;C498,AUS_female_Toplist_21_22!$O$3:$R$2879,4,FALSE),"Not found"))</f>
        <v>18</v>
      </c>
      <c r="K498" s="2">
        <f>(COUNTIF($B$2:$B498,$B498)=1)+0</f>
        <v>0</v>
      </c>
      <c r="L498" s="2" t="str">
        <f>IF(K498=1,RANK(H498,$H$2:$H$1208,0),"Alternate event")</f>
        <v>Alternate event</v>
      </c>
      <c r="M498" s="2" t="str">
        <f t="shared" si="24"/>
        <v>Melissa DUNCAN5000m</v>
      </c>
      <c r="N498" t="str">
        <f>IF(COUNTIFS($M$2:$M$3996, M498)&gt;1, "Duplicate", "Unique")</f>
        <v>Unique</v>
      </c>
    </row>
    <row r="499" spans="1:14" x14ac:dyDescent="0.2">
      <c r="A499" s="2">
        <f t="shared" si="25"/>
        <v>104</v>
      </c>
      <c r="B499" t="s">
        <v>717</v>
      </c>
      <c r="C499" t="s">
        <v>37</v>
      </c>
      <c r="D499" s="5">
        <v>34712</v>
      </c>
      <c r="E499" s="41">
        <f ca="1">DATEDIF(D499,TODAY(),"y")</f>
        <v>27</v>
      </c>
      <c r="F499" s="42" t="str">
        <f>IFERROR(VLOOKUP(B499&amp;C499,AUS_male_points_list!$A$3:$S$1048576,19,FALSE), IFERROR(VLOOKUP(B499&amp;C499,AUS_female_points_list!$A$3:$S$1048576,19,FALSE),""))</f>
        <v/>
      </c>
      <c r="G499" s="2" t="str">
        <f>_xlfn.IFNA(VLOOKUP(B499&amp;C499,Nat_Champs!$C$2:$D$41,2,),"")</f>
        <v/>
      </c>
      <c r="H499" s="79">
        <f>IFERROR(VLOOKUP(B499&amp;C499,AUS_male_Toplist_21_22!$O$3:$R$2969,2,FALSE),IFERROR(VLOOKUP(B499&amp;C499,AUS_female_Toplist_21_22!$O$3:$R$2879,2,FALSE),"Not found"))</f>
        <v>1049</v>
      </c>
      <c r="I499" s="79">
        <f>IFERROR(VLOOKUP(B499&amp;C499,AUS_male_Toplist_21_22!$O$3:$R$2969,3,FALSE),IFERROR(VLOOKUP(B499&amp;C499,AUS_female_Toplist_21_22!$O$3:$R$2879,3,FALSE),"Not found"))</f>
        <v>97</v>
      </c>
      <c r="J499" s="2">
        <f>IFERROR(VLOOKUP(B499&amp;C499,AUS_male_Toplist_21_22!$O$3:$R$2969,4,FALSE),IFERROR(VLOOKUP(B499&amp;C499,AUS_female_Toplist_21_22!$O$3:$R$2879,4,FALSE),"Not found"))</f>
        <v>18</v>
      </c>
      <c r="K499" s="2">
        <f>(COUNTIF($B$2:$B499,$B499)=1)+0</f>
        <v>0</v>
      </c>
      <c r="L499" s="2" t="str">
        <f>IF(K499=1,RANK(H499,$H$2:$H$1208,0),"Alternate event")</f>
        <v>Alternate event</v>
      </c>
      <c r="M499" s="2" t="str">
        <f t="shared" si="24"/>
        <v>Cedric DUBLERlong-jump</v>
      </c>
      <c r="N499" t="str">
        <f>IF(COUNTIFS($M$2:$M$3996, M499)&gt;1, "Duplicate", "Unique")</f>
        <v>Unique</v>
      </c>
    </row>
    <row r="500" spans="1:14" x14ac:dyDescent="0.2">
      <c r="A500" s="2">
        <f t="shared" si="25"/>
        <v>104</v>
      </c>
      <c r="B500" t="s">
        <v>1067</v>
      </c>
      <c r="C500" t="s">
        <v>28</v>
      </c>
      <c r="D500" s="5">
        <v>35308</v>
      </c>
      <c r="E500" s="41">
        <f ca="1">DATEDIF(D500,TODAY(),"y")</f>
        <v>25</v>
      </c>
      <c r="F500" s="42" t="str">
        <f>IFERROR(VLOOKUP(B500&amp;C500,AUS_male_points_list!$A$3:$S$1048576,19,FALSE), IFERROR(VLOOKUP(B500&amp;C500,AUS_female_points_list!$A$3:$S$1048576,19,FALSE),""))</f>
        <v/>
      </c>
      <c r="G500" s="2" t="str">
        <f>_xlfn.IFNA(VLOOKUP(B500&amp;C500,Nat_Champs!$C$2:$D$41,2,),"")</f>
        <v/>
      </c>
      <c r="H500" s="79">
        <f>IFERROR(VLOOKUP(B500&amp;C500,AUS_male_Toplist_21_22!$O$3:$R$2969,2,FALSE),IFERROR(VLOOKUP(B500&amp;C500,AUS_female_Toplist_21_22!$O$3:$R$2879,2,FALSE),"Not found"))</f>
        <v>1094</v>
      </c>
      <c r="I500" s="79">
        <f>IFERROR(VLOOKUP(B500&amp;C500,AUS_male_Toplist_21_22!$O$3:$R$2969,3,FALSE),IFERROR(VLOOKUP(B500&amp;C500,AUS_female_Toplist_21_22!$O$3:$R$2879,3,FALSE),"Not found"))</f>
        <v>97</v>
      </c>
      <c r="J500" s="2">
        <f>IFERROR(VLOOKUP(B500&amp;C500,AUS_male_Toplist_21_22!$O$3:$R$2969,4,FALSE),IFERROR(VLOOKUP(B500&amp;C500,AUS_female_Toplist_21_22!$O$3:$R$2879,4,FALSE),"Not found"))</f>
        <v>21</v>
      </c>
      <c r="K500" s="2">
        <f>(COUNTIF($B$2:$B500,$B500)=1)+0</f>
        <v>1</v>
      </c>
      <c r="L500" s="2">
        <f>IF(K500=1,RANK(H500,$H$2:$H$1208,0),"Alternate event")</f>
        <v>219</v>
      </c>
      <c r="M500" s="2" t="str">
        <f t="shared" si="24"/>
        <v>Cameron GRIFFITH1500m</v>
      </c>
      <c r="N500" t="str">
        <f>IF(COUNTIFS($M$2:$M$3996, M500)&gt;1, "Duplicate", "Unique")</f>
        <v>Unique</v>
      </c>
    </row>
    <row r="501" spans="1:14" x14ac:dyDescent="0.2">
      <c r="A501" s="2">
        <f t="shared" si="25"/>
        <v>104</v>
      </c>
      <c r="B501" t="s">
        <v>277</v>
      </c>
      <c r="C501" t="s">
        <v>28</v>
      </c>
      <c r="D501" s="5">
        <v>38433</v>
      </c>
      <c r="E501" s="41">
        <f ca="1">DATEDIF(D501,TODAY(),"y")</f>
        <v>17</v>
      </c>
      <c r="F501" s="42" t="str">
        <f>IFERROR(VLOOKUP(B501&amp;C501,AUS_male_points_list!$A$3:$S$1048576,19,FALSE), IFERROR(VLOOKUP(B501&amp;C501,AUS_female_points_list!$A$3:$S$1048576,19,FALSE),""))</f>
        <v/>
      </c>
      <c r="G501" s="2" t="str">
        <f>_xlfn.IFNA(VLOOKUP(B501&amp;C501,Nat_Champs!$C$2:$D$41,2,),"")</f>
        <v/>
      </c>
      <c r="H501" s="79">
        <f>IFERROR(VLOOKUP(B501&amp;C501,AUS_male_Toplist_21_22!$O$3:$R$2969,2,FALSE),IFERROR(VLOOKUP(B501&amp;C501,AUS_female_Toplist_21_22!$O$3:$R$2879,2,FALSE),"Not found"))</f>
        <v>1091</v>
      </c>
      <c r="I501" s="79">
        <f>IFERROR(VLOOKUP(B501&amp;C501,AUS_male_Toplist_21_22!$O$3:$R$2969,3,FALSE),IFERROR(VLOOKUP(B501&amp;C501,AUS_female_Toplist_21_22!$O$3:$R$2879,3,FALSE),"Not found"))</f>
        <v>97</v>
      </c>
      <c r="J501" s="2">
        <f>IFERROR(VLOOKUP(B501&amp;C501,AUS_male_Toplist_21_22!$O$3:$R$2969,4,FALSE),IFERROR(VLOOKUP(B501&amp;C501,AUS_female_Toplist_21_22!$O$3:$R$2879,4,FALSE),"Not found"))</f>
        <v>22</v>
      </c>
      <c r="K501" s="2">
        <f>(COUNTIF($B$2:$B501,$B501)=1)+0</f>
        <v>1</v>
      </c>
      <c r="L501" s="2">
        <f>IF(K501=1,RANK(H501,$H$2:$H$1208,0),"Alternate event")</f>
        <v>229</v>
      </c>
      <c r="M501" s="2" t="str">
        <f t="shared" si="24"/>
        <v>Amy BUNNAGE1500m</v>
      </c>
      <c r="N501" t="str">
        <f>IF(COUNTIFS($M$2:$M$3996, M501)&gt;1, "Duplicate", "Unique")</f>
        <v>Unique</v>
      </c>
    </row>
    <row r="502" spans="1:14" x14ac:dyDescent="0.2">
      <c r="A502" s="2">
        <f t="shared" si="25"/>
        <v>104</v>
      </c>
      <c r="B502" t="s">
        <v>981</v>
      </c>
      <c r="C502" t="s">
        <v>28</v>
      </c>
      <c r="D502" s="5">
        <v>31249</v>
      </c>
      <c r="E502" s="41">
        <f ca="1">DATEDIF(D502,TODAY(),"y")</f>
        <v>36</v>
      </c>
      <c r="F502" s="42" t="str">
        <f>IFERROR(VLOOKUP(B502&amp;C502,AUS_male_points_list!$A$3:$S$1048576,19,FALSE), IFERROR(VLOOKUP(B502&amp;C502,AUS_female_points_list!$A$3:$S$1048576,19,FALSE),""))</f>
        <v/>
      </c>
      <c r="G502" s="2" t="str">
        <f>_xlfn.IFNA(VLOOKUP(B502&amp;C502,Nat_Champs!$C$2:$D$41,2,),"")</f>
        <v/>
      </c>
      <c r="H502" s="79">
        <f>IFERROR(VLOOKUP(B502&amp;C502,AUS_male_Toplist_21_22!$O$3:$R$2969,2,FALSE),IFERROR(VLOOKUP(B502&amp;C502,AUS_female_Toplist_21_22!$O$3:$R$2879,2,FALSE),"Not found"))</f>
        <v>1091</v>
      </c>
      <c r="I502" s="79">
        <f>IFERROR(VLOOKUP(B502&amp;C502,AUS_male_Toplist_21_22!$O$3:$R$2969,3,FALSE),IFERROR(VLOOKUP(B502&amp;C502,AUS_female_Toplist_21_22!$O$3:$R$2879,3,FALSE),"Not found"))</f>
        <v>97</v>
      </c>
      <c r="J502" s="2">
        <f>IFERROR(VLOOKUP(B502&amp;C502,AUS_male_Toplist_21_22!$O$3:$R$2969,4,FALSE),IFERROR(VLOOKUP(B502&amp;C502,AUS_female_Toplist_21_22!$O$3:$R$2879,4,FALSE),"Not found"))</f>
        <v>22</v>
      </c>
      <c r="K502" s="2">
        <f>(COUNTIF($B$2:$B502,$B502)=1)+0</f>
        <v>0</v>
      </c>
      <c r="L502" s="2" t="str">
        <f>IF(K502=1,RANK(H502,$H$2:$H$1208,0),"Alternate event")</f>
        <v>Alternate event</v>
      </c>
      <c r="M502" s="2" t="str">
        <f t="shared" si="24"/>
        <v>Lauren REID1500m</v>
      </c>
      <c r="N502" t="str">
        <f>IF(COUNTIFS($M$2:$M$3996, M502)&gt;1, "Duplicate", "Unique")</f>
        <v>Unique</v>
      </c>
    </row>
    <row r="503" spans="1:14" x14ac:dyDescent="0.2">
      <c r="A503" s="2">
        <f t="shared" si="25"/>
        <v>104</v>
      </c>
      <c r="B503" t="s">
        <v>308</v>
      </c>
      <c r="C503" t="s">
        <v>30</v>
      </c>
      <c r="D503" s="5">
        <v>35618</v>
      </c>
      <c r="E503" s="41">
        <f ca="1">DATEDIF(D503,TODAY(),"y")</f>
        <v>24</v>
      </c>
      <c r="F503" s="42" t="str">
        <f>IFERROR(VLOOKUP(B503&amp;C503,AUS_male_points_list!$A$3:$S$1048576,19,FALSE), IFERROR(VLOOKUP(B503&amp;C503,AUS_female_points_list!$A$3:$S$1048576,19,FALSE),""))</f>
        <v/>
      </c>
      <c r="G503" s="2" t="str">
        <f>_xlfn.IFNA(VLOOKUP(B503&amp;C503,Nat_Champs!$C$2:$D$41,2,),"")</f>
        <v/>
      </c>
      <c r="H503" s="79">
        <f>IFERROR(VLOOKUP(B503&amp;C503,AUS_male_Toplist_21_22!$O$3:$R$2969,2,FALSE),IFERROR(VLOOKUP(B503&amp;C503,AUS_female_Toplist_21_22!$O$3:$R$2879,2,FALSE),"Not found"))</f>
        <v>1045</v>
      </c>
      <c r="I503" s="79">
        <f>IFERROR(VLOOKUP(B503&amp;C503,AUS_male_Toplist_21_22!$O$3:$R$2969,3,FALSE),IFERROR(VLOOKUP(B503&amp;C503,AUS_female_Toplist_21_22!$O$3:$R$2879,3,FALSE),"Not found"))</f>
        <v>98</v>
      </c>
      <c r="J503" s="2">
        <f>IFERROR(VLOOKUP(B503&amp;C503,AUS_male_Toplist_21_22!$O$3:$R$2969,4,FALSE),IFERROR(VLOOKUP(B503&amp;C503,AUS_female_Toplist_21_22!$O$3:$R$2879,4,FALSE),"Not found"))</f>
        <v>14</v>
      </c>
      <c r="K503" s="2">
        <f>(COUNTIF($B$2:$B503,$B503)=1)+0</f>
        <v>0</v>
      </c>
      <c r="L503" s="2" t="str">
        <f>IF(K503=1,RANK(H503,$H$2:$H$1208,0),"Alternate event")</f>
        <v>Alternate event</v>
      </c>
      <c r="M503" s="2" t="str">
        <f t="shared" si="24"/>
        <v>Caitlin ADAMS10000m</v>
      </c>
      <c r="N503" t="str">
        <f>IF(COUNTIFS($M$2:$M$3996, M503)&gt;1, "Duplicate", "Unique")</f>
        <v>Unique</v>
      </c>
    </row>
    <row r="504" spans="1:14" x14ac:dyDescent="0.2">
      <c r="A504" s="2">
        <f t="shared" si="25"/>
        <v>104</v>
      </c>
      <c r="B504" t="s">
        <v>447</v>
      </c>
      <c r="C504" s="5" t="s">
        <v>39</v>
      </c>
      <c r="D504" s="5">
        <v>37360</v>
      </c>
      <c r="E504" s="41">
        <f ca="1">DATEDIF(D504,TODAY(),"y")</f>
        <v>19</v>
      </c>
      <c r="F504" s="42" t="str">
        <f>IFERROR(VLOOKUP(B504&amp;C504,AUS_male_points_list!$A$3:$S$1048576,19,FALSE), IFERROR(VLOOKUP(B504&amp;C504,AUS_female_points_list!$A$3:$S$1048576,19,FALSE),""))</f>
        <v/>
      </c>
      <c r="G504" s="2" t="str">
        <f>_xlfn.IFNA(VLOOKUP(B504&amp;C504,Nat_Champs!$C$2:$D$41,2,),"")</f>
        <v/>
      </c>
      <c r="H504" s="79">
        <f>IFERROR(VLOOKUP(B504&amp;C504,AUS_male_Toplist_21_22!$O$3:$R$2969,2,FALSE),IFERROR(VLOOKUP(B504&amp;C504,AUS_female_Toplist_21_22!$O$3:$R$2879,2,FALSE),"Not found"))</f>
        <v>837</v>
      </c>
      <c r="I504" s="79">
        <f>IFERROR(VLOOKUP(B504&amp;C504,AUS_male_Toplist_21_22!$O$3:$R$2969,3,FALSE),IFERROR(VLOOKUP(B504&amp;C504,AUS_female_Toplist_21_22!$O$3:$R$2879,3,FALSE),"Not found"))</f>
        <v>99</v>
      </c>
      <c r="J504" s="2">
        <f>IFERROR(VLOOKUP(B504&amp;C504,AUS_male_Toplist_21_22!$O$3:$R$2969,4,FALSE),IFERROR(VLOOKUP(B504&amp;C504,AUS_female_Toplist_21_22!$O$3:$R$2879,4,FALSE),"Not found"))</f>
        <v>7</v>
      </c>
      <c r="K504" s="2">
        <f>(COUNTIF($B$2:$B504,$B504)=1)+0</f>
        <v>0</v>
      </c>
      <c r="L504" s="2" t="str">
        <f>IF(K504=1,RANK(H504,$H$2:$H$1208,0),"Alternate event")</f>
        <v>Alternate event</v>
      </c>
      <c r="M504" s="2" t="str">
        <f t="shared" ref="M504:M567" si="26">B504&amp;C504</f>
        <v>Sally SHOKRYshot-put</v>
      </c>
      <c r="N504" t="str">
        <f>IF(COUNTIFS($M$2:$M$3996, M504)&gt;1, "Duplicate", "Unique")</f>
        <v>Unique</v>
      </c>
    </row>
    <row r="505" spans="1:14" x14ac:dyDescent="0.2">
      <c r="A505" s="2">
        <f t="shared" si="25"/>
        <v>104</v>
      </c>
      <c r="B505" t="s">
        <v>510</v>
      </c>
      <c r="C505" t="s">
        <v>25</v>
      </c>
      <c r="D505" s="5">
        <v>36491</v>
      </c>
      <c r="E505" s="41">
        <f ca="1">DATEDIF(D505,TODAY(),"y")</f>
        <v>22</v>
      </c>
      <c r="F505" s="42" t="str">
        <f>IFERROR(VLOOKUP(B505&amp;C505,AUS_male_points_list!$A$3:$S$1048576,19,FALSE), IFERROR(VLOOKUP(B505&amp;C505,AUS_female_points_list!$A$3:$S$1048576,19,FALSE),""))</f>
        <v/>
      </c>
      <c r="G505" s="2" t="str">
        <f>_xlfn.IFNA(VLOOKUP(B505&amp;C505,Nat_Champs!$C$2:$D$41,2,),"")</f>
        <v/>
      </c>
      <c r="H505" s="79">
        <f>IFERROR(VLOOKUP(B505&amp;C505,AUS_male_Toplist_21_22!$O$3:$R$2969,2,FALSE),IFERROR(VLOOKUP(B505&amp;C505,AUS_female_Toplist_21_22!$O$3:$R$2879,2,FALSE),"Not found"))</f>
        <v>1094</v>
      </c>
      <c r="I505" s="79">
        <f>IFERROR(VLOOKUP(B505&amp;C505,AUS_male_Toplist_21_22!$O$3:$R$2969,3,FALSE),IFERROR(VLOOKUP(B505&amp;C505,AUS_female_Toplist_21_22!$O$3:$R$2879,3,FALSE),"Not found"))</f>
        <v>99</v>
      </c>
      <c r="J505" s="2">
        <f>IFERROR(VLOOKUP(B505&amp;C505,AUS_male_Toplist_21_22!$O$3:$R$2969,4,FALSE),IFERROR(VLOOKUP(B505&amp;C505,AUS_female_Toplist_21_22!$O$3:$R$2879,4,FALSE),"Not found"))</f>
        <v>8</v>
      </c>
      <c r="K505" s="2">
        <f>(COUNTIF($B$2:$B505,$B505)=1)+0</f>
        <v>1</v>
      </c>
      <c r="L505" s="2">
        <f>IF(K505=1,RANK(H505,$H$2:$H$1208,0),"Alternate event")</f>
        <v>219</v>
      </c>
      <c r="M505" s="2" t="str">
        <f t="shared" si="26"/>
        <v>Joshua AZZOPARDI200m</v>
      </c>
      <c r="N505" t="str">
        <f>IF(COUNTIFS($M$2:$M$3996, M505)&gt;1, "Duplicate", "Unique")</f>
        <v>Unique</v>
      </c>
    </row>
    <row r="506" spans="1:14" x14ac:dyDescent="0.2">
      <c r="A506" s="2">
        <f t="shared" si="25"/>
        <v>104</v>
      </c>
      <c r="B506" t="s">
        <v>1061</v>
      </c>
      <c r="C506" t="s">
        <v>41</v>
      </c>
      <c r="D506" s="5">
        <v>36890</v>
      </c>
      <c r="E506" s="41">
        <f ca="1">DATEDIF(D506,TODAY(),"y")</f>
        <v>21</v>
      </c>
      <c r="F506" s="42" t="str">
        <f>IFERROR(VLOOKUP(B506&amp;C506,AUS_male_points_list!$A$3:$S$1048576,19,FALSE), IFERROR(VLOOKUP(B506&amp;C506,AUS_female_points_list!$A$3:$S$1048576,19,FALSE),""))</f>
        <v/>
      </c>
      <c r="G506" s="2" t="str">
        <f>_xlfn.IFNA(VLOOKUP(B506&amp;C506,Nat_Champs!$C$2:$D$41,2,),"")</f>
        <v/>
      </c>
      <c r="H506" s="79">
        <f>IFERROR(VLOOKUP(B506&amp;C506,AUS_male_Toplist_21_22!$O$3:$R$2969,2,FALSE),IFERROR(VLOOKUP(B506&amp;C506,AUS_female_Toplist_21_22!$O$3:$R$2879,2,FALSE),"Not found"))</f>
        <v>942</v>
      </c>
      <c r="I506" s="79">
        <f>IFERROR(VLOOKUP(B506&amp;C506,AUS_male_Toplist_21_22!$O$3:$R$2969,3,FALSE),IFERROR(VLOOKUP(B506&amp;C506,AUS_female_Toplist_21_22!$O$3:$R$2879,3,FALSE),"Not found"))</f>
        <v>99</v>
      </c>
      <c r="J506" s="2">
        <f>IFERROR(VLOOKUP(B506&amp;C506,AUS_male_Toplist_21_22!$O$3:$R$2969,4,FALSE),IFERROR(VLOOKUP(B506&amp;C506,AUS_female_Toplist_21_22!$O$3:$R$2879,4,FALSE),"Not found"))</f>
        <v>11</v>
      </c>
      <c r="K506" s="2">
        <f>(COUNTIF($B$2:$B506,$B506)=1)+0</f>
        <v>1</v>
      </c>
      <c r="L506" s="2">
        <f>IF(K506=1,RANK(H506,$H$2:$H$1208,0),"Alternate event")</f>
        <v>751</v>
      </c>
      <c r="M506" s="2" t="str">
        <f t="shared" si="26"/>
        <v>Oscar SULLIVANjavelin-throw</v>
      </c>
      <c r="N506" t="str">
        <f>IF(COUNTIFS($M$2:$M$3996, M506)&gt;1, "Duplicate", "Unique")</f>
        <v>Unique</v>
      </c>
    </row>
    <row r="507" spans="1:14" x14ac:dyDescent="0.2">
      <c r="A507" s="2">
        <f t="shared" si="25"/>
        <v>104</v>
      </c>
      <c r="B507" t="s">
        <v>299</v>
      </c>
      <c r="C507" t="s">
        <v>34</v>
      </c>
      <c r="D507" s="5">
        <v>1999</v>
      </c>
      <c r="E507" s="41">
        <f ca="1">DATEDIF(D507,TODAY(),"y")</f>
        <v>116</v>
      </c>
      <c r="F507" s="42" t="str">
        <f>IFERROR(VLOOKUP(B507&amp;C507,AUS_male_points_list!$A$3:$S$1048576,19,FALSE), IFERROR(VLOOKUP(B507&amp;C507,AUS_female_points_list!$A$3:$S$1048576,19,FALSE),""))</f>
        <v/>
      </c>
      <c r="G507" s="2" t="str">
        <f>_xlfn.IFNA(VLOOKUP(B507&amp;C507,Nat_Champs!$C$2:$D$41,2,),"")</f>
        <v/>
      </c>
      <c r="H507" s="79">
        <f>IFERROR(VLOOKUP(B507&amp;C507,AUS_male_Toplist_21_22!$O$3:$R$2969,2,FALSE),IFERROR(VLOOKUP(B507&amp;C507,AUS_female_Toplist_21_22!$O$3:$R$2879,2,FALSE),"Not found"))</f>
        <v>1017</v>
      </c>
      <c r="I507" s="79">
        <f>IFERROR(VLOOKUP(B507&amp;C507,AUS_male_Toplist_21_22!$O$3:$R$2969,3,FALSE),IFERROR(VLOOKUP(B507&amp;C507,AUS_female_Toplist_21_22!$O$3:$R$2879,3,FALSE),"Not found"))</f>
        <v>99</v>
      </c>
      <c r="J507" s="2">
        <f>IFERROR(VLOOKUP(B507&amp;C507,AUS_male_Toplist_21_22!$O$3:$R$2969,4,FALSE),IFERROR(VLOOKUP(B507&amp;C507,AUS_female_Toplist_21_22!$O$3:$R$2879,4,FALSE),"Not found"))</f>
        <v>19</v>
      </c>
      <c r="K507" s="2">
        <f>(COUNTIF($B$2:$B507,$B507)=1)+0</f>
        <v>1</v>
      </c>
      <c r="L507" s="2">
        <f>IF(K507=1,RANK(H507,$H$2:$H$1208,0),"Alternate event")</f>
        <v>518</v>
      </c>
      <c r="M507" s="2" t="str">
        <f t="shared" si="26"/>
        <v>Hannah PREEO3000msc</v>
      </c>
      <c r="N507" t="str">
        <f>IF(COUNTIFS($M$2:$M$3996, M507)&gt;1, "Duplicate", "Unique")</f>
        <v>Unique</v>
      </c>
    </row>
    <row r="508" spans="1:14" x14ac:dyDescent="0.2">
      <c r="A508" s="2">
        <f t="shared" si="25"/>
        <v>104</v>
      </c>
      <c r="B508" t="s">
        <v>377</v>
      </c>
      <c r="C508" t="s">
        <v>38</v>
      </c>
      <c r="D508" s="5">
        <v>44701</v>
      </c>
      <c r="E508" s="41" t="e">
        <f ca="1">DATEDIF(D508,TODAY(),"y")</f>
        <v>#NUM!</v>
      </c>
      <c r="F508" s="42" t="str">
        <f>IFERROR(VLOOKUP(B508&amp;C508,AUS_male_points_list!$A$3:$S$1048576,19,FALSE), IFERROR(VLOOKUP(B508&amp;C508,AUS_female_points_list!$A$3:$S$1048576,19,FALSE),""))</f>
        <v/>
      </c>
      <c r="G508" s="2" t="str">
        <f>_xlfn.IFNA(VLOOKUP(B508&amp;C508,Nat_Champs!$C$2:$D$41,2,),"")</f>
        <v/>
      </c>
      <c r="H508" s="79">
        <f>IFERROR(VLOOKUP(B508&amp;C508,AUS_male_Toplist_21_22!$O$3:$R$2969,2,FALSE),IFERROR(VLOOKUP(B508&amp;C508,AUS_female_Toplist_21_22!$O$3:$R$2879,2,FALSE),"Not found"))</f>
        <v>971</v>
      </c>
      <c r="I508" s="79">
        <f>IFERROR(VLOOKUP(B508&amp;C508,AUS_male_Toplist_21_22!$O$3:$R$2969,3,FALSE),IFERROR(VLOOKUP(B508&amp;C508,AUS_female_Toplist_21_22!$O$3:$R$2879,3,FALSE),"Not found"))</f>
        <v>100</v>
      </c>
      <c r="J508" s="2">
        <f>IFERROR(VLOOKUP(B508&amp;C508,AUS_male_Toplist_21_22!$O$3:$R$2969,4,FALSE),IFERROR(VLOOKUP(B508&amp;C508,AUS_female_Toplist_21_22!$O$3:$R$2879,4,FALSE),"Not found"))</f>
        <v>16</v>
      </c>
      <c r="K508" s="2">
        <f>(COUNTIF($B$2:$B508,$B508)=1)+0</f>
        <v>1</v>
      </c>
      <c r="L508" s="2">
        <f>IF(K508=1,RANK(H508,$H$2:$H$1208,0),"Alternate event")</f>
        <v>681</v>
      </c>
      <c r="M508" s="2" t="str">
        <f t="shared" si="26"/>
        <v>Sienna BONDtriple-jump</v>
      </c>
      <c r="N508" t="str">
        <f>IF(COUNTIFS($M$2:$M$3996, M508)&gt;1, "Duplicate", "Unique")</f>
        <v>Unique</v>
      </c>
    </row>
    <row r="509" spans="1:14" x14ac:dyDescent="0.2">
      <c r="A509" s="2">
        <f t="shared" si="25"/>
        <v>104</v>
      </c>
      <c r="B509" t="s">
        <v>900</v>
      </c>
      <c r="C509" t="s">
        <v>27</v>
      </c>
      <c r="D509" s="5">
        <v>37172</v>
      </c>
      <c r="E509" s="41">
        <f ca="1">DATEDIF(D509,TODAY(),"y")</f>
        <v>20</v>
      </c>
      <c r="F509" s="42" t="str">
        <f>IFERROR(VLOOKUP(B509&amp;C509,AUS_male_points_list!$A$3:$S$1048576,19,FALSE), IFERROR(VLOOKUP(B509&amp;C509,AUS_female_points_list!$A$3:$S$1048576,19,FALSE),""))</f>
        <v/>
      </c>
      <c r="G509" s="2" t="str">
        <f>_xlfn.IFNA(VLOOKUP(B509&amp;C509,Nat_Champs!$C$2:$D$41,2,),"")</f>
        <v/>
      </c>
      <c r="H509" s="79">
        <f>IFERROR(VLOOKUP(B509&amp;C509,AUS_male_Toplist_21_22!$O$3:$R$2969,2,FALSE),IFERROR(VLOOKUP(B509&amp;C509,AUS_female_Toplist_21_22!$O$3:$R$2879,2,FALSE),"Not found"))</f>
        <v>1081</v>
      </c>
      <c r="I509" s="79">
        <f>IFERROR(VLOOKUP(B509&amp;C509,AUS_male_Toplist_21_22!$O$3:$R$2969,3,FALSE),IFERROR(VLOOKUP(B509&amp;C509,AUS_female_Toplist_21_22!$O$3:$R$2879,3,FALSE),"Not found"))</f>
        <v>100</v>
      </c>
      <c r="J509" s="2">
        <f>IFERROR(VLOOKUP(B509&amp;C509,AUS_male_Toplist_21_22!$O$3:$R$2969,4,FALSE),IFERROR(VLOOKUP(B509&amp;C509,AUS_female_Toplist_21_22!$O$3:$R$2879,4,FALSE),"Not found"))</f>
        <v>17</v>
      </c>
      <c r="K509" s="2">
        <f>(COUNTIF($B$2:$B509,$B509)=1)+0</f>
        <v>1</v>
      </c>
      <c r="L509" s="2">
        <f>IF(K509=1,RANK(H509,$H$2:$H$1208,0),"Alternate event")</f>
        <v>265</v>
      </c>
      <c r="M509" s="2" t="str">
        <f t="shared" si="26"/>
        <v>Rose PITTMAN800m</v>
      </c>
      <c r="N509" t="str">
        <f>IF(COUNTIFS($M$2:$M$3996, M509)&gt;1, "Duplicate", "Unique")</f>
        <v>Unique</v>
      </c>
    </row>
    <row r="510" spans="1:14" x14ac:dyDescent="0.2">
      <c r="A510" s="2">
        <f t="shared" si="25"/>
        <v>104</v>
      </c>
      <c r="B510" t="s">
        <v>737</v>
      </c>
      <c r="C510" t="s">
        <v>37</v>
      </c>
      <c r="D510" s="5">
        <v>37460</v>
      </c>
      <c r="E510" s="41">
        <f ca="1">DATEDIF(D510,TODAY(),"y")</f>
        <v>19</v>
      </c>
      <c r="F510" s="42" t="str">
        <f>IFERROR(VLOOKUP(B510&amp;C510,AUS_male_points_list!$A$3:$S$1048576,19,FALSE), IFERROR(VLOOKUP(B510&amp;C510,AUS_female_points_list!$A$3:$S$1048576,19,FALSE),""))</f>
        <v/>
      </c>
      <c r="G510" s="2" t="str">
        <f>_xlfn.IFNA(VLOOKUP(B510&amp;C510,Nat_Champs!$C$2:$D$41,2,),"")</f>
        <v/>
      </c>
      <c r="H510" s="79">
        <f>IFERROR(VLOOKUP(B510&amp;C510,AUS_male_Toplist_21_22!$O$3:$R$2969,2,FALSE),IFERROR(VLOOKUP(B510&amp;C510,AUS_female_Toplist_21_22!$O$3:$R$2879,2,FALSE),"Not found"))</f>
        <v>1047</v>
      </c>
      <c r="I510" s="79">
        <f>IFERROR(VLOOKUP(B510&amp;C510,AUS_male_Toplist_21_22!$O$3:$R$2969,3,FALSE),IFERROR(VLOOKUP(B510&amp;C510,AUS_female_Toplist_21_22!$O$3:$R$2879,3,FALSE),"Not found"))</f>
        <v>100</v>
      </c>
      <c r="J510" s="2">
        <f>IFERROR(VLOOKUP(B510&amp;C510,AUS_male_Toplist_21_22!$O$3:$R$2969,4,FALSE),IFERROR(VLOOKUP(B510&amp;C510,AUS_female_Toplist_21_22!$O$3:$R$2879,4,FALSE),"Not found"))</f>
        <v>19</v>
      </c>
      <c r="K510" s="2">
        <f>(COUNTIF($B$2:$B510,$B510)=1)+0</f>
        <v>1</v>
      </c>
      <c r="L510" s="2">
        <f>IF(K510=1,RANK(H510,$H$2:$H$1208,0),"Alternate event")</f>
        <v>400</v>
      </c>
      <c r="M510" s="2" t="str">
        <f t="shared" si="26"/>
        <v>Liam FAIRWEATHERlong-jump</v>
      </c>
      <c r="N510" t="str">
        <f>IF(COUNTIFS($M$2:$M$3996, M510)&gt;1, "Duplicate", "Unique")</f>
        <v>Unique</v>
      </c>
    </row>
    <row r="511" spans="1:14" x14ac:dyDescent="0.2">
      <c r="A511" s="2">
        <f t="shared" si="25"/>
        <v>104</v>
      </c>
      <c r="B511" t="s">
        <v>298</v>
      </c>
      <c r="C511" t="s">
        <v>34</v>
      </c>
      <c r="D511" s="5">
        <v>37253</v>
      </c>
      <c r="E511" s="41">
        <f ca="1">DATEDIF(D511,TODAY(),"y")</f>
        <v>20</v>
      </c>
      <c r="F511" s="42" t="str">
        <f>IFERROR(VLOOKUP(B511&amp;C511,AUS_male_points_list!$A$3:$S$1048576,19,FALSE), IFERROR(VLOOKUP(B511&amp;C511,AUS_female_points_list!$A$3:$S$1048576,19,FALSE),""))</f>
        <v/>
      </c>
      <c r="G511" s="2" t="str">
        <f>_xlfn.IFNA(VLOOKUP(B511&amp;C511,Nat_Champs!$C$2:$D$41,2,),"")</f>
        <v/>
      </c>
      <c r="H511" s="79">
        <f>IFERROR(VLOOKUP(B511&amp;C511,AUS_male_Toplist_21_22!$O$3:$R$2969,2,FALSE),IFERROR(VLOOKUP(B511&amp;C511,AUS_female_Toplist_21_22!$O$3:$R$2879,2,FALSE),"Not found"))</f>
        <v>1016</v>
      </c>
      <c r="I511" s="79">
        <f>IFERROR(VLOOKUP(B511&amp;C511,AUS_male_Toplist_21_22!$O$3:$R$2969,3,FALSE),IFERROR(VLOOKUP(B511&amp;C511,AUS_female_Toplist_21_22!$O$3:$R$2879,3,FALSE),"Not found"))</f>
        <v>100</v>
      </c>
      <c r="J511" s="2">
        <f>IFERROR(VLOOKUP(B511&amp;C511,AUS_male_Toplist_21_22!$O$3:$R$2969,4,FALSE),IFERROR(VLOOKUP(B511&amp;C511,AUS_female_Toplist_21_22!$O$3:$R$2879,4,FALSE),"Not found"))</f>
        <v>20</v>
      </c>
      <c r="K511" s="2">
        <f>(COUNTIF($B$2:$B511,$B511)=1)+0</f>
        <v>1</v>
      </c>
      <c r="L511" s="2">
        <f>IF(K511=1,RANK(H511,$H$2:$H$1208,0),"Alternate event")</f>
        <v>524</v>
      </c>
      <c r="M511" s="2" t="str">
        <f t="shared" si="26"/>
        <v>Brooke MULLINS3000msc</v>
      </c>
      <c r="N511" t="str">
        <f>IF(COUNTIFS($M$2:$M$3996, M511)&gt;1, "Duplicate", "Unique")</f>
        <v>Unique</v>
      </c>
    </row>
    <row r="512" spans="1:14" x14ac:dyDescent="0.2">
      <c r="A512" s="2">
        <f t="shared" si="25"/>
        <v>104</v>
      </c>
      <c r="B512" t="s">
        <v>723</v>
      </c>
      <c r="C512" t="s">
        <v>33</v>
      </c>
      <c r="D512" s="5">
        <v>34494</v>
      </c>
      <c r="E512" s="41">
        <f ca="1">DATEDIF(D512,TODAY(),"y")</f>
        <v>27</v>
      </c>
      <c r="F512" s="42" t="str">
        <f>IFERROR(VLOOKUP(B512&amp;C512,AUS_male_points_list!$A$3:$S$1048576,19,FALSE), IFERROR(VLOOKUP(B512&amp;C512,AUS_female_points_list!$A$3:$S$1048576,19,FALSE),""))</f>
        <v/>
      </c>
      <c r="G512" s="2" t="str">
        <f>_xlfn.IFNA(VLOOKUP(B512&amp;C512,Nat_Champs!$C$2:$D$41,2,),"")</f>
        <v/>
      </c>
      <c r="H512" s="79">
        <f>IFERROR(VLOOKUP(B512&amp;C512,AUS_male_Toplist_21_22!$O$3:$R$2969,2,FALSE),IFERROR(VLOOKUP(B512&amp;C512,AUS_female_Toplist_21_22!$O$3:$R$2879,2,FALSE),"Not found"))</f>
        <v>1037</v>
      </c>
      <c r="I512" s="79">
        <f>IFERROR(VLOOKUP(B512&amp;C512,AUS_male_Toplist_21_22!$O$3:$R$2969,3,FALSE),IFERROR(VLOOKUP(B512&amp;C512,AUS_female_Toplist_21_22!$O$3:$R$2879,3,FALSE),"Not found"))</f>
        <v>101</v>
      </c>
      <c r="J512" s="2">
        <f>IFERROR(VLOOKUP(B512&amp;C512,AUS_male_Toplist_21_22!$O$3:$R$2969,4,FALSE),IFERROR(VLOOKUP(B512&amp;C512,AUS_female_Toplist_21_22!$O$3:$R$2879,4,FALSE),"Not found"))</f>
        <v>7</v>
      </c>
      <c r="K512" s="2">
        <f>(COUNTIF($B$2:$B512,$B512)=1)+0</f>
        <v>1</v>
      </c>
      <c r="L512" s="2">
        <f>IF(K512=1,RANK(H512,$H$2:$H$1208,0),"Alternate event")</f>
        <v>441</v>
      </c>
      <c r="M512" s="2" t="str">
        <f t="shared" si="26"/>
        <v>Luke MAJOR400mh</v>
      </c>
      <c r="N512" t="str">
        <f>IF(COUNTIFS($M$2:$M$3996, M512)&gt;1, "Duplicate", "Unique")</f>
        <v>Unique</v>
      </c>
    </row>
    <row r="513" spans="1:14" x14ac:dyDescent="0.2">
      <c r="A513" s="2">
        <f t="shared" si="25"/>
        <v>104</v>
      </c>
      <c r="B513" t="s">
        <v>336</v>
      </c>
      <c r="C513" t="s">
        <v>2</v>
      </c>
      <c r="D513" s="5">
        <v>33543</v>
      </c>
      <c r="E513" s="41">
        <f ca="1">DATEDIF(D513,TODAY(),"y")</f>
        <v>30</v>
      </c>
      <c r="F513" s="42" t="str">
        <f>IFERROR(VLOOKUP(B513&amp;C513,AUS_male_points_list!$A$3:$S$1048576,19,FALSE), IFERROR(VLOOKUP(B513&amp;C513,AUS_female_points_list!$A$3:$S$1048576,19,FALSE),""))</f>
        <v/>
      </c>
      <c r="G513" s="2" t="str">
        <f>_xlfn.IFNA(VLOOKUP(B513&amp;C513,Nat_Champs!$C$2:$D$41,2,),"")</f>
        <v/>
      </c>
      <c r="H513" s="79">
        <f>IFERROR(VLOOKUP(B513&amp;C513,AUS_male_Toplist_21_22!$O$3:$R$2969,2,FALSE),IFERROR(VLOOKUP(B513&amp;C513,AUS_female_Toplist_21_22!$O$3:$R$2879,2,FALSE),"Not found"))</f>
        <v>1097</v>
      </c>
      <c r="I513" s="79">
        <f>IFERROR(VLOOKUP(B513&amp;C513,AUS_male_Toplist_21_22!$O$3:$R$2969,3,FALSE),IFERROR(VLOOKUP(B513&amp;C513,AUS_female_Toplist_21_22!$O$3:$R$2879,3,FALSE),"Not found"))</f>
        <v>101</v>
      </c>
      <c r="J513" s="2">
        <f>IFERROR(VLOOKUP(B513&amp;C513,AUS_male_Toplist_21_22!$O$3:$R$2969,4,FALSE),IFERROR(VLOOKUP(B513&amp;C513,AUS_female_Toplist_21_22!$O$3:$R$2879,4,FALSE),"Not found"))</f>
        <v>11</v>
      </c>
      <c r="K513" s="2">
        <f>(COUNTIF($B$2:$B513,$B513)=1)+0</f>
        <v>0</v>
      </c>
      <c r="L513" s="2" t="str">
        <f>IF(K513=1,RANK(H513,$H$2:$H$1208,0),"Alternate event")</f>
        <v>Alternate event</v>
      </c>
      <c r="M513" s="2" t="str">
        <f t="shared" si="26"/>
        <v>Brianna BEAHAN100m</v>
      </c>
      <c r="N513" t="str">
        <f>IF(COUNTIFS($M$2:$M$3996, M513)&gt;1, "Duplicate", "Unique")</f>
        <v>Unique</v>
      </c>
    </row>
    <row r="514" spans="1:14" x14ac:dyDescent="0.2">
      <c r="A514" s="2">
        <f t="shared" ref="A514:A577" si="27">IF(AND(K514=1,J514&lt;=3),A513+1,A513)</f>
        <v>104</v>
      </c>
      <c r="B514" t="s">
        <v>195</v>
      </c>
      <c r="C514" t="s">
        <v>29</v>
      </c>
      <c r="D514" s="5">
        <v>35243</v>
      </c>
      <c r="E514" s="41">
        <f ca="1">DATEDIF(D514,TODAY(),"y")</f>
        <v>25</v>
      </c>
      <c r="F514" s="42" t="str">
        <f>IFERROR(VLOOKUP(B514&amp;C514,AUS_male_points_list!$A$3:$S$1048576,19,FALSE), IFERROR(VLOOKUP(B514&amp;C514,AUS_female_points_list!$A$3:$S$1048576,19,FALSE),""))</f>
        <v/>
      </c>
      <c r="G514" s="2" t="str">
        <f>_xlfn.IFNA(VLOOKUP(B514&amp;C514,Nat_Champs!$C$2:$D$41,2,),"")</f>
        <v/>
      </c>
      <c r="H514" s="79">
        <f>IFERROR(VLOOKUP(B514&amp;C514,AUS_male_Toplist_21_22!$O$3:$R$2969,2,FALSE),IFERROR(VLOOKUP(B514&amp;C514,AUS_female_Toplist_21_22!$O$3:$R$2879,2,FALSE),"Not found"))</f>
        <v>1074</v>
      </c>
      <c r="I514" s="79">
        <f>IFERROR(VLOOKUP(B514&amp;C514,AUS_male_Toplist_21_22!$O$3:$R$2969,3,FALSE),IFERROR(VLOOKUP(B514&amp;C514,AUS_female_Toplist_21_22!$O$3:$R$2879,3,FALSE),"Not found"))</f>
        <v>101</v>
      </c>
      <c r="J514" s="2">
        <f>IFERROR(VLOOKUP(B514&amp;C514,AUS_male_Toplist_21_22!$O$3:$R$2969,4,FALSE),IFERROR(VLOOKUP(B514&amp;C514,AUS_female_Toplist_21_22!$O$3:$R$2879,4,FALSE),"Not found"))</f>
        <v>19</v>
      </c>
      <c r="K514" s="2">
        <f>(COUNTIF($B$2:$B514,$B514)=1)+0</f>
        <v>0</v>
      </c>
      <c r="L514" s="2" t="str">
        <f>IF(K514=1,RANK(H514,$H$2:$H$1208,0),"Alternate event")</f>
        <v>Alternate event</v>
      </c>
      <c r="M514" s="2" t="str">
        <f t="shared" si="26"/>
        <v>Paige CAMPBELL5000m</v>
      </c>
      <c r="N514" t="str">
        <f>IF(COUNTIFS($M$2:$M$3996, M514)&gt;1, "Duplicate", "Unique")</f>
        <v>Unique</v>
      </c>
    </row>
    <row r="515" spans="1:14" x14ac:dyDescent="0.2">
      <c r="A515" s="2">
        <f t="shared" si="27"/>
        <v>104</v>
      </c>
      <c r="B515" t="s">
        <v>4777</v>
      </c>
      <c r="C515" t="s">
        <v>27</v>
      </c>
      <c r="D515" s="5">
        <v>36013</v>
      </c>
      <c r="E515" s="41">
        <f ca="1">DATEDIF(D515,TODAY(),"y")</f>
        <v>23</v>
      </c>
      <c r="F515" s="42" t="str">
        <f>IFERROR(VLOOKUP(B515&amp;C515,AUS_male_points_list!$A$3:$S$1048576,19,FALSE), IFERROR(VLOOKUP(B515&amp;C515,AUS_female_points_list!$A$3:$S$1048576,19,FALSE),""))</f>
        <v/>
      </c>
      <c r="G515" s="2" t="str">
        <f>_xlfn.IFNA(VLOOKUP(B515&amp;C515,Nat_Champs!$C$2:$D$41,2,),"")</f>
        <v/>
      </c>
      <c r="H515" s="79">
        <f>IFERROR(VLOOKUP(B515&amp;C515,AUS_male_Toplist_21_22!$O$3:$R$2969,2,FALSE),IFERROR(VLOOKUP(B515&amp;C515,AUS_female_Toplist_21_22!$O$3:$R$2879,2,FALSE),"Not found"))</f>
        <v>1090</v>
      </c>
      <c r="I515" s="79">
        <f>IFERROR(VLOOKUP(B515&amp;C515,AUS_male_Toplist_21_22!$O$3:$R$2969,3,FALSE),IFERROR(VLOOKUP(B515&amp;C515,AUS_female_Toplist_21_22!$O$3:$R$2879,3,FALSE),"Not found"))</f>
        <v>103</v>
      </c>
      <c r="J515" s="2">
        <f>IFERROR(VLOOKUP(B515&amp;C515,AUS_male_Toplist_21_22!$O$3:$R$2969,4,FALSE),IFERROR(VLOOKUP(B515&amp;C515,AUS_female_Toplist_21_22!$O$3:$R$2879,4,FALSE),"Not found"))</f>
        <v>8</v>
      </c>
      <c r="K515" s="2">
        <f>(COUNTIF($B$2:$B515,$B515)=1)+0</f>
        <v>1</v>
      </c>
      <c r="L515" s="2">
        <f>IF(K515=1,RANK(H515,$H$2:$H$1208,0),"Alternate event")</f>
        <v>237</v>
      </c>
      <c r="M515" s="2" t="str">
        <f t="shared" si="26"/>
        <v>Jye PERROTT800m</v>
      </c>
      <c r="N515" t="str">
        <f>IF(COUNTIFS($M$2:$M$3996, M515)&gt;1, "Duplicate", "Unique")</f>
        <v>Unique</v>
      </c>
    </row>
    <row r="516" spans="1:14" x14ac:dyDescent="0.2">
      <c r="A516" s="2">
        <f t="shared" si="27"/>
        <v>104</v>
      </c>
      <c r="B516" t="s">
        <v>720</v>
      </c>
      <c r="C516" t="s">
        <v>31</v>
      </c>
      <c r="D516" s="5">
        <v>35651</v>
      </c>
      <c r="E516" s="41">
        <f ca="1">DATEDIF(D516,TODAY(),"y")</f>
        <v>24</v>
      </c>
      <c r="F516" s="42" t="str">
        <f>IFERROR(VLOOKUP(B516&amp;C516,AUS_male_points_list!$A$3:$S$1048576,19,FALSE), IFERROR(VLOOKUP(B516&amp;C516,AUS_female_points_list!$A$3:$S$1048576,19,FALSE),""))</f>
        <v/>
      </c>
      <c r="G516" s="2" t="str">
        <f>_xlfn.IFNA(VLOOKUP(B516&amp;C516,Nat_Champs!$C$2:$D$41,2,),"")</f>
        <v/>
      </c>
      <c r="H516" s="79">
        <f>IFERROR(VLOOKUP(B516&amp;C516,AUS_male_Toplist_21_22!$O$3:$R$2969,2,FALSE),IFERROR(VLOOKUP(B516&amp;C516,AUS_female_Toplist_21_22!$O$3:$R$2879,2,FALSE),"Not found"))</f>
        <v>1002</v>
      </c>
      <c r="I516" s="79">
        <f>IFERROR(VLOOKUP(B516&amp;C516,AUS_male_Toplist_21_22!$O$3:$R$2969,3,FALSE),IFERROR(VLOOKUP(B516&amp;C516,AUS_female_Toplist_21_22!$O$3:$R$2879,3,FALSE),"Not found"))</f>
        <v>103</v>
      </c>
      <c r="J516" s="2">
        <f>IFERROR(VLOOKUP(B516&amp;C516,AUS_male_Toplist_21_22!$O$3:$R$2969,4,FALSE),IFERROR(VLOOKUP(B516&amp;C516,AUS_female_Toplist_21_22!$O$3:$R$2879,4,FALSE),"Not found"))</f>
        <v>9</v>
      </c>
      <c r="K516" s="2">
        <f>(COUNTIF($B$2:$B516,$B516)=1)+0</f>
        <v>0</v>
      </c>
      <c r="L516" s="2" t="str">
        <f>IF(K516=1,RANK(H516,$H$2:$H$1208,0),"Alternate event")</f>
        <v>Alternate event</v>
      </c>
      <c r="M516" s="2" t="str">
        <f t="shared" si="26"/>
        <v>Alec DIAMOND110mh</v>
      </c>
      <c r="N516" t="str">
        <f>IF(COUNTIFS($M$2:$M$3996, M516)&gt;1, "Duplicate", "Unique")</f>
        <v>Unique</v>
      </c>
    </row>
    <row r="517" spans="1:14" x14ac:dyDescent="0.2">
      <c r="A517" s="2">
        <f t="shared" si="27"/>
        <v>104</v>
      </c>
      <c r="B517" t="s">
        <v>373</v>
      </c>
      <c r="C517" t="s">
        <v>37</v>
      </c>
      <c r="D517" s="5">
        <v>38072</v>
      </c>
      <c r="E517" s="41">
        <f ca="1">DATEDIF(D517,TODAY(),"y")</f>
        <v>18</v>
      </c>
      <c r="F517" s="42" t="str">
        <f>IFERROR(VLOOKUP(B517&amp;C517,AUS_male_points_list!$A$3:$S$1048576,19,FALSE), IFERROR(VLOOKUP(B517&amp;C517,AUS_female_points_list!$A$3:$S$1048576,19,FALSE),""))</f>
        <v/>
      </c>
      <c r="G517" s="2" t="str">
        <f>_xlfn.IFNA(VLOOKUP(B517&amp;C517,Nat_Champs!$C$2:$D$41,2,),"")</f>
        <v/>
      </c>
      <c r="H517" s="79">
        <f>IFERROR(VLOOKUP(B517&amp;C517,AUS_male_Toplist_21_22!$O$3:$R$2969,2,FALSE),IFERROR(VLOOKUP(B517&amp;C517,AUS_female_Toplist_21_22!$O$3:$R$2879,2,FALSE),"Not found"))</f>
        <v>1018</v>
      </c>
      <c r="I517" s="79">
        <f>IFERROR(VLOOKUP(B517&amp;C517,AUS_male_Toplist_21_22!$O$3:$R$2969,3,FALSE),IFERROR(VLOOKUP(B517&amp;C517,AUS_female_Toplist_21_22!$O$3:$R$2879,3,FALSE),"Not found"))</f>
        <v>103</v>
      </c>
      <c r="J517" s="2">
        <f>IFERROR(VLOOKUP(B517&amp;C517,AUS_male_Toplist_21_22!$O$3:$R$2969,4,FALSE),IFERROR(VLOOKUP(B517&amp;C517,AUS_female_Toplist_21_22!$O$3:$R$2879,4,FALSE),"Not found"))</f>
        <v>15</v>
      </c>
      <c r="K517" s="2">
        <f>(COUNTIF($B$2:$B517,$B517)=1)+0</f>
        <v>1</v>
      </c>
      <c r="L517" s="2">
        <f>IF(K517=1,RANK(H517,$H$2:$H$1208,0),"Alternate event")</f>
        <v>515</v>
      </c>
      <c r="M517" s="2" t="str">
        <f t="shared" si="26"/>
        <v>Abbie FRENCHlong-jump</v>
      </c>
      <c r="N517" t="str">
        <f>IF(COUNTIFS($M$2:$M$3996, M517)&gt;1, "Duplicate", "Unique")</f>
        <v>Unique</v>
      </c>
    </row>
    <row r="518" spans="1:14" x14ac:dyDescent="0.2">
      <c r="A518" s="2">
        <f t="shared" si="27"/>
        <v>104</v>
      </c>
      <c r="B518" t="s">
        <v>553</v>
      </c>
      <c r="C518" s="5" t="s">
        <v>26</v>
      </c>
      <c r="D518" s="5">
        <v>34998</v>
      </c>
      <c r="E518" s="41">
        <f ca="1">DATEDIF(D518,TODAY(),"y")</f>
        <v>26</v>
      </c>
      <c r="F518" s="42" t="str">
        <f>IFERROR(VLOOKUP(B518&amp;C518,AUS_male_points_list!$A$3:$S$1048576,19,FALSE), IFERROR(VLOOKUP(B518&amp;C518,AUS_female_points_list!$A$3:$S$1048576,19,FALSE),""))</f>
        <v/>
      </c>
      <c r="G518" s="2" t="str">
        <f>_xlfn.IFNA(VLOOKUP(B518&amp;C518,Nat_Champs!$C$2:$D$41,2,),"")</f>
        <v/>
      </c>
      <c r="H518" s="79">
        <f>IFERROR(VLOOKUP(B518&amp;C518,AUS_male_Toplist_21_22!$O$3:$R$2969,2,FALSE),IFERROR(VLOOKUP(B518&amp;C518,AUS_female_Toplist_21_22!$O$3:$R$2879,2,FALSE),"Not found"))</f>
        <v>1093</v>
      </c>
      <c r="I518" s="79">
        <f>IFERROR(VLOOKUP(B518&amp;C518,AUS_male_Toplist_21_22!$O$3:$R$2969,3,FALSE),IFERROR(VLOOKUP(B518&amp;C518,AUS_female_Toplist_21_22!$O$3:$R$2879,3,FALSE),"Not found"))</f>
        <v>104</v>
      </c>
      <c r="J518" s="2">
        <f>IFERROR(VLOOKUP(B518&amp;C518,AUS_male_Toplist_21_22!$O$3:$R$2969,4,FALSE),IFERROR(VLOOKUP(B518&amp;C518,AUS_female_Toplist_21_22!$O$3:$R$2879,4,FALSE),"Not found"))</f>
        <v>5</v>
      </c>
      <c r="K518" s="2">
        <f>(COUNTIF($B$2:$B518,$B518)=1)+0</f>
        <v>0</v>
      </c>
      <c r="L518" s="2" t="str">
        <f>IF(K518=1,RANK(H518,$H$2:$H$1208,0),"Alternate event")</f>
        <v>Alternate event</v>
      </c>
      <c r="M518" s="2" t="str">
        <f t="shared" si="26"/>
        <v>Connor DIFFEY400m</v>
      </c>
      <c r="N518" t="str">
        <f>IF(COUNTIFS($M$2:$M$3996, M518)&gt;1, "Duplicate", "Unique")</f>
        <v>Unique</v>
      </c>
    </row>
    <row r="519" spans="1:14" x14ac:dyDescent="0.2">
      <c r="A519" s="2">
        <f t="shared" si="27"/>
        <v>104</v>
      </c>
      <c r="B519" t="s">
        <v>444</v>
      </c>
      <c r="C519" t="s">
        <v>39</v>
      </c>
      <c r="D519" s="5">
        <v>33247</v>
      </c>
      <c r="E519" s="41">
        <f ca="1">DATEDIF(D519,TODAY(),"y")</f>
        <v>31</v>
      </c>
      <c r="F519" s="42" t="str">
        <f>IFERROR(VLOOKUP(B519&amp;C519,AUS_male_points_list!$A$3:$S$1048576,19,FALSE), IFERROR(VLOOKUP(B519&amp;C519,AUS_female_points_list!$A$3:$S$1048576,19,FALSE),""))</f>
        <v/>
      </c>
      <c r="G519" s="2" t="str">
        <f>_xlfn.IFNA(VLOOKUP(B519&amp;C519,Nat_Champs!$C$2:$D$41,2,),"")</f>
        <v/>
      </c>
      <c r="H519" s="79">
        <f>IFERROR(VLOOKUP(B519&amp;C519,AUS_male_Toplist_21_22!$O$3:$R$2969,2,FALSE),IFERROR(VLOOKUP(B519&amp;C519,AUS_female_Toplist_21_22!$O$3:$R$2879,2,FALSE),"Not found"))</f>
        <v>828</v>
      </c>
      <c r="I519" s="79">
        <f>IFERROR(VLOOKUP(B519&amp;C519,AUS_male_Toplist_21_22!$O$3:$R$2969,3,FALSE),IFERROR(VLOOKUP(B519&amp;C519,AUS_female_Toplist_21_22!$O$3:$R$2879,3,FALSE),"Not found"))</f>
        <v>104</v>
      </c>
      <c r="J519" s="2">
        <f>IFERROR(VLOOKUP(B519&amp;C519,AUS_male_Toplist_21_22!$O$3:$R$2969,4,FALSE),IFERROR(VLOOKUP(B519&amp;C519,AUS_female_Toplist_21_22!$O$3:$R$2879,4,FALSE),"Not found"))</f>
        <v>8</v>
      </c>
      <c r="K519" s="2">
        <f>(COUNTIF($B$2:$B519,$B519)=1)+0</f>
        <v>0</v>
      </c>
      <c r="L519" s="2" t="str">
        <f>IF(K519=1,RANK(H519,$H$2:$H$1208,0),"Alternate event")</f>
        <v>Alternate event</v>
      </c>
      <c r="M519" s="2" t="str">
        <f t="shared" si="26"/>
        <v>Kimberly MULHALLshot-put</v>
      </c>
      <c r="N519" t="str">
        <f>IF(COUNTIFS($M$2:$M$3996, M519)&gt;1, "Duplicate", "Unique")</f>
        <v>Unique</v>
      </c>
    </row>
    <row r="520" spans="1:14" x14ac:dyDescent="0.2">
      <c r="A520" s="2">
        <f t="shared" si="27"/>
        <v>104</v>
      </c>
      <c r="B520" t="s">
        <v>157</v>
      </c>
      <c r="C520" t="s">
        <v>32</v>
      </c>
      <c r="D520" s="5">
        <v>38952</v>
      </c>
      <c r="E520" s="41">
        <f ca="1">DATEDIF(D520,TODAY(),"y")</f>
        <v>15</v>
      </c>
      <c r="F520" s="42" t="str">
        <f>IFERROR(VLOOKUP(B520&amp;C520,AUS_male_points_list!$A$3:$S$1048576,19,FALSE), IFERROR(VLOOKUP(B520&amp;C520,AUS_female_points_list!$A$3:$S$1048576,19,FALSE),""))</f>
        <v/>
      </c>
      <c r="G520" s="2" t="str">
        <f>_xlfn.IFNA(VLOOKUP(B520&amp;C520,Nat_Champs!$C$2:$D$41,2,),"")</f>
        <v/>
      </c>
      <c r="H520" s="79">
        <f>IFERROR(VLOOKUP(B520&amp;C520,AUS_male_Toplist_21_22!$O$3:$R$2969,2,FALSE),IFERROR(VLOOKUP(B520&amp;C520,AUS_female_Toplist_21_22!$O$3:$R$2879,2,FALSE),"Not found"))</f>
        <v>1050</v>
      </c>
      <c r="I520" s="79">
        <f>IFERROR(VLOOKUP(B520&amp;C520,AUS_male_Toplist_21_22!$O$3:$R$2969,3,FALSE),IFERROR(VLOOKUP(B520&amp;C520,AUS_female_Toplist_21_22!$O$3:$R$2879,3,FALSE),"Not found"))</f>
        <v>104</v>
      </c>
      <c r="J520" s="2">
        <f>IFERROR(VLOOKUP(B520&amp;C520,AUS_male_Toplist_21_22!$O$3:$R$2969,4,FALSE),IFERROR(VLOOKUP(B520&amp;C520,AUS_female_Toplist_21_22!$O$3:$R$2879,4,FALSE),"Not found"))</f>
        <v>11</v>
      </c>
      <c r="K520" s="2">
        <f>(COUNTIF($B$2:$B520,$B520)=1)+0</f>
        <v>0</v>
      </c>
      <c r="L520" s="2" t="str">
        <f>IF(K520=1,RANK(H520,$H$2:$H$1208,0),"Alternate event")</f>
        <v>Alternate event</v>
      </c>
      <c r="M520" s="2" t="str">
        <f t="shared" si="26"/>
        <v>Delta AMIDZOVSKI100mh</v>
      </c>
      <c r="N520" t="str">
        <f>IF(COUNTIFS($M$2:$M$3996, M520)&gt;1, "Duplicate", "Unique")</f>
        <v>Unique</v>
      </c>
    </row>
    <row r="521" spans="1:14" x14ac:dyDescent="0.2">
      <c r="A521" s="2">
        <f t="shared" si="27"/>
        <v>104</v>
      </c>
      <c r="B521" t="s">
        <v>106</v>
      </c>
      <c r="C521" s="5" t="s">
        <v>2</v>
      </c>
      <c r="D521" s="5">
        <v>37913</v>
      </c>
      <c r="E521" s="41">
        <f ca="1">DATEDIF(D521,TODAY(),"y")</f>
        <v>18</v>
      </c>
      <c r="F521" s="42" t="str">
        <f>IFERROR(VLOOKUP(B521&amp;C521,AUS_male_points_list!$A$3:$S$1048576,19,FALSE), IFERROR(VLOOKUP(B521&amp;C521,AUS_female_points_list!$A$3:$S$1048576,19,FALSE),""))</f>
        <v/>
      </c>
      <c r="G521" s="2" t="str">
        <f>_xlfn.IFNA(VLOOKUP(B521&amp;C521,Nat_Champs!$C$2:$D$41,2,),"")</f>
        <v/>
      </c>
      <c r="H521" s="79">
        <f>IFERROR(VLOOKUP(B521&amp;C521,AUS_male_Toplist_21_22!$O$3:$R$2969,2,FALSE),IFERROR(VLOOKUP(B521&amp;C521,AUS_female_Toplist_21_22!$O$3:$R$2879,2,FALSE),"Not found"))</f>
        <v>1095</v>
      </c>
      <c r="I521" s="79">
        <f>IFERROR(VLOOKUP(B521&amp;C521,AUS_male_Toplist_21_22!$O$3:$R$2969,3,FALSE),IFERROR(VLOOKUP(B521&amp;C521,AUS_female_Toplist_21_22!$O$3:$R$2879,3,FALSE),"Not found"))</f>
        <v>104</v>
      </c>
      <c r="J521" s="2">
        <f>IFERROR(VLOOKUP(B521&amp;C521,AUS_male_Toplist_21_22!$O$3:$R$2969,4,FALSE),IFERROR(VLOOKUP(B521&amp;C521,AUS_female_Toplist_21_22!$O$3:$R$2879,4,FALSE),"Not found"))</f>
        <v>12</v>
      </c>
      <c r="K521" s="2">
        <f>(COUNTIF($B$2:$B521,$B521)=1)+0</f>
        <v>1</v>
      </c>
      <c r="L521" s="2">
        <f>IF(K521=1,RANK(H521,$H$2:$H$1208,0),"Alternate event")</f>
        <v>212</v>
      </c>
      <c r="M521" s="2" t="str">
        <f t="shared" si="26"/>
        <v>Taylah CRUTTENDEN100m</v>
      </c>
      <c r="N521" t="str">
        <f>IF(COUNTIFS($M$2:$M$3996, M521)&gt;1, "Duplicate", "Unique")</f>
        <v>Unique</v>
      </c>
    </row>
    <row r="522" spans="1:14" x14ac:dyDescent="0.2">
      <c r="A522" s="2">
        <f t="shared" si="27"/>
        <v>104</v>
      </c>
      <c r="B522" t="s">
        <v>245</v>
      </c>
      <c r="C522" t="s">
        <v>27</v>
      </c>
      <c r="D522" s="5">
        <v>38037</v>
      </c>
      <c r="E522" s="41">
        <f ca="1">DATEDIF(D522,TODAY(),"y")</f>
        <v>18</v>
      </c>
      <c r="F522" s="42" t="str">
        <f>IFERROR(VLOOKUP(B522&amp;C522,AUS_male_points_list!$A$3:$S$1048576,19,FALSE), IFERROR(VLOOKUP(B522&amp;C522,AUS_female_points_list!$A$3:$S$1048576,19,FALSE),""))</f>
        <v/>
      </c>
      <c r="G522" s="2" t="str">
        <f>_xlfn.IFNA(VLOOKUP(B522&amp;C522,Nat_Champs!$C$2:$D$41,2,),"")</f>
        <v/>
      </c>
      <c r="H522" s="79">
        <f>IFERROR(VLOOKUP(B522&amp;C522,AUS_male_Toplist_21_22!$O$3:$R$2969,2,FALSE),IFERROR(VLOOKUP(B522&amp;C522,AUS_female_Toplist_21_22!$O$3:$R$2879,2,FALSE),"Not found"))</f>
        <v>1080</v>
      </c>
      <c r="I522" s="79">
        <f>IFERROR(VLOOKUP(B522&amp;C522,AUS_male_Toplist_21_22!$O$3:$R$2969,3,FALSE),IFERROR(VLOOKUP(B522&amp;C522,AUS_female_Toplist_21_22!$O$3:$R$2879,3,FALSE),"Not found"))</f>
        <v>104</v>
      </c>
      <c r="J522" s="2">
        <f>IFERROR(VLOOKUP(B522&amp;C522,AUS_male_Toplist_21_22!$O$3:$R$2969,4,FALSE),IFERROR(VLOOKUP(B522&amp;C522,AUS_female_Toplist_21_22!$O$3:$R$2879,4,FALSE),"Not found"))</f>
        <v>18</v>
      </c>
      <c r="K522" s="2">
        <f>(COUNTIF($B$2:$B522,$B522)=1)+0</f>
        <v>1</v>
      </c>
      <c r="L522" s="2">
        <f>IF(K522=1,RANK(H522,$H$2:$H$1208,0),"Alternate event")</f>
        <v>267</v>
      </c>
      <c r="M522" s="2" t="str">
        <f t="shared" si="26"/>
        <v>Montana MONK800m</v>
      </c>
      <c r="N522" t="str">
        <f>IF(COUNTIFS($M$2:$M$3996, M522)&gt;1, "Duplicate", "Unique")</f>
        <v>Unique</v>
      </c>
    </row>
    <row r="523" spans="1:14" x14ac:dyDescent="0.2">
      <c r="A523" s="2">
        <f t="shared" si="27"/>
        <v>104</v>
      </c>
      <c r="B523" t="s">
        <v>194</v>
      </c>
      <c r="C523" t="s">
        <v>26</v>
      </c>
      <c r="D523" s="5">
        <v>32780</v>
      </c>
      <c r="E523" s="41">
        <f ca="1">DATEDIF(D523,TODAY(),"y")</f>
        <v>32</v>
      </c>
      <c r="F523" s="42" t="str">
        <f>IFERROR(VLOOKUP(B523&amp;C523,AUS_male_points_list!$A$3:$S$1048576,19,FALSE), IFERROR(VLOOKUP(B523&amp;C523,AUS_female_points_list!$A$3:$S$1048576,19,FALSE),""))</f>
        <v/>
      </c>
      <c r="G523" s="2" t="str">
        <f>_xlfn.IFNA(VLOOKUP(B523&amp;C523,Nat_Champs!$C$2:$D$41,2,),"")</f>
        <v/>
      </c>
      <c r="H523" s="79">
        <f>IFERROR(VLOOKUP(B523&amp;C523,AUS_male_Toplist_21_22!$O$3:$R$2969,2,FALSE),IFERROR(VLOOKUP(B523&amp;C523,AUS_female_Toplist_21_22!$O$3:$R$2879,2,FALSE),"Not found"))</f>
        <v>1079</v>
      </c>
      <c r="I523" s="79">
        <f>IFERROR(VLOOKUP(B523&amp;C523,AUS_male_Toplist_21_22!$O$3:$R$2969,3,FALSE),IFERROR(VLOOKUP(B523&amp;C523,AUS_female_Toplist_21_22!$O$3:$R$2879,3,FALSE),"Not found"))</f>
        <v>105</v>
      </c>
      <c r="J523" s="2">
        <f>IFERROR(VLOOKUP(B523&amp;C523,AUS_male_Toplist_21_22!$O$3:$R$2969,4,FALSE),IFERROR(VLOOKUP(B523&amp;C523,AUS_female_Toplist_21_22!$O$3:$R$2879,4,FALSE),"Not found"))</f>
        <v>5</v>
      </c>
      <c r="K523" s="2">
        <f>(COUNTIF($B$2:$B523,$B523)=1)+0</f>
        <v>1</v>
      </c>
      <c r="L523" s="2">
        <f>IF(K523=1,RANK(H523,$H$2:$H$1208,0),"Alternate event")</f>
        <v>270</v>
      </c>
      <c r="M523" s="2" t="str">
        <f t="shared" si="26"/>
        <v>Kendra HUBBARD400m</v>
      </c>
      <c r="N523" t="str">
        <f>IF(COUNTIFS($M$2:$M$3996, M523)&gt;1, "Duplicate", "Unique")</f>
        <v>Unique</v>
      </c>
    </row>
    <row r="524" spans="1:14" x14ac:dyDescent="0.2">
      <c r="A524" s="2">
        <f t="shared" si="27"/>
        <v>104</v>
      </c>
      <c r="B524" t="s">
        <v>492</v>
      </c>
      <c r="C524" t="s">
        <v>82</v>
      </c>
      <c r="D524" s="5">
        <v>28871</v>
      </c>
      <c r="E524" s="41">
        <f ca="1">DATEDIF(D524,TODAY(),"y")</f>
        <v>43</v>
      </c>
      <c r="F524" s="42" t="str">
        <f>IFERROR(VLOOKUP(B524&amp;C524,AUS_male_points_list!$A$3:$S$1048576,19,FALSE), IFERROR(VLOOKUP(B524&amp;C524,AUS_female_points_list!$A$3:$S$1048576,19,FALSE),""))</f>
        <v/>
      </c>
      <c r="G524" s="2" t="str">
        <f>_xlfn.IFNA(VLOOKUP(B524&amp;C524,Nat_Champs!$C$2:$D$41,2,),"")</f>
        <v/>
      </c>
      <c r="H524" s="79">
        <f>IFERROR(VLOOKUP(B524&amp;C524,AUS_male_Toplist_21_22!$O$3:$R$2969,2,FALSE),IFERROR(VLOOKUP(B524&amp;C524,AUS_female_Toplist_21_22!$O$3:$R$2879,2,FALSE),"Not found"))</f>
        <v>1090</v>
      </c>
      <c r="I524" s="79">
        <f>IFERROR(VLOOKUP(B524&amp;C524,AUS_male_Toplist_21_22!$O$3:$R$2969,3,FALSE),IFERROR(VLOOKUP(B524&amp;C524,AUS_female_Toplist_21_22!$O$3:$R$2879,3,FALSE),"Not found"))</f>
        <v>105</v>
      </c>
      <c r="J524" s="2">
        <f>IFERROR(VLOOKUP(B524&amp;C524,AUS_male_Toplist_21_22!$O$3:$R$2969,4,FALSE),IFERROR(VLOOKUP(B524&amp;C524,AUS_female_Toplist_21_22!$O$3:$R$2879,4,FALSE),"Not found"))</f>
        <v>8</v>
      </c>
      <c r="K524" s="2">
        <f>(COUNTIF($B$2:$B524,$B524)=1)+0</f>
        <v>1</v>
      </c>
      <c r="L524" s="2">
        <f>IF(K524=1,RANK(H524,$H$2:$H$1208,0),"Alternate event")</f>
        <v>237</v>
      </c>
      <c r="M524" s="2" t="str">
        <f t="shared" si="26"/>
        <v>Lisa WEIGHTMANmarathon</v>
      </c>
      <c r="N524" t="str">
        <f>IF(COUNTIFS($M$2:$M$3996, M524)&gt;1, "Duplicate", "Unique")</f>
        <v>Unique</v>
      </c>
    </row>
    <row r="525" spans="1:14" x14ac:dyDescent="0.2">
      <c r="A525" s="2">
        <f t="shared" si="27"/>
        <v>104</v>
      </c>
      <c r="B525" t="s">
        <v>472</v>
      </c>
      <c r="C525" t="s">
        <v>42</v>
      </c>
      <c r="D525" s="5">
        <v>37463</v>
      </c>
      <c r="E525" s="41">
        <f ca="1">DATEDIF(D525,TODAY(),"y")</f>
        <v>19</v>
      </c>
      <c r="F525" s="42" t="str">
        <f>IFERROR(VLOOKUP(B525&amp;C525,AUS_male_points_list!$A$3:$S$1048576,19,FALSE), IFERROR(VLOOKUP(B525&amp;C525,AUS_female_points_list!$A$3:$S$1048576,19,FALSE),""))</f>
        <v/>
      </c>
      <c r="G525" s="2" t="str">
        <f>_xlfn.IFNA(VLOOKUP(B525&amp;C525,Nat_Champs!$C$2:$D$41,2,),"")</f>
        <v/>
      </c>
      <c r="H525" s="79">
        <f>IFERROR(VLOOKUP(B525&amp;C525,AUS_male_Toplist_21_22!$O$3:$R$2969,2,FALSE),IFERROR(VLOOKUP(B525&amp;C525,AUS_female_Toplist_21_22!$O$3:$R$2879,2,FALSE),"Not found"))</f>
        <v>828</v>
      </c>
      <c r="I525" s="79">
        <f>IFERROR(VLOOKUP(B525&amp;C525,AUS_male_Toplist_21_22!$O$3:$R$2969,3,FALSE),IFERROR(VLOOKUP(B525&amp;C525,AUS_female_Toplist_21_22!$O$3:$R$2879,3,FALSE),"Not found"))</f>
        <v>105</v>
      </c>
      <c r="J525" s="2">
        <f>IFERROR(VLOOKUP(B525&amp;C525,AUS_male_Toplist_21_22!$O$3:$R$2969,4,FALSE),IFERROR(VLOOKUP(B525&amp;C525,AUS_female_Toplist_21_22!$O$3:$R$2879,4,FALSE),"Not found"))</f>
        <v>10</v>
      </c>
      <c r="K525" s="2">
        <f>(COUNTIF($B$2:$B525,$B525)=1)+0</f>
        <v>1</v>
      </c>
      <c r="L525" s="2">
        <f>IF(K525=1,RANK(H525,$H$2:$H$1208,0),"Alternate event")</f>
        <v>908</v>
      </c>
      <c r="M525" s="2" t="str">
        <f t="shared" si="26"/>
        <v>Aliyah CANEPAhammer-throw</v>
      </c>
      <c r="N525" t="str">
        <f>IF(COUNTIFS($M$2:$M$3996, M525)&gt;1, "Duplicate", "Unique")</f>
        <v>Unique</v>
      </c>
    </row>
    <row r="526" spans="1:14" x14ac:dyDescent="0.2">
      <c r="A526" s="2">
        <f t="shared" si="27"/>
        <v>104</v>
      </c>
      <c r="B526" t="s">
        <v>302</v>
      </c>
      <c r="C526" t="s">
        <v>34</v>
      </c>
      <c r="D526" s="5">
        <v>37805</v>
      </c>
      <c r="E526" s="41">
        <f ca="1">DATEDIF(D526,TODAY(),"y")</f>
        <v>18</v>
      </c>
      <c r="F526" s="42" t="str">
        <f>IFERROR(VLOOKUP(B526&amp;C526,AUS_male_points_list!$A$3:$S$1048576,19,FALSE), IFERROR(VLOOKUP(B526&amp;C526,AUS_female_points_list!$A$3:$S$1048576,19,FALSE),""))</f>
        <v/>
      </c>
      <c r="G526" s="2" t="str">
        <f>_xlfn.IFNA(VLOOKUP(B526&amp;C526,Nat_Champs!$C$2:$D$41,2,),"")</f>
        <v/>
      </c>
      <c r="H526" s="79">
        <f>IFERROR(VLOOKUP(B526&amp;C526,AUS_male_Toplist_21_22!$O$3:$R$2969,2,FALSE),IFERROR(VLOOKUP(B526&amp;C526,AUS_female_Toplist_21_22!$O$3:$R$2879,2,FALSE),"Not found"))</f>
        <v>1010</v>
      </c>
      <c r="I526" s="79">
        <f>IFERROR(VLOOKUP(B526&amp;C526,AUS_male_Toplist_21_22!$O$3:$R$2969,3,FALSE),IFERROR(VLOOKUP(B526&amp;C526,AUS_female_Toplist_21_22!$O$3:$R$2879,3,FALSE),"Not found"))</f>
        <v>105</v>
      </c>
      <c r="J526" s="2">
        <f>IFERROR(VLOOKUP(B526&amp;C526,AUS_male_Toplist_21_22!$O$3:$R$2969,4,FALSE),IFERROR(VLOOKUP(B526&amp;C526,AUS_female_Toplist_21_22!$O$3:$R$2879,4,FALSE),"Not found"))</f>
        <v>21</v>
      </c>
      <c r="K526" s="2">
        <f>(COUNTIF($B$2:$B526,$B526)=1)+0</f>
        <v>1</v>
      </c>
      <c r="L526" s="2">
        <f>IF(K526=1,RANK(H526,$H$2:$H$1208,0),"Alternate event")</f>
        <v>550</v>
      </c>
      <c r="M526" s="2" t="str">
        <f t="shared" si="26"/>
        <v>Abigail THOMAS3000msc</v>
      </c>
      <c r="N526" t="str">
        <f>IF(COUNTIFS($M$2:$M$3996, M526)&gt;1, "Duplicate", "Unique")</f>
        <v>Unique</v>
      </c>
    </row>
    <row r="527" spans="1:14" x14ac:dyDescent="0.2">
      <c r="A527" s="2">
        <f t="shared" si="27"/>
        <v>104</v>
      </c>
      <c r="B527" t="s">
        <v>992</v>
      </c>
      <c r="C527" t="s">
        <v>36</v>
      </c>
      <c r="D527" s="5">
        <v>44701</v>
      </c>
      <c r="E527" s="41" t="e">
        <f ca="1">DATEDIF(D527,TODAY(),"y")</f>
        <v>#NUM!</v>
      </c>
      <c r="F527" s="42" t="str">
        <f>IFERROR(VLOOKUP(B527&amp;C527,AUS_male_points_list!$A$3:$S$1048576,19,FALSE), IFERROR(VLOOKUP(B527&amp;C527,AUS_female_points_list!$A$3:$S$1048576,19,FALSE),""))</f>
        <v/>
      </c>
      <c r="G527" s="2" t="str">
        <f>_xlfn.IFNA(VLOOKUP(B527&amp;C527,Nat_Champs!$C$2:$D$41,2,),"")</f>
        <v/>
      </c>
      <c r="H527" s="79">
        <f>IFERROR(VLOOKUP(B527&amp;C527,AUS_male_Toplist_21_22!$O$3:$R$2969,2,FALSE),IFERROR(VLOOKUP(B527&amp;C527,AUS_female_Toplist_21_22!$O$3:$R$2879,2,FALSE),"Not found"))</f>
        <v>825</v>
      </c>
      <c r="I527" s="79">
        <f>IFERROR(VLOOKUP(B527&amp;C527,AUS_male_Toplist_21_22!$O$3:$R$2969,3,FALSE),IFERROR(VLOOKUP(B527&amp;C527,AUS_female_Toplist_21_22!$O$3:$R$2879,3,FALSE),"Not found"))</f>
        <v>105</v>
      </c>
      <c r="J527" s="2">
        <f>IFERROR(VLOOKUP(B527&amp;C527,AUS_male_Toplist_21_22!$O$3:$R$2969,4,FALSE),IFERROR(VLOOKUP(B527&amp;C527,AUS_female_Toplist_21_22!$O$3:$R$2879,4,FALSE),"Not found"))</f>
        <v>28</v>
      </c>
      <c r="K527" s="2">
        <f>(COUNTIF($B$2:$B527,$B527)=1)+0</f>
        <v>1</v>
      </c>
      <c r="L527" s="2">
        <f>IF(K527=1,RANK(H527,$H$2:$H$1208,0),"Alternate event")</f>
        <v>912</v>
      </c>
      <c r="M527" s="2" t="str">
        <f t="shared" si="26"/>
        <v>Zoe LAURENSONpole-vault</v>
      </c>
      <c r="N527" t="str">
        <f>IF(COUNTIFS($M$2:$M$3996, M527)&gt;1, "Duplicate", "Unique")</f>
        <v>Unique</v>
      </c>
    </row>
    <row r="528" spans="1:14" x14ac:dyDescent="0.2">
      <c r="A528" s="2">
        <f t="shared" si="27"/>
        <v>104</v>
      </c>
      <c r="B528" t="s">
        <v>315</v>
      </c>
      <c r="C528" t="s">
        <v>30</v>
      </c>
      <c r="D528" s="5">
        <v>31156</v>
      </c>
      <c r="E528" s="41">
        <f ca="1">DATEDIF(D528,TODAY(),"y")</f>
        <v>36</v>
      </c>
      <c r="F528" s="42" t="str">
        <f>IFERROR(VLOOKUP(B528&amp;C528,AUS_male_points_list!$A$3:$S$1048576,19,FALSE), IFERROR(VLOOKUP(B528&amp;C528,AUS_female_points_list!$A$3:$S$1048576,19,FALSE),""))</f>
        <v/>
      </c>
      <c r="G528" s="2" t="str">
        <f>_xlfn.IFNA(VLOOKUP(B528&amp;C528,Nat_Champs!$C$2:$D$41,2,),"")</f>
        <v/>
      </c>
      <c r="H528" s="79">
        <f>IFERROR(VLOOKUP(B528&amp;C528,AUS_male_Toplist_21_22!$O$3:$R$2969,2,FALSE),IFERROR(VLOOKUP(B528&amp;C528,AUS_female_Toplist_21_22!$O$3:$R$2879,2,FALSE),"Not found"))</f>
        <v>1018</v>
      </c>
      <c r="I528" s="79">
        <f>IFERROR(VLOOKUP(B528&amp;C528,AUS_male_Toplist_21_22!$O$3:$R$2969,3,FALSE),IFERROR(VLOOKUP(B528&amp;C528,AUS_female_Toplist_21_22!$O$3:$R$2879,3,FALSE),"Not found"))</f>
        <v>106</v>
      </c>
      <c r="J528" s="2">
        <f>IFERROR(VLOOKUP(B528&amp;C528,AUS_male_Toplist_21_22!$O$3:$R$2969,4,FALSE),IFERROR(VLOOKUP(B528&amp;C528,AUS_female_Toplist_21_22!$O$3:$R$2879,4,FALSE),"Not found"))</f>
        <v>15</v>
      </c>
      <c r="K528" s="2">
        <f>(COUNTIF($B$2:$B528,$B528)=1)+0</f>
        <v>1</v>
      </c>
      <c r="L528" s="2">
        <f>IF(K528=1,RANK(H528,$H$2:$H$1208,0),"Alternate event")</f>
        <v>515</v>
      </c>
      <c r="M528" s="2" t="str">
        <f t="shared" si="26"/>
        <v>Sarah KLEIN10000m</v>
      </c>
      <c r="N528" t="str">
        <f>IF(COUNTIFS($M$2:$M$3996, M528)&gt;1, "Duplicate", "Unique")</f>
        <v>Unique</v>
      </c>
    </row>
    <row r="529" spans="1:14" x14ac:dyDescent="0.2">
      <c r="A529" s="2">
        <f t="shared" si="27"/>
        <v>104</v>
      </c>
      <c r="B529" t="s">
        <v>372</v>
      </c>
      <c r="C529" t="s">
        <v>37</v>
      </c>
      <c r="D529" s="5">
        <v>38437</v>
      </c>
      <c r="E529" s="41">
        <f ca="1">DATEDIF(D529,TODAY(),"y")</f>
        <v>17</v>
      </c>
      <c r="F529" s="42" t="str">
        <f>IFERROR(VLOOKUP(B529&amp;C529,AUS_male_points_list!$A$3:$S$1048576,19,FALSE), IFERROR(VLOOKUP(B529&amp;C529,AUS_female_points_list!$A$3:$S$1048576,19,FALSE),""))</f>
        <v/>
      </c>
      <c r="G529" s="2" t="str">
        <f>_xlfn.IFNA(VLOOKUP(B529&amp;C529,Nat_Champs!$C$2:$D$41,2,),"")</f>
        <v/>
      </c>
      <c r="H529" s="79">
        <f>IFERROR(VLOOKUP(B529&amp;C529,AUS_male_Toplist_21_22!$O$3:$R$2969,2,FALSE),IFERROR(VLOOKUP(B529&amp;C529,AUS_female_Toplist_21_22!$O$3:$R$2879,2,FALSE),"Not found"))</f>
        <v>1016</v>
      </c>
      <c r="I529" s="79">
        <f>IFERROR(VLOOKUP(B529&amp;C529,AUS_male_Toplist_21_22!$O$3:$R$2969,3,FALSE),IFERROR(VLOOKUP(B529&amp;C529,AUS_female_Toplist_21_22!$O$3:$R$2879,3,FALSE),"Not found"))</f>
        <v>106</v>
      </c>
      <c r="J529" s="2">
        <f>IFERROR(VLOOKUP(B529&amp;C529,AUS_male_Toplist_21_22!$O$3:$R$2969,4,FALSE),IFERROR(VLOOKUP(B529&amp;C529,AUS_female_Toplist_21_22!$O$3:$R$2879,4,FALSE),"Not found"))</f>
        <v>16</v>
      </c>
      <c r="K529" s="2">
        <f>(COUNTIF($B$2:$B529,$B529)=1)+0</f>
        <v>0</v>
      </c>
      <c r="L529" s="2" t="str">
        <f>IF(K529=1,RANK(H529,$H$2:$H$1208,0),"Alternate event")</f>
        <v>Alternate event</v>
      </c>
      <c r="M529" s="2" t="str">
        <f t="shared" si="26"/>
        <v>Mia SCERRIlong-jump</v>
      </c>
      <c r="N529" t="str">
        <f>IF(COUNTIFS($M$2:$M$3996, M529)&gt;1, "Duplicate", "Unique")</f>
        <v>Unique</v>
      </c>
    </row>
    <row r="530" spans="1:14" x14ac:dyDescent="0.2">
      <c r="A530" s="2">
        <f t="shared" si="27"/>
        <v>104</v>
      </c>
      <c r="B530" t="s">
        <v>374</v>
      </c>
      <c r="C530" t="s">
        <v>37</v>
      </c>
      <c r="D530" s="5">
        <v>36877</v>
      </c>
      <c r="E530" s="41">
        <f ca="1">DATEDIF(D530,TODAY(),"y")</f>
        <v>21</v>
      </c>
      <c r="F530" s="42" t="str">
        <f>IFERROR(VLOOKUP(B530&amp;C530,AUS_male_points_list!$A$3:$S$1048576,19,FALSE), IFERROR(VLOOKUP(B530&amp;C530,AUS_female_points_list!$A$3:$S$1048576,19,FALSE),""))</f>
        <v/>
      </c>
      <c r="G530" s="2" t="str">
        <f>_xlfn.IFNA(VLOOKUP(B530&amp;C530,Nat_Champs!$C$2:$D$41,2,),"")</f>
        <v/>
      </c>
      <c r="H530" s="79">
        <f>IFERROR(VLOOKUP(B530&amp;C530,AUS_male_Toplist_21_22!$O$3:$R$2969,2,FALSE),IFERROR(VLOOKUP(B530&amp;C530,AUS_female_Toplist_21_22!$O$3:$R$2879,2,FALSE),"Not found"))</f>
        <v>1016</v>
      </c>
      <c r="I530" s="79">
        <f>IFERROR(VLOOKUP(B530&amp;C530,AUS_male_Toplist_21_22!$O$3:$R$2969,3,FALSE),IFERROR(VLOOKUP(B530&amp;C530,AUS_female_Toplist_21_22!$O$3:$R$2879,3,FALSE),"Not found"))</f>
        <v>106</v>
      </c>
      <c r="J530" s="2">
        <f>IFERROR(VLOOKUP(B530&amp;C530,AUS_male_Toplist_21_22!$O$3:$R$2969,4,FALSE),IFERROR(VLOOKUP(B530&amp;C530,AUS_female_Toplist_21_22!$O$3:$R$2879,4,FALSE),"Not found"))</f>
        <v>16</v>
      </c>
      <c r="K530" s="2">
        <f>(COUNTIF($B$2:$B530,$B530)=1)+0</f>
        <v>0</v>
      </c>
      <c r="L530" s="2" t="str">
        <f>IF(K530=1,RANK(H530,$H$2:$H$1208,0),"Alternate event")</f>
        <v>Alternate event</v>
      </c>
      <c r="M530" s="2" t="str">
        <f t="shared" si="26"/>
        <v>Caitlin BLACKMANlong-jump</v>
      </c>
      <c r="N530" t="str">
        <f>IF(COUNTIFS($M$2:$M$3996, M530)&gt;1, "Duplicate", "Unique")</f>
        <v>Unique</v>
      </c>
    </row>
    <row r="531" spans="1:14" x14ac:dyDescent="0.2">
      <c r="A531" s="2">
        <f t="shared" si="27"/>
        <v>104</v>
      </c>
      <c r="B531" t="s">
        <v>242</v>
      </c>
      <c r="C531" t="s">
        <v>27</v>
      </c>
      <c r="D531" s="5">
        <v>37260</v>
      </c>
      <c r="E531" s="41">
        <f ca="1">DATEDIF(D531,TODAY(),"y")</f>
        <v>20</v>
      </c>
      <c r="F531" s="42" t="str">
        <f>IFERROR(VLOOKUP(B531&amp;C531,AUS_male_points_list!$A$3:$S$1048576,19,FALSE), IFERROR(VLOOKUP(B531&amp;C531,AUS_female_points_list!$A$3:$S$1048576,19,FALSE),""))</f>
        <v/>
      </c>
      <c r="G531" s="2" t="str">
        <f>_xlfn.IFNA(VLOOKUP(B531&amp;C531,Nat_Champs!$C$2:$D$41,2,),"")</f>
        <v/>
      </c>
      <c r="H531" s="79">
        <f>IFERROR(VLOOKUP(B531&amp;C531,AUS_male_Toplist_21_22!$O$3:$R$2969,2,FALSE),IFERROR(VLOOKUP(B531&amp;C531,AUS_female_Toplist_21_22!$O$3:$R$2879,2,FALSE),"Not found"))</f>
        <v>1078</v>
      </c>
      <c r="I531" s="79">
        <f>IFERROR(VLOOKUP(B531&amp;C531,AUS_male_Toplist_21_22!$O$3:$R$2969,3,FALSE),IFERROR(VLOOKUP(B531&amp;C531,AUS_female_Toplist_21_22!$O$3:$R$2879,3,FALSE),"Not found"))</f>
        <v>106</v>
      </c>
      <c r="J531" s="2">
        <f>IFERROR(VLOOKUP(B531&amp;C531,AUS_male_Toplist_21_22!$O$3:$R$2969,4,FALSE),IFERROR(VLOOKUP(B531&amp;C531,AUS_female_Toplist_21_22!$O$3:$R$2879,4,FALSE),"Not found"))</f>
        <v>19</v>
      </c>
      <c r="K531" s="2">
        <f>(COUNTIF($B$2:$B531,$B531)=1)+0</f>
        <v>1</v>
      </c>
      <c r="L531" s="2">
        <f>IF(K531=1,RANK(H531,$H$2:$H$1208,0),"Alternate event")</f>
        <v>275</v>
      </c>
      <c r="M531" s="2" t="str">
        <f t="shared" si="26"/>
        <v>Gigi MACCAGNINI800m</v>
      </c>
      <c r="N531" t="str">
        <f>IF(COUNTIFS($M$2:$M$3996, M531)&gt;1, "Duplicate", "Unique")</f>
        <v>Unique</v>
      </c>
    </row>
    <row r="532" spans="1:14" x14ac:dyDescent="0.2">
      <c r="A532" s="2">
        <f t="shared" si="27"/>
        <v>104</v>
      </c>
      <c r="B532" t="s">
        <v>419</v>
      </c>
      <c r="C532" t="s">
        <v>35</v>
      </c>
      <c r="D532" s="5">
        <v>38463</v>
      </c>
      <c r="E532" s="41">
        <f ca="1">DATEDIF(D532,TODAY(),"y")</f>
        <v>16</v>
      </c>
      <c r="F532" s="42" t="str">
        <f>IFERROR(VLOOKUP(B532&amp;C532,AUS_male_points_list!$A$3:$S$1048576,19,FALSE), IFERROR(VLOOKUP(B532&amp;C532,AUS_female_points_list!$A$3:$S$1048576,19,FALSE),""))</f>
        <v/>
      </c>
      <c r="G532" s="2" t="str">
        <f>_xlfn.IFNA(VLOOKUP(B532&amp;C532,Nat_Champs!$C$2:$D$41,2,),"")</f>
        <v/>
      </c>
      <c r="H532" s="79">
        <f>IFERROR(VLOOKUP(B532&amp;C532,AUS_male_Toplist_21_22!$O$3:$R$2969,2,FALSE),IFERROR(VLOOKUP(B532&amp;C532,AUS_female_Toplist_21_22!$O$3:$R$2879,2,FALSE),"Not found"))</f>
        <v>965</v>
      </c>
      <c r="I532" s="79">
        <f>IFERROR(VLOOKUP(B532&amp;C532,AUS_male_Toplist_21_22!$O$3:$R$2969,3,FALSE),IFERROR(VLOOKUP(B532&amp;C532,AUS_female_Toplist_21_22!$O$3:$R$2879,3,FALSE),"Not found"))</f>
        <v>106</v>
      </c>
      <c r="J532" s="2">
        <f>IFERROR(VLOOKUP(B532&amp;C532,AUS_male_Toplist_21_22!$O$3:$R$2969,4,FALSE),IFERROR(VLOOKUP(B532&amp;C532,AUS_female_Toplist_21_22!$O$3:$R$2879,4,FALSE),"Not found"))</f>
        <v>21</v>
      </c>
      <c r="K532" s="2">
        <f>(COUNTIF($B$2:$B532,$B532)=1)+0</f>
        <v>1</v>
      </c>
      <c r="L532" s="2">
        <f>IF(K532=1,RANK(H532,$H$2:$H$1208,0),"Alternate event")</f>
        <v>699</v>
      </c>
      <c r="M532" s="2" t="str">
        <f t="shared" si="26"/>
        <v>Emily MALAKOVSKIhigh-jump</v>
      </c>
      <c r="N532" t="str">
        <f>IF(COUNTIFS($M$2:$M$3996, M532)&gt;1, "Duplicate", "Unique")</f>
        <v>Unique</v>
      </c>
    </row>
    <row r="533" spans="1:14" x14ac:dyDescent="0.2">
      <c r="A533" s="2">
        <f t="shared" si="27"/>
        <v>104</v>
      </c>
      <c r="B533" t="s">
        <v>942</v>
      </c>
      <c r="C533" t="s">
        <v>35</v>
      </c>
      <c r="D533" s="5">
        <v>1998</v>
      </c>
      <c r="E533" s="41">
        <f ca="1">DATEDIF(D533,TODAY(),"y")</f>
        <v>116</v>
      </c>
      <c r="F533" s="42" t="str">
        <f>IFERROR(VLOOKUP(B533&amp;C533,AUS_male_points_list!$A$3:$S$1048576,19,FALSE), IFERROR(VLOOKUP(B533&amp;C533,AUS_female_points_list!$A$3:$S$1048576,19,FALSE),""))</f>
        <v/>
      </c>
      <c r="G533" s="2" t="str">
        <f>_xlfn.IFNA(VLOOKUP(B533&amp;C533,Nat_Champs!$C$2:$D$41,2,),"")</f>
        <v/>
      </c>
      <c r="H533" s="79">
        <f>IFERROR(VLOOKUP(B533&amp;C533,AUS_male_Toplist_21_22!$O$3:$R$2969,2,FALSE),IFERROR(VLOOKUP(B533&amp;C533,AUS_female_Toplist_21_22!$O$3:$R$2879,2,FALSE),"Not found"))</f>
        <v>965</v>
      </c>
      <c r="I533" s="79">
        <f>IFERROR(VLOOKUP(B533&amp;C533,AUS_male_Toplist_21_22!$O$3:$R$2969,3,FALSE),IFERROR(VLOOKUP(B533&amp;C533,AUS_female_Toplist_21_22!$O$3:$R$2879,3,FALSE),"Not found"))</f>
        <v>106</v>
      </c>
      <c r="J533" s="2">
        <f>IFERROR(VLOOKUP(B533&amp;C533,AUS_male_Toplist_21_22!$O$3:$R$2969,4,FALSE),IFERROR(VLOOKUP(B533&amp;C533,AUS_female_Toplist_21_22!$O$3:$R$2879,4,FALSE),"Not found"))</f>
        <v>21</v>
      </c>
      <c r="K533" s="2">
        <f>(COUNTIF($B$2:$B533,$B533)=1)+0</f>
        <v>0</v>
      </c>
      <c r="L533" s="2" t="str">
        <f>IF(K533=1,RANK(H533,$H$2:$H$1208,0),"Alternate event")</f>
        <v>Alternate event</v>
      </c>
      <c r="M533" s="2" t="str">
        <f t="shared" si="26"/>
        <v>Tiana SOLLEYhigh-jump</v>
      </c>
      <c r="N533" t="str">
        <f>IF(COUNTIFS($M$2:$M$3996, M533)&gt;1, "Duplicate", "Unique")</f>
        <v>Unique</v>
      </c>
    </row>
    <row r="534" spans="1:14" x14ac:dyDescent="0.2">
      <c r="A534" s="2">
        <f t="shared" si="27"/>
        <v>104</v>
      </c>
      <c r="B534" t="s">
        <v>989</v>
      </c>
      <c r="C534" t="s">
        <v>35</v>
      </c>
      <c r="D534" s="5">
        <v>44671</v>
      </c>
      <c r="E534" s="41" t="e">
        <f ca="1">DATEDIF(D534,TODAY(),"y")</f>
        <v>#NUM!</v>
      </c>
      <c r="F534" s="42" t="str">
        <f>IFERROR(VLOOKUP(B534&amp;C534,AUS_male_points_list!$A$3:$S$1048576,19,FALSE), IFERROR(VLOOKUP(B534&amp;C534,AUS_female_points_list!$A$3:$S$1048576,19,FALSE),""))</f>
        <v/>
      </c>
      <c r="G534" s="2" t="str">
        <f>_xlfn.IFNA(VLOOKUP(B534&amp;C534,Nat_Champs!$C$2:$D$41,2,),"")</f>
        <v/>
      </c>
      <c r="H534" s="79">
        <f>IFERROR(VLOOKUP(B534&amp;C534,AUS_male_Toplist_21_22!$O$3:$R$2969,2,FALSE),IFERROR(VLOOKUP(B534&amp;C534,AUS_female_Toplist_21_22!$O$3:$R$2879,2,FALSE),"Not found"))</f>
        <v>965</v>
      </c>
      <c r="I534" s="79">
        <f>IFERROR(VLOOKUP(B534&amp;C534,AUS_male_Toplist_21_22!$O$3:$R$2969,3,FALSE),IFERROR(VLOOKUP(B534&amp;C534,AUS_female_Toplist_21_22!$O$3:$R$2879,3,FALSE),"Not found"))</f>
        <v>106</v>
      </c>
      <c r="J534" s="2">
        <f>IFERROR(VLOOKUP(B534&amp;C534,AUS_male_Toplist_21_22!$O$3:$R$2969,4,FALSE),IFERROR(VLOOKUP(B534&amp;C534,AUS_female_Toplist_21_22!$O$3:$R$2879,4,FALSE),"Not found"))</f>
        <v>21</v>
      </c>
      <c r="K534" s="2">
        <f>(COUNTIF($B$2:$B534,$B534)=1)+0</f>
        <v>1</v>
      </c>
      <c r="L534" s="2">
        <f>IF(K534=1,RANK(H534,$H$2:$H$1208,0),"Alternate event")</f>
        <v>699</v>
      </c>
      <c r="M534" s="2" t="str">
        <f t="shared" si="26"/>
        <v>Francesca PEACOCKhigh-jump</v>
      </c>
      <c r="N534" t="str">
        <f>IF(COUNTIFS($M$2:$M$3996, M534)&gt;1, "Duplicate", "Unique")</f>
        <v>Unique</v>
      </c>
    </row>
    <row r="535" spans="1:14" x14ac:dyDescent="0.2">
      <c r="A535" s="2">
        <f t="shared" si="27"/>
        <v>104</v>
      </c>
      <c r="B535" t="s">
        <v>157</v>
      </c>
      <c r="C535" s="5" t="s">
        <v>35</v>
      </c>
      <c r="D535" s="5">
        <v>38952</v>
      </c>
      <c r="E535" s="41">
        <f ca="1">DATEDIF(D535,TODAY(),"y")</f>
        <v>15</v>
      </c>
      <c r="F535" s="42" t="str">
        <f>IFERROR(VLOOKUP(B535&amp;C535,AUS_male_points_list!$A$3:$S$1048576,19,FALSE), IFERROR(VLOOKUP(B535&amp;C535,AUS_female_points_list!$A$3:$S$1048576,19,FALSE),""))</f>
        <v/>
      </c>
      <c r="G535" s="2" t="str">
        <f>_xlfn.IFNA(VLOOKUP(B535&amp;C535,Nat_Champs!$C$2:$D$41,2,),"")</f>
        <v/>
      </c>
      <c r="H535" s="79">
        <f>IFERROR(VLOOKUP(B535&amp;C535,AUS_male_Toplist_21_22!$O$3:$R$2969,2,FALSE),IFERROR(VLOOKUP(B535&amp;C535,AUS_female_Toplist_21_22!$O$3:$R$2879,2,FALSE),"Not found"))</f>
        <v>965</v>
      </c>
      <c r="I535" s="79">
        <f>IFERROR(VLOOKUP(B535&amp;C535,AUS_male_Toplist_21_22!$O$3:$R$2969,3,FALSE),IFERROR(VLOOKUP(B535&amp;C535,AUS_female_Toplist_21_22!$O$3:$R$2879,3,FALSE),"Not found"))</f>
        <v>106</v>
      </c>
      <c r="J535" s="2">
        <f>IFERROR(VLOOKUP(B535&amp;C535,AUS_male_Toplist_21_22!$O$3:$R$2969,4,FALSE),IFERROR(VLOOKUP(B535&amp;C535,AUS_female_Toplist_21_22!$O$3:$R$2879,4,FALSE),"Not found"))</f>
        <v>21</v>
      </c>
      <c r="K535" s="2">
        <f>(COUNTIF($B$2:$B535,$B535)=1)+0</f>
        <v>0</v>
      </c>
      <c r="L535" s="2" t="str">
        <f>IF(K535=1,RANK(H535,$H$2:$H$1208,0),"Alternate event")</f>
        <v>Alternate event</v>
      </c>
      <c r="M535" s="2" t="str">
        <f t="shared" si="26"/>
        <v>Delta AMIDZOVSKIhigh-jump</v>
      </c>
      <c r="N535" t="str">
        <f>IF(COUNTIFS($M$2:$M$3996, M535)&gt;1, "Duplicate", "Unique")</f>
        <v>Unique</v>
      </c>
    </row>
    <row r="536" spans="1:14" x14ac:dyDescent="0.2">
      <c r="A536" s="2">
        <f t="shared" si="27"/>
        <v>104</v>
      </c>
      <c r="B536" t="s">
        <v>988</v>
      </c>
      <c r="C536" t="s">
        <v>35</v>
      </c>
      <c r="D536" s="5">
        <v>38217</v>
      </c>
      <c r="E536" s="41">
        <f ca="1">DATEDIF(D536,TODAY(),"y")</f>
        <v>17</v>
      </c>
      <c r="F536" s="42" t="str">
        <f>IFERROR(VLOOKUP(B536&amp;C536,AUS_male_points_list!$A$3:$S$1048576,19,FALSE), IFERROR(VLOOKUP(B536&amp;C536,AUS_female_points_list!$A$3:$S$1048576,19,FALSE),""))</f>
        <v/>
      </c>
      <c r="G536" s="2" t="str">
        <f>_xlfn.IFNA(VLOOKUP(B536&amp;C536,Nat_Champs!$C$2:$D$41,2,),"")</f>
        <v/>
      </c>
      <c r="H536" s="79">
        <f>IFERROR(VLOOKUP(B536&amp;C536,AUS_male_Toplist_21_22!$O$3:$R$2969,2,FALSE),IFERROR(VLOOKUP(B536&amp;C536,AUS_female_Toplist_21_22!$O$3:$R$2879,2,FALSE),"Not found"))</f>
        <v>965</v>
      </c>
      <c r="I536" s="79">
        <f>IFERROR(VLOOKUP(B536&amp;C536,AUS_male_Toplist_21_22!$O$3:$R$2969,3,FALSE),IFERROR(VLOOKUP(B536&amp;C536,AUS_female_Toplist_21_22!$O$3:$R$2879,3,FALSE),"Not found"))</f>
        <v>106</v>
      </c>
      <c r="J536" s="2">
        <f>IFERROR(VLOOKUP(B536&amp;C536,AUS_male_Toplist_21_22!$O$3:$R$2969,4,FALSE),IFERROR(VLOOKUP(B536&amp;C536,AUS_female_Toplist_21_22!$O$3:$R$2879,4,FALSE),"Not found"))</f>
        <v>21</v>
      </c>
      <c r="K536" s="2">
        <f>(COUNTIF($B$2:$B536,$B536)=1)+0</f>
        <v>1</v>
      </c>
      <c r="L536" s="2">
        <f>IF(K536=1,RANK(H536,$H$2:$H$1208,0),"Alternate event")</f>
        <v>699</v>
      </c>
      <c r="M536" s="2" t="str">
        <f t="shared" si="26"/>
        <v>Eloise TOLSTOFFhigh-jump</v>
      </c>
      <c r="N536" t="str">
        <f>IF(COUNTIFS($M$2:$M$3996, M536)&gt;1, "Duplicate", "Unique")</f>
        <v>Unique</v>
      </c>
    </row>
    <row r="537" spans="1:14" x14ac:dyDescent="0.2">
      <c r="A537" s="2">
        <f t="shared" si="27"/>
        <v>104</v>
      </c>
      <c r="B537" t="s">
        <v>248</v>
      </c>
      <c r="C537" t="s">
        <v>28</v>
      </c>
      <c r="D537" s="5">
        <v>37944</v>
      </c>
      <c r="E537" s="41">
        <f ca="1">DATEDIF(D537,TODAY(),"y")</f>
        <v>18</v>
      </c>
      <c r="F537" s="42" t="str">
        <f>IFERROR(VLOOKUP(B537&amp;C537,AUS_male_points_list!$A$3:$S$1048576,19,FALSE), IFERROR(VLOOKUP(B537&amp;C537,AUS_female_points_list!$A$3:$S$1048576,19,FALSE),""))</f>
        <v/>
      </c>
      <c r="G537" s="2" t="str">
        <f>_xlfn.IFNA(VLOOKUP(B537&amp;C537,Nat_Champs!$C$2:$D$41,2,),"")</f>
        <v/>
      </c>
      <c r="H537" s="79">
        <f>IFERROR(VLOOKUP(B537&amp;C537,AUS_male_Toplist_21_22!$O$3:$R$2969,2,FALSE),IFERROR(VLOOKUP(B537&amp;C537,AUS_female_Toplist_21_22!$O$3:$R$2879,2,FALSE),"Not found"))</f>
        <v>1087</v>
      </c>
      <c r="I537" s="79">
        <f>IFERROR(VLOOKUP(B537&amp;C537,AUS_male_Toplist_21_22!$O$3:$R$2969,3,FALSE),IFERROR(VLOOKUP(B537&amp;C537,AUS_female_Toplist_21_22!$O$3:$R$2879,3,FALSE),"Not found"))</f>
        <v>106</v>
      </c>
      <c r="J537" s="2">
        <f>IFERROR(VLOOKUP(B537&amp;C537,AUS_male_Toplist_21_22!$O$3:$R$2969,4,FALSE),IFERROR(VLOOKUP(B537&amp;C537,AUS_female_Toplist_21_22!$O$3:$R$2879,4,FALSE),"Not found"))</f>
        <v>24</v>
      </c>
      <c r="K537" s="2">
        <f>(COUNTIF($B$2:$B537,$B537)=1)+0</f>
        <v>1</v>
      </c>
      <c r="L537" s="2">
        <f>IF(K537=1,RANK(H537,$H$2:$H$1208,0),"Alternate event")</f>
        <v>252</v>
      </c>
      <c r="M537" s="2" t="str">
        <f t="shared" si="26"/>
        <v>Nicola HOGG1500m</v>
      </c>
      <c r="N537" t="str">
        <f>IF(COUNTIFS($M$2:$M$3996, M537)&gt;1, "Duplicate", "Unique")</f>
        <v>Unique</v>
      </c>
    </row>
    <row r="538" spans="1:14" x14ac:dyDescent="0.2">
      <c r="A538" s="2">
        <f t="shared" si="27"/>
        <v>104</v>
      </c>
      <c r="B538" t="s">
        <v>718</v>
      </c>
      <c r="C538" t="s">
        <v>40</v>
      </c>
      <c r="D538" s="5">
        <v>34302</v>
      </c>
      <c r="E538" s="41">
        <f ca="1">DATEDIF(D538,TODAY(),"y")</f>
        <v>28</v>
      </c>
      <c r="F538" s="42" t="str">
        <f>IFERROR(VLOOKUP(B538&amp;C538,AUS_male_points_list!$A$3:$S$1048576,19,FALSE), IFERROR(VLOOKUP(B538&amp;C538,AUS_female_points_list!$A$3:$S$1048576,19,FALSE),""))</f>
        <v/>
      </c>
      <c r="G538" s="2" t="str">
        <f>_xlfn.IFNA(VLOOKUP(B538&amp;C538,Nat_Champs!$C$2:$D$41,2,),"")</f>
        <v/>
      </c>
      <c r="H538" s="79">
        <f>IFERROR(VLOOKUP(B538&amp;C538,AUS_male_Toplist_21_22!$O$3:$R$2969,2,FALSE),IFERROR(VLOOKUP(B538&amp;C538,AUS_female_Toplist_21_22!$O$3:$R$2879,2,FALSE),"Not found"))</f>
        <v>900</v>
      </c>
      <c r="I538" s="79">
        <f>IFERROR(VLOOKUP(B538&amp;C538,AUS_male_Toplist_21_22!$O$3:$R$2969,3,FALSE),IFERROR(VLOOKUP(B538&amp;C538,AUS_female_Toplist_21_22!$O$3:$R$2879,3,FALSE),"Not found"))</f>
        <v>107</v>
      </c>
      <c r="J538" s="2">
        <f>IFERROR(VLOOKUP(B538&amp;C538,AUS_male_Toplist_21_22!$O$3:$R$2969,4,FALSE),IFERROR(VLOOKUP(B538&amp;C538,AUS_female_Toplist_21_22!$O$3:$R$2879,4,FALSE),"Not found"))</f>
        <v>7</v>
      </c>
      <c r="K538" s="2">
        <f>(COUNTIF($B$2:$B538,$B538)=1)+0</f>
        <v>0</v>
      </c>
      <c r="L538" s="2" t="str">
        <f>IF(K538=1,RANK(H538,$H$2:$H$1208,0),"Alternate event")</f>
        <v>Alternate event</v>
      </c>
      <c r="M538" s="2" t="str">
        <f t="shared" si="26"/>
        <v>Daniel GOLUBOVICdiscus-throw</v>
      </c>
      <c r="N538" t="str">
        <f>IF(COUNTIFS($M$2:$M$3996, M538)&gt;1, "Duplicate", "Unique")</f>
        <v>Unique</v>
      </c>
    </row>
    <row r="539" spans="1:14" x14ac:dyDescent="0.2">
      <c r="A539" s="2">
        <f t="shared" si="27"/>
        <v>104</v>
      </c>
      <c r="B539" t="s">
        <v>362</v>
      </c>
      <c r="C539" t="s">
        <v>33</v>
      </c>
      <c r="D539" s="5">
        <v>37829</v>
      </c>
      <c r="E539" s="41">
        <f ca="1">DATEDIF(D539,TODAY(),"y")</f>
        <v>18</v>
      </c>
      <c r="F539" s="42" t="str">
        <f>IFERROR(VLOOKUP(B539&amp;C539,AUS_male_points_list!$A$3:$S$1048576,19,FALSE), IFERROR(VLOOKUP(B539&amp;C539,AUS_female_points_list!$A$3:$S$1048576,19,FALSE),""))</f>
        <v/>
      </c>
      <c r="G539" s="2" t="str">
        <f>_xlfn.IFNA(VLOOKUP(B539&amp;C539,Nat_Champs!$C$2:$D$41,2,),"")</f>
        <v/>
      </c>
      <c r="H539" s="79">
        <f>IFERROR(VLOOKUP(B539&amp;C539,AUS_male_Toplist_21_22!$O$3:$R$2969,2,FALSE),IFERROR(VLOOKUP(B539&amp;C539,AUS_female_Toplist_21_22!$O$3:$R$2879,2,FALSE),"Not found"))</f>
        <v>1012</v>
      </c>
      <c r="I539" s="79">
        <f>IFERROR(VLOOKUP(B539&amp;C539,AUS_male_Toplist_21_22!$O$3:$R$2969,3,FALSE),IFERROR(VLOOKUP(B539&amp;C539,AUS_female_Toplist_21_22!$O$3:$R$2879,3,FALSE),"Not found"))</f>
        <v>107</v>
      </c>
      <c r="J539" s="2">
        <f>IFERROR(VLOOKUP(B539&amp;C539,AUS_male_Toplist_21_22!$O$3:$R$2969,4,FALSE),IFERROR(VLOOKUP(B539&amp;C539,AUS_female_Toplist_21_22!$O$3:$R$2879,4,FALSE),"Not found"))</f>
        <v>11</v>
      </c>
      <c r="K539" s="2">
        <f>(COUNTIF($B$2:$B539,$B539)=1)+0</f>
        <v>1</v>
      </c>
      <c r="L539" s="2">
        <f>IF(K539=1,RANK(H539,$H$2:$H$1208,0),"Alternate event")</f>
        <v>542</v>
      </c>
      <c r="M539" s="2" t="str">
        <f t="shared" si="26"/>
        <v>Paige ELVEY400mh</v>
      </c>
      <c r="N539" t="str">
        <f>IF(COUNTIFS($M$2:$M$3996, M539)&gt;1, "Duplicate", "Unique")</f>
        <v>Unique</v>
      </c>
    </row>
    <row r="540" spans="1:14" x14ac:dyDescent="0.2">
      <c r="A540" s="2">
        <f t="shared" si="27"/>
        <v>104</v>
      </c>
      <c r="B540" t="s">
        <v>1022</v>
      </c>
      <c r="C540" t="s">
        <v>29</v>
      </c>
      <c r="D540" s="5">
        <v>33637</v>
      </c>
      <c r="E540" s="41">
        <f ca="1">DATEDIF(D540,TODAY(),"y")</f>
        <v>30</v>
      </c>
      <c r="F540" s="42" t="str">
        <f>IFERROR(VLOOKUP(B540&amp;C540,AUS_male_points_list!$A$3:$S$1048576,19,FALSE), IFERROR(VLOOKUP(B540&amp;C540,AUS_female_points_list!$A$3:$S$1048576,19,FALSE),""))</f>
        <v/>
      </c>
      <c r="G540" s="2" t="str">
        <f>_xlfn.IFNA(VLOOKUP(B540&amp;C540,Nat_Champs!$C$2:$D$41,2,),"")</f>
        <v/>
      </c>
      <c r="H540" s="79">
        <f>IFERROR(VLOOKUP(B540&amp;C540,AUS_male_Toplist_21_22!$O$3:$R$2969,2,FALSE),IFERROR(VLOOKUP(B540&amp;C540,AUS_female_Toplist_21_22!$O$3:$R$2879,2,FALSE),"Not found"))</f>
        <v>1080</v>
      </c>
      <c r="I540" s="79">
        <f>IFERROR(VLOOKUP(B540&amp;C540,AUS_male_Toplist_21_22!$O$3:$R$2969,3,FALSE),IFERROR(VLOOKUP(B540&amp;C540,AUS_female_Toplist_21_22!$O$3:$R$2879,3,FALSE),"Not found"))</f>
        <v>107</v>
      </c>
      <c r="J540" s="2">
        <f>IFERROR(VLOOKUP(B540&amp;C540,AUS_male_Toplist_21_22!$O$3:$R$2969,4,FALSE),IFERROR(VLOOKUP(B540&amp;C540,AUS_female_Toplist_21_22!$O$3:$R$2879,4,FALSE),"Not found"))</f>
        <v>12</v>
      </c>
      <c r="K540" s="2">
        <f>(COUNTIF($B$2:$B540,$B540)=1)+0</f>
        <v>1</v>
      </c>
      <c r="L540" s="2">
        <f>IF(K540=1,RANK(H540,$H$2:$H$1208,0),"Alternate event")</f>
        <v>267</v>
      </c>
      <c r="M540" s="2" t="str">
        <f t="shared" si="26"/>
        <v>Sam MCENTEE5000m</v>
      </c>
      <c r="N540" t="str">
        <f>IF(COUNTIFS($M$2:$M$3996, M540)&gt;1, "Duplicate", "Unique")</f>
        <v>Unique</v>
      </c>
    </row>
    <row r="541" spans="1:14" x14ac:dyDescent="0.2">
      <c r="A541" s="2">
        <f t="shared" si="27"/>
        <v>104</v>
      </c>
      <c r="B541" t="s">
        <v>736</v>
      </c>
      <c r="C541" t="s">
        <v>37</v>
      </c>
      <c r="D541" s="5">
        <v>37317</v>
      </c>
      <c r="E541" s="41">
        <f ca="1">DATEDIF(D541,TODAY(),"y")</f>
        <v>20</v>
      </c>
      <c r="F541" s="42" t="str">
        <f>IFERROR(VLOOKUP(B541&amp;C541,AUS_male_points_list!$A$3:$S$1048576,19,FALSE), IFERROR(VLOOKUP(B541&amp;C541,AUS_female_points_list!$A$3:$S$1048576,19,FALSE),""))</f>
        <v/>
      </c>
      <c r="G541" s="2" t="str">
        <f>_xlfn.IFNA(VLOOKUP(B541&amp;C541,Nat_Champs!$C$2:$D$41,2,),"")</f>
        <v/>
      </c>
      <c r="H541" s="79">
        <f>IFERROR(VLOOKUP(B541&amp;C541,AUS_male_Toplist_21_22!$O$3:$R$2969,2,FALSE),IFERROR(VLOOKUP(B541&amp;C541,AUS_female_Toplist_21_22!$O$3:$R$2879,2,FALSE),"Not found"))</f>
        <v>1042</v>
      </c>
      <c r="I541" s="79">
        <f>IFERROR(VLOOKUP(B541&amp;C541,AUS_male_Toplist_21_22!$O$3:$R$2969,3,FALSE),IFERROR(VLOOKUP(B541&amp;C541,AUS_female_Toplist_21_22!$O$3:$R$2879,3,FALSE),"Not found"))</f>
        <v>107</v>
      </c>
      <c r="J541" s="2">
        <f>IFERROR(VLOOKUP(B541&amp;C541,AUS_male_Toplist_21_22!$O$3:$R$2969,4,FALSE),IFERROR(VLOOKUP(B541&amp;C541,AUS_female_Toplist_21_22!$O$3:$R$2879,4,FALSE),"Not found"))</f>
        <v>20</v>
      </c>
      <c r="K541" s="2">
        <f>(COUNTIF($B$2:$B541,$B541)=1)+0</f>
        <v>0</v>
      </c>
      <c r="L541" s="2" t="str">
        <f>IF(K541=1,RANK(H541,$H$2:$H$1208,0),"Alternate event")</f>
        <v>Alternate event</v>
      </c>
      <c r="M541" s="2" t="str">
        <f t="shared" si="26"/>
        <v>Dylan JAMESlong-jump</v>
      </c>
      <c r="N541" t="str">
        <f>IF(COUNTIFS($M$2:$M$3996, M541)&gt;1, "Duplicate", "Unique")</f>
        <v>Unique</v>
      </c>
    </row>
    <row r="542" spans="1:14" x14ac:dyDescent="0.2">
      <c r="A542" s="2">
        <f t="shared" si="27"/>
        <v>104</v>
      </c>
      <c r="B542" t="s">
        <v>1081</v>
      </c>
      <c r="C542" t="s">
        <v>36</v>
      </c>
      <c r="D542" s="5">
        <v>38175</v>
      </c>
      <c r="E542" s="41">
        <f ca="1">DATEDIF(D542,TODAY(),"y")</f>
        <v>17</v>
      </c>
      <c r="F542" s="42" t="str">
        <f>IFERROR(VLOOKUP(B542&amp;C542,AUS_male_points_list!$A$3:$S$1048576,19,FALSE), IFERROR(VLOOKUP(B542&amp;C542,AUS_female_points_list!$A$3:$S$1048576,19,FALSE),""))</f>
        <v/>
      </c>
      <c r="G542" s="2" t="str">
        <f>_xlfn.IFNA(VLOOKUP(B542&amp;C542,Nat_Champs!$C$2:$D$41,2,),"")</f>
        <v/>
      </c>
      <c r="H542" s="79">
        <f>IFERROR(VLOOKUP(B542&amp;C542,AUS_male_Toplist_21_22!$O$3:$R$2969,2,FALSE),IFERROR(VLOOKUP(B542&amp;C542,AUS_female_Toplist_21_22!$O$3:$R$2879,2,FALSE),"Not found"))</f>
        <v>900</v>
      </c>
      <c r="I542" s="79">
        <f>IFERROR(VLOOKUP(B542&amp;C542,AUS_male_Toplist_21_22!$O$3:$R$2969,3,FALSE),IFERROR(VLOOKUP(B542&amp;C542,AUS_female_Toplist_21_22!$O$3:$R$2879,3,FALSE),"Not found"))</f>
        <v>107</v>
      </c>
      <c r="J542" s="2">
        <f>IFERROR(VLOOKUP(B542&amp;C542,AUS_male_Toplist_21_22!$O$3:$R$2969,4,FALSE),IFERROR(VLOOKUP(B542&amp;C542,AUS_female_Toplist_21_22!$O$3:$R$2879,4,FALSE),"Not found"))</f>
        <v>25</v>
      </c>
      <c r="K542" s="2">
        <f>(COUNTIF($B$2:$B542,$B542)=1)+0</f>
        <v>1</v>
      </c>
      <c r="L542" s="2">
        <f>IF(K542=1,RANK(H542,$H$2:$H$1208,0),"Alternate event")</f>
        <v>832</v>
      </c>
      <c r="M542" s="2" t="str">
        <f t="shared" si="26"/>
        <v>Aiden PRINCENA-WHITEpole-vault</v>
      </c>
      <c r="N542" t="str">
        <f>IF(COUNTIFS($M$2:$M$3996, M542)&gt;1, "Duplicate", "Unique")</f>
        <v>Unique</v>
      </c>
    </row>
    <row r="543" spans="1:14" x14ac:dyDescent="0.2">
      <c r="A543" s="2">
        <f t="shared" si="27"/>
        <v>104</v>
      </c>
      <c r="B543" t="s">
        <v>1080</v>
      </c>
      <c r="C543" t="s">
        <v>36</v>
      </c>
      <c r="D543" s="5">
        <v>32055</v>
      </c>
      <c r="E543" s="41">
        <f ca="1">DATEDIF(D543,TODAY(),"y")</f>
        <v>34</v>
      </c>
      <c r="F543" s="42" t="str">
        <f>IFERROR(VLOOKUP(B543&amp;C543,AUS_male_points_list!$A$3:$S$1048576,19,FALSE), IFERROR(VLOOKUP(B543&amp;C543,AUS_female_points_list!$A$3:$S$1048576,19,FALSE),""))</f>
        <v/>
      </c>
      <c r="G543" s="2" t="str">
        <f>_xlfn.IFNA(VLOOKUP(B543&amp;C543,Nat_Champs!$C$2:$D$41,2,),"")</f>
        <v/>
      </c>
      <c r="H543" s="79">
        <f>IFERROR(VLOOKUP(B543&amp;C543,AUS_male_Toplist_21_22!$O$3:$R$2969,2,FALSE),IFERROR(VLOOKUP(B543&amp;C543,AUS_female_Toplist_21_22!$O$3:$R$2879,2,FALSE),"Not found"))</f>
        <v>900</v>
      </c>
      <c r="I543" s="79">
        <f>IFERROR(VLOOKUP(B543&amp;C543,AUS_male_Toplist_21_22!$O$3:$R$2969,3,FALSE),IFERROR(VLOOKUP(B543&amp;C543,AUS_female_Toplist_21_22!$O$3:$R$2879,3,FALSE),"Not found"))</f>
        <v>107</v>
      </c>
      <c r="J543" s="2">
        <f>IFERROR(VLOOKUP(B543&amp;C543,AUS_male_Toplist_21_22!$O$3:$R$2969,4,FALSE),IFERROR(VLOOKUP(B543&amp;C543,AUS_female_Toplist_21_22!$O$3:$R$2879,4,FALSE),"Not found"))</f>
        <v>25</v>
      </c>
      <c r="K543" s="2">
        <f>(COUNTIF($B$2:$B543,$B543)=1)+0</f>
        <v>1</v>
      </c>
      <c r="L543" s="2">
        <f>IF(K543=1,RANK(H543,$H$2:$H$1208,0),"Alternate event")</f>
        <v>832</v>
      </c>
      <c r="M543" s="2" t="str">
        <f t="shared" si="26"/>
        <v>Anthony SYMONSpole-vault</v>
      </c>
      <c r="N543" t="str">
        <f>IF(COUNTIFS($M$2:$M$3996, M543)&gt;1, "Duplicate", "Unique")</f>
        <v>Unique</v>
      </c>
    </row>
    <row r="544" spans="1:14" x14ac:dyDescent="0.2">
      <c r="A544" s="2">
        <f t="shared" si="27"/>
        <v>104</v>
      </c>
      <c r="B544" t="s">
        <v>1079</v>
      </c>
      <c r="C544" t="s">
        <v>36</v>
      </c>
      <c r="D544" s="5">
        <v>35629</v>
      </c>
      <c r="E544" s="41">
        <f ca="1">DATEDIF(D544,TODAY(),"y")</f>
        <v>24</v>
      </c>
      <c r="F544" s="42" t="str">
        <f>IFERROR(VLOOKUP(B544&amp;C544,AUS_male_points_list!$A$3:$S$1048576,19,FALSE), IFERROR(VLOOKUP(B544&amp;C544,AUS_female_points_list!$A$3:$S$1048576,19,FALSE),""))</f>
        <v/>
      </c>
      <c r="G544" s="2" t="str">
        <f>_xlfn.IFNA(VLOOKUP(B544&amp;C544,Nat_Champs!$C$2:$D$41,2,),"")</f>
        <v/>
      </c>
      <c r="H544" s="79">
        <f>IFERROR(VLOOKUP(B544&amp;C544,AUS_male_Toplist_21_22!$O$3:$R$2969,2,FALSE),IFERROR(VLOOKUP(B544&amp;C544,AUS_female_Toplist_21_22!$O$3:$R$2879,2,FALSE),"Not found"))</f>
        <v>900</v>
      </c>
      <c r="I544" s="79">
        <f>IFERROR(VLOOKUP(B544&amp;C544,AUS_male_Toplist_21_22!$O$3:$R$2969,3,FALSE),IFERROR(VLOOKUP(B544&amp;C544,AUS_female_Toplist_21_22!$O$3:$R$2879,3,FALSE),"Not found"))</f>
        <v>107</v>
      </c>
      <c r="J544" s="2">
        <f>IFERROR(VLOOKUP(B544&amp;C544,AUS_male_Toplist_21_22!$O$3:$R$2969,4,FALSE),IFERROR(VLOOKUP(B544&amp;C544,AUS_female_Toplist_21_22!$O$3:$R$2879,4,FALSE),"Not found"))</f>
        <v>25</v>
      </c>
      <c r="K544" s="2">
        <f>(COUNTIF($B$2:$B544,$B544)=1)+0</f>
        <v>1</v>
      </c>
      <c r="L544" s="2">
        <f>IF(K544=1,RANK(H544,$H$2:$H$1208,0),"Alternate event")</f>
        <v>832</v>
      </c>
      <c r="M544" s="2" t="str">
        <f t="shared" si="26"/>
        <v>Alexander CHANpole-vault</v>
      </c>
      <c r="N544" t="str">
        <f>IF(COUNTIFS($M$2:$M$3996, M544)&gt;1, "Duplicate", "Unique")</f>
        <v>Unique</v>
      </c>
    </row>
    <row r="545" spans="1:14" x14ac:dyDescent="0.2">
      <c r="A545" s="2">
        <f t="shared" si="27"/>
        <v>104</v>
      </c>
      <c r="B545" t="s">
        <v>513</v>
      </c>
      <c r="C545" t="s">
        <v>26</v>
      </c>
      <c r="D545" s="5">
        <v>36598</v>
      </c>
      <c r="E545" s="41">
        <f ca="1">DATEDIF(D545,TODAY(),"y")</f>
        <v>22</v>
      </c>
      <c r="F545" s="42" t="str">
        <f>IFERROR(VLOOKUP(B545&amp;C545,AUS_male_points_list!$A$3:$S$1048576,19,FALSE), IFERROR(VLOOKUP(B545&amp;C545,AUS_female_points_list!$A$3:$S$1048576,19,FALSE),""))</f>
        <v/>
      </c>
      <c r="G545" s="2" t="str">
        <f>_xlfn.IFNA(VLOOKUP(B545&amp;C545,Nat_Champs!$C$2:$D$41,2,),"")</f>
        <v/>
      </c>
      <c r="H545" s="79">
        <f>IFERROR(VLOOKUP(B545&amp;C545,AUS_male_Toplist_21_22!$O$3:$R$2969,2,FALSE),IFERROR(VLOOKUP(B545&amp;C545,AUS_female_Toplist_21_22!$O$3:$R$2879,2,FALSE),"Not found"))</f>
        <v>1092</v>
      </c>
      <c r="I545" s="79">
        <f>IFERROR(VLOOKUP(B545&amp;C545,AUS_male_Toplist_21_22!$O$3:$R$2969,3,FALSE),IFERROR(VLOOKUP(B545&amp;C545,AUS_female_Toplist_21_22!$O$3:$R$2879,3,FALSE),"Not found"))</f>
        <v>108</v>
      </c>
      <c r="J545" s="2">
        <f>IFERROR(VLOOKUP(B545&amp;C545,AUS_male_Toplist_21_22!$O$3:$R$2969,4,FALSE),IFERROR(VLOOKUP(B545&amp;C545,AUS_female_Toplist_21_22!$O$3:$R$2879,4,FALSE),"Not found"))</f>
        <v>6</v>
      </c>
      <c r="K545" s="2">
        <f>(COUNTIF($B$2:$B545,$B545)=1)+0</f>
        <v>0</v>
      </c>
      <c r="L545" s="2" t="str">
        <f>IF(K545=1,RANK(H545,$H$2:$H$1208,0),"Alternate event")</f>
        <v>Alternate event</v>
      </c>
      <c r="M545" s="2" t="str">
        <f t="shared" si="26"/>
        <v>Ashley MOLONEY400m</v>
      </c>
      <c r="N545" t="str">
        <f>IF(COUNTIFS($M$2:$M$3996, M545)&gt;1, "Duplicate", "Unique")</f>
        <v>Unique</v>
      </c>
    </row>
    <row r="546" spans="1:14" x14ac:dyDescent="0.2">
      <c r="A546" s="2">
        <f t="shared" si="27"/>
        <v>104</v>
      </c>
      <c r="B546" t="s">
        <v>724</v>
      </c>
      <c r="C546" t="s">
        <v>33</v>
      </c>
      <c r="D546" s="5">
        <v>35241</v>
      </c>
      <c r="E546" s="41">
        <f ca="1">DATEDIF(D546,TODAY(),"y")</f>
        <v>25</v>
      </c>
      <c r="F546" s="42" t="str">
        <f>IFERROR(VLOOKUP(B546&amp;C546,AUS_male_points_list!$A$3:$S$1048576,19,FALSE), IFERROR(VLOOKUP(B546&amp;C546,AUS_female_points_list!$A$3:$S$1048576,19,FALSE),""))</f>
        <v/>
      </c>
      <c r="G546" s="2" t="str">
        <f>_xlfn.IFNA(VLOOKUP(B546&amp;C546,Nat_Champs!$C$2:$D$41,2,),"")</f>
        <v/>
      </c>
      <c r="H546" s="79">
        <f>IFERROR(VLOOKUP(B546&amp;C546,AUS_male_Toplist_21_22!$O$3:$R$2969,2,FALSE),IFERROR(VLOOKUP(B546&amp;C546,AUS_female_Toplist_21_22!$O$3:$R$2879,2,FALSE),"Not found"))</f>
        <v>1027</v>
      </c>
      <c r="I546" s="79">
        <f>IFERROR(VLOOKUP(B546&amp;C546,AUS_male_Toplist_21_22!$O$3:$R$2969,3,FALSE),IFERROR(VLOOKUP(B546&amp;C546,AUS_female_Toplist_21_22!$O$3:$R$2879,3,FALSE),"Not found"))</f>
        <v>108</v>
      </c>
      <c r="J546" s="2">
        <f>IFERROR(VLOOKUP(B546&amp;C546,AUS_male_Toplist_21_22!$O$3:$R$2969,4,FALSE),IFERROR(VLOOKUP(B546&amp;C546,AUS_female_Toplist_21_22!$O$3:$R$2879,4,FALSE),"Not found"))</f>
        <v>8</v>
      </c>
      <c r="K546" s="2">
        <f>(COUNTIF($B$2:$B546,$B546)=1)+0</f>
        <v>1</v>
      </c>
      <c r="L546" s="2">
        <f>IF(K546=1,RANK(H546,$H$2:$H$1208,0),"Alternate event")</f>
        <v>479</v>
      </c>
      <c r="M546" s="2" t="str">
        <f t="shared" si="26"/>
        <v>Bryce COLLINS400mh</v>
      </c>
      <c r="N546" t="str">
        <f>IF(COUNTIFS($M$2:$M$3996, M546)&gt;1, "Duplicate", "Unique")</f>
        <v>Unique</v>
      </c>
    </row>
    <row r="547" spans="1:14" x14ac:dyDescent="0.2">
      <c r="A547" s="2">
        <f t="shared" si="27"/>
        <v>104</v>
      </c>
      <c r="B547" t="s">
        <v>554</v>
      </c>
      <c r="C547" t="s">
        <v>25</v>
      </c>
      <c r="D547" s="5">
        <v>33641</v>
      </c>
      <c r="E547" s="41">
        <f ca="1">DATEDIF(D547,TODAY(),"y")</f>
        <v>30</v>
      </c>
      <c r="F547" s="42" t="str">
        <f>IFERROR(VLOOKUP(B547&amp;C547,AUS_male_points_list!$A$3:$S$1048576,19,FALSE), IFERROR(VLOOKUP(B547&amp;C547,AUS_female_points_list!$A$3:$S$1048576,19,FALSE),""))</f>
        <v/>
      </c>
      <c r="G547" s="2" t="str">
        <f>_xlfn.IFNA(VLOOKUP(B547&amp;C547,Nat_Champs!$C$2:$D$41,2,),"")</f>
        <v/>
      </c>
      <c r="H547" s="79">
        <f>IFERROR(VLOOKUP(B547&amp;C547,AUS_male_Toplist_21_22!$O$3:$R$2969,2,FALSE),IFERROR(VLOOKUP(B547&amp;C547,AUS_female_Toplist_21_22!$O$3:$R$2879,2,FALSE),"Not found"))</f>
        <v>1091</v>
      </c>
      <c r="I547" s="79">
        <f>IFERROR(VLOOKUP(B547&amp;C547,AUS_male_Toplist_21_22!$O$3:$R$2969,3,FALSE),IFERROR(VLOOKUP(B547&amp;C547,AUS_female_Toplist_21_22!$O$3:$R$2879,3,FALSE),"Not found"))</f>
        <v>108</v>
      </c>
      <c r="J547" s="2">
        <f>IFERROR(VLOOKUP(B547&amp;C547,AUS_male_Toplist_21_22!$O$3:$R$2969,4,FALSE),IFERROR(VLOOKUP(B547&amp;C547,AUS_female_Toplist_21_22!$O$3:$R$2879,4,FALSE),"Not found"))</f>
        <v>9</v>
      </c>
      <c r="K547" s="2">
        <f>(COUNTIF($B$2:$B547,$B547)=1)+0</f>
        <v>0</v>
      </c>
      <c r="L547" s="2" t="str">
        <f>IF(K547=1,RANK(H547,$H$2:$H$1208,0),"Alternate event")</f>
        <v>Alternate event</v>
      </c>
      <c r="M547" s="2" t="str">
        <f t="shared" si="26"/>
        <v>Alex BECK200m</v>
      </c>
      <c r="N547" t="str">
        <f>IF(COUNTIFS($M$2:$M$3996, M547)&gt;1, "Duplicate", "Unique")</f>
        <v>Unique</v>
      </c>
    </row>
    <row r="548" spans="1:14" x14ac:dyDescent="0.2">
      <c r="A548" s="2">
        <f t="shared" si="27"/>
        <v>104</v>
      </c>
      <c r="B548" t="s">
        <v>1068</v>
      </c>
      <c r="C548" t="s">
        <v>34</v>
      </c>
      <c r="D548" s="5">
        <v>34062</v>
      </c>
      <c r="E548" s="41">
        <f ca="1">DATEDIF(D548,TODAY(),"y")</f>
        <v>29</v>
      </c>
      <c r="F548" s="42" t="str">
        <f>IFERROR(VLOOKUP(B548&amp;C548,AUS_male_points_list!$A$3:$S$1048576,19,FALSE), IFERROR(VLOOKUP(B548&amp;C548,AUS_female_points_list!$A$3:$S$1048576,19,FALSE),""))</f>
        <v/>
      </c>
      <c r="G548" s="2" t="str">
        <f>_xlfn.IFNA(VLOOKUP(B548&amp;C548,Nat_Champs!$C$2:$D$41,2,),"")</f>
        <v/>
      </c>
      <c r="H548" s="79">
        <f>IFERROR(VLOOKUP(B548&amp;C548,AUS_male_Toplist_21_22!$O$3:$R$2969,2,FALSE),IFERROR(VLOOKUP(B548&amp;C548,AUS_female_Toplist_21_22!$O$3:$R$2879,2,FALSE),"Not found"))</f>
        <v>1017</v>
      </c>
      <c r="I548" s="79">
        <f>IFERROR(VLOOKUP(B548&amp;C548,AUS_male_Toplist_21_22!$O$3:$R$2969,3,FALSE),IFERROR(VLOOKUP(B548&amp;C548,AUS_female_Toplist_21_22!$O$3:$R$2879,3,FALSE),"Not found"))</f>
        <v>108</v>
      </c>
      <c r="J548" s="2">
        <f>IFERROR(VLOOKUP(B548&amp;C548,AUS_male_Toplist_21_22!$O$3:$R$2969,4,FALSE),IFERROR(VLOOKUP(B548&amp;C548,AUS_female_Toplist_21_22!$O$3:$R$2879,4,FALSE),"Not found"))</f>
        <v>11</v>
      </c>
      <c r="K548" s="2">
        <f>(COUNTIF($B$2:$B548,$B548)=1)+0</f>
        <v>1</v>
      </c>
      <c r="L548" s="2">
        <f>IF(K548=1,RANK(H548,$H$2:$H$1208,0),"Alternate event")</f>
        <v>518</v>
      </c>
      <c r="M548" s="2" t="str">
        <f t="shared" si="26"/>
        <v>William AUSTIN-CRAY3000msc</v>
      </c>
      <c r="N548" t="str">
        <f>IF(COUNTIFS($M$2:$M$3996, M548)&gt;1, "Duplicate", "Unique")</f>
        <v>Unique</v>
      </c>
    </row>
    <row r="549" spans="1:14" x14ac:dyDescent="0.2">
      <c r="A549" s="2">
        <f t="shared" si="27"/>
        <v>104</v>
      </c>
      <c r="B549" t="s">
        <v>766</v>
      </c>
      <c r="C549" t="s">
        <v>35</v>
      </c>
      <c r="D549" s="5">
        <v>38317</v>
      </c>
      <c r="E549" s="41">
        <f ca="1">DATEDIF(D549,TODAY(),"y")</f>
        <v>17</v>
      </c>
      <c r="F549" s="42" t="str">
        <f>IFERROR(VLOOKUP(B549&amp;C549,AUS_male_points_list!$A$3:$S$1048576,19,FALSE), IFERROR(VLOOKUP(B549&amp;C549,AUS_female_points_list!$A$3:$S$1048576,19,FALSE),""))</f>
        <v/>
      </c>
      <c r="G549" s="2" t="str">
        <f>_xlfn.IFNA(VLOOKUP(B549&amp;C549,Nat_Champs!$C$2:$D$41,2,),"")</f>
        <v/>
      </c>
      <c r="H549" s="79">
        <f>IFERROR(VLOOKUP(B549&amp;C549,AUS_male_Toplist_21_22!$O$3:$R$2969,2,FALSE),IFERROR(VLOOKUP(B549&amp;C549,AUS_female_Toplist_21_22!$O$3:$R$2879,2,FALSE),"Not found"))</f>
        <v>993</v>
      </c>
      <c r="I549" s="79">
        <f>IFERROR(VLOOKUP(B549&amp;C549,AUS_male_Toplist_21_22!$O$3:$R$2969,3,FALSE),IFERROR(VLOOKUP(B549&amp;C549,AUS_female_Toplist_21_22!$O$3:$R$2879,3,FALSE),"Not found"))</f>
        <v>108</v>
      </c>
      <c r="J549" s="2">
        <f>IFERROR(VLOOKUP(B549&amp;C549,AUS_male_Toplist_21_22!$O$3:$R$2969,4,FALSE),IFERROR(VLOOKUP(B549&amp;C549,AUS_female_Toplist_21_22!$O$3:$R$2879,4,FALSE),"Not found"))</f>
        <v>18</v>
      </c>
      <c r="K549" s="2">
        <f>(COUNTIF($B$2:$B549,$B549)=1)+0</f>
        <v>1</v>
      </c>
      <c r="L549" s="2">
        <f>IF(K549=1,RANK(H549,$H$2:$H$1208,0),"Alternate event")</f>
        <v>607</v>
      </c>
      <c r="M549" s="2" t="str">
        <f t="shared" si="26"/>
        <v>Alex PERINhigh-jump</v>
      </c>
      <c r="N549" t="str">
        <f>IF(COUNTIFS($M$2:$M$3996, M549)&gt;1, "Duplicate", "Unique")</f>
        <v>Unique</v>
      </c>
    </row>
    <row r="550" spans="1:14" x14ac:dyDescent="0.2">
      <c r="A550" s="2">
        <f t="shared" si="27"/>
        <v>104</v>
      </c>
      <c r="B550" t="s">
        <v>241</v>
      </c>
      <c r="C550" t="s">
        <v>27</v>
      </c>
      <c r="D550" s="5">
        <v>34494</v>
      </c>
      <c r="E550" s="41">
        <f ca="1">DATEDIF(D550,TODAY(),"y")</f>
        <v>27</v>
      </c>
      <c r="F550" s="42" t="str">
        <f>IFERROR(VLOOKUP(B550&amp;C550,AUS_male_points_list!$A$3:$S$1048576,19,FALSE), IFERROR(VLOOKUP(B550&amp;C550,AUS_female_points_list!$A$3:$S$1048576,19,FALSE),""))</f>
        <v/>
      </c>
      <c r="G550" s="2" t="str">
        <f>_xlfn.IFNA(VLOOKUP(B550&amp;C550,Nat_Champs!$C$2:$D$41,2,),"")</f>
        <v/>
      </c>
      <c r="H550" s="79">
        <f>IFERROR(VLOOKUP(B550&amp;C550,AUS_male_Toplist_21_22!$O$3:$R$2969,2,FALSE),IFERROR(VLOOKUP(B550&amp;C550,AUS_female_Toplist_21_22!$O$3:$R$2879,2,FALSE),"Not found"))</f>
        <v>1076</v>
      </c>
      <c r="I550" s="79">
        <f>IFERROR(VLOOKUP(B550&amp;C550,AUS_male_Toplist_21_22!$O$3:$R$2969,3,FALSE),IFERROR(VLOOKUP(B550&amp;C550,AUS_female_Toplist_21_22!$O$3:$R$2879,3,FALSE),"Not found"))</f>
        <v>108</v>
      </c>
      <c r="J550" s="2">
        <f>IFERROR(VLOOKUP(B550&amp;C550,AUS_male_Toplist_21_22!$O$3:$R$2969,4,FALSE),IFERROR(VLOOKUP(B550&amp;C550,AUS_female_Toplist_21_22!$O$3:$R$2879,4,FALSE),"Not found"))</f>
        <v>20</v>
      </c>
      <c r="K550" s="2">
        <f>(COUNTIF($B$2:$B550,$B550)=1)+0</f>
        <v>0</v>
      </c>
      <c r="L550" s="2" t="str">
        <f>IF(K550=1,RANK(H550,$H$2:$H$1208,0),"Alternate event")</f>
        <v>Alternate event</v>
      </c>
      <c r="M550" s="2" t="str">
        <f t="shared" si="26"/>
        <v>Amy ROBINSON800m</v>
      </c>
      <c r="N550" t="str">
        <f>IF(COUNTIFS($M$2:$M$3996, M550)&gt;1, "Duplicate", "Unique")</f>
        <v>Unique</v>
      </c>
    </row>
    <row r="551" spans="1:14" x14ac:dyDescent="0.2">
      <c r="A551" s="2">
        <f t="shared" si="27"/>
        <v>104</v>
      </c>
      <c r="B551" t="s">
        <v>119</v>
      </c>
      <c r="C551" t="s">
        <v>26</v>
      </c>
      <c r="D551" s="5">
        <v>36241</v>
      </c>
      <c r="E551" s="41">
        <f ca="1">DATEDIF(D551,TODAY(),"y")</f>
        <v>23</v>
      </c>
      <c r="F551" s="42" t="str">
        <f>IFERROR(VLOOKUP(B551&amp;C551,AUS_male_points_list!$A$3:$S$1048576,19,FALSE), IFERROR(VLOOKUP(B551&amp;C551,AUS_female_points_list!$A$3:$S$1048576,19,FALSE),""))</f>
        <v/>
      </c>
      <c r="G551" s="2" t="str">
        <f>_xlfn.IFNA(VLOOKUP(B551&amp;C551,Nat_Champs!$C$2:$D$41,2,),"")</f>
        <v/>
      </c>
      <c r="H551" s="79">
        <f>IFERROR(VLOOKUP(B551&amp;C551,AUS_male_Toplist_21_22!$O$3:$R$2969,2,FALSE),IFERROR(VLOOKUP(B551&amp;C551,AUS_female_Toplist_21_22!$O$3:$R$2879,2,FALSE),"Not found"))</f>
        <v>1077</v>
      </c>
      <c r="I551" s="79">
        <f>IFERROR(VLOOKUP(B551&amp;C551,AUS_male_Toplist_21_22!$O$3:$R$2969,3,FALSE),IFERROR(VLOOKUP(B551&amp;C551,AUS_female_Toplist_21_22!$O$3:$R$2879,3,FALSE),"Not found"))</f>
        <v>109</v>
      </c>
      <c r="J551" s="2">
        <f>IFERROR(VLOOKUP(B551&amp;C551,AUS_male_Toplist_21_22!$O$3:$R$2969,4,FALSE),IFERROR(VLOOKUP(B551&amp;C551,AUS_female_Toplist_21_22!$O$3:$R$2879,4,FALSE),"Not found"))</f>
        <v>6</v>
      </c>
      <c r="K551" s="2">
        <f>(COUNTIF($B$2:$B551,$B551)=1)+0</f>
        <v>1</v>
      </c>
      <c r="L551" s="2">
        <f>IF(K551=1,RANK(H551,$H$2:$H$1208,0),"Alternate event")</f>
        <v>281</v>
      </c>
      <c r="M551" s="2" t="str">
        <f t="shared" si="26"/>
        <v>Helen PRETORIUS400m</v>
      </c>
      <c r="N551" t="str">
        <f>IF(COUNTIFS($M$2:$M$3996, M551)&gt;1, "Duplicate", "Unique")</f>
        <v>Unique</v>
      </c>
    </row>
    <row r="552" spans="1:14" x14ac:dyDescent="0.2">
      <c r="A552" s="2">
        <f t="shared" si="27"/>
        <v>104</v>
      </c>
      <c r="B552" t="s">
        <v>459</v>
      </c>
      <c r="C552" t="s">
        <v>39</v>
      </c>
      <c r="D552" s="5">
        <v>37230</v>
      </c>
      <c r="E552" s="41">
        <f ca="1">DATEDIF(D552,TODAY(),"y")</f>
        <v>20</v>
      </c>
      <c r="F552" s="42" t="str">
        <f>IFERROR(VLOOKUP(B552&amp;C552,AUS_male_points_list!$A$3:$S$1048576,19,FALSE), IFERROR(VLOOKUP(B552&amp;C552,AUS_female_points_list!$A$3:$S$1048576,19,FALSE),""))</f>
        <v/>
      </c>
      <c r="G552" s="2" t="str">
        <f>_xlfn.IFNA(VLOOKUP(B552&amp;C552,Nat_Champs!$C$2:$D$41,2,),"")</f>
        <v/>
      </c>
      <c r="H552" s="79">
        <f>IFERROR(VLOOKUP(B552&amp;C552,AUS_male_Toplist_21_22!$O$3:$R$2969,2,FALSE),IFERROR(VLOOKUP(B552&amp;C552,AUS_female_Toplist_21_22!$O$3:$R$2879,2,FALSE),"Not found"))</f>
        <v>821</v>
      </c>
      <c r="I552" s="79">
        <f>IFERROR(VLOOKUP(B552&amp;C552,AUS_male_Toplist_21_22!$O$3:$R$2969,3,FALSE),IFERROR(VLOOKUP(B552&amp;C552,AUS_female_Toplist_21_22!$O$3:$R$2879,3,FALSE),"Not found"))</f>
        <v>109</v>
      </c>
      <c r="J552" s="2">
        <f>IFERROR(VLOOKUP(B552&amp;C552,AUS_male_Toplist_21_22!$O$3:$R$2969,4,FALSE),IFERROR(VLOOKUP(B552&amp;C552,AUS_female_Toplist_21_22!$O$3:$R$2879,4,FALSE),"Not found"))</f>
        <v>9</v>
      </c>
      <c r="K552" s="2">
        <f>(COUNTIF($B$2:$B552,$B552)=1)+0</f>
        <v>1</v>
      </c>
      <c r="L552" s="2">
        <f>IF(K552=1,RANK(H552,$H$2:$H$1208,0),"Alternate event")</f>
        <v>913</v>
      </c>
      <c r="M552" s="2" t="str">
        <f t="shared" si="26"/>
        <v>Sinead DU TOITshot-put</v>
      </c>
      <c r="N552" t="str">
        <f>IF(COUNTIFS($M$2:$M$3996, M552)&gt;1, "Duplicate", "Unique")</f>
        <v>Unique</v>
      </c>
    </row>
    <row r="553" spans="1:14" x14ac:dyDescent="0.2">
      <c r="A553" s="2">
        <f t="shared" si="27"/>
        <v>104</v>
      </c>
      <c r="B553" t="s">
        <v>341</v>
      </c>
      <c r="C553" t="s">
        <v>32</v>
      </c>
      <c r="D553" s="5">
        <v>36567</v>
      </c>
      <c r="E553" s="41">
        <f ca="1">DATEDIF(D553,TODAY(),"y")</f>
        <v>22</v>
      </c>
      <c r="F553" s="42" t="str">
        <f>IFERROR(VLOOKUP(B553&amp;C553,AUS_male_points_list!$A$3:$S$1048576,19,FALSE), IFERROR(VLOOKUP(B553&amp;C553,AUS_female_points_list!$A$3:$S$1048576,19,FALSE),""))</f>
        <v/>
      </c>
      <c r="G553" s="2" t="str">
        <f>_xlfn.IFNA(VLOOKUP(B553&amp;C553,Nat_Champs!$C$2:$D$41,2,),"")</f>
        <v/>
      </c>
      <c r="H553" s="79">
        <f>IFERROR(VLOOKUP(B553&amp;C553,AUS_male_Toplist_21_22!$O$3:$R$2969,2,FALSE),IFERROR(VLOOKUP(B553&amp;C553,AUS_female_Toplist_21_22!$O$3:$R$2879,2,FALSE),"Not found"))</f>
        <v>1045</v>
      </c>
      <c r="I553" s="79">
        <f>IFERROR(VLOOKUP(B553&amp;C553,AUS_male_Toplist_21_22!$O$3:$R$2969,3,FALSE),IFERROR(VLOOKUP(B553&amp;C553,AUS_female_Toplist_21_22!$O$3:$R$2879,3,FALSE),"Not found"))</f>
        <v>109</v>
      </c>
      <c r="J553" s="2">
        <f>IFERROR(VLOOKUP(B553&amp;C553,AUS_male_Toplist_21_22!$O$3:$R$2969,4,FALSE),IFERROR(VLOOKUP(B553&amp;C553,AUS_female_Toplist_21_22!$O$3:$R$2879,4,FALSE),"Not found"))</f>
        <v>12</v>
      </c>
      <c r="K553" s="2">
        <f>(COUNTIF($B$2:$B553,$B553)=1)+0</f>
        <v>1</v>
      </c>
      <c r="L553" s="2">
        <f>IF(K553=1,RANK(H553,$H$2:$H$1208,0),"Alternate event")</f>
        <v>409</v>
      </c>
      <c r="M553" s="2" t="str">
        <f t="shared" si="26"/>
        <v>Lateisha WILLIS100mh</v>
      </c>
      <c r="N553" t="str">
        <f>IF(COUNTIFS($M$2:$M$3996, M553)&gt;1, "Duplicate", "Unique")</f>
        <v>Unique</v>
      </c>
    </row>
    <row r="554" spans="1:14" x14ac:dyDescent="0.2">
      <c r="A554" s="2">
        <f t="shared" si="27"/>
        <v>104</v>
      </c>
      <c r="B554" t="s">
        <v>703</v>
      </c>
      <c r="C554" t="s">
        <v>29</v>
      </c>
      <c r="D554" s="5">
        <v>34577</v>
      </c>
      <c r="E554" s="41">
        <f ca="1">DATEDIF(D554,TODAY(),"y")</f>
        <v>27</v>
      </c>
      <c r="F554" s="42" t="str">
        <f>IFERROR(VLOOKUP(B554&amp;C554,AUS_male_points_list!$A$3:$S$1048576,19,FALSE), IFERROR(VLOOKUP(B554&amp;C554,AUS_female_points_list!$A$3:$S$1048576,19,FALSE),""))</f>
        <v/>
      </c>
      <c r="G554" s="2" t="str">
        <f>_xlfn.IFNA(VLOOKUP(B554&amp;C554,Nat_Champs!$C$2:$D$41,2,),"")</f>
        <v/>
      </c>
      <c r="H554" s="79">
        <f>IFERROR(VLOOKUP(B554&amp;C554,AUS_male_Toplist_21_22!$O$3:$R$2969,2,FALSE),IFERROR(VLOOKUP(B554&amp;C554,AUS_female_Toplist_21_22!$O$3:$R$2879,2,FALSE),"Not found"))</f>
        <v>1075</v>
      </c>
      <c r="I554" s="79">
        <f>IFERROR(VLOOKUP(B554&amp;C554,AUS_male_Toplist_21_22!$O$3:$R$2969,3,FALSE),IFERROR(VLOOKUP(B554&amp;C554,AUS_female_Toplist_21_22!$O$3:$R$2879,3,FALSE),"Not found"))</f>
        <v>109</v>
      </c>
      <c r="J554" s="2">
        <f>IFERROR(VLOOKUP(B554&amp;C554,AUS_male_Toplist_21_22!$O$3:$R$2969,4,FALSE),IFERROR(VLOOKUP(B554&amp;C554,AUS_female_Toplist_21_22!$O$3:$R$2879,4,FALSE),"Not found"))</f>
        <v>13</v>
      </c>
      <c r="K554" s="2">
        <f>(COUNTIF($B$2:$B554,$B554)=1)+0</f>
        <v>1</v>
      </c>
      <c r="L554" s="2">
        <f>IF(K554=1,RANK(H554,$H$2:$H$1208,0),"Alternate event")</f>
        <v>291</v>
      </c>
      <c r="M554" s="2" t="str">
        <f t="shared" si="26"/>
        <v>Jack BRUCE5000m</v>
      </c>
      <c r="N554" t="str">
        <f>IF(COUNTIFS($M$2:$M$3996, M554)&gt;1, "Duplicate", "Unique")</f>
        <v>Unique</v>
      </c>
    </row>
    <row r="555" spans="1:14" x14ac:dyDescent="0.2">
      <c r="A555" s="2">
        <f t="shared" si="27"/>
        <v>104</v>
      </c>
      <c r="B555" t="s">
        <v>452</v>
      </c>
      <c r="C555" t="s">
        <v>40</v>
      </c>
      <c r="D555" s="5">
        <v>36148</v>
      </c>
      <c r="E555" s="41">
        <f ca="1">DATEDIF(D555,TODAY(),"y")</f>
        <v>23</v>
      </c>
      <c r="F555" s="42" t="str">
        <f>IFERROR(VLOOKUP(B555&amp;C555,AUS_male_points_list!$A$3:$S$1048576,19,FALSE), IFERROR(VLOOKUP(B555&amp;C555,AUS_female_points_list!$A$3:$S$1048576,19,FALSE),""))</f>
        <v/>
      </c>
      <c r="G555" s="2" t="str">
        <f>_xlfn.IFNA(VLOOKUP(B555&amp;C555,Nat_Champs!$C$2:$D$41,2,),"")</f>
        <v/>
      </c>
      <c r="H555" s="79">
        <f>IFERROR(VLOOKUP(B555&amp;C555,AUS_male_Toplist_21_22!$O$3:$R$2969,2,FALSE),IFERROR(VLOOKUP(B555&amp;C555,AUS_female_Toplist_21_22!$O$3:$R$2879,2,FALSE),"Not found"))</f>
        <v>826</v>
      </c>
      <c r="I555" s="79">
        <f>IFERROR(VLOOKUP(B555&amp;C555,AUS_male_Toplist_21_22!$O$3:$R$2969,3,FALSE),IFERROR(VLOOKUP(B555&amp;C555,AUS_female_Toplist_21_22!$O$3:$R$2879,3,FALSE),"Not found"))</f>
        <v>109</v>
      </c>
      <c r="J555" s="2">
        <f>IFERROR(VLOOKUP(B555&amp;C555,AUS_male_Toplist_21_22!$O$3:$R$2969,4,FALSE),IFERROR(VLOOKUP(B555&amp;C555,AUS_female_Toplist_21_22!$O$3:$R$2879,4,FALSE),"Not found"))</f>
        <v>14</v>
      </c>
      <c r="K555" s="2">
        <f>(COUNTIF($B$2:$B555,$B555)=1)+0</f>
        <v>1</v>
      </c>
      <c r="L555" s="2">
        <f>IF(K555=1,RANK(H555,$H$2:$H$1208,0),"Alternate event")</f>
        <v>911</v>
      </c>
      <c r="M555" s="2" t="str">
        <f t="shared" si="26"/>
        <v>Jessica SIVIOURdiscus-throw</v>
      </c>
      <c r="N555" t="str">
        <f>IF(COUNTIFS($M$2:$M$3996, M555)&gt;1, "Duplicate", "Unique")</f>
        <v>Unique</v>
      </c>
    </row>
    <row r="556" spans="1:14" x14ac:dyDescent="0.2">
      <c r="A556" s="2">
        <f t="shared" si="27"/>
        <v>104</v>
      </c>
      <c r="B556" t="s">
        <v>510</v>
      </c>
      <c r="C556" t="s">
        <v>2</v>
      </c>
      <c r="D556" s="5">
        <v>36491</v>
      </c>
      <c r="E556" s="41">
        <f ca="1">DATEDIF(D556,TODAY(),"y")</f>
        <v>22</v>
      </c>
      <c r="F556" s="42" t="str">
        <f>IFERROR(VLOOKUP(B556&amp;C556,AUS_male_points_list!$A$3:$S$1048576,19,FALSE), IFERROR(VLOOKUP(B556&amp;C556,AUS_female_points_list!$A$3:$S$1048576,19,FALSE),""))</f>
        <v/>
      </c>
      <c r="G556" s="2" t="str">
        <f>_xlfn.IFNA(VLOOKUP(B556&amp;C556,Nat_Champs!$C$2:$D$41,2,),"")</f>
        <v/>
      </c>
      <c r="H556" s="79">
        <f>IFERROR(VLOOKUP(B556&amp;C556,AUS_male_Toplist_21_22!$O$3:$R$2969,2,FALSE),IFERROR(VLOOKUP(B556&amp;C556,AUS_female_Toplist_21_22!$O$3:$R$2879,2,FALSE),"Not found"))</f>
        <v>1105</v>
      </c>
      <c r="I556" s="79">
        <f>IFERROR(VLOOKUP(B556&amp;C556,AUS_male_Toplist_21_22!$O$3:$R$2969,3,FALSE),IFERROR(VLOOKUP(B556&amp;C556,AUS_female_Toplist_21_22!$O$3:$R$2879,3,FALSE),"Not found"))</f>
        <v>110</v>
      </c>
      <c r="J556" s="2">
        <f>IFERROR(VLOOKUP(B556&amp;C556,AUS_male_Toplist_21_22!$O$3:$R$2969,4,FALSE),IFERROR(VLOOKUP(B556&amp;C556,AUS_female_Toplist_21_22!$O$3:$R$2879,4,FALSE),"Not found"))</f>
        <v>6</v>
      </c>
      <c r="K556" s="2">
        <f>(COUNTIF($B$2:$B556,$B556)=1)+0</f>
        <v>0</v>
      </c>
      <c r="L556" s="2" t="str">
        <f>IF(K556=1,RANK(H556,$H$2:$H$1208,0),"Alternate event")</f>
        <v>Alternate event</v>
      </c>
      <c r="M556" s="2" t="str">
        <f t="shared" si="26"/>
        <v>Joshua AZZOPARDI100m</v>
      </c>
      <c r="N556" t="str">
        <f>IF(COUNTIFS($M$2:$M$3996, M556)&gt;1, "Duplicate", "Unique")</f>
        <v>Unique</v>
      </c>
    </row>
    <row r="557" spans="1:14" x14ac:dyDescent="0.2">
      <c r="A557" s="2">
        <f t="shared" si="27"/>
        <v>104</v>
      </c>
      <c r="B557" t="s">
        <v>515</v>
      </c>
      <c r="C557" t="s">
        <v>26</v>
      </c>
      <c r="D557" s="5">
        <v>37908</v>
      </c>
      <c r="E557" s="41">
        <f ca="1">DATEDIF(D557,TODAY(),"y")</f>
        <v>18</v>
      </c>
      <c r="F557" s="42" t="str">
        <f>IFERROR(VLOOKUP(B557&amp;C557,AUS_male_points_list!$A$3:$S$1048576,19,FALSE), IFERROR(VLOOKUP(B557&amp;C557,AUS_female_points_list!$A$3:$S$1048576,19,FALSE),""))</f>
        <v/>
      </c>
      <c r="G557" s="2" t="str">
        <f>_xlfn.IFNA(VLOOKUP(B557&amp;C557,Nat_Champs!$C$2:$D$41,2,),"")</f>
        <v/>
      </c>
      <c r="H557" s="79">
        <f>IFERROR(VLOOKUP(B557&amp;C557,AUS_male_Toplist_21_22!$O$3:$R$2969,2,FALSE),IFERROR(VLOOKUP(B557&amp;C557,AUS_female_Toplist_21_22!$O$3:$R$2879,2,FALSE),"Not found"))</f>
        <v>1091</v>
      </c>
      <c r="I557" s="79">
        <f>IFERROR(VLOOKUP(B557&amp;C557,AUS_male_Toplist_21_22!$O$3:$R$2969,3,FALSE),IFERROR(VLOOKUP(B557&amp;C557,AUS_female_Toplist_21_22!$O$3:$R$2879,3,FALSE),"Not found"))</f>
        <v>110</v>
      </c>
      <c r="J557" s="2">
        <f>IFERROR(VLOOKUP(B557&amp;C557,AUS_male_Toplist_21_22!$O$3:$R$2969,4,FALSE),IFERROR(VLOOKUP(B557&amp;C557,AUS_female_Toplist_21_22!$O$3:$R$2879,4,FALSE),"Not found"))</f>
        <v>7</v>
      </c>
      <c r="K557" s="2">
        <f>(COUNTIF($B$2:$B557,$B557)=1)+0</f>
        <v>0</v>
      </c>
      <c r="L557" s="2" t="str">
        <f>IF(K557=1,RANK(H557,$H$2:$H$1208,0),"Alternate event")</f>
        <v>Alternate event</v>
      </c>
      <c r="M557" s="2" t="str">
        <f t="shared" si="26"/>
        <v>Aidan MURPHY400m</v>
      </c>
      <c r="N557" t="str">
        <f>IF(COUNTIFS($M$2:$M$3996, M557)&gt;1, "Duplicate", "Unique")</f>
        <v>Unique</v>
      </c>
    </row>
    <row r="558" spans="1:14" x14ac:dyDescent="0.2">
      <c r="A558" s="2">
        <f t="shared" si="27"/>
        <v>104</v>
      </c>
      <c r="B558" t="s">
        <v>683</v>
      </c>
      <c r="C558" t="s">
        <v>30</v>
      </c>
      <c r="D558" s="5">
        <v>33338</v>
      </c>
      <c r="E558" s="41">
        <f ca="1">DATEDIF(D558,TODAY(),"y")</f>
        <v>30</v>
      </c>
      <c r="F558" s="42" t="str">
        <f>IFERROR(VLOOKUP(B558&amp;C558,AUS_male_points_list!$A$3:$S$1048576,19,FALSE), IFERROR(VLOOKUP(B558&amp;C558,AUS_female_points_list!$A$3:$S$1048576,19,FALSE),""))</f>
        <v/>
      </c>
      <c r="G558" s="2" t="str">
        <f>_xlfn.IFNA(VLOOKUP(B558&amp;C558,Nat_Champs!$C$2:$D$41,2,),"")</f>
        <v/>
      </c>
      <c r="H558" s="79">
        <f>IFERROR(VLOOKUP(B558&amp;C558,AUS_male_Toplist_21_22!$O$3:$R$2969,2,FALSE),IFERROR(VLOOKUP(B558&amp;C558,AUS_female_Toplist_21_22!$O$3:$R$2879,2,FALSE),"Not found"))</f>
        <v>1078</v>
      </c>
      <c r="I558" s="79">
        <f>IFERROR(VLOOKUP(B558&amp;C558,AUS_male_Toplist_21_22!$O$3:$R$2969,3,FALSE),IFERROR(VLOOKUP(B558&amp;C558,AUS_female_Toplist_21_22!$O$3:$R$2879,3,FALSE),"Not found"))</f>
        <v>110</v>
      </c>
      <c r="J558" s="2">
        <f>IFERROR(VLOOKUP(B558&amp;C558,AUS_male_Toplist_21_22!$O$3:$R$2969,4,FALSE),IFERROR(VLOOKUP(B558&amp;C558,AUS_female_Toplist_21_22!$O$3:$R$2879,4,FALSE),"Not found"))</f>
        <v>7</v>
      </c>
      <c r="K558" s="2">
        <f>(COUNTIF($B$2:$B558,$B558)=1)+0</f>
        <v>1</v>
      </c>
      <c r="L558" s="2">
        <f>IF(K558=1,RANK(H558,$H$2:$H$1208,0),"Alternate event")</f>
        <v>275</v>
      </c>
      <c r="M558" s="2" t="str">
        <f t="shared" si="26"/>
        <v>Andrew BUCHANAN10000m</v>
      </c>
      <c r="N558" t="str">
        <f>IF(COUNTIFS($M$2:$M$3996, M558)&gt;1, "Duplicate", "Unique")</f>
        <v>Unique</v>
      </c>
    </row>
    <row r="559" spans="1:14" x14ac:dyDescent="0.2">
      <c r="A559" s="2">
        <f t="shared" si="27"/>
        <v>104</v>
      </c>
      <c r="B559" t="s">
        <v>352</v>
      </c>
      <c r="C559" t="s">
        <v>26</v>
      </c>
      <c r="D559" s="5">
        <v>34582</v>
      </c>
      <c r="E559" s="41">
        <f ca="1">DATEDIF(D559,TODAY(),"y")</f>
        <v>27</v>
      </c>
      <c r="F559" s="42" t="str">
        <f>IFERROR(VLOOKUP(B559&amp;C559,AUS_male_points_list!$A$3:$S$1048576,19,FALSE), IFERROR(VLOOKUP(B559&amp;C559,AUS_female_points_list!$A$3:$S$1048576,19,FALSE),""))</f>
        <v/>
      </c>
      <c r="G559" s="2" t="str">
        <f>_xlfn.IFNA(VLOOKUP(B559&amp;C559,Nat_Champs!$C$2:$D$41,2,),"")</f>
        <v/>
      </c>
      <c r="H559" s="79">
        <f>IFERROR(VLOOKUP(B559&amp;C559,AUS_male_Toplist_21_22!$O$3:$R$2969,2,FALSE),IFERROR(VLOOKUP(B559&amp;C559,AUS_female_Toplist_21_22!$O$3:$R$2879,2,FALSE),"Not found"))</f>
        <v>1076</v>
      </c>
      <c r="I559" s="79">
        <f>IFERROR(VLOOKUP(B559&amp;C559,AUS_male_Toplist_21_22!$O$3:$R$2969,3,FALSE),IFERROR(VLOOKUP(B559&amp;C559,AUS_female_Toplist_21_22!$O$3:$R$2879,3,FALSE),"Not found"))</f>
        <v>110</v>
      </c>
      <c r="J559" s="2">
        <f>IFERROR(VLOOKUP(B559&amp;C559,AUS_male_Toplist_21_22!$O$3:$R$2969,4,FALSE),IFERROR(VLOOKUP(B559&amp;C559,AUS_female_Toplist_21_22!$O$3:$R$2879,4,FALSE),"Not found"))</f>
        <v>7</v>
      </c>
      <c r="K559" s="2">
        <f>(COUNTIF($B$2:$B559,$B559)=1)+0</f>
        <v>0</v>
      </c>
      <c r="L559" s="2" t="str">
        <f>IF(K559=1,RANK(H559,$H$2:$H$1208,0),"Alternate event")</f>
        <v>Alternate event</v>
      </c>
      <c r="M559" s="2" t="str">
        <f t="shared" si="26"/>
        <v>Sarah CARLI400m</v>
      </c>
      <c r="N559" t="str">
        <f>IF(COUNTIFS($M$2:$M$3996, M559)&gt;1, "Duplicate", "Unique")</f>
        <v>Unique</v>
      </c>
    </row>
    <row r="560" spans="1:14" x14ac:dyDescent="0.2">
      <c r="A560" s="2">
        <f t="shared" si="27"/>
        <v>104</v>
      </c>
      <c r="B560" t="s">
        <v>606</v>
      </c>
      <c r="C560" t="s">
        <v>27</v>
      </c>
      <c r="D560" s="5">
        <v>36386</v>
      </c>
      <c r="E560" s="41">
        <f ca="1">DATEDIF(D560,TODAY(),"y")</f>
        <v>22</v>
      </c>
      <c r="F560" s="42" t="str">
        <f>IFERROR(VLOOKUP(B560&amp;C560,AUS_male_points_list!$A$3:$S$1048576,19,FALSE), IFERROR(VLOOKUP(B560&amp;C560,AUS_female_points_list!$A$3:$S$1048576,19,FALSE),""))</f>
        <v/>
      </c>
      <c r="G560" s="2" t="str">
        <f>_xlfn.IFNA(VLOOKUP(B560&amp;C560,Nat_Champs!$C$2:$D$41,2,),"")</f>
        <v/>
      </c>
      <c r="H560" s="79">
        <f>IFERROR(VLOOKUP(B560&amp;C560,AUS_male_Toplist_21_22!$O$3:$R$2969,2,FALSE),IFERROR(VLOOKUP(B560&amp;C560,AUS_female_Toplist_21_22!$O$3:$R$2879,2,FALSE),"Not found"))</f>
        <v>1085</v>
      </c>
      <c r="I560" s="79">
        <f>IFERROR(VLOOKUP(B560&amp;C560,AUS_male_Toplist_21_22!$O$3:$R$2969,3,FALSE),IFERROR(VLOOKUP(B560&amp;C560,AUS_female_Toplist_21_22!$O$3:$R$2879,3,FALSE),"Not found"))</f>
        <v>110</v>
      </c>
      <c r="J560" s="2">
        <f>IFERROR(VLOOKUP(B560&amp;C560,AUS_male_Toplist_21_22!$O$3:$R$2969,4,FALSE),IFERROR(VLOOKUP(B560&amp;C560,AUS_female_Toplist_21_22!$O$3:$R$2879,4,FALSE),"Not found"))</f>
        <v>9</v>
      </c>
      <c r="K560" s="2">
        <f>(COUNTIF($B$2:$B560,$B560)=1)+0</f>
        <v>1</v>
      </c>
      <c r="L560" s="2">
        <f>IF(K560=1,RANK(H560,$H$2:$H$1208,0),"Alternate event")</f>
        <v>257</v>
      </c>
      <c r="M560" s="2" t="str">
        <f t="shared" si="26"/>
        <v>Lachlan RAPER800m</v>
      </c>
      <c r="N560" t="str">
        <f>IF(COUNTIFS($M$2:$M$3996, M560)&gt;1, "Duplicate", "Unique")</f>
        <v>Unique</v>
      </c>
    </row>
    <row r="561" spans="1:14" x14ac:dyDescent="0.2">
      <c r="A561" s="2">
        <f t="shared" si="27"/>
        <v>104</v>
      </c>
      <c r="B561" t="s">
        <v>1071</v>
      </c>
      <c r="C561" t="s">
        <v>31</v>
      </c>
      <c r="D561" s="5">
        <v>37483</v>
      </c>
      <c r="E561" s="41">
        <f ca="1">DATEDIF(D561,TODAY(),"y")</f>
        <v>19</v>
      </c>
      <c r="F561" s="42" t="str">
        <f>IFERROR(VLOOKUP(B561&amp;C561,AUS_male_points_list!$A$3:$S$1048576,19,FALSE), IFERROR(VLOOKUP(B561&amp;C561,AUS_female_points_list!$A$3:$S$1048576,19,FALSE),""))</f>
        <v/>
      </c>
      <c r="G561" s="2" t="str">
        <f>_xlfn.IFNA(VLOOKUP(B561&amp;C561,Nat_Champs!$C$2:$D$41,2,),"")</f>
        <v/>
      </c>
      <c r="H561" s="79">
        <f>IFERROR(VLOOKUP(B561&amp;C561,AUS_male_Toplist_21_22!$O$3:$R$2969,2,FALSE),IFERROR(VLOOKUP(B561&amp;C561,AUS_female_Toplist_21_22!$O$3:$R$2879,2,FALSE),"Not found"))</f>
        <v>992</v>
      </c>
      <c r="I561" s="79">
        <f>IFERROR(VLOOKUP(B561&amp;C561,AUS_male_Toplist_21_22!$O$3:$R$2969,3,FALSE),IFERROR(VLOOKUP(B561&amp;C561,AUS_female_Toplist_21_22!$O$3:$R$2879,3,FALSE),"Not found"))</f>
        <v>110</v>
      </c>
      <c r="J561" s="2">
        <f>IFERROR(VLOOKUP(B561&amp;C561,AUS_male_Toplist_21_22!$O$3:$R$2969,4,FALSE),IFERROR(VLOOKUP(B561&amp;C561,AUS_female_Toplist_21_22!$O$3:$R$2879,4,FALSE),"Not found"))</f>
        <v>10</v>
      </c>
      <c r="K561" s="2">
        <f>(COUNTIF($B$2:$B561,$B561)=1)+0</f>
        <v>1</v>
      </c>
      <c r="L561" s="2">
        <f>IF(K561=1,RANK(H561,$H$2:$H$1208,0),"Alternate event")</f>
        <v>612</v>
      </c>
      <c r="M561" s="2" t="str">
        <f t="shared" si="26"/>
        <v>Colby EDDOWES110mh</v>
      </c>
      <c r="N561" t="str">
        <f>IF(COUNTIFS($M$2:$M$3996, M561)&gt;1, "Duplicate", "Unique")</f>
        <v>Unique</v>
      </c>
    </row>
    <row r="562" spans="1:14" x14ac:dyDescent="0.2">
      <c r="A562" s="2">
        <f t="shared" si="27"/>
        <v>104</v>
      </c>
      <c r="B562" t="s">
        <v>1070</v>
      </c>
      <c r="C562" t="s">
        <v>31</v>
      </c>
      <c r="D562" s="5">
        <v>36559</v>
      </c>
      <c r="E562" s="41">
        <f ca="1">DATEDIF(D562,TODAY(),"y")</f>
        <v>22</v>
      </c>
      <c r="F562" s="42" t="str">
        <f>IFERROR(VLOOKUP(B562&amp;C562,AUS_male_points_list!$A$3:$S$1048576,19,FALSE), IFERROR(VLOOKUP(B562&amp;C562,AUS_female_points_list!$A$3:$S$1048576,19,FALSE),""))</f>
        <v/>
      </c>
      <c r="G562" s="2" t="str">
        <f>_xlfn.IFNA(VLOOKUP(B562&amp;C562,Nat_Champs!$C$2:$D$41,2,),"")</f>
        <v/>
      </c>
      <c r="H562" s="79">
        <f>IFERROR(VLOOKUP(B562&amp;C562,AUS_male_Toplist_21_22!$O$3:$R$2969,2,FALSE),IFERROR(VLOOKUP(B562&amp;C562,AUS_female_Toplist_21_22!$O$3:$R$2879,2,FALSE),"Not found"))</f>
        <v>992</v>
      </c>
      <c r="I562" s="79">
        <f>IFERROR(VLOOKUP(B562&amp;C562,AUS_male_Toplist_21_22!$O$3:$R$2969,3,FALSE),IFERROR(VLOOKUP(B562&amp;C562,AUS_female_Toplist_21_22!$O$3:$R$2879,3,FALSE),"Not found"))</f>
        <v>110</v>
      </c>
      <c r="J562" s="2">
        <f>IFERROR(VLOOKUP(B562&amp;C562,AUS_male_Toplist_21_22!$O$3:$R$2969,4,FALSE),IFERROR(VLOOKUP(B562&amp;C562,AUS_female_Toplist_21_22!$O$3:$R$2879,4,FALSE),"Not found"))</f>
        <v>10</v>
      </c>
      <c r="K562" s="2">
        <f>(COUNTIF($B$2:$B562,$B562)=1)+0</f>
        <v>1</v>
      </c>
      <c r="L562" s="2">
        <f>IF(K562=1,RANK(H562,$H$2:$H$1208,0),"Alternate event")</f>
        <v>612</v>
      </c>
      <c r="M562" s="2" t="str">
        <f t="shared" si="26"/>
        <v>Adriaan PELSER110mh</v>
      </c>
      <c r="N562" t="str">
        <f>IF(COUNTIFS($M$2:$M$3996, M562)&gt;1, "Duplicate", "Unique")</f>
        <v>Unique</v>
      </c>
    </row>
    <row r="563" spans="1:14" x14ac:dyDescent="0.2">
      <c r="A563" s="2">
        <f t="shared" si="27"/>
        <v>104</v>
      </c>
      <c r="B563" t="s">
        <v>684</v>
      </c>
      <c r="C563" t="s">
        <v>28</v>
      </c>
      <c r="D563" s="5">
        <v>37332</v>
      </c>
      <c r="E563" s="41">
        <f ca="1">DATEDIF(D563,TODAY(),"y")</f>
        <v>20</v>
      </c>
      <c r="F563" s="42" t="str">
        <f>IFERROR(VLOOKUP(B563&amp;C563,AUS_male_points_list!$A$3:$S$1048576,19,FALSE), IFERROR(VLOOKUP(B563&amp;C563,AUS_female_points_list!$A$3:$S$1048576,19,FALSE),""))</f>
        <v/>
      </c>
      <c r="G563" s="2" t="str">
        <f>_xlfn.IFNA(VLOOKUP(B563&amp;C563,Nat_Champs!$C$2:$D$41,2,),"")</f>
        <v/>
      </c>
      <c r="H563" s="79">
        <f>IFERROR(VLOOKUP(B563&amp;C563,AUS_male_Toplist_21_22!$O$3:$R$2969,2,FALSE),IFERROR(VLOOKUP(B563&amp;C563,AUS_female_Toplist_21_22!$O$3:$R$2879,2,FALSE),"Not found"))</f>
        <v>1074</v>
      </c>
      <c r="I563" s="79">
        <f>IFERROR(VLOOKUP(B563&amp;C563,AUS_male_Toplist_21_22!$O$3:$R$2969,3,FALSE),IFERROR(VLOOKUP(B563&amp;C563,AUS_female_Toplist_21_22!$O$3:$R$2879,3,FALSE),"Not found"))</f>
        <v>110</v>
      </c>
      <c r="J563" s="2">
        <f>IFERROR(VLOOKUP(B563&amp;C563,AUS_male_Toplist_21_22!$O$3:$R$2969,4,FALSE),IFERROR(VLOOKUP(B563&amp;C563,AUS_female_Toplist_21_22!$O$3:$R$2879,4,FALSE),"Not found"))</f>
        <v>22</v>
      </c>
      <c r="K563" s="2">
        <f>(COUNTIF($B$2:$B563,$B563)=1)+0</f>
        <v>1</v>
      </c>
      <c r="L563" s="2">
        <f>IF(K563=1,RANK(H563,$H$2:$H$1208,0),"Alternate event")</f>
        <v>297</v>
      </c>
      <c r="M563" s="2" t="str">
        <f t="shared" si="26"/>
        <v>Jude THOMAS1500m</v>
      </c>
      <c r="N563" t="str">
        <f>IF(COUNTIFS($M$2:$M$3996, M563)&gt;1, "Duplicate", "Unique")</f>
        <v>Unique</v>
      </c>
    </row>
    <row r="564" spans="1:14" x14ac:dyDescent="0.2">
      <c r="A564" s="2">
        <f t="shared" si="27"/>
        <v>104</v>
      </c>
      <c r="B564" t="s">
        <v>1034</v>
      </c>
      <c r="C564" t="s">
        <v>38</v>
      </c>
      <c r="D564" s="5">
        <v>36032</v>
      </c>
      <c r="E564" s="41">
        <f ca="1">DATEDIF(D564,TODAY(),"y")</f>
        <v>23</v>
      </c>
      <c r="F564" s="42" t="str">
        <f>IFERROR(VLOOKUP(B564&amp;C564,AUS_male_points_list!$A$3:$S$1048576,19,FALSE), IFERROR(VLOOKUP(B564&amp;C564,AUS_female_points_list!$A$3:$S$1048576,19,FALSE),""))</f>
        <v/>
      </c>
      <c r="G564" s="2" t="str">
        <f>_xlfn.IFNA(VLOOKUP(B564&amp;C564,Nat_Champs!$C$2:$D$41,2,),"")</f>
        <v/>
      </c>
      <c r="H564" s="79">
        <f>IFERROR(VLOOKUP(B564&amp;C564,AUS_male_Toplist_21_22!$O$3:$R$2969,2,FALSE),IFERROR(VLOOKUP(B564&amp;C564,AUS_female_Toplist_21_22!$O$3:$R$2879,2,FALSE),"Not found"))</f>
        <v>999</v>
      </c>
      <c r="I564" s="79">
        <f>IFERROR(VLOOKUP(B564&amp;C564,AUS_male_Toplist_21_22!$O$3:$R$2969,3,FALSE),IFERROR(VLOOKUP(B564&amp;C564,AUS_female_Toplist_21_22!$O$3:$R$2879,3,FALSE),"Not found"))</f>
        <v>111</v>
      </c>
      <c r="J564" s="2">
        <f>IFERROR(VLOOKUP(B564&amp;C564,AUS_male_Toplist_21_22!$O$3:$R$2969,4,FALSE),IFERROR(VLOOKUP(B564&amp;C564,AUS_female_Toplist_21_22!$O$3:$R$2879,4,FALSE),"Not found"))</f>
        <v>9</v>
      </c>
      <c r="K564" s="2">
        <f>(COUNTIF($B$2:$B564,$B564)=1)+0</f>
        <v>1</v>
      </c>
      <c r="L564" s="2">
        <f>IF(K564=1,RANK(H564,$H$2:$H$1208,0),"Alternate event")</f>
        <v>589</v>
      </c>
      <c r="M564" s="2" t="str">
        <f t="shared" si="26"/>
        <v>Oluwapemi AKIN OJELABItriple-jump</v>
      </c>
      <c r="N564" t="str">
        <f>IF(COUNTIFS($M$2:$M$3996, M564)&gt;1, "Duplicate", "Unique")</f>
        <v>Unique</v>
      </c>
    </row>
    <row r="565" spans="1:14" x14ac:dyDescent="0.2">
      <c r="A565" s="2">
        <f t="shared" si="27"/>
        <v>104</v>
      </c>
      <c r="B565" t="s">
        <v>1023</v>
      </c>
      <c r="C565" t="s">
        <v>29</v>
      </c>
      <c r="D565" s="5">
        <v>34395</v>
      </c>
      <c r="E565" s="41">
        <f ca="1">DATEDIF(D565,TODAY(),"y")</f>
        <v>28</v>
      </c>
      <c r="F565" s="42" t="str">
        <f>IFERROR(VLOOKUP(B565&amp;C565,AUS_male_points_list!$A$3:$S$1048576,19,FALSE), IFERROR(VLOOKUP(B565&amp;C565,AUS_female_points_list!$A$3:$S$1048576,19,FALSE),""))</f>
        <v/>
      </c>
      <c r="G565" s="2" t="str">
        <f>_xlfn.IFNA(VLOOKUP(B565&amp;C565,Nat_Champs!$C$2:$D$41,2,),"")</f>
        <v/>
      </c>
      <c r="H565" s="79">
        <f>IFERROR(VLOOKUP(B565&amp;C565,AUS_male_Toplist_21_22!$O$3:$R$2969,2,FALSE),IFERROR(VLOOKUP(B565&amp;C565,AUS_female_Toplist_21_22!$O$3:$R$2879,2,FALSE),"Not found"))</f>
        <v>1071</v>
      </c>
      <c r="I565" s="79">
        <f>IFERROR(VLOOKUP(B565&amp;C565,AUS_male_Toplist_21_22!$O$3:$R$2969,3,FALSE),IFERROR(VLOOKUP(B565&amp;C565,AUS_female_Toplist_21_22!$O$3:$R$2879,3,FALSE),"Not found"))</f>
        <v>111</v>
      </c>
      <c r="J565" s="2">
        <f>IFERROR(VLOOKUP(B565&amp;C565,AUS_male_Toplist_21_22!$O$3:$R$2969,4,FALSE),IFERROR(VLOOKUP(B565&amp;C565,AUS_female_Toplist_21_22!$O$3:$R$2879,4,FALSE),"Not found"))</f>
        <v>14</v>
      </c>
      <c r="K565" s="2">
        <f>(COUNTIF($B$2:$B565,$B565)=1)+0</f>
        <v>1</v>
      </c>
      <c r="L565" s="2">
        <f>IF(K565=1,RANK(H565,$H$2:$H$1208,0),"Alternate event")</f>
        <v>306</v>
      </c>
      <c r="M565" s="2" t="str">
        <f t="shared" si="26"/>
        <v>Joel TOBIN-WHITE5000m</v>
      </c>
      <c r="N565" t="str">
        <f>IF(COUNTIFS($M$2:$M$3996, M565)&gt;1, "Duplicate", "Unique")</f>
        <v>Unique</v>
      </c>
    </row>
    <row r="566" spans="1:14" x14ac:dyDescent="0.2">
      <c r="A566" s="2">
        <f t="shared" si="27"/>
        <v>104</v>
      </c>
      <c r="B566" t="s">
        <v>168</v>
      </c>
      <c r="C566" s="6" t="s">
        <v>37</v>
      </c>
      <c r="D566" s="5">
        <v>37801</v>
      </c>
      <c r="E566" s="41">
        <f ca="1">DATEDIF(D566,TODAY(),"y")</f>
        <v>18</v>
      </c>
      <c r="F566" s="42" t="str">
        <f>IFERROR(VLOOKUP(B566&amp;C566,AUS_male_points_list!$A$3:$S$1048576,19,FALSE), IFERROR(VLOOKUP(B566&amp;C566,AUS_female_points_list!$A$3:$S$1048576,19,FALSE),""))</f>
        <v/>
      </c>
      <c r="G566" s="2" t="str">
        <f>_xlfn.IFNA(VLOOKUP(B566&amp;C566,Nat_Champs!$C$2:$D$41,2,),"")</f>
        <v/>
      </c>
      <c r="H566" s="79">
        <f>IFERROR(VLOOKUP(B566&amp;C566,AUS_male_Toplist_21_22!$O$3:$R$2969,2,FALSE),IFERROR(VLOOKUP(B566&amp;C566,AUS_female_Toplist_21_22!$O$3:$R$2879,2,FALSE),"Not found"))</f>
        <v>1014</v>
      </c>
      <c r="I566" s="79">
        <f>IFERROR(VLOOKUP(B566&amp;C566,AUS_male_Toplist_21_22!$O$3:$R$2969,3,FALSE),IFERROR(VLOOKUP(B566&amp;C566,AUS_female_Toplist_21_22!$O$3:$R$2879,3,FALSE),"Not found"))</f>
        <v>111</v>
      </c>
      <c r="J566" s="2">
        <f>IFERROR(VLOOKUP(B566&amp;C566,AUS_male_Toplist_21_22!$O$3:$R$2969,4,FALSE),IFERROR(VLOOKUP(B566&amp;C566,AUS_female_Toplist_21_22!$O$3:$R$2879,4,FALSE),"Not found"))</f>
        <v>18</v>
      </c>
      <c r="K566" s="2">
        <f>(COUNTIF($B$2:$B566,$B566)=1)+0</f>
        <v>0</v>
      </c>
      <c r="L566" s="2" t="str">
        <f>IF(K566=1,RANK(H566,$H$2:$H$1208,0),"Alternate event")</f>
        <v>Alternate event</v>
      </c>
      <c r="M566" s="2" t="str">
        <f t="shared" si="26"/>
        <v>Emelia SURCHlong-jump</v>
      </c>
      <c r="N566" t="str">
        <f>IF(COUNTIFS($M$2:$M$3996, M566)&gt;1, "Duplicate", "Unique")</f>
        <v>Unique</v>
      </c>
    </row>
    <row r="567" spans="1:14" x14ac:dyDescent="0.2">
      <c r="A567" s="2">
        <f t="shared" si="27"/>
        <v>104</v>
      </c>
      <c r="B567" t="s">
        <v>751</v>
      </c>
      <c r="C567" t="s">
        <v>37</v>
      </c>
      <c r="D567" s="5">
        <v>35623</v>
      </c>
      <c r="E567" s="41">
        <f ca="1">DATEDIF(D567,TODAY(),"y")</f>
        <v>24</v>
      </c>
      <c r="F567" s="42" t="str">
        <f>IFERROR(VLOOKUP(B567&amp;C567,AUS_male_points_list!$A$3:$S$1048576,19,FALSE), IFERROR(VLOOKUP(B567&amp;C567,AUS_female_points_list!$A$3:$S$1048576,19,FALSE),""))</f>
        <v/>
      </c>
      <c r="G567" s="2" t="str">
        <f>_xlfn.IFNA(VLOOKUP(B567&amp;C567,Nat_Champs!$C$2:$D$41,2,),"")</f>
        <v/>
      </c>
      <c r="H567" s="79">
        <f>IFERROR(VLOOKUP(B567&amp;C567,AUS_male_Toplist_21_22!$O$3:$R$2969,2,FALSE),IFERROR(VLOOKUP(B567&amp;C567,AUS_female_Toplist_21_22!$O$3:$R$2879,2,FALSE),"Not found"))</f>
        <v>1040</v>
      </c>
      <c r="I567" s="79">
        <f>IFERROR(VLOOKUP(B567&amp;C567,AUS_male_Toplist_21_22!$O$3:$R$2969,3,FALSE),IFERROR(VLOOKUP(B567&amp;C567,AUS_female_Toplist_21_22!$O$3:$R$2879,3,FALSE),"Not found"))</f>
        <v>111</v>
      </c>
      <c r="J567" s="2">
        <f>IFERROR(VLOOKUP(B567&amp;C567,AUS_male_Toplist_21_22!$O$3:$R$2969,4,FALSE),IFERROR(VLOOKUP(B567&amp;C567,AUS_female_Toplist_21_22!$O$3:$R$2879,4,FALSE),"Not found"))</f>
        <v>21</v>
      </c>
      <c r="K567" s="2">
        <f>(COUNTIF($B$2:$B567,$B567)=1)+0</f>
        <v>0</v>
      </c>
      <c r="L567" s="2" t="str">
        <f>IF(K567=1,RANK(H567,$H$2:$H$1208,0),"Alternate event")</f>
        <v>Alternate event</v>
      </c>
      <c r="M567" s="2" t="str">
        <f t="shared" si="26"/>
        <v>Shemaiah JAMESlong-jump</v>
      </c>
      <c r="N567" t="str">
        <f>IF(COUNTIFS($M$2:$M$3996, M567)&gt;1, "Duplicate", "Unique")</f>
        <v>Unique</v>
      </c>
    </row>
    <row r="568" spans="1:14" x14ac:dyDescent="0.2">
      <c r="A568" s="2">
        <f t="shared" si="27"/>
        <v>104</v>
      </c>
      <c r="B568" t="s">
        <v>738</v>
      </c>
      <c r="C568" t="s">
        <v>37</v>
      </c>
      <c r="D568" s="5">
        <v>44640</v>
      </c>
      <c r="E568" s="41">
        <f ca="1">DATEDIF(D568,TODAY(),"y")</f>
        <v>0</v>
      </c>
      <c r="F568" s="42" t="str">
        <f>IFERROR(VLOOKUP(B568&amp;C568,AUS_male_points_list!$A$3:$S$1048576,19,FALSE), IFERROR(VLOOKUP(B568&amp;C568,AUS_female_points_list!$A$3:$S$1048576,19,FALSE),""))</f>
        <v/>
      </c>
      <c r="G568" s="2" t="str">
        <f>_xlfn.IFNA(VLOOKUP(B568&amp;C568,Nat_Champs!$C$2:$D$41,2,),"")</f>
        <v/>
      </c>
      <c r="H568" s="79">
        <f>IFERROR(VLOOKUP(B568&amp;C568,AUS_male_Toplist_21_22!$O$3:$R$2969,2,FALSE),IFERROR(VLOOKUP(B568&amp;C568,AUS_female_Toplist_21_22!$O$3:$R$2879,2,FALSE),"Not found"))</f>
        <v>1040</v>
      </c>
      <c r="I568" s="79">
        <f>IFERROR(VLOOKUP(B568&amp;C568,AUS_male_Toplist_21_22!$O$3:$R$2969,3,FALSE),IFERROR(VLOOKUP(B568&amp;C568,AUS_female_Toplist_21_22!$O$3:$R$2879,3,FALSE),"Not found"))</f>
        <v>111</v>
      </c>
      <c r="J568" s="2">
        <f>IFERROR(VLOOKUP(B568&amp;C568,AUS_male_Toplist_21_22!$O$3:$R$2969,4,FALSE),IFERROR(VLOOKUP(B568&amp;C568,AUS_female_Toplist_21_22!$O$3:$R$2879,4,FALSE),"Not found"))</f>
        <v>21</v>
      </c>
      <c r="K568" s="2">
        <f>(COUNTIF($B$2:$B568,$B568)=1)+0</f>
        <v>1</v>
      </c>
      <c r="L568" s="2">
        <f>IF(K568=1,RANK(H568,$H$2:$H$1208,0),"Alternate event")</f>
        <v>433</v>
      </c>
      <c r="M568" s="2" t="str">
        <f t="shared" ref="M568:M631" si="28">B568&amp;C568</f>
        <v>Blake SHAWlong-jump</v>
      </c>
      <c r="N568" t="str">
        <f>IF(COUNTIFS($M$2:$M$3996, M568)&gt;1, "Duplicate", "Unique")</f>
        <v>Unique</v>
      </c>
    </row>
    <row r="569" spans="1:14" x14ac:dyDescent="0.2">
      <c r="A569" s="2">
        <f t="shared" si="27"/>
        <v>104</v>
      </c>
      <c r="B569" t="s">
        <v>997</v>
      </c>
      <c r="C569" s="5" t="s">
        <v>41</v>
      </c>
      <c r="D569" s="5">
        <v>44640</v>
      </c>
      <c r="E569" s="41">
        <f ca="1">DATEDIF(D569,TODAY(),"y")</f>
        <v>0</v>
      </c>
      <c r="F569" s="42" t="str">
        <f>IFERROR(VLOOKUP(B569&amp;C569,AUS_male_points_list!$A$3:$S$1048576,19,FALSE), IFERROR(VLOOKUP(B569&amp;C569,AUS_female_points_list!$A$3:$S$1048576,19,FALSE),""))</f>
        <v/>
      </c>
      <c r="G569" s="2" t="str">
        <f>_xlfn.IFNA(VLOOKUP(B569&amp;C569,Nat_Champs!$C$2:$D$41,2,),"")</f>
        <v/>
      </c>
      <c r="H569" s="79">
        <f>IFERROR(VLOOKUP(B569&amp;C569,AUS_male_Toplist_21_22!$O$3:$R$2969,2,FALSE),IFERROR(VLOOKUP(B569&amp;C569,AUS_female_Toplist_21_22!$O$3:$R$2879,2,FALSE),"Not found"))</f>
        <v>802</v>
      </c>
      <c r="I569" s="79">
        <f>IFERROR(VLOOKUP(B569&amp;C569,AUS_male_Toplist_21_22!$O$3:$R$2969,3,FALSE),IFERROR(VLOOKUP(B569&amp;C569,AUS_female_Toplist_21_22!$O$3:$R$2879,3,FALSE),"Not found"))</f>
        <v>111</v>
      </c>
      <c r="J569" s="2">
        <f>IFERROR(VLOOKUP(B569&amp;C569,AUS_male_Toplist_21_22!$O$3:$R$2969,4,FALSE),IFERROR(VLOOKUP(B569&amp;C569,AUS_female_Toplist_21_22!$O$3:$R$2879,4,FALSE),"Not found"))</f>
        <v>22</v>
      </c>
      <c r="K569" s="2">
        <f>(COUNTIF($B$2:$B569,$B569)=1)+0</f>
        <v>1</v>
      </c>
      <c r="L569" s="2">
        <f>IF(K569=1,RANK(H569,$H$2:$H$1208,0),"Alternate event")</f>
        <v>925</v>
      </c>
      <c r="M569" s="2" t="str">
        <f t="shared" si="28"/>
        <v>Ashleigh SITCHEFFjavelin-throw</v>
      </c>
      <c r="N569" t="str">
        <f>IF(COUNTIFS($M$2:$M$3996, M569)&gt;1, "Duplicate", "Unique")</f>
        <v>Unique</v>
      </c>
    </row>
    <row r="570" spans="1:14" x14ac:dyDescent="0.2">
      <c r="A570" s="2">
        <f t="shared" si="27"/>
        <v>104</v>
      </c>
      <c r="B570" t="s">
        <v>232</v>
      </c>
      <c r="C570" t="s">
        <v>33</v>
      </c>
      <c r="D570" s="5">
        <v>37876</v>
      </c>
      <c r="E570" s="41">
        <f ca="1">DATEDIF(D570,TODAY(),"y")</f>
        <v>18</v>
      </c>
      <c r="F570" s="42" t="str">
        <f>IFERROR(VLOOKUP(B570&amp;C570,AUS_male_points_list!$A$3:$S$1048576,19,FALSE), IFERROR(VLOOKUP(B570&amp;C570,AUS_female_points_list!$A$3:$S$1048576,19,FALSE),""))</f>
        <v/>
      </c>
      <c r="G570" s="2" t="str">
        <f>_xlfn.IFNA(VLOOKUP(B570&amp;C570,Nat_Champs!$C$2:$D$41,2,),"")</f>
        <v/>
      </c>
      <c r="H570" s="79">
        <f>IFERROR(VLOOKUP(B570&amp;C570,AUS_male_Toplist_21_22!$O$3:$R$2969,2,FALSE),IFERROR(VLOOKUP(B570&amp;C570,AUS_female_Toplist_21_22!$O$3:$R$2879,2,FALSE),"Not found"))</f>
        <v>1011</v>
      </c>
      <c r="I570" s="79">
        <f>IFERROR(VLOOKUP(B570&amp;C570,AUS_male_Toplist_21_22!$O$3:$R$2969,3,FALSE),IFERROR(VLOOKUP(B570&amp;C570,AUS_female_Toplist_21_22!$O$3:$R$2879,3,FALSE),"Not found"))</f>
        <v>112</v>
      </c>
      <c r="J570" s="2">
        <f>IFERROR(VLOOKUP(B570&amp;C570,AUS_male_Toplist_21_22!$O$3:$R$2969,4,FALSE),IFERROR(VLOOKUP(B570&amp;C570,AUS_female_Toplist_21_22!$O$3:$R$2879,4,FALSE),"Not found"))</f>
        <v>12</v>
      </c>
      <c r="K570" s="2">
        <f>(COUNTIF($B$2:$B570,$B570)=1)+0</f>
        <v>1</v>
      </c>
      <c r="L570" s="2">
        <f>IF(K570=1,RANK(H570,$H$2:$H$1208,0),"Alternate event")</f>
        <v>544</v>
      </c>
      <c r="M570" s="2" t="str">
        <f t="shared" si="28"/>
        <v>Ashley SPENCER400mh</v>
      </c>
      <c r="N570" t="str">
        <f>IF(COUNTIFS($M$2:$M$3996, M570)&gt;1, "Duplicate", "Unique")</f>
        <v>Unique</v>
      </c>
    </row>
    <row r="571" spans="1:14" x14ac:dyDescent="0.2">
      <c r="A571" s="2">
        <f t="shared" si="27"/>
        <v>104</v>
      </c>
      <c r="B571" t="s">
        <v>939</v>
      </c>
      <c r="C571" t="s">
        <v>38</v>
      </c>
      <c r="D571" s="5">
        <v>31858</v>
      </c>
      <c r="E571" s="41">
        <f ca="1">DATEDIF(D571,TODAY(),"y")</f>
        <v>35</v>
      </c>
      <c r="F571" s="42" t="str">
        <f>IFERROR(VLOOKUP(B571&amp;C571,AUS_male_points_list!$A$3:$S$1048576,19,FALSE), IFERROR(VLOOKUP(B571&amp;C571,AUS_female_points_list!$A$3:$S$1048576,19,FALSE),""))</f>
        <v/>
      </c>
      <c r="G571" s="2" t="str">
        <f>_xlfn.IFNA(VLOOKUP(B571&amp;C571,Nat_Champs!$C$2:$D$41,2,),"")</f>
        <v/>
      </c>
      <c r="H571" s="79">
        <f>IFERROR(VLOOKUP(B571&amp;C571,AUS_male_Toplist_21_22!$O$3:$R$2969,2,FALSE),IFERROR(VLOOKUP(B571&amp;C571,AUS_female_Toplist_21_22!$O$3:$R$2879,2,FALSE),"Not found"))</f>
        <v>963</v>
      </c>
      <c r="I571" s="79">
        <f>IFERROR(VLOOKUP(B571&amp;C571,AUS_male_Toplist_21_22!$O$3:$R$2969,3,FALSE),IFERROR(VLOOKUP(B571&amp;C571,AUS_female_Toplist_21_22!$O$3:$R$2879,3,FALSE),"Not found"))</f>
        <v>112</v>
      </c>
      <c r="J571" s="2">
        <f>IFERROR(VLOOKUP(B571&amp;C571,AUS_male_Toplist_21_22!$O$3:$R$2969,4,FALSE),IFERROR(VLOOKUP(B571&amp;C571,AUS_female_Toplist_21_22!$O$3:$R$2879,4,FALSE),"Not found"))</f>
        <v>17</v>
      </c>
      <c r="K571" s="2">
        <f>(COUNTIF($B$2:$B571,$B571)=1)+0</f>
        <v>1</v>
      </c>
      <c r="L571" s="2">
        <f>IF(K571=1,RANK(H571,$H$2:$H$1208,0),"Alternate event")</f>
        <v>706</v>
      </c>
      <c r="M571" s="2" t="str">
        <f t="shared" si="28"/>
        <v>Linda LEVERTONtriple-jump</v>
      </c>
      <c r="N571" t="str">
        <f>IF(COUNTIFS($M$2:$M$3996, M571)&gt;1, "Duplicate", "Unique")</f>
        <v>Unique</v>
      </c>
    </row>
    <row r="572" spans="1:14" x14ac:dyDescent="0.2">
      <c r="A572" s="2">
        <f t="shared" si="27"/>
        <v>104</v>
      </c>
      <c r="B572" t="s">
        <v>270</v>
      </c>
      <c r="C572" t="s">
        <v>27</v>
      </c>
      <c r="D572" s="5">
        <v>35529</v>
      </c>
      <c r="E572" s="41">
        <f ca="1">DATEDIF(D572,TODAY(),"y")</f>
        <v>24</v>
      </c>
      <c r="F572" s="42" t="str">
        <f>IFERROR(VLOOKUP(B572&amp;C572,AUS_male_points_list!$A$3:$S$1048576,19,FALSE), IFERROR(VLOOKUP(B572&amp;C572,AUS_female_points_list!$A$3:$S$1048576,19,FALSE),""))</f>
        <v/>
      </c>
      <c r="G572" s="2" t="str">
        <f>_xlfn.IFNA(VLOOKUP(B572&amp;C572,Nat_Champs!$C$2:$D$41,2,),"")</f>
        <v/>
      </c>
      <c r="H572" s="79">
        <f>IFERROR(VLOOKUP(B572&amp;C572,AUS_male_Toplist_21_22!$O$3:$R$2969,2,FALSE),IFERROR(VLOOKUP(B572&amp;C572,AUS_female_Toplist_21_22!$O$3:$R$2879,2,FALSE),"Not found"))</f>
        <v>1074</v>
      </c>
      <c r="I572" s="79">
        <f>IFERROR(VLOOKUP(B572&amp;C572,AUS_male_Toplist_21_22!$O$3:$R$2969,3,FALSE),IFERROR(VLOOKUP(B572&amp;C572,AUS_female_Toplist_21_22!$O$3:$R$2879,3,FALSE),"Not found"))</f>
        <v>112</v>
      </c>
      <c r="J572" s="2">
        <f>IFERROR(VLOOKUP(B572&amp;C572,AUS_male_Toplist_21_22!$O$3:$R$2969,4,FALSE),IFERROR(VLOOKUP(B572&amp;C572,AUS_female_Toplist_21_22!$O$3:$R$2879,4,FALSE),"Not found"))</f>
        <v>21</v>
      </c>
      <c r="K572" s="2">
        <f>(COUNTIF($B$2:$B572,$B572)=1)+0</f>
        <v>0</v>
      </c>
      <c r="L572" s="2" t="str">
        <f>IF(K572=1,RANK(H572,$H$2:$H$1208,0),"Alternate event")</f>
        <v>Alternate event</v>
      </c>
      <c r="M572" s="2" t="str">
        <f t="shared" si="28"/>
        <v>Maudie SKYRING800m</v>
      </c>
      <c r="N572" t="str">
        <f>IF(COUNTIFS($M$2:$M$3996, M572)&gt;1, "Duplicate", "Unique")</f>
        <v>Unique</v>
      </c>
    </row>
    <row r="573" spans="1:14" x14ac:dyDescent="0.2">
      <c r="A573" s="2">
        <f t="shared" si="27"/>
        <v>104</v>
      </c>
      <c r="B573" t="s">
        <v>238</v>
      </c>
      <c r="C573" t="s">
        <v>28</v>
      </c>
      <c r="D573" s="5">
        <v>36472</v>
      </c>
      <c r="E573" s="41">
        <f ca="1">DATEDIF(D573,TODAY(),"y")</f>
        <v>22</v>
      </c>
      <c r="F573" s="42" t="str">
        <f>IFERROR(VLOOKUP(B573&amp;C573,AUS_male_points_list!$A$3:$S$1048576,19,FALSE), IFERROR(VLOOKUP(B573&amp;C573,AUS_female_points_list!$A$3:$S$1048576,19,FALSE),""))</f>
        <v/>
      </c>
      <c r="G573" s="2" t="str">
        <f>_xlfn.IFNA(VLOOKUP(B573&amp;C573,Nat_Champs!$C$2:$D$41,2,),"")</f>
        <v/>
      </c>
      <c r="H573" s="79">
        <f>IFERROR(VLOOKUP(B573&amp;C573,AUS_male_Toplist_21_22!$O$3:$R$2969,2,FALSE),IFERROR(VLOOKUP(B573&amp;C573,AUS_female_Toplist_21_22!$O$3:$R$2879,2,FALSE),"Not found"))</f>
        <v>1083</v>
      </c>
      <c r="I573" s="79">
        <f>IFERROR(VLOOKUP(B573&amp;C573,AUS_male_Toplist_21_22!$O$3:$R$2969,3,FALSE),IFERROR(VLOOKUP(B573&amp;C573,AUS_female_Toplist_21_22!$O$3:$R$2879,3,FALSE),"Not found"))</f>
        <v>112</v>
      </c>
      <c r="J573" s="2">
        <f>IFERROR(VLOOKUP(B573&amp;C573,AUS_male_Toplist_21_22!$O$3:$R$2969,4,FALSE),IFERROR(VLOOKUP(B573&amp;C573,AUS_female_Toplist_21_22!$O$3:$R$2879,4,FALSE),"Not found"))</f>
        <v>25</v>
      </c>
      <c r="K573" s="2">
        <f>(COUNTIF($B$2:$B573,$B573)=1)+0</f>
        <v>0</v>
      </c>
      <c r="L573" s="2" t="str">
        <f>IF(K573=1,RANK(H573,$H$2:$H$1208,0),"Alternate event")</f>
        <v>Alternate event</v>
      </c>
      <c r="M573" s="2" t="str">
        <f t="shared" si="28"/>
        <v>Imogen BARRETT1500m</v>
      </c>
      <c r="N573" t="str">
        <f>IF(COUNTIFS($M$2:$M$3996, M573)&gt;1, "Duplicate", "Unique")</f>
        <v>Unique</v>
      </c>
    </row>
    <row r="574" spans="1:14" x14ac:dyDescent="0.2">
      <c r="A574" s="2">
        <f t="shared" si="27"/>
        <v>104</v>
      </c>
      <c r="B574" t="s">
        <v>5560</v>
      </c>
      <c r="C574" t="s">
        <v>36</v>
      </c>
      <c r="D574" s="5">
        <v>44640</v>
      </c>
      <c r="E574" s="41">
        <f ca="1">DATEDIF(D574,TODAY(),"y")</f>
        <v>0</v>
      </c>
      <c r="F574" s="42" t="str">
        <f>IFERROR(VLOOKUP(B574&amp;C574,AUS_male_points_list!$A$3:$S$1048576,19,FALSE), IFERROR(VLOOKUP(B574&amp;C574,AUS_female_points_list!$A$3:$S$1048576,19,FALSE),""))</f>
        <v/>
      </c>
      <c r="G574" s="2" t="str">
        <f>_xlfn.IFNA(VLOOKUP(B574&amp;C574,Nat_Champs!$C$2:$D$41,2,),"")</f>
        <v/>
      </c>
      <c r="H574" s="79">
        <f>IFERROR(VLOOKUP(B574&amp;C574,AUS_male_Toplist_21_22!$O$3:$R$2969,2,FALSE),IFERROR(VLOOKUP(B574&amp;C574,AUS_female_Toplist_21_22!$O$3:$R$2879,2,FALSE),"Not found"))</f>
        <v>807</v>
      </c>
      <c r="I574" s="79">
        <f>IFERROR(VLOOKUP(B574&amp;C574,AUS_male_Toplist_21_22!$O$3:$R$2969,3,FALSE),IFERROR(VLOOKUP(B574&amp;C574,AUS_female_Toplist_21_22!$O$3:$R$2879,3,FALSE),"Not found"))</f>
        <v>112</v>
      </c>
      <c r="J574" s="2">
        <f>IFERROR(VLOOKUP(B574&amp;C574,AUS_male_Toplist_21_22!$O$3:$R$2969,4,FALSE),IFERROR(VLOOKUP(B574&amp;C574,AUS_female_Toplist_21_22!$O$3:$R$2879,4,FALSE),"Not found"))</f>
        <v>29</v>
      </c>
      <c r="K574" s="2">
        <f>(COUNTIF($B$2:$B574,$B574)=1)+0</f>
        <v>1</v>
      </c>
      <c r="L574" s="2">
        <f>IF(K574=1,RANK(H574,$H$2:$H$1208,0),"Alternate event")</f>
        <v>917</v>
      </c>
      <c r="M574" s="2" t="str">
        <f t="shared" si="28"/>
        <v>Nicola SLADEpole-vault</v>
      </c>
      <c r="N574" t="str">
        <f>IF(COUNTIFS($M$2:$M$3996, M574)&gt;1, "Duplicate", "Unique")</f>
        <v>Unique</v>
      </c>
    </row>
    <row r="575" spans="1:14" x14ac:dyDescent="0.2">
      <c r="A575" s="2">
        <f t="shared" si="27"/>
        <v>104</v>
      </c>
      <c r="B575" t="s">
        <v>948</v>
      </c>
      <c r="C575" t="s">
        <v>36</v>
      </c>
      <c r="D575" s="5">
        <v>44732</v>
      </c>
      <c r="E575" s="41" t="e">
        <f ca="1">DATEDIF(D575,TODAY(),"y")</f>
        <v>#NUM!</v>
      </c>
      <c r="F575" s="42" t="str">
        <f>IFERROR(VLOOKUP(B575&amp;C575,AUS_male_points_list!$A$3:$S$1048576,19,FALSE), IFERROR(VLOOKUP(B575&amp;C575,AUS_female_points_list!$A$3:$S$1048576,19,FALSE),""))</f>
        <v/>
      </c>
      <c r="G575" s="2" t="str">
        <f>_xlfn.IFNA(VLOOKUP(B575&amp;C575,Nat_Champs!$C$2:$D$41,2,),"")</f>
        <v/>
      </c>
      <c r="H575" s="79">
        <f>IFERROR(VLOOKUP(B575&amp;C575,AUS_male_Toplist_21_22!$O$3:$R$2969,2,FALSE),IFERROR(VLOOKUP(B575&amp;C575,AUS_female_Toplist_21_22!$O$3:$R$2879,2,FALSE),"Not found"))</f>
        <v>807</v>
      </c>
      <c r="I575" s="79">
        <f>IFERROR(VLOOKUP(B575&amp;C575,AUS_male_Toplist_21_22!$O$3:$R$2969,3,FALSE),IFERROR(VLOOKUP(B575&amp;C575,AUS_female_Toplist_21_22!$O$3:$R$2879,3,FALSE),"Not found"))</f>
        <v>112</v>
      </c>
      <c r="J575" s="2">
        <f>IFERROR(VLOOKUP(B575&amp;C575,AUS_male_Toplist_21_22!$O$3:$R$2969,4,FALSE),IFERROR(VLOOKUP(B575&amp;C575,AUS_female_Toplist_21_22!$O$3:$R$2879,4,FALSE),"Not found"))</f>
        <v>29</v>
      </c>
      <c r="K575" s="2">
        <f>(COUNTIF($B$2:$B575,$B575)=1)+0</f>
        <v>1</v>
      </c>
      <c r="L575" s="2">
        <f>IF(K575=1,RANK(H575,$H$2:$H$1208,0),"Alternate event")</f>
        <v>917</v>
      </c>
      <c r="M575" s="2" t="str">
        <f t="shared" si="28"/>
        <v>Anais FITZPATRICKpole-vault</v>
      </c>
      <c r="N575" t="str">
        <f>IF(COUNTIFS($M$2:$M$3996, M575)&gt;1, "Duplicate", "Unique")</f>
        <v>Unique</v>
      </c>
    </row>
    <row r="576" spans="1:14" x14ac:dyDescent="0.2">
      <c r="A576" s="2">
        <f t="shared" si="27"/>
        <v>104</v>
      </c>
      <c r="B576" t="s">
        <v>440</v>
      </c>
      <c r="C576" t="s">
        <v>36</v>
      </c>
      <c r="D576" s="5">
        <v>38800</v>
      </c>
      <c r="E576" s="41">
        <f ca="1">DATEDIF(D576,TODAY(),"y")</f>
        <v>16</v>
      </c>
      <c r="F576" s="42" t="str">
        <f>IFERROR(VLOOKUP(B576&amp;C576,AUS_male_points_list!$A$3:$S$1048576,19,FALSE), IFERROR(VLOOKUP(B576&amp;C576,AUS_female_points_list!$A$3:$S$1048576,19,FALSE),""))</f>
        <v/>
      </c>
      <c r="G576" s="2" t="str">
        <f>_xlfn.IFNA(VLOOKUP(B576&amp;C576,Nat_Champs!$C$2:$D$41,2,),"")</f>
        <v/>
      </c>
      <c r="H576" s="79">
        <f>IFERROR(VLOOKUP(B576&amp;C576,AUS_male_Toplist_21_22!$O$3:$R$2969,2,FALSE),IFERROR(VLOOKUP(B576&amp;C576,AUS_female_Toplist_21_22!$O$3:$R$2879,2,FALSE),"Not found"))</f>
        <v>807</v>
      </c>
      <c r="I576" s="79">
        <f>IFERROR(VLOOKUP(B576&amp;C576,AUS_male_Toplist_21_22!$O$3:$R$2969,3,FALSE),IFERROR(VLOOKUP(B576&amp;C576,AUS_female_Toplist_21_22!$O$3:$R$2879,3,FALSE),"Not found"))</f>
        <v>112</v>
      </c>
      <c r="J576" s="2">
        <f>IFERROR(VLOOKUP(B576&amp;C576,AUS_male_Toplist_21_22!$O$3:$R$2969,4,FALSE),IFERROR(VLOOKUP(B576&amp;C576,AUS_female_Toplist_21_22!$O$3:$R$2879,4,FALSE),"Not found"))</f>
        <v>29</v>
      </c>
      <c r="K576" s="2">
        <f>(COUNTIF($B$2:$B576,$B576)=1)+0</f>
        <v>1</v>
      </c>
      <c r="L576" s="2">
        <f>IF(K576=1,RANK(H576,$H$2:$H$1208,0),"Alternate event")</f>
        <v>917</v>
      </c>
      <c r="M576" s="2" t="str">
        <f t="shared" si="28"/>
        <v>Haneefa RANEpole-vault</v>
      </c>
      <c r="N576" t="str">
        <f>IF(COUNTIFS($M$2:$M$3996, M576)&gt;1, "Duplicate", "Unique")</f>
        <v>Unique</v>
      </c>
    </row>
    <row r="577" spans="1:14" x14ac:dyDescent="0.2">
      <c r="A577" s="2">
        <f t="shared" si="27"/>
        <v>104</v>
      </c>
      <c r="B577" t="s">
        <v>994</v>
      </c>
      <c r="C577" t="s">
        <v>36</v>
      </c>
      <c r="D577" s="5">
        <v>36992</v>
      </c>
      <c r="E577" s="41">
        <f ca="1">DATEDIF(D577,TODAY(),"y")</f>
        <v>20</v>
      </c>
      <c r="F577" s="42" t="str">
        <f>IFERROR(VLOOKUP(B577&amp;C577,AUS_male_points_list!$A$3:$S$1048576,19,FALSE), IFERROR(VLOOKUP(B577&amp;C577,AUS_female_points_list!$A$3:$S$1048576,19,FALSE),""))</f>
        <v/>
      </c>
      <c r="G577" s="2" t="str">
        <f>_xlfn.IFNA(VLOOKUP(B577&amp;C577,Nat_Champs!$C$2:$D$41,2,),"")</f>
        <v/>
      </c>
      <c r="H577" s="79">
        <f>IFERROR(VLOOKUP(B577&amp;C577,AUS_male_Toplist_21_22!$O$3:$R$2969,2,FALSE),IFERROR(VLOOKUP(B577&amp;C577,AUS_female_Toplist_21_22!$O$3:$R$2879,2,FALSE),"Not found"))</f>
        <v>807</v>
      </c>
      <c r="I577" s="79">
        <f>IFERROR(VLOOKUP(B577&amp;C577,AUS_male_Toplist_21_22!$O$3:$R$2969,3,FALSE),IFERROR(VLOOKUP(B577&amp;C577,AUS_female_Toplist_21_22!$O$3:$R$2879,3,FALSE),"Not found"))</f>
        <v>112</v>
      </c>
      <c r="J577" s="2">
        <f>IFERROR(VLOOKUP(B577&amp;C577,AUS_male_Toplist_21_22!$O$3:$R$2969,4,FALSE),IFERROR(VLOOKUP(B577&amp;C577,AUS_female_Toplist_21_22!$O$3:$R$2879,4,FALSE),"Not found"))</f>
        <v>29</v>
      </c>
      <c r="K577" s="2">
        <f>(COUNTIF($B$2:$B577,$B577)=1)+0</f>
        <v>1</v>
      </c>
      <c r="L577" s="2">
        <f>IF(K577=1,RANK(H577,$H$2:$H$1208,0),"Alternate event")</f>
        <v>917</v>
      </c>
      <c r="M577" s="2" t="str">
        <f t="shared" si="28"/>
        <v>Zoe AYRESpole-vault</v>
      </c>
      <c r="N577" t="str">
        <f>IF(COUNTIFS($M$2:$M$3996, M577)&gt;1, "Duplicate", "Unique")</f>
        <v>Unique</v>
      </c>
    </row>
    <row r="578" spans="1:14" x14ac:dyDescent="0.2">
      <c r="A578" s="2">
        <f t="shared" ref="A578:A641" si="29">IF(AND(K578=1,J578&lt;=3),A577+1,A577)</f>
        <v>104</v>
      </c>
      <c r="B578" t="s">
        <v>993</v>
      </c>
      <c r="C578" t="s">
        <v>36</v>
      </c>
      <c r="D578" s="5">
        <v>37240</v>
      </c>
      <c r="E578" s="41">
        <f ca="1">DATEDIF(D578,TODAY(),"y")</f>
        <v>20</v>
      </c>
      <c r="F578" s="42" t="str">
        <f>IFERROR(VLOOKUP(B578&amp;C578,AUS_male_points_list!$A$3:$S$1048576,19,FALSE), IFERROR(VLOOKUP(B578&amp;C578,AUS_female_points_list!$A$3:$S$1048576,19,FALSE),""))</f>
        <v/>
      </c>
      <c r="G578" s="2" t="str">
        <f>_xlfn.IFNA(VLOOKUP(B578&amp;C578,Nat_Champs!$C$2:$D$41,2,),"")</f>
        <v/>
      </c>
      <c r="H578" s="79">
        <f>IFERROR(VLOOKUP(B578&amp;C578,AUS_male_Toplist_21_22!$O$3:$R$2969,2,FALSE),IFERROR(VLOOKUP(B578&amp;C578,AUS_female_Toplist_21_22!$O$3:$R$2879,2,FALSE),"Not found"))</f>
        <v>807</v>
      </c>
      <c r="I578" s="79">
        <f>IFERROR(VLOOKUP(B578&amp;C578,AUS_male_Toplist_21_22!$O$3:$R$2969,3,FALSE),IFERROR(VLOOKUP(B578&amp;C578,AUS_female_Toplist_21_22!$O$3:$R$2879,3,FALSE),"Not found"))</f>
        <v>112</v>
      </c>
      <c r="J578" s="2">
        <f>IFERROR(VLOOKUP(B578&amp;C578,AUS_male_Toplist_21_22!$O$3:$R$2969,4,FALSE),IFERROR(VLOOKUP(B578&amp;C578,AUS_female_Toplist_21_22!$O$3:$R$2879,4,FALSE),"Not found"))</f>
        <v>29</v>
      </c>
      <c r="K578" s="2">
        <f>(COUNTIF($B$2:$B578,$B578)=1)+0</f>
        <v>1</v>
      </c>
      <c r="L578" s="2">
        <f>IF(K578=1,RANK(H578,$H$2:$H$1208,0),"Alternate event")</f>
        <v>917</v>
      </c>
      <c r="M578" s="2" t="str">
        <f t="shared" si="28"/>
        <v>Sarah MELSOMpole-vault</v>
      </c>
      <c r="N578" t="str">
        <f>IF(COUNTIFS($M$2:$M$3996, M578)&gt;1, "Duplicate", "Unique")</f>
        <v>Unique</v>
      </c>
    </row>
    <row r="579" spans="1:14" x14ac:dyDescent="0.2">
      <c r="A579" s="2">
        <f t="shared" si="29"/>
        <v>104</v>
      </c>
      <c r="B579" t="s">
        <v>704</v>
      </c>
      <c r="C579" t="s">
        <v>30</v>
      </c>
      <c r="D579" s="5">
        <v>31659</v>
      </c>
      <c r="E579" s="41">
        <f ca="1">DATEDIF(D579,TODAY(),"y")</f>
        <v>35</v>
      </c>
      <c r="F579" s="42" t="str">
        <f>IFERROR(VLOOKUP(B579&amp;C579,AUS_male_points_list!$A$3:$S$1048576,19,FALSE), IFERROR(VLOOKUP(B579&amp;C579,AUS_female_points_list!$A$3:$S$1048576,19,FALSE),""))</f>
        <v/>
      </c>
      <c r="G579" s="2" t="str">
        <f>_xlfn.IFNA(VLOOKUP(B579&amp;C579,Nat_Champs!$C$2:$D$41,2,),"")</f>
        <v/>
      </c>
      <c r="H579" s="79">
        <f>IFERROR(VLOOKUP(B579&amp;C579,AUS_male_Toplist_21_22!$O$3:$R$2969,2,FALSE),IFERROR(VLOOKUP(B579&amp;C579,AUS_female_Toplist_21_22!$O$3:$R$2879,2,FALSE),"Not found"))</f>
        <v>1062</v>
      </c>
      <c r="I579" s="79">
        <f>IFERROR(VLOOKUP(B579&amp;C579,AUS_male_Toplist_21_22!$O$3:$R$2969,3,FALSE),IFERROR(VLOOKUP(B579&amp;C579,AUS_female_Toplist_21_22!$O$3:$R$2879,3,FALSE),"Not found"))</f>
        <v>113</v>
      </c>
      <c r="J579" s="2">
        <f>IFERROR(VLOOKUP(B579&amp;C579,AUS_male_Toplist_21_22!$O$3:$R$2969,4,FALSE),IFERROR(VLOOKUP(B579&amp;C579,AUS_female_Toplist_21_22!$O$3:$R$2879,4,FALSE),"Not found"))</f>
        <v>8</v>
      </c>
      <c r="K579" s="2">
        <f>(COUNTIF($B$2:$B579,$B579)=1)+0</f>
        <v>1</v>
      </c>
      <c r="L579" s="2">
        <f>IF(K579=1,RANK(H579,$H$2:$H$1208,0),"Alternate event")</f>
        <v>338</v>
      </c>
      <c r="M579" s="2" t="str">
        <f t="shared" si="28"/>
        <v>Liam ADAMS10000m</v>
      </c>
      <c r="N579" t="str">
        <f>IF(COUNTIFS($M$2:$M$3996, M579)&gt;1, "Duplicate", "Unique")</f>
        <v>Unique</v>
      </c>
    </row>
    <row r="580" spans="1:14" x14ac:dyDescent="0.2">
      <c r="A580" s="2">
        <f t="shared" si="29"/>
        <v>104</v>
      </c>
      <c r="B580" t="s">
        <v>805</v>
      </c>
      <c r="C580" t="s">
        <v>41</v>
      </c>
      <c r="D580" s="5">
        <v>37456</v>
      </c>
      <c r="E580" s="41">
        <f ca="1">DATEDIF(D580,TODAY(),"y")</f>
        <v>19</v>
      </c>
      <c r="F580" s="42" t="str">
        <f>IFERROR(VLOOKUP(B580&amp;C580,AUS_male_points_list!$A$3:$S$1048576,19,FALSE), IFERROR(VLOOKUP(B580&amp;C580,AUS_female_points_list!$A$3:$S$1048576,19,FALSE),""))</f>
        <v/>
      </c>
      <c r="G580" s="2" t="str">
        <f>_xlfn.IFNA(VLOOKUP(B580&amp;C580,Nat_Champs!$C$2:$D$41,2,),"")</f>
        <v/>
      </c>
      <c r="H580" s="79">
        <f>IFERROR(VLOOKUP(B580&amp;C580,AUS_male_Toplist_21_22!$O$3:$R$2969,2,FALSE),IFERROR(VLOOKUP(B580&amp;C580,AUS_female_Toplist_21_22!$O$3:$R$2879,2,FALSE),"Not found"))</f>
        <v>918</v>
      </c>
      <c r="I580" s="79">
        <f>IFERROR(VLOOKUP(B580&amp;C580,AUS_male_Toplist_21_22!$O$3:$R$2969,3,FALSE),IFERROR(VLOOKUP(B580&amp;C580,AUS_female_Toplist_21_22!$O$3:$R$2879,3,FALSE),"Not found"))</f>
        <v>113</v>
      </c>
      <c r="J580" s="2">
        <f>IFERROR(VLOOKUP(B580&amp;C580,AUS_male_Toplist_21_22!$O$3:$R$2969,4,FALSE),IFERROR(VLOOKUP(B580&amp;C580,AUS_female_Toplist_21_22!$O$3:$R$2879,4,FALSE),"Not found"))</f>
        <v>12</v>
      </c>
      <c r="K580" s="2">
        <f>(COUNTIF($B$2:$B580,$B580)=1)+0</f>
        <v>1</v>
      </c>
      <c r="L580" s="2">
        <f>IF(K580=1,RANK(H580,$H$2:$H$1208,0),"Alternate event")</f>
        <v>800</v>
      </c>
      <c r="M580" s="2" t="str">
        <f t="shared" si="28"/>
        <v>Oliver BLACKBURNjavelin-throw</v>
      </c>
      <c r="N580" t="str">
        <f>IF(COUNTIFS($M$2:$M$3996, M580)&gt;1, "Duplicate", "Unique")</f>
        <v>Unique</v>
      </c>
    </row>
    <row r="581" spans="1:14" x14ac:dyDescent="0.2">
      <c r="A581" s="2">
        <f t="shared" si="29"/>
        <v>104</v>
      </c>
      <c r="B581" t="s">
        <v>686</v>
      </c>
      <c r="C581" t="s">
        <v>29</v>
      </c>
      <c r="D581" s="5">
        <v>36549</v>
      </c>
      <c r="E581" s="41">
        <f ca="1">DATEDIF(D581,TODAY(),"y")</f>
        <v>22</v>
      </c>
      <c r="F581" s="42" t="str">
        <f>IFERROR(VLOOKUP(B581&amp;C581,AUS_male_points_list!$A$3:$S$1048576,19,FALSE), IFERROR(VLOOKUP(B581&amp;C581,AUS_female_points_list!$A$3:$S$1048576,19,FALSE),""))</f>
        <v/>
      </c>
      <c r="G581" s="2" t="str">
        <f>_xlfn.IFNA(VLOOKUP(B581&amp;C581,Nat_Champs!$C$2:$D$41,2,),"")</f>
        <v/>
      </c>
      <c r="H581" s="79">
        <f>IFERROR(VLOOKUP(B581&amp;C581,AUS_male_Toplist_21_22!$O$3:$R$2969,2,FALSE),IFERROR(VLOOKUP(B581&amp;C581,AUS_female_Toplist_21_22!$O$3:$R$2879,2,FALSE),"Not found"))</f>
        <v>1070</v>
      </c>
      <c r="I581" s="79">
        <f>IFERROR(VLOOKUP(B581&amp;C581,AUS_male_Toplist_21_22!$O$3:$R$2969,3,FALSE),IFERROR(VLOOKUP(B581&amp;C581,AUS_female_Toplist_21_22!$O$3:$R$2879,3,FALSE),"Not found"))</f>
        <v>113</v>
      </c>
      <c r="J581" s="2">
        <f>IFERROR(VLOOKUP(B581&amp;C581,AUS_male_Toplist_21_22!$O$3:$R$2969,4,FALSE),IFERROR(VLOOKUP(B581&amp;C581,AUS_female_Toplist_21_22!$O$3:$R$2879,4,FALSE),"Not found"))</f>
        <v>15</v>
      </c>
      <c r="K581" s="2">
        <f>(COUNTIF($B$2:$B581,$B581)=1)+0</f>
        <v>1</v>
      </c>
      <c r="L581" s="2">
        <f>IF(K581=1,RANK(H581,$H$2:$H$1208,0),"Alternate event")</f>
        <v>313</v>
      </c>
      <c r="M581" s="2" t="str">
        <f t="shared" si="28"/>
        <v>Isaac HEYNE5000m</v>
      </c>
      <c r="N581" t="str">
        <f>IF(COUNTIFS($M$2:$M$3996, M581)&gt;1, "Duplicate", "Unique")</f>
        <v>Unique</v>
      </c>
    </row>
    <row r="582" spans="1:14" x14ac:dyDescent="0.2">
      <c r="A582" s="2">
        <f t="shared" si="29"/>
        <v>104</v>
      </c>
      <c r="B582" t="s">
        <v>404</v>
      </c>
      <c r="C582" t="s">
        <v>38</v>
      </c>
      <c r="D582" s="5">
        <v>36837</v>
      </c>
      <c r="E582" s="41">
        <f ca="1">DATEDIF(D582,TODAY(),"y")</f>
        <v>21</v>
      </c>
      <c r="F582" s="42" t="str">
        <f>IFERROR(VLOOKUP(B582&amp;C582,AUS_male_points_list!$A$3:$S$1048576,19,FALSE), IFERROR(VLOOKUP(B582&amp;C582,AUS_female_points_list!$A$3:$S$1048576,19,FALSE),""))</f>
        <v/>
      </c>
      <c r="G582" s="2" t="str">
        <f>_xlfn.IFNA(VLOOKUP(B582&amp;C582,Nat_Champs!$C$2:$D$41,2,),"")</f>
        <v/>
      </c>
      <c r="H582" s="79">
        <f>IFERROR(VLOOKUP(B582&amp;C582,AUS_male_Toplist_21_22!$O$3:$R$2969,2,FALSE),IFERROR(VLOOKUP(B582&amp;C582,AUS_female_Toplist_21_22!$O$3:$R$2879,2,FALSE),"Not found"))</f>
        <v>960</v>
      </c>
      <c r="I582" s="79">
        <f>IFERROR(VLOOKUP(B582&amp;C582,AUS_male_Toplist_21_22!$O$3:$R$2969,3,FALSE),IFERROR(VLOOKUP(B582&amp;C582,AUS_female_Toplist_21_22!$O$3:$R$2879,3,FALSE),"Not found"))</f>
        <v>113</v>
      </c>
      <c r="J582" s="2">
        <f>IFERROR(VLOOKUP(B582&amp;C582,AUS_male_Toplist_21_22!$O$3:$R$2969,4,FALSE),IFERROR(VLOOKUP(B582&amp;C582,AUS_female_Toplist_21_22!$O$3:$R$2879,4,FALSE),"Not found"))</f>
        <v>18</v>
      </c>
      <c r="K582" s="2">
        <f>(COUNTIF($B$2:$B582,$B582)=1)+0</f>
        <v>1</v>
      </c>
      <c r="L582" s="2">
        <f>IF(K582=1,RANK(H582,$H$2:$H$1208,0),"Alternate event")</f>
        <v>713</v>
      </c>
      <c r="M582" s="2" t="str">
        <f t="shared" si="28"/>
        <v>Kaelah ELVISHtriple-jump</v>
      </c>
      <c r="N582" t="str">
        <f>IF(COUNTIFS($M$2:$M$3996, M582)&gt;1, "Duplicate", "Unique")</f>
        <v>Unique</v>
      </c>
    </row>
    <row r="583" spans="1:14" x14ac:dyDescent="0.2">
      <c r="A583" s="2">
        <f t="shared" si="29"/>
        <v>104</v>
      </c>
      <c r="B583" t="s">
        <v>656</v>
      </c>
      <c r="C583" t="s">
        <v>28</v>
      </c>
      <c r="D583" s="5">
        <v>37120</v>
      </c>
      <c r="E583" s="41">
        <f ca="1">DATEDIF(D583,TODAY(),"y")</f>
        <v>20</v>
      </c>
      <c r="F583" s="42" t="str">
        <f>IFERROR(VLOOKUP(B583&amp;C583,AUS_male_points_list!$A$3:$S$1048576,19,FALSE), IFERROR(VLOOKUP(B583&amp;C583,AUS_female_points_list!$A$3:$S$1048576,19,FALSE),""))</f>
        <v/>
      </c>
      <c r="G583" s="2" t="str">
        <f>_xlfn.IFNA(VLOOKUP(B583&amp;C583,Nat_Champs!$C$2:$D$41,2,),"")</f>
        <v/>
      </c>
      <c r="H583" s="79">
        <f>IFERROR(VLOOKUP(B583&amp;C583,AUS_male_Toplist_21_22!$O$3:$R$2969,2,FALSE),IFERROR(VLOOKUP(B583&amp;C583,AUS_female_Toplist_21_22!$O$3:$R$2879,2,FALSE),"Not found"))</f>
        <v>1071</v>
      </c>
      <c r="I583" s="79">
        <f>IFERROR(VLOOKUP(B583&amp;C583,AUS_male_Toplist_21_22!$O$3:$R$2969,3,FALSE),IFERROR(VLOOKUP(B583&amp;C583,AUS_female_Toplist_21_22!$O$3:$R$2879,3,FALSE),"Not found"))</f>
        <v>113</v>
      </c>
      <c r="J583" s="2">
        <f>IFERROR(VLOOKUP(B583&amp;C583,AUS_male_Toplist_21_22!$O$3:$R$2969,4,FALSE),IFERROR(VLOOKUP(B583&amp;C583,AUS_female_Toplist_21_22!$O$3:$R$2879,4,FALSE),"Not found"))</f>
        <v>23</v>
      </c>
      <c r="K583" s="2">
        <f>(COUNTIF($B$2:$B583,$B583)=1)+0</f>
        <v>1</v>
      </c>
      <c r="L583" s="2">
        <f>IF(K583=1,RANK(H583,$H$2:$H$1208,0),"Alternate event")</f>
        <v>306</v>
      </c>
      <c r="M583" s="2" t="str">
        <f t="shared" si="28"/>
        <v>Matthew HUSSEY1500m</v>
      </c>
      <c r="N583" t="str">
        <f>IF(COUNTIFS($M$2:$M$3996, M583)&gt;1, "Duplicate", "Unique")</f>
        <v>Unique</v>
      </c>
    </row>
    <row r="584" spans="1:14" x14ac:dyDescent="0.2">
      <c r="A584" s="2">
        <f t="shared" si="29"/>
        <v>104</v>
      </c>
      <c r="B584" t="s">
        <v>108</v>
      </c>
      <c r="C584" t="s">
        <v>25</v>
      </c>
      <c r="D584" s="5">
        <v>35895</v>
      </c>
      <c r="E584" s="41">
        <f ca="1">DATEDIF(D584,TODAY(),"y")</f>
        <v>23</v>
      </c>
      <c r="F584" s="42" t="str">
        <f>IFERROR(VLOOKUP(B584&amp;C584,AUS_male_points_list!$A$3:$S$1048576,19,FALSE), IFERROR(VLOOKUP(B584&amp;C584,AUS_female_points_list!$A$3:$S$1048576,19,FALSE),""))</f>
        <v/>
      </c>
      <c r="G584" s="2" t="str">
        <f>_xlfn.IFNA(VLOOKUP(B584&amp;C584,Nat_Champs!$C$2:$D$41,2,),"")</f>
        <v/>
      </c>
      <c r="H584" s="79">
        <f>IFERROR(VLOOKUP(B584&amp;C584,AUS_male_Toplist_21_22!$O$3:$R$2969,2,FALSE),IFERROR(VLOOKUP(B584&amp;C584,AUS_female_Toplist_21_22!$O$3:$R$2879,2,FALSE),"Not found"))</f>
        <v>1079</v>
      </c>
      <c r="I584" s="79">
        <f>IFERROR(VLOOKUP(B584&amp;C584,AUS_male_Toplist_21_22!$O$3:$R$2969,3,FALSE),IFERROR(VLOOKUP(B584&amp;C584,AUS_female_Toplist_21_22!$O$3:$R$2879,3,FALSE),"Not found"))</f>
        <v>114</v>
      </c>
      <c r="J584" s="2">
        <f>IFERROR(VLOOKUP(B584&amp;C584,AUS_male_Toplist_21_22!$O$3:$R$2969,4,FALSE),IFERROR(VLOOKUP(B584&amp;C584,AUS_female_Toplist_21_22!$O$3:$R$2879,4,FALSE),"Not found"))</f>
        <v>8</v>
      </c>
      <c r="K584" s="2">
        <f>(COUNTIF($B$2:$B584,$B584)=1)+0</f>
        <v>1</v>
      </c>
      <c r="L584" s="2">
        <f>IF(K584=1,RANK(H584,$H$2:$H$1208,0),"Alternate event")</f>
        <v>270</v>
      </c>
      <c r="M584" s="2" t="str">
        <f t="shared" si="28"/>
        <v>Sophia FIGHERA200m</v>
      </c>
      <c r="N584" t="str">
        <f>IF(COUNTIFS($M$2:$M$3996, M584)&gt;1, "Duplicate", "Unique")</f>
        <v>Unique</v>
      </c>
    </row>
    <row r="585" spans="1:14" x14ac:dyDescent="0.2">
      <c r="A585" s="2">
        <f t="shared" si="29"/>
        <v>104</v>
      </c>
      <c r="B585" t="s">
        <v>1023</v>
      </c>
      <c r="C585" t="s">
        <v>30</v>
      </c>
      <c r="D585" s="5">
        <v>34395</v>
      </c>
      <c r="E585" s="41">
        <f ca="1">DATEDIF(D585,TODAY(),"y")</f>
        <v>28</v>
      </c>
      <c r="F585" s="42" t="str">
        <f>IFERROR(VLOOKUP(B585&amp;C585,AUS_male_points_list!$A$3:$S$1048576,19,FALSE), IFERROR(VLOOKUP(B585&amp;C585,AUS_female_points_list!$A$3:$S$1048576,19,FALSE),""))</f>
        <v/>
      </c>
      <c r="G585" s="2" t="str">
        <f>_xlfn.IFNA(VLOOKUP(B585&amp;C585,Nat_Champs!$C$2:$D$41,2,),"")</f>
        <v/>
      </c>
      <c r="H585" s="79">
        <f>IFERROR(VLOOKUP(B585&amp;C585,AUS_male_Toplist_21_22!$O$3:$R$2969,2,FALSE),IFERROR(VLOOKUP(B585&amp;C585,AUS_female_Toplist_21_22!$O$3:$R$2879,2,FALSE),"Not found"))</f>
        <v>1059</v>
      </c>
      <c r="I585" s="79">
        <f>IFERROR(VLOOKUP(B585&amp;C585,AUS_male_Toplist_21_22!$O$3:$R$2969,3,FALSE),IFERROR(VLOOKUP(B585&amp;C585,AUS_female_Toplist_21_22!$O$3:$R$2879,3,FALSE),"Not found"))</f>
        <v>114</v>
      </c>
      <c r="J585" s="2">
        <f>IFERROR(VLOOKUP(B585&amp;C585,AUS_male_Toplist_21_22!$O$3:$R$2969,4,FALSE),IFERROR(VLOOKUP(B585&amp;C585,AUS_female_Toplist_21_22!$O$3:$R$2879,4,FALSE),"Not found"))</f>
        <v>9</v>
      </c>
      <c r="K585" s="2">
        <f>(COUNTIF($B$2:$B585,$B585)=1)+0</f>
        <v>0</v>
      </c>
      <c r="L585" s="2" t="str">
        <f>IF(K585=1,RANK(H585,$H$2:$H$1208,0),"Alternate event")</f>
        <v>Alternate event</v>
      </c>
      <c r="M585" s="2" t="str">
        <f t="shared" si="28"/>
        <v>Joel TOBIN-WHITE10000m</v>
      </c>
      <c r="N585" t="str">
        <f>IF(COUNTIFS($M$2:$M$3996, M585)&gt;1, "Duplicate", "Unique")</f>
        <v>Unique</v>
      </c>
    </row>
    <row r="586" spans="1:14" x14ac:dyDescent="0.2">
      <c r="A586" s="2">
        <f t="shared" si="29"/>
        <v>104</v>
      </c>
      <c r="B586" t="s">
        <v>5316</v>
      </c>
      <c r="C586" t="s">
        <v>42</v>
      </c>
      <c r="D586" s="5">
        <v>37932</v>
      </c>
      <c r="E586" s="41">
        <f ca="1">DATEDIF(D586,TODAY(),"y")</f>
        <v>18</v>
      </c>
      <c r="F586" s="42" t="str">
        <f>IFERROR(VLOOKUP(B586&amp;C586,AUS_male_points_list!$A$3:$S$1048576,19,FALSE), IFERROR(VLOOKUP(B586&amp;C586,AUS_female_points_list!$A$3:$S$1048576,19,FALSE),""))</f>
        <v/>
      </c>
      <c r="G586" s="2" t="str">
        <f>_xlfn.IFNA(VLOOKUP(B586&amp;C586,Nat_Champs!$C$2:$D$41,2,),"")</f>
        <v/>
      </c>
      <c r="H586" s="79">
        <f>IFERROR(VLOOKUP(B586&amp;C586,AUS_male_Toplist_21_22!$O$3:$R$2969,2,FALSE),IFERROR(VLOOKUP(B586&amp;C586,AUS_female_Toplist_21_22!$O$3:$R$2879,2,FALSE),"Not found"))</f>
        <v>837</v>
      </c>
      <c r="I586" s="79">
        <f>IFERROR(VLOOKUP(B586&amp;C586,AUS_male_Toplist_21_22!$O$3:$R$2969,3,FALSE),IFERROR(VLOOKUP(B586&amp;C586,AUS_female_Toplist_21_22!$O$3:$R$2879,3,FALSE),"Not found"))</f>
        <v>114</v>
      </c>
      <c r="J586" s="2">
        <f>IFERROR(VLOOKUP(B586&amp;C586,AUS_male_Toplist_21_22!$O$3:$R$2969,4,FALSE),IFERROR(VLOOKUP(B586&amp;C586,AUS_female_Toplist_21_22!$O$3:$R$2879,4,FALSE),"Not found"))</f>
        <v>9</v>
      </c>
      <c r="K586" s="2">
        <f>(COUNTIF($B$2:$B586,$B586)=1)+0</f>
        <v>1</v>
      </c>
      <c r="L586" s="2">
        <f>IF(K586=1,RANK(H586,$H$2:$H$1208,0),"Alternate event")</f>
        <v>904</v>
      </c>
      <c r="M586" s="2" t="str">
        <f t="shared" si="28"/>
        <v>Ben ROBERTShammer-throw</v>
      </c>
      <c r="N586" t="str">
        <f>IF(COUNTIFS($M$2:$M$3996, M586)&gt;1, "Duplicate", "Unique")</f>
        <v>Unique</v>
      </c>
    </row>
    <row r="587" spans="1:14" x14ac:dyDescent="0.2">
      <c r="A587" s="2">
        <f t="shared" si="29"/>
        <v>104</v>
      </c>
      <c r="B587" t="s">
        <v>550</v>
      </c>
      <c r="C587" t="s">
        <v>25</v>
      </c>
      <c r="D587" s="5">
        <v>36678</v>
      </c>
      <c r="E587" s="41">
        <f ca="1">DATEDIF(D587,TODAY(),"y")</f>
        <v>21</v>
      </c>
      <c r="F587" s="42" t="str">
        <f>IFERROR(VLOOKUP(B587&amp;C587,AUS_male_points_list!$A$3:$S$1048576,19,FALSE), IFERROR(VLOOKUP(B587&amp;C587,AUS_female_points_list!$A$3:$S$1048576,19,FALSE),""))</f>
        <v/>
      </c>
      <c r="G587" s="2" t="str">
        <f>_xlfn.IFNA(VLOOKUP(B587&amp;C587,Nat_Champs!$C$2:$D$41,2,),"")</f>
        <v/>
      </c>
      <c r="H587" s="79">
        <f>IFERROR(VLOOKUP(B587&amp;C587,AUS_male_Toplist_21_22!$O$3:$R$2969,2,FALSE),IFERROR(VLOOKUP(B587&amp;C587,AUS_female_Toplist_21_22!$O$3:$R$2879,2,FALSE),"Not found"))</f>
        <v>1088</v>
      </c>
      <c r="I587" s="79">
        <f>IFERROR(VLOOKUP(B587&amp;C587,AUS_male_Toplist_21_22!$O$3:$R$2969,3,FALSE),IFERROR(VLOOKUP(B587&amp;C587,AUS_female_Toplist_21_22!$O$3:$R$2879,3,FALSE),"Not found"))</f>
        <v>114</v>
      </c>
      <c r="J587" s="2">
        <f>IFERROR(VLOOKUP(B587&amp;C587,AUS_male_Toplist_21_22!$O$3:$R$2969,4,FALSE),IFERROR(VLOOKUP(B587&amp;C587,AUS_female_Toplist_21_22!$O$3:$R$2879,4,FALSE),"Not found"))</f>
        <v>10</v>
      </c>
      <c r="K587" s="2">
        <f>(COUNTIF($B$2:$B587,$B587)=1)+0</f>
        <v>1</v>
      </c>
      <c r="L587" s="2">
        <f>IF(K587=1,RANK(H587,$H$2:$H$1208,0),"Alternate event")</f>
        <v>249</v>
      </c>
      <c r="M587" s="2" t="str">
        <f t="shared" si="28"/>
        <v>Michael HANNA200m</v>
      </c>
      <c r="N587" t="str">
        <f>IF(COUNTIFS($M$2:$M$3996, M587)&gt;1, "Duplicate", "Unique")</f>
        <v>Unique</v>
      </c>
    </row>
    <row r="588" spans="1:14" x14ac:dyDescent="0.2">
      <c r="A588" s="2">
        <f t="shared" si="29"/>
        <v>104</v>
      </c>
      <c r="B588" t="s">
        <v>473</v>
      </c>
      <c r="C588" t="s">
        <v>42</v>
      </c>
      <c r="D588" s="5">
        <v>37723</v>
      </c>
      <c r="E588" s="41">
        <f ca="1">DATEDIF(D588,TODAY(),"y")</f>
        <v>18</v>
      </c>
      <c r="F588" s="42" t="str">
        <f>IFERROR(VLOOKUP(B588&amp;C588,AUS_male_points_list!$A$3:$S$1048576,19,FALSE), IFERROR(VLOOKUP(B588&amp;C588,AUS_female_points_list!$A$3:$S$1048576,19,FALSE),""))</f>
        <v/>
      </c>
      <c r="G588" s="2" t="str">
        <f>_xlfn.IFNA(VLOOKUP(B588&amp;C588,Nat_Champs!$C$2:$D$41,2,),"")</f>
        <v/>
      </c>
      <c r="H588" s="79">
        <f>IFERROR(VLOOKUP(B588&amp;C588,AUS_male_Toplist_21_22!$O$3:$R$2969,2,FALSE),IFERROR(VLOOKUP(B588&amp;C588,AUS_female_Toplist_21_22!$O$3:$R$2879,2,FALSE),"Not found"))</f>
        <v>792</v>
      </c>
      <c r="I588" s="79">
        <f>IFERROR(VLOOKUP(B588&amp;C588,AUS_male_Toplist_21_22!$O$3:$R$2969,3,FALSE),IFERROR(VLOOKUP(B588&amp;C588,AUS_female_Toplist_21_22!$O$3:$R$2879,3,FALSE),"Not found"))</f>
        <v>114</v>
      </c>
      <c r="J588" s="2">
        <f>IFERROR(VLOOKUP(B588&amp;C588,AUS_male_Toplist_21_22!$O$3:$R$2969,4,FALSE),IFERROR(VLOOKUP(B588&amp;C588,AUS_female_Toplist_21_22!$O$3:$R$2879,4,FALSE),"Not found"))</f>
        <v>11</v>
      </c>
      <c r="K588" s="2">
        <f>(COUNTIF($B$2:$B588,$B588)=1)+0</f>
        <v>1</v>
      </c>
      <c r="L588" s="2">
        <f>IF(K588=1,RANK(H588,$H$2:$H$1208,0),"Alternate event")</f>
        <v>929</v>
      </c>
      <c r="M588" s="2" t="str">
        <f t="shared" si="28"/>
        <v>Renee HARDYhammer-throw</v>
      </c>
      <c r="N588" t="str">
        <f>IF(COUNTIFS($M$2:$M$3996, M588)&gt;1, "Duplicate", "Unique")</f>
        <v>Unique</v>
      </c>
    </row>
    <row r="589" spans="1:14" x14ac:dyDescent="0.2">
      <c r="A589" s="2">
        <f t="shared" si="29"/>
        <v>104</v>
      </c>
      <c r="B589" t="s">
        <v>893</v>
      </c>
      <c r="C589" t="s">
        <v>41</v>
      </c>
      <c r="D589" s="5">
        <v>36850</v>
      </c>
      <c r="E589" s="41">
        <f ca="1">DATEDIF(D589,TODAY(),"y")</f>
        <v>21</v>
      </c>
      <c r="F589" s="42" t="str">
        <f>IFERROR(VLOOKUP(B589&amp;C589,AUS_male_points_list!$A$3:$S$1048576,19,FALSE), IFERROR(VLOOKUP(B589&amp;C589,AUS_female_points_list!$A$3:$S$1048576,19,FALSE),""))</f>
        <v/>
      </c>
      <c r="G589" s="2" t="str">
        <f>_xlfn.IFNA(VLOOKUP(B589&amp;C589,Nat_Champs!$C$2:$D$41,2,),"")</f>
        <v/>
      </c>
      <c r="H589" s="79">
        <f>IFERROR(VLOOKUP(B589&amp;C589,AUS_male_Toplist_21_22!$O$3:$R$2969,2,FALSE),IFERROR(VLOOKUP(B589&amp;C589,AUS_female_Toplist_21_22!$O$3:$R$2879,2,FALSE),"Not found"))</f>
        <v>916</v>
      </c>
      <c r="I589" s="79">
        <f>IFERROR(VLOOKUP(B589&amp;C589,AUS_male_Toplist_21_22!$O$3:$R$2969,3,FALSE),IFERROR(VLOOKUP(B589&amp;C589,AUS_female_Toplist_21_22!$O$3:$R$2879,3,FALSE),"Not found"))</f>
        <v>114</v>
      </c>
      <c r="J589" s="2">
        <f>IFERROR(VLOOKUP(B589&amp;C589,AUS_male_Toplist_21_22!$O$3:$R$2969,4,FALSE),IFERROR(VLOOKUP(B589&amp;C589,AUS_female_Toplist_21_22!$O$3:$R$2879,4,FALSE),"Not found"))</f>
        <v>13</v>
      </c>
      <c r="K589" s="2">
        <f>(COUNTIF($B$2:$B589,$B589)=1)+0</f>
        <v>1</v>
      </c>
      <c r="L589" s="2">
        <f>IF(K589=1,RANK(H589,$H$2:$H$1208,0),"Alternate event")</f>
        <v>805</v>
      </c>
      <c r="M589" s="2" t="str">
        <f t="shared" si="28"/>
        <v>Jonathan BELLjavelin-throw</v>
      </c>
      <c r="N589" t="str">
        <f>IF(COUNTIFS($M$2:$M$3996, M589)&gt;1, "Duplicate", "Unique")</f>
        <v>Unique</v>
      </c>
    </row>
    <row r="590" spans="1:14" x14ac:dyDescent="0.2">
      <c r="A590" s="2">
        <f t="shared" si="29"/>
        <v>104</v>
      </c>
      <c r="B590" t="s">
        <v>937</v>
      </c>
      <c r="C590" t="s">
        <v>38</v>
      </c>
      <c r="D590" s="5">
        <v>44701</v>
      </c>
      <c r="E590" s="41" t="e">
        <f ca="1">DATEDIF(D590,TODAY(),"y")</f>
        <v>#NUM!</v>
      </c>
      <c r="F590" s="42" t="str">
        <f>IFERROR(VLOOKUP(B590&amp;C590,AUS_male_points_list!$A$3:$S$1048576,19,FALSE), IFERROR(VLOOKUP(B590&amp;C590,AUS_female_points_list!$A$3:$S$1048576,19,FALSE),""))</f>
        <v/>
      </c>
      <c r="G590" s="2" t="str">
        <f>_xlfn.IFNA(VLOOKUP(B590&amp;C590,Nat_Champs!$C$2:$D$41,2,),"")</f>
        <v/>
      </c>
      <c r="H590" s="79">
        <f>IFERROR(VLOOKUP(B590&amp;C590,AUS_male_Toplist_21_22!$O$3:$R$2969,2,FALSE),IFERROR(VLOOKUP(B590&amp;C590,AUS_female_Toplist_21_22!$O$3:$R$2879,2,FALSE),"Not found"))</f>
        <v>954</v>
      </c>
      <c r="I590" s="79">
        <f>IFERROR(VLOOKUP(B590&amp;C590,AUS_male_Toplist_21_22!$O$3:$R$2969,3,FALSE),IFERROR(VLOOKUP(B590&amp;C590,AUS_female_Toplist_21_22!$O$3:$R$2879,3,FALSE),"Not found"))</f>
        <v>114</v>
      </c>
      <c r="J590" s="2">
        <f>IFERROR(VLOOKUP(B590&amp;C590,AUS_male_Toplist_21_22!$O$3:$R$2969,4,FALSE),IFERROR(VLOOKUP(B590&amp;C590,AUS_female_Toplist_21_22!$O$3:$R$2879,4,FALSE),"Not found"))</f>
        <v>19</v>
      </c>
      <c r="K590" s="2">
        <f>(COUNTIF($B$2:$B590,$B590)=1)+0</f>
        <v>1</v>
      </c>
      <c r="L590" s="2">
        <f>IF(K590=1,RANK(H590,$H$2:$H$1208,0),"Alternate event")</f>
        <v>728</v>
      </c>
      <c r="M590" s="2" t="str">
        <f t="shared" si="28"/>
        <v>Sophie ZARAFAtriple-jump</v>
      </c>
      <c r="N590" t="str">
        <f>IF(COUNTIFS($M$2:$M$3996, M590)&gt;1, "Duplicate", "Unique")</f>
        <v>Unique</v>
      </c>
    </row>
    <row r="591" spans="1:14" x14ac:dyDescent="0.2">
      <c r="A591" s="2">
        <f t="shared" si="29"/>
        <v>104</v>
      </c>
      <c r="B591" t="s">
        <v>239</v>
      </c>
      <c r="C591" t="s">
        <v>27</v>
      </c>
      <c r="D591" s="5">
        <v>37449</v>
      </c>
      <c r="E591" s="41">
        <f ca="1">DATEDIF(D591,TODAY(),"y")</f>
        <v>19</v>
      </c>
      <c r="F591" s="42" t="str">
        <f>IFERROR(VLOOKUP(B591&amp;C591,AUS_male_points_list!$A$3:$S$1048576,19,FALSE), IFERROR(VLOOKUP(B591&amp;C591,AUS_female_points_list!$A$3:$S$1048576,19,FALSE),""))</f>
        <v/>
      </c>
      <c r="G591" s="2" t="str">
        <f>_xlfn.IFNA(VLOOKUP(B591&amp;C591,Nat_Champs!$C$2:$D$41,2,),"")</f>
        <v/>
      </c>
      <c r="H591" s="79">
        <f>IFERROR(VLOOKUP(B591&amp;C591,AUS_male_Toplist_21_22!$O$3:$R$2969,2,FALSE),IFERROR(VLOOKUP(B591&amp;C591,AUS_female_Toplist_21_22!$O$3:$R$2879,2,FALSE),"Not found"))</f>
        <v>1073</v>
      </c>
      <c r="I591" s="79">
        <f>IFERROR(VLOOKUP(B591&amp;C591,AUS_male_Toplist_21_22!$O$3:$R$2969,3,FALSE),IFERROR(VLOOKUP(B591&amp;C591,AUS_female_Toplist_21_22!$O$3:$R$2879,3,FALSE),"Not found"))</f>
        <v>114</v>
      </c>
      <c r="J591" s="2">
        <f>IFERROR(VLOOKUP(B591&amp;C591,AUS_male_Toplist_21_22!$O$3:$R$2969,4,FALSE),IFERROR(VLOOKUP(B591&amp;C591,AUS_female_Toplist_21_22!$O$3:$R$2879,4,FALSE),"Not found"))</f>
        <v>22</v>
      </c>
      <c r="K591" s="2">
        <f>(COUNTIF($B$2:$B591,$B591)=1)+0</f>
        <v>1</v>
      </c>
      <c r="L591" s="2">
        <f>IF(K591=1,RANK(H591,$H$2:$H$1208,0),"Alternate event")</f>
        <v>301</v>
      </c>
      <c r="M591" s="2" t="str">
        <f t="shared" si="28"/>
        <v>Matilda RYAN800m</v>
      </c>
      <c r="N591" t="str">
        <f>IF(COUNTIFS($M$2:$M$3996, M591)&gt;1, "Duplicate", "Unique")</f>
        <v>Unique</v>
      </c>
    </row>
    <row r="592" spans="1:14" x14ac:dyDescent="0.2">
      <c r="A592" s="2">
        <f t="shared" si="29"/>
        <v>104</v>
      </c>
      <c r="B592" t="s">
        <v>912</v>
      </c>
      <c r="C592" t="s">
        <v>34</v>
      </c>
      <c r="D592" s="5">
        <v>38176</v>
      </c>
      <c r="E592" s="41">
        <f ca="1">DATEDIF(D592,TODAY(),"y")</f>
        <v>17</v>
      </c>
      <c r="F592" s="42" t="str">
        <f>IFERROR(VLOOKUP(B592&amp;C592,AUS_male_points_list!$A$3:$S$1048576,19,FALSE), IFERROR(VLOOKUP(B592&amp;C592,AUS_female_points_list!$A$3:$S$1048576,19,FALSE),""))</f>
        <v/>
      </c>
      <c r="G592" s="2" t="str">
        <f>_xlfn.IFNA(VLOOKUP(B592&amp;C592,Nat_Champs!$C$2:$D$41,2,),"")</f>
        <v/>
      </c>
      <c r="H592" s="79">
        <f>IFERROR(VLOOKUP(B592&amp;C592,AUS_male_Toplist_21_22!$O$3:$R$2969,2,FALSE),IFERROR(VLOOKUP(B592&amp;C592,AUS_female_Toplist_21_22!$O$3:$R$2879,2,FALSE),"Not found"))</f>
        <v>990</v>
      </c>
      <c r="I592" s="79">
        <f>IFERROR(VLOOKUP(B592&amp;C592,AUS_male_Toplist_21_22!$O$3:$R$2969,3,FALSE),IFERROR(VLOOKUP(B592&amp;C592,AUS_female_Toplist_21_22!$O$3:$R$2879,3,FALSE),"Not found"))</f>
        <v>114</v>
      </c>
      <c r="J592" s="2">
        <f>IFERROR(VLOOKUP(B592&amp;C592,AUS_male_Toplist_21_22!$O$3:$R$2969,4,FALSE),IFERROR(VLOOKUP(B592&amp;C592,AUS_female_Toplist_21_22!$O$3:$R$2879,4,FALSE),"Not found"))</f>
        <v>22</v>
      </c>
      <c r="K592" s="2">
        <f>(COUNTIF($B$2:$B592,$B592)=1)+0</f>
        <v>1</v>
      </c>
      <c r="L592" s="2">
        <f>IF(K592=1,RANK(H592,$H$2:$H$1208,0),"Alternate event")</f>
        <v>618</v>
      </c>
      <c r="M592" s="2" t="str">
        <f t="shared" si="28"/>
        <v>Abbie BUTLER3000msc</v>
      </c>
      <c r="N592" t="str">
        <f>IF(COUNTIFS($M$2:$M$3996, M592)&gt;1, "Duplicate", "Unique")</f>
        <v>Unique</v>
      </c>
    </row>
    <row r="593" spans="1:14" x14ac:dyDescent="0.2">
      <c r="A593" s="2">
        <f t="shared" si="29"/>
        <v>104</v>
      </c>
      <c r="B593" t="s">
        <v>407</v>
      </c>
      <c r="C593" t="s">
        <v>41</v>
      </c>
      <c r="D593" s="5">
        <v>35434</v>
      </c>
      <c r="E593" s="41">
        <f ca="1">DATEDIF(D593,TODAY(),"y")</f>
        <v>25</v>
      </c>
      <c r="F593" s="42" t="str">
        <f>IFERROR(VLOOKUP(B593&amp;C593,AUS_male_points_list!$A$3:$S$1048576,19,FALSE), IFERROR(VLOOKUP(B593&amp;C593,AUS_female_points_list!$A$3:$S$1048576,19,FALSE),""))</f>
        <v/>
      </c>
      <c r="G593" s="2" t="str">
        <f>_xlfn.IFNA(VLOOKUP(B593&amp;C593,Nat_Champs!$C$2:$D$41,2,),"")</f>
        <v/>
      </c>
      <c r="H593" s="79">
        <f>IFERROR(VLOOKUP(B593&amp;C593,AUS_male_Toplist_21_22!$O$3:$R$2969,2,FALSE),IFERROR(VLOOKUP(B593&amp;C593,AUS_female_Toplist_21_22!$O$3:$R$2879,2,FALSE),"Not found"))</f>
        <v>795</v>
      </c>
      <c r="I593" s="79">
        <f>IFERROR(VLOOKUP(B593&amp;C593,AUS_male_Toplist_21_22!$O$3:$R$2969,3,FALSE),IFERROR(VLOOKUP(B593&amp;C593,AUS_female_Toplist_21_22!$O$3:$R$2879,3,FALSE),"Not found"))</f>
        <v>114</v>
      </c>
      <c r="J593" s="2">
        <f>IFERROR(VLOOKUP(B593&amp;C593,AUS_male_Toplist_21_22!$O$3:$R$2969,4,FALSE),IFERROR(VLOOKUP(B593&amp;C593,AUS_female_Toplist_21_22!$O$3:$R$2879,4,FALSE),"Not found"))</f>
        <v>23</v>
      </c>
      <c r="K593" s="2">
        <f>(COUNTIF($B$2:$B593,$B593)=1)+0</f>
        <v>0</v>
      </c>
      <c r="L593" s="2" t="str">
        <f>IF(K593=1,RANK(H593,$H$2:$H$1208,0),"Alternate event")</f>
        <v>Alternate event</v>
      </c>
      <c r="M593" s="2" t="str">
        <f t="shared" si="28"/>
        <v>Alysha BURNETTjavelin-throw</v>
      </c>
      <c r="N593" t="str">
        <f>IF(COUNTIFS($M$2:$M$3996, M593)&gt;1, "Duplicate", "Unique")</f>
        <v>Unique</v>
      </c>
    </row>
    <row r="594" spans="1:14" x14ac:dyDescent="0.2">
      <c r="A594" s="2">
        <f t="shared" si="29"/>
        <v>104</v>
      </c>
      <c r="B594" t="s">
        <v>1051</v>
      </c>
      <c r="C594" t="s">
        <v>36</v>
      </c>
      <c r="D594" s="5">
        <v>0</v>
      </c>
      <c r="E594" s="41">
        <f ca="1">DATEDIF(D594,TODAY(),"y")</f>
        <v>122</v>
      </c>
      <c r="F594" s="42" t="str">
        <f>IFERROR(VLOOKUP(B594&amp;C594,AUS_male_points_list!$A$3:$S$1048576,19,FALSE), IFERROR(VLOOKUP(B594&amp;C594,AUS_female_points_list!$A$3:$S$1048576,19,FALSE),""))</f>
        <v/>
      </c>
      <c r="G594" s="2" t="str">
        <f>_xlfn.IFNA(VLOOKUP(B594&amp;C594,Nat_Champs!$C$2:$D$41,2,),"")</f>
        <v/>
      </c>
      <c r="H594" s="79">
        <f>IFERROR(VLOOKUP(B594&amp;C594,AUS_male_Toplist_21_22!$O$3:$R$2969,2,FALSE),IFERROR(VLOOKUP(B594&amp;C594,AUS_female_Toplist_21_22!$O$3:$R$2879,2,FALSE),"Not found"))</f>
        <v>886</v>
      </c>
      <c r="I594" s="79">
        <f>IFERROR(VLOOKUP(B594&amp;C594,AUS_male_Toplist_21_22!$O$3:$R$2969,3,FALSE),IFERROR(VLOOKUP(B594&amp;C594,AUS_female_Toplist_21_22!$O$3:$R$2879,3,FALSE),"Not found"))</f>
        <v>114</v>
      </c>
      <c r="J594" s="2">
        <f>IFERROR(VLOOKUP(B594&amp;C594,AUS_male_Toplist_21_22!$O$3:$R$2969,4,FALSE),IFERROR(VLOOKUP(B594&amp;C594,AUS_female_Toplist_21_22!$O$3:$R$2879,4,FALSE),"Not found"))</f>
        <v>28</v>
      </c>
      <c r="K594" s="2">
        <f>(COUNTIF($B$2:$B594,$B594)=1)+0</f>
        <v>1</v>
      </c>
      <c r="L594" s="2">
        <f>IF(K594=1,RANK(H594,$H$2:$H$1208,0),"Alternate event")</f>
        <v>844</v>
      </c>
      <c r="M594" s="2" t="str">
        <f t="shared" si="28"/>
        <v>Jade GUGLIELMINOpole-vault</v>
      </c>
      <c r="N594" t="str">
        <f>IF(COUNTIFS($M$2:$M$3996, M594)&gt;1, "Duplicate", "Unique")</f>
        <v>Unique</v>
      </c>
    </row>
    <row r="595" spans="1:14" x14ac:dyDescent="0.2">
      <c r="A595" s="2">
        <f t="shared" si="29"/>
        <v>104</v>
      </c>
      <c r="B595" t="s">
        <v>1048</v>
      </c>
      <c r="C595" t="s">
        <v>36</v>
      </c>
      <c r="D595" s="5">
        <v>36899</v>
      </c>
      <c r="E595" s="41">
        <f ca="1">DATEDIF(D595,TODAY(),"y")</f>
        <v>21</v>
      </c>
      <c r="F595" s="42" t="str">
        <f>IFERROR(VLOOKUP(B595&amp;C595,AUS_male_points_list!$A$3:$S$1048576,19,FALSE), IFERROR(VLOOKUP(B595&amp;C595,AUS_female_points_list!$A$3:$S$1048576,19,FALSE),""))</f>
        <v/>
      </c>
      <c r="G595" s="2" t="str">
        <f>_xlfn.IFNA(VLOOKUP(B595&amp;C595,Nat_Champs!$C$2:$D$41,2,),"")</f>
        <v/>
      </c>
      <c r="H595" s="79">
        <f>IFERROR(VLOOKUP(B595&amp;C595,AUS_male_Toplist_21_22!$O$3:$R$2969,2,FALSE),IFERROR(VLOOKUP(B595&amp;C595,AUS_female_Toplist_21_22!$O$3:$R$2879,2,FALSE),"Not found"))</f>
        <v>886</v>
      </c>
      <c r="I595" s="79">
        <f>IFERROR(VLOOKUP(B595&amp;C595,AUS_male_Toplist_21_22!$O$3:$R$2969,3,FALSE),IFERROR(VLOOKUP(B595&amp;C595,AUS_female_Toplist_21_22!$O$3:$R$2879,3,FALSE),"Not found"))</f>
        <v>114</v>
      </c>
      <c r="J595" s="2">
        <f>IFERROR(VLOOKUP(B595&amp;C595,AUS_male_Toplist_21_22!$O$3:$R$2969,4,FALSE),IFERROR(VLOOKUP(B595&amp;C595,AUS_female_Toplist_21_22!$O$3:$R$2879,4,FALSE),"Not found"))</f>
        <v>28</v>
      </c>
      <c r="K595" s="2">
        <f>(COUNTIF($B$2:$B595,$B595)=1)+0</f>
        <v>1</v>
      </c>
      <c r="L595" s="2">
        <f>IF(K595=1,RANK(H595,$H$2:$H$1208,0),"Alternate event")</f>
        <v>844</v>
      </c>
      <c r="M595" s="2" t="str">
        <f t="shared" si="28"/>
        <v>Ben JAMESpole-vault</v>
      </c>
      <c r="N595" t="str">
        <f>IF(COUNTIFS($M$2:$M$3996, M595)&gt;1, "Duplicate", "Unique")</f>
        <v>Unique</v>
      </c>
    </row>
    <row r="596" spans="1:14" x14ac:dyDescent="0.2">
      <c r="A596" s="2">
        <f t="shared" si="29"/>
        <v>104</v>
      </c>
      <c r="B596" t="s">
        <v>1046</v>
      </c>
      <c r="C596" t="s">
        <v>36</v>
      </c>
      <c r="D596" s="5">
        <v>1999</v>
      </c>
      <c r="E596" s="41">
        <f ca="1">DATEDIF(D596,TODAY(),"y")</f>
        <v>116</v>
      </c>
      <c r="F596" s="42" t="str">
        <f>IFERROR(VLOOKUP(B596&amp;C596,AUS_male_points_list!$A$3:$S$1048576,19,FALSE), IFERROR(VLOOKUP(B596&amp;C596,AUS_female_points_list!$A$3:$S$1048576,19,FALSE),""))</f>
        <v/>
      </c>
      <c r="G596" s="2" t="str">
        <f>_xlfn.IFNA(VLOOKUP(B596&amp;C596,Nat_Champs!$C$2:$D$41,2,),"")</f>
        <v/>
      </c>
      <c r="H596" s="79">
        <f>IFERROR(VLOOKUP(B596&amp;C596,AUS_male_Toplist_21_22!$O$3:$R$2969,2,FALSE),IFERROR(VLOOKUP(B596&amp;C596,AUS_female_Toplist_21_22!$O$3:$R$2879,2,FALSE),"Not found"))</f>
        <v>886</v>
      </c>
      <c r="I596" s="79">
        <f>IFERROR(VLOOKUP(B596&amp;C596,AUS_male_Toplist_21_22!$O$3:$R$2969,3,FALSE),IFERROR(VLOOKUP(B596&amp;C596,AUS_female_Toplist_21_22!$O$3:$R$2879,3,FALSE),"Not found"))</f>
        <v>114</v>
      </c>
      <c r="J596" s="2">
        <f>IFERROR(VLOOKUP(B596&amp;C596,AUS_male_Toplist_21_22!$O$3:$R$2969,4,FALSE),IFERROR(VLOOKUP(B596&amp;C596,AUS_female_Toplist_21_22!$O$3:$R$2879,4,FALSE),"Not found"))</f>
        <v>28</v>
      </c>
      <c r="K596" s="2">
        <f>(COUNTIF($B$2:$B596,$B596)=1)+0</f>
        <v>1</v>
      </c>
      <c r="L596" s="2">
        <f>IF(K596=1,RANK(H596,$H$2:$H$1208,0),"Alternate event")</f>
        <v>844</v>
      </c>
      <c r="M596" s="2" t="str">
        <f t="shared" si="28"/>
        <v>Samuel MCDONALDpole-vault</v>
      </c>
      <c r="N596" t="str">
        <f>IF(COUNTIFS($M$2:$M$3996, M596)&gt;1, "Duplicate", "Unique")</f>
        <v>Unique</v>
      </c>
    </row>
    <row r="597" spans="1:14" x14ac:dyDescent="0.2">
      <c r="A597" s="2">
        <f t="shared" si="29"/>
        <v>104</v>
      </c>
      <c r="B597" t="s">
        <v>808</v>
      </c>
      <c r="C597" t="s">
        <v>36</v>
      </c>
      <c r="D597" s="5">
        <v>34493</v>
      </c>
      <c r="E597" s="41">
        <f ca="1">DATEDIF(D597,TODAY(),"y")</f>
        <v>27</v>
      </c>
      <c r="F597" s="42" t="str">
        <f>IFERROR(VLOOKUP(B597&amp;C597,AUS_male_points_list!$A$3:$S$1048576,19,FALSE), IFERROR(VLOOKUP(B597&amp;C597,AUS_female_points_list!$A$3:$S$1048576,19,FALSE),""))</f>
        <v/>
      </c>
      <c r="G597" s="2" t="str">
        <f>_xlfn.IFNA(VLOOKUP(B597&amp;C597,Nat_Champs!$C$2:$D$41,2,),"")</f>
        <v/>
      </c>
      <c r="H597" s="79">
        <f>IFERROR(VLOOKUP(B597&amp;C597,AUS_male_Toplist_21_22!$O$3:$R$2969,2,FALSE),IFERROR(VLOOKUP(B597&amp;C597,AUS_female_Toplist_21_22!$O$3:$R$2879,2,FALSE),"Not found"))</f>
        <v>886</v>
      </c>
      <c r="I597" s="79">
        <f>IFERROR(VLOOKUP(B597&amp;C597,AUS_male_Toplist_21_22!$O$3:$R$2969,3,FALSE),IFERROR(VLOOKUP(B597&amp;C597,AUS_female_Toplist_21_22!$O$3:$R$2879,3,FALSE),"Not found"))</f>
        <v>114</v>
      </c>
      <c r="J597" s="2">
        <f>IFERROR(VLOOKUP(B597&amp;C597,AUS_male_Toplist_21_22!$O$3:$R$2969,4,FALSE),IFERROR(VLOOKUP(B597&amp;C597,AUS_female_Toplist_21_22!$O$3:$R$2879,4,FALSE),"Not found"))</f>
        <v>28</v>
      </c>
      <c r="K597" s="2">
        <f>(COUNTIF($B$2:$B597,$B597)=1)+0</f>
        <v>0</v>
      </c>
      <c r="L597" s="2" t="str">
        <f>IF(K597=1,RANK(H597,$H$2:$H$1208,0),"Alternate event")</f>
        <v>Alternate event</v>
      </c>
      <c r="M597" s="2" t="str">
        <f t="shared" si="28"/>
        <v>David BROCKpole-vault</v>
      </c>
      <c r="N597" t="str">
        <f>IF(COUNTIFS($M$2:$M$3996, M597)&gt;1, "Duplicate", "Unique")</f>
        <v>Unique</v>
      </c>
    </row>
    <row r="598" spans="1:14" x14ac:dyDescent="0.2">
      <c r="A598" s="2">
        <f t="shared" si="29"/>
        <v>104</v>
      </c>
      <c r="B598" t="s">
        <v>210</v>
      </c>
      <c r="C598" t="s">
        <v>26</v>
      </c>
      <c r="D598" s="5">
        <v>34394</v>
      </c>
      <c r="E598" s="41">
        <f ca="1">DATEDIF(D598,TODAY(),"y")</f>
        <v>28</v>
      </c>
      <c r="F598" s="42" t="str">
        <f>IFERROR(VLOOKUP(B598&amp;C598,AUS_male_points_list!$A$3:$S$1048576,19,FALSE), IFERROR(VLOOKUP(B598&amp;C598,AUS_female_points_list!$A$3:$S$1048576,19,FALSE),""))</f>
        <v/>
      </c>
      <c r="G598" s="2" t="str">
        <f>_xlfn.IFNA(VLOOKUP(B598&amp;C598,Nat_Champs!$C$2:$D$41,2,),"")</f>
        <v/>
      </c>
      <c r="H598" s="79">
        <f>IFERROR(VLOOKUP(B598&amp;C598,AUS_male_Toplist_21_22!$O$3:$R$2969,2,FALSE),IFERROR(VLOOKUP(B598&amp;C598,AUS_female_Toplist_21_22!$O$3:$R$2879,2,FALSE),"Not found"))</f>
        <v>1070</v>
      </c>
      <c r="I598" s="79">
        <f>IFERROR(VLOOKUP(B598&amp;C598,AUS_male_Toplist_21_22!$O$3:$R$2969,3,FALSE),IFERROR(VLOOKUP(B598&amp;C598,AUS_female_Toplist_21_22!$O$3:$R$2879,3,FALSE),"Not found"))</f>
        <v>115</v>
      </c>
      <c r="J598" s="2">
        <f>IFERROR(VLOOKUP(B598&amp;C598,AUS_male_Toplist_21_22!$O$3:$R$2969,4,FALSE),IFERROR(VLOOKUP(B598&amp;C598,AUS_female_Toplist_21_22!$O$3:$R$2879,4,FALSE),"Not found"))</f>
        <v>8</v>
      </c>
      <c r="K598" s="2">
        <f>(COUNTIF($B$2:$B598,$B598)=1)+0</f>
        <v>0</v>
      </c>
      <c r="L598" s="2" t="str">
        <f>IF(K598=1,RANK(H598,$H$2:$H$1208,0),"Alternate event")</f>
        <v>Alternate event</v>
      </c>
      <c r="M598" s="2" t="str">
        <f t="shared" si="28"/>
        <v>Catriona BISSET400m</v>
      </c>
      <c r="N598" t="str">
        <f>IF(COUNTIFS($M$2:$M$3996, M598)&gt;1, "Duplicate", "Unique")</f>
        <v>Unique</v>
      </c>
    </row>
    <row r="599" spans="1:14" x14ac:dyDescent="0.2">
      <c r="A599" s="2">
        <f t="shared" si="29"/>
        <v>104</v>
      </c>
      <c r="B599" t="s">
        <v>1014</v>
      </c>
      <c r="C599" t="s">
        <v>34</v>
      </c>
      <c r="D599" s="5">
        <v>38330</v>
      </c>
      <c r="E599" s="41">
        <f ca="1">DATEDIF(D599,TODAY(),"y")</f>
        <v>17</v>
      </c>
      <c r="F599" s="42" t="str">
        <f>IFERROR(VLOOKUP(B599&amp;C599,AUS_male_points_list!$A$3:$S$1048576,19,FALSE), IFERROR(VLOOKUP(B599&amp;C599,AUS_female_points_list!$A$3:$S$1048576,19,FALSE),""))</f>
        <v/>
      </c>
      <c r="G599" s="2" t="str">
        <f>_xlfn.IFNA(VLOOKUP(B599&amp;C599,Nat_Champs!$C$2:$D$41,2,),"")</f>
        <v/>
      </c>
      <c r="H599" s="79">
        <f>IFERROR(VLOOKUP(B599&amp;C599,AUS_male_Toplist_21_22!$O$3:$R$2969,2,FALSE),IFERROR(VLOOKUP(B599&amp;C599,AUS_female_Toplist_21_22!$O$3:$R$2879,2,FALSE),"Not found"))</f>
        <v>1004</v>
      </c>
      <c r="I599" s="79">
        <f>IFERROR(VLOOKUP(B599&amp;C599,AUS_male_Toplist_21_22!$O$3:$R$2969,3,FALSE),IFERROR(VLOOKUP(B599&amp;C599,AUS_female_Toplist_21_22!$O$3:$R$2879,3,FALSE),"Not found"))</f>
        <v>115</v>
      </c>
      <c r="J599" s="2">
        <f>IFERROR(VLOOKUP(B599&amp;C599,AUS_male_Toplist_21_22!$O$3:$R$2969,4,FALSE),IFERROR(VLOOKUP(B599&amp;C599,AUS_female_Toplist_21_22!$O$3:$R$2879,4,FALSE),"Not found"))</f>
        <v>12</v>
      </c>
      <c r="K599" s="2">
        <f>(COUNTIF($B$2:$B599,$B599)=1)+0</f>
        <v>1</v>
      </c>
      <c r="L599" s="2">
        <f>IF(K599=1,RANK(H599,$H$2:$H$1208,0),"Alternate event")</f>
        <v>567</v>
      </c>
      <c r="M599" s="2" t="str">
        <f t="shared" si="28"/>
        <v>Archie NOAKES3000msc</v>
      </c>
      <c r="N599" t="str">
        <f>IF(COUNTIFS($M$2:$M$3996, M599)&gt;1, "Duplicate", "Unique")</f>
        <v>Unique</v>
      </c>
    </row>
    <row r="600" spans="1:14" x14ac:dyDescent="0.2">
      <c r="A600" s="2">
        <f t="shared" si="29"/>
        <v>104</v>
      </c>
      <c r="B600" t="s">
        <v>1015</v>
      </c>
      <c r="C600" t="s">
        <v>29</v>
      </c>
      <c r="D600" s="5">
        <v>34848</v>
      </c>
      <c r="E600" s="41">
        <f ca="1">DATEDIF(D600,TODAY(),"y")</f>
        <v>26</v>
      </c>
      <c r="F600" s="42" t="str">
        <f>IFERROR(VLOOKUP(B600&amp;C600,AUS_male_points_list!$A$3:$S$1048576,19,FALSE), IFERROR(VLOOKUP(B600&amp;C600,AUS_female_points_list!$A$3:$S$1048576,19,FALSE),""))</f>
        <v/>
      </c>
      <c r="G600" s="2" t="str">
        <f>_xlfn.IFNA(VLOOKUP(B600&amp;C600,Nat_Champs!$C$2:$D$41,2,),"")</f>
        <v/>
      </c>
      <c r="H600" s="79">
        <f>IFERROR(VLOOKUP(B600&amp;C600,AUS_male_Toplist_21_22!$O$3:$R$2969,2,FALSE),IFERROR(VLOOKUP(B600&amp;C600,AUS_female_Toplist_21_22!$O$3:$R$2879,2,FALSE),"Not found"))</f>
        <v>1066</v>
      </c>
      <c r="I600" s="79">
        <f>IFERROR(VLOOKUP(B600&amp;C600,AUS_male_Toplist_21_22!$O$3:$R$2969,3,FALSE),IFERROR(VLOOKUP(B600&amp;C600,AUS_female_Toplist_21_22!$O$3:$R$2879,3,FALSE),"Not found"))</f>
        <v>115</v>
      </c>
      <c r="J600" s="2">
        <f>IFERROR(VLOOKUP(B600&amp;C600,AUS_male_Toplist_21_22!$O$3:$R$2969,4,FALSE),IFERROR(VLOOKUP(B600&amp;C600,AUS_female_Toplist_21_22!$O$3:$R$2879,4,FALSE),"Not found"))</f>
        <v>16</v>
      </c>
      <c r="K600" s="2">
        <f>(COUNTIF($B$2:$B600,$B600)=1)+0</f>
        <v>1</v>
      </c>
      <c r="L600" s="2">
        <f>IF(K600=1,RANK(H600,$H$2:$H$1208,0),"Alternate event")</f>
        <v>323</v>
      </c>
      <c r="M600" s="2" t="str">
        <f t="shared" si="28"/>
        <v>Zak PATTERSON5000m</v>
      </c>
      <c r="N600" t="str">
        <f>IF(COUNTIFS($M$2:$M$3996, M600)&gt;1, "Duplicate", "Unique")</f>
        <v>Unique</v>
      </c>
    </row>
    <row r="601" spans="1:14" x14ac:dyDescent="0.2">
      <c r="A601" s="2">
        <f t="shared" si="29"/>
        <v>104</v>
      </c>
      <c r="B601" t="s">
        <v>324</v>
      </c>
      <c r="C601" t="s">
        <v>29</v>
      </c>
      <c r="D601" s="5">
        <v>34621</v>
      </c>
      <c r="E601" s="41">
        <f ca="1">DATEDIF(D601,TODAY(),"y")</f>
        <v>27</v>
      </c>
      <c r="F601" s="42" t="str">
        <f>IFERROR(VLOOKUP(B601&amp;C601,AUS_male_points_list!$A$3:$S$1048576,19,FALSE), IFERROR(VLOOKUP(B601&amp;C601,AUS_female_points_list!$A$3:$S$1048576,19,FALSE),""))</f>
        <v/>
      </c>
      <c r="G601" s="2" t="str">
        <f>_xlfn.IFNA(VLOOKUP(B601&amp;C601,Nat_Champs!$C$2:$D$41,2,),"")</f>
        <v/>
      </c>
      <c r="H601" s="79">
        <f>IFERROR(VLOOKUP(B601&amp;C601,AUS_male_Toplist_21_22!$O$3:$R$2969,2,FALSE),IFERROR(VLOOKUP(B601&amp;C601,AUS_female_Toplist_21_22!$O$3:$R$2879,2,FALSE),"Not found"))</f>
        <v>1050</v>
      </c>
      <c r="I601" s="79">
        <f>IFERROR(VLOOKUP(B601&amp;C601,AUS_male_Toplist_21_22!$O$3:$R$2969,3,FALSE),IFERROR(VLOOKUP(B601&amp;C601,AUS_female_Toplist_21_22!$O$3:$R$2879,3,FALSE),"Not found"))</f>
        <v>115</v>
      </c>
      <c r="J601" s="2">
        <f>IFERROR(VLOOKUP(B601&amp;C601,AUS_male_Toplist_21_22!$O$3:$R$2969,4,FALSE),IFERROR(VLOOKUP(B601&amp;C601,AUS_female_Toplist_21_22!$O$3:$R$2879,4,FALSE),"Not found"))</f>
        <v>20</v>
      </c>
      <c r="K601" s="2">
        <f>(COUNTIF($B$2:$B601,$B601)=1)+0</f>
        <v>1</v>
      </c>
      <c r="L601" s="2">
        <f>IF(K601=1,RANK(H601,$H$2:$H$1208,0),"Alternate event")</f>
        <v>388</v>
      </c>
      <c r="M601" s="2" t="str">
        <f t="shared" si="28"/>
        <v>Emily RYAN5000m</v>
      </c>
      <c r="N601" t="str">
        <f>IF(COUNTIFS($M$2:$M$3996, M601)&gt;1, "Duplicate", "Unique")</f>
        <v>Unique</v>
      </c>
    </row>
    <row r="602" spans="1:14" x14ac:dyDescent="0.2">
      <c r="A602" s="2">
        <f t="shared" si="29"/>
        <v>104</v>
      </c>
      <c r="B602" t="s">
        <v>911</v>
      </c>
      <c r="C602" t="s">
        <v>34</v>
      </c>
      <c r="D602" s="5">
        <v>36247</v>
      </c>
      <c r="E602" s="41">
        <f ca="1">DATEDIF(D602,TODAY(),"y")</f>
        <v>23</v>
      </c>
      <c r="F602" s="42" t="str">
        <f>IFERROR(VLOOKUP(B602&amp;C602,AUS_male_points_list!$A$3:$S$1048576,19,FALSE), IFERROR(VLOOKUP(B602&amp;C602,AUS_female_points_list!$A$3:$S$1048576,19,FALSE),""))</f>
        <v/>
      </c>
      <c r="G602" s="2" t="str">
        <f>_xlfn.IFNA(VLOOKUP(B602&amp;C602,Nat_Champs!$C$2:$D$41,2,),"")</f>
        <v/>
      </c>
      <c r="H602" s="79">
        <f>IFERROR(VLOOKUP(B602&amp;C602,AUS_male_Toplist_21_22!$O$3:$R$2969,2,FALSE),IFERROR(VLOOKUP(B602&amp;C602,AUS_female_Toplist_21_22!$O$3:$R$2879,2,FALSE),"Not found"))</f>
        <v>986</v>
      </c>
      <c r="I602" s="79">
        <f>IFERROR(VLOOKUP(B602&amp;C602,AUS_male_Toplist_21_22!$O$3:$R$2969,3,FALSE),IFERROR(VLOOKUP(B602&amp;C602,AUS_female_Toplist_21_22!$O$3:$R$2879,3,FALSE),"Not found"))</f>
        <v>115</v>
      </c>
      <c r="J602" s="2">
        <f>IFERROR(VLOOKUP(B602&amp;C602,AUS_male_Toplist_21_22!$O$3:$R$2969,4,FALSE),IFERROR(VLOOKUP(B602&amp;C602,AUS_female_Toplist_21_22!$O$3:$R$2879,4,FALSE),"Not found"))</f>
        <v>23</v>
      </c>
      <c r="K602" s="2">
        <f>(COUNTIF($B$2:$B602,$B602)=1)+0</f>
        <v>1</v>
      </c>
      <c r="L602" s="2">
        <f>IF(K602=1,RANK(H602,$H$2:$H$1208,0),"Alternate event")</f>
        <v>629</v>
      </c>
      <c r="M602" s="2" t="str">
        <f t="shared" si="28"/>
        <v>Kelsie Jae VICKERY3000msc</v>
      </c>
      <c r="N602" t="str">
        <f>IF(COUNTIFS($M$2:$M$3996, M602)&gt;1, "Duplicate", "Unique")</f>
        <v>Unique</v>
      </c>
    </row>
    <row r="603" spans="1:14" x14ac:dyDescent="0.2">
      <c r="A603" s="2">
        <f t="shared" si="29"/>
        <v>104</v>
      </c>
      <c r="B603" t="s">
        <v>487</v>
      </c>
      <c r="C603" t="s">
        <v>37</v>
      </c>
      <c r="D603" s="5">
        <v>36070</v>
      </c>
      <c r="E603" s="41">
        <f ca="1">DATEDIF(D603,TODAY(),"y")</f>
        <v>23</v>
      </c>
      <c r="F603" s="42" t="str">
        <f>IFERROR(VLOOKUP(B603&amp;C603,AUS_male_points_list!$A$3:$S$1048576,19,FALSE), IFERROR(VLOOKUP(B603&amp;C603,AUS_female_points_list!$A$3:$S$1048576,19,FALSE),""))</f>
        <v/>
      </c>
      <c r="G603" s="2" t="str">
        <f>_xlfn.IFNA(VLOOKUP(B603&amp;C603,Nat_Champs!$C$2:$D$41,2,),"")</f>
        <v/>
      </c>
      <c r="H603" s="79">
        <f>IFERROR(VLOOKUP(B603&amp;C603,AUS_male_Toplist_21_22!$O$3:$R$2969,2,FALSE),IFERROR(VLOOKUP(B603&amp;C603,AUS_female_Toplist_21_22!$O$3:$R$2879,2,FALSE),"Not found"))</f>
        <v>1007</v>
      </c>
      <c r="I603" s="79">
        <f>IFERROR(VLOOKUP(B603&amp;C603,AUS_male_Toplist_21_22!$O$3:$R$2969,3,FALSE),IFERROR(VLOOKUP(B603&amp;C603,AUS_female_Toplist_21_22!$O$3:$R$2879,3,FALSE),"Not found"))</f>
        <v>116</v>
      </c>
      <c r="J603" s="2">
        <f>IFERROR(VLOOKUP(B603&amp;C603,AUS_male_Toplist_21_22!$O$3:$R$2969,4,FALSE),IFERROR(VLOOKUP(B603&amp;C603,AUS_female_Toplist_21_22!$O$3:$R$2879,4,FALSE),"Not found"))</f>
        <v>19</v>
      </c>
      <c r="K603" s="2">
        <f>(COUNTIF($B$2:$B603,$B603)=1)+0</f>
        <v>1</v>
      </c>
      <c r="L603" s="2">
        <f>IF(K603=1,RANK(H603,$H$2:$H$1208,0),"Alternate event")</f>
        <v>554</v>
      </c>
      <c r="M603" s="2" t="str">
        <f t="shared" si="28"/>
        <v>Andrea THOMPSONlong-jump</v>
      </c>
      <c r="N603" t="str">
        <f>IF(COUNTIFS($M$2:$M$3996, M603)&gt;1, "Duplicate", "Unique")</f>
        <v>Unique</v>
      </c>
    </row>
    <row r="604" spans="1:14" x14ac:dyDescent="0.2">
      <c r="A604" s="2">
        <f t="shared" si="29"/>
        <v>104</v>
      </c>
      <c r="B604" t="s">
        <v>809</v>
      </c>
      <c r="C604" t="s">
        <v>35</v>
      </c>
      <c r="D604" s="5">
        <v>36975</v>
      </c>
      <c r="E604" s="41">
        <f ca="1">DATEDIF(D604,TODAY(),"y")</f>
        <v>21</v>
      </c>
      <c r="F604" s="42" t="str">
        <f>IFERROR(VLOOKUP(B604&amp;C604,AUS_male_points_list!$A$3:$S$1048576,19,FALSE), IFERROR(VLOOKUP(B604&amp;C604,AUS_female_points_list!$A$3:$S$1048576,19,FALSE),""))</f>
        <v/>
      </c>
      <c r="G604" s="2" t="str">
        <f>_xlfn.IFNA(VLOOKUP(B604&amp;C604,Nat_Champs!$C$2:$D$41,2,),"")</f>
        <v/>
      </c>
      <c r="H604" s="79">
        <f>IFERROR(VLOOKUP(B604&amp;C604,AUS_male_Toplist_21_22!$O$3:$R$2969,2,FALSE),IFERROR(VLOOKUP(B604&amp;C604,AUS_female_Toplist_21_22!$O$3:$R$2879,2,FALSE),"Not found"))</f>
        <v>958</v>
      </c>
      <c r="I604" s="79">
        <f>IFERROR(VLOOKUP(B604&amp;C604,AUS_male_Toplist_21_22!$O$3:$R$2969,3,FALSE),IFERROR(VLOOKUP(B604&amp;C604,AUS_female_Toplist_21_22!$O$3:$R$2879,3,FALSE),"Not found"))</f>
        <v>116</v>
      </c>
      <c r="J604" s="2">
        <f>IFERROR(VLOOKUP(B604&amp;C604,AUS_male_Toplist_21_22!$O$3:$R$2969,4,FALSE),IFERROR(VLOOKUP(B604&amp;C604,AUS_female_Toplist_21_22!$O$3:$R$2879,4,FALSE),"Not found"))</f>
        <v>19</v>
      </c>
      <c r="K604" s="2">
        <f>(COUNTIF($B$2:$B604,$B604)=1)+0</f>
        <v>0</v>
      </c>
      <c r="L604" s="2" t="str">
        <f>IF(K604=1,RANK(H604,$H$2:$H$1208,0),"Alternate event")</f>
        <v>Alternate event</v>
      </c>
      <c r="M604" s="2" t="str">
        <f t="shared" si="28"/>
        <v>Sebastian REYNEKEhigh-jump</v>
      </c>
      <c r="N604" t="str">
        <f>IF(COUNTIFS($M$2:$M$3996, M604)&gt;1, "Duplicate", "Unique")</f>
        <v>Unique</v>
      </c>
    </row>
    <row r="605" spans="1:14" x14ac:dyDescent="0.2">
      <c r="A605" s="2">
        <f t="shared" si="29"/>
        <v>104</v>
      </c>
      <c r="B605" t="s">
        <v>1041</v>
      </c>
      <c r="C605" t="s">
        <v>35</v>
      </c>
      <c r="D605" s="5">
        <v>44640</v>
      </c>
      <c r="E605" s="41">
        <f ca="1">DATEDIF(D605,TODAY(),"y")</f>
        <v>0</v>
      </c>
      <c r="F605" s="42" t="str">
        <f>IFERROR(VLOOKUP(B605&amp;C605,AUS_male_points_list!$A$3:$S$1048576,19,FALSE), IFERROR(VLOOKUP(B605&amp;C605,AUS_female_points_list!$A$3:$S$1048576,19,FALSE),""))</f>
        <v/>
      </c>
      <c r="G605" s="2" t="str">
        <f>_xlfn.IFNA(VLOOKUP(B605&amp;C605,Nat_Champs!$C$2:$D$41,2,),"")</f>
        <v/>
      </c>
      <c r="H605" s="79">
        <f>IFERROR(VLOOKUP(B605&amp;C605,AUS_male_Toplist_21_22!$O$3:$R$2969,2,FALSE),IFERROR(VLOOKUP(B605&amp;C605,AUS_female_Toplist_21_22!$O$3:$R$2879,2,FALSE),"Not found"))</f>
        <v>958</v>
      </c>
      <c r="I605" s="79">
        <f>IFERROR(VLOOKUP(B605&amp;C605,AUS_male_Toplist_21_22!$O$3:$R$2969,3,FALSE),IFERROR(VLOOKUP(B605&amp;C605,AUS_female_Toplist_21_22!$O$3:$R$2879,3,FALSE),"Not found"))</f>
        <v>116</v>
      </c>
      <c r="J605" s="2">
        <f>IFERROR(VLOOKUP(B605&amp;C605,AUS_male_Toplist_21_22!$O$3:$R$2969,4,FALSE),IFERROR(VLOOKUP(B605&amp;C605,AUS_female_Toplist_21_22!$O$3:$R$2879,4,FALSE),"Not found"))</f>
        <v>19</v>
      </c>
      <c r="K605" s="2">
        <f>(COUNTIF($B$2:$B605,$B605)=1)+0</f>
        <v>1</v>
      </c>
      <c r="L605" s="2">
        <f>IF(K605=1,RANK(H605,$H$2:$H$1208,0),"Alternate event")</f>
        <v>719</v>
      </c>
      <c r="M605" s="2" t="str">
        <f t="shared" si="28"/>
        <v>Zane PATERSONhigh-jump</v>
      </c>
      <c r="N605" t="str">
        <f>IF(COUNTIFS($M$2:$M$3996, M605)&gt;1, "Duplicate", "Unique")</f>
        <v>Unique</v>
      </c>
    </row>
    <row r="606" spans="1:14" x14ac:dyDescent="0.2">
      <c r="A606" s="2">
        <f t="shared" si="29"/>
        <v>104</v>
      </c>
      <c r="B606" t="s">
        <v>506</v>
      </c>
      <c r="C606" t="s">
        <v>2</v>
      </c>
      <c r="D606" s="5">
        <v>36725</v>
      </c>
      <c r="E606" s="41">
        <f ca="1">DATEDIF(D606,TODAY(),"y")</f>
        <v>21</v>
      </c>
      <c r="F606" s="42" t="str">
        <f>IFERROR(VLOOKUP(B606&amp;C606,AUS_male_points_list!$A$3:$S$1048576,19,FALSE), IFERROR(VLOOKUP(B606&amp;C606,AUS_female_points_list!$A$3:$S$1048576,19,FALSE),""))</f>
        <v/>
      </c>
      <c r="G606" s="2" t="str">
        <f>_xlfn.IFNA(VLOOKUP(B606&amp;C606,Nat_Champs!$C$2:$D$41,2,),"")</f>
        <v>Y</v>
      </c>
      <c r="H606" s="79">
        <f>IFERROR(VLOOKUP(B606&amp;C606,AUS_male_Toplist_21_22!$O$3:$R$2969,2,FALSE),IFERROR(VLOOKUP(B606&amp;C606,AUS_female_Toplist_21_22!$O$3:$R$2879,2,FALSE),"Not found"))</f>
        <v>1102</v>
      </c>
      <c r="I606" s="79">
        <f>IFERROR(VLOOKUP(B606&amp;C606,AUS_male_Toplist_21_22!$O$3:$R$2969,3,FALSE),IFERROR(VLOOKUP(B606&amp;C606,AUS_female_Toplist_21_22!$O$3:$R$2879,3,FALSE),"Not found"))</f>
        <v>117</v>
      </c>
      <c r="J606" s="2">
        <f>IFERROR(VLOOKUP(B606&amp;C606,AUS_male_Toplist_21_22!$O$3:$R$2969,4,FALSE),IFERROR(VLOOKUP(B606&amp;C606,AUS_female_Toplist_21_22!$O$3:$R$2879,4,FALSE),"Not found"))</f>
        <v>7</v>
      </c>
      <c r="K606" s="2">
        <f>(COUNTIF($B$2:$B606,$B606)=1)+0</f>
        <v>0</v>
      </c>
      <c r="L606" s="2" t="str">
        <f>IF(K606=1,RANK(H606,$H$2:$H$1208,0),"Alternate event")</f>
        <v>Alternate event</v>
      </c>
      <c r="M606" s="2" t="str">
        <f t="shared" si="28"/>
        <v>Jake DORAN100m</v>
      </c>
      <c r="N606" t="str">
        <f>IF(COUNTIFS($M$2:$M$3996, M606)&gt;1, "Duplicate", "Unique")</f>
        <v>Unique</v>
      </c>
    </row>
    <row r="607" spans="1:14" x14ac:dyDescent="0.2">
      <c r="A607" s="2">
        <f t="shared" si="29"/>
        <v>104</v>
      </c>
      <c r="B607" t="s">
        <v>617</v>
      </c>
      <c r="C607" t="s">
        <v>27</v>
      </c>
      <c r="D607" s="5">
        <v>32416</v>
      </c>
      <c r="E607" s="41">
        <f ca="1">DATEDIF(D607,TODAY(),"y")</f>
        <v>33</v>
      </c>
      <c r="F607" s="42" t="str">
        <f>IFERROR(VLOOKUP(B607&amp;C607,AUS_male_points_list!$A$3:$S$1048576,19,FALSE), IFERROR(VLOOKUP(B607&amp;C607,AUS_female_points_list!$A$3:$S$1048576,19,FALSE),""))</f>
        <v/>
      </c>
      <c r="G607" s="2" t="str">
        <f>_xlfn.IFNA(VLOOKUP(B607&amp;C607,Nat_Champs!$C$2:$D$41,2,),"")</f>
        <v/>
      </c>
      <c r="H607" s="79">
        <f>IFERROR(VLOOKUP(B607&amp;C607,AUS_male_Toplist_21_22!$O$3:$R$2969,2,FALSE),IFERROR(VLOOKUP(B607&amp;C607,AUS_female_Toplist_21_22!$O$3:$R$2879,2,FALSE),"Not found"))</f>
        <v>1079</v>
      </c>
      <c r="I607" s="79">
        <f>IFERROR(VLOOKUP(B607&amp;C607,AUS_male_Toplist_21_22!$O$3:$R$2969,3,FALSE),IFERROR(VLOOKUP(B607&amp;C607,AUS_female_Toplist_21_22!$O$3:$R$2879,3,FALSE),"Not found"))</f>
        <v>117</v>
      </c>
      <c r="J607" s="2">
        <f>IFERROR(VLOOKUP(B607&amp;C607,AUS_male_Toplist_21_22!$O$3:$R$2969,4,FALSE),IFERROR(VLOOKUP(B607&amp;C607,AUS_female_Toplist_21_22!$O$3:$R$2879,4,FALSE),"Not found"))</f>
        <v>10</v>
      </c>
      <c r="K607" s="2">
        <f>(COUNTIF($B$2:$B607,$B607)=1)+0</f>
        <v>1</v>
      </c>
      <c r="L607" s="2">
        <f>IF(K607=1,RANK(H607,$H$2:$H$1208,0),"Alternate event")</f>
        <v>270</v>
      </c>
      <c r="M607" s="2" t="str">
        <f t="shared" si="28"/>
        <v>Dylan STENSON800m</v>
      </c>
      <c r="N607" t="str">
        <f>IF(COUNTIFS($M$2:$M$3996, M607)&gt;1, "Duplicate", "Unique")</f>
        <v>Unique</v>
      </c>
    </row>
    <row r="608" spans="1:14" x14ac:dyDescent="0.2">
      <c r="A608" s="2">
        <f t="shared" si="29"/>
        <v>104</v>
      </c>
      <c r="B608" t="s">
        <v>474</v>
      </c>
      <c r="C608" t="s">
        <v>42</v>
      </c>
      <c r="D608" s="5">
        <v>36823</v>
      </c>
      <c r="E608" s="41">
        <f ca="1">DATEDIF(D608,TODAY(),"y")</f>
        <v>21</v>
      </c>
      <c r="F608" s="42" t="str">
        <f>IFERROR(VLOOKUP(B608&amp;C608,AUS_male_points_list!$A$3:$S$1048576,19,FALSE), IFERROR(VLOOKUP(B608&amp;C608,AUS_female_points_list!$A$3:$S$1048576,19,FALSE),""))</f>
        <v/>
      </c>
      <c r="G608" s="2" t="str">
        <f>_xlfn.IFNA(VLOOKUP(B608&amp;C608,Nat_Champs!$C$2:$D$41,2,),"")</f>
        <v/>
      </c>
      <c r="H608" s="79">
        <f>IFERROR(VLOOKUP(B608&amp;C608,AUS_male_Toplist_21_22!$O$3:$R$2969,2,FALSE),IFERROR(VLOOKUP(B608&amp;C608,AUS_female_Toplist_21_22!$O$3:$R$2879,2,FALSE),"Not found"))</f>
        <v>781</v>
      </c>
      <c r="I608" s="79">
        <f>IFERROR(VLOOKUP(B608&amp;C608,AUS_male_Toplist_21_22!$O$3:$R$2969,3,FALSE),IFERROR(VLOOKUP(B608&amp;C608,AUS_female_Toplist_21_22!$O$3:$R$2879,3,FALSE),"Not found"))</f>
        <v>117</v>
      </c>
      <c r="J608" s="2">
        <f>IFERROR(VLOOKUP(B608&amp;C608,AUS_male_Toplist_21_22!$O$3:$R$2969,4,FALSE),IFERROR(VLOOKUP(B608&amp;C608,AUS_female_Toplist_21_22!$O$3:$R$2879,4,FALSE),"Not found"))</f>
        <v>12</v>
      </c>
      <c r="K608" s="2">
        <f>(COUNTIF($B$2:$B608,$B608)=1)+0</f>
        <v>1</v>
      </c>
      <c r="L608" s="2">
        <f>IF(K608=1,RANK(H608,$H$2:$H$1208,0),"Alternate event")</f>
        <v>939</v>
      </c>
      <c r="M608" s="2" t="str">
        <f t="shared" si="28"/>
        <v>Olivia GRAHAMhammer-throw</v>
      </c>
      <c r="N608" t="str">
        <f>IF(COUNTIFS($M$2:$M$3996, M608)&gt;1, "Duplicate", "Unique")</f>
        <v>Unique</v>
      </c>
    </row>
    <row r="609" spans="1:14" x14ac:dyDescent="0.2">
      <c r="A609" s="2">
        <f t="shared" si="29"/>
        <v>104</v>
      </c>
      <c r="B609" t="s">
        <v>344</v>
      </c>
      <c r="C609" t="s">
        <v>32</v>
      </c>
      <c r="D609" s="5">
        <v>36419</v>
      </c>
      <c r="E609" s="41">
        <f ca="1">DATEDIF(D609,TODAY(),"y")</f>
        <v>22</v>
      </c>
      <c r="F609" s="42" t="str">
        <f>IFERROR(VLOOKUP(B609&amp;C609,AUS_male_points_list!$A$3:$S$1048576,19,FALSE), IFERROR(VLOOKUP(B609&amp;C609,AUS_female_points_list!$A$3:$S$1048576,19,FALSE),""))</f>
        <v/>
      </c>
      <c r="G609" s="2" t="str">
        <f>_xlfn.IFNA(VLOOKUP(B609&amp;C609,Nat_Champs!$C$2:$D$41,2,),"")</f>
        <v/>
      </c>
      <c r="H609" s="79">
        <f>IFERROR(VLOOKUP(B609&amp;C609,AUS_male_Toplist_21_22!$O$3:$R$2969,2,FALSE),IFERROR(VLOOKUP(B609&amp;C609,AUS_female_Toplist_21_22!$O$3:$R$2879,2,FALSE),"Not found"))</f>
        <v>1025</v>
      </c>
      <c r="I609" s="79">
        <f>IFERROR(VLOOKUP(B609&amp;C609,AUS_male_Toplist_21_22!$O$3:$R$2969,3,FALSE),IFERROR(VLOOKUP(B609&amp;C609,AUS_female_Toplist_21_22!$O$3:$R$2879,3,FALSE),"Not found"))</f>
        <v>117</v>
      </c>
      <c r="J609" s="2">
        <f>IFERROR(VLOOKUP(B609&amp;C609,AUS_male_Toplist_21_22!$O$3:$R$2969,4,FALSE),IFERROR(VLOOKUP(B609&amp;C609,AUS_female_Toplist_21_22!$O$3:$R$2879,4,FALSE),"Not found"))</f>
        <v>13</v>
      </c>
      <c r="K609" s="2">
        <f>(COUNTIF($B$2:$B609,$B609)=1)+0</f>
        <v>1</v>
      </c>
      <c r="L609" s="2">
        <f>IF(K609=1,RANK(H609,$H$2:$H$1208,0),"Alternate event")</f>
        <v>486</v>
      </c>
      <c r="M609" s="2" t="str">
        <f t="shared" si="28"/>
        <v>Annaliese BUSH100mh</v>
      </c>
      <c r="N609" t="str">
        <f>IF(COUNTIFS($M$2:$M$3996, M609)&gt;1, "Duplicate", "Unique")</f>
        <v>Unique</v>
      </c>
    </row>
    <row r="610" spans="1:14" x14ac:dyDescent="0.2">
      <c r="A610" s="2">
        <f t="shared" si="29"/>
        <v>104</v>
      </c>
      <c r="B610" t="s">
        <v>453</v>
      </c>
      <c r="C610" t="s">
        <v>40</v>
      </c>
      <c r="D610" s="5">
        <v>36466</v>
      </c>
      <c r="E610" s="41">
        <f ca="1">DATEDIF(D610,TODAY(),"y")</f>
        <v>22</v>
      </c>
      <c r="F610" s="42" t="str">
        <f>IFERROR(VLOOKUP(B610&amp;C610,AUS_male_points_list!$A$3:$S$1048576,19,FALSE), IFERROR(VLOOKUP(B610&amp;C610,AUS_female_points_list!$A$3:$S$1048576,19,FALSE),""))</f>
        <v/>
      </c>
      <c r="G610" s="2" t="str">
        <f>_xlfn.IFNA(VLOOKUP(B610&amp;C610,Nat_Champs!$C$2:$D$41,2,),"")</f>
        <v/>
      </c>
      <c r="H610" s="79">
        <f>IFERROR(VLOOKUP(B610&amp;C610,AUS_male_Toplist_21_22!$O$3:$R$2969,2,FALSE),IFERROR(VLOOKUP(B610&amp;C610,AUS_female_Toplist_21_22!$O$3:$R$2879,2,FALSE),"Not found"))</f>
        <v>815</v>
      </c>
      <c r="I610" s="79">
        <f>IFERROR(VLOOKUP(B610&amp;C610,AUS_male_Toplist_21_22!$O$3:$R$2969,3,FALSE),IFERROR(VLOOKUP(B610&amp;C610,AUS_female_Toplist_21_22!$O$3:$R$2879,3,FALSE),"Not found"))</f>
        <v>117</v>
      </c>
      <c r="J610" s="2">
        <f>IFERROR(VLOOKUP(B610&amp;C610,AUS_male_Toplist_21_22!$O$3:$R$2969,4,FALSE),IFERROR(VLOOKUP(B610&amp;C610,AUS_female_Toplist_21_22!$O$3:$R$2879,4,FALSE),"Not found"))</f>
        <v>15</v>
      </c>
      <c r="K610" s="2">
        <f>(COUNTIF($B$2:$B610,$B610)=1)+0</f>
        <v>1</v>
      </c>
      <c r="L610" s="2">
        <f>IF(K610=1,RANK(H610,$H$2:$H$1208,0),"Alternate event")</f>
        <v>914</v>
      </c>
      <c r="M610" s="2" t="str">
        <f t="shared" si="28"/>
        <v>Sina WILDRAUTdiscus-throw</v>
      </c>
      <c r="N610" t="str">
        <f>IF(COUNTIFS($M$2:$M$3996, M610)&gt;1, "Duplicate", "Unique")</f>
        <v>Unique</v>
      </c>
    </row>
    <row r="611" spans="1:14" x14ac:dyDescent="0.2">
      <c r="A611" s="2">
        <f t="shared" si="29"/>
        <v>104</v>
      </c>
      <c r="B611" t="s">
        <v>326</v>
      </c>
      <c r="C611" t="s">
        <v>30</v>
      </c>
      <c r="D611" s="5">
        <v>44581</v>
      </c>
      <c r="E611" s="41">
        <f ca="1">DATEDIF(D611,TODAY(),"y")</f>
        <v>0</v>
      </c>
      <c r="F611" s="42" t="str">
        <f>IFERROR(VLOOKUP(B611&amp;C611,AUS_male_points_list!$A$3:$S$1048576,19,FALSE), IFERROR(VLOOKUP(B611&amp;C611,AUS_female_points_list!$A$3:$S$1048576,19,FALSE),""))</f>
        <v/>
      </c>
      <c r="G611" s="2" t="str">
        <f>_xlfn.IFNA(VLOOKUP(B611&amp;C611,Nat_Champs!$C$2:$D$41,2,),"")</f>
        <v/>
      </c>
      <c r="H611" s="79">
        <f>IFERROR(VLOOKUP(B611&amp;C611,AUS_male_Toplist_21_22!$O$3:$R$2969,2,FALSE),IFERROR(VLOOKUP(B611&amp;C611,AUS_female_Toplist_21_22!$O$3:$R$2879,2,FALSE),"Not found"))</f>
        <v>978</v>
      </c>
      <c r="I611" s="79">
        <f>IFERROR(VLOOKUP(B611&amp;C611,AUS_male_Toplist_21_22!$O$3:$R$2969,3,FALSE),IFERROR(VLOOKUP(B611&amp;C611,AUS_female_Toplist_21_22!$O$3:$R$2879,3,FALSE),"Not found"))</f>
        <v>117</v>
      </c>
      <c r="J611" s="2">
        <f>IFERROR(VLOOKUP(B611&amp;C611,AUS_male_Toplist_21_22!$O$3:$R$2969,4,FALSE),IFERROR(VLOOKUP(B611&amp;C611,AUS_female_Toplist_21_22!$O$3:$R$2879,4,FALSE),"Not found"))</f>
        <v>16</v>
      </c>
      <c r="K611" s="2">
        <f>(COUNTIF($B$2:$B611,$B611)=1)+0</f>
        <v>1</v>
      </c>
      <c r="L611" s="2">
        <f>IF(K611=1,RANK(H611,$H$2:$H$1208,0),"Alternate event")</f>
        <v>660</v>
      </c>
      <c r="M611" s="2" t="str">
        <f t="shared" si="28"/>
        <v>Jessica NOBLE10000m</v>
      </c>
      <c r="N611" t="str">
        <f>IF(COUNTIFS($M$2:$M$3996, M611)&gt;1, "Duplicate", "Unique")</f>
        <v>Unique</v>
      </c>
    </row>
    <row r="612" spans="1:14" x14ac:dyDescent="0.2">
      <c r="A612" s="2">
        <f t="shared" si="29"/>
        <v>104</v>
      </c>
      <c r="B612" t="s">
        <v>671</v>
      </c>
      <c r="C612" t="s">
        <v>29</v>
      </c>
      <c r="D612" s="5">
        <v>34818</v>
      </c>
      <c r="E612" s="41">
        <f ca="1">DATEDIF(D612,TODAY(),"y")</f>
        <v>26</v>
      </c>
      <c r="F612" s="42" t="str">
        <f>IFERROR(VLOOKUP(B612&amp;C612,AUS_male_points_list!$A$3:$S$1048576,19,FALSE), IFERROR(VLOOKUP(B612&amp;C612,AUS_female_points_list!$A$3:$S$1048576,19,FALSE),""))</f>
        <v/>
      </c>
      <c r="G612" s="2" t="str">
        <f>_xlfn.IFNA(VLOOKUP(B612&amp;C612,Nat_Champs!$C$2:$D$41,2,),"")</f>
        <v/>
      </c>
      <c r="H612" s="79">
        <f>IFERROR(VLOOKUP(B612&amp;C612,AUS_male_Toplist_21_22!$O$3:$R$2969,2,FALSE),IFERROR(VLOOKUP(B612&amp;C612,AUS_female_Toplist_21_22!$O$3:$R$2879,2,FALSE),"Not found"))</f>
        <v>1054</v>
      </c>
      <c r="I612" s="79">
        <f>IFERROR(VLOOKUP(B612&amp;C612,AUS_male_Toplist_21_22!$O$3:$R$2969,3,FALSE),IFERROR(VLOOKUP(B612&amp;C612,AUS_female_Toplist_21_22!$O$3:$R$2879,3,FALSE),"Not found"))</f>
        <v>117</v>
      </c>
      <c r="J612" s="2">
        <f>IFERROR(VLOOKUP(B612&amp;C612,AUS_male_Toplist_21_22!$O$3:$R$2969,4,FALSE),IFERROR(VLOOKUP(B612&amp;C612,AUS_female_Toplist_21_22!$O$3:$R$2879,4,FALSE),"Not found"))</f>
        <v>17</v>
      </c>
      <c r="K612" s="2">
        <f>(COUNTIF($B$2:$B612,$B612)=1)+0</f>
        <v>0</v>
      </c>
      <c r="L612" s="2" t="str">
        <f>IF(K612=1,RANK(H612,$H$2:$H$1208,0),"Alternate event")</f>
        <v>Alternate event</v>
      </c>
      <c r="M612" s="2" t="str">
        <f t="shared" si="28"/>
        <v>Matthew CLARKE5000m</v>
      </c>
      <c r="N612" t="str">
        <f>IF(COUNTIFS($M$2:$M$3996, M612)&gt;1, "Duplicate", "Unique")</f>
        <v>Unique</v>
      </c>
    </row>
    <row r="613" spans="1:14" x14ac:dyDescent="0.2">
      <c r="A613" s="2">
        <f t="shared" si="29"/>
        <v>104</v>
      </c>
      <c r="B613" t="s">
        <v>376</v>
      </c>
      <c r="C613" t="s">
        <v>37</v>
      </c>
      <c r="D613" s="5">
        <v>37801</v>
      </c>
      <c r="E613" s="41">
        <f ca="1">DATEDIF(D613,TODAY(),"y")</f>
        <v>18</v>
      </c>
      <c r="F613" s="42" t="str">
        <f>IFERROR(VLOOKUP(B613&amp;C613,AUS_male_points_list!$A$3:$S$1048576,19,FALSE), IFERROR(VLOOKUP(B613&amp;C613,AUS_female_points_list!$A$3:$S$1048576,19,FALSE),""))</f>
        <v/>
      </c>
      <c r="G613" s="2" t="str">
        <f>_xlfn.IFNA(VLOOKUP(B613&amp;C613,Nat_Champs!$C$2:$D$41,2,),"")</f>
        <v/>
      </c>
      <c r="H613" s="79">
        <f>IFERROR(VLOOKUP(B613&amp;C613,AUS_male_Toplist_21_22!$O$3:$R$2969,2,FALSE),IFERROR(VLOOKUP(B613&amp;C613,AUS_female_Toplist_21_22!$O$3:$R$2879,2,FALSE),"Not found"))</f>
        <v>1003</v>
      </c>
      <c r="I613" s="79">
        <f>IFERROR(VLOOKUP(B613&amp;C613,AUS_male_Toplist_21_22!$O$3:$R$2969,3,FALSE),IFERROR(VLOOKUP(B613&amp;C613,AUS_female_Toplist_21_22!$O$3:$R$2879,3,FALSE),"Not found"))</f>
        <v>117</v>
      </c>
      <c r="J613" s="2">
        <f>IFERROR(VLOOKUP(B613&amp;C613,AUS_male_Toplist_21_22!$O$3:$R$2969,4,FALSE),IFERROR(VLOOKUP(B613&amp;C613,AUS_female_Toplist_21_22!$O$3:$R$2879,4,FALSE),"Not found"))</f>
        <v>20</v>
      </c>
      <c r="K613" s="2">
        <f>(COUNTIF($B$2:$B613,$B613)=1)+0</f>
        <v>1</v>
      </c>
      <c r="L613" s="2">
        <f>IF(K613=1,RANK(H613,$H$2:$H$1208,0),"Alternate event")</f>
        <v>574</v>
      </c>
      <c r="M613" s="2" t="str">
        <f t="shared" si="28"/>
        <v>Alyssa LOWElong-jump</v>
      </c>
      <c r="N613" t="str">
        <f>IF(COUNTIFS($M$2:$M$3996, M613)&gt;1, "Duplicate", "Unique")</f>
        <v>Unique</v>
      </c>
    </row>
    <row r="614" spans="1:14" x14ac:dyDescent="0.2">
      <c r="A614" s="2">
        <f t="shared" si="29"/>
        <v>104</v>
      </c>
      <c r="B614" t="s">
        <v>5505</v>
      </c>
      <c r="C614" t="s">
        <v>41</v>
      </c>
      <c r="D614" s="5">
        <v>36643</v>
      </c>
      <c r="E614" s="41">
        <f ca="1">DATEDIF(D614,TODAY(),"y")</f>
        <v>21</v>
      </c>
      <c r="F614" s="42" t="str">
        <f>IFERROR(VLOOKUP(B614&amp;C614,AUS_male_points_list!$A$3:$S$1048576,19,FALSE), IFERROR(VLOOKUP(B614&amp;C614,AUS_female_points_list!$A$3:$S$1048576,19,FALSE),""))</f>
        <v/>
      </c>
      <c r="G614" s="2" t="str">
        <f>_xlfn.IFNA(VLOOKUP(B614&amp;C614,Nat_Champs!$C$2:$D$41,2,),"")</f>
        <v/>
      </c>
      <c r="H614" s="79">
        <f>IFERROR(VLOOKUP(B614&amp;C614,AUS_male_Toplist_21_22!$O$3:$R$2969,2,FALSE),IFERROR(VLOOKUP(B614&amp;C614,AUS_female_Toplist_21_22!$O$3:$R$2879,2,FALSE),"Not found"))</f>
        <v>790</v>
      </c>
      <c r="I614" s="79">
        <f>IFERROR(VLOOKUP(B614&amp;C614,AUS_male_Toplist_21_22!$O$3:$R$2969,3,FALSE),IFERROR(VLOOKUP(B614&amp;C614,AUS_female_Toplist_21_22!$O$3:$R$2879,3,FALSE),"Not found"))</f>
        <v>117</v>
      </c>
      <c r="J614" s="2">
        <f>IFERROR(VLOOKUP(B614&amp;C614,AUS_male_Toplist_21_22!$O$3:$R$2969,4,FALSE),IFERROR(VLOOKUP(B614&amp;C614,AUS_female_Toplist_21_22!$O$3:$R$2879,4,FALSE),"Not found"))</f>
        <v>24</v>
      </c>
      <c r="K614" s="2">
        <f>(COUNTIF($B$2:$B614,$B614)=1)+0</f>
        <v>1</v>
      </c>
      <c r="L614" s="2">
        <f>IF(K614=1,RANK(H614,$H$2:$H$1208,0),"Alternate event")</f>
        <v>931</v>
      </c>
      <c r="M614" s="2" t="str">
        <f t="shared" si="28"/>
        <v>Camryn NEWTON-SMITHjavelin-throw</v>
      </c>
      <c r="N614" t="str">
        <f>IF(COUNTIFS($M$2:$M$3996, M614)&gt;1, "Duplicate", "Unique")</f>
        <v>Unique</v>
      </c>
    </row>
    <row r="615" spans="1:14" x14ac:dyDescent="0.2">
      <c r="A615" s="2">
        <f t="shared" si="29"/>
        <v>104</v>
      </c>
      <c r="B615" t="s">
        <v>273</v>
      </c>
      <c r="C615" t="s">
        <v>28</v>
      </c>
      <c r="D615" s="5">
        <v>35868</v>
      </c>
      <c r="E615" s="41">
        <f ca="1">DATEDIF(D615,TODAY(),"y")</f>
        <v>24</v>
      </c>
      <c r="F615" s="42" t="str">
        <f>IFERROR(VLOOKUP(B615&amp;C615,AUS_male_points_list!$A$3:$S$1048576,19,FALSE), IFERROR(VLOOKUP(B615&amp;C615,AUS_female_points_list!$A$3:$S$1048576,19,FALSE),""))</f>
        <v/>
      </c>
      <c r="G615" s="2" t="str">
        <f>_xlfn.IFNA(VLOOKUP(B615&amp;C615,Nat_Champs!$C$2:$D$41,2,),"")</f>
        <v/>
      </c>
      <c r="H615" s="79">
        <f>IFERROR(VLOOKUP(B615&amp;C615,AUS_male_Toplist_21_22!$O$3:$R$2969,2,FALSE),IFERROR(VLOOKUP(B615&amp;C615,AUS_female_Toplist_21_22!$O$3:$R$2879,2,FALSE),"Not found"))</f>
        <v>1076</v>
      </c>
      <c r="I615" s="79">
        <f>IFERROR(VLOOKUP(B615&amp;C615,AUS_male_Toplist_21_22!$O$3:$R$2969,3,FALSE),IFERROR(VLOOKUP(B615&amp;C615,AUS_female_Toplist_21_22!$O$3:$R$2879,3,FALSE),"Not found"))</f>
        <v>117</v>
      </c>
      <c r="J615" s="2">
        <f>IFERROR(VLOOKUP(B615&amp;C615,AUS_male_Toplist_21_22!$O$3:$R$2969,4,FALSE),IFERROR(VLOOKUP(B615&amp;C615,AUS_female_Toplist_21_22!$O$3:$R$2879,4,FALSE),"Not found"))</f>
        <v>26</v>
      </c>
      <c r="K615" s="2">
        <f>(COUNTIF($B$2:$B615,$B615)=1)+0</f>
        <v>0</v>
      </c>
      <c r="L615" s="2" t="str">
        <f>IF(K615=1,RANK(H615,$H$2:$H$1208,0),"Alternate event")</f>
        <v>Alternate event</v>
      </c>
      <c r="M615" s="2" t="str">
        <f t="shared" si="28"/>
        <v>Isabella THORNTON-BOTT1500m</v>
      </c>
      <c r="N615" t="str">
        <f>IF(COUNTIFS($M$2:$M$3996, M615)&gt;1, "Duplicate", "Unique")</f>
        <v>Unique</v>
      </c>
    </row>
    <row r="616" spans="1:14" x14ac:dyDescent="0.2">
      <c r="A616" s="2">
        <f t="shared" si="29"/>
        <v>104</v>
      </c>
      <c r="B616" t="s">
        <v>463</v>
      </c>
      <c r="C616" t="s">
        <v>39</v>
      </c>
      <c r="D616" s="5">
        <v>38336</v>
      </c>
      <c r="E616" s="41">
        <f ca="1">DATEDIF(D616,TODAY(),"y")</f>
        <v>17</v>
      </c>
      <c r="F616" s="42" t="str">
        <f>IFERROR(VLOOKUP(B616&amp;C616,AUS_male_points_list!$A$3:$S$1048576,19,FALSE), IFERROR(VLOOKUP(B616&amp;C616,AUS_female_points_list!$A$3:$S$1048576,19,FALSE),""))</f>
        <v/>
      </c>
      <c r="G616" s="2" t="str">
        <f>_xlfn.IFNA(VLOOKUP(B616&amp;C616,Nat_Champs!$C$2:$D$41,2,),"")</f>
        <v/>
      </c>
      <c r="H616" s="79">
        <f>IFERROR(VLOOKUP(B616&amp;C616,AUS_male_Toplist_21_22!$O$3:$R$2969,2,FALSE),IFERROR(VLOOKUP(B616&amp;C616,AUS_female_Toplist_21_22!$O$3:$R$2879,2,FALSE),"Not found"))</f>
        <v>807</v>
      </c>
      <c r="I616" s="79">
        <f>IFERROR(VLOOKUP(B616&amp;C616,AUS_male_Toplist_21_22!$O$3:$R$2969,3,FALSE),IFERROR(VLOOKUP(B616&amp;C616,AUS_female_Toplist_21_22!$O$3:$R$2879,3,FALSE),"Not found"))</f>
        <v>118</v>
      </c>
      <c r="J616" s="2">
        <f>IFERROR(VLOOKUP(B616&amp;C616,AUS_male_Toplist_21_22!$O$3:$R$2969,4,FALSE),IFERROR(VLOOKUP(B616&amp;C616,AUS_female_Toplist_21_22!$O$3:$R$2879,4,FALSE),"Not found"))</f>
        <v>10</v>
      </c>
      <c r="K616" s="2">
        <f>(COUNTIF($B$2:$B616,$B616)=1)+0</f>
        <v>1</v>
      </c>
      <c r="L616" s="2">
        <f>IF(K616=1,RANK(H616,$H$2:$H$1208,0),"Alternate event")</f>
        <v>917</v>
      </c>
      <c r="M616" s="2" t="str">
        <f t="shared" si="28"/>
        <v>Kaitlyn COULTERshot-put</v>
      </c>
      <c r="N616" t="str">
        <f>IF(COUNTIFS($M$2:$M$3996, M616)&gt;1, "Duplicate", "Unique")</f>
        <v>Unique</v>
      </c>
    </row>
    <row r="617" spans="1:14" x14ac:dyDescent="0.2">
      <c r="A617" s="2">
        <f t="shared" si="29"/>
        <v>104</v>
      </c>
      <c r="B617" t="s">
        <v>449</v>
      </c>
      <c r="C617" t="s">
        <v>42</v>
      </c>
      <c r="D617" s="5">
        <v>44701</v>
      </c>
      <c r="E617" s="41" t="e">
        <f ca="1">DATEDIF(D617,TODAY(),"y")</f>
        <v>#NUM!</v>
      </c>
      <c r="F617" s="42" t="str">
        <f>IFERROR(VLOOKUP(B617&amp;C617,AUS_male_points_list!$A$3:$S$1048576,19,FALSE), IFERROR(VLOOKUP(B617&amp;C617,AUS_female_points_list!$A$3:$S$1048576,19,FALSE),""))</f>
        <v/>
      </c>
      <c r="G617" s="2" t="str">
        <f>_xlfn.IFNA(VLOOKUP(B617&amp;C617,Nat_Champs!$C$2:$D$41,2,),"")</f>
        <v/>
      </c>
      <c r="H617" s="79">
        <f>IFERROR(VLOOKUP(B617&amp;C617,AUS_male_Toplist_21_22!$O$3:$R$2969,2,FALSE),IFERROR(VLOOKUP(B617&amp;C617,AUS_female_Toplist_21_22!$O$3:$R$2879,2,FALSE),"Not found"))</f>
        <v>779</v>
      </c>
      <c r="I617" s="79">
        <f>IFERROR(VLOOKUP(B617&amp;C617,AUS_male_Toplist_21_22!$O$3:$R$2969,3,FALSE),IFERROR(VLOOKUP(B617&amp;C617,AUS_female_Toplist_21_22!$O$3:$R$2879,3,FALSE),"Not found"))</f>
        <v>118</v>
      </c>
      <c r="J617" s="2">
        <f>IFERROR(VLOOKUP(B617&amp;C617,AUS_male_Toplist_21_22!$O$3:$R$2969,4,FALSE),IFERROR(VLOOKUP(B617&amp;C617,AUS_female_Toplist_21_22!$O$3:$R$2879,4,FALSE),"Not found"))</f>
        <v>13</v>
      </c>
      <c r="K617" s="2">
        <f>(COUNTIF($B$2:$B617,$B617)=1)+0</f>
        <v>0</v>
      </c>
      <c r="L617" s="2" t="str">
        <f>IF(K617=1,RANK(H617,$H$2:$H$1208,0),"Alternate event")</f>
        <v>Alternate event</v>
      </c>
      <c r="M617" s="2" t="str">
        <f t="shared" si="28"/>
        <v>Hannah EDWARDShammer-throw</v>
      </c>
      <c r="N617" t="str">
        <f>IF(COUNTIFS($M$2:$M$3996, M617)&gt;1, "Duplicate", "Unique")</f>
        <v>Unique</v>
      </c>
    </row>
    <row r="618" spans="1:14" x14ac:dyDescent="0.2">
      <c r="A618" s="2">
        <f t="shared" si="29"/>
        <v>104</v>
      </c>
      <c r="B618" t="s">
        <v>342</v>
      </c>
      <c r="C618" t="s">
        <v>32</v>
      </c>
      <c r="D618" s="5">
        <v>35822</v>
      </c>
      <c r="E618" s="41">
        <f ca="1">DATEDIF(D618,TODAY(),"y")</f>
        <v>24</v>
      </c>
      <c r="F618" s="42" t="str">
        <f>IFERROR(VLOOKUP(B618&amp;C618,AUS_male_points_list!$A$3:$S$1048576,19,FALSE), IFERROR(VLOOKUP(B618&amp;C618,AUS_female_points_list!$A$3:$S$1048576,19,FALSE),""))</f>
        <v/>
      </c>
      <c r="G618" s="2" t="str">
        <f>_xlfn.IFNA(VLOOKUP(B618&amp;C618,Nat_Champs!$C$2:$D$41,2,),"")</f>
        <v/>
      </c>
      <c r="H618" s="79">
        <f>IFERROR(VLOOKUP(B618&amp;C618,AUS_male_Toplist_21_22!$O$3:$R$2969,2,FALSE),IFERROR(VLOOKUP(B618&amp;C618,AUS_female_Toplist_21_22!$O$3:$R$2879,2,FALSE),"Not found"))</f>
        <v>1021</v>
      </c>
      <c r="I618" s="79">
        <f>IFERROR(VLOOKUP(B618&amp;C618,AUS_male_Toplist_21_22!$O$3:$R$2969,3,FALSE),IFERROR(VLOOKUP(B618&amp;C618,AUS_female_Toplist_21_22!$O$3:$R$2879,3,FALSE),"Not found"))</f>
        <v>118</v>
      </c>
      <c r="J618" s="2">
        <f>IFERROR(VLOOKUP(B618&amp;C618,AUS_male_Toplist_21_22!$O$3:$R$2969,4,FALSE),IFERROR(VLOOKUP(B618&amp;C618,AUS_female_Toplist_21_22!$O$3:$R$2879,4,FALSE),"Not found"))</f>
        <v>14</v>
      </c>
      <c r="K618" s="2">
        <f>(COUNTIF($B$2:$B618,$B618)=1)+0</f>
        <v>0</v>
      </c>
      <c r="L618" s="2" t="str">
        <f>IF(K618=1,RANK(H618,$H$2:$H$1208,0),"Alternate event")</f>
        <v>Alternate event</v>
      </c>
      <c r="M618" s="2" t="str">
        <f t="shared" si="28"/>
        <v>Alanah YUKICH100mh</v>
      </c>
      <c r="N618" t="str">
        <f>IF(COUNTIFS($M$2:$M$3996, M618)&gt;1, "Duplicate", "Unique")</f>
        <v>Unique</v>
      </c>
    </row>
    <row r="619" spans="1:14" x14ac:dyDescent="0.2">
      <c r="A619" s="2">
        <f t="shared" si="29"/>
        <v>104</v>
      </c>
      <c r="B619" t="s">
        <v>195</v>
      </c>
      <c r="C619" t="s">
        <v>30</v>
      </c>
      <c r="D619" s="5">
        <v>35243</v>
      </c>
      <c r="E619" s="41">
        <f ca="1">DATEDIF(D619,TODAY(),"y")</f>
        <v>25</v>
      </c>
      <c r="F619" s="42" t="str">
        <f>IFERROR(VLOOKUP(B619&amp;C619,AUS_male_points_list!$A$3:$S$1048576,19,FALSE), IFERROR(VLOOKUP(B619&amp;C619,AUS_female_points_list!$A$3:$S$1048576,19,FALSE),""))</f>
        <v/>
      </c>
      <c r="G619" s="2" t="str">
        <f>_xlfn.IFNA(VLOOKUP(B619&amp;C619,Nat_Champs!$C$2:$D$41,2,),"")</f>
        <v/>
      </c>
      <c r="H619" s="79">
        <f>IFERROR(VLOOKUP(B619&amp;C619,AUS_male_Toplist_21_22!$O$3:$R$2969,2,FALSE),IFERROR(VLOOKUP(B619&amp;C619,AUS_female_Toplist_21_22!$O$3:$R$2879,2,FALSE),"Not found"))</f>
        <v>974</v>
      </c>
      <c r="I619" s="79">
        <f>IFERROR(VLOOKUP(B619&amp;C619,AUS_male_Toplist_21_22!$O$3:$R$2969,3,FALSE),IFERROR(VLOOKUP(B619&amp;C619,AUS_female_Toplist_21_22!$O$3:$R$2879,3,FALSE),"Not found"))</f>
        <v>118</v>
      </c>
      <c r="J619" s="2">
        <f>IFERROR(VLOOKUP(B619&amp;C619,AUS_male_Toplist_21_22!$O$3:$R$2969,4,FALSE),IFERROR(VLOOKUP(B619&amp;C619,AUS_female_Toplist_21_22!$O$3:$R$2879,4,FALSE),"Not found"))</f>
        <v>17</v>
      </c>
      <c r="K619" s="2">
        <f>(COUNTIF($B$2:$B619,$B619)=1)+0</f>
        <v>0</v>
      </c>
      <c r="L619" s="2" t="str">
        <f>IF(K619=1,RANK(H619,$H$2:$H$1208,0),"Alternate event")</f>
        <v>Alternate event</v>
      </c>
      <c r="M619" s="2" t="str">
        <f t="shared" si="28"/>
        <v>Paige CAMPBELL10000m</v>
      </c>
      <c r="N619" t="str">
        <f>IF(COUNTIFS($M$2:$M$3996, M619)&gt;1, "Duplicate", "Unique")</f>
        <v>Unique</v>
      </c>
    </row>
    <row r="620" spans="1:14" x14ac:dyDescent="0.2">
      <c r="A620" s="2">
        <f t="shared" si="29"/>
        <v>104</v>
      </c>
      <c r="B620" t="s">
        <v>684</v>
      </c>
      <c r="C620" t="s">
        <v>29</v>
      </c>
      <c r="D620" s="5">
        <v>37332</v>
      </c>
      <c r="E620" s="41">
        <f ca="1">DATEDIF(D620,TODAY(),"y")</f>
        <v>20</v>
      </c>
      <c r="F620" s="42" t="str">
        <f>IFERROR(VLOOKUP(B620&amp;C620,AUS_male_points_list!$A$3:$S$1048576,19,FALSE), IFERROR(VLOOKUP(B620&amp;C620,AUS_female_points_list!$A$3:$S$1048576,19,FALSE),""))</f>
        <v/>
      </c>
      <c r="G620" s="2" t="str">
        <f>_xlfn.IFNA(VLOOKUP(B620&amp;C620,Nat_Champs!$C$2:$D$41,2,),"")</f>
        <v/>
      </c>
      <c r="H620" s="79">
        <f>IFERROR(VLOOKUP(B620&amp;C620,AUS_male_Toplist_21_22!$O$3:$R$2969,2,FALSE),IFERROR(VLOOKUP(B620&amp;C620,AUS_female_Toplist_21_22!$O$3:$R$2879,2,FALSE),"Not found"))</f>
        <v>1049</v>
      </c>
      <c r="I620" s="79">
        <f>IFERROR(VLOOKUP(B620&amp;C620,AUS_male_Toplist_21_22!$O$3:$R$2969,3,FALSE),IFERROR(VLOOKUP(B620&amp;C620,AUS_female_Toplist_21_22!$O$3:$R$2879,3,FALSE),"Not found"))</f>
        <v>118</v>
      </c>
      <c r="J620" s="2">
        <f>IFERROR(VLOOKUP(B620&amp;C620,AUS_male_Toplist_21_22!$O$3:$R$2969,4,FALSE),IFERROR(VLOOKUP(B620&amp;C620,AUS_female_Toplist_21_22!$O$3:$R$2879,4,FALSE),"Not found"))</f>
        <v>18</v>
      </c>
      <c r="K620" s="2">
        <f>(COUNTIF($B$2:$B620,$B620)=1)+0</f>
        <v>0</v>
      </c>
      <c r="L620" s="2" t="str">
        <f>IF(K620=1,RANK(H620,$H$2:$H$1208,0),"Alternate event")</f>
        <v>Alternate event</v>
      </c>
      <c r="M620" s="2" t="str">
        <f t="shared" si="28"/>
        <v>Jude THOMAS5000m</v>
      </c>
      <c r="N620" t="str">
        <f>IF(COUNTIFS($M$2:$M$3996, M620)&gt;1, "Duplicate", "Unique")</f>
        <v>Unique</v>
      </c>
    </row>
    <row r="621" spans="1:14" x14ac:dyDescent="0.2">
      <c r="A621" s="2">
        <f t="shared" si="29"/>
        <v>104</v>
      </c>
      <c r="B621" t="s">
        <v>940</v>
      </c>
      <c r="C621" t="s">
        <v>38</v>
      </c>
      <c r="D621" s="5">
        <v>37001</v>
      </c>
      <c r="E621" s="41">
        <f ca="1">DATEDIF(D621,TODAY(),"y")</f>
        <v>20</v>
      </c>
      <c r="F621" s="42" t="str">
        <f>IFERROR(VLOOKUP(B621&amp;C621,AUS_male_points_list!$A$3:$S$1048576,19,FALSE), IFERROR(VLOOKUP(B621&amp;C621,AUS_female_points_list!$A$3:$S$1048576,19,FALSE),""))</f>
        <v/>
      </c>
      <c r="G621" s="2" t="str">
        <f>_xlfn.IFNA(VLOOKUP(B621&amp;C621,Nat_Champs!$C$2:$D$41,2,),"")</f>
        <v/>
      </c>
      <c r="H621" s="79">
        <f>IFERROR(VLOOKUP(B621&amp;C621,AUS_male_Toplist_21_22!$O$3:$R$2969,2,FALSE),IFERROR(VLOOKUP(B621&amp;C621,AUS_female_Toplist_21_22!$O$3:$R$2879,2,FALSE),"Not found"))</f>
        <v>943</v>
      </c>
      <c r="I621" s="79">
        <f>IFERROR(VLOOKUP(B621&amp;C621,AUS_male_Toplist_21_22!$O$3:$R$2969,3,FALSE),IFERROR(VLOOKUP(B621&amp;C621,AUS_female_Toplist_21_22!$O$3:$R$2879,3,FALSE),"Not found"))</f>
        <v>118</v>
      </c>
      <c r="J621" s="2">
        <f>IFERROR(VLOOKUP(B621&amp;C621,AUS_male_Toplist_21_22!$O$3:$R$2969,4,FALSE),IFERROR(VLOOKUP(B621&amp;C621,AUS_female_Toplist_21_22!$O$3:$R$2879,4,FALSE),"Not found"))</f>
        <v>20</v>
      </c>
      <c r="K621" s="2">
        <f>(COUNTIF($B$2:$B621,$B621)=1)+0</f>
        <v>1</v>
      </c>
      <c r="L621" s="2">
        <f>IF(K621=1,RANK(H621,$H$2:$H$1208,0),"Alternate event")</f>
        <v>749</v>
      </c>
      <c r="M621" s="2" t="str">
        <f t="shared" si="28"/>
        <v>Eloise MILLINGTONtriple-jump</v>
      </c>
      <c r="N621" t="str">
        <f>IF(COUNTIFS($M$2:$M$3996, M621)&gt;1, "Duplicate", "Unique")</f>
        <v>Unique</v>
      </c>
    </row>
    <row r="622" spans="1:14" x14ac:dyDescent="0.2">
      <c r="A622" s="2">
        <f t="shared" si="29"/>
        <v>104</v>
      </c>
      <c r="B622" t="s">
        <v>304</v>
      </c>
      <c r="C622" t="s">
        <v>34</v>
      </c>
      <c r="D622" s="5">
        <v>44612</v>
      </c>
      <c r="E622" s="41">
        <f ca="1">DATEDIF(D622,TODAY(),"y")</f>
        <v>0</v>
      </c>
      <c r="F622" s="42" t="str">
        <f>IFERROR(VLOOKUP(B622&amp;C622,AUS_male_points_list!$A$3:$S$1048576,19,FALSE), IFERROR(VLOOKUP(B622&amp;C622,AUS_female_points_list!$A$3:$S$1048576,19,FALSE),""))</f>
        <v/>
      </c>
      <c r="G622" s="2" t="str">
        <f>_xlfn.IFNA(VLOOKUP(B622&amp;C622,Nat_Champs!$C$2:$D$41,2,),"")</f>
        <v/>
      </c>
      <c r="H622" s="79">
        <f>IFERROR(VLOOKUP(B622&amp;C622,AUS_male_Toplist_21_22!$O$3:$R$2969,2,FALSE),IFERROR(VLOOKUP(B622&amp;C622,AUS_female_Toplist_21_22!$O$3:$R$2879,2,FALSE),"Not found"))</f>
        <v>980</v>
      </c>
      <c r="I622" s="79">
        <f>IFERROR(VLOOKUP(B622&amp;C622,AUS_male_Toplist_21_22!$O$3:$R$2969,3,FALSE),IFERROR(VLOOKUP(B622&amp;C622,AUS_female_Toplist_21_22!$O$3:$R$2879,3,FALSE),"Not found"))</f>
        <v>118</v>
      </c>
      <c r="J622" s="2">
        <f>IFERROR(VLOOKUP(B622&amp;C622,AUS_male_Toplist_21_22!$O$3:$R$2969,4,FALSE),IFERROR(VLOOKUP(B622&amp;C622,AUS_female_Toplist_21_22!$O$3:$R$2879,4,FALSE),"Not found"))</f>
        <v>24</v>
      </c>
      <c r="K622" s="2">
        <f>(COUNTIF($B$2:$B622,$B622)=1)+0</f>
        <v>1</v>
      </c>
      <c r="L622" s="2">
        <f>IF(K622=1,RANK(H622,$H$2:$H$1208,0),"Alternate event")</f>
        <v>650</v>
      </c>
      <c r="M622" s="2" t="str">
        <f t="shared" si="28"/>
        <v>Ellaby HANSEN3000msc</v>
      </c>
      <c r="N622" t="str">
        <f>IF(COUNTIFS($M$2:$M$3996, M622)&gt;1, "Duplicate", "Unique")</f>
        <v>Unique</v>
      </c>
    </row>
    <row r="623" spans="1:14" x14ac:dyDescent="0.2">
      <c r="A623" s="2">
        <f t="shared" si="29"/>
        <v>104</v>
      </c>
      <c r="B623" t="s">
        <v>120</v>
      </c>
      <c r="C623" t="s">
        <v>25</v>
      </c>
      <c r="D623" s="5">
        <v>36346</v>
      </c>
      <c r="E623" s="41">
        <f ca="1">DATEDIF(D623,TODAY(),"y")</f>
        <v>22</v>
      </c>
      <c r="F623" s="42" t="str">
        <f>IFERROR(VLOOKUP(B623&amp;C623,AUS_male_points_list!$A$3:$S$1048576,19,FALSE), IFERROR(VLOOKUP(B623&amp;C623,AUS_female_points_list!$A$3:$S$1048576,19,FALSE),""))</f>
        <v/>
      </c>
      <c r="G623" s="2" t="str">
        <f>_xlfn.IFNA(VLOOKUP(B623&amp;C623,Nat_Champs!$C$2:$D$41,2,),"")</f>
        <v/>
      </c>
      <c r="H623" s="79">
        <f>IFERROR(VLOOKUP(B623&amp;C623,AUS_male_Toplist_21_22!$O$3:$R$2969,2,FALSE),IFERROR(VLOOKUP(B623&amp;C623,AUS_female_Toplist_21_22!$O$3:$R$2879,2,FALSE),"Not found"))</f>
        <v>1075</v>
      </c>
      <c r="I623" s="79">
        <f>IFERROR(VLOOKUP(B623&amp;C623,AUS_male_Toplist_21_22!$O$3:$R$2969,3,FALSE),IFERROR(VLOOKUP(B623&amp;C623,AUS_female_Toplist_21_22!$O$3:$R$2879,3,FALSE),"Not found"))</f>
        <v>119</v>
      </c>
      <c r="J623" s="2">
        <f>IFERROR(VLOOKUP(B623&amp;C623,AUS_male_Toplist_21_22!$O$3:$R$2969,4,FALSE),IFERROR(VLOOKUP(B623&amp;C623,AUS_female_Toplist_21_22!$O$3:$R$2879,4,FALSE),"Not found"))</f>
        <v>9</v>
      </c>
      <c r="K623" s="2">
        <f>(COUNTIF($B$2:$B623,$B623)=1)+0</f>
        <v>1</v>
      </c>
      <c r="L623" s="2">
        <f>IF(K623=1,RANK(H623,$H$2:$H$1208,0),"Alternate event")</f>
        <v>291</v>
      </c>
      <c r="M623" s="2" t="str">
        <f t="shared" si="28"/>
        <v>Bronte CARROLL200m</v>
      </c>
      <c r="N623" t="str">
        <f>IF(COUNTIFS($M$2:$M$3996, M623)&gt;1, "Duplicate", "Unique")</f>
        <v>Unique</v>
      </c>
    </row>
    <row r="624" spans="1:14" x14ac:dyDescent="0.2">
      <c r="A624" s="2">
        <f t="shared" si="29"/>
        <v>104</v>
      </c>
      <c r="B624" t="s">
        <v>4689</v>
      </c>
      <c r="C624" t="s">
        <v>38</v>
      </c>
      <c r="D624" s="5">
        <v>34064</v>
      </c>
      <c r="E624" s="41">
        <f ca="1">DATEDIF(D624,TODAY(),"y")</f>
        <v>29</v>
      </c>
      <c r="F624" s="42" t="str">
        <f>IFERROR(VLOOKUP(B624&amp;C624,AUS_male_points_list!$A$3:$S$1048576,19,FALSE), IFERROR(VLOOKUP(B624&amp;C624,AUS_female_points_list!$A$3:$S$1048576,19,FALSE),""))</f>
        <v/>
      </c>
      <c r="G624" s="2" t="str">
        <f>_xlfn.IFNA(VLOOKUP(B624&amp;C624,Nat_Champs!$C$2:$D$41,2,),"")</f>
        <v/>
      </c>
      <c r="H624" s="79">
        <f>IFERROR(VLOOKUP(B624&amp;C624,AUS_male_Toplist_21_22!$O$3:$R$2969,2,FALSE),IFERROR(VLOOKUP(B624&amp;C624,AUS_female_Toplist_21_22!$O$3:$R$2879,2,FALSE),"Not found"))</f>
        <v>972</v>
      </c>
      <c r="I624" s="79">
        <f>IFERROR(VLOOKUP(B624&amp;C624,AUS_male_Toplist_21_22!$O$3:$R$2969,3,FALSE),IFERROR(VLOOKUP(B624&amp;C624,AUS_female_Toplist_21_22!$O$3:$R$2879,3,FALSE),"Not found"))</f>
        <v>119</v>
      </c>
      <c r="J624" s="2">
        <f>IFERROR(VLOOKUP(B624&amp;C624,AUS_male_Toplist_21_22!$O$3:$R$2969,4,FALSE),IFERROR(VLOOKUP(B624&amp;C624,AUS_female_Toplist_21_22!$O$3:$R$2879,4,FALSE),"Not found"))</f>
        <v>10</v>
      </c>
      <c r="K624" s="2">
        <f>(COUNTIF($B$2:$B624,$B624)=1)+0</f>
        <v>1</v>
      </c>
      <c r="L624" s="2">
        <f>IF(K624=1,RANK(H624,$H$2:$H$1208,0),"Alternate event")</f>
        <v>679</v>
      </c>
      <c r="M624" s="2" t="str">
        <f t="shared" si="28"/>
        <v>Tetteh ANANGtriple-jump</v>
      </c>
      <c r="N624" t="str">
        <f>IF(COUNTIFS($M$2:$M$3996, M624)&gt;1, "Duplicate", "Unique")</f>
        <v>Unique</v>
      </c>
    </row>
    <row r="625" spans="1:14" x14ac:dyDescent="0.2">
      <c r="A625" s="2">
        <f t="shared" si="29"/>
        <v>104</v>
      </c>
      <c r="B625" t="s">
        <v>1025</v>
      </c>
      <c r="C625" t="s">
        <v>31</v>
      </c>
      <c r="D625" s="5">
        <v>36285</v>
      </c>
      <c r="E625" s="41">
        <f ca="1">DATEDIF(D625,TODAY(),"y")</f>
        <v>22</v>
      </c>
      <c r="F625" s="42" t="str">
        <f>IFERROR(VLOOKUP(B625&amp;C625,AUS_male_points_list!$A$3:$S$1048576,19,FALSE), IFERROR(VLOOKUP(B625&amp;C625,AUS_female_points_list!$A$3:$S$1048576,19,FALSE),""))</f>
        <v/>
      </c>
      <c r="G625" s="2" t="str">
        <f>_xlfn.IFNA(VLOOKUP(B625&amp;C625,Nat_Champs!$C$2:$D$41,2,),"")</f>
        <v/>
      </c>
      <c r="H625" s="79">
        <f>IFERROR(VLOOKUP(B625&amp;C625,AUS_male_Toplist_21_22!$O$3:$R$2969,2,FALSE),IFERROR(VLOOKUP(B625&amp;C625,AUS_female_Toplist_21_22!$O$3:$R$2879,2,FALSE),"Not found"))</f>
        <v>981</v>
      </c>
      <c r="I625" s="79">
        <f>IFERROR(VLOOKUP(B625&amp;C625,AUS_male_Toplist_21_22!$O$3:$R$2969,3,FALSE),IFERROR(VLOOKUP(B625&amp;C625,AUS_female_Toplist_21_22!$O$3:$R$2879,3,FALSE),"Not found"))</f>
        <v>119</v>
      </c>
      <c r="J625" s="2">
        <f>IFERROR(VLOOKUP(B625&amp;C625,AUS_male_Toplist_21_22!$O$3:$R$2969,4,FALSE),IFERROR(VLOOKUP(B625&amp;C625,AUS_female_Toplist_21_22!$O$3:$R$2879,4,FALSE),"Not found"))</f>
        <v>12</v>
      </c>
      <c r="K625" s="2">
        <f>(COUNTIF($B$2:$B625,$B625)=1)+0</f>
        <v>0</v>
      </c>
      <c r="L625" s="2" t="str">
        <f>IF(K625=1,RANK(H625,$H$2:$H$1208,0),"Alternate event")</f>
        <v>Alternate event</v>
      </c>
      <c r="M625" s="2" t="str">
        <f t="shared" si="28"/>
        <v>Dean PASTRELLO110mh</v>
      </c>
      <c r="N625" t="str">
        <f>IF(COUNTIFS($M$2:$M$3996, M625)&gt;1, "Duplicate", "Unique")</f>
        <v>Unique</v>
      </c>
    </row>
    <row r="626" spans="1:14" x14ac:dyDescent="0.2">
      <c r="A626" s="2">
        <f t="shared" si="29"/>
        <v>104</v>
      </c>
      <c r="B626" t="s">
        <v>954</v>
      </c>
      <c r="C626" s="5" t="s">
        <v>42</v>
      </c>
      <c r="D626" s="5">
        <v>32420</v>
      </c>
      <c r="E626" s="41">
        <f ca="1">DATEDIF(D626,TODAY(),"y")</f>
        <v>33</v>
      </c>
      <c r="F626" s="42" t="str">
        <f>IFERROR(VLOOKUP(B626&amp;C626,AUS_male_points_list!$A$3:$S$1048576,19,FALSE), IFERROR(VLOOKUP(B626&amp;C626,AUS_female_points_list!$A$3:$S$1048576,19,FALSE),""))</f>
        <v/>
      </c>
      <c r="G626" s="2" t="str">
        <f>_xlfn.IFNA(VLOOKUP(B626&amp;C626,Nat_Champs!$C$2:$D$41,2,),"")</f>
        <v/>
      </c>
      <c r="H626" s="79">
        <f>IFERROR(VLOOKUP(B626&amp;C626,AUS_male_Toplist_21_22!$O$3:$R$2969,2,FALSE),IFERROR(VLOOKUP(B626&amp;C626,AUS_female_Toplist_21_22!$O$3:$R$2879,2,FALSE),"Not found"))</f>
        <v>777</v>
      </c>
      <c r="I626" s="79">
        <f>IFERROR(VLOOKUP(B626&amp;C626,AUS_male_Toplist_21_22!$O$3:$R$2969,3,FALSE),IFERROR(VLOOKUP(B626&amp;C626,AUS_female_Toplist_21_22!$O$3:$R$2879,3,FALSE),"Not found"))</f>
        <v>119</v>
      </c>
      <c r="J626" s="2">
        <f>IFERROR(VLOOKUP(B626&amp;C626,AUS_male_Toplist_21_22!$O$3:$R$2969,4,FALSE),IFERROR(VLOOKUP(B626&amp;C626,AUS_female_Toplist_21_22!$O$3:$R$2879,4,FALSE),"Not found"))</f>
        <v>14</v>
      </c>
      <c r="K626" s="2">
        <f>(COUNTIF($B$2:$B626,$B626)=1)+0</f>
        <v>1</v>
      </c>
      <c r="L626" s="2">
        <f>IF(K626=1,RANK(H626,$H$2:$H$1208,0),"Alternate event")</f>
        <v>943</v>
      </c>
      <c r="M626" s="2" t="str">
        <f t="shared" si="28"/>
        <v>Natalie DEBELJUHhammer-throw</v>
      </c>
      <c r="N626" t="str">
        <f>IF(COUNTIFS($M$2:$M$3996, M626)&gt;1, "Duplicate", "Unique")</f>
        <v>Unique</v>
      </c>
    </row>
    <row r="627" spans="1:14" x14ac:dyDescent="0.2">
      <c r="A627" s="2">
        <f t="shared" si="29"/>
        <v>104</v>
      </c>
      <c r="B627" t="s">
        <v>168</v>
      </c>
      <c r="C627" t="s">
        <v>32</v>
      </c>
      <c r="D627" s="5">
        <v>37801</v>
      </c>
      <c r="E627" s="41">
        <f ca="1">DATEDIF(D627,TODAY(),"y")</f>
        <v>18</v>
      </c>
      <c r="F627" s="42" t="str">
        <f>IFERROR(VLOOKUP(B627&amp;C627,AUS_male_points_list!$A$3:$S$1048576,19,FALSE), IFERROR(VLOOKUP(B627&amp;C627,AUS_female_points_list!$A$3:$S$1048576,19,FALSE),""))</f>
        <v/>
      </c>
      <c r="G627" s="2" t="str">
        <f>_xlfn.IFNA(VLOOKUP(B627&amp;C627,Nat_Champs!$C$2:$D$41,2,),"")</f>
        <v/>
      </c>
      <c r="H627" s="79">
        <f>IFERROR(VLOOKUP(B627&amp;C627,AUS_male_Toplist_21_22!$O$3:$R$2969,2,FALSE),IFERROR(VLOOKUP(B627&amp;C627,AUS_female_Toplist_21_22!$O$3:$R$2879,2,FALSE),"Not found"))</f>
        <v>1018</v>
      </c>
      <c r="I627" s="79">
        <f>IFERROR(VLOOKUP(B627&amp;C627,AUS_male_Toplist_21_22!$O$3:$R$2969,3,FALSE),IFERROR(VLOOKUP(B627&amp;C627,AUS_female_Toplist_21_22!$O$3:$R$2879,3,FALSE),"Not found"))</f>
        <v>119</v>
      </c>
      <c r="J627" s="2">
        <f>IFERROR(VLOOKUP(B627&amp;C627,AUS_male_Toplist_21_22!$O$3:$R$2969,4,FALSE),IFERROR(VLOOKUP(B627&amp;C627,AUS_female_Toplist_21_22!$O$3:$R$2879,4,FALSE),"Not found"))</f>
        <v>15</v>
      </c>
      <c r="K627" s="2">
        <f>(COUNTIF($B$2:$B627,$B627)=1)+0</f>
        <v>0</v>
      </c>
      <c r="L627" s="2" t="str">
        <f>IF(K627=1,RANK(H627,$H$2:$H$1208,0),"Alternate event")</f>
        <v>Alternate event</v>
      </c>
      <c r="M627" s="2" t="str">
        <f t="shared" si="28"/>
        <v>Emelia SURCH100mh</v>
      </c>
      <c r="N627" t="str">
        <f>IF(COUNTIFS($M$2:$M$3996, M627)&gt;1, "Duplicate", "Unique")</f>
        <v>Unique</v>
      </c>
    </row>
    <row r="628" spans="1:14" x14ac:dyDescent="0.2">
      <c r="A628" s="2">
        <f t="shared" si="29"/>
        <v>104</v>
      </c>
      <c r="B628" t="s">
        <v>653</v>
      </c>
      <c r="C628" t="s">
        <v>29</v>
      </c>
      <c r="D628" s="5">
        <v>34199</v>
      </c>
      <c r="E628" s="41">
        <f ca="1">DATEDIF(D628,TODAY(),"y")</f>
        <v>28</v>
      </c>
      <c r="F628" s="42" t="str">
        <f>IFERROR(VLOOKUP(B628&amp;C628,AUS_male_points_list!$A$3:$S$1048576,19,FALSE), IFERROR(VLOOKUP(B628&amp;C628,AUS_female_points_list!$A$3:$S$1048576,19,FALSE),""))</f>
        <v/>
      </c>
      <c r="G628" s="2" t="str">
        <f>_xlfn.IFNA(VLOOKUP(B628&amp;C628,Nat_Champs!$C$2:$D$41,2,),"")</f>
        <v/>
      </c>
      <c r="H628" s="79">
        <f>IFERROR(VLOOKUP(B628&amp;C628,AUS_male_Toplist_21_22!$O$3:$R$2969,2,FALSE),IFERROR(VLOOKUP(B628&amp;C628,AUS_female_Toplist_21_22!$O$3:$R$2879,2,FALSE),"Not found"))</f>
        <v>1048</v>
      </c>
      <c r="I628" s="79">
        <f>IFERROR(VLOOKUP(B628&amp;C628,AUS_male_Toplist_21_22!$O$3:$R$2969,3,FALSE),IFERROR(VLOOKUP(B628&amp;C628,AUS_female_Toplist_21_22!$O$3:$R$2879,3,FALSE),"Not found"))</f>
        <v>119</v>
      </c>
      <c r="J628" s="2">
        <f>IFERROR(VLOOKUP(B628&amp;C628,AUS_male_Toplist_21_22!$O$3:$R$2969,4,FALSE),IFERROR(VLOOKUP(B628&amp;C628,AUS_female_Toplist_21_22!$O$3:$R$2879,4,FALSE),"Not found"))</f>
        <v>19</v>
      </c>
      <c r="K628" s="2">
        <f>(COUNTIF($B$2:$B628,$B628)=1)+0</f>
        <v>1</v>
      </c>
      <c r="L628" s="2">
        <f>IF(K628=1,RANK(H628,$H$2:$H$1208,0),"Alternate event")</f>
        <v>398</v>
      </c>
      <c r="M628" s="2" t="str">
        <f t="shared" si="28"/>
        <v>Andre WARING5000m</v>
      </c>
      <c r="N628" t="str">
        <f>IF(COUNTIFS($M$2:$M$3996, M628)&gt;1, "Duplicate", "Unique")</f>
        <v>Unique</v>
      </c>
    </row>
    <row r="629" spans="1:14" x14ac:dyDescent="0.2">
      <c r="A629" s="2">
        <f t="shared" si="29"/>
        <v>104</v>
      </c>
      <c r="B629" t="s">
        <v>1093</v>
      </c>
      <c r="C629" t="s">
        <v>38</v>
      </c>
      <c r="D629" s="5">
        <v>44762</v>
      </c>
      <c r="E629" s="41" t="e">
        <f ca="1">DATEDIF(D629,TODAY(),"y")</f>
        <v>#NUM!</v>
      </c>
      <c r="F629" s="42" t="str">
        <f>IFERROR(VLOOKUP(B629&amp;C629,AUS_male_points_list!$A$3:$S$1048576,19,FALSE), IFERROR(VLOOKUP(B629&amp;C629,AUS_female_points_list!$A$3:$S$1048576,19,FALSE),""))</f>
        <v/>
      </c>
      <c r="G629" s="2" t="str">
        <f>_xlfn.IFNA(VLOOKUP(B629&amp;C629,Nat_Champs!$C$2:$D$41,2,),"")</f>
        <v/>
      </c>
      <c r="H629" s="79">
        <f>IFERROR(VLOOKUP(B629&amp;C629,AUS_male_Toplist_21_22!$O$3:$R$2969,2,FALSE),IFERROR(VLOOKUP(B629&amp;C629,AUS_female_Toplist_21_22!$O$3:$R$2879,2,FALSE),"Not found"))</f>
        <v>939</v>
      </c>
      <c r="I629" s="79">
        <f>IFERROR(VLOOKUP(B629&amp;C629,AUS_male_Toplist_21_22!$O$3:$R$2969,3,FALSE),IFERROR(VLOOKUP(B629&amp;C629,AUS_female_Toplist_21_22!$O$3:$R$2879,3,FALSE),"Not found"))</f>
        <v>119</v>
      </c>
      <c r="J629" s="2">
        <f>IFERROR(VLOOKUP(B629&amp;C629,AUS_male_Toplist_21_22!$O$3:$R$2969,4,FALSE),IFERROR(VLOOKUP(B629&amp;C629,AUS_female_Toplist_21_22!$O$3:$R$2879,4,FALSE),"Not found"))</f>
        <v>21</v>
      </c>
      <c r="K629" s="2">
        <f>(COUNTIF($B$2:$B629,$B629)=1)+0</f>
        <v>0</v>
      </c>
      <c r="L629" s="2" t="str">
        <f>IF(K629=1,RANK(H629,$H$2:$H$1208,0),"Alternate event")</f>
        <v>Alternate event</v>
      </c>
      <c r="M629" s="2" t="str">
        <f t="shared" si="28"/>
        <v>Izobelle LOUISON-ROEtriple-jump</v>
      </c>
      <c r="N629" t="str">
        <f>IF(COUNTIFS($M$2:$M$3996, M629)&gt;1, "Duplicate", "Unique")</f>
        <v>Unique</v>
      </c>
    </row>
    <row r="630" spans="1:14" x14ac:dyDescent="0.2">
      <c r="A630" s="2">
        <f t="shared" si="29"/>
        <v>104</v>
      </c>
      <c r="B630" t="s">
        <v>243</v>
      </c>
      <c r="C630" t="s">
        <v>27</v>
      </c>
      <c r="D630" s="5">
        <v>36886</v>
      </c>
      <c r="E630" s="41">
        <f ca="1">DATEDIF(D630,TODAY(),"y")</f>
        <v>21</v>
      </c>
      <c r="F630" s="42" t="str">
        <f>IFERROR(VLOOKUP(B630&amp;C630,AUS_male_points_list!$A$3:$S$1048576,19,FALSE), IFERROR(VLOOKUP(B630&amp;C630,AUS_female_points_list!$A$3:$S$1048576,19,FALSE),""))</f>
        <v/>
      </c>
      <c r="G630" s="2" t="str">
        <f>_xlfn.IFNA(VLOOKUP(B630&amp;C630,Nat_Champs!$C$2:$D$41,2,),"")</f>
        <v/>
      </c>
      <c r="H630" s="79">
        <f>IFERROR(VLOOKUP(B630&amp;C630,AUS_male_Toplist_21_22!$O$3:$R$2969,2,FALSE),IFERROR(VLOOKUP(B630&amp;C630,AUS_female_Toplist_21_22!$O$3:$R$2879,2,FALSE),"Not found"))</f>
        <v>1068</v>
      </c>
      <c r="I630" s="79">
        <f>IFERROR(VLOOKUP(B630&amp;C630,AUS_male_Toplist_21_22!$O$3:$R$2969,3,FALSE),IFERROR(VLOOKUP(B630&amp;C630,AUS_female_Toplist_21_22!$O$3:$R$2879,3,FALSE),"Not found"))</f>
        <v>119</v>
      </c>
      <c r="J630" s="2">
        <f>IFERROR(VLOOKUP(B630&amp;C630,AUS_male_Toplist_21_22!$O$3:$R$2969,4,FALSE),IFERROR(VLOOKUP(B630&amp;C630,AUS_female_Toplist_21_22!$O$3:$R$2879,4,FALSE),"Not found"))</f>
        <v>23</v>
      </c>
      <c r="K630" s="2">
        <f>(COUNTIF($B$2:$B630,$B630)=1)+0</f>
        <v>1</v>
      </c>
      <c r="L630" s="2">
        <f>IF(K630=1,RANK(H630,$H$2:$H$1208,0),"Alternate event")</f>
        <v>318</v>
      </c>
      <c r="M630" s="2" t="str">
        <f t="shared" si="28"/>
        <v>Carley THOMAS800m</v>
      </c>
      <c r="N630" t="str">
        <f>IF(COUNTIFS($M$2:$M$3996, M630)&gt;1, "Duplicate", "Unique")</f>
        <v>Unique</v>
      </c>
    </row>
    <row r="631" spans="1:14" x14ac:dyDescent="0.2">
      <c r="A631" s="2">
        <f t="shared" si="29"/>
        <v>104</v>
      </c>
      <c r="B631" t="s">
        <v>246</v>
      </c>
      <c r="C631" t="s">
        <v>28</v>
      </c>
      <c r="D631" s="5">
        <v>38256</v>
      </c>
      <c r="E631" s="41">
        <f ca="1">DATEDIF(D631,TODAY(),"y")</f>
        <v>17</v>
      </c>
      <c r="F631" s="42" t="str">
        <f>IFERROR(VLOOKUP(B631&amp;C631,AUS_male_points_list!$A$3:$S$1048576,19,FALSE), IFERROR(VLOOKUP(B631&amp;C631,AUS_female_points_list!$A$3:$S$1048576,19,FALSE),""))</f>
        <v/>
      </c>
      <c r="G631" s="2" t="str">
        <f>_xlfn.IFNA(VLOOKUP(B631&amp;C631,Nat_Champs!$C$2:$D$41,2,),"")</f>
        <v/>
      </c>
      <c r="H631" s="79">
        <f>IFERROR(VLOOKUP(B631&amp;C631,AUS_male_Toplist_21_22!$O$3:$R$2969,2,FALSE),IFERROR(VLOOKUP(B631&amp;C631,AUS_female_Toplist_21_22!$O$3:$R$2879,2,FALSE),"Not found"))</f>
        <v>1071</v>
      </c>
      <c r="I631" s="79">
        <f>IFERROR(VLOOKUP(B631&amp;C631,AUS_male_Toplist_21_22!$O$3:$R$2969,3,FALSE),IFERROR(VLOOKUP(B631&amp;C631,AUS_female_Toplist_21_22!$O$3:$R$2879,3,FALSE),"Not found"))</f>
        <v>119</v>
      </c>
      <c r="J631" s="2">
        <f>IFERROR(VLOOKUP(B631&amp;C631,AUS_male_Toplist_21_22!$O$3:$R$2969,4,FALSE),IFERROR(VLOOKUP(B631&amp;C631,AUS_female_Toplist_21_22!$O$3:$R$2879,4,FALSE),"Not found"))</f>
        <v>27</v>
      </c>
      <c r="K631" s="2">
        <f>(COUNTIF($B$2:$B631,$B631)=1)+0</f>
        <v>0</v>
      </c>
      <c r="L631" s="2" t="str">
        <f>IF(K631=1,RANK(H631,$H$2:$H$1208,0),"Alternate event")</f>
        <v>Alternate event</v>
      </c>
      <c r="M631" s="2" t="str">
        <f t="shared" si="28"/>
        <v>Hayley KITCHING1500m</v>
      </c>
      <c r="N631" t="str">
        <f>IF(COUNTIFS($M$2:$M$3996, M631)&gt;1, "Duplicate", "Unique")</f>
        <v>Unique</v>
      </c>
    </row>
    <row r="632" spans="1:14" x14ac:dyDescent="0.2">
      <c r="A632" s="2">
        <f t="shared" si="29"/>
        <v>104</v>
      </c>
      <c r="B632" t="s">
        <v>559</v>
      </c>
      <c r="C632" t="s">
        <v>26</v>
      </c>
      <c r="D632" s="5">
        <v>36818</v>
      </c>
      <c r="E632" s="41">
        <f ca="1">DATEDIF(D632,TODAY(),"y")</f>
        <v>21</v>
      </c>
      <c r="F632" s="42" t="str">
        <f>IFERROR(VLOOKUP(B632&amp;C632,AUS_male_points_list!$A$3:$S$1048576,19,FALSE), IFERROR(VLOOKUP(B632&amp;C632,AUS_female_points_list!$A$3:$S$1048576,19,FALSE),""))</f>
        <v/>
      </c>
      <c r="G632" s="2" t="str">
        <f>_xlfn.IFNA(VLOOKUP(B632&amp;C632,Nat_Champs!$C$2:$D$41,2,),"")</f>
        <v/>
      </c>
      <c r="H632" s="79">
        <f>IFERROR(VLOOKUP(B632&amp;C632,AUS_male_Toplist_21_22!$O$3:$R$2969,2,FALSE),IFERROR(VLOOKUP(B632&amp;C632,AUS_female_Toplist_21_22!$O$3:$R$2879,2,FALSE),"Not found"))</f>
        <v>1075</v>
      </c>
      <c r="I632" s="79">
        <f>IFERROR(VLOOKUP(B632&amp;C632,AUS_male_Toplist_21_22!$O$3:$R$2969,3,FALSE),IFERROR(VLOOKUP(B632&amp;C632,AUS_female_Toplist_21_22!$O$3:$R$2879,3,FALSE),"Not found"))</f>
        <v>120</v>
      </c>
      <c r="J632" s="2">
        <f>IFERROR(VLOOKUP(B632&amp;C632,AUS_male_Toplist_21_22!$O$3:$R$2969,4,FALSE),IFERROR(VLOOKUP(B632&amp;C632,AUS_female_Toplist_21_22!$O$3:$R$2879,4,FALSE),"Not found"))</f>
        <v>8</v>
      </c>
      <c r="K632" s="2">
        <f>(COUNTIF($B$2:$B632,$B632)=1)+0</f>
        <v>1</v>
      </c>
      <c r="L632" s="2">
        <f>IF(K632=1,RANK(H632,$H$2:$H$1208,0),"Alternate event")</f>
        <v>291</v>
      </c>
      <c r="M632" s="2" t="str">
        <f t="shared" ref="M632:M695" si="30">B632&amp;C632</f>
        <v>Tom WILLEMS400m</v>
      </c>
      <c r="N632" t="str">
        <f>IF(COUNTIFS($M$2:$M$3996, M632)&gt;1, "Duplicate", "Unique")</f>
        <v>Unique</v>
      </c>
    </row>
    <row r="633" spans="1:14" x14ac:dyDescent="0.2">
      <c r="A633" s="2">
        <f t="shared" si="29"/>
        <v>104</v>
      </c>
      <c r="B633" t="s">
        <v>1053</v>
      </c>
      <c r="C633" t="s">
        <v>40</v>
      </c>
      <c r="D633" s="5">
        <v>38095</v>
      </c>
      <c r="E633" s="41">
        <f ca="1">DATEDIF(D633,TODAY(),"y")</f>
        <v>17</v>
      </c>
      <c r="F633" s="42" t="str">
        <f>IFERROR(VLOOKUP(B633&amp;C633,AUS_male_points_list!$A$3:$S$1048576,19,FALSE), IFERROR(VLOOKUP(B633&amp;C633,AUS_female_points_list!$A$3:$S$1048576,19,FALSE),""))</f>
        <v/>
      </c>
      <c r="G633" s="2" t="str">
        <f>_xlfn.IFNA(VLOOKUP(B633&amp;C633,Nat_Champs!$C$2:$D$41,2,),"")</f>
        <v/>
      </c>
      <c r="H633" s="79">
        <f>IFERROR(VLOOKUP(B633&amp;C633,AUS_male_Toplist_21_22!$O$3:$R$2969,2,FALSE),IFERROR(VLOOKUP(B633&amp;C633,AUS_female_Toplist_21_22!$O$3:$R$2879,2,FALSE),"Not found"))</f>
        <v>886</v>
      </c>
      <c r="I633" s="79">
        <f>IFERROR(VLOOKUP(B633&amp;C633,AUS_male_Toplist_21_22!$O$3:$R$2969,3,FALSE),IFERROR(VLOOKUP(B633&amp;C633,AUS_female_Toplist_21_22!$O$3:$R$2879,3,FALSE),"Not found"))</f>
        <v>120</v>
      </c>
      <c r="J633" s="2">
        <f>IFERROR(VLOOKUP(B633&amp;C633,AUS_male_Toplist_21_22!$O$3:$R$2969,4,FALSE),IFERROR(VLOOKUP(B633&amp;C633,AUS_female_Toplist_21_22!$O$3:$R$2879,4,FALSE),"Not found"))</f>
        <v>8</v>
      </c>
      <c r="K633" s="2">
        <f>(COUNTIF($B$2:$B633,$B633)=1)+0</f>
        <v>1</v>
      </c>
      <c r="L633" s="2">
        <f>IF(K633=1,RANK(H633,$H$2:$H$1208,0),"Alternate event")</f>
        <v>844</v>
      </c>
      <c r="M633" s="2" t="str">
        <f t="shared" si="30"/>
        <v>Darcy MILLERdiscus-throw</v>
      </c>
      <c r="N633" t="str">
        <f>IF(COUNTIFS($M$2:$M$3996, M633)&gt;1, "Duplicate", "Unique")</f>
        <v>Unique</v>
      </c>
    </row>
    <row r="634" spans="1:14" x14ac:dyDescent="0.2">
      <c r="A634" s="2">
        <f t="shared" si="29"/>
        <v>104</v>
      </c>
      <c r="B634" t="s">
        <v>465</v>
      </c>
      <c r="C634" t="s">
        <v>39</v>
      </c>
      <c r="D634" s="5">
        <v>36319</v>
      </c>
      <c r="E634" s="41">
        <f ca="1">DATEDIF(D634,TODAY(),"y")</f>
        <v>22</v>
      </c>
      <c r="F634" s="42" t="str">
        <f>IFERROR(VLOOKUP(B634&amp;C634,AUS_male_points_list!$A$3:$S$1048576,19,FALSE), IFERROR(VLOOKUP(B634&amp;C634,AUS_female_points_list!$A$3:$S$1048576,19,FALSE),""))</f>
        <v/>
      </c>
      <c r="G634" s="2" t="str">
        <f>_xlfn.IFNA(VLOOKUP(B634&amp;C634,Nat_Champs!$C$2:$D$41,2,),"")</f>
        <v/>
      </c>
      <c r="H634" s="79">
        <f>IFERROR(VLOOKUP(B634&amp;C634,AUS_male_Toplist_21_22!$O$3:$R$2969,2,FALSE),IFERROR(VLOOKUP(B634&amp;C634,AUS_female_Toplist_21_22!$O$3:$R$2879,2,FALSE),"Not found"))</f>
        <v>803</v>
      </c>
      <c r="I634" s="79">
        <f>IFERROR(VLOOKUP(B634&amp;C634,AUS_male_Toplist_21_22!$O$3:$R$2969,3,FALSE),IFERROR(VLOOKUP(B634&amp;C634,AUS_female_Toplist_21_22!$O$3:$R$2879,3,FALSE),"Not found"))</f>
        <v>120</v>
      </c>
      <c r="J634" s="2">
        <f>IFERROR(VLOOKUP(B634&amp;C634,AUS_male_Toplist_21_22!$O$3:$R$2969,4,FALSE),IFERROR(VLOOKUP(B634&amp;C634,AUS_female_Toplist_21_22!$O$3:$R$2879,4,FALSE),"Not found"))</f>
        <v>11</v>
      </c>
      <c r="K634" s="2">
        <f>(COUNTIF($B$2:$B634,$B634)=1)+0</f>
        <v>1</v>
      </c>
      <c r="L634" s="2">
        <f>IF(K634=1,RANK(H634,$H$2:$H$1208,0),"Alternate event")</f>
        <v>924</v>
      </c>
      <c r="M634" s="2" t="str">
        <f t="shared" si="30"/>
        <v>Sarah THORPEshot-put</v>
      </c>
      <c r="N634" t="str">
        <f>IF(COUNTIFS($M$2:$M$3996, M634)&gt;1, "Duplicate", "Unique")</f>
        <v>Unique</v>
      </c>
    </row>
    <row r="635" spans="1:14" x14ac:dyDescent="0.2">
      <c r="A635" s="2">
        <f t="shared" si="29"/>
        <v>104</v>
      </c>
      <c r="B635" t="s">
        <v>1020</v>
      </c>
      <c r="C635" t="s">
        <v>34</v>
      </c>
      <c r="D635" s="5">
        <v>34994</v>
      </c>
      <c r="E635" s="41">
        <f ca="1">DATEDIF(D635,TODAY(),"y")</f>
        <v>26</v>
      </c>
      <c r="F635" s="42" t="str">
        <f>IFERROR(VLOOKUP(B635&amp;C635,AUS_male_points_list!$A$3:$S$1048576,19,FALSE), IFERROR(VLOOKUP(B635&amp;C635,AUS_female_points_list!$A$3:$S$1048576,19,FALSE),""))</f>
        <v/>
      </c>
      <c r="G635" s="2" t="str">
        <f>_xlfn.IFNA(VLOOKUP(B635&amp;C635,Nat_Champs!$C$2:$D$41,2,),"")</f>
        <v/>
      </c>
      <c r="H635" s="79">
        <f>IFERROR(VLOOKUP(B635&amp;C635,AUS_male_Toplist_21_22!$O$3:$R$2969,2,FALSE),IFERROR(VLOOKUP(B635&amp;C635,AUS_female_Toplist_21_22!$O$3:$R$2879,2,FALSE),"Not found"))</f>
        <v>980</v>
      </c>
      <c r="I635" s="79">
        <f>IFERROR(VLOOKUP(B635&amp;C635,AUS_male_Toplist_21_22!$O$3:$R$2969,3,FALSE),IFERROR(VLOOKUP(B635&amp;C635,AUS_female_Toplist_21_22!$O$3:$R$2879,3,FALSE),"Not found"))</f>
        <v>120</v>
      </c>
      <c r="J635" s="2">
        <f>IFERROR(VLOOKUP(B635&amp;C635,AUS_male_Toplist_21_22!$O$3:$R$2969,4,FALSE),IFERROR(VLOOKUP(B635&amp;C635,AUS_female_Toplist_21_22!$O$3:$R$2879,4,FALSE),"Not found"))</f>
        <v>13</v>
      </c>
      <c r="K635" s="2">
        <f>(COUNTIF($B$2:$B635,$B635)=1)+0</f>
        <v>1</v>
      </c>
      <c r="L635" s="2">
        <f>IF(K635=1,RANK(H635,$H$2:$H$1208,0),"Alternate event")</f>
        <v>650</v>
      </c>
      <c r="M635" s="2" t="str">
        <f t="shared" si="30"/>
        <v>Toby O'BRIEN3000msc</v>
      </c>
      <c r="N635" t="str">
        <f>IF(COUNTIFS($M$2:$M$3996, M635)&gt;1, "Duplicate", "Unique")</f>
        <v>Unique</v>
      </c>
    </row>
    <row r="636" spans="1:14" x14ac:dyDescent="0.2">
      <c r="A636" s="2">
        <f t="shared" si="29"/>
        <v>104</v>
      </c>
      <c r="B636" t="s">
        <v>678</v>
      </c>
      <c r="C636" t="s">
        <v>34</v>
      </c>
      <c r="D636" s="5">
        <v>33601</v>
      </c>
      <c r="E636" s="41">
        <f ca="1">DATEDIF(D636,TODAY(),"y")</f>
        <v>30</v>
      </c>
      <c r="F636" s="42" t="str">
        <f>IFERROR(VLOOKUP(B636&amp;C636,AUS_male_points_list!$A$3:$S$1048576,19,FALSE), IFERROR(VLOOKUP(B636&amp;C636,AUS_female_points_list!$A$3:$S$1048576,19,FALSE),""))</f>
        <v/>
      </c>
      <c r="G636" s="2" t="str">
        <f>_xlfn.IFNA(VLOOKUP(B636&amp;C636,Nat_Champs!$C$2:$D$41,2,),"")</f>
        <v/>
      </c>
      <c r="H636" s="79">
        <f>IFERROR(VLOOKUP(B636&amp;C636,AUS_male_Toplist_21_22!$O$3:$R$2969,2,FALSE),IFERROR(VLOOKUP(B636&amp;C636,AUS_female_Toplist_21_22!$O$3:$R$2879,2,FALSE),"Not found"))</f>
        <v>980</v>
      </c>
      <c r="I636" s="79">
        <f>IFERROR(VLOOKUP(B636&amp;C636,AUS_male_Toplist_21_22!$O$3:$R$2969,3,FALSE),IFERROR(VLOOKUP(B636&amp;C636,AUS_female_Toplist_21_22!$O$3:$R$2879,3,FALSE),"Not found"))</f>
        <v>120</v>
      </c>
      <c r="J636" s="2">
        <f>IFERROR(VLOOKUP(B636&amp;C636,AUS_male_Toplist_21_22!$O$3:$R$2969,4,FALSE),IFERROR(VLOOKUP(B636&amp;C636,AUS_female_Toplist_21_22!$O$3:$R$2879,4,FALSE),"Not found"))</f>
        <v>13</v>
      </c>
      <c r="K636" s="2">
        <f>(COUNTIF($B$2:$B636,$B636)=1)+0</f>
        <v>1</v>
      </c>
      <c r="L636" s="2">
        <f>IF(K636=1,RANK(H636,$H$2:$H$1208,0),"Alternate event")</f>
        <v>650</v>
      </c>
      <c r="M636" s="2" t="str">
        <f t="shared" si="30"/>
        <v>Christopher DALE3000msc</v>
      </c>
      <c r="N636" t="str">
        <f>IF(COUNTIFS($M$2:$M$3996, M636)&gt;1, "Duplicate", "Unique")</f>
        <v>Unique</v>
      </c>
    </row>
    <row r="637" spans="1:14" x14ac:dyDescent="0.2">
      <c r="A637" s="2">
        <f t="shared" si="29"/>
        <v>104</v>
      </c>
      <c r="B637" t="s">
        <v>707</v>
      </c>
      <c r="C637" t="s">
        <v>29</v>
      </c>
      <c r="D637" s="5">
        <v>35060</v>
      </c>
      <c r="E637" s="41">
        <f ca="1">DATEDIF(D637,TODAY(),"y")</f>
        <v>26</v>
      </c>
      <c r="F637" s="42" t="str">
        <f>IFERROR(VLOOKUP(B637&amp;C637,AUS_male_points_list!$A$3:$S$1048576,19,FALSE), IFERROR(VLOOKUP(B637&amp;C637,AUS_female_points_list!$A$3:$S$1048576,19,FALSE),""))</f>
        <v/>
      </c>
      <c r="G637" s="2" t="str">
        <f>_xlfn.IFNA(VLOOKUP(B637&amp;C637,Nat_Champs!$C$2:$D$41,2,),"")</f>
        <v/>
      </c>
      <c r="H637" s="79">
        <f>IFERROR(VLOOKUP(B637&amp;C637,AUS_male_Toplist_21_22!$O$3:$R$2969,2,FALSE),IFERROR(VLOOKUP(B637&amp;C637,AUS_female_Toplist_21_22!$O$3:$R$2879,2,FALSE),"Not found"))</f>
        <v>1047</v>
      </c>
      <c r="I637" s="79">
        <f>IFERROR(VLOOKUP(B637&amp;C637,AUS_male_Toplist_21_22!$O$3:$R$2969,3,FALSE),IFERROR(VLOOKUP(B637&amp;C637,AUS_female_Toplist_21_22!$O$3:$R$2879,3,FALSE),"Not found"))</f>
        <v>120</v>
      </c>
      <c r="J637" s="2">
        <f>IFERROR(VLOOKUP(B637&amp;C637,AUS_male_Toplist_21_22!$O$3:$R$2969,4,FALSE),IFERROR(VLOOKUP(B637&amp;C637,AUS_female_Toplist_21_22!$O$3:$R$2879,4,FALSE),"Not found"))</f>
        <v>20</v>
      </c>
      <c r="K637" s="2">
        <f>(COUNTIF($B$2:$B637,$B637)=1)+0</f>
        <v>1</v>
      </c>
      <c r="L637" s="2">
        <f>IF(K637=1,RANK(H637,$H$2:$H$1208,0),"Alternate event")</f>
        <v>400</v>
      </c>
      <c r="M637" s="2" t="str">
        <f t="shared" si="30"/>
        <v>Riley COCKS5000m</v>
      </c>
      <c r="N637" t="str">
        <f>IF(COUNTIFS($M$2:$M$3996, M637)&gt;1, "Duplicate", "Unique")</f>
        <v>Unique</v>
      </c>
    </row>
    <row r="638" spans="1:14" x14ac:dyDescent="0.2">
      <c r="A638" s="2">
        <f t="shared" si="29"/>
        <v>104</v>
      </c>
      <c r="B638" t="s">
        <v>598</v>
      </c>
      <c r="C638" t="s">
        <v>33</v>
      </c>
      <c r="D638" s="5">
        <v>36333</v>
      </c>
      <c r="E638" s="41">
        <f ca="1">DATEDIF(D638,TODAY(),"y")</f>
        <v>22</v>
      </c>
      <c r="F638" s="42" t="str">
        <f>IFERROR(VLOOKUP(B638&amp;C638,AUS_male_points_list!$A$3:$S$1048576,19,FALSE), IFERROR(VLOOKUP(B638&amp;C638,AUS_female_points_list!$A$3:$S$1048576,19,FALSE),""))</f>
        <v/>
      </c>
      <c r="G638" s="2" t="str">
        <f>_xlfn.IFNA(VLOOKUP(B638&amp;C638,Nat_Champs!$C$2:$D$41,2,),"")</f>
        <v/>
      </c>
      <c r="H638" s="79">
        <f>IFERROR(VLOOKUP(B638&amp;C638,AUS_male_Toplist_21_22!$O$3:$R$2969,2,FALSE),IFERROR(VLOOKUP(B638&amp;C638,AUS_female_Toplist_21_22!$O$3:$R$2879,2,FALSE),"Not found"))</f>
        <v>1010</v>
      </c>
      <c r="I638" s="79">
        <f>IFERROR(VLOOKUP(B638&amp;C638,AUS_male_Toplist_21_22!$O$3:$R$2969,3,FALSE),IFERROR(VLOOKUP(B638&amp;C638,AUS_female_Toplist_21_22!$O$3:$R$2879,3,FALSE),"Not found"))</f>
        <v>121</v>
      </c>
      <c r="J638" s="2">
        <f>IFERROR(VLOOKUP(B638&amp;C638,AUS_male_Toplist_21_22!$O$3:$R$2969,4,FALSE),IFERROR(VLOOKUP(B638&amp;C638,AUS_female_Toplist_21_22!$O$3:$R$2879,4,FALSE),"Not found"))</f>
        <v>9</v>
      </c>
      <c r="K638" s="2">
        <f>(COUNTIF($B$2:$B638,$B638)=1)+0</f>
        <v>1</v>
      </c>
      <c r="L638" s="2">
        <f>IF(K638=1,RANK(H638,$H$2:$H$1208,0),"Alternate event")</f>
        <v>550</v>
      </c>
      <c r="M638" s="2" t="str">
        <f t="shared" si="30"/>
        <v>Michael TSOTSOS400mh</v>
      </c>
      <c r="N638" t="str">
        <f>IF(COUNTIFS($M$2:$M$3996, M638)&gt;1, "Duplicate", "Unique")</f>
        <v>Unique</v>
      </c>
    </row>
    <row r="639" spans="1:14" x14ac:dyDescent="0.2">
      <c r="A639" s="2">
        <f t="shared" si="29"/>
        <v>104</v>
      </c>
      <c r="B639" t="s">
        <v>516</v>
      </c>
      <c r="C639" t="s">
        <v>25</v>
      </c>
      <c r="D639" s="5">
        <v>35423</v>
      </c>
      <c r="E639" s="41">
        <f ca="1">DATEDIF(D639,TODAY(),"y")</f>
        <v>25</v>
      </c>
      <c r="F639" s="42" t="str">
        <f>IFERROR(VLOOKUP(B639&amp;C639,AUS_male_points_list!$A$3:$S$1048576,19,FALSE), IFERROR(VLOOKUP(B639&amp;C639,AUS_female_points_list!$A$3:$S$1048576,19,FALSE),""))</f>
        <v/>
      </c>
      <c r="G639" s="2" t="str">
        <f>_xlfn.IFNA(VLOOKUP(B639&amp;C639,Nat_Champs!$C$2:$D$41,2,),"")</f>
        <v/>
      </c>
      <c r="H639" s="79">
        <f>IFERROR(VLOOKUP(B639&amp;C639,AUS_male_Toplist_21_22!$O$3:$R$2969,2,FALSE),IFERROR(VLOOKUP(B639&amp;C639,AUS_female_Toplist_21_22!$O$3:$R$2879,2,FALSE),"Not found"))</f>
        <v>1079</v>
      </c>
      <c r="I639" s="79">
        <f>IFERROR(VLOOKUP(B639&amp;C639,AUS_male_Toplist_21_22!$O$3:$R$2969,3,FALSE),IFERROR(VLOOKUP(B639&amp;C639,AUS_female_Toplist_21_22!$O$3:$R$2879,3,FALSE),"Not found"))</f>
        <v>121</v>
      </c>
      <c r="J639" s="2">
        <f>IFERROR(VLOOKUP(B639&amp;C639,AUS_male_Toplist_21_22!$O$3:$R$2969,4,FALSE),IFERROR(VLOOKUP(B639&amp;C639,AUS_female_Toplist_21_22!$O$3:$R$2879,4,FALSE),"Not found"))</f>
        <v>11</v>
      </c>
      <c r="K639" s="2">
        <f>(COUNTIF($B$2:$B639,$B639)=1)+0</f>
        <v>1</v>
      </c>
      <c r="L639" s="2">
        <f>IF(K639=1,RANK(H639,$H$2:$H$1208,0),"Alternate event")</f>
        <v>270</v>
      </c>
      <c r="M639" s="2" t="str">
        <f t="shared" si="30"/>
        <v>Michael ROMANIN200m</v>
      </c>
      <c r="N639" t="str">
        <f>IF(COUNTIFS($M$2:$M$3996, M639)&gt;1, "Duplicate", "Unique")</f>
        <v>Unique</v>
      </c>
    </row>
    <row r="640" spans="1:14" x14ac:dyDescent="0.2">
      <c r="A640" s="2">
        <f t="shared" si="29"/>
        <v>104</v>
      </c>
      <c r="B640" t="s">
        <v>1011</v>
      </c>
      <c r="C640" t="s">
        <v>27</v>
      </c>
      <c r="D640" s="5">
        <v>37660</v>
      </c>
      <c r="E640" s="41">
        <f ca="1">DATEDIF(D640,TODAY(),"y")</f>
        <v>19</v>
      </c>
      <c r="F640" s="42" t="str">
        <f>IFERROR(VLOOKUP(B640&amp;C640,AUS_male_points_list!$A$3:$S$1048576,19,FALSE), IFERROR(VLOOKUP(B640&amp;C640,AUS_female_points_list!$A$3:$S$1048576,19,FALSE),""))</f>
        <v/>
      </c>
      <c r="G640" s="2" t="str">
        <f>_xlfn.IFNA(VLOOKUP(B640&amp;C640,Nat_Champs!$C$2:$D$41,2,),"")</f>
        <v/>
      </c>
      <c r="H640" s="79">
        <f>IFERROR(VLOOKUP(B640&amp;C640,AUS_male_Toplist_21_22!$O$3:$R$2969,2,FALSE),IFERROR(VLOOKUP(B640&amp;C640,AUS_female_Toplist_21_22!$O$3:$R$2879,2,FALSE),"Not found"))</f>
        <v>1073</v>
      </c>
      <c r="I640" s="79">
        <f>IFERROR(VLOOKUP(B640&amp;C640,AUS_male_Toplist_21_22!$O$3:$R$2969,3,FALSE),IFERROR(VLOOKUP(B640&amp;C640,AUS_female_Toplist_21_22!$O$3:$R$2879,3,FALSE),"Not found"))</f>
        <v>121</v>
      </c>
      <c r="J640" s="2">
        <f>IFERROR(VLOOKUP(B640&amp;C640,AUS_male_Toplist_21_22!$O$3:$R$2969,4,FALSE),IFERROR(VLOOKUP(B640&amp;C640,AUS_female_Toplist_21_22!$O$3:$R$2879,4,FALSE),"Not found"))</f>
        <v>11</v>
      </c>
      <c r="K640" s="2">
        <f>(COUNTIF($B$2:$B640,$B640)=1)+0</f>
        <v>0</v>
      </c>
      <c r="L640" s="2" t="str">
        <f>IF(K640=1,RANK(H640,$H$2:$H$1208,0),"Alternate event")</f>
        <v>Alternate event</v>
      </c>
      <c r="M640" s="2" t="str">
        <f t="shared" si="30"/>
        <v>Tomas PALFREY800m</v>
      </c>
      <c r="N640" t="str">
        <f>IF(COUNTIFS($M$2:$M$3996, M640)&gt;1, "Duplicate", "Unique")</f>
        <v>Unique</v>
      </c>
    </row>
    <row r="641" spans="1:14" x14ac:dyDescent="0.2">
      <c r="A641" s="2">
        <f t="shared" si="29"/>
        <v>104</v>
      </c>
      <c r="B641" t="s">
        <v>913</v>
      </c>
      <c r="C641" t="s">
        <v>34</v>
      </c>
      <c r="D641" s="5">
        <v>38600</v>
      </c>
      <c r="E641" s="41">
        <f ca="1">DATEDIF(D641,TODAY(),"y")</f>
        <v>16</v>
      </c>
      <c r="F641" s="42" t="str">
        <f>IFERROR(VLOOKUP(B641&amp;C641,AUS_male_points_list!$A$3:$S$1048576,19,FALSE), IFERROR(VLOOKUP(B641&amp;C641,AUS_female_points_list!$A$3:$S$1048576,19,FALSE),""))</f>
        <v/>
      </c>
      <c r="G641" s="2" t="str">
        <f>_xlfn.IFNA(VLOOKUP(B641&amp;C641,Nat_Champs!$C$2:$D$41,2,),"")</f>
        <v/>
      </c>
      <c r="H641" s="79">
        <f>IFERROR(VLOOKUP(B641&amp;C641,AUS_male_Toplist_21_22!$O$3:$R$2969,2,FALSE),IFERROR(VLOOKUP(B641&amp;C641,AUS_female_Toplist_21_22!$O$3:$R$2879,2,FALSE),"Not found"))</f>
        <v>966</v>
      </c>
      <c r="I641" s="79">
        <f>IFERROR(VLOOKUP(B641&amp;C641,AUS_male_Toplist_21_22!$O$3:$R$2969,3,FALSE),IFERROR(VLOOKUP(B641&amp;C641,AUS_female_Toplist_21_22!$O$3:$R$2879,3,FALSE),"Not found"))</f>
        <v>121</v>
      </c>
      <c r="J641" s="2">
        <f>IFERROR(VLOOKUP(B641&amp;C641,AUS_male_Toplist_21_22!$O$3:$R$2969,4,FALSE),IFERROR(VLOOKUP(B641&amp;C641,AUS_female_Toplist_21_22!$O$3:$R$2879,4,FALSE),"Not found"))</f>
        <v>25</v>
      </c>
      <c r="K641" s="2">
        <f>(COUNTIF($B$2:$B641,$B641)=1)+0</f>
        <v>1</v>
      </c>
      <c r="L641" s="2">
        <f>IF(K641=1,RANK(H641,$H$2:$H$1208,0),"Alternate event")</f>
        <v>695</v>
      </c>
      <c r="M641" s="2" t="str">
        <f t="shared" si="30"/>
        <v>Allegra MCGIVERN3000msc</v>
      </c>
      <c r="N641" t="str">
        <f>IF(COUNTIFS($M$2:$M$3996, M641)&gt;1, "Duplicate", "Unique")</f>
        <v>Unique</v>
      </c>
    </row>
    <row r="642" spans="1:14" x14ac:dyDescent="0.2">
      <c r="A642" s="2">
        <f t="shared" ref="A642:A705" si="31">IF(AND(K642=1,J642&lt;=3),A641+1,A641)</f>
        <v>104</v>
      </c>
      <c r="B642" t="s">
        <v>871</v>
      </c>
      <c r="C642" t="s">
        <v>35</v>
      </c>
      <c r="D642" s="5">
        <v>33610</v>
      </c>
      <c r="E642" s="41">
        <f ca="1">DATEDIF(D642,TODAY(),"y")</f>
        <v>30</v>
      </c>
      <c r="F642" s="42" t="str">
        <f>IFERROR(VLOOKUP(B642&amp;C642,AUS_male_points_list!$A$3:$S$1048576,19,FALSE), IFERROR(VLOOKUP(B642&amp;C642,AUS_female_points_list!$A$3:$S$1048576,19,FALSE),""))</f>
        <v/>
      </c>
      <c r="G642" s="2" t="str">
        <f>_xlfn.IFNA(VLOOKUP(B642&amp;C642,Nat_Champs!$C$2:$D$41,2,),"")</f>
        <v/>
      </c>
      <c r="H642" s="79">
        <f>IFERROR(VLOOKUP(B642&amp;C642,AUS_male_Toplist_21_22!$O$3:$R$2969,2,FALSE),IFERROR(VLOOKUP(B642&amp;C642,AUS_female_Toplist_21_22!$O$3:$R$2879,2,FALSE),"Not found"))</f>
        <v>955</v>
      </c>
      <c r="I642" s="79">
        <f>IFERROR(VLOOKUP(B642&amp;C642,AUS_male_Toplist_21_22!$O$3:$R$2969,3,FALSE),IFERROR(VLOOKUP(B642&amp;C642,AUS_female_Toplist_21_22!$O$3:$R$2879,3,FALSE),"Not found"))</f>
        <v>121</v>
      </c>
      <c r="J642" s="2">
        <f>IFERROR(VLOOKUP(B642&amp;C642,AUS_male_Toplist_21_22!$O$3:$R$2969,4,FALSE),IFERROR(VLOOKUP(B642&amp;C642,AUS_female_Toplist_21_22!$O$3:$R$2879,4,FALSE),"Not found"))</f>
        <v>26</v>
      </c>
      <c r="K642" s="2">
        <f>(COUNTIF($B$2:$B642,$B642)=1)+0</f>
        <v>1</v>
      </c>
      <c r="L642" s="2">
        <f>IF(K642=1,RANK(H642,$H$2:$H$1208,0),"Alternate event")</f>
        <v>725</v>
      </c>
      <c r="M642" s="2" t="str">
        <f t="shared" si="30"/>
        <v>Denise SNYDERhigh-jump</v>
      </c>
      <c r="N642" t="str">
        <f>IF(COUNTIFS($M$2:$M$3996, M642)&gt;1, "Duplicate", "Unique")</f>
        <v>Unique</v>
      </c>
    </row>
    <row r="643" spans="1:14" x14ac:dyDescent="0.2">
      <c r="A643" s="2">
        <f t="shared" si="31"/>
        <v>104</v>
      </c>
      <c r="B643" t="s">
        <v>507</v>
      </c>
      <c r="C643" t="s">
        <v>2</v>
      </c>
      <c r="D643" s="5">
        <v>36427</v>
      </c>
      <c r="E643" s="41">
        <f ca="1">DATEDIF(D643,TODAY(),"y")</f>
        <v>22</v>
      </c>
      <c r="F643" s="42" t="str">
        <f>IFERROR(VLOOKUP(B643&amp;C643,AUS_male_points_list!$A$3:$S$1048576,19,FALSE), IFERROR(VLOOKUP(B643&amp;C643,AUS_female_points_list!$A$3:$S$1048576,19,FALSE),""))</f>
        <v/>
      </c>
      <c r="G643" s="2" t="str">
        <f>_xlfn.IFNA(VLOOKUP(B643&amp;C643,Nat_Champs!$C$2:$D$41,2,),"")</f>
        <v/>
      </c>
      <c r="H643" s="79">
        <f>IFERROR(VLOOKUP(B643&amp;C643,AUS_male_Toplist_21_22!$O$3:$R$2969,2,FALSE),IFERROR(VLOOKUP(B643&amp;C643,AUS_female_Toplist_21_22!$O$3:$R$2879,2,FALSE),"Not found"))</f>
        <v>1095</v>
      </c>
      <c r="I643" s="79">
        <f>IFERROR(VLOOKUP(B643&amp;C643,AUS_male_Toplist_21_22!$O$3:$R$2969,3,FALSE),IFERROR(VLOOKUP(B643&amp;C643,AUS_female_Toplist_21_22!$O$3:$R$2879,3,FALSE),"Not found"))</f>
        <v>122</v>
      </c>
      <c r="J643" s="2">
        <f>IFERROR(VLOOKUP(B643&amp;C643,AUS_male_Toplist_21_22!$O$3:$R$2969,4,FALSE),IFERROR(VLOOKUP(B643&amp;C643,AUS_female_Toplist_21_22!$O$3:$R$2879,4,FALSE),"Not found"))</f>
        <v>8</v>
      </c>
      <c r="K643" s="2">
        <f>(COUNTIF($B$2:$B643,$B643)=1)+0</f>
        <v>1</v>
      </c>
      <c r="L643" s="2">
        <f>IF(K643=1,RANK(H643,$H$2:$H$1208,0),"Alternate event")</f>
        <v>212</v>
      </c>
      <c r="M643" s="2" t="str">
        <f t="shared" si="30"/>
        <v>Will ROBERTS100m</v>
      </c>
      <c r="N643" t="str">
        <f>IF(COUNTIFS($M$2:$M$3996, M643)&gt;1, "Duplicate", "Unique")</f>
        <v>Unique</v>
      </c>
    </row>
    <row r="644" spans="1:14" x14ac:dyDescent="0.2">
      <c r="A644" s="2">
        <f t="shared" si="31"/>
        <v>104</v>
      </c>
      <c r="B644" t="s">
        <v>509</v>
      </c>
      <c r="C644" t="s">
        <v>2</v>
      </c>
      <c r="D644" s="5">
        <v>35389</v>
      </c>
      <c r="E644" s="41">
        <f ca="1">DATEDIF(D644,TODAY(),"y")</f>
        <v>25</v>
      </c>
      <c r="F644" s="42" t="str">
        <f>IFERROR(VLOOKUP(B644&amp;C644,AUS_male_points_list!$A$3:$S$1048576,19,FALSE), IFERROR(VLOOKUP(B644&amp;C644,AUS_female_points_list!$A$3:$S$1048576,19,FALSE),""))</f>
        <v/>
      </c>
      <c r="G644" s="2" t="str">
        <f>_xlfn.IFNA(VLOOKUP(B644&amp;C644,Nat_Champs!$C$2:$D$41,2,),"")</f>
        <v/>
      </c>
      <c r="H644" s="79">
        <f>IFERROR(VLOOKUP(B644&amp;C644,AUS_male_Toplist_21_22!$O$3:$R$2969,2,FALSE),IFERROR(VLOOKUP(B644&amp;C644,AUS_female_Toplist_21_22!$O$3:$R$2879,2,FALSE),"Not found"))</f>
        <v>1095</v>
      </c>
      <c r="I644" s="79">
        <f>IFERROR(VLOOKUP(B644&amp;C644,AUS_male_Toplist_21_22!$O$3:$R$2969,3,FALSE),IFERROR(VLOOKUP(B644&amp;C644,AUS_female_Toplist_21_22!$O$3:$R$2879,3,FALSE),"Not found"))</f>
        <v>122</v>
      </c>
      <c r="J644" s="2">
        <f>IFERROR(VLOOKUP(B644&amp;C644,AUS_male_Toplist_21_22!$O$3:$R$2969,4,FALSE),IFERROR(VLOOKUP(B644&amp;C644,AUS_female_Toplist_21_22!$O$3:$R$2879,4,FALSE),"Not found"))</f>
        <v>8</v>
      </c>
      <c r="K644" s="2">
        <f>(COUNTIF($B$2:$B644,$B644)=1)+0</f>
        <v>1</v>
      </c>
      <c r="L644" s="2">
        <f>IF(K644=1,RANK(H644,$H$2:$H$1208,0),"Alternate event")</f>
        <v>212</v>
      </c>
      <c r="M644" s="2" t="str">
        <f t="shared" si="30"/>
        <v>Jacob DESPARD100m</v>
      </c>
      <c r="N644" t="str">
        <f>IF(COUNTIFS($M$2:$M$3996, M644)&gt;1, "Duplicate", "Unique")</f>
        <v>Unique</v>
      </c>
    </row>
    <row r="645" spans="1:14" x14ac:dyDescent="0.2">
      <c r="A645" s="2">
        <f t="shared" si="31"/>
        <v>104</v>
      </c>
      <c r="B645" t="s">
        <v>103</v>
      </c>
      <c r="C645" s="5" t="s">
        <v>2</v>
      </c>
      <c r="D645" s="5">
        <v>34768</v>
      </c>
      <c r="E645" s="41">
        <f ca="1">DATEDIF(D645,TODAY(),"y")</f>
        <v>27</v>
      </c>
      <c r="F645" s="42" t="str">
        <f>IFERROR(VLOOKUP(B645&amp;C645,AUS_male_points_list!$A$3:$S$1048576,19,FALSE), IFERROR(VLOOKUP(B645&amp;C645,AUS_female_points_list!$A$3:$S$1048576,19,FALSE),""))</f>
        <v/>
      </c>
      <c r="G645" s="2" t="str">
        <f>_xlfn.IFNA(VLOOKUP(B645&amp;C645,Nat_Champs!$C$2:$D$41,2,),"")</f>
        <v/>
      </c>
      <c r="H645" s="79">
        <f>IFERROR(VLOOKUP(B645&amp;C645,AUS_male_Toplist_21_22!$O$3:$R$2969,2,FALSE),IFERROR(VLOOKUP(B645&amp;C645,AUS_female_Toplist_21_22!$O$3:$R$2879,2,FALSE),"Not found"))</f>
        <v>1078</v>
      </c>
      <c r="I645" s="79">
        <f>IFERROR(VLOOKUP(B645&amp;C645,AUS_male_Toplist_21_22!$O$3:$R$2969,3,FALSE),IFERROR(VLOOKUP(B645&amp;C645,AUS_female_Toplist_21_22!$O$3:$R$2879,3,FALSE),"Not found"))</f>
        <v>122</v>
      </c>
      <c r="J645" s="2">
        <f>IFERROR(VLOOKUP(B645&amp;C645,AUS_male_Toplist_21_22!$O$3:$R$2969,4,FALSE),IFERROR(VLOOKUP(B645&amp;C645,AUS_female_Toplist_21_22!$O$3:$R$2879,4,FALSE),"Not found"))</f>
        <v>13</v>
      </c>
      <c r="K645" s="2">
        <f>(COUNTIF($B$2:$B645,$B645)=1)+0</f>
        <v>1</v>
      </c>
      <c r="L645" s="2">
        <f>IF(K645=1,RANK(H645,$H$2:$H$1208,0),"Alternate event")</f>
        <v>275</v>
      </c>
      <c r="M645" s="2" t="str">
        <f t="shared" si="30"/>
        <v>Naa ANANG100m</v>
      </c>
      <c r="N645" t="str">
        <f>IF(COUNTIFS($M$2:$M$3996, M645)&gt;1, "Duplicate", "Unique")</f>
        <v>Unique</v>
      </c>
    </row>
    <row r="646" spans="1:14" x14ac:dyDescent="0.2">
      <c r="A646" s="2">
        <f t="shared" si="31"/>
        <v>104</v>
      </c>
      <c r="B646" t="s">
        <v>953</v>
      </c>
      <c r="C646" t="s">
        <v>42</v>
      </c>
      <c r="D646" s="5">
        <v>37301</v>
      </c>
      <c r="E646" s="41">
        <f ca="1">DATEDIF(D646,TODAY(),"y")</f>
        <v>20</v>
      </c>
      <c r="F646" s="42" t="str">
        <f>IFERROR(VLOOKUP(B646&amp;C646,AUS_male_points_list!$A$3:$S$1048576,19,FALSE), IFERROR(VLOOKUP(B646&amp;C646,AUS_female_points_list!$A$3:$S$1048576,19,FALSE),""))</f>
        <v/>
      </c>
      <c r="G646" s="2" t="str">
        <f>_xlfn.IFNA(VLOOKUP(B646&amp;C646,Nat_Champs!$C$2:$D$41,2,),"")</f>
        <v/>
      </c>
      <c r="H646" s="79">
        <f>IFERROR(VLOOKUP(B646&amp;C646,AUS_male_Toplist_21_22!$O$3:$R$2969,2,FALSE),IFERROR(VLOOKUP(B646&amp;C646,AUS_female_Toplist_21_22!$O$3:$R$2879,2,FALSE),"Not found"))</f>
        <v>774</v>
      </c>
      <c r="I646" s="79">
        <f>IFERROR(VLOOKUP(B646&amp;C646,AUS_male_Toplist_21_22!$O$3:$R$2969,3,FALSE),IFERROR(VLOOKUP(B646&amp;C646,AUS_female_Toplist_21_22!$O$3:$R$2879,3,FALSE),"Not found"))</f>
        <v>122</v>
      </c>
      <c r="J646" s="2">
        <f>IFERROR(VLOOKUP(B646&amp;C646,AUS_male_Toplist_21_22!$O$3:$R$2969,4,FALSE),IFERROR(VLOOKUP(B646&amp;C646,AUS_female_Toplist_21_22!$O$3:$R$2879,4,FALSE),"Not found"))</f>
        <v>15</v>
      </c>
      <c r="K646" s="2">
        <f>(COUNTIF($B$2:$B646,$B646)=1)+0</f>
        <v>1</v>
      </c>
      <c r="L646" s="2">
        <f>IF(K646=1,RANK(H646,$H$2:$H$1208,0),"Alternate event")</f>
        <v>945</v>
      </c>
      <c r="M646" s="2" t="str">
        <f t="shared" si="30"/>
        <v>Rachel HOSIEhammer-throw</v>
      </c>
      <c r="N646" t="str">
        <f>IF(COUNTIFS($M$2:$M$3996, M646)&gt;1, "Duplicate", "Unique")</f>
        <v>Unique</v>
      </c>
    </row>
    <row r="647" spans="1:14" x14ac:dyDescent="0.2">
      <c r="A647" s="2">
        <f t="shared" si="31"/>
        <v>104</v>
      </c>
      <c r="B647" t="s">
        <v>5500</v>
      </c>
      <c r="C647" t="s">
        <v>32</v>
      </c>
      <c r="D647" s="5">
        <v>35736</v>
      </c>
      <c r="E647" s="41">
        <f ca="1">DATEDIF(D647,TODAY(),"y")</f>
        <v>24</v>
      </c>
      <c r="F647" s="42" t="str">
        <f>IFERROR(VLOOKUP(B647&amp;C647,AUS_male_points_list!$A$3:$S$1048576,19,FALSE), IFERROR(VLOOKUP(B647&amp;C647,AUS_female_points_list!$A$3:$S$1048576,19,FALSE),""))</f>
        <v/>
      </c>
      <c r="G647" s="2" t="str">
        <f>_xlfn.IFNA(VLOOKUP(B647&amp;C647,Nat_Champs!$C$2:$D$41,2,),"")</f>
        <v/>
      </c>
      <c r="H647" s="79">
        <f>IFERROR(VLOOKUP(B647&amp;C647,AUS_male_Toplist_21_22!$O$3:$R$2969,2,FALSE),IFERROR(VLOOKUP(B647&amp;C647,AUS_female_Toplist_21_22!$O$3:$R$2879,2,FALSE),"Not found"))</f>
        <v>1015</v>
      </c>
      <c r="I647" s="79">
        <f>IFERROR(VLOOKUP(B647&amp;C647,AUS_male_Toplist_21_22!$O$3:$R$2969,3,FALSE),IFERROR(VLOOKUP(B647&amp;C647,AUS_female_Toplist_21_22!$O$3:$R$2879,3,FALSE),"Not found"))</f>
        <v>122</v>
      </c>
      <c r="J647" s="2">
        <f>IFERROR(VLOOKUP(B647&amp;C647,AUS_male_Toplist_21_22!$O$3:$R$2969,4,FALSE),IFERROR(VLOOKUP(B647&amp;C647,AUS_female_Toplist_21_22!$O$3:$R$2879,4,FALSE),"Not found"))</f>
        <v>16</v>
      </c>
      <c r="K647" s="2">
        <f>(COUNTIF($B$2:$B647,$B647)=1)+0</f>
        <v>1</v>
      </c>
      <c r="L647" s="2">
        <f>IF(K647=1,RANK(H647,$H$2:$H$1208,0),"Alternate event")</f>
        <v>532</v>
      </c>
      <c r="M647" s="2" t="str">
        <f t="shared" si="30"/>
        <v>Carla TAKCHI100mh</v>
      </c>
      <c r="N647" t="str">
        <f>IF(COUNTIFS($M$2:$M$3996, M647)&gt;1, "Duplicate", "Unique")</f>
        <v>Unique</v>
      </c>
    </row>
    <row r="648" spans="1:14" x14ac:dyDescent="0.2">
      <c r="A648" s="2">
        <f t="shared" si="31"/>
        <v>104</v>
      </c>
      <c r="B648" t="s">
        <v>324</v>
      </c>
      <c r="C648" t="s">
        <v>30</v>
      </c>
      <c r="D648" s="5">
        <v>34621</v>
      </c>
      <c r="E648" s="41">
        <f ca="1">DATEDIF(D648,TODAY(),"y")</f>
        <v>27</v>
      </c>
      <c r="F648" s="42" t="str">
        <f>IFERROR(VLOOKUP(B648&amp;C648,AUS_male_points_list!$A$3:$S$1048576,19,FALSE), IFERROR(VLOOKUP(B648&amp;C648,AUS_female_points_list!$A$3:$S$1048576,19,FALSE),""))</f>
        <v/>
      </c>
      <c r="G648" s="2" t="str">
        <f>_xlfn.IFNA(VLOOKUP(B648&amp;C648,Nat_Champs!$C$2:$D$41,2,),"")</f>
        <v/>
      </c>
      <c r="H648" s="79">
        <f>IFERROR(VLOOKUP(B648&amp;C648,AUS_male_Toplist_21_22!$O$3:$R$2969,2,FALSE),IFERROR(VLOOKUP(B648&amp;C648,AUS_female_Toplist_21_22!$O$3:$R$2879,2,FALSE),"Not found"))</f>
        <v>969</v>
      </c>
      <c r="I648" s="79">
        <f>IFERROR(VLOOKUP(B648&amp;C648,AUS_male_Toplist_21_22!$O$3:$R$2969,3,FALSE),IFERROR(VLOOKUP(B648&amp;C648,AUS_female_Toplist_21_22!$O$3:$R$2879,3,FALSE),"Not found"))</f>
        <v>122</v>
      </c>
      <c r="J648" s="2">
        <f>IFERROR(VLOOKUP(B648&amp;C648,AUS_male_Toplist_21_22!$O$3:$R$2969,4,FALSE),IFERROR(VLOOKUP(B648&amp;C648,AUS_female_Toplist_21_22!$O$3:$R$2879,4,FALSE),"Not found"))</f>
        <v>18</v>
      </c>
      <c r="K648" s="2">
        <f>(COUNTIF($B$2:$B648,$B648)=1)+0</f>
        <v>0</v>
      </c>
      <c r="L648" s="2" t="str">
        <f>IF(K648=1,RANK(H648,$H$2:$H$1208,0),"Alternate event")</f>
        <v>Alternate event</v>
      </c>
      <c r="M648" s="2" t="str">
        <f t="shared" si="30"/>
        <v>Emily RYAN10000m</v>
      </c>
      <c r="N648" t="str">
        <f>IF(COUNTIFS($M$2:$M$3996, M648)&gt;1, "Duplicate", "Unique")</f>
        <v>Unique</v>
      </c>
    </row>
    <row r="649" spans="1:14" x14ac:dyDescent="0.2">
      <c r="A649" s="2">
        <f t="shared" si="31"/>
        <v>104</v>
      </c>
      <c r="B649" t="s">
        <v>887</v>
      </c>
      <c r="C649" t="s">
        <v>29</v>
      </c>
      <c r="D649" s="5">
        <v>34300</v>
      </c>
      <c r="E649" s="41">
        <f ca="1">DATEDIF(D649,TODAY(),"y")</f>
        <v>28</v>
      </c>
      <c r="F649" s="42" t="str">
        <f>IFERROR(VLOOKUP(B649&amp;C649,AUS_male_points_list!$A$3:$S$1048576,19,FALSE), IFERROR(VLOOKUP(B649&amp;C649,AUS_female_points_list!$A$3:$S$1048576,19,FALSE),""))</f>
        <v/>
      </c>
      <c r="G649" s="2" t="str">
        <f>_xlfn.IFNA(VLOOKUP(B649&amp;C649,Nat_Champs!$C$2:$D$41,2,),"")</f>
        <v/>
      </c>
      <c r="H649" s="79">
        <f>IFERROR(VLOOKUP(B649&amp;C649,AUS_male_Toplist_21_22!$O$3:$R$2969,2,FALSE),IFERROR(VLOOKUP(B649&amp;C649,AUS_female_Toplist_21_22!$O$3:$R$2879,2,FALSE),"Not found"))</f>
        <v>1046</v>
      </c>
      <c r="I649" s="79">
        <f>IFERROR(VLOOKUP(B649&amp;C649,AUS_male_Toplist_21_22!$O$3:$R$2969,3,FALSE),IFERROR(VLOOKUP(B649&amp;C649,AUS_female_Toplist_21_22!$O$3:$R$2879,3,FALSE),"Not found"))</f>
        <v>122</v>
      </c>
      <c r="J649" s="2">
        <f>IFERROR(VLOOKUP(B649&amp;C649,AUS_male_Toplist_21_22!$O$3:$R$2969,4,FALSE),IFERROR(VLOOKUP(B649&amp;C649,AUS_female_Toplist_21_22!$O$3:$R$2879,4,FALSE),"Not found"))</f>
        <v>21</v>
      </c>
      <c r="K649" s="2">
        <f>(COUNTIF($B$2:$B649,$B649)=1)+0</f>
        <v>0</v>
      </c>
      <c r="L649" s="2" t="str">
        <f>IF(K649=1,RANK(H649,$H$2:$H$1208,0),"Alternate event")</f>
        <v>Alternate event</v>
      </c>
      <c r="M649" s="2" t="str">
        <f t="shared" si="30"/>
        <v>James HANSEN5000m</v>
      </c>
      <c r="N649" t="str">
        <f>IF(COUNTIFS($M$2:$M$3996, M649)&gt;1, "Duplicate", "Unique")</f>
        <v>Unique</v>
      </c>
    </row>
    <row r="650" spans="1:14" x14ac:dyDescent="0.2">
      <c r="A650" s="2">
        <f t="shared" si="31"/>
        <v>104</v>
      </c>
      <c r="B650" t="s">
        <v>689</v>
      </c>
      <c r="C650" s="5" t="s">
        <v>29</v>
      </c>
      <c r="D650" s="5">
        <v>34767</v>
      </c>
      <c r="E650" s="41">
        <f ca="1">DATEDIF(D650,TODAY(),"y")</f>
        <v>27</v>
      </c>
      <c r="F650" s="42" t="str">
        <f>IFERROR(VLOOKUP(B650&amp;C650,AUS_male_points_list!$A$3:$S$1048576,19,FALSE), IFERROR(VLOOKUP(B650&amp;C650,AUS_female_points_list!$A$3:$S$1048576,19,FALSE),""))</f>
        <v/>
      </c>
      <c r="G650" s="2" t="str">
        <f>_xlfn.IFNA(VLOOKUP(B650&amp;C650,Nat_Champs!$C$2:$D$41,2,),"")</f>
        <v/>
      </c>
      <c r="H650" s="79">
        <f>IFERROR(VLOOKUP(B650&amp;C650,AUS_male_Toplist_21_22!$O$3:$R$2969,2,FALSE),IFERROR(VLOOKUP(B650&amp;C650,AUS_female_Toplist_21_22!$O$3:$R$2879,2,FALSE),"Not found"))</f>
        <v>1046</v>
      </c>
      <c r="I650" s="79">
        <f>IFERROR(VLOOKUP(B650&amp;C650,AUS_male_Toplist_21_22!$O$3:$R$2969,3,FALSE),IFERROR(VLOOKUP(B650&amp;C650,AUS_female_Toplist_21_22!$O$3:$R$2879,3,FALSE),"Not found"))</f>
        <v>122</v>
      </c>
      <c r="J650" s="2">
        <f>IFERROR(VLOOKUP(B650&amp;C650,AUS_male_Toplist_21_22!$O$3:$R$2969,4,FALSE),IFERROR(VLOOKUP(B650&amp;C650,AUS_female_Toplist_21_22!$O$3:$R$2879,4,FALSE),"Not found"))</f>
        <v>21</v>
      </c>
      <c r="K650" s="2">
        <f>(COUNTIF($B$2:$B650,$B650)=1)+0</f>
        <v>1</v>
      </c>
      <c r="L650" s="2">
        <f>IF(K650=1,RANK(H650,$H$2:$H$1208,0),"Alternate event")</f>
        <v>405</v>
      </c>
      <c r="M650" s="2" t="str">
        <f t="shared" si="30"/>
        <v>Adrian POTTER5000m</v>
      </c>
      <c r="N650" t="str">
        <f>IF(COUNTIFS($M$2:$M$3996, M650)&gt;1, "Duplicate", "Unique")</f>
        <v>Unique</v>
      </c>
    </row>
    <row r="651" spans="1:14" x14ac:dyDescent="0.2">
      <c r="A651" s="2">
        <f t="shared" si="31"/>
        <v>104</v>
      </c>
      <c r="B651" t="s">
        <v>218</v>
      </c>
      <c r="C651" t="s">
        <v>27</v>
      </c>
      <c r="D651" s="5">
        <v>44762</v>
      </c>
      <c r="E651" s="41" t="e">
        <f ca="1">DATEDIF(D651,TODAY(),"y")</f>
        <v>#NUM!</v>
      </c>
      <c r="F651" s="42" t="str">
        <f>IFERROR(VLOOKUP(B651&amp;C651,AUS_male_points_list!$A$3:$S$1048576,19,FALSE), IFERROR(VLOOKUP(B651&amp;C651,AUS_female_points_list!$A$3:$S$1048576,19,FALSE),""))</f>
        <v/>
      </c>
      <c r="G651" s="2" t="str">
        <f>_xlfn.IFNA(VLOOKUP(B651&amp;C651,Nat_Champs!$C$2:$D$41,2,),"")</f>
        <v/>
      </c>
      <c r="H651" s="79">
        <f>IFERROR(VLOOKUP(B651&amp;C651,AUS_male_Toplist_21_22!$O$3:$R$2969,2,FALSE),IFERROR(VLOOKUP(B651&amp;C651,AUS_female_Toplist_21_22!$O$3:$R$2879,2,FALSE),"Not found"))</f>
        <v>1063</v>
      </c>
      <c r="I651" s="79">
        <f>IFERROR(VLOOKUP(B651&amp;C651,AUS_male_Toplist_21_22!$O$3:$R$2969,3,FALSE),IFERROR(VLOOKUP(B651&amp;C651,AUS_female_Toplist_21_22!$O$3:$R$2879,3,FALSE),"Not found"))</f>
        <v>122</v>
      </c>
      <c r="J651" s="2">
        <f>IFERROR(VLOOKUP(B651&amp;C651,AUS_male_Toplist_21_22!$O$3:$R$2969,4,FALSE),IFERROR(VLOOKUP(B651&amp;C651,AUS_female_Toplist_21_22!$O$3:$R$2879,4,FALSE),"Not found"))</f>
        <v>24</v>
      </c>
      <c r="K651" s="2">
        <f>(COUNTIF($B$2:$B651,$B651)=1)+0</f>
        <v>1</v>
      </c>
      <c r="L651" s="2">
        <f>IF(K651=1,RANK(H651,$H$2:$H$1208,0),"Alternate event")</f>
        <v>332</v>
      </c>
      <c r="M651" s="2" t="str">
        <f t="shared" si="30"/>
        <v>Ivy BOOTHROYD800m</v>
      </c>
      <c r="N651" t="str">
        <f>IF(COUNTIFS($M$2:$M$3996, M651)&gt;1, "Duplicate", "Unique")</f>
        <v>Unique</v>
      </c>
    </row>
    <row r="652" spans="1:14" x14ac:dyDescent="0.2">
      <c r="A652" s="2">
        <f t="shared" si="31"/>
        <v>104</v>
      </c>
      <c r="B652" t="s">
        <v>4925</v>
      </c>
      <c r="C652" t="s">
        <v>28</v>
      </c>
      <c r="D652" s="5">
        <v>32808</v>
      </c>
      <c r="E652" s="41">
        <f ca="1">DATEDIF(D652,TODAY(),"y")</f>
        <v>32</v>
      </c>
      <c r="F652" s="42" t="str">
        <f>IFERROR(VLOOKUP(B652&amp;C652,AUS_male_points_list!$A$3:$S$1048576,19,FALSE), IFERROR(VLOOKUP(B652&amp;C652,AUS_female_points_list!$A$3:$S$1048576,19,FALSE),""))</f>
        <v/>
      </c>
      <c r="G652" s="2" t="str">
        <f>_xlfn.IFNA(VLOOKUP(B652&amp;C652,Nat_Champs!$C$2:$D$41,2,),"")</f>
        <v/>
      </c>
      <c r="H652" s="79">
        <f>IFERROR(VLOOKUP(B652&amp;C652,AUS_male_Toplist_21_22!$O$3:$R$2969,2,FALSE),IFERROR(VLOOKUP(B652&amp;C652,AUS_female_Toplist_21_22!$O$3:$R$2879,2,FALSE),"Not found"))</f>
        <v>1058</v>
      </c>
      <c r="I652" s="79">
        <f>IFERROR(VLOOKUP(B652&amp;C652,AUS_male_Toplist_21_22!$O$3:$R$2969,3,FALSE),IFERROR(VLOOKUP(B652&amp;C652,AUS_female_Toplist_21_22!$O$3:$R$2879,3,FALSE),"Not found"))</f>
        <v>122</v>
      </c>
      <c r="J652" s="2">
        <f>IFERROR(VLOOKUP(B652&amp;C652,AUS_male_Toplist_21_22!$O$3:$R$2969,4,FALSE),IFERROR(VLOOKUP(B652&amp;C652,AUS_female_Toplist_21_22!$O$3:$R$2879,4,FALSE),"Not found"))</f>
        <v>24</v>
      </c>
      <c r="K652" s="2">
        <f>(COUNTIF($B$2:$B652,$B652)=1)+0</f>
        <v>1</v>
      </c>
      <c r="L652" s="2">
        <f>IF(K652=1,RANK(H652,$H$2:$H$1208,0),"Alternate event")</f>
        <v>352</v>
      </c>
      <c r="M652" s="2" t="str">
        <f t="shared" si="30"/>
        <v>Craig HUFFER1500m</v>
      </c>
      <c r="N652" t="str">
        <f>IF(COUNTIFS($M$2:$M$3996, M652)&gt;1, "Duplicate", "Unique")</f>
        <v>Unique</v>
      </c>
    </row>
    <row r="653" spans="1:14" x14ac:dyDescent="0.2">
      <c r="A653" s="2">
        <f t="shared" si="31"/>
        <v>104</v>
      </c>
      <c r="B653" t="s">
        <v>1022</v>
      </c>
      <c r="C653" t="s">
        <v>28</v>
      </c>
      <c r="D653" s="5">
        <v>33637</v>
      </c>
      <c r="E653" s="41">
        <f ca="1">DATEDIF(D653,TODAY(),"y")</f>
        <v>30</v>
      </c>
      <c r="F653" s="42" t="str">
        <f>IFERROR(VLOOKUP(B653&amp;C653,AUS_male_points_list!$A$3:$S$1048576,19,FALSE), IFERROR(VLOOKUP(B653&amp;C653,AUS_female_points_list!$A$3:$S$1048576,19,FALSE),""))</f>
        <v/>
      </c>
      <c r="G653" s="2" t="str">
        <f>_xlfn.IFNA(VLOOKUP(B653&amp;C653,Nat_Champs!$C$2:$D$41,2,),"")</f>
        <v/>
      </c>
      <c r="H653" s="79">
        <f>IFERROR(VLOOKUP(B653&amp;C653,AUS_male_Toplist_21_22!$O$3:$R$2969,2,FALSE),IFERROR(VLOOKUP(B653&amp;C653,AUS_female_Toplist_21_22!$O$3:$R$2879,2,FALSE),"Not found"))</f>
        <v>1058</v>
      </c>
      <c r="I653" s="79">
        <f>IFERROR(VLOOKUP(B653&amp;C653,AUS_male_Toplist_21_22!$O$3:$R$2969,3,FALSE),IFERROR(VLOOKUP(B653&amp;C653,AUS_female_Toplist_21_22!$O$3:$R$2879,3,FALSE),"Not found"))</f>
        <v>122</v>
      </c>
      <c r="J653" s="2">
        <f>IFERROR(VLOOKUP(B653&amp;C653,AUS_male_Toplist_21_22!$O$3:$R$2969,4,FALSE),IFERROR(VLOOKUP(B653&amp;C653,AUS_female_Toplist_21_22!$O$3:$R$2879,4,FALSE),"Not found"))</f>
        <v>24</v>
      </c>
      <c r="K653" s="2">
        <f>(COUNTIF($B$2:$B653,$B653)=1)+0</f>
        <v>0</v>
      </c>
      <c r="L653" s="2" t="str">
        <f>IF(K653=1,RANK(H653,$H$2:$H$1208,0),"Alternate event")</f>
        <v>Alternate event</v>
      </c>
      <c r="M653" s="2" t="str">
        <f t="shared" si="30"/>
        <v>Sam MCENTEE1500m</v>
      </c>
      <c r="N653" t="str">
        <f>IF(COUNTIFS($M$2:$M$3996, M653)&gt;1, "Duplicate", "Unique")</f>
        <v>Unique</v>
      </c>
    </row>
    <row r="654" spans="1:14" x14ac:dyDescent="0.2">
      <c r="A654" s="2">
        <f t="shared" si="31"/>
        <v>104</v>
      </c>
      <c r="B654" t="s">
        <v>915</v>
      </c>
      <c r="C654" t="s">
        <v>34</v>
      </c>
      <c r="D654" s="5">
        <v>36014</v>
      </c>
      <c r="E654" s="41">
        <f ca="1">DATEDIF(D654,TODAY(),"y")</f>
        <v>23</v>
      </c>
      <c r="F654" s="42" t="str">
        <f>IFERROR(VLOOKUP(B654&amp;C654,AUS_male_points_list!$A$3:$S$1048576,19,FALSE), IFERROR(VLOOKUP(B654&amp;C654,AUS_female_points_list!$A$3:$S$1048576,19,FALSE),""))</f>
        <v/>
      </c>
      <c r="G654" s="2" t="str">
        <f>_xlfn.IFNA(VLOOKUP(B654&amp;C654,Nat_Champs!$C$2:$D$41,2,),"")</f>
        <v/>
      </c>
      <c r="H654" s="79">
        <f>IFERROR(VLOOKUP(B654&amp;C654,AUS_male_Toplist_21_22!$O$3:$R$2969,2,FALSE),IFERROR(VLOOKUP(B654&amp;C654,AUS_female_Toplist_21_22!$O$3:$R$2879,2,FALSE),"Not found"))</f>
        <v>950</v>
      </c>
      <c r="I654" s="79">
        <f>IFERROR(VLOOKUP(B654&amp;C654,AUS_male_Toplist_21_22!$O$3:$R$2969,3,FALSE),IFERROR(VLOOKUP(B654&amp;C654,AUS_female_Toplist_21_22!$O$3:$R$2879,3,FALSE),"Not found"))</f>
        <v>122</v>
      </c>
      <c r="J654" s="2">
        <f>IFERROR(VLOOKUP(B654&amp;C654,AUS_male_Toplist_21_22!$O$3:$R$2969,4,FALSE),IFERROR(VLOOKUP(B654&amp;C654,AUS_female_Toplist_21_22!$O$3:$R$2879,4,FALSE),"Not found"))</f>
        <v>26</v>
      </c>
      <c r="K654" s="2">
        <f>(COUNTIF($B$2:$B654,$B654)=1)+0</f>
        <v>1</v>
      </c>
      <c r="L654" s="2">
        <f>IF(K654=1,RANK(H654,$H$2:$H$1208,0),"Alternate event")</f>
        <v>735</v>
      </c>
      <c r="M654" s="2" t="str">
        <f t="shared" si="30"/>
        <v>Olivia TWINING3000msc</v>
      </c>
      <c r="N654" t="str">
        <f>IF(COUNTIFS($M$2:$M$3996, M654)&gt;1, "Duplicate", "Unique")</f>
        <v>Unique</v>
      </c>
    </row>
    <row r="655" spans="1:14" x14ac:dyDescent="0.2">
      <c r="A655" s="2">
        <f t="shared" si="31"/>
        <v>104</v>
      </c>
      <c r="B655" t="s">
        <v>291</v>
      </c>
      <c r="C655" t="s">
        <v>28</v>
      </c>
      <c r="D655" s="5">
        <v>35559</v>
      </c>
      <c r="E655" s="41">
        <f ca="1">DATEDIF(D655,TODAY(),"y")</f>
        <v>24</v>
      </c>
      <c r="F655" s="42" t="str">
        <f>IFERROR(VLOOKUP(B655&amp;C655,AUS_male_points_list!$A$3:$S$1048576,19,FALSE), IFERROR(VLOOKUP(B655&amp;C655,AUS_female_points_list!$A$3:$S$1048576,19,FALSE),""))</f>
        <v/>
      </c>
      <c r="G655" s="2" t="str">
        <f>_xlfn.IFNA(VLOOKUP(B655&amp;C655,Nat_Champs!$C$2:$D$41,2,),"")</f>
        <v/>
      </c>
      <c r="H655" s="79">
        <f>IFERROR(VLOOKUP(B655&amp;C655,AUS_male_Toplist_21_22!$O$3:$R$2969,2,FALSE),IFERROR(VLOOKUP(B655&amp;C655,AUS_female_Toplist_21_22!$O$3:$R$2879,2,FALSE),"Not found"))</f>
        <v>1066</v>
      </c>
      <c r="I655" s="79">
        <f>IFERROR(VLOOKUP(B655&amp;C655,AUS_male_Toplist_21_22!$O$3:$R$2969,3,FALSE),IFERROR(VLOOKUP(B655&amp;C655,AUS_female_Toplist_21_22!$O$3:$R$2879,3,FALSE),"Not found"))</f>
        <v>122</v>
      </c>
      <c r="J655" s="2">
        <f>IFERROR(VLOOKUP(B655&amp;C655,AUS_male_Toplist_21_22!$O$3:$R$2969,4,FALSE),IFERROR(VLOOKUP(B655&amp;C655,AUS_female_Toplist_21_22!$O$3:$R$2879,4,FALSE),"Not found"))</f>
        <v>28</v>
      </c>
      <c r="K655" s="2">
        <f>(COUNTIF($B$2:$B655,$B655)=1)+0</f>
        <v>0</v>
      </c>
      <c r="L655" s="2" t="str">
        <f>IF(K655=1,RANK(H655,$H$2:$H$1208,0),"Alternate event")</f>
        <v>Alternate event</v>
      </c>
      <c r="M655" s="2" t="str">
        <f t="shared" si="30"/>
        <v>Georgia WINKCUP1500m</v>
      </c>
      <c r="N655" t="str">
        <f>IF(COUNTIFS($M$2:$M$3996, M655)&gt;1, "Duplicate", "Unique")</f>
        <v>Unique</v>
      </c>
    </row>
    <row r="656" spans="1:14" x14ac:dyDescent="0.2">
      <c r="A656" s="2">
        <f t="shared" si="31"/>
        <v>104</v>
      </c>
      <c r="B656" t="s">
        <v>1052</v>
      </c>
      <c r="C656" t="s">
        <v>40</v>
      </c>
      <c r="D656" s="5">
        <v>37680</v>
      </c>
      <c r="E656" s="41">
        <f ca="1">DATEDIF(D656,TODAY(),"y")</f>
        <v>19</v>
      </c>
      <c r="F656" s="42" t="str">
        <f>IFERROR(VLOOKUP(B656&amp;C656,AUS_male_points_list!$A$3:$S$1048576,19,FALSE), IFERROR(VLOOKUP(B656&amp;C656,AUS_female_points_list!$A$3:$S$1048576,19,FALSE),""))</f>
        <v/>
      </c>
      <c r="G656" s="2" t="str">
        <f>_xlfn.IFNA(VLOOKUP(B656&amp;C656,Nat_Champs!$C$2:$D$41,2,),"")</f>
        <v/>
      </c>
      <c r="H656" s="79">
        <f>IFERROR(VLOOKUP(B656&amp;C656,AUS_male_Toplist_21_22!$O$3:$R$2969,2,FALSE),IFERROR(VLOOKUP(B656&amp;C656,AUS_female_Toplist_21_22!$O$3:$R$2879,2,FALSE),"Not found"))</f>
        <v>876</v>
      </c>
      <c r="I656" s="79">
        <f>IFERROR(VLOOKUP(B656&amp;C656,AUS_male_Toplist_21_22!$O$3:$R$2969,3,FALSE),IFERROR(VLOOKUP(B656&amp;C656,AUS_female_Toplist_21_22!$O$3:$R$2879,3,FALSE),"Not found"))</f>
        <v>123</v>
      </c>
      <c r="J656" s="2">
        <f>IFERROR(VLOOKUP(B656&amp;C656,AUS_male_Toplist_21_22!$O$3:$R$2969,4,FALSE),IFERROR(VLOOKUP(B656&amp;C656,AUS_female_Toplist_21_22!$O$3:$R$2879,4,FALSE),"Not found"))</f>
        <v>9</v>
      </c>
      <c r="K656" s="2">
        <f>(COUNTIF($B$2:$B656,$B656)=1)+0</f>
        <v>1</v>
      </c>
      <c r="L656" s="2">
        <f>IF(K656=1,RANK(H656,$H$2:$H$1208,0),"Alternate event")</f>
        <v>866</v>
      </c>
      <c r="M656" s="2" t="str">
        <f t="shared" si="30"/>
        <v>Etienne ROUSSEAUdiscus-throw</v>
      </c>
      <c r="N656" t="str">
        <f>IF(COUNTIFS($M$2:$M$3996, M656)&gt;1, "Duplicate", "Unique")</f>
        <v>Unique</v>
      </c>
    </row>
    <row r="657" spans="1:14" x14ac:dyDescent="0.2">
      <c r="A657" s="2">
        <f t="shared" si="31"/>
        <v>104</v>
      </c>
      <c r="B657" t="s">
        <v>1026</v>
      </c>
      <c r="C657" t="s">
        <v>33</v>
      </c>
      <c r="D657" s="5">
        <v>44671</v>
      </c>
      <c r="E657" s="41" t="e">
        <f ca="1">DATEDIF(D657,TODAY(),"y")</f>
        <v>#NUM!</v>
      </c>
      <c r="F657" s="42" t="str">
        <f>IFERROR(VLOOKUP(B657&amp;C657,AUS_male_points_list!$A$3:$S$1048576,19,FALSE), IFERROR(VLOOKUP(B657&amp;C657,AUS_female_points_list!$A$3:$S$1048576,19,FALSE),""))</f>
        <v/>
      </c>
      <c r="G657" s="2" t="str">
        <f>_xlfn.IFNA(VLOOKUP(B657&amp;C657,Nat_Champs!$C$2:$D$41,2,),"")</f>
        <v/>
      </c>
      <c r="H657" s="79">
        <f>IFERROR(VLOOKUP(B657&amp;C657,AUS_male_Toplist_21_22!$O$3:$R$2969,2,FALSE),IFERROR(VLOOKUP(B657&amp;C657,AUS_female_Toplist_21_22!$O$3:$R$2879,2,FALSE),"Not found"))</f>
        <v>995</v>
      </c>
      <c r="I657" s="79">
        <f>IFERROR(VLOOKUP(B657&amp;C657,AUS_male_Toplist_21_22!$O$3:$R$2969,3,FALSE),IFERROR(VLOOKUP(B657&amp;C657,AUS_female_Toplist_21_22!$O$3:$R$2879,3,FALSE),"Not found"))</f>
        <v>123</v>
      </c>
      <c r="J657" s="2">
        <f>IFERROR(VLOOKUP(B657&amp;C657,AUS_male_Toplist_21_22!$O$3:$R$2969,4,FALSE),IFERROR(VLOOKUP(B657&amp;C657,AUS_female_Toplist_21_22!$O$3:$R$2879,4,FALSE),"Not found"))</f>
        <v>10</v>
      </c>
      <c r="K657" s="2">
        <f>(COUNTIF($B$2:$B657,$B657)=1)+0</f>
        <v>1</v>
      </c>
      <c r="L657" s="2">
        <f>IF(K657=1,RANK(H657,$H$2:$H$1208,0),"Alternate event")</f>
        <v>598</v>
      </c>
      <c r="M657" s="2" t="str">
        <f t="shared" si="30"/>
        <v>Hugo HANAK400mh</v>
      </c>
      <c r="N657" t="str">
        <f>IF(COUNTIFS($M$2:$M$3996, M657)&gt;1, "Duplicate", "Unique")</f>
        <v>Unique</v>
      </c>
    </row>
    <row r="658" spans="1:14" x14ac:dyDescent="0.2">
      <c r="A658" s="2">
        <f t="shared" si="31"/>
        <v>104</v>
      </c>
      <c r="B658" t="s">
        <v>1010</v>
      </c>
      <c r="C658" t="s">
        <v>33</v>
      </c>
      <c r="D658" s="5">
        <v>35496</v>
      </c>
      <c r="E658" s="41">
        <f ca="1">DATEDIF(D658,TODAY(),"y")</f>
        <v>25</v>
      </c>
      <c r="F658" s="42" t="str">
        <f>IFERROR(VLOOKUP(B658&amp;C658,AUS_male_points_list!$A$3:$S$1048576,19,FALSE), IFERROR(VLOOKUP(B658&amp;C658,AUS_female_points_list!$A$3:$S$1048576,19,FALSE),""))</f>
        <v/>
      </c>
      <c r="G658" s="2" t="str">
        <f>_xlfn.IFNA(VLOOKUP(B658&amp;C658,Nat_Champs!$C$2:$D$41,2,),"")</f>
        <v/>
      </c>
      <c r="H658" s="79">
        <f>IFERROR(VLOOKUP(B658&amp;C658,AUS_male_Toplist_21_22!$O$3:$R$2969,2,FALSE),IFERROR(VLOOKUP(B658&amp;C658,AUS_female_Toplist_21_22!$O$3:$R$2879,2,FALSE),"Not found"))</f>
        <v>995</v>
      </c>
      <c r="I658" s="79">
        <f>IFERROR(VLOOKUP(B658&amp;C658,AUS_male_Toplist_21_22!$O$3:$R$2969,3,FALSE),IFERROR(VLOOKUP(B658&amp;C658,AUS_female_Toplist_21_22!$O$3:$R$2879,3,FALSE),"Not found"))</f>
        <v>123</v>
      </c>
      <c r="J658" s="2">
        <f>IFERROR(VLOOKUP(B658&amp;C658,AUS_male_Toplist_21_22!$O$3:$R$2969,4,FALSE),IFERROR(VLOOKUP(B658&amp;C658,AUS_female_Toplist_21_22!$O$3:$R$2879,4,FALSE),"Not found"))</f>
        <v>10</v>
      </c>
      <c r="K658" s="2">
        <f>(COUNTIF($B$2:$B658,$B658)=1)+0</f>
        <v>1</v>
      </c>
      <c r="L658" s="2">
        <f>IF(K658=1,RANK(H658,$H$2:$H$1208,0),"Alternate event")</f>
        <v>598</v>
      </c>
      <c r="M658" s="2" t="str">
        <f t="shared" si="30"/>
        <v>Matthew CROWE400mh</v>
      </c>
      <c r="N658" t="str">
        <f>IF(COUNTIFS($M$2:$M$3996, M658)&gt;1, "Duplicate", "Unique")</f>
        <v>Unique</v>
      </c>
    </row>
    <row r="659" spans="1:14" x14ac:dyDescent="0.2">
      <c r="A659" s="2">
        <f t="shared" si="31"/>
        <v>104</v>
      </c>
      <c r="B659" t="s">
        <v>112</v>
      </c>
      <c r="C659" t="s">
        <v>2</v>
      </c>
      <c r="D659" s="5">
        <v>37754</v>
      </c>
      <c r="E659" s="41">
        <f ca="1">DATEDIF(D659,TODAY(),"y")</f>
        <v>18</v>
      </c>
      <c r="F659" s="42" t="str">
        <f>IFERROR(VLOOKUP(B659&amp;C659,AUS_male_points_list!$A$3:$S$1048576,19,FALSE), IFERROR(VLOOKUP(B659&amp;C659,AUS_female_points_list!$A$3:$S$1048576,19,FALSE),""))</f>
        <v/>
      </c>
      <c r="G659" s="2" t="str">
        <f>_xlfn.IFNA(VLOOKUP(B659&amp;C659,Nat_Champs!$C$2:$D$41,2,),"")</f>
        <v/>
      </c>
      <c r="H659" s="79">
        <f>IFERROR(VLOOKUP(B659&amp;C659,AUS_male_Toplist_21_22!$O$3:$R$2969,2,FALSE),IFERROR(VLOOKUP(B659&amp;C659,AUS_female_Toplist_21_22!$O$3:$R$2879,2,FALSE),"Not found"))</f>
        <v>1077</v>
      </c>
      <c r="I659" s="79">
        <f>IFERROR(VLOOKUP(B659&amp;C659,AUS_male_Toplist_21_22!$O$3:$R$2969,3,FALSE),IFERROR(VLOOKUP(B659&amp;C659,AUS_female_Toplist_21_22!$O$3:$R$2879,3,FALSE),"Not found"))</f>
        <v>123</v>
      </c>
      <c r="J659" s="2">
        <f>IFERROR(VLOOKUP(B659&amp;C659,AUS_male_Toplist_21_22!$O$3:$R$2969,4,FALSE),IFERROR(VLOOKUP(B659&amp;C659,AUS_female_Toplist_21_22!$O$3:$R$2879,4,FALSE),"Not found"))</f>
        <v>14</v>
      </c>
      <c r="K659" s="2">
        <f>(COUNTIF($B$2:$B659,$B659)=1)+0</f>
        <v>1</v>
      </c>
      <c r="L659" s="2">
        <f>IF(K659=1,RANK(H659,$H$2:$H$1208,0),"Alternate event")</f>
        <v>281</v>
      </c>
      <c r="M659" s="2" t="str">
        <f t="shared" si="30"/>
        <v>Hayley REYNOLDS100m</v>
      </c>
      <c r="N659" t="str">
        <f>IF(COUNTIFS($M$2:$M$3996, M659)&gt;1, "Duplicate", "Unique")</f>
        <v>Unique</v>
      </c>
    </row>
    <row r="660" spans="1:14" x14ac:dyDescent="0.2">
      <c r="A660" s="2">
        <f t="shared" si="31"/>
        <v>104</v>
      </c>
      <c r="B660" t="s">
        <v>1062</v>
      </c>
      <c r="C660" t="s">
        <v>41</v>
      </c>
      <c r="D660" s="5">
        <v>35200</v>
      </c>
      <c r="E660" s="41">
        <f ca="1">DATEDIF(D660,TODAY(),"y")</f>
        <v>25</v>
      </c>
      <c r="F660" s="42" t="str">
        <f>IFERROR(VLOOKUP(B660&amp;C660,AUS_male_points_list!$A$3:$S$1048576,19,FALSE), IFERROR(VLOOKUP(B660&amp;C660,AUS_female_points_list!$A$3:$S$1048576,19,FALSE),""))</f>
        <v/>
      </c>
      <c r="G660" s="2" t="str">
        <f>_xlfn.IFNA(VLOOKUP(B660&amp;C660,Nat_Champs!$C$2:$D$41,2,),"")</f>
        <v/>
      </c>
      <c r="H660" s="79">
        <f>IFERROR(VLOOKUP(B660&amp;C660,AUS_male_Toplist_21_22!$O$3:$R$2969,2,FALSE),IFERROR(VLOOKUP(B660&amp;C660,AUS_female_Toplist_21_22!$O$3:$R$2879,2,FALSE),"Not found"))</f>
        <v>895</v>
      </c>
      <c r="I660" s="79">
        <f>IFERROR(VLOOKUP(B660&amp;C660,AUS_male_Toplist_21_22!$O$3:$R$2969,3,FALSE),IFERROR(VLOOKUP(B660&amp;C660,AUS_female_Toplist_21_22!$O$3:$R$2879,3,FALSE),"Not found"))</f>
        <v>123</v>
      </c>
      <c r="J660" s="2">
        <f>IFERROR(VLOOKUP(B660&amp;C660,AUS_male_Toplist_21_22!$O$3:$R$2969,4,FALSE),IFERROR(VLOOKUP(B660&amp;C660,AUS_female_Toplist_21_22!$O$3:$R$2879,4,FALSE),"Not found"))</f>
        <v>14</v>
      </c>
      <c r="K660" s="2">
        <f>(COUNTIF($B$2:$B660,$B660)=1)+0</f>
        <v>1</v>
      </c>
      <c r="L660" s="2">
        <f>IF(K660=1,RANK(H660,$H$2:$H$1208,0),"Alternate event")</f>
        <v>837</v>
      </c>
      <c r="M660" s="2" t="str">
        <f t="shared" si="30"/>
        <v>Rhys STEINjavelin-throw</v>
      </c>
      <c r="N660" t="str">
        <f>IF(COUNTIFS($M$2:$M$3996, M660)&gt;1, "Duplicate", "Unique")</f>
        <v>Unique</v>
      </c>
    </row>
    <row r="661" spans="1:14" x14ac:dyDescent="0.2">
      <c r="A661" s="2">
        <f t="shared" si="31"/>
        <v>104</v>
      </c>
      <c r="B661" t="s">
        <v>329</v>
      </c>
      <c r="C661" t="s">
        <v>30</v>
      </c>
      <c r="D661" s="5">
        <v>0</v>
      </c>
      <c r="E661" s="41">
        <f ca="1">DATEDIF(D661,TODAY(),"y")</f>
        <v>122</v>
      </c>
      <c r="F661" s="42" t="str">
        <f>IFERROR(VLOOKUP(B661&amp;C661,AUS_male_points_list!$A$3:$S$1048576,19,FALSE), IFERROR(VLOOKUP(B661&amp;C661,AUS_female_points_list!$A$3:$S$1048576,19,FALSE),""))</f>
        <v/>
      </c>
      <c r="G661" s="2" t="str">
        <f>_xlfn.IFNA(VLOOKUP(B661&amp;C661,Nat_Champs!$C$2:$D$41,2,),"")</f>
        <v/>
      </c>
      <c r="H661" s="79">
        <f>IFERROR(VLOOKUP(B661&amp;C661,AUS_male_Toplist_21_22!$O$3:$R$2969,2,FALSE),IFERROR(VLOOKUP(B661&amp;C661,AUS_female_Toplist_21_22!$O$3:$R$2879,2,FALSE),"Not found"))</f>
        <v>968</v>
      </c>
      <c r="I661" s="79">
        <f>IFERROR(VLOOKUP(B661&amp;C661,AUS_male_Toplist_21_22!$O$3:$R$2969,3,FALSE),IFERROR(VLOOKUP(B661&amp;C661,AUS_female_Toplist_21_22!$O$3:$R$2879,3,FALSE),"Not found"))</f>
        <v>123</v>
      </c>
      <c r="J661" s="2">
        <f>IFERROR(VLOOKUP(B661&amp;C661,AUS_male_Toplist_21_22!$O$3:$R$2969,4,FALSE),IFERROR(VLOOKUP(B661&amp;C661,AUS_female_Toplist_21_22!$O$3:$R$2879,4,FALSE),"Not found"))</f>
        <v>19</v>
      </c>
      <c r="K661" s="2">
        <f>(COUNTIF($B$2:$B661,$B661)=1)+0</f>
        <v>1</v>
      </c>
      <c r="L661" s="2">
        <f>IF(K661=1,RANK(H661,$H$2:$H$1208,0),"Alternate event")</f>
        <v>689</v>
      </c>
      <c r="M661" s="2" t="str">
        <f t="shared" si="30"/>
        <v>Regina JENSEN10000m</v>
      </c>
      <c r="N661" t="str">
        <f>IF(COUNTIFS($M$2:$M$3996, M661)&gt;1, "Duplicate", "Unique")</f>
        <v>Unique</v>
      </c>
    </row>
    <row r="662" spans="1:14" x14ac:dyDescent="0.2">
      <c r="A662" s="2">
        <f t="shared" si="31"/>
        <v>104</v>
      </c>
      <c r="B662" t="s">
        <v>381</v>
      </c>
      <c r="C662" s="5" t="s">
        <v>37</v>
      </c>
      <c r="D662" s="5">
        <v>34710</v>
      </c>
      <c r="E662" s="41">
        <f ca="1">DATEDIF(D662,TODAY(),"y")</f>
        <v>27</v>
      </c>
      <c r="F662" s="42" t="str">
        <f>IFERROR(VLOOKUP(B662&amp;C662,AUS_male_points_list!$A$3:$S$1048576,19,FALSE), IFERROR(VLOOKUP(B662&amp;C662,AUS_female_points_list!$A$3:$S$1048576,19,FALSE),""))</f>
        <v/>
      </c>
      <c r="G662" s="2" t="str">
        <f>_xlfn.IFNA(VLOOKUP(B662&amp;C662,Nat_Champs!$C$2:$D$41,2,),"")</f>
        <v/>
      </c>
      <c r="H662" s="79">
        <f>IFERROR(VLOOKUP(B662&amp;C662,AUS_male_Toplist_21_22!$O$3:$R$2969,2,FALSE),IFERROR(VLOOKUP(B662&amp;C662,AUS_female_Toplist_21_22!$O$3:$R$2879,2,FALSE),"Not found"))</f>
        <v>996</v>
      </c>
      <c r="I662" s="79">
        <f>IFERROR(VLOOKUP(B662&amp;C662,AUS_male_Toplist_21_22!$O$3:$R$2969,3,FALSE),IFERROR(VLOOKUP(B662&amp;C662,AUS_female_Toplist_21_22!$O$3:$R$2879,3,FALSE),"Not found"))</f>
        <v>123</v>
      </c>
      <c r="J662" s="2">
        <f>IFERROR(VLOOKUP(B662&amp;C662,AUS_male_Toplist_21_22!$O$3:$R$2969,4,FALSE),IFERROR(VLOOKUP(B662&amp;C662,AUS_female_Toplist_21_22!$O$3:$R$2879,4,FALSE),"Not found"))</f>
        <v>21</v>
      </c>
      <c r="K662" s="2">
        <f>(COUNTIF($B$2:$B662,$B662)=1)+0</f>
        <v>1</v>
      </c>
      <c r="L662" s="2">
        <f>IF(K662=1,RANK(H662,$H$2:$H$1208,0),"Alternate event")</f>
        <v>595</v>
      </c>
      <c r="M662" s="2" t="str">
        <f t="shared" si="30"/>
        <v>Brittany BURKITTlong-jump</v>
      </c>
      <c r="N662" t="str">
        <f>IF(COUNTIFS($M$2:$M$3996, M662)&gt;1, "Duplicate", "Unique")</f>
        <v>Unique</v>
      </c>
    </row>
    <row r="663" spans="1:14" x14ac:dyDescent="0.2">
      <c r="A663" s="2">
        <f t="shared" si="31"/>
        <v>104</v>
      </c>
      <c r="B663" t="s">
        <v>918</v>
      </c>
      <c r="C663" t="s">
        <v>34</v>
      </c>
      <c r="D663" s="5">
        <v>44671</v>
      </c>
      <c r="E663" s="41" t="e">
        <f ca="1">DATEDIF(D663,TODAY(),"y")</f>
        <v>#NUM!</v>
      </c>
      <c r="F663" s="42" t="str">
        <f>IFERROR(VLOOKUP(B663&amp;C663,AUS_male_points_list!$A$3:$S$1048576,19,FALSE), IFERROR(VLOOKUP(B663&amp;C663,AUS_female_points_list!$A$3:$S$1048576,19,FALSE),""))</f>
        <v/>
      </c>
      <c r="G663" s="2" t="str">
        <f>_xlfn.IFNA(VLOOKUP(B663&amp;C663,Nat_Champs!$C$2:$D$41,2,),"")</f>
        <v/>
      </c>
      <c r="H663" s="79">
        <f>IFERROR(VLOOKUP(B663&amp;C663,AUS_male_Toplist_21_22!$O$3:$R$2969,2,FALSE),IFERROR(VLOOKUP(B663&amp;C663,AUS_female_Toplist_21_22!$O$3:$R$2879,2,FALSE),"Not found"))</f>
        <v>947</v>
      </c>
      <c r="I663" s="79">
        <f>IFERROR(VLOOKUP(B663&amp;C663,AUS_male_Toplist_21_22!$O$3:$R$2969,3,FALSE),IFERROR(VLOOKUP(B663&amp;C663,AUS_female_Toplist_21_22!$O$3:$R$2879,3,FALSE),"Not found"))</f>
        <v>123</v>
      </c>
      <c r="J663" s="2">
        <f>IFERROR(VLOOKUP(B663&amp;C663,AUS_male_Toplist_21_22!$O$3:$R$2969,4,FALSE),IFERROR(VLOOKUP(B663&amp;C663,AUS_female_Toplist_21_22!$O$3:$R$2879,4,FALSE),"Not found"))</f>
        <v>27</v>
      </c>
      <c r="K663" s="2">
        <f>(COUNTIF($B$2:$B663,$B663)=1)+0</f>
        <v>1</v>
      </c>
      <c r="L663" s="2">
        <f>IF(K663=1,RANK(H663,$H$2:$H$1208,0),"Alternate event")</f>
        <v>743</v>
      </c>
      <c r="M663" s="2" t="str">
        <f t="shared" si="30"/>
        <v>Matilda STRUGNELL3000msc</v>
      </c>
      <c r="N663" t="str">
        <f>IF(COUNTIFS($M$2:$M$3996, M663)&gt;1, "Duplicate", "Unique")</f>
        <v>Unique</v>
      </c>
    </row>
    <row r="664" spans="1:14" x14ac:dyDescent="0.2">
      <c r="A664" s="2">
        <f t="shared" si="31"/>
        <v>104</v>
      </c>
      <c r="B664" t="s">
        <v>134</v>
      </c>
      <c r="C664" t="s">
        <v>25</v>
      </c>
      <c r="D664" s="5">
        <v>36571</v>
      </c>
      <c r="E664" s="41">
        <f ca="1">DATEDIF(D664,TODAY(),"y")</f>
        <v>22</v>
      </c>
      <c r="F664" s="42" t="str">
        <f>IFERROR(VLOOKUP(B664&amp;C664,AUS_male_points_list!$A$3:$S$1048576,19,FALSE), IFERROR(VLOOKUP(B664&amp;C664,AUS_female_points_list!$A$3:$S$1048576,19,FALSE),""))</f>
        <v/>
      </c>
      <c r="G664" s="2" t="str">
        <f>_xlfn.IFNA(VLOOKUP(B664&amp;C664,Nat_Champs!$C$2:$D$41,2,),"")</f>
        <v/>
      </c>
      <c r="H664" s="79">
        <f>IFERROR(VLOOKUP(B664&amp;C664,AUS_male_Toplist_21_22!$O$3:$R$2969,2,FALSE),IFERROR(VLOOKUP(B664&amp;C664,AUS_female_Toplist_21_22!$O$3:$R$2879,2,FALSE),"Not found"))</f>
        <v>1069</v>
      </c>
      <c r="I664" s="79">
        <f>IFERROR(VLOOKUP(B664&amp;C664,AUS_male_Toplist_21_22!$O$3:$R$2969,3,FALSE),IFERROR(VLOOKUP(B664&amp;C664,AUS_female_Toplist_21_22!$O$3:$R$2879,3,FALSE),"Not found"))</f>
        <v>124</v>
      </c>
      <c r="J664" s="2">
        <f>IFERROR(VLOOKUP(B664&amp;C664,AUS_male_Toplist_21_22!$O$3:$R$2969,4,FALSE),IFERROR(VLOOKUP(B664&amp;C664,AUS_female_Toplist_21_22!$O$3:$R$2879,4,FALSE),"Not found"))</f>
        <v>10</v>
      </c>
      <c r="K664" s="2">
        <f>(COUNTIF($B$2:$B664,$B664)=1)+0</f>
        <v>1</v>
      </c>
      <c r="L664" s="2">
        <f>IF(K664=1,RANK(H664,$H$2:$H$1208,0),"Alternate event")</f>
        <v>315</v>
      </c>
      <c r="M664" s="2" t="str">
        <f t="shared" si="30"/>
        <v>Jessie ANDREW200m</v>
      </c>
      <c r="N664" t="str">
        <f>IF(COUNTIFS($M$2:$M$3996, M664)&gt;1, "Duplicate", "Unique")</f>
        <v>Unique</v>
      </c>
    </row>
    <row r="665" spans="1:14" x14ac:dyDescent="0.2">
      <c r="A665" s="2">
        <f t="shared" si="31"/>
        <v>104</v>
      </c>
      <c r="B665" t="s">
        <v>358</v>
      </c>
      <c r="C665" t="s">
        <v>33</v>
      </c>
      <c r="D665" s="5">
        <v>36893</v>
      </c>
      <c r="E665" s="41">
        <f ca="1">DATEDIF(D665,TODAY(),"y")</f>
        <v>21</v>
      </c>
      <c r="F665" s="42" t="str">
        <f>IFERROR(VLOOKUP(B665&amp;C665,AUS_male_points_list!$A$3:$S$1048576,19,FALSE), IFERROR(VLOOKUP(B665&amp;C665,AUS_female_points_list!$A$3:$S$1048576,19,FALSE),""))</f>
        <v/>
      </c>
      <c r="G665" s="2" t="str">
        <f>_xlfn.IFNA(VLOOKUP(B665&amp;C665,Nat_Champs!$C$2:$D$41,2,),"")</f>
        <v/>
      </c>
      <c r="H665" s="79">
        <f>IFERROR(VLOOKUP(B665&amp;C665,AUS_male_Toplist_21_22!$O$3:$R$2969,2,FALSE),IFERROR(VLOOKUP(B665&amp;C665,AUS_female_Toplist_21_22!$O$3:$R$2879,2,FALSE),"Not found"))</f>
        <v>1005</v>
      </c>
      <c r="I665" s="79">
        <f>IFERROR(VLOOKUP(B665&amp;C665,AUS_male_Toplist_21_22!$O$3:$R$2969,3,FALSE),IFERROR(VLOOKUP(B665&amp;C665,AUS_female_Toplist_21_22!$O$3:$R$2879,3,FALSE),"Not found"))</f>
        <v>124</v>
      </c>
      <c r="J665" s="2">
        <f>IFERROR(VLOOKUP(B665&amp;C665,AUS_male_Toplist_21_22!$O$3:$R$2969,4,FALSE),IFERROR(VLOOKUP(B665&amp;C665,AUS_female_Toplist_21_22!$O$3:$R$2879,4,FALSE),"Not found"))</f>
        <v>13</v>
      </c>
      <c r="K665" s="2">
        <f>(COUNTIF($B$2:$B665,$B665)=1)+0</f>
        <v>1</v>
      </c>
      <c r="L665" s="2">
        <f>IF(K665=1,RANK(H665,$H$2:$H$1208,0),"Alternate event")</f>
        <v>561</v>
      </c>
      <c r="M665" s="2" t="str">
        <f t="shared" si="30"/>
        <v>Susie DOUGLAS400mh</v>
      </c>
      <c r="N665" t="str">
        <f>IF(COUNTIFS($M$2:$M$3996, M665)&gt;1, "Duplicate", "Unique")</f>
        <v>Unique</v>
      </c>
    </row>
    <row r="666" spans="1:14" x14ac:dyDescent="0.2">
      <c r="A666" s="2">
        <f t="shared" si="31"/>
        <v>104</v>
      </c>
      <c r="B666" t="s">
        <v>458</v>
      </c>
      <c r="C666" t="s">
        <v>40</v>
      </c>
      <c r="D666" s="5">
        <v>44762</v>
      </c>
      <c r="E666" s="41" t="e">
        <f ca="1">DATEDIF(D666,TODAY(),"y")</f>
        <v>#NUM!</v>
      </c>
      <c r="F666" s="42" t="str">
        <f>IFERROR(VLOOKUP(B666&amp;C666,AUS_male_points_list!$A$3:$S$1048576,19,FALSE), IFERROR(VLOOKUP(B666&amp;C666,AUS_female_points_list!$A$3:$S$1048576,19,FALSE),""))</f>
        <v/>
      </c>
      <c r="G666" s="2" t="str">
        <f>_xlfn.IFNA(VLOOKUP(B666&amp;C666,Nat_Champs!$C$2:$D$41,2,),"")</f>
        <v/>
      </c>
      <c r="H666" s="79">
        <f>IFERROR(VLOOKUP(B666&amp;C666,AUS_male_Toplist_21_22!$O$3:$R$2969,2,FALSE),IFERROR(VLOOKUP(B666&amp;C666,AUS_female_Toplist_21_22!$O$3:$R$2879,2,FALSE),"Not found"))</f>
        <v>806</v>
      </c>
      <c r="I666" s="79">
        <f>IFERROR(VLOOKUP(B666&amp;C666,AUS_male_Toplist_21_22!$O$3:$R$2969,3,FALSE),IFERROR(VLOOKUP(B666&amp;C666,AUS_female_Toplist_21_22!$O$3:$R$2879,3,FALSE),"Not found"))</f>
        <v>124</v>
      </c>
      <c r="J666" s="2">
        <f>IFERROR(VLOOKUP(B666&amp;C666,AUS_male_Toplist_21_22!$O$3:$R$2969,4,FALSE),IFERROR(VLOOKUP(B666&amp;C666,AUS_female_Toplist_21_22!$O$3:$R$2879,4,FALSE),"Not found"))</f>
        <v>16</v>
      </c>
      <c r="K666" s="2">
        <f>(COUNTIF($B$2:$B666,$B666)=1)+0</f>
        <v>1</v>
      </c>
      <c r="L666" s="2">
        <f>IF(K666=1,RANK(H666,$H$2:$H$1208,0),"Alternate event")</f>
        <v>923</v>
      </c>
      <c r="M666" s="2" t="str">
        <f t="shared" si="30"/>
        <v>Chelsy WAYNEdiscus-throw</v>
      </c>
      <c r="N666" t="str">
        <f>IF(COUNTIFS($M$2:$M$3996, M666)&gt;1, "Duplicate", "Unique")</f>
        <v>Unique</v>
      </c>
    </row>
    <row r="667" spans="1:14" x14ac:dyDescent="0.2">
      <c r="A667" s="2">
        <f t="shared" si="31"/>
        <v>104</v>
      </c>
      <c r="B667" t="s">
        <v>924</v>
      </c>
      <c r="C667" t="s">
        <v>30</v>
      </c>
      <c r="D667" s="5">
        <v>33360</v>
      </c>
      <c r="E667" s="41">
        <f ca="1">DATEDIF(D667,TODAY(),"y")</f>
        <v>30</v>
      </c>
      <c r="F667" s="42" t="str">
        <f>IFERROR(VLOOKUP(B667&amp;C667,AUS_male_points_list!$A$3:$S$1048576,19,FALSE), IFERROR(VLOOKUP(B667&amp;C667,AUS_female_points_list!$A$3:$S$1048576,19,FALSE),""))</f>
        <v/>
      </c>
      <c r="G667" s="2" t="str">
        <f>_xlfn.IFNA(VLOOKUP(B667&amp;C667,Nat_Champs!$C$2:$D$41,2,),"")</f>
        <v/>
      </c>
      <c r="H667" s="79">
        <f>IFERROR(VLOOKUP(B667&amp;C667,AUS_male_Toplist_21_22!$O$3:$R$2969,2,FALSE),IFERROR(VLOOKUP(B667&amp;C667,AUS_female_Toplist_21_22!$O$3:$R$2879,2,FALSE),"Not found"))</f>
        <v>963</v>
      </c>
      <c r="I667" s="79">
        <f>IFERROR(VLOOKUP(B667&amp;C667,AUS_male_Toplist_21_22!$O$3:$R$2969,3,FALSE),IFERROR(VLOOKUP(B667&amp;C667,AUS_female_Toplist_21_22!$O$3:$R$2879,3,FALSE),"Not found"))</f>
        <v>124</v>
      </c>
      <c r="J667" s="2">
        <f>IFERROR(VLOOKUP(B667&amp;C667,AUS_male_Toplist_21_22!$O$3:$R$2969,4,FALSE),IFERROR(VLOOKUP(B667&amp;C667,AUS_female_Toplist_21_22!$O$3:$R$2879,4,FALSE),"Not found"))</f>
        <v>20</v>
      </c>
      <c r="K667" s="2">
        <f>(COUNTIF($B$2:$B667,$B667)=1)+0</f>
        <v>1</v>
      </c>
      <c r="L667" s="2">
        <f>IF(K667=1,RANK(H667,$H$2:$H$1208,0),"Alternate event")</f>
        <v>706</v>
      </c>
      <c r="M667" s="2" t="str">
        <f t="shared" si="30"/>
        <v>Whitney SHARPE10000m</v>
      </c>
      <c r="N667" t="str">
        <f>IF(COUNTIFS($M$2:$M$3996, M667)&gt;1, "Duplicate", "Unique")</f>
        <v>Unique</v>
      </c>
    </row>
    <row r="668" spans="1:14" x14ac:dyDescent="0.2">
      <c r="A668" s="2">
        <f t="shared" si="31"/>
        <v>104</v>
      </c>
      <c r="B668" t="s">
        <v>402</v>
      </c>
      <c r="C668" t="s">
        <v>38</v>
      </c>
      <c r="D668" s="5">
        <v>44671</v>
      </c>
      <c r="E668" s="41" t="e">
        <f ca="1">DATEDIF(D668,TODAY(),"y")</f>
        <v>#NUM!</v>
      </c>
      <c r="F668" s="42" t="str">
        <f>IFERROR(VLOOKUP(B668&amp;C668,AUS_male_points_list!$A$3:$S$1048576,19,FALSE), IFERROR(VLOOKUP(B668&amp;C668,AUS_female_points_list!$A$3:$S$1048576,19,FALSE),""))</f>
        <v/>
      </c>
      <c r="G668" s="2" t="str">
        <f>_xlfn.IFNA(VLOOKUP(B668&amp;C668,Nat_Champs!$C$2:$D$41,2,),"")</f>
        <v/>
      </c>
      <c r="H668" s="79">
        <f>IFERROR(VLOOKUP(B668&amp;C668,AUS_male_Toplist_21_22!$O$3:$R$2969,2,FALSE),IFERROR(VLOOKUP(B668&amp;C668,AUS_female_Toplist_21_22!$O$3:$R$2879,2,FALSE),"Not found"))</f>
        <v>929</v>
      </c>
      <c r="I668" s="79">
        <f>IFERROR(VLOOKUP(B668&amp;C668,AUS_male_Toplist_21_22!$O$3:$R$2969,3,FALSE),IFERROR(VLOOKUP(B668&amp;C668,AUS_female_Toplist_21_22!$O$3:$R$2879,3,FALSE),"Not found"))</f>
        <v>124</v>
      </c>
      <c r="J668" s="2">
        <f>IFERROR(VLOOKUP(B668&amp;C668,AUS_male_Toplist_21_22!$O$3:$R$2969,4,FALSE),IFERROR(VLOOKUP(B668&amp;C668,AUS_female_Toplist_21_22!$O$3:$R$2879,4,FALSE),"Not found"))</f>
        <v>22</v>
      </c>
      <c r="K668" s="2">
        <f>(COUNTIF($B$2:$B668,$B668)=1)+0</f>
        <v>1</v>
      </c>
      <c r="L668" s="2">
        <f>IF(K668=1,RANK(H668,$H$2:$H$1208,0),"Alternate event")</f>
        <v>776</v>
      </c>
      <c r="M668" s="2" t="str">
        <f t="shared" si="30"/>
        <v>Zoe EDWARDStriple-jump</v>
      </c>
      <c r="N668" t="str">
        <f>IF(COUNTIFS($M$2:$M$3996, M668)&gt;1, "Duplicate", "Unique")</f>
        <v>Unique</v>
      </c>
    </row>
    <row r="669" spans="1:14" x14ac:dyDescent="0.2">
      <c r="A669" s="2">
        <f t="shared" si="31"/>
        <v>104</v>
      </c>
      <c r="B669" t="s">
        <v>704</v>
      </c>
      <c r="C669" t="s">
        <v>29</v>
      </c>
      <c r="D669" s="5">
        <v>31659</v>
      </c>
      <c r="E669" s="41">
        <f ca="1">DATEDIF(D669,TODAY(),"y")</f>
        <v>35</v>
      </c>
      <c r="F669" s="42" t="str">
        <f>IFERROR(VLOOKUP(B669&amp;C669,AUS_male_points_list!$A$3:$S$1048576,19,FALSE), IFERROR(VLOOKUP(B669&amp;C669,AUS_female_points_list!$A$3:$S$1048576,19,FALSE),""))</f>
        <v/>
      </c>
      <c r="G669" s="2" t="str">
        <f>_xlfn.IFNA(VLOOKUP(B669&amp;C669,Nat_Champs!$C$2:$D$41,2,),"")</f>
        <v/>
      </c>
      <c r="H669" s="79">
        <f>IFERROR(VLOOKUP(B669&amp;C669,AUS_male_Toplist_21_22!$O$3:$R$2969,2,FALSE),IFERROR(VLOOKUP(B669&amp;C669,AUS_female_Toplist_21_22!$O$3:$R$2879,2,FALSE),"Not found"))</f>
        <v>1044</v>
      </c>
      <c r="I669" s="79">
        <f>IFERROR(VLOOKUP(B669&amp;C669,AUS_male_Toplist_21_22!$O$3:$R$2969,3,FALSE),IFERROR(VLOOKUP(B669&amp;C669,AUS_female_Toplist_21_22!$O$3:$R$2879,3,FALSE),"Not found"))</f>
        <v>124</v>
      </c>
      <c r="J669" s="2">
        <f>IFERROR(VLOOKUP(B669&amp;C669,AUS_male_Toplist_21_22!$O$3:$R$2969,4,FALSE),IFERROR(VLOOKUP(B669&amp;C669,AUS_female_Toplist_21_22!$O$3:$R$2879,4,FALSE),"Not found"))</f>
        <v>23</v>
      </c>
      <c r="K669" s="2">
        <f>(COUNTIF($B$2:$B669,$B669)=1)+0</f>
        <v>0</v>
      </c>
      <c r="L669" s="2" t="str">
        <f>IF(K669=1,RANK(H669,$H$2:$H$1208,0),"Alternate event")</f>
        <v>Alternate event</v>
      </c>
      <c r="M669" s="2" t="str">
        <f t="shared" si="30"/>
        <v>Liam ADAMS5000m</v>
      </c>
      <c r="N669" t="str">
        <f>IF(COUNTIFS($M$2:$M$3996, M669)&gt;1, "Duplicate", "Unique")</f>
        <v>Unique</v>
      </c>
    </row>
    <row r="670" spans="1:14" x14ac:dyDescent="0.2">
      <c r="A670" s="2">
        <f t="shared" si="31"/>
        <v>104</v>
      </c>
      <c r="B670" t="s">
        <v>1396</v>
      </c>
      <c r="C670" t="s">
        <v>35</v>
      </c>
      <c r="D670" s="5">
        <v>44732</v>
      </c>
      <c r="E670" s="41" t="e">
        <f ca="1">DATEDIF(D670,TODAY(),"y")</f>
        <v>#NUM!</v>
      </c>
      <c r="F670" s="42" t="str">
        <f>IFERROR(VLOOKUP(B670&amp;C670,AUS_male_points_list!$A$3:$S$1048576,19,FALSE), IFERROR(VLOOKUP(B670&amp;C670,AUS_female_points_list!$A$3:$S$1048576,19,FALSE),""))</f>
        <v/>
      </c>
      <c r="G670" s="2" t="str">
        <f>_xlfn.IFNA(VLOOKUP(B670&amp;C670,Nat_Champs!$C$2:$D$41,2,),"")</f>
        <v/>
      </c>
      <c r="H670" s="79">
        <f>IFERROR(VLOOKUP(B670&amp;C670,AUS_male_Toplist_21_22!$O$3:$R$2969,2,FALSE),IFERROR(VLOOKUP(B670&amp;C670,AUS_female_Toplist_21_22!$O$3:$R$2879,2,FALSE),"Not found"))</f>
        <v>945</v>
      </c>
      <c r="I670" s="79">
        <f>IFERROR(VLOOKUP(B670&amp;C670,AUS_male_Toplist_21_22!$O$3:$R$2969,3,FALSE),IFERROR(VLOOKUP(B670&amp;C670,AUS_female_Toplist_21_22!$O$3:$R$2879,3,FALSE),"Not found"))</f>
        <v>124</v>
      </c>
      <c r="J670" s="2">
        <f>IFERROR(VLOOKUP(B670&amp;C670,AUS_male_Toplist_21_22!$O$3:$R$2969,4,FALSE),IFERROR(VLOOKUP(B670&amp;C670,AUS_female_Toplist_21_22!$O$3:$R$2879,4,FALSE),"Not found"))</f>
        <v>27</v>
      </c>
      <c r="K670" s="2">
        <f>(COUNTIF($B$2:$B670,$B670)=1)+0</f>
        <v>1</v>
      </c>
      <c r="L670" s="2">
        <f>IF(K670=1,RANK(H670,$H$2:$H$1208,0),"Alternate event")</f>
        <v>745</v>
      </c>
      <c r="M670" s="2" t="str">
        <f t="shared" si="30"/>
        <v>Vanessa APELhigh-jump</v>
      </c>
      <c r="N670" t="str">
        <f>IF(COUNTIFS($M$2:$M$3996, M670)&gt;1, "Duplicate", "Unique")</f>
        <v>Unique</v>
      </c>
    </row>
    <row r="671" spans="1:14" x14ac:dyDescent="0.2">
      <c r="A671" s="2">
        <f t="shared" si="31"/>
        <v>104</v>
      </c>
      <c r="B671" t="s">
        <v>582</v>
      </c>
      <c r="C671" t="s">
        <v>26</v>
      </c>
      <c r="D671" s="5">
        <v>37766</v>
      </c>
      <c r="E671" s="41">
        <f ca="1">DATEDIF(D671,TODAY(),"y")</f>
        <v>18</v>
      </c>
      <c r="F671" s="42" t="str">
        <f>IFERROR(VLOOKUP(B671&amp;C671,AUS_male_points_list!$A$3:$S$1048576,19,FALSE), IFERROR(VLOOKUP(B671&amp;C671,AUS_female_points_list!$A$3:$S$1048576,19,FALSE),""))</f>
        <v/>
      </c>
      <c r="G671" s="2" t="str">
        <f>_xlfn.IFNA(VLOOKUP(B671&amp;C671,Nat_Champs!$C$2:$D$41,2,),"")</f>
        <v/>
      </c>
      <c r="H671" s="79">
        <f>IFERROR(VLOOKUP(B671&amp;C671,AUS_male_Toplist_21_22!$O$3:$R$2969,2,FALSE),IFERROR(VLOOKUP(B671&amp;C671,AUS_female_Toplist_21_22!$O$3:$R$2879,2,FALSE),"Not found"))</f>
        <v>1071</v>
      </c>
      <c r="I671" s="79">
        <f>IFERROR(VLOOKUP(B671&amp;C671,AUS_male_Toplist_21_22!$O$3:$R$2969,3,FALSE),IFERROR(VLOOKUP(B671&amp;C671,AUS_female_Toplist_21_22!$O$3:$R$2879,3,FALSE),"Not found"))</f>
        <v>125</v>
      </c>
      <c r="J671" s="2">
        <f>IFERROR(VLOOKUP(B671&amp;C671,AUS_male_Toplist_21_22!$O$3:$R$2969,4,FALSE),IFERROR(VLOOKUP(B671&amp;C671,AUS_female_Toplist_21_22!$O$3:$R$2879,4,FALSE),"Not found"))</f>
        <v>9</v>
      </c>
      <c r="K671" s="2">
        <f>(COUNTIF($B$2:$B671,$B671)=1)+0</f>
        <v>1</v>
      </c>
      <c r="L671" s="2">
        <f>IF(K671=1,RANK(H671,$H$2:$H$1208,0),"Alternate event")</f>
        <v>306</v>
      </c>
      <c r="M671" s="2" t="str">
        <f t="shared" si="30"/>
        <v>Joshua ATKINSON400m</v>
      </c>
      <c r="N671" t="str">
        <f>IF(COUNTIFS($M$2:$M$3996, M671)&gt;1, "Duplicate", "Unique")</f>
        <v>Unique</v>
      </c>
    </row>
    <row r="672" spans="1:14" x14ac:dyDescent="0.2">
      <c r="A672" s="2">
        <f t="shared" si="31"/>
        <v>104</v>
      </c>
      <c r="B672" t="s">
        <v>211</v>
      </c>
      <c r="C672" t="s">
        <v>26</v>
      </c>
      <c r="D672" s="5">
        <v>37885</v>
      </c>
      <c r="E672" s="41">
        <f ca="1">DATEDIF(D672,TODAY(),"y")</f>
        <v>18</v>
      </c>
      <c r="F672" s="42" t="str">
        <f>IFERROR(VLOOKUP(B672&amp;C672,AUS_male_points_list!$A$3:$S$1048576,19,FALSE), IFERROR(VLOOKUP(B672&amp;C672,AUS_female_points_list!$A$3:$S$1048576,19,FALSE),""))</f>
        <v/>
      </c>
      <c r="G672" s="2" t="str">
        <f>_xlfn.IFNA(VLOOKUP(B672&amp;C672,Nat_Champs!$C$2:$D$41,2,),"")</f>
        <v/>
      </c>
      <c r="H672" s="79">
        <f>IFERROR(VLOOKUP(B672&amp;C672,AUS_male_Toplist_21_22!$O$3:$R$2969,2,FALSE),IFERROR(VLOOKUP(B672&amp;C672,AUS_female_Toplist_21_22!$O$3:$R$2879,2,FALSE),"Not found"))</f>
        <v>1060</v>
      </c>
      <c r="I672" s="79">
        <f>IFERROR(VLOOKUP(B672&amp;C672,AUS_male_Toplist_21_22!$O$3:$R$2969,3,FALSE),IFERROR(VLOOKUP(B672&amp;C672,AUS_female_Toplist_21_22!$O$3:$R$2879,3,FALSE),"Not found"))</f>
        <v>125</v>
      </c>
      <c r="J672" s="2">
        <f>IFERROR(VLOOKUP(B672&amp;C672,AUS_male_Toplist_21_22!$O$3:$R$2969,4,FALSE),IFERROR(VLOOKUP(B672&amp;C672,AUS_female_Toplist_21_22!$O$3:$R$2879,4,FALSE),"Not found"))</f>
        <v>9</v>
      </c>
      <c r="K672" s="2">
        <f>(COUNTIF($B$2:$B672,$B672)=1)+0</f>
        <v>1</v>
      </c>
      <c r="L672" s="2">
        <f>IF(K672=1,RANK(H672,$H$2:$H$1208,0),"Alternate event")</f>
        <v>346</v>
      </c>
      <c r="M672" s="2" t="str">
        <f t="shared" si="30"/>
        <v>Jasmin GUTHRIE400m</v>
      </c>
      <c r="N672" t="str">
        <f>IF(COUNTIFS($M$2:$M$3996, M672)&gt;1, "Duplicate", "Unique")</f>
        <v>Unique</v>
      </c>
    </row>
    <row r="673" spans="1:14" x14ac:dyDescent="0.2">
      <c r="A673" s="2">
        <f t="shared" si="31"/>
        <v>104</v>
      </c>
      <c r="B673" t="s">
        <v>518</v>
      </c>
      <c r="C673" t="s">
        <v>2</v>
      </c>
      <c r="D673" s="5">
        <v>36566</v>
      </c>
      <c r="E673" s="41">
        <f ca="1">DATEDIF(D673,TODAY(),"y")</f>
        <v>22</v>
      </c>
      <c r="F673" s="42" t="str">
        <f>IFERROR(VLOOKUP(B673&amp;C673,AUS_male_points_list!$A$3:$S$1048576,19,FALSE), IFERROR(VLOOKUP(B673&amp;C673,AUS_female_points_list!$A$3:$S$1048576,19,FALSE),""))</f>
        <v/>
      </c>
      <c r="G673" s="2" t="str">
        <f>_xlfn.IFNA(VLOOKUP(B673&amp;C673,Nat_Champs!$C$2:$D$41,2,),"")</f>
        <v/>
      </c>
      <c r="H673" s="79">
        <f>IFERROR(VLOOKUP(B673&amp;C673,AUS_male_Toplist_21_22!$O$3:$R$2969,2,FALSE),IFERROR(VLOOKUP(B673&amp;C673,AUS_female_Toplist_21_22!$O$3:$R$2879,2,FALSE),"Not found"))</f>
        <v>1089</v>
      </c>
      <c r="I673" s="79">
        <f>IFERROR(VLOOKUP(B673&amp;C673,AUS_male_Toplist_21_22!$O$3:$R$2969,3,FALSE),IFERROR(VLOOKUP(B673&amp;C673,AUS_female_Toplist_21_22!$O$3:$R$2879,3,FALSE),"Not found"))</f>
        <v>125</v>
      </c>
      <c r="J673" s="2">
        <f>IFERROR(VLOOKUP(B673&amp;C673,AUS_male_Toplist_21_22!$O$3:$R$2969,4,FALSE),IFERROR(VLOOKUP(B673&amp;C673,AUS_female_Toplist_21_22!$O$3:$R$2879,4,FALSE),"Not found"))</f>
        <v>10</v>
      </c>
      <c r="K673" s="2">
        <f>(COUNTIF($B$2:$B673,$B673)=1)+0</f>
        <v>0</v>
      </c>
      <c r="L673" s="2" t="str">
        <f>IF(K673=1,RANK(H673,$H$2:$H$1208,0),"Alternate event")</f>
        <v>Alternate event</v>
      </c>
      <c r="M673" s="2" t="str">
        <f t="shared" si="30"/>
        <v>Christopher IUS100m</v>
      </c>
      <c r="N673" t="str">
        <f>IF(COUNTIFS($M$2:$M$3996, M673)&gt;1, "Duplicate", "Unique")</f>
        <v>Unique</v>
      </c>
    </row>
    <row r="674" spans="1:14" x14ac:dyDescent="0.2">
      <c r="A674" s="2">
        <f t="shared" si="31"/>
        <v>104</v>
      </c>
      <c r="B674" t="s">
        <v>515</v>
      </c>
      <c r="C674" t="s">
        <v>2</v>
      </c>
      <c r="D674" s="5">
        <v>37908</v>
      </c>
      <c r="E674" s="41">
        <f ca="1">DATEDIF(D674,TODAY(),"y")</f>
        <v>18</v>
      </c>
      <c r="F674" s="42" t="str">
        <f>IFERROR(VLOOKUP(B674&amp;C674,AUS_male_points_list!$A$3:$S$1048576,19,FALSE), IFERROR(VLOOKUP(B674&amp;C674,AUS_female_points_list!$A$3:$S$1048576,19,FALSE),""))</f>
        <v/>
      </c>
      <c r="G674" s="2" t="str">
        <f>_xlfn.IFNA(VLOOKUP(B674&amp;C674,Nat_Champs!$C$2:$D$41,2,),"")</f>
        <v/>
      </c>
      <c r="H674" s="79">
        <f>IFERROR(VLOOKUP(B674&amp;C674,AUS_male_Toplist_21_22!$O$3:$R$2969,2,FALSE),IFERROR(VLOOKUP(B674&amp;C674,AUS_female_Toplist_21_22!$O$3:$R$2879,2,FALSE),"Not found"))</f>
        <v>1089</v>
      </c>
      <c r="I674" s="79">
        <f>IFERROR(VLOOKUP(B674&amp;C674,AUS_male_Toplist_21_22!$O$3:$R$2969,3,FALSE),IFERROR(VLOOKUP(B674&amp;C674,AUS_female_Toplist_21_22!$O$3:$R$2879,3,FALSE),"Not found"))</f>
        <v>125</v>
      </c>
      <c r="J674" s="2">
        <f>IFERROR(VLOOKUP(B674&amp;C674,AUS_male_Toplist_21_22!$O$3:$R$2969,4,FALSE),IFERROR(VLOOKUP(B674&amp;C674,AUS_female_Toplist_21_22!$O$3:$R$2879,4,FALSE),"Not found"))</f>
        <v>10</v>
      </c>
      <c r="K674" s="2">
        <f>(COUNTIF($B$2:$B674,$B674)=1)+0</f>
        <v>0</v>
      </c>
      <c r="L674" s="2" t="str">
        <f>IF(K674=1,RANK(H674,$H$2:$H$1208,0),"Alternate event")</f>
        <v>Alternate event</v>
      </c>
      <c r="M674" s="2" t="str">
        <f t="shared" si="30"/>
        <v>Aidan MURPHY100m</v>
      </c>
      <c r="N674" t="str">
        <f>IF(COUNTIFS($M$2:$M$3996, M674)&gt;1, "Duplicate", "Unique")</f>
        <v>Unique</v>
      </c>
    </row>
    <row r="675" spans="1:14" x14ac:dyDescent="0.2">
      <c r="A675" s="2">
        <f t="shared" si="31"/>
        <v>104</v>
      </c>
      <c r="B675" t="s">
        <v>509</v>
      </c>
      <c r="C675" t="s">
        <v>25</v>
      </c>
      <c r="D675" s="5">
        <v>35389</v>
      </c>
      <c r="E675" s="41">
        <f ca="1">DATEDIF(D675,TODAY(),"y")</f>
        <v>25</v>
      </c>
      <c r="F675" s="42" t="str">
        <f>IFERROR(VLOOKUP(B675&amp;C675,AUS_male_points_list!$A$3:$S$1048576,19,FALSE), IFERROR(VLOOKUP(B675&amp;C675,AUS_female_points_list!$A$3:$S$1048576,19,FALSE),""))</f>
        <v/>
      </c>
      <c r="G675" s="2" t="str">
        <f>_xlfn.IFNA(VLOOKUP(B675&amp;C675,Nat_Champs!$C$2:$D$41,2,),"")</f>
        <v/>
      </c>
      <c r="H675" s="79">
        <f>IFERROR(VLOOKUP(B675&amp;C675,AUS_male_Toplist_21_22!$O$3:$R$2969,2,FALSE),IFERROR(VLOOKUP(B675&amp;C675,AUS_female_Toplist_21_22!$O$3:$R$2879,2,FALSE),"Not found"))</f>
        <v>1076</v>
      </c>
      <c r="I675" s="79">
        <f>IFERROR(VLOOKUP(B675&amp;C675,AUS_male_Toplist_21_22!$O$3:$R$2969,3,FALSE),IFERROR(VLOOKUP(B675&amp;C675,AUS_female_Toplist_21_22!$O$3:$R$2879,3,FALSE),"Not found"))</f>
        <v>125</v>
      </c>
      <c r="J675" s="2">
        <f>IFERROR(VLOOKUP(B675&amp;C675,AUS_male_Toplist_21_22!$O$3:$R$2969,4,FALSE),IFERROR(VLOOKUP(B675&amp;C675,AUS_female_Toplist_21_22!$O$3:$R$2879,4,FALSE),"Not found"))</f>
        <v>12</v>
      </c>
      <c r="K675" s="2">
        <f>(COUNTIF($B$2:$B675,$B675)=1)+0</f>
        <v>0</v>
      </c>
      <c r="L675" s="2" t="str">
        <f>IF(K675=1,RANK(H675,$H$2:$H$1208,0),"Alternate event")</f>
        <v>Alternate event</v>
      </c>
      <c r="M675" s="2" t="str">
        <f t="shared" si="30"/>
        <v>Jacob DESPARD200m</v>
      </c>
      <c r="N675" t="str">
        <f>IF(COUNTIFS($M$2:$M$3996, M675)&gt;1, "Duplicate", "Unique")</f>
        <v>Unique</v>
      </c>
    </row>
    <row r="676" spans="1:14" x14ac:dyDescent="0.2">
      <c r="A676" s="2">
        <f t="shared" si="31"/>
        <v>104</v>
      </c>
      <c r="B676" t="s">
        <v>5146</v>
      </c>
      <c r="C676" t="s">
        <v>34</v>
      </c>
      <c r="D676" s="5">
        <v>44671</v>
      </c>
      <c r="E676" s="41" t="e">
        <f ca="1">DATEDIF(D676,TODAY(),"y")</f>
        <v>#NUM!</v>
      </c>
      <c r="F676" s="42" t="str">
        <f>IFERROR(VLOOKUP(B676&amp;C676,AUS_male_points_list!$A$3:$S$1048576,19,FALSE), IFERROR(VLOOKUP(B676&amp;C676,AUS_female_points_list!$A$3:$S$1048576,19,FALSE),""))</f>
        <v/>
      </c>
      <c r="G676" s="2" t="str">
        <f>_xlfn.IFNA(VLOOKUP(B676&amp;C676,Nat_Champs!$C$2:$D$41,2,),"")</f>
        <v/>
      </c>
      <c r="H676" s="79">
        <f>IFERROR(VLOOKUP(B676&amp;C676,AUS_male_Toplist_21_22!$O$3:$R$2969,2,FALSE),IFERROR(VLOOKUP(B676&amp;C676,AUS_female_Toplist_21_22!$O$3:$R$2879,2,FALSE),"Not found"))</f>
        <v>966</v>
      </c>
      <c r="I676" s="79">
        <f>IFERROR(VLOOKUP(B676&amp;C676,AUS_male_Toplist_21_22!$O$3:$R$2969,3,FALSE),IFERROR(VLOOKUP(B676&amp;C676,AUS_female_Toplist_21_22!$O$3:$R$2879,3,FALSE),"Not found"))</f>
        <v>125</v>
      </c>
      <c r="J676" s="2">
        <f>IFERROR(VLOOKUP(B676&amp;C676,AUS_male_Toplist_21_22!$O$3:$R$2969,4,FALSE),IFERROR(VLOOKUP(B676&amp;C676,AUS_female_Toplist_21_22!$O$3:$R$2879,4,FALSE),"Not found"))</f>
        <v>15</v>
      </c>
      <c r="K676" s="2">
        <f>(COUNTIF($B$2:$B676,$B676)=1)+0</f>
        <v>1</v>
      </c>
      <c r="L676" s="2">
        <f>IF(K676=1,RANK(H676,$H$2:$H$1208,0),"Alternate event")</f>
        <v>695</v>
      </c>
      <c r="M676" s="2" t="str">
        <f t="shared" si="30"/>
        <v>Flynn PUMPA3000msc</v>
      </c>
      <c r="N676" t="str">
        <f>IF(COUNTIFS($M$2:$M$3996, M676)&gt;1, "Duplicate", "Unique")</f>
        <v>Unique</v>
      </c>
    </row>
    <row r="677" spans="1:14" x14ac:dyDescent="0.2">
      <c r="A677" s="2">
        <f t="shared" si="31"/>
        <v>104</v>
      </c>
      <c r="B677" t="s">
        <v>1021</v>
      </c>
      <c r="C677" t="s">
        <v>34</v>
      </c>
      <c r="D677" s="5">
        <v>44671</v>
      </c>
      <c r="E677" s="41" t="e">
        <f ca="1">DATEDIF(D677,TODAY(),"y")</f>
        <v>#NUM!</v>
      </c>
      <c r="F677" s="42" t="str">
        <f>IFERROR(VLOOKUP(B677&amp;C677,AUS_male_points_list!$A$3:$S$1048576,19,FALSE), IFERROR(VLOOKUP(B677&amp;C677,AUS_female_points_list!$A$3:$S$1048576,19,FALSE),""))</f>
        <v/>
      </c>
      <c r="G677" s="2" t="str">
        <f>_xlfn.IFNA(VLOOKUP(B677&amp;C677,Nat_Champs!$C$2:$D$41,2,),"")</f>
        <v/>
      </c>
      <c r="H677" s="79">
        <f>IFERROR(VLOOKUP(B677&amp;C677,AUS_male_Toplist_21_22!$O$3:$R$2969,2,FALSE),IFERROR(VLOOKUP(B677&amp;C677,AUS_female_Toplist_21_22!$O$3:$R$2879,2,FALSE),"Not found"))</f>
        <v>966</v>
      </c>
      <c r="I677" s="79">
        <f>IFERROR(VLOOKUP(B677&amp;C677,AUS_male_Toplist_21_22!$O$3:$R$2969,3,FALSE),IFERROR(VLOOKUP(B677&amp;C677,AUS_female_Toplist_21_22!$O$3:$R$2879,3,FALSE),"Not found"))</f>
        <v>125</v>
      </c>
      <c r="J677" s="2">
        <f>IFERROR(VLOOKUP(B677&amp;C677,AUS_male_Toplist_21_22!$O$3:$R$2969,4,FALSE),IFERROR(VLOOKUP(B677&amp;C677,AUS_female_Toplist_21_22!$O$3:$R$2879,4,FALSE),"Not found"))</f>
        <v>15</v>
      </c>
      <c r="K677" s="2">
        <f>(COUNTIF($B$2:$B677,$B677)=1)+0</f>
        <v>1</v>
      </c>
      <c r="L677" s="2">
        <f>IF(K677=1,RANK(H677,$H$2:$H$1208,0),"Alternate event")</f>
        <v>695</v>
      </c>
      <c r="M677" s="2" t="str">
        <f t="shared" si="30"/>
        <v>Alexander KWA3000msc</v>
      </c>
      <c r="N677" t="str">
        <f>IF(COUNTIFS($M$2:$M$3996, M677)&gt;1, "Duplicate", "Unique")</f>
        <v>Unique</v>
      </c>
    </row>
    <row r="678" spans="1:14" x14ac:dyDescent="0.2">
      <c r="A678" s="2">
        <f t="shared" si="31"/>
        <v>104</v>
      </c>
      <c r="B678" t="s">
        <v>5322</v>
      </c>
      <c r="C678" t="s">
        <v>41</v>
      </c>
      <c r="D678" s="5">
        <v>44671</v>
      </c>
      <c r="E678" s="41" t="e">
        <f ca="1">DATEDIF(D678,TODAY(),"y")</f>
        <v>#NUM!</v>
      </c>
      <c r="F678" s="42" t="str">
        <f>IFERROR(VLOOKUP(B678&amp;C678,AUS_male_points_list!$A$3:$S$1048576,19,FALSE), IFERROR(VLOOKUP(B678&amp;C678,AUS_female_points_list!$A$3:$S$1048576,19,FALSE),""))</f>
        <v/>
      </c>
      <c r="G678" s="2" t="str">
        <f>_xlfn.IFNA(VLOOKUP(B678&amp;C678,Nat_Champs!$C$2:$D$41,2,),"")</f>
        <v/>
      </c>
      <c r="H678" s="79">
        <f>IFERROR(VLOOKUP(B678&amp;C678,AUS_male_Toplist_21_22!$O$3:$R$2969,2,FALSE),IFERROR(VLOOKUP(B678&amp;C678,AUS_female_Toplist_21_22!$O$3:$R$2879,2,FALSE),"Not found"))</f>
        <v>890</v>
      </c>
      <c r="I678" s="79">
        <f>IFERROR(VLOOKUP(B678&amp;C678,AUS_male_Toplist_21_22!$O$3:$R$2969,3,FALSE),IFERROR(VLOOKUP(B678&amp;C678,AUS_female_Toplist_21_22!$O$3:$R$2879,3,FALSE),"Not found"))</f>
        <v>125</v>
      </c>
      <c r="J678" s="2">
        <f>IFERROR(VLOOKUP(B678&amp;C678,AUS_male_Toplist_21_22!$O$3:$R$2969,4,FALSE),IFERROR(VLOOKUP(B678&amp;C678,AUS_female_Toplist_21_22!$O$3:$R$2879,4,FALSE),"Not found"))</f>
        <v>15</v>
      </c>
      <c r="K678" s="2">
        <f>(COUNTIF($B$2:$B678,$B678)=1)+0</f>
        <v>1</v>
      </c>
      <c r="L678" s="2">
        <f>IF(K678=1,RANK(H678,$H$2:$H$1208,0),"Alternate event")</f>
        <v>842</v>
      </c>
      <c r="M678" s="2" t="str">
        <f t="shared" si="30"/>
        <v>Haddi EL SHORBAGYjavelin-throw</v>
      </c>
      <c r="N678" t="str">
        <f>IF(COUNTIFS($M$2:$M$3996, M678)&gt;1, "Duplicate", "Unique")</f>
        <v>Unique</v>
      </c>
    </row>
    <row r="679" spans="1:14" x14ac:dyDescent="0.2">
      <c r="A679" s="2">
        <f t="shared" si="31"/>
        <v>104</v>
      </c>
      <c r="B679" t="s">
        <v>5543</v>
      </c>
      <c r="C679" t="s">
        <v>38</v>
      </c>
      <c r="D679" s="5">
        <v>37718</v>
      </c>
      <c r="E679" s="41">
        <f ca="1">DATEDIF(D679,TODAY(),"y")</f>
        <v>19</v>
      </c>
      <c r="F679" s="42" t="str">
        <f>IFERROR(VLOOKUP(B679&amp;C679,AUS_male_points_list!$A$3:$S$1048576,19,FALSE), IFERROR(VLOOKUP(B679&amp;C679,AUS_female_points_list!$A$3:$S$1048576,19,FALSE),""))</f>
        <v/>
      </c>
      <c r="G679" s="2" t="str">
        <f>_xlfn.IFNA(VLOOKUP(B679&amp;C679,Nat_Champs!$C$2:$D$41,2,),"")</f>
        <v/>
      </c>
      <c r="H679" s="79">
        <f>IFERROR(VLOOKUP(B679&amp;C679,AUS_male_Toplist_21_22!$O$3:$R$2969,2,FALSE),IFERROR(VLOOKUP(B679&amp;C679,AUS_female_Toplist_21_22!$O$3:$R$2879,2,FALSE),"Not found"))</f>
        <v>926</v>
      </c>
      <c r="I679" s="79">
        <f>IFERROR(VLOOKUP(B679&amp;C679,AUS_male_Toplist_21_22!$O$3:$R$2969,3,FALSE),IFERROR(VLOOKUP(B679&amp;C679,AUS_female_Toplist_21_22!$O$3:$R$2879,3,FALSE),"Not found"))</f>
        <v>125</v>
      </c>
      <c r="J679" s="2">
        <f>IFERROR(VLOOKUP(B679&amp;C679,AUS_male_Toplist_21_22!$O$3:$R$2969,4,FALSE),IFERROR(VLOOKUP(B679&amp;C679,AUS_female_Toplist_21_22!$O$3:$R$2879,4,FALSE),"Not found"))</f>
        <v>23</v>
      </c>
      <c r="K679" s="2">
        <f>(COUNTIF($B$2:$B679,$B679)=1)+0</f>
        <v>1</v>
      </c>
      <c r="L679" s="2">
        <f>IF(K679=1,RANK(H679,$H$2:$H$1208,0),"Alternate event")</f>
        <v>781</v>
      </c>
      <c r="M679" s="2" t="str">
        <f t="shared" si="30"/>
        <v>Alexandra YORKtriple-jump</v>
      </c>
      <c r="N679" t="str">
        <f>IF(COUNTIFS($M$2:$M$3996, M679)&gt;1, "Duplicate", "Unique")</f>
        <v>Unique</v>
      </c>
    </row>
    <row r="680" spans="1:14" x14ac:dyDescent="0.2">
      <c r="A680" s="2">
        <f t="shared" si="31"/>
        <v>104</v>
      </c>
      <c r="B680" t="s">
        <v>399</v>
      </c>
      <c r="C680" t="s">
        <v>38</v>
      </c>
      <c r="D680" s="5">
        <v>44762</v>
      </c>
      <c r="E680" s="41" t="e">
        <f ca="1">DATEDIF(D680,TODAY(),"y")</f>
        <v>#NUM!</v>
      </c>
      <c r="F680" s="42" t="str">
        <f>IFERROR(VLOOKUP(B680&amp;C680,AUS_male_points_list!$A$3:$S$1048576,19,FALSE), IFERROR(VLOOKUP(B680&amp;C680,AUS_female_points_list!$A$3:$S$1048576,19,FALSE),""))</f>
        <v/>
      </c>
      <c r="G680" s="2" t="str">
        <f>_xlfn.IFNA(VLOOKUP(B680&amp;C680,Nat_Champs!$C$2:$D$41,2,),"")</f>
        <v/>
      </c>
      <c r="H680" s="79">
        <f>IFERROR(VLOOKUP(B680&amp;C680,AUS_male_Toplist_21_22!$O$3:$R$2969,2,FALSE),IFERROR(VLOOKUP(B680&amp;C680,AUS_female_Toplist_21_22!$O$3:$R$2879,2,FALSE),"Not found"))</f>
        <v>926</v>
      </c>
      <c r="I680" s="79">
        <f>IFERROR(VLOOKUP(B680&amp;C680,AUS_male_Toplist_21_22!$O$3:$R$2969,3,FALSE),IFERROR(VLOOKUP(B680&amp;C680,AUS_female_Toplist_21_22!$O$3:$R$2879,3,FALSE),"Not found"))</f>
        <v>125</v>
      </c>
      <c r="J680" s="2">
        <f>IFERROR(VLOOKUP(B680&amp;C680,AUS_male_Toplist_21_22!$O$3:$R$2969,4,FALSE),IFERROR(VLOOKUP(B680&amp;C680,AUS_female_Toplist_21_22!$O$3:$R$2879,4,FALSE),"Not found"))</f>
        <v>23</v>
      </c>
      <c r="K680" s="2">
        <f>(COUNTIF($B$2:$B680,$B680)=1)+0</f>
        <v>1</v>
      </c>
      <c r="L680" s="2">
        <f>IF(K680=1,RANK(H680,$H$2:$H$1208,0),"Alternate event")</f>
        <v>781</v>
      </c>
      <c r="M680" s="2" t="str">
        <f t="shared" si="30"/>
        <v>Geena DAVYtriple-jump</v>
      </c>
      <c r="N680" t="str">
        <f>IF(COUNTIFS($M$2:$M$3996, M680)&gt;1, "Duplicate", "Unique")</f>
        <v>Unique</v>
      </c>
    </row>
    <row r="681" spans="1:14" x14ac:dyDescent="0.2">
      <c r="A681" s="2">
        <f t="shared" si="31"/>
        <v>104</v>
      </c>
      <c r="B681" t="s">
        <v>941</v>
      </c>
      <c r="C681" t="s">
        <v>38</v>
      </c>
      <c r="D681" s="5">
        <v>44701</v>
      </c>
      <c r="E681" s="41" t="e">
        <f ca="1">DATEDIF(D681,TODAY(),"y")</f>
        <v>#NUM!</v>
      </c>
      <c r="F681" s="42" t="str">
        <f>IFERROR(VLOOKUP(B681&amp;C681,AUS_male_points_list!$A$3:$S$1048576,19,FALSE), IFERROR(VLOOKUP(B681&amp;C681,AUS_female_points_list!$A$3:$S$1048576,19,FALSE),""))</f>
        <v/>
      </c>
      <c r="G681" s="2" t="str">
        <f>_xlfn.IFNA(VLOOKUP(B681&amp;C681,Nat_Champs!$C$2:$D$41,2,),"")</f>
        <v/>
      </c>
      <c r="H681" s="79">
        <f>IFERROR(VLOOKUP(B681&amp;C681,AUS_male_Toplist_21_22!$O$3:$R$2969,2,FALSE),IFERROR(VLOOKUP(B681&amp;C681,AUS_female_Toplist_21_22!$O$3:$R$2879,2,FALSE),"Not found"))</f>
        <v>926</v>
      </c>
      <c r="I681" s="79">
        <f>IFERROR(VLOOKUP(B681&amp;C681,AUS_male_Toplist_21_22!$O$3:$R$2969,3,FALSE),IFERROR(VLOOKUP(B681&amp;C681,AUS_female_Toplist_21_22!$O$3:$R$2879,3,FALSE),"Not found"))</f>
        <v>125</v>
      </c>
      <c r="J681" s="2">
        <f>IFERROR(VLOOKUP(B681&amp;C681,AUS_male_Toplist_21_22!$O$3:$R$2969,4,FALSE),IFERROR(VLOOKUP(B681&amp;C681,AUS_female_Toplist_21_22!$O$3:$R$2879,4,FALSE),"Not found"))</f>
        <v>23</v>
      </c>
      <c r="K681" s="2">
        <f>(COUNTIF($B$2:$B681,$B681)=1)+0</f>
        <v>1</v>
      </c>
      <c r="L681" s="2">
        <f>IF(K681=1,RANK(H681,$H$2:$H$1208,0),"Alternate event")</f>
        <v>781</v>
      </c>
      <c r="M681" s="2" t="str">
        <f t="shared" si="30"/>
        <v>Nancy AGOSTINOtriple-jump</v>
      </c>
      <c r="N681" t="str">
        <f>IF(COUNTIFS($M$2:$M$3996, M681)&gt;1, "Duplicate", "Unique")</f>
        <v>Unique</v>
      </c>
    </row>
    <row r="682" spans="1:14" x14ac:dyDescent="0.2">
      <c r="A682" s="2">
        <f t="shared" si="31"/>
        <v>104</v>
      </c>
      <c r="B682" t="s">
        <v>917</v>
      </c>
      <c r="C682" t="s">
        <v>34</v>
      </c>
      <c r="D682" s="5">
        <v>37027</v>
      </c>
      <c r="E682" s="41">
        <f ca="1">DATEDIF(D682,TODAY(),"y")</f>
        <v>20</v>
      </c>
      <c r="F682" s="42" t="str">
        <f>IFERROR(VLOOKUP(B682&amp;C682,AUS_male_points_list!$A$3:$S$1048576,19,FALSE), IFERROR(VLOOKUP(B682&amp;C682,AUS_female_points_list!$A$3:$S$1048576,19,FALSE),""))</f>
        <v/>
      </c>
      <c r="G682" s="2" t="str">
        <f>_xlfn.IFNA(VLOOKUP(B682&amp;C682,Nat_Champs!$C$2:$D$41,2,),"")</f>
        <v/>
      </c>
      <c r="H682" s="79">
        <f>IFERROR(VLOOKUP(B682&amp;C682,AUS_male_Toplist_21_22!$O$3:$R$2969,2,FALSE),IFERROR(VLOOKUP(B682&amp;C682,AUS_female_Toplist_21_22!$O$3:$R$2879,2,FALSE),"Not found"))</f>
        <v>938</v>
      </c>
      <c r="I682" s="79">
        <f>IFERROR(VLOOKUP(B682&amp;C682,AUS_male_Toplist_21_22!$O$3:$R$2969,3,FALSE),IFERROR(VLOOKUP(B682&amp;C682,AUS_female_Toplist_21_22!$O$3:$R$2879,3,FALSE),"Not found"))</f>
        <v>125</v>
      </c>
      <c r="J682" s="2">
        <f>IFERROR(VLOOKUP(B682&amp;C682,AUS_male_Toplist_21_22!$O$3:$R$2969,4,FALSE),IFERROR(VLOOKUP(B682&amp;C682,AUS_female_Toplist_21_22!$O$3:$R$2879,4,FALSE),"Not found"))</f>
        <v>28</v>
      </c>
      <c r="K682" s="2">
        <f>(COUNTIF($B$2:$B682,$B682)=1)+0</f>
        <v>1</v>
      </c>
      <c r="L682" s="2">
        <f>IF(K682=1,RANK(H682,$H$2:$H$1208,0),"Alternate event")</f>
        <v>760</v>
      </c>
      <c r="M682" s="2" t="str">
        <f t="shared" si="30"/>
        <v>Sophie GOCHER3000msc</v>
      </c>
      <c r="N682" t="str">
        <f>IF(COUNTIFS($M$2:$M$3996, M682)&gt;1, "Duplicate", "Unique")</f>
        <v>Unique</v>
      </c>
    </row>
    <row r="683" spans="1:14" x14ac:dyDescent="0.2">
      <c r="A683" s="2">
        <f t="shared" si="31"/>
        <v>104</v>
      </c>
      <c r="B683" t="s">
        <v>4620</v>
      </c>
      <c r="C683" t="s">
        <v>35</v>
      </c>
      <c r="D683" s="5">
        <v>44701</v>
      </c>
      <c r="E683" s="41" t="e">
        <f ca="1">DATEDIF(D683,TODAY(),"y")</f>
        <v>#NUM!</v>
      </c>
      <c r="F683" s="42" t="str">
        <f>IFERROR(VLOOKUP(B683&amp;C683,AUS_male_points_list!$A$3:$S$1048576,19,FALSE), IFERROR(VLOOKUP(B683&amp;C683,AUS_female_points_list!$A$3:$S$1048576,19,FALSE),""))</f>
        <v/>
      </c>
      <c r="G683" s="2" t="str">
        <f>_xlfn.IFNA(VLOOKUP(B683&amp;C683,Nat_Champs!$C$2:$D$41,2,),"")</f>
        <v/>
      </c>
      <c r="H683" s="79">
        <f>IFERROR(VLOOKUP(B683&amp;C683,AUS_male_Toplist_21_22!$O$3:$R$2969,2,FALSE),IFERROR(VLOOKUP(B683&amp;C683,AUS_female_Toplist_21_22!$O$3:$R$2879,2,FALSE),"Not found"))</f>
        <v>936</v>
      </c>
      <c r="I683" s="79">
        <f>IFERROR(VLOOKUP(B683&amp;C683,AUS_male_Toplist_21_22!$O$3:$R$2969,3,FALSE),IFERROR(VLOOKUP(B683&amp;C683,AUS_female_Toplist_21_22!$O$3:$R$2879,3,FALSE),"Not found"))</f>
        <v>125</v>
      </c>
      <c r="J683" s="2">
        <f>IFERROR(VLOOKUP(B683&amp;C683,AUS_male_Toplist_21_22!$O$3:$R$2969,4,FALSE),IFERROR(VLOOKUP(B683&amp;C683,AUS_female_Toplist_21_22!$O$3:$R$2879,4,FALSE),"Not found"))</f>
        <v>28</v>
      </c>
      <c r="K683" s="2">
        <f>(COUNTIF($B$2:$B683,$B683)=1)+0</f>
        <v>1</v>
      </c>
      <c r="L683" s="2">
        <f>IF(K683=1,RANK(H683,$H$2:$H$1208,0),"Alternate event")</f>
        <v>765</v>
      </c>
      <c r="M683" s="2" t="str">
        <f t="shared" si="30"/>
        <v>Kalliyan SEREMEThigh-jump</v>
      </c>
      <c r="N683" t="str">
        <f>IF(COUNTIFS($M$2:$M$3996, M683)&gt;1, "Duplicate", "Unique")</f>
        <v>Unique</v>
      </c>
    </row>
    <row r="684" spans="1:14" x14ac:dyDescent="0.2">
      <c r="A684" s="2">
        <f t="shared" si="31"/>
        <v>104</v>
      </c>
      <c r="B684" t="s">
        <v>467</v>
      </c>
      <c r="C684" t="s">
        <v>35</v>
      </c>
      <c r="D684" s="5">
        <v>34986</v>
      </c>
      <c r="E684" s="41">
        <f ca="1">DATEDIF(D684,TODAY(),"y")</f>
        <v>26</v>
      </c>
      <c r="F684" s="42" t="str">
        <f>IFERROR(VLOOKUP(B684&amp;C684,AUS_male_points_list!$A$3:$S$1048576,19,FALSE), IFERROR(VLOOKUP(B684&amp;C684,AUS_female_points_list!$A$3:$S$1048576,19,FALSE),""))</f>
        <v/>
      </c>
      <c r="G684" s="2" t="str">
        <f>_xlfn.IFNA(VLOOKUP(B684&amp;C684,Nat_Champs!$C$2:$D$41,2,),"")</f>
        <v/>
      </c>
      <c r="H684" s="79">
        <f>IFERROR(VLOOKUP(B684&amp;C684,AUS_male_Toplist_21_22!$O$3:$R$2969,2,FALSE),IFERROR(VLOOKUP(B684&amp;C684,AUS_female_Toplist_21_22!$O$3:$R$2879,2,FALSE),"Not found"))</f>
        <v>936</v>
      </c>
      <c r="I684" s="79">
        <f>IFERROR(VLOOKUP(B684&amp;C684,AUS_male_Toplist_21_22!$O$3:$R$2969,3,FALSE),IFERROR(VLOOKUP(B684&amp;C684,AUS_female_Toplist_21_22!$O$3:$R$2879,3,FALSE),"Not found"))</f>
        <v>125</v>
      </c>
      <c r="J684" s="2">
        <f>IFERROR(VLOOKUP(B684&amp;C684,AUS_male_Toplist_21_22!$O$3:$R$2969,4,FALSE),IFERROR(VLOOKUP(B684&amp;C684,AUS_female_Toplist_21_22!$O$3:$R$2879,4,FALSE),"Not found"))</f>
        <v>28</v>
      </c>
      <c r="K684" s="2">
        <f>(COUNTIF($B$2:$B684,$B684)=1)+0</f>
        <v>0</v>
      </c>
      <c r="L684" s="2" t="str">
        <f>IF(K684=1,RANK(H684,$H$2:$H$1208,0),"Alternate event")</f>
        <v>Alternate event</v>
      </c>
      <c r="M684" s="2" t="str">
        <f t="shared" si="30"/>
        <v>Tori WESThigh-jump</v>
      </c>
      <c r="N684" t="str">
        <f>IF(COUNTIFS($M$2:$M$3996, M684)&gt;1, "Duplicate", "Unique")</f>
        <v>Unique</v>
      </c>
    </row>
    <row r="685" spans="1:14" x14ac:dyDescent="0.2">
      <c r="A685" s="2">
        <f t="shared" si="31"/>
        <v>104</v>
      </c>
      <c r="B685" t="s">
        <v>209</v>
      </c>
      <c r="C685" t="s">
        <v>26</v>
      </c>
      <c r="D685" s="5">
        <v>35897</v>
      </c>
      <c r="E685" s="41">
        <f ca="1">DATEDIF(D685,TODAY(),"y")</f>
        <v>23</v>
      </c>
      <c r="F685" s="42" t="str">
        <f>IFERROR(VLOOKUP(B685&amp;C685,AUS_male_points_list!$A$3:$S$1048576,19,FALSE), IFERROR(VLOOKUP(B685&amp;C685,AUS_female_points_list!$A$3:$S$1048576,19,FALSE),""))</f>
        <v/>
      </c>
      <c r="G685" s="2" t="str">
        <f>_xlfn.IFNA(VLOOKUP(B685&amp;C685,Nat_Champs!$C$2:$D$41,2,),"")</f>
        <v/>
      </c>
      <c r="H685" s="79">
        <f>IFERROR(VLOOKUP(B685&amp;C685,AUS_male_Toplist_21_22!$O$3:$R$2969,2,FALSE),IFERROR(VLOOKUP(B685&amp;C685,AUS_female_Toplist_21_22!$O$3:$R$2879,2,FALSE),"Not found"))</f>
        <v>1058</v>
      </c>
      <c r="I685" s="79">
        <f>IFERROR(VLOOKUP(B685&amp;C685,AUS_male_Toplist_21_22!$O$3:$R$2969,3,FALSE),IFERROR(VLOOKUP(B685&amp;C685,AUS_female_Toplist_21_22!$O$3:$R$2879,3,FALSE),"Not found"))</f>
        <v>126</v>
      </c>
      <c r="J685" s="2">
        <f>IFERROR(VLOOKUP(B685&amp;C685,AUS_male_Toplist_21_22!$O$3:$R$2969,4,FALSE),IFERROR(VLOOKUP(B685&amp;C685,AUS_female_Toplist_21_22!$O$3:$R$2879,4,FALSE),"Not found"))</f>
        <v>10</v>
      </c>
      <c r="K685" s="2">
        <f>(COUNTIF($B$2:$B685,$B685)=1)+0</f>
        <v>1</v>
      </c>
      <c r="L685" s="2">
        <f>IF(K685=1,RANK(H685,$H$2:$H$1208,0),"Alternate event")</f>
        <v>352</v>
      </c>
      <c r="M685" s="2" t="str">
        <f t="shared" si="30"/>
        <v>Jessica THORNTON400m</v>
      </c>
      <c r="N685" t="str">
        <f>IF(COUNTIFS($M$2:$M$3996, M685)&gt;1, "Duplicate", "Unique")</f>
        <v>Unique</v>
      </c>
    </row>
    <row r="686" spans="1:14" x14ac:dyDescent="0.2">
      <c r="A686" s="2">
        <f t="shared" si="31"/>
        <v>104</v>
      </c>
      <c r="B686" t="s">
        <v>719</v>
      </c>
      <c r="C686" s="5" t="s">
        <v>31</v>
      </c>
      <c r="D686" s="5">
        <v>35896</v>
      </c>
      <c r="E686" s="41">
        <f ca="1">DATEDIF(D686,TODAY(),"y")</f>
        <v>23</v>
      </c>
      <c r="F686" s="42" t="str">
        <f>IFERROR(VLOOKUP(B686&amp;C686,AUS_male_points_list!$A$3:$S$1048576,19,FALSE), IFERROR(VLOOKUP(B686&amp;C686,AUS_female_points_list!$A$3:$S$1048576,19,FALSE),""))</f>
        <v/>
      </c>
      <c r="G686" s="2" t="str">
        <f>_xlfn.IFNA(VLOOKUP(B686&amp;C686,Nat_Champs!$C$2:$D$41,2,),"")</f>
        <v/>
      </c>
      <c r="H686" s="79">
        <f>IFERROR(VLOOKUP(B686&amp;C686,AUS_male_Toplist_21_22!$O$3:$R$2969,2,FALSE),IFERROR(VLOOKUP(B686&amp;C686,AUS_female_Toplist_21_22!$O$3:$R$2879,2,FALSE),"Not found"))</f>
        <v>963</v>
      </c>
      <c r="I686" s="79">
        <f>IFERROR(VLOOKUP(B686&amp;C686,AUS_male_Toplist_21_22!$O$3:$R$2969,3,FALSE),IFERROR(VLOOKUP(B686&amp;C686,AUS_female_Toplist_21_22!$O$3:$R$2879,3,FALSE),"Not found"))</f>
        <v>126</v>
      </c>
      <c r="J686" s="2">
        <f>IFERROR(VLOOKUP(B686&amp;C686,AUS_male_Toplist_21_22!$O$3:$R$2969,4,FALSE),IFERROR(VLOOKUP(B686&amp;C686,AUS_female_Toplist_21_22!$O$3:$R$2879,4,FALSE),"Not found"))</f>
        <v>13</v>
      </c>
      <c r="K686" s="2">
        <f>(COUNTIF($B$2:$B686,$B686)=1)+0</f>
        <v>1</v>
      </c>
      <c r="L686" s="2">
        <f>IF(K686=1,RANK(H686,$H$2:$H$1208,0),"Alternate event")</f>
        <v>706</v>
      </c>
      <c r="M686" s="2" t="str">
        <f t="shared" si="30"/>
        <v>Ryan NEALE110mh</v>
      </c>
      <c r="N686" t="str">
        <f>IF(COUNTIFS($M$2:$M$3996, M686)&gt;1, "Duplicate", "Unique")</f>
        <v>Unique</v>
      </c>
    </row>
    <row r="687" spans="1:14" x14ac:dyDescent="0.2">
      <c r="A687" s="2">
        <f t="shared" si="31"/>
        <v>104</v>
      </c>
      <c r="B687" t="s">
        <v>5199</v>
      </c>
      <c r="C687" t="s">
        <v>31</v>
      </c>
      <c r="D687" s="5">
        <v>36425</v>
      </c>
      <c r="E687" s="41">
        <f ca="1">DATEDIF(D687,TODAY(),"y")</f>
        <v>22</v>
      </c>
      <c r="F687" s="42" t="str">
        <f>IFERROR(VLOOKUP(B687&amp;C687,AUS_male_points_list!$A$3:$S$1048576,19,FALSE), IFERROR(VLOOKUP(B687&amp;C687,AUS_female_points_list!$A$3:$S$1048576,19,FALSE),""))</f>
        <v/>
      </c>
      <c r="G687" s="2" t="str">
        <f>_xlfn.IFNA(VLOOKUP(B687&amp;C687,Nat_Champs!$C$2:$D$41,2,),"")</f>
        <v/>
      </c>
      <c r="H687" s="79">
        <f>IFERROR(VLOOKUP(B687&amp;C687,AUS_male_Toplist_21_22!$O$3:$R$2969,2,FALSE),IFERROR(VLOOKUP(B687&amp;C687,AUS_female_Toplist_21_22!$O$3:$R$2879,2,FALSE),"Not found"))</f>
        <v>963</v>
      </c>
      <c r="I687" s="79">
        <f>IFERROR(VLOOKUP(B687&amp;C687,AUS_male_Toplist_21_22!$O$3:$R$2969,3,FALSE),IFERROR(VLOOKUP(B687&amp;C687,AUS_female_Toplist_21_22!$O$3:$R$2879,3,FALSE),"Not found"))</f>
        <v>126</v>
      </c>
      <c r="J687" s="2">
        <f>IFERROR(VLOOKUP(B687&amp;C687,AUS_male_Toplist_21_22!$O$3:$R$2969,4,FALSE),IFERROR(VLOOKUP(B687&amp;C687,AUS_female_Toplist_21_22!$O$3:$R$2879,4,FALSE),"Not found"))</f>
        <v>13</v>
      </c>
      <c r="K687" s="2">
        <f>(COUNTIF($B$2:$B687,$B687)=1)+0</f>
        <v>1</v>
      </c>
      <c r="L687" s="2">
        <f>IF(K687=1,RANK(H687,$H$2:$H$1208,0),"Alternate event")</f>
        <v>706</v>
      </c>
      <c r="M687" s="2" t="str">
        <f t="shared" si="30"/>
        <v>Jascha Paulus COETSER110mh</v>
      </c>
      <c r="N687" t="str">
        <f>IF(COUNTIFS($M$2:$M$3996, M687)&gt;1, "Duplicate", "Unique")</f>
        <v>Unique</v>
      </c>
    </row>
    <row r="688" spans="1:14" x14ac:dyDescent="0.2">
      <c r="A688" s="2">
        <f t="shared" si="31"/>
        <v>104</v>
      </c>
      <c r="B688" t="s">
        <v>1088</v>
      </c>
      <c r="C688" t="s">
        <v>33</v>
      </c>
      <c r="D688" s="5">
        <v>44701</v>
      </c>
      <c r="E688" s="41" t="e">
        <f ca="1">DATEDIF(D688,TODAY(),"y")</f>
        <v>#NUM!</v>
      </c>
      <c r="F688" s="42" t="str">
        <f>IFERROR(VLOOKUP(B688&amp;C688,AUS_male_points_list!$A$3:$S$1048576,19,FALSE), IFERROR(VLOOKUP(B688&amp;C688,AUS_female_points_list!$A$3:$S$1048576,19,FALSE),""))</f>
        <v/>
      </c>
      <c r="G688" s="2" t="str">
        <f>_xlfn.IFNA(VLOOKUP(B688&amp;C688,Nat_Champs!$C$2:$D$41,2,),"")</f>
        <v/>
      </c>
      <c r="H688" s="79">
        <f>IFERROR(VLOOKUP(B688&amp;C688,AUS_male_Toplist_21_22!$O$3:$R$2969,2,FALSE),IFERROR(VLOOKUP(B688&amp;C688,AUS_female_Toplist_21_22!$O$3:$R$2879,2,FALSE),"Not found"))</f>
        <v>1002</v>
      </c>
      <c r="I688" s="79">
        <f>IFERROR(VLOOKUP(B688&amp;C688,AUS_male_Toplist_21_22!$O$3:$R$2969,3,FALSE),IFERROR(VLOOKUP(B688&amp;C688,AUS_female_Toplist_21_22!$O$3:$R$2879,3,FALSE),"Not found"))</f>
        <v>126</v>
      </c>
      <c r="J688" s="2">
        <f>IFERROR(VLOOKUP(B688&amp;C688,AUS_male_Toplist_21_22!$O$3:$R$2969,4,FALSE),IFERROR(VLOOKUP(B688&amp;C688,AUS_female_Toplist_21_22!$O$3:$R$2879,4,FALSE),"Not found"))</f>
        <v>14</v>
      </c>
      <c r="K688" s="2">
        <f>(COUNTIF($B$2:$B688,$B688)=1)+0</f>
        <v>1</v>
      </c>
      <c r="L688" s="2">
        <f>IF(K688=1,RANK(H688,$H$2:$H$1208,0),"Alternate event")</f>
        <v>578</v>
      </c>
      <c r="M688" s="2" t="str">
        <f t="shared" si="30"/>
        <v>Alesha BENNETTS400mh</v>
      </c>
      <c r="N688" t="str">
        <f>IF(COUNTIFS($M$2:$M$3996, M688)&gt;1, "Duplicate", "Unique")</f>
        <v>Unique</v>
      </c>
    </row>
    <row r="689" spans="1:14" x14ac:dyDescent="0.2">
      <c r="A689" s="2">
        <f t="shared" si="31"/>
        <v>104</v>
      </c>
      <c r="B689" t="s">
        <v>1030</v>
      </c>
      <c r="C689" t="s">
        <v>37</v>
      </c>
      <c r="D689" s="5">
        <v>36636</v>
      </c>
      <c r="E689" s="41">
        <f ca="1">DATEDIF(D689,TODAY(),"y")</f>
        <v>21</v>
      </c>
      <c r="F689" s="42" t="str">
        <f>IFERROR(VLOOKUP(B689&amp;C689,AUS_male_points_list!$A$3:$S$1048576,19,FALSE), IFERROR(VLOOKUP(B689&amp;C689,AUS_female_points_list!$A$3:$S$1048576,19,FALSE),""))</f>
        <v/>
      </c>
      <c r="G689" s="2" t="str">
        <f>_xlfn.IFNA(VLOOKUP(B689&amp;C689,Nat_Champs!$C$2:$D$41,2,),"")</f>
        <v/>
      </c>
      <c r="H689" s="79">
        <f>IFERROR(VLOOKUP(B689&amp;C689,AUS_male_Toplist_21_22!$O$3:$R$2969,2,FALSE),IFERROR(VLOOKUP(B689&amp;C689,AUS_female_Toplist_21_22!$O$3:$R$2879,2,FALSE),"Not found"))</f>
        <v>1004</v>
      </c>
      <c r="I689" s="79">
        <f>IFERROR(VLOOKUP(B689&amp;C689,AUS_male_Toplist_21_22!$O$3:$R$2969,3,FALSE),IFERROR(VLOOKUP(B689&amp;C689,AUS_female_Toplist_21_22!$O$3:$R$2879,3,FALSE),"Not found"))</f>
        <v>126</v>
      </c>
      <c r="J689" s="2">
        <f>IFERROR(VLOOKUP(B689&amp;C689,AUS_male_Toplist_21_22!$O$3:$R$2969,4,FALSE),IFERROR(VLOOKUP(B689&amp;C689,AUS_female_Toplist_21_22!$O$3:$R$2879,4,FALSE),"Not found"))</f>
        <v>23</v>
      </c>
      <c r="K689" s="2">
        <f>(COUNTIF($B$2:$B689,$B689)=1)+0</f>
        <v>1</v>
      </c>
      <c r="L689" s="2">
        <f>IF(K689=1,RANK(H689,$H$2:$H$1208,0),"Alternate event")</f>
        <v>567</v>
      </c>
      <c r="M689" s="2" t="str">
        <f t="shared" si="30"/>
        <v>Tristan SCHEIRSlong-jump</v>
      </c>
      <c r="N689" t="str">
        <f>IF(COUNTIFS($M$2:$M$3996, M689)&gt;1, "Duplicate", "Unique")</f>
        <v>Unique</v>
      </c>
    </row>
    <row r="690" spans="1:14" x14ac:dyDescent="0.2">
      <c r="A690" s="2">
        <f t="shared" si="31"/>
        <v>104</v>
      </c>
      <c r="B690" t="s">
        <v>960</v>
      </c>
      <c r="C690" t="s">
        <v>41</v>
      </c>
      <c r="D690" s="5">
        <v>37864</v>
      </c>
      <c r="E690" s="41">
        <f ca="1">DATEDIF(D690,TODAY(),"y")</f>
        <v>18</v>
      </c>
      <c r="F690" s="42" t="str">
        <f>IFERROR(VLOOKUP(B690&amp;C690,AUS_male_points_list!$A$3:$S$1048576,19,FALSE), IFERROR(VLOOKUP(B690&amp;C690,AUS_female_points_list!$A$3:$S$1048576,19,FALSE),""))</f>
        <v/>
      </c>
      <c r="G690" s="2" t="str">
        <f>_xlfn.IFNA(VLOOKUP(B690&amp;C690,Nat_Champs!$C$2:$D$41,2,),"")</f>
        <v/>
      </c>
      <c r="H690" s="79">
        <f>IFERROR(VLOOKUP(B690&amp;C690,AUS_male_Toplist_21_22!$O$3:$R$2969,2,FALSE),IFERROR(VLOOKUP(B690&amp;C690,AUS_female_Toplist_21_22!$O$3:$R$2879,2,FALSE),"Not found"))</f>
        <v>773</v>
      </c>
      <c r="I690" s="79">
        <f>IFERROR(VLOOKUP(B690&amp;C690,AUS_male_Toplist_21_22!$O$3:$R$2969,3,FALSE),IFERROR(VLOOKUP(B690&amp;C690,AUS_female_Toplist_21_22!$O$3:$R$2879,3,FALSE),"Not found"))</f>
        <v>126</v>
      </c>
      <c r="J690" s="2">
        <f>IFERROR(VLOOKUP(B690&amp;C690,AUS_male_Toplist_21_22!$O$3:$R$2969,4,FALSE),IFERROR(VLOOKUP(B690&amp;C690,AUS_female_Toplist_21_22!$O$3:$R$2879,4,FALSE),"Not found"))</f>
        <v>25</v>
      </c>
      <c r="K690" s="2">
        <f>(COUNTIF($B$2:$B690,$B690)=1)+0</f>
        <v>1</v>
      </c>
      <c r="L690" s="2">
        <f>IF(K690=1,RANK(H690,$H$2:$H$1208,0),"Alternate event")</f>
        <v>946</v>
      </c>
      <c r="M690" s="2" t="str">
        <f t="shared" si="30"/>
        <v>Emma COTGROVEjavelin-throw</v>
      </c>
      <c r="N690" t="str">
        <f>IF(COUNTIFS($M$2:$M$3996, M690)&gt;1, "Duplicate", "Unique")</f>
        <v>Unique</v>
      </c>
    </row>
    <row r="691" spans="1:14" x14ac:dyDescent="0.2">
      <c r="A691" s="2">
        <f t="shared" si="31"/>
        <v>104</v>
      </c>
      <c r="B691" t="s">
        <v>657</v>
      </c>
      <c r="C691" s="5" t="s">
        <v>28</v>
      </c>
      <c r="D691" s="5">
        <v>2000</v>
      </c>
      <c r="E691" s="41">
        <f ca="1">DATEDIF(D691,TODAY(),"y")</f>
        <v>116</v>
      </c>
      <c r="F691" s="42" t="str">
        <f>IFERROR(VLOOKUP(B691&amp;C691,AUS_male_points_list!$A$3:$S$1048576,19,FALSE), IFERROR(VLOOKUP(B691&amp;C691,AUS_female_points_list!$A$3:$S$1048576,19,FALSE),""))</f>
        <v/>
      </c>
      <c r="G691" s="2" t="str">
        <f>_xlfn.IFNA(VLOOKUP(B691&amp;C691,Nat_Champs!$C$2:$D$41,2,),"")</f>
        <v/>
      </c>
      <c r="H691" s="79">
        <f>IFERROR(VLOOKUP(B691&amp;C691,AUS_male_Toplist_21_22!$O$3:$R$2969,2,FALSE),IFERROR(VLOOKUP(B691&amp;C691,AUS_female_Toplist_21_22!$O$3:$R$2879,2,FALSE),"Not found"))</f>
        <v>1057</v>
      </c>
      <c r="I691" s="79">
        <f>IFERROR(VLOOKUP(B691&amp;C691,AUS_male_Toplist_21_22!$O$3:$R$2969,3,FALSE),IFERROR(VLOOKUP(B691&amp;C691,AUS_female_Toplist_21_22!$O$3:$R$2879,3,FALSE),"Not found"))</f>
        <v>126</v>
      </c>
      <c r="J691" s="2">
        <f>IFERROR(VLOOKUP(B691&amp;C691,AUS_male_Toplist_21_22!$O$3:$R$2969,4,FALSE),IFERROR(VLOOKUP(B691&amp;C691,AUS_female_Toplist_21_22!$O$3:$R$2879,4,FALSE),"Not found"))</f>
        <v>26</v>
      </c>
      <c r="K691" s="2">
        <f>(COUNTIF($B$2:$B691,$B691)=1)+0</f>
        <v>1</v>
      </c>
      <c r="L691" s="2">
        <f>IF(K691=1,RANK(H691,$H$2:$H$1208,0),"Alternate event")</f>
        <v>359</v>
      </c>
      <c r="M691" s="2" t="str">
        <f t="shared" si="30"/>
        <v>Samuel FIELD1500m</v>
      </c>
      <c r="N691" t="str">
        <f>IF(COUNTIFS($M$2:$M$3996, M691)&gt;1, "Duplicate", "Unique")</f>
        <v>Unique</v>
      </c>
    </row>
    <row r="692" spans="1:14" x14ac:dyDescent="0.2">
      <c r="A692" s="2">
        <f t="shared" si="31"/>
        <v>104</v>
      </c>
      <c r="B692" t="s">
        <v>914</v>
      </c>
      <c r="C692" t="s">
        <v>34</v>
      </c>
      <c r="D692" s="5">
        <v>37799</v>
      </c>
      <c r="E692" s="41">
        <f ca="1">DATEDIF(D692,TODAY(),"y")</f>
        <v>18</v>
      </c>
      <c r="F692" s="42" t="str">
        <f>IFERROR(VLOOKUP(B692&amp;C692,AUS_male_points_list!$A$3:$S$1048576,19,FALSE), IFERROR(VLOOKUP(B692&amp;C692,AUS_female_points_list!$A$3:$S$1048576,19,FALSE),""))</f>
        <v/>
      </c>
      <c r="G692" s="2" t="str">
        <f>_xlfn.IFNA(VLOOKUP(B692&amp;C692,Nat_Champs!$C$2:$D$41,2,),"")</f>
        <v/>
      </c>
      <c r="H692" s="79">
        <f>IFERROR(VLOOKUP(B692&amp;C692,AUS_male_Toplist_21_22!$O$3:$R$2969,2,FALSE),IFERROR(VLOOKUP(B692&amp;C692,AUS_female_Toplist_21_22!$O$3:$R$2879,2,FALSE),"Not found"))</f>
        <v>937</v>
      </c>
      <c r="I692" s="79">
        <f>IFERROR(VLOOKUP(B692&amp;C692,AUS_male_Toplist_21_22!$O$3:$R$2969,3,FALSE),IFERROR(VLOOKUP(B692&amp;C692,AUS_female_Toplist_21_22!$O$3:$R$2879,3,FALSE),"Not found"))</f>
        <v>126</v>
      </c>
      <c r="J692" s="2">
        <f>IFERROR(VLOOKUP(B692&amp;C692,AUS_male_Toplist_21_22!$O$3:$R$2969,4,FALSE),IFERROR(VLOOKUP(B692&amp;C692,AUS_female_Toplist_21_22!$O$3:$R$2879,4,FALSE),"Not found"))</f>
        <v>29</v>
      </c>
      <c r="K692" s="2">
        <f>(COUNTIF($B$2:$B692,$B692)=1)+0</f>
        <v>1</v>
      </c>
      <c r="L692" s="2">
        <f>IF(K692=1,RANK(H692,$H$2:$H$1208,0),"Alternate event")</f>
        <v>763</v>
      </c>
      <c r="M692" s="2" t="str">
        <f t="shared" si="30"/>
        <v>Caitlin SLOBEDMAN3000msc</v>
      </c>
      <c r="N692" t="str">
        <f>IF(COUNTIFS($M$2:$M$3996, M692)&gt;1, "Duplicate", "Unique")</f>
        <v>Unique</v>
      </c>
    </row>
    <row r="693" spans="1:14" x14ac:dyDescent="0.2">
      <c r="A693" s="2">
        <f t="shared" si="31"/>
        <v>104</v>
      </c>
      <c r="B693" t="s">
        <v>791</v>
      </c>
      <c r="C693" t="s">
        <v>39</v>
      </c>
      <c r="D693" s="5">
        <v>32443</v>
      </c>
      <c r="E693" s="41">
        <f ca="1">DATEDIF(D693,TODAY(),"y")</f>
        <v>33</v>
      </c>
      <c r="F693" s="42" t="str">
        <f>IFERROR(VLOOKUP(B693&amp;C693,AUS_male_points_list!$A$3:$S$1048576,19,FALSE), IFERROR(VLOOKUP(B693&amp;C693,AUS_female_points_list!$A$3:$S$1048576,19,FALSE),""))</f>
        <v/>
      </c>
      <c r="G693" s="2" t="str">
        <f>_xlfn.IFNA(VLOOKUP(B693&amp;C693,Nat_Champs!$C$2:$D$41,2,),"")</f>
        <v/>
      </c>
      <c r="H693" s="79">
        <f>IFERROR(VLOOKUP(B693&amp;C693,AUS_male_Toplist_21_22!$O$3:$R$2969,2,FALSE),IFERROR(VLOOKUP(B693&amp;C693,AUS_female_Toplist_21_22!$O$3:$R$2879,2,FALSE),"Not found"))</f>
        <v>877</v>
      </c>
      <c r="I693" s="79">
        <f>IFERROR(VLOOKUP(B693&amp;C693,AUS_male_Toplist_21_22!$O$3:$R$2969,3,FALSE),IFERROR(VLOOKUP(B693&amp;C693,AUS_female_Toplist_21_22!$O$3:$R$2879,3,FALSE),"Not found"))</f>
        <v>127</v>
      </c>
      <c r="J693" s="2">
        <f>IFERROR(VLOOKUP(B693&amp;C693,AUS_male_Toplist_21_22!$O$3:$R$2969,4,FALSE),IFERROR(VLOOKUP(B693&amp;C693,AUS_female_Toplist_21_22!$O$3:$R$2879,4,FALSE),"Not found"))</f>
        <v>7</v>
      </c>
      <c r="K693" s="2">
        <f>(COUNTIF($B$2:$B693,$B693)=1)+0</f>
        <v>1</v>
      </c>
      <c r="L693" s="2">
        <f>IF(K693=1,RANK(H693,$H$2:$H$1208,0),"Alternate event")</f>
        <v>864</v>
      </c>
      <c r="M693" s="2" t="str">
        <f t="shared" si="30"/>
        <v>Shane CARSTAIRSshot-put</v>
      </c>
      <c r="N693" t="str">
        <f>IF(COUNTIFS($M$2:$M$3996, M693)&gt;1, "Duplicate", "Unique")</f>
        <v>Unique</v>
      </c>
    </row>
    <row r="694" spans="1:14" x14ac:dyDescent="0.2">
      <c r="A694" s="2">
        <f t="shared" si="31"/>
        <v>104</v>
      </c>
      <c r="B694" t="s">
        <v>5405</v>
      </c>
      <c r="C694" t="s">
        <v>25</v>
      </c>
      <c r="D694" s="5">
        <v>36241</v>
      </c>
      <c r="E694" s="41">
        <f ca="1">DATEDIF(D694,TODAY(),"y")</f>
        <v>23</v>
      </c>
      <c r="F694" s="42" t="str">
        <f>IFERROR(VLOOKUP(B694&amp;C694,AUS_male_points_list!$A$3:$S$1048576,19,FALSE), IFERROR(VLOOKUP(B694&amp;C694,AUS_female_points_list!$A$3:$S$1048576,19,FALSE),""))</f>
        <v/>
      </c>
      <c r="G694" s="2" t="str">
        <f>_xlfn.IFNA(VLOOKUP(B694&amp;C694,Nat_Champs!$C$2:$D$41,2,),"")</f>
        <v/>
      </c>
      <c r="H694" s="79">
        <f>IFERROR(VLOOKUP(B694&amp;C694,AUS_male_Toplist_21_22!$O$3:$R$2969,2,FALSE),IFERROR(VLOOKUP(B694&amp;C694,AUS_female_Toplist_21_22!$O$3:$R$2879,2,FALSE),"Not found"))</f>
        <v>1068</v>
      </c>
      <c r="I694" s="79">
        <f>IFERROR(VLOOKUP(B694&amp;C694,AUS_male_Toplist_21_22!$O$3:$R$2969,3,FALSE),IFERROR(VLOOKUP(B694&amp;C694,AUS_female_Toplist_21_22!$O$3:$R$2879,3,FALSE),"Not found"))</f>
        <v>127</v>
      </c>
      <c r="J694" s="2">
        <f>IFERROR(VLOOKUP(B694&amp;C694,AUS_male_Toplist_21_22!$O$3:$R$2969,4,FALSE),IFERROR(VLOOKUP(B694&amp;C694,AUS_female_Toplist_21_22!$O$3:$R$2879,4,FALSE),"Not found"))</f>
        <v>11</v>
      </c>
      <c r="K694" s="2">
        <f>(COUNTIF($B$2:$B694,$B694)=1)+0</f>
        <v>1</v>
      </c>
      <c r="L694" s="2">
        <f>IF(K694=1,RANK(H694,$H$2:$H$1208,0),"Alternate event")</f>
        <v>318</v>
      </c>
      <c r="M694" s="2" t="str">
        <f t="shared" si="30"/>
        <v>Nana OWUSU-AFRIYIE200m</v>
      </c>
      <c r="N694" t="str">
        <f>IF(COUNTIFS($M$2:$M$3996, M694)&gt;1, "Duplicate", "Unique")</f>
        <v>Unique</v>
      </c>
    </row>
    <row r="695" spans="1:14" x14ac:dyDescent="0.2">
      <c r="A695" s="2">
        <f t="shared" si="31"/>
        <v>104</v>
      </c>
      <c r="B695" t="s">
        <v>464</v>
      </c>
      <c r="C695" t="s">
        <v>39</v>
      </c>
      <c r="D695" s="5">
        <v>37422</v>
      </c>
      <c r="E695" s="41">
        <f ca="1">DATEDIF(D695,TODAY(),"y")</f>
        <v>19</v>
      </c>
      <c r="F695" s="42" t="str">
        <f>IFERROR(VLOOKUP(B695&amp;C695,AUS_male_points_list!$A$3:$S$1048576,19,FALSE), IFERROR(VLOOKUP(B695&amp;C695,AUS_female_points_list!$A$3:$S$1048576,19,FALSE),""))</f>
        <v/>
      </c>
      <c r="G695" s="2" t="str">
        <f>_xlfn.IFNA(VLOOKUP(B695&amp;C695,Nat_Champs!$C$2:$D$41,2,),"")</f>
        <v/>
      </c>
      <c r="H695" s="79">
        <f>IFERROR(VLOOKUP(B695&amp;C695,AUS_male_Toplist_21_22!$O$3:$R$2969,2,FALSE),IFERROR(VLOOKUP(B695&amp;C695,AUS_female_Toplist_21_22!$O$3:$R$2879,2,FALSE),"Not found"))</f>
        <v>795</v>
      </c>
      <c r="I695" s="79">
        <f>IFERROR(VLOOKUP(B695&amp;C695,AUS_male_Toplist_21_22!$O$3:$R$2969,3,FALSE),IFERROR(VLOOKUP(B695&amp;C695,AUS_female_Toplist_21_22!$O$3:$R$2879,3,FALSE),"Not found"))</f>
        <v>127</v>
      </c>
      <c r="J695" s="2">
        <f>IFERROR(VLOOKUP(B695&amp;C695,AUS_male_Toplist_21_22!$O$3:$R$2969,4,FALSE),IFERROR(VLOOKUP(B695&amp;C695,AUS_female_Toplist_21_22!$O$3:$R$2879,4,FALSE),"Not found"))</f>
        <v>12</v>
      </c>
      <c r="K695" s="2">
        <f>(COUNTIF($B$2:$B695,$B695)=1)+0</f>
        <v>0</v>
      </c>
      <c r="L695" s="2" t="str">
        <f>IF(K695=1,RANK(H695,$H$2:$H$1208,0),"Alternate event")</f>
        <v>Alternate event</v>
      </c>
      <c r="M695" s="2" t="str">
        <f t="shared" si="30"/>
        <v>Alysha PEARSONshot-put</v>
      </c>
      <c r="N695" t="str">
        <f>IF(COUNTIFS($M$2:$M$3996, M695)&gt;1, "Duplicate", "Unique")</f>
        <v>Unique</v>
      </c>
    </row>
    <row r="696" spans="1:14" x14ac:dyDescent="0.2">
      <c r="A696" s="2">
        <f t="shared" si="31"/>
        <v>104</v>
      </c>
      <c r="B696" t="s">
        <v>326</v>
      </c>
      <c r="C696" t="s">
        <v>29</v>
      </c>
      <c r="D696" s="5">
        <v>44581</v>
      </c>
      <c r="E696" s="41">
        <f ca="1">DATEDIF(D696,TODAY(),"y")</f>
        <v>0</v>
      </c>
      <c r="F696" s="42" t="str">
        <f>IFERROR(VLOOKUP(B696&amp;C696,AUS_male_points_list!$A$3:$S$1048576,19,FALSE), IFERROR(VLOOKUP(B696&amp;C696,AUS_female_points_list!$A$3:$S$1048576,19,FALSE),""))</f>
        <v/>
      </c>
      <c r="G696" s="2" t="str">
        <f>_xlfn.IFNA(VLOOKUP(B696&amp;C696,Nat_Champs!$C$2:$D$41,2,),"")</f>
        <v/>
      </c>
      <c r="H696" s="79">
        <f>IFERROR(VLOOKUP(B696&amp;C696,AUS_male_Toplist_21_22!$O$3:$R$2969,2,FALSE),IFERROR(VLOOKUP(B696&amp;C696,AUS_female_Toplist_21_22!$O$3:$R$2879,2,FALSE),"Not found"))</f>
        <v>1032</v>
      </c>
      <c r="I696" s="79">
        <f>IFERROR(VLOOKUP(B696&amp;C696,AUS_male_Toplist_21_22!$O$3:$R$2969,3,FALSE),IFERROR(VLOOKUP(B696&amp;C696,AUS_female_Toplist_21_22!$O$3:$R$2879,3,FALSE),"Not found"))</f>
        <v>127</v>
      </c>
      <c r="J696" s="2">
        <f>IFERROR(VLOOKUP(B696&amp;C696,AUS_male_Toplist_21_22!$O$3:$R$2969,4,FALSE),IFERROR(VLOOKUP(B696&amp;C696,AUS_female_Toplist_21_22!$O$3:$R$2879,4,FALSE),"Not found"))</f>
        <v>21</v>
      </c>
      <c r="K696" s="2">
        <f>(COUNTIF($B$2:$B696,$B696)=1)+0</f>
        <v>0</v>
      </c>
      <c r="L696" s="2" t="str">
        <f>IF(K696=1,RANK(H696,$H$2:$H$1208,0),"Alternate event")</f>
        <v>Alternate event</v>
      </c>
      <c r="M696" s="2" t="str">
        <f t="shared" ref="M696:M759" si="32">B696&amp;C696</f>
        <v>Jessica NOBLE5000m</v>
      </c>
      <c r="N696" t="str">
        <f>IF(COUNTIFS($M$2:$M$3996, M696)&gt;1, "Duplicate", "Unique")</f>
        <v>Unique</v>
      </c>
    </row>
    <row r="697" spans="1:14" x14ac:dyDescent="0.2">
      <c r="A697" s="2">
        <f t="shared" si="31"/>
        <v>104</v>
      </c>
      <c r="B697" t="s">
        <v>888</v>
      </c>
      <c r="C697" t="s">
        <v>28</v>
      </c>
      <c r="D697" s="5">
        <v>36793</v>
      </c>
      <c r="E697" s="41">
        <f ca="1">DATEDIF(D697,TODAY(),"y")</f>
        <v>21</v>
      </c>
      <c r="F697" s="42" t="str">
        <f>IFERROR(VLOOKUP(B697&amp;C697,AUS_male_points_list!$A$3:$S$1048576,19,FALSE), IFERROR(VLOOKUP(B697&amp;C697,AUS_female_points_list!$A$3:$S$1048576,19,FALSE),""))</f>
        <v/>
      </c>
      <c r="G697" s="2" t="str">
        <f>_xlfn.IFNA(VLOOKUP(B697&amp;C697,Nat_Champs!$C$2:$D$41,2,),"")</f>
        <v/>
      </c>
      <c r="H697" s="79">
        <f>IFERROR(VLOOKUP(B697&amp;C697,AUS_male_Toplist_21_22!$O$3:$R$2969,2,FALSE),IFERROR(VLOOKUP(B697&amp;C697,AUS_female_Toplist_21_22!$O$3:$R$2879,2,FALSE),"Not found"))</f>
        <v>1056</v>
      </c>
      <c r="I697" s="79">
        <f>IFERROR(VLOOKUP(B697&amp;C697,AUS_male_Toplist_21_22!$O$3:$R$2969,3,FALSE),IFERROR(VLOOKUP(B697&amp;C697,AUS_female_Toplist_21_22!$O$3:$R$2879,3,FALSE),"Not found"))</f>
        <v>127</v>
      </c>
      <c r="J697" s="2">
        <f>IFERROR(VLOOKUP(B697&amp;C697,AUS_male_Toplist_21_22!$O$3:$R$2969,4,FALSE),IFERROR(VLOOKUP(B697&amp;C697,AUS_female_Toplist_21_22!$O$3:$R$2879,4,FALSE),"Not found"))</f>
        <v>27</v>
      </c>
      <c r="K697" s="2">
        <f>(COUNTIF($B$2:$B697,$B697)=1)+0</f>
        <v>1</v>
      </c>
      <c r="L697" s="2">
        <f>IF(K697=1,RANK(H697,$H$2:$H$1208,0),"Alternate event")</f>
        <v>363</v>
      </c>
      <c r="M697" s="2" t="str">
        <f t="shared" si="32"/>
        <v>Williams LEWIS1500m</v>
      </c>
      <c r="N697" t="str">
        <f>IF(COUNTIFS($M$2:$M$3996, M697)&gt;1, "Duplicate", "Unique")</f>
        <v>Unique</v>
      </c>
    </row>
    <row r="698" spans="1:14" x14ac:dyDescent="0.2">
      <c r="A698" s="2">
        <f t="shared" si="31"/>
        <v>104</v>
      </c>
      <c r="B698" t="s">
        <v>5282</v>
      </c>
      <c r="C698" t="s">
        <v>36</v>
      </c>
      <c r="D698" s="5">
        <v>44640</v>
      </c>
      <c r="E698" s="41">
        <f ca="1">DATEDIF(D698,TODAY(),"y")</f>
        <v>0</v>
      </c>
      <c r="F698" s="42" t="str">
        <f>IFERROR(VLOOKUP(B698&amp;C698,AUS_male_points_list!$A$3:$S$1048576,19,FALSE), IFERROR(VLOOKUP(B698&amp;C698,AUS_female_points_list!$A$3:$S$1048576,19,FALSE),""))</f>
        <v/>
      </c>
      <c r="G698" s="2" t="str">
        <f>_xlfn.IFNA(VLOOKUP(B698&amp;C698,Nat_Champs!$C$2:$D$41,2,),"")</f>
        <v/>
      </c>
      <c r="H698" s="79">
        <f>IFERROR(VLOOKUP(B698&amp;C698,AUS_male_Toplist_21_22!$O$3:$R$2969,2,FALSE),IFERROR(VLOOKUP(B698&amp;C698,AUS_female_Toplist_21_22!$O$3:$R$2879,2,FALSE),"Not found"))</f>
        <v>873</v>
      </c>
      <c r="I698" s="79">
        <f>IFERROR(VLOOKUP(B698&amp;C698,AUS_male_Toplist_21_22!$O$3:$R$2969,3,FALSE),IFERROR(VLOOKUP(B698&amp;C698,AUS_female_Toplist_21_22!$O$3:$R$2879,3,FALSE),"Not found"))</f>
        <v>127</v>
      </c>
      <c r="J698" s="2">
        <f>IFERROR(VLOOKUP(B698&amp;C698,AUS_male_Toplist_21_22!$O$3:$R$2969,4,FALSE),IFERROR(VLOOKUP(B698&amp;C698,AUS_female_Toplist_21_22!$O$3:$R$2879,4,FALSE),"Not found"))</f>
        <v>32</v>
      </c>
      <c r="K698" s="2">
        <f>(COUNTIF($B$2:$B698,$B698)=1)+0</f>
        <v>1</v>
      </c>
      <c r="L698" s="2">
        <f>IF(K698=1,RANK(H698,$H$2:$H$1208,0),"Alternate event")</f>
        <v>868</v>
      </c>
      <c r="M698" s="2" t="str">
        <f t="shared" si="32"/>
        <v>Andrew BULLpole-vault</v>
      </c>
      <c r="N698" t="str">
        <f>IF(COUNTIFS($M$2:$M$3996, M698)&gt;1, "Duplicate", "Unique")</f>
        <v>Unique</v>
      </c>
    </row>
    <row r="699" spans="1:14" x14ac:dyDescent="0.2">
      <c r="A699" s="2">
        <f t="shared" si="31"/>
        <v>104</v>
      </c>
      <c r="B699" t="s">
        <v>1049</v>
      </c>
      <c r="C699" t="s">
        <v>36</v>
      </c>
      <c r="D699" s="5">
        <v>44701</v>
      </c>
      <c r="E699" s="41" t="e">
        <f ca="1">DATEDIF(D699,TODAY(),"y")</f>
        <v>#NUM!</v>
      </c>
      <c r="F699" s="42" t="str">
        <f>IFERROR(VLOOKUP(B699&amp;C699,AUS_male_points_list!$A$3:$S$1048576,19,FALSE), IFERROR(VLOOKUP(B699&amp;C699,AUS_female_points_list!$A$3:$S$1048576,19,FALSE),""))</f>
        <v/>
      </c>
      <c r="G699" s="2" t="str">
        <f>_xlfn.IFNA(VLOOKUP(B699&amp;C699,Nat_Champs!$C$2:$D$41,2,),"")</f>
        <v/>
      </c>
      <c r="H699" s="79">
        <f>IFERROR(VLOOKUP(B699&amp;C699,AUS_male_Toplist_21_22!$O$3:$R$2969,2,FALSE),IFERROR(VLOOKUP(B699&amp;C699,AUS_female_Toplist_21_22!$O$3:$R$2879,2,FALSE),"Not found"))</f>
        <v>873</v>
      </c>
      <c r="I699" s="79">
        <f>IFERROR(VLOOKUP(B699&amp;C699,AUS_male_Toplist_21_22!$O$3:$R$2969,3,FALSE),IFERROR(VLOOKUP(B699&amp;C699,AUS_female_Toplist_21_22!$O$3:$R$2879,3,FALSE),"Not found"))</f>
        <v>127</v>
      </c>
      <c r="J699" s="2">
        <f>IFERROR(VLOOKUP(B699&amp;C699,AUS_male_Toplist_21_22!$O$3:$R$2969,4,FALSE),IFERROR(VLOOKUP(B699&amp;C699,AUS_female_Toplist_21_22!$O$3:$R$2879,4,FALSE),"Not found"))</f>
        <v>32</v>
      </c>
      <c r="K699" s="2">
        <f>(COUNTIF($B$2:$B699,$B699)=1)+0</f>
        <v>1</v>
      </c>
      <c r="L699" s="2">
        <f>IF(K699=1,RANK(H699,$H$2:$H$1208,0),"Alternate event")</f>
        <v>868</v>
      </c>
      <c r="M699" s="2" t="str">
        <f t="shared" si="32"/>
        <v>Jack WHITESIDEpole-vault</v>
      </c>
      <c r="N699" t="str">
        <f>IF(COUNTIFS($M$2:$M$3996, M699)&gt;1, "Duplicate", "Unique")</f>
        <v>Unique</v>
      </c>
    </row>
    <row r="700" spans="1:14" x14ac:dyDescent="0.2">
      <c r="A700" s="2">
        <f t="shared" si="31"/>
        <v>104</v>
      </c>
      <c r="B700" t="s">
        <v>1069</v>
      </c>
      <c r="C700" t="s">
        <v>82</v>
      </c>
      <c r="D700" s="5">
        <v>35727</v>
      </c>
      <c r="E700" s="41">
        <f ca="1">DATEDIF(D700,TODAY(),"y")</f>
        <v>24</v>
      </c>
      <c r="F700" s="42" t="str">
        <f>IFERROR(VLOOKUP(B700&amp;C700,AUS_male_points_list!$A$3:$S$1048576,19,FALSE), IFERROR(VLOOKUP(B700&amp;C700,AUS_female_points_list!$A$3:$S$1048576,19,FALSE),""))</f>
        <v/>
      </c>
      <c r="G700" s="2" t="str">
        <f>_xlfn.IFNA(VLOOKUP(B700&amp;C700,Nat_Champs!$C$2:$D$41,2,),"")</f>
        <v/>
      </c>
      <c r="H700" s="79">
        <f>IFERROR(VLOOKUP(B700&amp;C700,AUS_male_Toplist_21_22!$O$3:$R$2969,2,FALSE),IFERROR(VLOOKUP(B700&amp;C700,AUS_female_Toplist_21_22!$O$3:$R$2879,2,FALSE),"Not found"))</f>
        <v>1099</v>
      </c>
      <c r="I700" s="79">
        <f>IFERROR(VLOOKUP(B700&amp;C700,AUS_male_Toplist_21_22!$O$3:$R$2969,3,FALSE),IFERROR(VLOOKUP(B700&amp;C700,AUS_female_Toplist_21_22!$O$3:$R$2879,3,FALSE),"Not found"))</f>
        <v>128</v>
      </c>
      <c r="J700" s="2">
        <f>IFERROR(VLOOKUP(B700&amp;C700,AUS_male_Toplist_21_22!$O$3:$R$2969,4,FALSE),IFERROR(VLOOKUP(B700&amp;C700,AUS_female_Toplist_21_22!$O$3:$R$2879,4,FALSE),"Not found"))</f>
        <v>1</v>
      </c>
      <c r="K700" s="2">
        <f>(COUNTIF($B$2:$B700,$B700)=1)+0</f>
        <v>0</v>
      </c>
      <c r="L700" s="2" t="str">
        <f>IF(K700=1,RANK(H700,$H$2:$H$1208,0),"Alternate event")</f>
        <v>Alternate event</v>
      </c>
      <c r="M700" s="2" t="str">
        <f t="shared" si="32"/>
        <v>Edward GODDARDmarathon</v>
      </c>
      <c r="N700" t="str">
        <f>IF(COUNTIFS($M$2:$M$3996, M700)&gt;1, "Duplicate", "Unique")</f>
        <v>Unique</v>
      </c>
    </row>
    <row r="701" spans="1:14" x14ac:dyDescent="0.2">
      <c r="A701" s="2">
        <f t="shared" si="31"/>
        <v>104</v>
      </c>
      <c r="B701" t="s">
        <v>532</v>
      </c>
      <c r="C701" t="s">
        <v>25</v>
      </c>
      <c r="D701" s="5">
        <v>44640</v>
      </c>
      <c r="E701" s="41">
        <f ca="1">DATEDIF(D701,TODAY(),"y")</f>
        <v>0</v>
      </c>
      <c r="F701" s="42" t="str">
        <f>IFERROR(VLOOKUP(B701&amp;C701,AUS_male_points_list!$A$3:$S$1048576,19,FALSE), IFERROR(VLOOKUP(B701&amp;C701,AUS_female_points_list!$A$3:$S$1048576,19,FALSE),""))</f>
        <v/>
      </c>
      <c r="G701" s="2" t="str">
        <f>_xlfn.IFNA(VLOOKUP(B701&amp;C701,Nat_Champs!$C$2:$D$41,2,),"")</f>
        <v/>
      </c>
      <c r="H701" s="79">
        <f>IFERROR(VLOOKUP(B701&amp;C701,AUS_male_Toplist_21_22!$O$3:$R$2969,2,FALSE),IFERROR(VLOOKUP(B701&amp;C701,AUS_female_Toplist_21_22!$O$3:$R$2879,2,FALSE),"Not found"))</f>
        <v>1068</v>
      </c>
      <c r="I701" s="79">
        <f>IFERROR(VLOOKUP(B701&amp;C701,AUS_male_Toplist_21_22!$O$3:$R$2969,3,FALSE),IFERROR(VLOOKUP(B701&amp;C701,AUS_female_Toplist_21_22!$O$3:$R$2879,3,FALSE),"Not found"))</f>
        <v>128</v>
      </c>
      <c r="J701" s="2">
        <f>IFERROR(VLOOKUP(B701&amp;C701,AUS_male_Toplist_21_22!$O$3:$R$2969,4,FALSE),IFERROR(VLOOKUP(B701&amp;C701,AUS_female_Toplist_21_22!$O$3:$R$2879,4,FALSE),"Not found"))</f>
        <v>13</v>
      </c>
      <c r="K701" s="2">
        <f>(COUNTIF($B$2:$B701,$B701)=1)+0</f>
        <v>1</v>
      </c>
      <c r="L701" s="2">
        <f>IF(K701=1,RANK(H701,$H$2:$H$1208,0),"Alternate event")</f>
        <v>318</v>
      </c>
      <c r="M701" s="2" t="str">
        <f t="shared" si="32"/>
        <v>Connor BOND200m</v>
      </c>
      <c r="N701" t="str">
        <f>IF(COUNTIFS($M$2:$M$3996, M701)&gt;1, "Duplicate", "Unique")</f>
        <v>Unique</v>
      </c>
    </row>
    <row r="702" spans="1:14" x14ac:dyDescent="0.2">
      <c r="A702" s="2">
        <f t="shared" si="31"/>
        <v>104</v>
      </c>
      <c r="B702" t="s">
        <v>109</v>
      </c>
      <c r="C702" t="s">
        <v>2</v>
      </c>
      <c r="D702" s="5">
        <v>36580</v>
      </c>
      <c r="E702" s="41">
        <f ca="1">DATEDIF(D702,TODAY(),"y")</f>
        <v>22</v>
      </c>
      <c r="F702" s="42" t="str">
        <f>IFERROR(VLOOKUP(B702&amp;C702,AUS_male_points_list!$A$3:$S$1048576,19,FALSE), IFERROR(VLOOKUP(B702&amp;C702,AUS_female_points_list!$A$3:$S$1048576,19,FALSE),""))</f>
        <v/>
      </c>
      <c r="G702" s="2" t="str">
        <f>_xlfn.IFNA(VLOOKUP(B702&amp;C702,Nat_Champs!$C$2:$D$41,2,),"")</f>
        <v/>
      </c>
      <c r="H702" s="79">
        <f>IFERROR(VLOOKUP(B702&amp;C702,AUS_male_Toplist_21_22!$O$3:$R$2969,2,FALSE),IFERROR(VLOOKUP(B702&amp;C702,AUS_female_Toplist_21_22!$O$3:$R$2879,2,FALSE),"Not found"))</f>
        <v>1068</v>
      </c>
      <c r="I702" s="79">
        <f>IFERROR(VLOOKUP(B702&amp;C702,AUS_male_Toplist_21_22!$O$3:$R$2969,3,FALSE),IFERROR(VLOOKUP(B702&amp;C702,AUS_female_Toplist_21_22!$O$3:$R$2879,3,FALSE),"Not found"))</f>
        <v>128</v>
      </c>
      <c r="J702" s="2">
        <f>IFERROR(VLOOKUP(B702&amp;C702,AUS_male_Toplist_21_22!$O$3:$R$2969,4,FALSE),IFERROR(VLOOKUP(B702&amp;C702,AUS_female_Toplist_21_22!$O$3:$R$2879,4,FALSE),"Not found"))</f>
        <v>15</v>
      </c>
      <c r="K702" s="2">
        <f>(COUNTIF($B$2:$B702,$B702)=1)+0</f>
        <v>0</v>
      </c>
      <c r="L702" s="2" t="str">
        <f>IF(K702=1,RANK(H702,$H$2:$H$1208,0),"Alternate event")</f>
        <v>Alternate event</v>
      </c>
      <c r="M702" s="2" t="str">
        <f t="shared" si="32"/>
        <v>Kristie EDWARDS100m</v>
      </c>
      <c r="N702" t="str">
        <f>IF(COUNTIFS($M$2:$M$3996, M702)&gt;1, "Duplicate", "Unique")</f>
        <v>Unique</v>
      </c>
    </row>
    <row r="703" spans="1:14" x14ac:dyDescent="0.2">
      <c r="A703" s="2">
        <f t="shared" si="31"/>
        <v>104</v>
      </c>
      <c r="B703" t="s">
        <v>171</v>
      </c>
      <c r="C703" t="s">
        <v>37</v>
      </c>
      <c r="D703" s="5">
        <v>37970</v>
      </c>
      <c r="E703" s="41">
        <f ca="1">DATEDIF(D703,TODAY(),"y")</f>
        <v>18</v>
      </c>
      <c r="F703" s="42" t="str">
        <f>IFERROR(VLOOKUP(B703&amp;C703,AUS_male_points_list!$A$3:$S$1048576,19,FALSE), IFERROR(VLOOKUP(B703&amp;C703,AUS_female_points_list!$A$3:$S$1048576,19,FALSE),""))</f>
        <v/>
      </c>
      <c r="G703" s="2" t="str">
        <f>_xlfn.IFNA(VLOOKUP(B703&amp;C703,Nat_Champs!$C$2:$D$41,2,),"")</f>
        <v/>
      </c>
      <c r="H703" s="79">
        <f>IFERROR(VLOOKUP(B703&amp;C703,AUS_male_Toplist_21_22!$O$3:$R$2969,2,FALSE),IFERROR(VLOOKUP(B703&amp;C703,AUS_female_Toplist_21_22!$O$3:$R$2879,2,FALSE),"Not found"))</f>
        <v>987</v>
      </c>
      <c r="I703" s="79">
        <f>IFERROR(VLOOKUP(B703&amp;C703,AUS_male_Toplist_21_22!$O$3:$R$2969,3,FALSE),IFERROR(VLOOKUP(B703&amp;C703,AUS_female_Toplist_21_22!$O$3:$R$2879,3,FALSE),"Not found"))</f>
        <v>128</v>
      </c>
      <c r="J703" s="2">
        <f>IFERROR(VLOOKUP(B703&amp;C703,AUS_male_Toplist_21_22!$O$3:$R$2969,4,FALSE),IFERROR(VLOOKUP(B703&amp;C703,AUS_female_Toplist_21_22!$O$3:$R$2879,4,FALSE),"Not found"))</f>
        <v>22</v>
      </c>
      <c r="K703" s="2">
        <f>(COUNTIF($B$2:$B703,$B703)=1)+0</f>
        <v>1</v>
      </c>
      <c r="L703" s="2">
        <f>IF(K703=1,RANK(H703,$H$2:$H$1208,0),"Alternate event")</f>
        <v>626</v>
      </c>
      <c r="M703" s="2" t="str">
        <f t="shared" si="32"/>
        <v>Alessia WYNNElong-jump</v>
      </c>
      <c r="N703" t="str">
        <f>IF(COUNTIFS($M$2:$M$3996, M703)&gt;1, "Duplicate", "Unique")</f>
        <v>Unique</v>
      </c>
    </row>
    <row r="704" spans="1:14" x14ac:dyDescent="0.2">
      <c r="A704" s="2">
        <f t="shared" si="31"/>
        <v>104</v>
      </c>
      <c r="B704" t="s">
        <v>687</v>
      </c>
      <c r="C704" t="s">
        <v>29</v>
      </c>
      <c r="D704" s="5">
        <v>36279</v>
      </c>
      <c r="E704" s="41">
        <f ca="1">DATEDIF(D704,TODAY(),"y")</f>
        <v>22</v>
      </c>
      <c r="F704" s="42" t="str">
        <f>IFERROR(VLOOKUP(B704&amp;C704,AUS_male_points_list!$A$3:$S$1048576,19,FALSE), IFERROR(VLOOKUP(B704&amp;C704,AUS_female_points_list!$A$3:$S$1048576,19,FALSE),""))</f>
        <v/>
      </c>
      <c r="G704" s="2" t="str">
        <f>_xlfn.IFNA(VLOOKUP(B704&amp;C704,Nat_Champs!$C$2:$D$41,2,),"")</f>
        <v/>
      </c>
      <c r="H704" s="79">
        <f>IFERROR(VLOOKUP(B704&amp;C704,AUS_male_Toplist_21_22!$O$3:$R$2969,2,FALSE),IFERROR(VLOOKUP(B704&amp;C704,AUS_female_Toplist_21_22!$O$3:$R$2879,2,FALSE),"Not found"))</f>
        <v>1034</v>
      </c>
      <c r="I704" s="79">
        <f>IFERROR(VLOOKUP(B704&amp;C704,AUS_male_Toplist_21_22!$O$3:$R$2969,3,FALSE),IFERROR(VLOOKUP(B704&amp;C704,AUS_female_Toplist_21_22!$O$3:$R$2879,3,FALSE),"Not found"))</f>
        <v>128</v>
      </c>
      <c r="J704" s="2">
        <f>IFERROR(VLOOKUP(B704&amp;C704,AUS_male_Toplist_21_22!$O$3:$R$2969,4,FALSE),IFERROR(VLOOKUP(B704&amp;C704,AUS_female_Toplist_21_22!$O$3:$R$2879,4,FALSE),"Not found"))</f>
        <v>24</v>
      </c>
      <c r="K704" s="2">
        <f>(COUNTIF($B$2:$B704,$B704)=1)+0</f>
        <v>1</v>
      </c>
      <c r="L704" s="2">
        <f>IF(K704=1,RANK(H704,$H$2:$H$1208,0),"Alternate event")</f>
        <v>457</v>
      </c>
      <c r="M704" s="2" t="str">
        <f t="shared" si="32"/>
        <v>Joshua PHILLIPS5000m</v>
      </c>
      <c r="N704" t="str">
        <f>IF(COUNTIFS($M$2:$M$3996, M704)&gt;1, "Duplicate", "Unique")</f>
        <v>Unique</v>
      </c>
    </row>
    <row r="705" spans="1:14" x14ac:dyDescent="0.2">
      <c r="A705" s="2">
        <f t="shared" si="31"/>
        <v>104</v>
      </c>
      <c r="B705" t="s">
        <v>691</v>
      </c>
      <c r="C705" t="s">
        <v>29</v>
      </c>
      <c r="D705" s="5">
        <v>36044</v>
      </c>
      <c r="E705" s="41">
        <f ca="1">DATEDIF(D705,TODAY(),"y")</f>
        <v>23</v>
      </c>
      <c r="F705" s="42" t="str">
        <f>IFERROR(VLOOKUP(B705&amp;C705,AUS_male_points_list!$A$3:$S$1048576,19,FALSE), IFERROR(VLOOKUP(B705&amp;C705,AUS_female_points_list!$A$3:$S$1048576,19,FALSE),""))</f>
        <v/>
      </c>
      <c r="G705" s="2" t="str">
        <f>_xlfn.IFNA(VLOOKUP(B705&amp;C705,Nat_Champs!$C$2:$D$41,2,),"")</f>
        <v/>
      </c>
      <c r="H705" s="79">
        <f>IFERROR(VLOOKUP(B705&amp;C705,AUS_male_Toplist_21_22!$O$3:$R$2969,2,FALSE),IFERROR(VLOOKUP(B705&amp;C705,AUS_female_Toplist_21_22!$O$3:$R$2879,2,FALSE),"Not found"))</f>
        <v>1034</v>
      </c>
      <c r="I705" s="79">
        <f>IFERROR(VLOOKUP(B705&amp;C705,AUS_male_Toplist_21_22!$O$3:$R$2969,3,FALSE),IFERROR(VLOOKUP(B705&amp;C705,AUS_female_Toplist_21_22!$O$3:$R$2879,3,FALSE),"Not found"))</f>
        <v>128</v>
      </c>
      <c r="J705" s="2">
        <f>IFERROR(VLOOKUP(B705&amp;C705,AUS_male_Toplist_21_22!$O$3:$R$2969,4,FALSE),IFERROR(VLOOKUP(B705&amp;C705,AUS_female_Toplist_21_22!$O$3:$R$2879,4,FALSE),"Not found"))</f>
        <v>24</v>
      </c>
      <c r="K705" s="2">
        <f>(COUNTIF($B$2:$B705,$B705)=1)+0</f>
        <v>1</v>
      </c>
      <c r="L705" s="2">
        <f>IF(K705=1,RANK(H705,$H$2:$H$1208,0),"Alternate event")</f>
        <v>457</v>
      </c>
      <c r="M705" s="2" t="str">
        <f t="shared" si="32"/>
        <v>Tim VINCENT5000m</v>
      </c>
      <c r="N705" t="str">
        <f>IF(COUNTIFS($M$2:$M$3996, M705)&gt;1, "Duplicate", "Unique")</f>
        <v>Unique</v>
      </c>
    </row>
    <row r="706" spans="1:14" x14ac:dyDescent="0.2">
      <c r="A706" s="2">
        <f t="shared" ref="A706:A769" si="33">IF(AND(K706=1,J706&lt;=3),A705+1,A705)</f>
        <v>104</v>
      </c>
      <c r="B706" t="s">
        <v>275</v>
      </c>
      <c r="C706" s="5" t="s">
        <v>28</v>
      </c>
      <c r="D706" s="5">
        <v>34873</v>
      </c>
      <c r="E706" s="41">
        <f ca="1">DATEDIF(D706,TODAY(),"y")</f>
        <v>26</v>
      </c>
      <c r="F706" s="42" t="str">
        <f>IFERROR(VLOOKUP(B706&amp;C706,AUS_male_points_list!$A$3:$S$1048576,19,FALSE), IFERROR(VLOOKUP(B706&amp;C706,AUS_female_points_list!$A$3:$S$1048576,19,FALSE),""))</f>
        <v/>
      </c>
      <c r="G706" s="2" t="str">
        <f>_xlfn.IFNA(VLOOKUP(B706&amp;C706,Nat_Champs!$C$2:$D$41,2,),"")</f>
        <v/>
      </c>
      <c r="H706" s="79">
        <f>IFERROR(VLOOKUP(B706&amp;C706,AUS_male_Toplist_21_22!$O$3:$R$2969,2,FALSE),IFERROR(VLOOKUP(B706&amp;C706,AUS_female_Toplist_21_22!$O$3:$R$2879,2,FALSE),"Not found"))</f>
        <v>1057</v>
      </c>
      <c r="I706" s="79">
        <f>IFERROR(VLOOKUP(B706&amp;C706,AUS_male_Toplist_21_22!$O$3:$R$2969,3,FALSE),IFERROR(VLOOKUP(B706&amp;C706,AUS_female_Toplist_21_22!$O$3:$R$2879,3,FALSE),"Not found"))</f>
        <v>128</v>
      </c>
      <c r="J706" s="2">
        <f>IFERROR(VLOOKUP(B706&amp;C706,AUS_male_Toplist_21_22!$O$3:$R$2969,4,FALSE),IFERROR(VLOOKUP(B706&amp;C706,AUS_female_Toplist_21_22!$O$3:$R$2879,4,FALSE),"Not found"))</f>
        <v>29</v>
      </c>
      <c r="K706" s="2">
        <f>(COUNTIF($B$2:$B706,$B706)=1)+0</f>
        <v>1</v>
      </c>
      <c r="L706" s="2">
        <f>IF(K706=1,RANK(H706,$H$2:$H$1208,0),"Alternate event")</f>
        <v>359</v>
      </c>
      <c r="M706" s="2" t="str">
        <f t="shared" si="32"/>
        <v>Kate SPENCER1500m</v>
      </c>
      <c r="N706" t="str">
        <f>IF(COUNTIFS($M$2:$M$3996, M706)&gt;1, "Duplicate", "Unique")</f>
        <v>Unique</v>
      </c>
    </row>
    <row r="707" spans="1:14" x14ac:dyDescent="0.2">
      <c r="A707" s="2">
        <f t="shared" si="33"/>
        <v>104</v>
      </c>
      <c r="B707" t="s">
        <v>303</v>
      </c>
      <c r="C707" t="s">
        <v>34</v>
      </c>
      <c r="D707" s="5">
        <v>33318</v>
      </c>
      <c r="E707" s="41">
        <f ca="1">DATEDIF(D707,TODAY(),"y")</f>
        <v>31</v>
      </c>
      <c r="F707" s="42" t="str">
        <f>IFERROR(VLOOKUP(B707&amp;C707,AUS_male_points_list!$A$3:$S$1048576,19,FALSE), IFERROR(VLOOKUP(B707&amp;C707,AUS_female_points_list!$A$3:$S$1048576,19,FALSE),""))</f>
        <v/>
      </c>
      <c r="G707" s="2" t="str">
        <f>_xlfn.IFNA(VLOOKUP(B707&amp;C707,Nat_Champs!$C$2:$D$41,2,),"")</f>
        <v/>
      </c>
      <c r="H707" s="79">
        <f>IFERROR(VLOOKUP(B707&amp;C707,AUS_male_Toplist_21_22!$O$3:$R$2969,2,FALSE),IFERROR(VLOOKUP(B707&amp;C707,AUS_female_Toplist_21_22!$O$3:$R$2879,2,FALSE),"Not found"))</f>
        <v>931</v>
      </c>
      <c r="I707" s="79">
        <f>IFERROR(VLOOKUP(B707&amp;C707,AUS_male_Toplist_21_22!$O$3:$R$2969,3,FALSE),IFERROR(VLOOKUP(B707&amp;C707,AUS_female_Toplist_21_22!$O$3:$R$2879,3,FALSE),"Not found"))</f>
        <v>128</v>
      </c>
      <c r="J707" s="2">
        <f>IFERROR(VLOOKUP(B707&amp;C707,AUS_male_Toplist_21_22!$O$3:$R$2969,4,FALSE),IFERROR(VLOOKUP(B707&amp;C707,AUS_female_Toplist_21_22!$O$3:$R$2879,4,FALSE),"Not found"))</f>
        <v>30</v>
      </c>
      <c r="K707" s="2">
        <f>(COUNTIF($B$2:$B707,$B707)=1)+0</f>
        <v>1</v>
      </c>
      <c r="L707" s="2">
        <f>IF(K707=1,RANK(H707,$H$2:$H$1208,0),"Alternate event")</f>
        <v>773</v>
      </c>
      <c r="M707" s="2" t="str">
        <f t="shared" si="32"/>
        <v>Stephanie KONDOGONIS3000msc</v>
      </c>
      <c r="N707" t="str">
        <f>IF(COUNTIFS($M$2:$M$3996, M707)&gt;1, "Duplicate", "Unique")</f>
        <v>Unique</v>
      </c>
    </row>
    <row r="708" spans="1:14" x14ac:dyDescent="0.2">
      <c r="A708" s="2">
        <f t="shared" si="33"/>
        <v>104</v>
      </c>
      <c r="B708" t="s">
        <v>806</v>
      </c>
      <c r="C708" t="s">
        <v>41</v>
      </c>
      <c r="D708" s="5">
        <v>44612</v>
      </c>
      <c r="E708" s="41">
        <f ca="1">DATEDIF(D708,TODAY(),"y")</f>
        <v>0</v>
      </c>
      <c r="F708" s="42" t="str">
        <f>IFERROR(VLOOKUP(B708&amp;C708,AUS_male_points_list!$A$3:$S$1048576,19,FALSE), IFERROR(VLOOKUP(B708&amp;C708,AUS_female_points_list!$A$3:$S$1048576,19,FALSE),""))</f>
        <v/>
      </c>
      <c r="G708" s="2" t="str">
        <f>_xlfn.IFNA(VLOOKUP(B708&amp;C708,Nat_Champs!$C$2:$D$41,2,),"")</f>
        <v/>
      </c>
      <c r="H708" s="79">
        <f>IFERROR(VLOOKUP(B708&amp;C708,AUS_male_Toplist_21_22!$O$3:$R$2969,2,FALSE),IFERROR(VLOOKUP(B708&amp;C708,AUS_female_Toplist_21_22!$O$3:$R$2879,2,FALSE),"Not found"))</f>
        <v>885</v>
      </c>
      <c r="I708" s="79">
        <f>IFERROR(VLOOKUP(B708&amp;C708,AUS_male_Toplist_21_22!$O$3:$R$2969,3,FALSE),IFERROR(VLOOKUP(B708&amp;C708,AUS_female_Toplist_21_22!$O$3:$R$2879,3,FALSE),"Not found"))</f>
        <v>129</v>
      </c>
      <c r="J708" s="2">
        <f>IFERROR(VLOOKUP(B708&amp;C708,AUS_male_Toplist_21_22!$O$3:$R$2969,4,FALSE),IFERROR(VLOOKUP(B708&amp;C708,AUS_female_Toplist_21_22!$O$3:$R$2879,4,FALSE),"Not found"))</f>
        <v>16</v>
      </c>
      <c r="K708" s="2">
        <f>(COUNTIF($B$2:$B708,$B708)=1)+0</f>
        <v>1</v>
      </c>
      <c r="L708" s="2">
        <f>IF(K708=1,RANK(H708,$H$2:$H$1208,0),"Alternate event")</f>
        <v>849</v>
      </c>
      <c r="M708" s="2" t="str">
        <f t="shared" si="32"/>
        <v>Thomas HILDITCHjavelin-throw</v>
      </c>
      <c r="N708" t="str">
        <f>IF(COUNTIFS($M$2:$M$3996, M708)&gt;1, "Duplicate", "Unique")</f>
        <v>Unique</v>
      </c>
    </row>
    <row r="709" spans="1:14" x14ac:dyDescent="0.2">
      <c r="A709" s="2">
        <f t="shared" si="33"/>
        <v>104</v>
      </c>
      <c r="B709" t="s">
        <v>562</v>
      </c>
      <c r="C709" t="s">
        <v>26</v>
      </c>
      <c r="D709" s="5">
        <v>37561</v>
      </c>
      <c r="E709" s="41">
        <f ca="1">DATEDIF(D709,TODAY(),"y")</f>
        <v>19</v>
      </c>
      <c r="F709" s="42" t="str">
        <f>IFERROR(VLOOKUP(B709&amp;C709,AUS_male_points_list!$A$3:$S$1048576,19,FALSE), IFERROR(VLOOKUP(B709&amp;C709,AUS_female_points_list!$A$3:$S$1048576,19,FALSE),""))</f>
        <v/>
      </c>
      <c r="G709" s="2" t="str">
        <f>_xlfn.IFNA(VLOOKUP(B709&amp;C709,Nat_Champs!$C$2:$D$41,2,),"")</f>
        <v/>
      </c>
      <c r="H709" s="79">
        <f>IFERROR(VLOOKUP(B709&amp;C709,AUS_male_Toplist_21_22!$O$3:$R$2969,2,FALSE),IFERROR(VLOOKUP(B709&amp;C709,AUS_female_Toplist_21_22!$O$3:$R$2879,2,FALSE),"Not found"))</f>
        <v>1061</v>
      </c>
      <c r="I709" s="79">
        <f>IFERROR(VLOOKUP(B709&amp;C709,AUS_male_Toplist_21_22!$O$3:$R$2969,3,FALSE),IFERROR(VLOOKUP(B709&amp;C709,AUS_female_Toplist_21_22!$O$3:$R$2879,3,FALSE),"Not found"))</f>
        <v>130</v>
      </c>
      <c r="J709" s="2">
        <f>IFERROR(VLOOKUP(B709&amp;C709,AUS_male_Toplist_21_22!$O$3:$R$2969,4,FALSE),IFERROR(VLOOKUP(B709&amp;C709,AUS_female_Toplist_21_22!$O$3:$R$2879,4,FALSE),"Not found"))</f>
        <v>10</v>
      </c>
      <c r="K709" s="2">
        <f>(COUNTIF($B$2:$B709,$B709)=1)+0</f>
        <v>1</v>
      </c>
      <c r="L709" s="2">
        <f>IF(K709=1,RANK(H709,$H$2:$H$1208,0),"Alternate event")</f>
        <v>342</v>
      </c>
      <c r="M709" s="2" t="str">
        <f t="shared" si="32"/>
        <v>Nicholas DONALDSON400m</v>
      </c>
      <c r="N709" t="str">
        <f>IF(COUNTIFS($M$2:$M$3996, M709)&gt;1, "Duplicate", "Unique")</f>
        <v>Unique</v>
      </c>
    </row>
    <row r="710" spans="1:14" x14ac:dyDescent="0.2">
      <c r="A710" s="2">
        <f t="shared" si="33"/>
        <v>104</v>
      </c>
      <c r="B710" t="s">
        <v>111</v>
      </c>
      <c r="C710" t="s">
        <v>25</v>
      </c>
      <c r="D710" s="5">
        <v>36544</v>
      </c>
      <c r="E710" s="41">
        <f ca="1">DATEDIF(D710,TODAY(),"y")</f>
        <v>22</v>
      </c>
      <c r="F710" s="42" t="str">
        <f>IFERROR(VLOOKUP(B710&amp;C710,AUS_male_points_list!$A$3:$S$1048576,19,FALSE), IFERROR(VLOOKUP(B710&amp;C710,AUS_female_points_list!$A$3:$S$1048576,19,FALSE),""))</f>
        <v/>
      </c>
      <c r="G710" s="2" t="str">
        <f>_xlfn.IFNA(VLOOKUP(B710&amp;C710,Nat_Champs!$C$2:$D$41,2,),"")</f>
        <v/>
      </c>
      <c r="H710" s="79">
        <f>IFERROR(VLOOKUP(B710&amp;C710,AUS_male_Toplist_21_22!$O$3:$R$2969,2,FALSE),IFERROR(VLOOKUP(B710&amp;C710,AUS_female_Toplist_21_22!$O$3:$R$2879,2,FALSE),"Not found"))</f>
        <v>1065</v>
      </c>
      <c r="I710" s="79">
        <f>IFERROR(VLOOKUP(B710&amp;C710,AUS_male_Toplist_21_22!$O$3:$R$2969,3,FALSE),IFERROR(VLOOKUP(B710&amp;C710,AUS_female_Toplist_21_22!$O$3:$R$2879,3,FALSE),"Not found"))</f>
        <v>130</v>
      </c>
      <c r="J710" s="2">
        <f>IFERROR(VLOOKUP(B710&amp;C710,AUS_male_Toplist_21_22!$O$3:$R$2969,4,FALSE),IFERROR(VLOOKUP(B710&amp;C710,AUS_female_Toplist_21_22!$O$3:$R$2879,4,FALSE),"Not found"))</f>
        <v>12</v>
      </c>
      <c r="K710" s="2">
        <f>(COUNTIF($B$2:$B710,$B710)=1)+0</f>
        <v>0</v>
      </c>
      <c r="L710" s="2" t="str">
        <f>IF(K710=1,RANK(H710,$H$2:$H$1208,0),"Alternate event")</f>
        <v>Alternate event</v>
      </c>
      <c r="M710" s="2" t="str">
        <f t="shared" si="32"/>
        <v>Maisie STEVENS200m</v>
      </c>
      <c r="N710" t="str">
        <f>IF(COUNTIFS($M$2:$M$3996, M710)&gt;1, "Duplicate", "Unique")</f>
        <v>Unique</v>
      </c>
    </row>
    <row r="711" spans="1:14" x14ac:dyDescent="0.2">
      <c r="A711" s="2">
        <f t="shared" si="33"/>
        <v>104</v>
      </c>
      <c r="B711" t="s">
        <v>315</v>
      </c>
      <c r="C711" t="s">
        <v>29</v>
      </c>
      <c r="D711" s="5">
        <v>31156</v>
      </c>
      <c r="E711" s="41">
        <f ca="1">DATEDIF(D711,TODAY(),"y")</f>
        <v>36</v>
      </c>
      <c r="F711" s="42" t="str">
        <f>IFERROR(VLOOKUP(B711&amp;C711,AUS_male_points_list!$A$3:$S$1048576,19,FALSE), IFERROR(VLOOKUP(B711&amp;C711,AUS_female_points_list!$A$3:$S$1048576,19,FALSE),""))</f>
        <v/>
      </c>
      <c r="G711" s="2" t="str">
        <f>_xlfn.IFNA(VLOOKUP(B711&amp;C711,Nat_Champs!$C$2:$D$41,2,),"")</f>
        <v/>
      </c>
      <c r="H711" s="79">
        <f>IFERROR(VLOOKUP(B711&amp;C711,AUS_male_Toplist_21_22!$O$3:$R$2969,2,FALSE),IFERROR(VLOOKUP(B711&amp;C711,AUS_female_Toplist_21_22!$O$3:$R$2879,2,FALSE),"Not found"))</f>
        <v>1027</v>
      </c>
      <c r="I711" s="79">
        <f>IFERROR(VLOOKUP(B711&amp;C711,AUS_male_Toplist_21_22!$O$3:$R$2969,3,FALSE),IFERROR(VLOOKUP(B711&amp;C711,AUS_female_Toplist_21_22!$O$3:$R$2879,3,FALSE),"Not found"))</f>
        <v>130</v>
      </c>
      <c r="J711" s="2">
        <f>IFERROR(VLOOKUP(B711&amp;C711,AUS_male_Toplist_21_22!$O$3:$R$2969,4,FALSE),IFERROR(VLOOKUP(B711&amp;C711,AUS_female_Toplist_21_22!$O$3:$R$2879,4,FALSE),"Not found"))</f>
        <v>22</v>
      </c>
      <c r="K711" s="2">
        <f>(COUNTIF($B$2:$B711,$B711)=1)+0</f>
        <v>0</v>
      </c>
      <c r="L711" s="2" t="str">
        <f>IF(K711=1,RANK(H711,$H$2:$H$1208,0),"Alternate event")</f>
        <v>Alternate event</v>
      </c>
      <c r="M711" s="2" t="str">
        <f t="shared" si="32"/>
        <v>Sarah KLEIN5000m</v>
      </c>
      <c r="N711" t="str">
        <f>IF(COUNTIFS($M$2:$M$3996, M711)&gt;1, "Duplicate", "Unique")</f>
        <v>Unique</v>
      </c>
    </row>
    <row r="712" spans="1:14" x14ac:dyDescent="0.2">
      <c r="A712" s="2">
        <f t="shared" si="33"/>
        <v>104</v>
      </c>
      <c r="B712" t="s">
        <v>294</v>
      </c>
      <c r="C712" t="s">
        <v>29</v>
      </c>
      <c r="D712" s="5">
        <v>34875</v>
      </c>
      <c r="E712" s="41">
        <f ca="1">DATEDIF(D712,TODAY(),"y")</f>
        <v>26</v>
      </c>
      <c r="F712" s="42" t="str">
        <f>IFERROR(VLOOKUP(B712&amp;C712,AUS_male_points_list!$A$3:$S$1048576,19,FALSE), IFERROR(VLOOKUP(B712&amp;C712,AUS_female_points_list!$A$3:$S$1048576,19,FALSE),""))</f>
        <v/>
      </c>
      <c r="G712" s="2" t="str">
        <f>_xlfn.IFNA(VLOOKUP(B712&amp;C712,Nat_Champs!$C$2:$D$41,2,),"")</f>
        <v/>
      </c>
      <c r="H712" s="79">
        <f>IFERROR(VLOOKUP(B712&amp;C712,AUS_male_Toplist_21_22!$O$3:$R$2969,2,FALSE),IFERROR(VLOOKUP(B712&amp;C712,AUS_female_Toplist_21_22!$O$3:$R$2879,2,FALSE),"Not found"))</f>
        <v>1027</v>
      </c>
      <c r="I712" s="79">
        <f>IFERROR(VLOOKUP(B712&amp;C712,AUS_male_Toplist_21_22!$O$3:$R$2969,3,FALSE),IFERROR(VLOOKUP(B712&amp;C712,AUS_female_Toplist_21_22!$O$3:$R$2879,3,FALSE),"Not found"))</f>
        <v>130</v>
      </c>
      <c r="J712" s="2">
        <f>IFERROR(VLOOKUP(B712&amp;C712,AUS_male_Toplist_21_22!$O$3:$R$2969,4,FALSE),IFERROR(VLOOKUP(B712&amp;C712,AUS_female_Toplist_21_22!$O$3:$R$2879,4,FALSE),"Not found"))</f>
        <v>22</v>
      </c>
      <c r="K712" s="2">
        <f>(COUNTIF($B$2:$B712,$B712)=1)+0</f>
        <v>0</v>
      </c>
      <c r="L712" s="2" t="str">
        <f>IF(K712=1,RANK(H712,$H$2:$H$1208,0),"Alternate event")</f>
        <v>Alternate event</v>
      </c>
      <c r="M712" s="2" t="str">
        <f t="shared" si="32"/>
        <v>Stella RADFORD5000m</v>
      </c>
      <c r="N712" t="str">
        <f>IF(COUNTIFS($M$2:$M$3996, M712)&gt;1, "Duplicate", "Unique")</f>
        <v>Unique</v>
      </c>
    </row>
    <row r="713" spans="1:14" x14ac:dyDescent="0.2">
      <c r="A713" s="2">
        <f t="shared" si="33"/>
        <v>104</v>
      </c>
      <c r="B713" t="s">
        <v>685</v>
      </c>
      <c r="C713" t="s">
        <v>29</v>
      </c>
      <c r="D713" s="5">
        <v>1999</v>
      </c>
      <c r="E713" s="41">
        <f ca="1">DATEDIF(D713,TODAY(),"y")</f>
        <v>116</v>
      </c>
      <c r="F713" s="42" t="str">
        <f>IFERROR(VLOOKUP(B713&amp;C713,AUS_male_points_list!$A$3:$S$1048576,19,FALSE), IFERROR(VLOOKUP(B713&amp;C713,AUS_female_points_list!$A$3:$S$1048576,19,FALSE),""))</f>
        <v/>
      </c>
      <c r="G713" s="2" t="str">
        <f>_xlfn.IFNA(VLOOKUP(B713&amp;C713,Nat_Champs!$C$2:$D$41,2,),"")</f>
        <v/>
      </c>
      <c r="H713" s="79">
        <f>IFERROR(VLOOKUP(B713&amp;C713,AUS_male_Toplist_21_22!$O$3:$R$2969,2,FALSE),IFERROR(VLOOKUP(B713&amp;C713,AUS_female_Toplist_21_22!$O$3:$R$2879,2,FALSE),"Not found"))</f>
        <v>1032</v>
      </c>
      <c r="I713" s="79">
        <f>IFERROR(VLOOKUP(B713&amp;C713,AUS_male_Toplist_21_22!$O$3:$R$2969,3,FALSE),IFERROR(VLOOKUP(B713&amp;C713,AUS_female_Toplist_21_22!$O$3:$R$2879,3,FALSE),"Not found"))</f>
        <v>130</v>
      </c>
      <c r="J713" s="2">
        <f>IFERROR(VLOOKUP(B713&amp;C713,AUS_male_Toplist_21_22!$O$3:$R$2969,4,FALSE),IFERROR(VLOOKUP(B713&amp;C713,AUS_female_Toplist_21_22!$O$3:$R$2879,4,FALSE),"Not found"))</f>
        <v>26</v>
      </c>
      <c r="K713" s="2">
        <f>(COUNTIF($B$2:$B713,$B713)=1)+0</f>
        <v>1</v>
      </c>
      <c r="L713" s="2">
        <f>IF(K713=1,RANK(H713,$H$2:$H$1208,0),"Alternate event")</f>
        <v>463</v>
      </c>
      <c r="M713" s="2" t="str">
        <f t="shared" si="32"/>
        <v>Haftu STRINTZOS5000m</v>
      </c>
      <c r="N713" t="str">
        <f>IF(COUNTIFS($M$2:$M$3996, M713)&gt;1, "Duplicate", "Unique")</f>
        <v>Unique</v>
      </c>
    </row>
    <row r="714" spans="1:14" x14ac:dyDescent="0.2">
      <c r="A714" s="2">
        <f t="shared" si="33"/>
        <v>104</v>
      </c>
      <c r="B714" t="s">
        <v>792</v>
      </c>
      <c r="C714" t="s">
        <v>39</v>
      </c>
      <c r="D714" s="5">
        <v>32225</v>
      </c>
      <c r="E714" s="41">
        <f ca="1">DATEDIF(D714,TODAY(),"y")</f>
        <v>34</v>
      </c>
      <c r="F714" s="42" t="str">
        <f>IFERROR(VLOOKUP(B714&amp;C714,AUS_male_points_list!$A$3:$S$1048576,19,FALSE), IFERROR(VLOOKUP(B714&amp;C714,AUS_female_points_list!$A$3:$S$1048576,19,FALSE),""))</f>
        <v/>
      </c>
      <c r="G714" s="2" t="str">
        <f>_xlfn.IFNA(VLOOKUP(B714&amp;C714,Nat_Champs!$C$2:$D$41,2,),"")</f>
        <v/>
      </c>
      <c r="H714" s="79">
        <f>IFERROR(VLOOKUP(B714&amp;C714,AUS_male_Toplist_21_22!$O$3:$R$2969,2,FALSE),IFERROR(VLOOKUP(B714&amp;C714,AUS_female_Toplist_21_22!$O$3:$R$2879,2,FALSE),"Not found"))</f>
        <v>863</v>
      </c>
      <c r="I714" s="79">
        <f>IFERROR(VLOOKUP(B714&amp;C714,AUS_male_Toplist_21_22!$O$3:$R$2969,3,FALSE),IFERROR(VLOOKUP(B714&amp;C714,AUS_female_Toplist_21_22!$O$3:$R$2879,3,FALSE),"Not found"))</f>
        <v>131</v>
      </c>
      <c r="J714" s="2">
        <f>IFERROR(VLOOKUP(B714&amp;C714,AUS_male_Toplist_21_22!$O$3:$R$2969,4,FALSE),IFERROR(VLOOKUP(B714&amp;C714,AUS_female_Toplist_21_22!$O$3:$R$2879,4,FALSE),"Not found"))</f>
        <v>8</v>
      </c>
      <c r="K714" s="2">
        <f>(COUNTIF($B$2:$B714,$B714)=1)+0</f>
        <v>1</v>
      </c>
      <c r="L714" s="2">
        <f>IF(K714=1,RANK(H714,$H$2:$H$1208,0),"Alternate event")</f>
        <v>880</v>
      </c>
      <c r="M714" s="2" t="str">
        <f t="shared" si="32"/>
        <v>Todd HODGETTSshot-put</v>
      </c>
      <c r="N714" t="str">
        <f>IF(COUNTIFS($M$2:$M$3996, M714)&gt;1, "Duplicate", "Unique")</f>
        <v>Unique</v>
      </c>
    </row>
    <row r="715" spans="1:14" x14ac:dyDescent="0.2">
      <c r="A715" s="2">
        <f t="shared" si="33"/>
        <v>104</v>
      </c>
      <c r="B715" t="s">
        <v>857</v>
      </c>
      <c r="C715" t="s">
        <v>33</v>
      </c>
      <c r="D715" s="5">
        <v>36957</v>
      </c>
      <c r="E715" s="41">
        <f ca="1">DATEDIF(D715,TODAY(),"y")</f>
        <v>21</v>
      </c>
      <c r="F715" s="42" t="str">
        <f>IFERROR(VLOOKUP(B715&amp;C715,AUS_male_points_list!$A$3:$S$1048576,19,FALSE), IFERROR(VLOOKUP(B715&amp;C715,AUS_female_points_list!$A$3:$S$1048576,19,FALSE),""))</f>
        <v/>
      </c>
      <c r="G715" s="2" t="str">
        <f>_xlfn.IFNA(VLOOKUP(B715&amp;C715,Nat_Champs!$C$2:$D$41,2,),"")</f>
        <v/>
      </c>
      <c r="H715" s="79">
        <f>IFERROR(VLOOKUP(B715&amp;C715,AUS_male_Toplist_21_22!$O$3:$R$2969,2,FALSE),IFERROR(VLOOKUP(B715&amp;C715,AUS_female_Toplist_21_22!$O$3:$R$2879,2,FALSE),"Not found"))</f>
        <v>983</v>
      </c>
      <c r="I715" s="79">
        <f>IFERROR(VLOOKUP(B715&amp;C715,AUS_male_Toplist_21_22!$O$3:$R$2969,3,FALSE),IFERROR(VLOOKUP(B715&amp;C715,AUS_female_Toplist_21_22!$O$3:$R$2879,3,FALSE),"Not found"))</f>
        <v>131</v>
      </c>
      <c r="J715" s="2">
        <f>IFERROR(VLOOKUP(B715&amp;C715,AUS_male_Toplist_21_22!$O$3:$R$2969,4,FALSE),IFERROR(VLOOKUP(B715&amp;C715,AUS_female_Toplist_21_22!$O$3:$R$2879,4,FALSE),"Not found"))</f>
        <v>12</v>
      </c>
      <c r="K715" s="2">
        <f>(COUNTIF($B$2:$B715,$B715)=1)+0</f>
        <v>0</v>
      </c>
      <c r="L715" s="2" t="str">
        <f>IF(K715=1,RANK(H715,$H$2:$H$1208,0),"Alternate event")</f>
        <v>Alternate event</v>
      </c>
      <c r="M715" s="2" t="str">
        <f t="shared" si="32"/>
        <v>Sam HURWOOD400mh</v>
      </c>
      <c r="N715" t="str">
        <f>IF(COUNTIFS($M$2:$M$3996, M715)&gt;1, "Duplicate", "Unique")</f>
        <v>Unique</v>
      </c>
    </row>
    <row r="716" spans="1:14" x14ac:dyDescent="0.2">
      <c r="A716" s="2">
        <f t="shared" si="33"/>
        <v>104</v>
      </c>
      <c r="B716" t="s">
        <v>894</v>
      </c>
      <c r="C716" t="s">
        <v>39</v>
      </c>
      <c r="D716" s="5">
        <v>34418</v>
      </c>
      <c r="E716" s="41">
        <f ca="1">DATEDIF(D716,TODAY(),"y")</f>
        <v>28</v>
      </c>
      <c r="F716" s="42" t="str">
        <f>IFERROR(VLOOKUP(B716&amp;C716,AUS_male_points_list!$A$3:$S$1048576,19,FALSE), IFERROR(VLOOKUP(B716&amp;C716,AUS_female_points_list!$A$3:$S$1048576,19,FALSE),""))</f>
        <v/>
      </c>
      <c r="G716" s="2" t="str">
        <f>_xlfn.IFNA(VLOOKUP(B716&amp;C716,Nat_Champs!$C$2:$D$41,2,),"")</f>
        <v/>
      </c>
      <c r="H716" s="79">
        <f>IFERROR(VLOOKUP(B716&amp;C716,AUS_male_Toplist_21_22!$O$3:$R$2969,2,FALSE),IFERROR(VLOOKUP(B716&amp;C716,AUS_female_Toplist_21_22!$O$3:$R$2879,2,FALSE),"Not found"))</f>
        <v>789</v>
      </c>
      <c r="I716" s="79">
        <f>IFERROR(VLOOKUP(B716&amp;C716,AUS_male_Toplist_21_22!$O$3:$R$2969,3,FALSE),IFERROR(VLOOKUP(B716&amp;C716,AUS_female_Toplist_21_22!$O$3:$R$2879,3,FALSE),"Not found"))</f>
        <v>131</v>
      </c>
      <c r="J716" s="2">
        <f>IFERROR(VLOOKUP(B716&amp;C716,AUS_male_Toplist_21_22!$O$3:$R$2969,4,FALSE),IFERROR(VLOOKUP(B716&amp;C716,AUS_female_Toplist_21_22!$O$3:$R$2879,4,FALSE),"Not found"))</f>
        <v>13</v>
      </c>
      <c r="K716" s="2">
        <f>(COUNTIF($B$2:$B716,$B716)=1)+0</f>
        <v>1</v>
      </c>
      <c r="L716" s="2">
        <f>IF(K716=1,RANK(H716,$H$2:$H$1208,0),"Alternate event")</f>
        <v>934</v>
      </c>
      <c r="M716" s="2" t="str">
        <f t="shared" si="32"/>
        <v>Rebecca LODGEshot-put</v>
      </c>
      <c r="N716" t="str">
        <f>IF(COUNTIFS($M$2:$M$3996, M716)&gt;1, "Duplicate", "Unique")</f>
        <v>Unique</v>
      </c>
    </row>
    <row r="717" spans="1:14" x14ac:dyDescent="0.2">
      <c r="A717" s="2">
        <f t="shared" si="33"/>
        <v>104</v>
      </c>
      <c r="B717" t="s">
        <v>171</v>
      </c>
      <c r="C717" t="s">
        <v>32</v>
      </c>
      <c r="D717" s="5">
        <v>37970</v>
      </c>
      <c r="E717" s="41">
        <f ca="1">DATEDIF(D717,TODAY(),"y")</f>
        <v>18</v>
      </c>
      <c r="F717" s="42" t="str">
        <f>IFERROR(VLOOKUP(B717&amp;C717,AUS_male_points_list!$A$3:$S$1048576,19,FALSE), IFERROR(VLOOKUP(B717&amp;C717,AUS_female_points_list!$A$3:$S$1048576,19,FALSE),""))</f>
        <v/>
      </c>
      <c r="G717" s="2" t="str">
        <f>_xlfn.IFNA(VLOOKUP(B717&amp;C717,Nat_Champs!$C$2:$D$41,2,),"")</f>
        <v/>
      </c>
      <c r="H717" s="79">
        <f>IFERROR(VLOOKUP(B717&amp;C717,AUS_male_Toplist_21_22!$O$3:$R$2969,2,FALSE),IFERROR(VLOOKUP(B717&amp;C717,AUS_female_Toplist_21_22!$O$3:$R$2879,2,FALSE),"Not found"))</f>
        <v>1005</v>
      </c>
      <c r="I717" s="79">
        <f>IFERROR(VLOOKUP(B717&amp;C717,AUS_male_Toplist_21_22!$O$3:$R$2969,3,FALSE),IFERROR(VLOOKUP(B717&amp;C717,AUS_female_Toplist_21_22!$O$3:$R$2879,3,FALSE),"Not found"))</f>
        <v>131</v>
      </c>
      <c r="J717" s="2">
        <f>IFERROR(VLOOKUP(B717&amp;C717,AUS_male_Toplist_21_22!$O$3:$R$2969,4,FALSE),IFERROR(VLOOKUP(B717&amp;C717,AUS_female_Toplist_21_22!$O$3:$R$2879,4,FALSE),"Not found"))</f>
        <v>17</v>
      </c>
      <c r="K717" s="2">
        <f>(COUNTIF($B$2:$B717,$B717)=1)+0</f>
        <v>0</v>
      </c>
      <c r="L717" s="2" t="str">
        <f>IF(K717=1,RANK(H717,$H$2:$H$1208,0),"Alternate event")</f>
        <v>Alternate event</v>
      </c>
      <c r="M717" s="2" t="str">
        <f t="shared" si="32"/>
        <v>Alessia WYNNE100mh</v>
      </c>
      <c r="N717" t="str">
        <f>IF(COUNTIFS($M$2:$M$3996, M717)&gt;1, "Duplicate", "Unique")</f>
        <v>Unique</v>
      </c>
    </row>
    <row r="718" spans="1:14" x14ac:dyDescent="0.2">
      <c r="A718" s="2">
        <f t="shared" si="33"/>
        <v>104</v>
      </c>
      <c r="B718" t="s">
        <v>3057</v>
      </c>
      <c r="C718" t="s">
        <v>35</v>
      </c>
      <c r="D718" s="5">
        <v>44701</v>
      </c>
      <c r="E718" s="41" t="e">
        <f ca="1">DATEDIF(D718,TODAY(),"y")</f>
        <v>#NUM!</v>
      </c>
      <c r="F718" s="42" t="str">
        <f>IFERROR(VLOOKUP(B718&amp;C718,AUS_male_points_list!$A$3:$S$1048576,19,FALSE), IFERROR(VLOOKUP(B718&amp;C718,AUS_female_points_list!$A$3:$S$1048576,19,FALSE),""))</f>
        <v/>
      </c>
      <c r="G718" s="2" t="str">
        <f>_xlfn.IFNA(VLOOKUP(B718&amp;C718,Nat_Champs!$C$2:$D$41,2,),"")</f>
        <v/>
      </c>
      <c r="H718" s="79">
        <f>IFERROR(VLOOKUP(B718&amp;C718,AUS_male_Toplist_21_22!$O$3:$R$2969,2,FALSE),IFERROR(VLOOKUP(B718&amp;C718,AUS_female_Toplist_21_22!$O$3:$R$2879,2,FALSE),"Not found"))</f>
        <v>949</v>
      </c>
      <c r="I718" s="79">
        <f>IFERROR(VLOOKUP(B718&amp;C718,AUS_male_Toplist_21_22!$O$3:$R$2969,3,FALSE),IFERROR(VLOOKUP(B718&amp;C718,AUS_female_Toplist_21_22!$O$3:$R$2879,3,FALSE),"Not found"))</f>
        <v>131</v>
      </c>
      <c r="J718" s="2">
        <f>IFERROR(VLOOKUP(B718&amp;C718,AUS_male_Toplist_21_22!$O$3:$R$2969,4,FALSE),IFERROR(VLOOKUP(B718&amp;C718,AUS_female_Toplist_21_22!$O$3:$R$2879,4,FALSE),"Not found"))</f>
        <v>21</v>
      </c>
      <c r="K718" s="2">
        <f>(COUNTIF($B$2:$B718,$B718)=1)+0</f>
        <v>1</v>
      </c>
      <c r="L718" s="2">
        <f>IF(K718=1,RANK(H718,$H$2:$H$1208,0),"Alternate event")</f>
        <v>737</v>
      </c>
      <c r="M718" s="2" t="str">
        <f t="shared" si="32"/>
        <v>Bradley CARRUTHERShigh-jump</v>
      </c>
      <c r="N718" t="str">
        <f>IF(COUNTIFS($M$2:$M$3996, M718)&gt;1, "Duplicate", "Unique")</f>
        <v>Unique</v>
      </c>
    </row>
    <row r="719" spans="1:14" x14ac:dyDescent="0.2">
      <c r="A719" s="2">
        <f t="shared" si="33"/>
        <v>104</v>
      </c>
      <c r="B719" t="s">
        <v>5436</v>
      </c>
      <c r="C719" t="s">
        <v>27</v>
      </c>
      <c r="D719" s="5">
        <v>35127</v>
      </c>
      <c r="E719" s="41">
        <f ca="1">DATEDIF(D719,TODAY(),"y")</f>
        <v>26</v>
      </c>
      <c r="F719" s="42" t="str">
        <f>IFERROR(VLOOKUP(B719&amp;C719,AUS_male_points_list!$A$3:$S$1048576,19,FALSE), IFERROR(VLOOKUP(B719&amp;C719,AUS_female_points_list!$A$3:$S$1048576,19,FALSE),""))</f>
        <v/>
      </c>
      <c r="G719" s="2" t="str">
        <f>_xlfn.IFNA(VLOOKUP(B719&amp;C719,Nat_Champs!$C$2:$D$41,2,),"")</f>
        <v/>
      </c>
      <c r="H719" s="79">
        <f>IFERROR(VLOOKUP(B719&amp;C719,AUS_male_Toplist_21_22!$O$3:$R$2969,2,FALSE),IFERROR(VLOOKUP(B719&amp;C719,AUS_female_Toplist_21_22!$O$3:$R$2879,2,FALSE),"Not found"))</f>
        <v>1042</v>
      </c>
      <c r="I719" s="79">
        <f>IFERROR(VLOOKUP(B719&amp;C719,AUS_male_Toplist_21_22!$O$3:$R$2969,3,FALSE),IFERROR(VLOOKUP(B719&amp;C719,AUS_female_Toplist_21_22!$O$3:$R$2879,3,FALSE),"Not found"))</f>
        <v>131</v>
      </c>
      <c r="J719" s="2">
        <f>IFERROR(VLOOKUP(B719&amp;C719,AUS_male_Toplist_21_22!$O$3:$R$2969,4,FALSE),IFERROR(VLOOKUP(B719&amp;C719,AUS_female_Toplist_21_22!$O$3:$R$2879,4,FALSE),"Not found"))</f>
        <v>25</v>
      </c>
      <c r="K719" s="2">
        <f>(COUNTIF($B$2:$B719,$B719)=1)+0</f>
        <v>1</v>
      </c>
      <c r="L719" s="2">
        <f>IF(K719=1,RANK(H719,$H$2:$H$1208,0),"Alternate event")</f>
        <v>425</v>
      </c>
      <c r="M719" s="2" t="str">
        <f t="shared" si="32"/>
        <v>Georgia WASSALL800m</v>
      </c>
      <c r="N719" t="str">
        <f>IF(COUNTIFS($M$2:$M$3996, M719)&gt;1, "Duplicate", "Unique")</f>
        <v>Unique</v>
      </c>
    </row>
    <row r="720" spans="1:14" x14ac:dyDescent="0.2">
      <c r="A720" s="2">
        <f t="shared" si="33"/>
        <v>104</v>
      </c>
      <c r="B720" t="s">
        <v>901</v>
      </c>
      <c r="C720" t="s">
        <v>27</v>
      </c>
      <c r="D720" s="5">
        <v>32800</v>
      </c>
      <c r="E720" s="41">
        <f ca="1">DATEDIF(D720,TODAY(),"y")</f>
        <v>32</v>
      </c>
      <c r="F720" s="42" t="str">
        <f>IFERROR(VLOOKUP(B720&amp;C720,AUS_male_points_list!$A$3:$S$1048576,19,FALSE), IFERROR(VLOOKUP(B720&amp;C720,AUS_female_points_list!$A$3:$S$1048576,19,FALSE),""))</f>
        <v/>
      </c>
      <c r="G720" s="2" t="str">
        <f>_xlfn.IFNA(VLOOKUP(B720&amp;C720,Nat_Champs!$C$2:$D$41,2,),"")</f>
        <v/>
      </c>
      <c r="H720" s="79">
        <f>IFERROR(VLOOKUP(B720&amp;C720,AUS_male_Toplist_21_22!$O$3:$R$2969,2,FALSE),IFERROR(VLOOKUP(B720&amp;C720,AUS_female_Toplist_21_22!$O$3:$R$2879,2,FALSE),"Not found"))</f>
        <v>1042</v>
      </c>
      <c r="I720" s="79">
        <f>IFERROR(VLOOKUP(B720&amp;C720,AUS_male_Toplist_21_22!$O$3:$R$2969,3,FALSE),IFERROR(VLOOKUP(B720&amp;C720,AUS_female_Toplist_21_22!$O$3:$R$2879,3,FALSE),"Not found"))</f>
        <v>131</v>
      </c>
      <c r="J720" s="2">
        <f>IFERROR(VLOOKUP(B720&amp;C720,AUS_male_Toplist_21_22!$O$3:$R$2969,4,FALSE),IFERROR(VLOOKUP(B720&amp;C720,AUS_female_Toplist_21_22!$O$3:$R$2879,4,FALSE),"Not found"))</f>
        <v>25</v>
      </c>
      <c r="K720" s="2">
        <f>(COUNTIF($B$2:$B720,$B720)=1)+0</f>
        <v>1</v>
      </c>
      <c r="L720" s="2">
        <f>IF(K720=1,RANK(H720,$H$2:$H$1208,0),"Alternate event")</f>
        <v>425</v>
      </c>
      <c r="M720" s="2" t="str">
        <f t="shared" si="32"/>
        <v>Lora ROFF800m</v>
      </c>
      <c r="N720" t="str">
        <f>IF(COUNTIFS($M$2:$M$3996, M720)&gt;1, "Duplicate", "Unique")</f>
        <v>Unique</v>
      </c>
    </row>
    <row r="721" spans="1:14" x14ac:dyDescent="0.2">
      <c r="A721" s="2">
        <f t="shared" si="33"/>
        <v>104</v>
      </c>
      <c r="B721" t="s">
        <v>401</v>
      </c>
      <c r="C721" t="s">
        <v>38</v>
      </c>
      <c r="D721" s="5">
        <v>44732</v>
      </c>
      <c r="E721" s="41" t="e">
        <f ca="1">DATEDIF(D721,TODAY(),"y")</f>
        <v>#NUM!</v>
      </c>
      <c r="F721" s="42" t="str">
        <f>IFERROR(VLOOKUP(B721&amp;C721,AUS_male_points_list!$A$3:$S$1048576,19,FALSE), IFERROR(VLOOKUP(B721&amp;C721,AUS_female_points_list!$A$3:$S$1048576,19,FALSE),""))</f>
        <v/>
      </c>
      <c r="G721" s="2" t="str">
        <f>_xlfn.IFNA(VLOOKUP(B721&amp;C721,Nat_Champs!$C$2:$D$41,2,),"")</f>
        <v/>
      </c>
      <c r="H721" s="79">
        <f>IFERROR(VLOOKUP(B721&amp;C721,AUS_male_Toplist_21_22!$O$3:$R$2969,2,FALSE),IFERROR(VLOOKUP(B721&amp;C721,AUS_female_Toplist_21_22!$O$3:$R$2879,2,FALSE),"Not found"))</f>
        <v>921</v>
      </c>
      <c r="I721" s="79">
        <f>IFERROR(VLOOKUP(B721&amp;C721,AUS_male_Toplist_21_22!$O$3:$R$2969,3,FALSE),IFERROR(VLOOKUP(B721&amp;C721,AUS_female_Toplist_21_22!$O$3:$R$2879,3,FALSE),"Not found"))</f>
        <v>131</v>
      </c>
      <c r="J721" s="2">
        <f>IFERROR(VLOOKUP(B721&amp;C721,AUS_male_Toplist_21_22!$O$3:$R$2969,4,FALSE),IFERROR(VLOOKUP(B721&amp;C721,AUS_female_Toplist_21_22!$O$3:$R$2879,4,FALSE),"Not found"))</f>
        <v>26</v>
      </c>
      <c r="K721" s="2">
        <f>(COUNTIF($B$2:$B721,$B721)=1)+0</f>
        <v>1</v>
      </c>
      <c r="L721" s="2">
        <f>IF(K721=1,RANK(H721,$H$2:$H$1208,0),"Alternate event")</f>
        <v>795</v>
      </c>
      <c r="M721" s="2" t="str">
        <f t="shared" si="32"/>
        <v>Teresa ANTHONYtriple-jump</v>
      </c>
      <c r="N721" t="str">
        <f>IF(COUNTIFS($M$2:$M$3996, M721)&gt;1, "Duplicate", "Unique")</f>
        <v>Unique</v>
      </c>
    </row>
    <row r="722" spans="1:14" x14ac:dyDescent="0.2">
      <c r="A722" s="2">
        <f t="shared" si="33"/>
        <v>104</v>
      </c>
      <c r="B722" t="s">
        <v>400</v>
      </c>
      <c r="C722" t="s">
        <v>38</v>
      </c>
      <c r="D722" s="5">
        <v>35923</v>
      </c>
      <c r="E722" s="41">
        <f ca="1">DATEDIF(D722,TODAY(),"y")</f>
        <v>23</v>
      </c>
      <c r="F722" s="42" t="str">
        <f>IFERROR(VLOOKUP(B722&amp;C722,AUS_male_points_list!$A$3:$S$1048576,19,FALSE), IFERROR(VLOOKUP(B722&amp;C722,AUS_female_points_list!$A$3:$S$1048576,19,FALSE),""))</f>
        <v/>
      </c>
      <c r="G722" s="2" t="str">
        <f>_xlfn.IFNA(VLOOKUP(B722&amp;C722,Nat_Champs!$C$2:$D$41,2,),"")</f>
        <v/>
      </c>
      <c r="H722" s="79">
        <f>IFERROR(VLOOKUP(B722&amp;C722,AUS_male_Toplist_21_22!$O$3:$R$2969,2,FALSE),IFERROR(VLOOKUP(B722&amp;C722,AUS_female_Toplist_21_22!$O$3:$R$2879,2,FALSE),"Not found"))</f>
        <v>921</v>
      </c>
      <c r="I722" s="79">
        <f>IFERROR(VLOOKUP(B722&amp;C722,AUS_male_Toplist_21_22!$O$3:$R$2969,3,FALSE),IFERROR(VLOOKUP(B722&amp;C722,AUS_female_Toplist_21_22!$O$3:$R$2879,3,FALSE),"Not found"))</f>
        <v>131</v>
      </c>
      <c r="J722" s="2">
        <f>IFERROR(VLOOKUP(B722&amp;C722,AUS_male_Toplist_21_22!$O$3:$R$2969,4,FALSE),IFERROR(VLOOKUP(B722&amp;C722,AUS_female_Toplist_21_22!$O$3:$R$2879,4,FALSE),"Not found"))</f>
        <v>26</v>
      </c>
      <c r="K722" s="2">
        <f>(COUNTIF($B$2:$B722,$B722)=1)+0</f>
        <v>1</v>
      </c>
      <c r="L722" s="2">
        <f>IF(K722=1,RANK(H722,$H$2:$H$1208,0),"Alternate event")</f>
        <v>795</v>
      </c>
      <c r="M722" s="2" t="str">
        <f t="shared" si="32"/>
        <v>Zara KECAtriple-jump</v>
      </c>
      <c r="N722" t="str">
        <f>IF(COUNTIFS($M$2:$M$3996, M722)&gt;1, "Duplicate", "Unique")</f>
        <v>Unique</v>
      </c>
    </row>
    <row r="723" spans="1:14" x14ac:dyDescent="0.2">
      <c r="A723" s="2">
        <f t="shared" si="33"/>
        <v>104</v>
      </c>
      <c r="B723" t="s">
        <v>4595</v>
      </c>
      <c r="C723" t="s">
        <v>28</v>
      </c>
      <c r="D723" s="5">
        <v>35446</v>
      </c>
      <c r="E723" s="41">
        <f ca="1">DATEDIF(D723,TODAY(),"y")</f>
        <v>25</v>
      </c>
      <c r="F723" s="42" t="str">
        <f>IFERROR(VLOOKUP(B723&amp;C723,AUS_male_points_list!$A$3:$S$1048576,19,FALSE), IFERROR(VLOOKUP(B723&amp;C723,AUS_female_points_list!$A$3:$S$1048576,19,FALSE),""))</f>
        <v/>
      </c>
      <c r="G723" s="2" t="str">
        <f>_xlfn.IFNA(VLOOKUP(B723&amp;C723,Nat_Champs!$C$2:$D$41,2,),"")</f>
        <v/>
      </c>
      <c r="H723" s="79">
        <f>IFERROR(VLOOKUP(B723&amp;C723,AUS_male_Toplist_21_22!$O$3:$R$2969,2,FALSE),IFERROR(VLOOKUP(B723&amp;C723,AUS_female_Toplist_21_22!$O$3:$R$2879,2,FALSE),"Not found"))</f>
        <v>1054</v>
      </c>
      <c r="I723" s="79">
        <f>IFERROR(VLOOKUP(B723&amp;C723,AUS_male_Toplist_21_22!$O$3:$R$2969,3,FALSE),IFERROR(VLOOKUP(B723&amp;C723,AUS_female_Toplist_21_22!$O$3:$R$2879,3,FALSE),"Not found"))</f>
        <v>131</v>
      </c>
      <c r="J723" s="2">
        <f>IFERROR(VLOOKUP(B723&amp;C723,AUS_male_Toplist_21_22!$O$3:$R$2969,4,FALSE),IFERROR(VLOOKUP(B723&amp;C723,AUS_female_Toplist_21_22!$O$3:$R$2879,4,FALSE),"Not found"))</f>
        <v>28</v>
      </c>
      <c r="K723" s="2">
        <f>(COUNTIF($B$2:$B723,$B723)=1)+0</f>
        <v>1</v>
      </c>
      <c r="L723" s="2">
        <f>IF(K723=1,RANK(H723,$H$2:$H$1208,0),"Alternate event")</f>
        <v>369</v>
      </c>
      <c r="M723" s="2" t="str">
        <f t="shared" si="32"/>
        <v>Mick STANOVSEK1500m</v>
      </c>
      <c r="N723" t="str">
        <f>IF(COUNTIFS($M$2:$M$3996, M723)&gt;1, "Duplicate", "Unique")</f>
        <v>Unique</v>
      </c>
    </row>
    <row r="724" spans="1:14" x14ac:dyDescent="0.2">
      <c r="A724" s="2">
        <f t="shared" si="33"/>
        <v>104</v>
      </c>
      <c r="B724" t="s">
        <v>517</v>
      </c>
      <c r="C724" t="s">
        <v>2</v>
      </c>
      <c r="D724" s="5">
        <v>37986</v>
      </c>
      <c r="E724" s="41">
        <f ca="1">DATEDIF(D724,TODAY(),"y")</f>
        <v>18</v>
      </c>
      <c r="F724" s="42" t="str">
        <f>IFERROR(VLOOKUP(B724&amp;C724,AUS_male_points_list!$A$3:$S$1048576,19,FALSE), IFERROR(VLOOKUP(B724&amp;C724,AUS_female_points_list!$A$3:$S$1048576,19,FALSE),""))</f>
        <v/>
      </c>
      <c r="G724" s="2" t="str">
        <f>_xlfn.IFNA(VLOOKUP(B724&amp;C724,Nat_Champs!$C$2:$D$41,2,),"")</f>
        <v/>
      </c>
      <c r="H724" s="79">
        <f>IFERROR(VLOOKUP(B724&amp;C724,AUS_male_Toplist_21_22!$O$3:$R$2969,2,FALSE),IFERROR(VLOOKUP(B724&amp;C724,AUS_female_Toplist_21_22!$O$3:$R$2879,2,FALSE),"Not found"))</f>
        <v>1085</v>
      </c>
      <c r="I724" s="79">
        <f>IFERROR(VLOOKUP(B724&amp;C724,AUS_male_Toplist_21_22!$O$3:$R$2969,3,FALSE),IFERROR(VLOOKUP(B724&amp;C724,AUS_female_Toplist_21_22!$O$3:$R$2879,3,FALSE),"Not found"))</f>
        <v>132</v>
      </c>
      <c r="J724" s="2">
        <f>IFERROR(VLOOKUP(B724&amp;C724,AUS_male_Toplist_21_22!$O$3:$R$2969,4,FALSE),IFERROR(VLOOKUP(B724&amp;C724,AUS_female_Toplist_21_22!$O$3:$R$2879,4,FALSE),"Not found"))</f>
        <v>12</v>
      </c>
      <c r="K724" s="2">
        <f>(COUNTIF($B$2:$B724,$B724)=1)+0</f>
        <v>0</v>
      </c>
      <c r="L724" s="2" t="str">
        <f>IF(K724=1,RANK(H724,$H$2:$H$1208,0),"Alternate event")</f>
        <v>Alternate event</v>
      </c>
      <c r="M724" s="2" t="str">
        <f t="shared" si="32"/>
        <v>Calab LAW100m</v>
      </c>
      <c r="N724" t="str">
        <f>IF(COUNTIFS($M$2:$M$3996, M724)&gt;1, "Duplicate", "Unique")</f>
        <v>Unique</v>
      </c>
    </row>
    <row r="725" spans="1:14" x14ac:dyDescent="0.2">
      <c r="A725" s="2">
        <f t="shared" si="33"/>
        <v>104</v>
      </c>
      <c r="B725" t="s">
        <v>511</v>
      </c>
      <c r="C725" t="s">
        <v>2</v>
      </c>
      <c r="D725" s="5">
        <v>34035</v>
      </c>
      <c r="E725" s="41">
        <f ca="1">DATEDIF(D725,TODAY(),"y")</f>
        <v>29</v>
      </c>
      <c r="F725" s="42" t="str">
        <f>IFERROR(VLOOKUP(B725&amp;C725,AUS_male_points_list!$A$3:$S$1048576,19,FALSE), IFERROR(VLOOKUP(B725&amp;C725,AUS_female_points_list!$A$3:$S$1048576,19,FALSE),""))</f>
        <v/>
      </c>
      <c r="G725" s="2" t="str">
        <f>_xlfn.IFNA(VLOOKUP(B725&amp;C725,Nat_Champs!$C$2:$D$41,2,),"")</f>
        <v/>
      </c>
      <c r="H725" s="79">
        <f>IFERROR(VLOOKUP(B725&amp;C725,AUS_male_Toplist_21_22!$O$3:$R$2969,2,FALSE),IFERROR(VLOOKUP(B725&amp;C725,AUS_female_Toplist_21_22!$O$3:$R$2879,2,FALSE),"Not found"))</f>
        <v>1085</v>
      </c>
      <c r="I725" s="79">
        <f>IFERROR(VLOOKUP(B725&amp;C725,AUS_male_Toplist_21_22!$O$3:$R$2969,3,FALSE),IFERROR(VLOOKUP(B725&amp;C725,AUS_female_Toplist_21_22!$O$3:$R$2879,3,FALSE),"Not found"))</f>
        <v>132</v>
      </c>
      <c r="J725" s="2">
        <f>IFERROR(VLOOKUP(B725&amp;C725,AUS_male_Toplist_21_22!$O$3:$R$2969,4,FALSE),IFERROR(VLOOKUP(B725&amp;C725,AUS_female_Toplist_21_22!$O$3:$R$2879,4,FALSE),"Not found"))</f>
        <v>12</v>
      </c>
      <c r="K725" s="2">
        <f>(COUNTIF($B$2:$B725,$B725)=1)+0</f>
        <v>0</v>
      </c>
      <c r="L725" s="2" t="str">
        <f>IF(K725=1,RANK(H725,$H$2:$H$1208,0),"Alternate event")</f>
        <v>Alternate event</v>
      </c>
      <c r="M725" s="2" t="str">
        <f t="shared" si="32"/>
        <v>Alex HARTMANN100m</v>
      </c>
      <c r="N725" t="str">
        <f>IF(COUNTIFS($M$2:$M$3996, M725)&gt;1, "Duplicate", "Unique")</f>
        <v>Unique</v>
      </c>
    </row>
    <row r="726" spans="1:14" x14ac:dyDescent="0.2">
      <c r="A726" s="2">
        <f t="shared" si="33"/>
        <v>104</v>
      </c>
      <c r="B726" t="s">
        <v>621</v>
      </c>
      <c r="C726" t="s">
        <v>27</v>
      </c>
      <c r="D726" s="5">
        <v>33853</v>
      </c>
      <c r="E726" s="41">
        <f ca="1">DATEDIF(D726,TODAY(),"y")</f>
        <v>29</v>
      </c>
      <c r="F726" s="42" t="str">
        <f>IFERROR(VLOOKUP(B726&amp;C726,AUS_male_points_list!$A$3:$S$1048576,19,FALSE), IFERROR(VLOOKUP(B726&amp;C726,AUS_female_points_list!$A$3:$S$1048576,19,FALSE),""))</f>
        <v/>
      </c>
      <c r="G726" s="2" t="str">
        <f>_xlfn.IFNA(VLOOKUP(B726&amp;C726,Nat_Champs!$C$2:$D$41,2,),"")</f>
        <v/>
      </c>
      <c r="H726" s="79">
        <f>IFERROR(VLOOKUP(B726&amp;C726,AUS_male_Toplist_21_22!$O$3:$R$2969,2,FALSE),IFERROR(VLOOKUP(B726&amp;C726,AUS_female_Toplist_21_22!$O$3:$R$2879,2,FALSE),"Not found"))</f>
        <v>1059</v>
      </c>
      <c r="I726" s="79">
        <f>IFERROR(VLOOKUP(B726&amp;C726,AUS_male_Toplist_21_22!$O$3:$R$2969,3,FALSE),IFERROR(VLOOKUP(B726&amp;C726,AUS_female_Toplist_21_22!$O$3:$R$2879,3,FALSE),"Not found"))</f>
        <v>132</v>
      </c>
      <c r="J726" s="2">
        <f>IFERROR(VLOOKUP(B726&amp;C726,AUS_male_Toplist_21_22!$O$3:$R$2969,4,FALSE),IFERROR(VLOOKUP(B726&amp;C726,AUS_female_Toplist_21_22!$O$3:$R$2879,4,FALSE),"Not found"))</f>
        <v>12</v>
      </c>
      <c r="K726" s="2">
        <f>(COUNTIF($B$2:$B726,$B726)=1)+0</f>
        <v>1</v>
      </c>
      <c r="L726" s="2">
        <f>IF(K726=1,RANK(H726,$H$2:$H$1208,0),"Alternate event")</f>
        <v>350</v>
      </c>
      <c r="M726" s="2" t="str">
        <f t="shared" si="32"/>
        <v>Harry MAY800m</v>
      </c>
      <c r="N726" t="str">
        <f>IF(COUNTIFS($M$2:$M$3996, M726)&gt;1, "Duplicate", "Unique")</f>
        <v>Unique</v>
      </c>
    </row>
    <row r="727" spans="1:14" x14ac:dyDescent="0.2">
      <c r="A727" s="2">
        <f t="shared" si="33"/>
        <v>104</v>
      </c>
      <c r="B727" t="s">
        <v>726</v>
      </c>
      <c r="C727" t="s">
        <v>33</v>
      </c>
      <c r="D727" s="5">
        <v>37957</v>
      </c>
      <c r="E727" s="41">
        <f ca="1">DATEDIF(D727,TODAY(),"y")</f>
        <v>18</v>
      </c>
      <c r="F727" s="42" t="str">
        <f>IFERROR(VLOOKUP(B727&amp;C727,AUS_male_points_list!$A$3:$S$1048576,19,FALSE), IFERROR(VLOOKUP(B727&amp;C727,AUS_female_points_list!$A$3:$S$1048576,19,FALSE),""))</f>
        <v/>
      </c>
      <c r="G727" s="2" t="str">
        <f>_xlfn.IFNA(VLOOKUP(B727&amp;C727,Nat_Champs!$C$2:$D$41,2,),"")</f>
        <v/>
      </c>
      <c r="H727" s="79">
        <f>IFERROR(VLOOKUP(B727&amp;C727,AUS_male_Toplist_21_22!$O$3:$R$2969,2,FALSE),IFERROR(VLOOKUP(B727&amp;C727,AUS_female_Toplist_21_22!$O$3:$R$2879,2,FALSE),"Not found"))</f>
        <v>982</v>
      </c>
      <c r="I727" s="79">
        <f>IFERROR(VLOOKUP(B727&amp;C727,AUS_male_Toplist_21_22!$O$3:$R$2969,3,FALSE),IFERROR(VLOOKUP(B727&amp;C727,AUS_female_Toplist_21_22!$O$3:$R$2879,3,FALSE),"Not found"))</f>
        <v>132</v>
      </c>
      <c r="J727" s="2">
        <f>IFERROR(VLOOKUP(B727&amp;C727,AUS_male_Toplist_21_22!$O$3:$R$2969,4,FALSE),IFERROR(VLOOKUP(B727&amp;C727,AUS_female_Toplist_21_22!$O$3:$R$2879,4,FALSE),"Not found"))</f>
        <v>13</v>
      </c>
      <c r="K727" s="2">
        <f>(COUNTIF($B$2:$B727,$B727)=1)+0</f>
        <v>1</v>
      </c>
      <c r="L727" s="2">
        <f>IF(K727=1,RANK(H727,$H$2:$H$1208,0),"Alternate event")</f>
        <v>642</v>
      </c>
      <c r="M727" s="2" t="str">
        <f t="shared" si="32"/>
        <v>Kyle BENNETT400mh</v>
      </c>
      <c r="N727" t="str">
        <f>IF(COUNTIFS($M$2:$M$3996, M727)&gt;1, "Duplicate", "Unique")</f>
        <v>Unique</v>
      </c>
    </row>
    <row r="728" spans="1:14" x14ac:dyDescent="0.2">
      <c r="A728" s="2">
        <f t="shared" si="33"/>
        <v>104</v>
      </c>
      <c r="B728" t="s">
        <v>725</v>
      </c>
      <c r="C728" t="s">
        <v>33</v>
      </c>
      <c r="D728" s="5">
        <v>37167</v>
      </c>
      <c r="E728" s="41">
        <f ca="1">DATEDIF(D728,TODAY(),"y")</f>
        <v>20</v>
      </c>
      <c r="F728" s="42" t="str">
        <f>IFERROR(VLOOKUP(B728&amp;C728,AUS_male_points_list!$A$3:$S$1048576,19,FALSE), IFERROR(VLOOKUP(B728&amp;C728,AUS_female_points_list!$A$3:$S$1048576,19,FALSE),""))</f>
        <v/>
      </c>
      <c r="G728" s="2" t="str">
        <f>_xlfn.IFNA(VLOOKUP(B728&amp;C728,Nat_Champs!$C$2:$D$41,2,),"")</f>
        <v/>
      </c>
      <c r="H728" s="79">
        <f>IFERROR(VLOOKUP(B728&amp;C728,AUS_male_Toplist_21_22!$O$3:$R$2969,2,FALSE),IFERROR(VLOOKUP(B728&amp;C728,AUS_female_Toplist_21_22!$O$3:$R$2879,2,FALSE),"Not found"))</f>
        <v>982</v>
      </c>
      <c r="I728" s="79">
        <f>IFERROR(VLOOKUP(B728&amp;C728,AUS_male_Toplist_21_22!$O$3:$R$2969,3,FALSE),IFERROR(VLOOKUP(B728&amp;C728,AUS_female_Toplist_21_22!$O$3:$R$2879,3,FALSE),"Not found"))</f>
        <v>132</v>
      </c>
      <c r="J728" s="2">
        <f>IFERROR(VLOOKUP(B728&amp;C728,AUS_male_Toplist_21_22!$O$3:$R$2969,4,FALSE),IFERROR(VLOOKUP(B728&amp;C728,AUS_female_Toplist_21_22!$O$3:$R$2879,4,FALSE),"Not found"))</f>
        <v>13</v>
      </c>
      <c r="K728" s="2">
        <f>(COUNTIF($B$2:$B728,$B728)=1)+0</f>
        <v>1</v>
      </c>
      <c r="L728" s="2">
        <f>IF(K728=1,RANK(H728,$H$2:$H$1208,0),"Alternate event")</f>
        <v>642</v>
      </c>
      <c r="M728" s="2" t="str">
        <f t="shared" si="32"/>
        <v>Thomas HUNT400mh</v>
      </c>
      <c r="N728" t="str">
        <f>IF(COUNTIFS($M$2:$M$3996, M728)&gt;1, "Duplicate", "Unique")</f>
        <v>Unique</v>
      </c>
    </row>
    <row r="729" spans="1:14" x14ac:dyDescent="0.2">
      <c r="A729" s="2">
        <f t="shared" si="33"/>
        <v>104</v>
      </c>
      <c r="B729" t="s">
        <v>446</v>
      </c>
      <c r="C729" t="s">
        <v>39</v>
      </c>
      <c r="D729" s="5">
        <v>38571</v>
      </c>
      <c r="E729" s="41">
        <f ca="1">DATEDIF(D729,TODAY(),"y")</f>
        <v>16</v>
      </c>
      <c r="F729" s="42" t="str">
        <f>IFERROR(VLOOKUP(B729&amp;C729,AUS_male_points_list!$A$3:$S$1048576,19,FALSE), IFERROR(VLOOKUP(B729&amp;C729,AUS_female_points_list!$A$3:$S$1048576,19,FALSE),""))</f>
        <v/>
      </c>
      <c r="G729" s="2" t="str">
        <f>_xlfn.IFNA(VLOOKUP(B729&amp;C729,Nat_Champs!$C$2:$D$41,2,),"")</f>
        <v/>
      </c>
      <c r="H729" s="79">
        <f>IFERROR(VLOOKUP(B729&amp;C729,AUS_male_Toplist_21_22!$O$3:$R$2969,2,FALSE),IFERROR(VLOOKUP(B729&amp;C729,AUS_female_Toplist_21_22!$O$3:$R$2879,2,FALSE),"Not found"))</f>
        <v>788</v>
      </c>
      <c r="I729" s="79">
        <f>IFERROR(VLOOKUP(B729&amp;C729,AUS_male_Toplist_21_22!$O$3:$R$2969,3,FALSE),IFERROR(VLOOKUP(B729&amp;C729,AUS_female_Toplist_21_22!$O$3:$R$2879,3,FALSE),"Not found"))</f>
        <v>132</v>
      </c>
      <c r="J729" s="2">
        <f>IFERROR(VLOOKUP(B729&amp;C729,AUS_male_Toplist_21_22!$O$3:$R$2969,4,FALSE),IFERROR(VLOOKUP(B729&amp;C729,AUS_female_Toplist_21_22!$O$3:$R$2879,4,FALSE),"Not found"))</f>
        <v>14</v>
      </c>
      <c r="K729" s="2">
        <f>(COUNTIF($B$2:$B729,$B729)=1)+0</f>
        <v>0</v>
      </c>
      <c r="L729" s="2" t="str">
        <f>IF(K729=1,RANK(H729,$H$2:$H$1208,0),"Alternate event")</f>
        <v>Alternate event</v>
      </c>
      <c r="M729" s="2" t="str">
        <f t="shared" si="32"/>
        <v>Marley RAIKIWASAshot-put</v>
      </c>
      <c r="N729" t="str">
        <f>IF(COUNTIFS($M$2:$M$3996, M729)&gt;1, "Duplicate", "Unique")</f>
        <v>Unique</v>
      </c>
    </row>
    <row r="730" spans="1:14" x14ac:dyDescent="0.2">
      <c r="A730" s="2">
        <f t="shared" si="33"/>
        <v>104</v>
      </c>
      <c r="B730" t="s">
        <v>930</v>
      </c>
      <c r="C730" t="s">
        <v>33</v>
      </c>
      <c r="D730" s="5">
        <v>36481</v>
      </c>
      <c r="E730" s="41">
        <f ca="1">DATEDIF(D730,TODAY(),"y")</f>
        <v>22</v>
      </c>
      <c r="F730" s="42" t="str">
        <f>IFERROR(VLOOKUP(B730&amp;C730,AUS_male_points_list!$A$3:$S$1048576,19,FALSE), IFERROR(VLOOKUP(B730&amp;C730,AUS_female_points_list!$A$3:$S$1048576,19,FALSE),""))</f>
        <v/>
      </c>
      <c r="G730" s="2" t="str">
        <f>_xlfn.IFNA(VLOOKUP(B730&amp;C730,Nat_Champs!$C$2:$D$41,2,),"")</f>
        <v/>
      </c>
      <c r="H730" s="79">
        <f>IFERROR(VLOOKUP(B730&amp;C730,AUS_male_Toplist_21_22!$O$3:$R$2969,2,FALSE),IFERROR(VLOOKUP(B730&amp;C730,AUS_female_Toplist_21_22!$O$3:$R$2879,2,FALSE),"Not found"))</f>
        <v>989</v>
      </c>
      <c r="I730" s="79">
        <f>IFERROR(VLOOKUP(B730&amp;C730,AUS_male_Toplist_21_22!$O$3:$R$2969,3,FALSE),IFERROR(VLOOKUP(B730&amp;C730,AUS_female_Toplist_21_22!$O$3:$R$2879,3,FALSE),"Not found"))</f>
        <v>132</v>
      </c>
      <c r="J730" s="2">
        <f>IFERROR(VLOOKUP(B730&amp;C730,AUS_male_Toplist_21_22!$O$3:$R$2969,4,FALSE),IFERROR(VLOOKUP(B730&amp;C730,AUS_female_Toplist_21_22!$O$3:$R$2879,4,FALSE),"Not found"))</f>
        <v>15</v>
      </c>
      <c r="K730" s="2">
        <f>(COUNTIF($B$2:$B730,$B730)=1)+0</f>
        <v>1</v>
      </c>
      <c r="L730" s="2">
        <f>IF(K730=1,RANK(H730,$H$2:$H$1208,0),"Alternate event")</f>
        <v>624</v>
      </c>
      <c r="M730" s="2" t="str">
        <f t="shared" si="32"/>
        <v>Abbey BADROCK400mh</v>
      </c>
      <c r="N730" t="str">
        <f>IF(COUNTIFS($M$2:$M$3996, M730)&gt;1, "Duplicate", "Unique")</f>
        <v>Unique</v>
      </c>
    </row>
    <row r="731" spans="1:14" x14ac:dyDescent="0.2">
      <c r="A731" s="2">
        <f t="shared" si="33"/>
        <v>104</v>
      </c>
      <c r="B731" t="s">
        <v>107</v>
      </c>
      <c r="C731" t="s">
        <v>2</v>
      </c>
      <c r="D731" s="5">
        <v>37030</v>
      </c>
      <c r="E731" s="41">
        <f ca="1">DATEDIF(D731,TODAY(),"y")</f>
        <v>20</v>
      </c>
      <c r="F731" s="42" t="str">
        <f>IFERROR(VLOOKUP(B731&amp;C731,AUS_male_points_list!$A$3:$S$1048576,19,FALSE), IFERROR(VLOOKUP(B731&amp;C731,AUS_female_points_list!$A$3:$S$1048576,19,FALSE),""))</f>
        <v/>
      </c>
      <c r="G731" s="2" t="str">
        <f>_xlfn.IFNA(VLOOKUP(B731&amp;C731,Nat_Champs!$C$2:$D$41,2,),"")</f>
        <v/>
      </c>
      <c r="H731" s="79">
        <f>IFERROR(VLOOKUP(B731&amp;C731,AUS_male_Toplist_21_22!$O$3:$R$2969,2,FALSE),IFERROR(VLOOKUP(B731&amp;C731,AUS_female_Toplist_21_22!$O$3:$R$2879,2,FALSE),"Not found"))</f>
        <v>1065</v>
      </c>
      <c r="I731" s="79">
        <f>IFERROR(VLOOKUP(B731&amp;C731,AUS_male_Toplist_21_22!$O$3:$R$2969,3,FALSE),IFERROR(VLOOKUP(B731&amp;C731,AUS_female_Toplist_21_22!$O$3:$R$2879,3,FALSE),"Not found"))</f>
        <v>132</v>
      </c>
      <c r="J731" s="2">
        <f>IFERROR(VLOOKUP(B731&amp;C731,AUS_male_Toplist_21_22!$O$3:$R$2969,4,FALSE),IFERROR(VLOOKUP(B731&amp;C731,AUS_female_Toplist_21_22!$O$3:$R$2879,4,FALSE),"Not found"))</f>
        <v>16</v>
      </c>
      <c r="K731" s="2">
        <f>(COUNTIF($B$2:$B731,$B731)=1)+0</f>
        <v>0</v>
      </c>
      <c r="L731" s="2" t="str">
        <f>IF(K731=1,RANK(H731,$H$2:$H$1208,0),"Alternate event")</f>
        <v>Alternate event</v>
      </c>
      <c r="M731" s="2" t="str">
        <f t="shared" si="32"/>
        <v>Monique QUIRK100m</v>
      </c>
      <c r="N731" t="str">
        <f>IF(COUNTIFS($M$2:$M$3996, M731)&gt;1, "Duplicate", "Unique")</f>
        <v>Unique</v>
      </c>
    </row>
    <row r="732" spans="1:14" x14ac:dyDescent="0.2">
      <c r="A732" s="2">
        <f t="shared" si="33"/>
        <v>104</v>
      </c>
      <c r="B732" t="s">
        <v>807</v>
      </c>
      <c r="C732" t="s">
        <v>41</v>
      </c>
      <c r="D732" s="5">
        <v>35543</v>
      </c>
      <c r="E732" s="41">
        <f ca="1">DATEDIF(D732,TODAY(),"y")</f>
        <v>24</v>
      </c>
      <c r="F732" s="42" t="str">
        <f>IFERROR(VLOOKUP(B732&amp;C732,AUS_male_points_list!$A$3:$S$1048576,19,FALSE), IFERROR(VLOOKUP(B732&amp;C732,AUS_female_points_list!$A$3:$S$1048576,19,FALSE),""))</f>
        <v/>
      </c>
      <c r="G732" s="2" t="str">
        <f>_xlfn.IFNA(VLOOKUP(B732&amp;C732,Nat_Champs!$C$2:$D$41,2,),"")</f>
        <v/>
      </c>
      <c r="H732" s="79">
        <f>IFERROR(VLOOKUP(B732&amp;C732,AUS_male_Toplist_21_22!$O$3:$R$2969,2,FALSE),IFERROR(VLOOKUP(B732&amp;C732,AUS_female_Toplist_21_22!$O$3:$R$2879,2,FALSE),"Not found"))</f>
        <v>880</v>
      </c>
      <c r="I732" s="79">
        <f>IFERROR(VLOOKUP(B732&amp;C732,AUS_male_Toplist_21_22!$O$3:$R$2969,3,FALSE),IFERROR(VLOOKUP(B732&amp;C732,AUS_female_Toplist_21_22!$O$3:$R$2879,3,FALSE),"Not found"))</f>
        <v>132</v>
      </c>
      <c r="J732" s="2">
        <f>IFERROR(VLOOKUP(B732&amp;C732,AUS_male_Toplist_21_22!$O$3:$R$2969,4,FALSE),IFERROR(VLOOKUP(B732&amp;C732,AUS_female_Toplist_21_22!$O$3:$R$2879,4,FALSE),"Not found"))</f>
        <v>17</v>
      </c>
      <c r="K732" s="2">
        <f>(COUNTIF($B$2:$B732,$B732)=1)+0</f>
        <v>0</v>
      </c>
      <c r="L732" s="2" t="str">
        <f>IF(K732=1,RANK(H732,$H$2:$H$1208,0),"Alternate event")</f>
        <v>Alternate event</v>
      </c>
      <c r="M732" s="2" t="str">
        <f t="shared" si="32"/>
        <v>Christian PAYNTERjavelin-throw</v>
      </c>
      <c r="N732" t="str">
        <f>IF(COUNTIFS($M$2:$M$3996, M732)&gt;1, "Duplicate", "Unique")</f>
        <v>Unique</v>
      </c>
    </row>
    <row r="733" spans="1:14" x14ac:dyDescent="0.2">
      <c r="A733" s="2">
        <f t="shared" si="33"/>
        <v>104</v>
      </c>
      <c r="B733" t="s">
        <v>330</v>
      </c>
      <c r="C733" t="s">
        <v>30</v>
      </c>
      <c r="D733" s="5">
        <v>1981</v>
      </c>
      <c r="E733" s="41">
        <f ca="1">DATEDIF(D733,TODAY(),"y")</f>
        <v>116</v>
      </c>
      <c r="F733" s="42" t="str">
        <f>IFERROR(VLOOKUP(B733&amp;C733,AUS_male_points_list!$A$3:$S$1048576,19,FALSE), IFERROR(VLOOKUP(B733&amp;C733,AUS_female_points_list!$A$3:$S$1048576,19,FALSE),""))</f>
        <v/>
      </c>
      <c r="G733" s="2" t="str">
        <f>_xlfn.IFNA(VLOOKUP(B733&amp;C733,Nat_Champs!$C$2:$D$41,2,),"")</f>
        <v/>
      </c>
      <c r="H733" s="79">
        <f>IFERROR(VLOOKUP(B733&amp;C733,AUS_male_Toplist_21_22!$O$3:$R$2969,2,FALSE),IFERROR(VLOOKUP(B733&amp;C733,AUS_female_Toplist_21_22!$O$3:$R$2879,2,FALSE),"Not found"))</f>
        <v>923</v>
      </c>
      <c r="I733" s="79">
        <f>IFERROR(VLOOKUP(B733&amp;C733,AUS_male_Toplist_21_22!$O$3:$R$2969,3,FALSE),IFERROR(VLOOKUP(B733&amp;C733,AUS_female_Toplist_21_22!$O$3:$R$2879,3,FALSE),"Not found"))</f>
        <v>132</v>
      </c>
      <c r="J733" s="2">
        <f>IFERROR(VLOOKUP(B733&amp;C733,AUS_male_Toplist_21_22!$O$3:$R$2969,4,FALSE),IFERROR(VLOOKUP(B733&amp;C733,AUS_female_Toplist_21_22!$O$3:$R$2879,4,FALSE),"Not found"))</f>
        <v>21</v>
      </c>
      <c r="K733" s="2">
        <f>(COUNTIF($B$2:$B733,$B733)=1)+0</f>
        <v>1</v>
      </c>
      <c r="L733" s="2">
        <f>IF(K733=1,RANK(H733,$H$2:$H$1208,0),"Alternate event")</f>
        <v>790</v>
      </c>
      <c r="M733" s="2" t="str">
        <f t="shared" si="32"/>
        <v>Vanessa WILSON10000m</v>
      </c>
      <c r="N733" t="str">
        <f>IF(COUNTIFS($M$2:$M$3996, M733)&gt;1, "Duplicate", "Unique")</f>
        <v>Unique</v>
      </c>
    </row>
    <row r="734" spans="1:14" x14ac:dyDescent="0.2">
      <c r="A734" s="2">
        <f t="shared" si="33"/>
        <v>104</v>
      </c>
      <c r="B734" t="s">
        <v>275</v>
      </c>
      <c r="C734" t="s">
        <v>29</v>
      </c>
      <c r="D734" s="5">
        <v>34873</v>
      </c>
      <c r="E734" s="41">
        <f ca="1">DATEDIF(D734,TODAY(),"y")</f>
        <v>26</v>
      </c>
      <c r="F734" s="42" t="str">
        <f>IFERROR(VLOOKUP(B734&amp;C734,AUS_male_points_list!$A$3:$S$1048576,19,FALSE), IFERROR(VLOOKUP(B734&amp;C734,AUS_female_points_list!$A$3:$S$1048576,19,FALSE),""))</f>
        <v/>
      </c>
      <c r="G734" s="2" t="str">
        <f>_xlfn.IFNA(VLOOKUP(B734&amp;C734,Nat_Champs!$C$2:$D$41,2,),"")</f>
        <v/>
      </c>
      <c r="H734" s="79">
        <f>IFERROR(VLOOKUP(B734&amp;C734,AUS_male_Toplist_21_22!$O$3:$R$2969,2,FALSE),IFERROR(VLOOKUP(B734&amp;C734,AUS_female_Toplist_21_22!$O$3:$R$2879,2,FALSE),"Not found"))</f>
        <v>1025</v>
      </c>
      <c r="I734" s="79">
        <f>IFERROR(VLOOKUP(B734&amp;C734,AUS_male_Toplist_21_22!$O$3:$R$2969,3,FALSE),IFERROR(VLOOKUP(B734&amp;C734,AUS_female_Toplist_21_22!$O$3:$R$2879,3,FALSE),"Not found"))</f>
        <v>132</v>
      </c>
      <c r="J734" s="2">
        <f>IFERROR(VLOOKUP(B734&amp;C734,AUS_male_Toplist_21_22!$O$3:$R$2969,4,FALSE),IFERROR(VLOOKUP(B734&amp;C734,AUS_female_Toplist_21_22!$O$3:$R$2879,4,FALSE),"Not found"))</f>
        <v>24</v>
      </c>
      <c r="K734" s="2">
        <f>(COUNTIF($B$2:$B734,$B734)=1)+0</f>
        <v>0</v>
      </c>
      <c r="L734" s="2" t="str">
        <f>IF(K734=1,RANK(H734,$H$2:$H$1208,0),"Alternate event")</f>
        <v>Alternate event</v>
      </c>
      <c r="M734" s="2" t="str">
        <f t="shared" si="32"/>
        <v>Kate SPENCER5000m</v>
      </c>
      <c r="N734" t="str">
        <f>IF(COUNTIFS($M$2:$M$3996, M734)&gt;1, "Duplicate", "Unique")</f>
        <v>Unique</v>
      </c>
    </row>
    <row r="735" spans="1:14" x14ac:dyDescent="0.2">
      <c r="A735" s="2">
        <f t="shared" si="33"/>
        <v>104</v>
      </c>
      <c r="B735" t="s">
        <v>1033</v>
      </c>
      <c r="C735" t="s">
        <v>37</v>
      </c>
      <c r="D735" s="5">
        <v>37666</v>
      </c>
      <c r="E735" s="41">
        <f ca="1">DATEDIF(D735,TODAY(),"y")</f>
        <v>19</v>
      </c>
      <c r="F735" s="42" t="str">
        <f>IFERROR(VLOOKUP(B735&amp;C735,AUS_male_points_list!$A$3:$S$1048576,19,FALSE), IFERROR(VLOOKUP(B735&amp;C735,AUS_female_points_list!$A$3:$S$1048576,19,FALSE),""))</f>
        <v/>
      </c>
      <c r="G735" s="2" t="str">
        <f>_xlfn.IFNA(VLOOKUP(B735&amp;C735,Nat_Champs!$C$2:$D$41,2,),"")</f>
        <v/>
      </c>
      <c r="H735" s="79">
        <f>IFERROR(VLOOKUP(B735&amp;C735,AUS_male_Toplist_21_22!$O$3:$R$2969,2,FALSE),IFERROR(VLOOKUP(B735&amp;C735,AUS_female_Toplist_21_22!$O$3:$R$2879,2,FALSE),"Not found"))</f>
        <v>995</v>
      </c>
      <c r="I735" s="79">
        <f>IFERROR(VLOOKUP(B735&amp;C735,AUS_male_Toplist_21_22!$O$3:$R$2969,3,FALSE),IFERROR(VLOOKUP(B735&amp;C735,AUS_female_Toplist_21_22!$O$3:$R$2879,3,FALSE),"Not found"))</f>
        <v>132</v>
      </c>
      <c r="J735" s="2">
        <f>IFERROR(VLOOKUP(B735&amp;C735,AUS_male_Toplist_21_22!$O$3:$R$2969,4,FALSE),IFERROR(VLOOKUP(B735&amp;C735,AUS_female_Toplist_21_22!$O$3:$R$2879,4,FALSE),"Not found"))</f>
        <v>24</v>
      </c>
      <c r="K735" s="2">
        <f>(COUNTIF($B$2:$B735,$B735)=1)+0</f>
        <v>0</v>
      </c>
      <c r="L735" s="2" t="str">
        <f>IF(K735=1,RANK(H735,$H$2:$H$1208,0),"Alternate event")</f>
        <v>Alternate event</v>
      </c>
      <c r="M735" s="2" t="str">
        <f t="shared" si="32"/>
        <v>Ethan PETCOSlong-jump</v>
      </c>
      <c r="N735" t="str">
        <f>IF(COUNTIFS($M$2:$M$3996, M735)&gt;1, "Duplicate", "Unique")</f>
        <v>Unique</v>
      </c>
    </row>
    <row r="736" spans="1:14" x14ac:dyDescent="0.2">
      <c r="A736" s="2">
        <f t="shared" si="33"/>
        <v>104</v>
      </c>
      <c r="B736" t="s">
        <v>1558</v>
      </c>
      <c r="C736" s="5" t="s">
        <v>41</v>
      </c>
      <c r="D736" s="5">
        <v>44671</v>
      </c>
      <c r="E736" s="41" t="e">
        <f ca="1">DATEDIF(D736,TODAY(),"y")</f>
        <v>#NUM!</v>
      </c>
      <c r="F736" s="42" t="str">
        <f>IFERROR(VLOOKUP(B736&amp;C736,AUS_male_points_list!$A$3:$S$1048576,19,FALSE), IFERROR(VLOOKUP(B736&amp;C736,AUS_female_points_list!$A$3:$S$1048576,19,FALSE),""))</f>
        <v/>
      </c>
      <c r="G736" s="2" t="str">
        <f>_xlfn.IFNA(VLOOKUP(B736&amp;C736,Nat_Champs!$C$2:$D$41,2,),"")</f>
        <v/>
      </c>
      <c r="H736" s="79">
        <f>IFERROR(VLOOKUP(B736&amp;C736,AUS_male_Toplist_21_22!$O$3:$R$2969,2,FALSE),IFERROR(VLOOKUP(B736&amp;C736,AUS_female_Toplist_21_22!$O$3:$R$2879,2,FALSE),"Not found"))</f>
        <v>762</v>
      </c>
      <c r="I736" s="79">
        <f>IFERROR(VLOOKUP(B736&amp;C736,AUS_male_Toplist_21_22!$O$3:$R$2969,3,FALSE),IFERROR(VLOOKUP(B736&amp;C736,AUS_female_Toplist_21_22!$O$3:$R$2879,3,FALSE),"Not found"))</f>
        <v>132</v>
      </c>
      <c r="J736" s="2">
        <f>IFERROR(VLOOKUP(B736&amp;C736,AUS_male_Toplist_21_22!$O$3:$R$2969,4,FALSE),IFERROR(VLOOKUP(B736&amp;C736,AUS_female_Toplist_21_22!$O$3:$R$2879,4,FALSE),"Not found"))</f>
        <v>26</v>
      </c>
      <c r="K736" s="2">
        <f>(COUNTIF($B$2:$B736,$B736)=1)+0</f>
        <v>1</v>
      </c>
      <c r="L736" s="2">
        <f>IF(K736=1,RANK(H736,$H$2:$H$1208,0),"Alternate event")</f>
        <v>948</v>
      </c>
      <c r="M736" s="2" t="str">
        <f t="shared" si="32"/>
        <v>Bianca PACKERjavelin-throw</v>
      </c>
      <c r="N736" t="str">
        <f>IF(COUNTIFS($M$2:$M$3996, M736)&gt;1, "Duplicate", "Unique")</f>
        <v>Unique</v>
      </c>
    </row>
    <row r="737" spans="1:14" x14ac:dyDescent="0.2">
      <c r="A737" s="2">
        <f t="shared" si="33"/>
        <v>104</v>
      </c>
      <c r="B737" t="s">
        <v>279</v>
      </c>
      <c r="C737" t="s">
        <v>28</v>
      </c>
      <c r="D737" s="5">
        <v>38018</v>
      </c>
      <c r="E737" s="41">
        <f ca="1">DATEDIF(D737,TODAY(),"y")</f>
        <v>18</v>
      </c>
      <c r="F737" s="42" t="str">
        <f>IFERROR(VLOOKUP(B737&amp;C737,AUS_male_points_list!$A$3:$S$1048576,19,FALSE), IFERROR(VLOOKUP(B737&amp;C737,AUS_female_points_list!$A$3:$S$1048576,19,FALSE),""))</f>
        <v/>
      </c>
      <c r="G737" s="2" t="str">
        <f>_xlfn.IFNA(VLOOKUP(B737&amp;C737,Nat_Champs!$C$2:$D$41,2,),"")</f>
        <v/>
      </c>
      <c r="H737" s="79">
        <f>IFERROR(VLOOKUP(B737&amp;C737,AUS_male_Toplist_21_22!$O$3:$R$2969,2,FALSE),IFERROR(VLOOKUP(B737&amp;C737,AUS_female_Toplist_21_22!$O$3:$R$2879,2,FALSE),"Not found"))</f>
        <v>1050</v>
      </c>
      <c r="I737" s="79">
        <f>IFERROR(VLOOKUP(B737&amp;C737,AUS_male_Toplist_21_22!$O$3:$R$2969,3,FALSE),IFERROR(VLOOKUP(B737&amp;C737,AUS_female_Toplist_21_22!$O$3:$R$2879,3,FALSE),"Not found"))</f>
        <v>132</v>
      </c>
      <c r="J737" s="2">
        <f>IFERROR(VLOOKUP(B737&amp;C737,AUS_male_Toplist_21_22!$O$3:$R$2969,4,FALSE),IFERROR(VLOOKUP(B737&amp;C737,AUS_female_Toplist_21_22!$O$3:$R$2879,4,FALSE),"Not found"))</f>
        <v>30</v>
      </c>
      <c r="K737" s="2">
        <f>(COUNTIF($B$2:$B737,$B737)=1)+0</f>
        <v>1</v>
      </c>
      <c r="L737" s="2">
        <f>IF(K737=1,RANK(H737,$H$2:$H$1208,0),"Alternate event")</f>
        <v>388</v>
      </c>
      <c r="M737" s="2" t="str">
        <f t="shared" si="32"/>
        <v>Lucinda ROURKE1500m</v>
      </c>
      <c r="N737" t="str">
        <f>IF(COUNTIFS($M$2:$M$3996, M737)&gt;1, "Duplicate", "Unique")</f>
        <v>Unique</v>
      </c>
    </row>
    <row r="738" spans="1:14" x14ac:dyDescent="0.2">
      <c r="A738" s="2">
        <f t="shared" si="33"/>
        <v>104</v>
      </c>
      <c r="B738" t="s">
        <v>4700</v>
      </c>
      <c r="C738" t="s">
        <v>36</v>
      </c>
      <c r="D738" s="5">
        <v>37361</v>
      </c>
      <c r="E738" s="41">
        <f ca="1">DATEDIF(D738,TODAY(),"y")</f>
        <v>19</v>
      </c>
      <c r="F738" s="42" t="str">
        <f>IFERROR(VLOOKUP(B738&amp;C738,AUS_male_points_list!$A$3:$S$1048576,19,FALSE), IFERROR(VLOOKUP(B738&amp;C738,AUS_female_points_list!$A$3:$S$1048576,19,FALSE),""))</f>
        <v/>
      </c>
      <c r="G738" s="2" t="str">
        <f>_xlfn.IFNA(VLOOKUP(B738&amp;C738,Nat_Champs!$C$2:$D$41,2,),"")</f>
        <v/>
      </c>
      <c r="H738" s="79">
        <f>IFERROR(VLOOKUP(B738&amp;C738,AUS_male_Toplist_21_22!$O$3:$R$2969,2,FALSE),IFERROR(VLOOKUP(B738&amp;C738,AUS_female_Toplist_21_22!$O$3:$R$2879,2,FALSE),"Not found"))</f>
        <v>859</v>
      </c>
      <c r="I738" s="79">
        <f>IFERROR(VLOOKUP(B738&amp;C738,AUS_male_Toplist_21_22!$O$3:$R$2969,3,FALSE),IFERROR(VLOOKUP(B738&amp;C738,AUS_female_Toplist_21_22!$O$3:$R$2879,3,FALSE),"Not found"))</f>
        <v>132</v>
      </c>
      <c r="J738" s="2">
        <f>IFERROR(VLOOKUP(B738&amp;C738,AUS_male_Toplist_21_22!$O$3:$R$2969,4,FALSE),IFERROR(VLOOKUP(B738&amp;C738,AUS_female_Toplist_21_22!$O$3:$R$2879,4,FALSE),"Not found"))</f>
        <v>34</v>
      </c>
      <c r="K738" s="2">
        <f>(COUNTIF($B$2:$B738,$B738)=1)+0</f>
        <v>0</v>
      </c>
      <c r="L738" s="2" t="str">
        <f>IF(K738=1,RANK(H738,$H$2:$H$1208,0),"Alternate event")</f>
        <v>Alternate event</v>
      </c>
      <c r="M738" s="2" t="str">
        <f t="shared" si="32"/>
        <v>Riley HIGGINSpole-vault</v>
      </c>
      <c r="N738" t="str">
        <f>IF(COUNTIFS($M$2:$M$3996, M738)&gt;1, "Duplicate", "Unique")</f>
        <v>Unique</v>
      </c>
    </row>
    <row r="739" spans="1:14" x14ac:dyDescent="0.2">
      <c r="A739" s="2">
        <f t="shared" si="33"/>
        <v>104</v>
      </c>
      <c r="B739" t="s">
        <v>1052</v>
      </c>
      <c r="C739" t="s">
        <v>39</v>
      </c>
      <c r="D739" s="5">
        <v>37680</v>
      </c>
      <c r="E739" s="41">
        <f ca="1">DATEDIF(D739,TODAY(),"y")</f>
        <v>19</v>
      </c>
      <c r="F739" s="42" t="str">
        <f>IFERROR(VLOOKUP(B739&amp;C739,AUS_male_points_list!$A$3:$S$1048576,19,FALSE), IFERROR(VLOOKUP(B739&amp;C739,AUS_female_points_list!$A$3:$S$1048576,19,FALSE),""))</f>
        <v/>
      </c>
      <c r="G739" s="2" t="str">
        <f>_xlfn.IFNA(VLOOKUP(B739&amp;C739,Nat_Champs!$C$2:$D$41,2,),"")</f>
        <v/>
      </c>
      <c r="H739" s="79">
        <f>IFERROR(VLOOKUP(B739&amp;C739,AUS_male_Toplist_21_22!$O$3:$R$2969,2,FALSE),IFERROR(VLOOKUP(B739&amp;C739,AUS_female_Toplist_21_22!$O$3:$R$2879,2,FALSE),"Not found"))</f>
        <v>860</v>
      </c>
      <c r="I739" s="79">
        <f>IFERROR(VLOOKUP(B739&amp;C739,AUS_male_Toplist_21_22!$O$3:$R$2969,3,FALSE),IFERROR(VLOOKUP(B739&amp;C739,AUS_female_Toplist_21_22!$O$3:$R$2879,3,FALSE),"Not found"))</f>
        <v>133</v>
      </c>
      <c r="J739" s="2">
        <f>IFERROR(VLOOKUP(B739&amp;C739,AUS_male_Toplist_21_22!$O$3:$R$2969,4,FALSE),IFERROR(VLOOKUP(B739&amp;C739,AUS_female_Toplist_21_22!$O$3:$R$2879,4,FALSE),"Not found"))</f>
        <v>9</v>
      </c>
      <c r="K739" s="2">
        <f>(COUNTIF($B$2:$B739,$B739)=1)+0</f>
        <v>0</v>
      </c>
      <c r="L739" s="2" t="str">
        <f>IF(K739=1,RANK(H739,$H$2:$H$1208,0),"Alternate event")</f>
        <v>Alternate event</v>
      </c>
      <c r="M739" s="2" t="str">
        <f t="shared" si="32"/>
        <v>Etienne ROUSSEAUshot-put</v>
      </c>
      <c r="N739" t="str">
        <f>IF(COUNTIFS($M$2:$M$3996, M739)&gt;1, "Duplicate", "Unique")</f>
        <v>Unique</v>
      </c>
    </row>
    <row r="740" spans="1:14" x14ac:dyDescent="0.2">
      <c r="A740" s="2">
        <f t="shared" si="33"/>
        <v>104</v>
      </c>
      <c r="B740" t="s">
        <v>1030</v>
      </c>
      <c r="C740" t="s">
        <v>38</v>
      </c>
      <c r="D740" s="5">
        <v>36636</v>
      </c>
      <c r="E740" s="41">
        <f ca="1">DATEDIF(D740,TODAY(),"y")</f>
        <v>21</v>
      </c>
      <c r="F740" s="42" t="str">
        <f>IFERROR(VLOOKUP(B740&amp;C740,AUS_male_points_list!$A$3:$S$1048576,19,FALSE), IFERROR(VLOOKUP(B740&amp;C740,AUS_female_points_list!$A$3:$S$1048576,19,FALSE),""))</f>
        <v/>
      </c>
      <c r="G740" s="2" t="str">
        <f>_xlfn.IFNA(VLOOKUP(B740&amp;C740,Nat_Champs!$C$2:$D$41,2,),"")</f>
        <v/>
      </c>
      <c r="H740" s="79">
        <f>IFERROR(VLOOKUP(B740&amp;C740,AUS_male_Toplist_21_22!$O$3:$R$2969,2,FALSE),IFERROR(VLOOKUP(B740&amp;C740,AUS_female_Toplist_21_22!$O$3:$R$2879,2,FALSE),"Not found"))</f>
        <v>928</v>
      </c>
      <c r="I740" s="79">
        <f>IFERROR(VLOOKUP(B740&amp;C740,AUS_male_Toplist_21_22!$O$3:$R$2969,3,FALSE),IFERROR(VLOOKUP(B740&amp;C740,AUS_female_Toplist_21_22!$O$3:$R$2879,3,FALSE),"Not found"))</f>
        <v>133</v>
      </c>
      <c r="J740" s="2">
        <f>IFERROR(VLOOKUP(B740&amp;C740,AUS_male_Toplist_21_22!$O$3:$R$2969,4,FALSE),IFERROR(VLOOKUP(B740&amp;C740,AUS_female_Toplist_21_22!$O$3:$R$2879,4,FALSE),"Not found"))</f>
        <v>11</v>
      </c>
      <c r="K740" s="2">
        <f>(COUNTIF($B$2:$B740,$B740)=1)+0</f>
        <v>0</v>
      </c>
      <c r="L740" s="2" t="str">
        <f>IF(K740=1,RANK(H740,$H$2:$H$1208,0),"Alternate event")</f>
        <v>Alternate event</v>
      </c>
      <c r="M740" s="2" t="str">
        <f t="shared" si="32"/>
        <v>Tristan SCHEIRStriple-jump</v>
      </c>
      <c r="N740" t="str">
        <f>IF(COUNTIFS($M$2:$M$3996, M740)&gt;1, "Duplicate", "Unique")</f>
        <v>Unique</v>
      </c>
    </row>
    <row r="741" spans="1:14" x14ac:dyDescent="0.2">
      <c r="A741" s="2">
        <f t="shared" si="33"/>
        <v>104</v>
      </c>
      <c r="B741" t="s">
        <v>114</v>
      </c>
      <c r="C741" t="s">
        <v>25</v>
      </c>
      <c r="D741" s="5">
        <v>36999</v>
      </c>
      <c r="E741" s="41">
        <f ca="1">DATEDIF(D741,TODAY(),"y")</f>
        <v>20</v>
      </c>
      <c r="F741" s="42" t="str">
        <f>IFERROR(VLOOKUP(B741&amp;C741,AUS_male_points_list!$A$3:$S$1048576,19,FALSE), IFERROR(VLOOKUP(B741&amp;C741,AUS_female_points_list!$A$3:$S$1048576,19,FALSE),""))</f>
        <v/>
      </c>
      <c r="G741" s="2" t="str">
        <f>_xlfn.IFNA(VLOOKUP(B741&amp;C741,Nat_Champs!$C$2:$D$41,2,),"")</f>
        <v/>
      </c>
      <c r="H741" s="79">
        <f>IFERROR(VLOOKUP(B741&amp;C741,AUS_male_Toplist_21_22!$O$3:$R$2969,2,FALSE),IFERROR(VLOOKUP(B741&amp;C741,AUS_female_Toplist_21_22!$O$3:$R$2879,2,FALSE),"Not found"))</f>
        <v>1063</v>
      </c>
      <c r="I741" s="79">
        <f>IFERROR(VLOOKUP(B741&amp;C741,AUS_male_Toplist_21_22!$O$3:$R$2969,3,FALSE),IFERROR(VLOOKUP(B741&amp;C741,AUS_female_Toplist_21_22!$O$3:$R$2879,3,FALSE),"Not found"))</f>
        <v>133</v>
      </c>
      <c r="J741" s="2">
        <f>IFERROR(VLOOKUP(B741&amp;C741,AUS_male_Toplist_21_22!$O$3:$R$2969,4,FALSE),IFERROR(VLOOKUP(B741&amp;C741,AUS_female_Toplist_21_22!$O$3:$R$2879,4,FALSE),"Not found"))</f>
        <v>13</v>
      </c>
      <c r="K741" s="2">
        <f>(COUNTIF($B$2:$B741,$B741)=1)+0</f>
        <v>0</v>
      </c>
      <c r="L741" s="2" t="str">
        <f>IF(K741=1,RANK(H741,$H$2:$H$1208,0),"Alternate event")</f>
        <v>Alternate event</v>
      </c>
      <c r="M741" s="2" t="str">
        <f t="shared" si="32"/>
        <v>Mia GROSS200m</v>
      </c>
      <c r="N741" t="str">
        <f>IF(COUNTIFS($M$2:$M$3996, M741)&gt;1, "Duplicate", "Unique")</f>
        <v>Unique</v>
      </c>
    </row>
    <row r="742" spans="1:14" x14ac:dyDescent="0.2">
      <c r="A742" s="2">
        <f t="shared" si="33"/>
        <v>104</v>
      </c>
      <c r="B742" t="s">
        <v>556</v>
      </c>
      <c r="C742" t="s">
        <v>25</v>
      </c>
      <c r="D742" s="5">
        <v>36109</v>
      </c>
      <c r="E742" s="41">
        <f ca="1">DATEDIF(D742,TODAY(),"y")</f>
        <v>23</v>
      </c>
      <c r="F742" s="42" t="str">
        <f>IFERROR(VLOOKUP(B742&amp;C742,AUS_male_points_list!$A$3:$S$1048576,19,FALSE), IFERROR(VLOOKUP(B742&amp;C742,AUS_female_points_list!$A$3:$S$1048576,19,FALSE),""))</f>
        <v/>
      </c>
      <c r="G742" s="2" t="str">
        <f>_xlfn.IFNA(VLOOKUP(B742&amp;C742,Nat_Champs!$C$2:$D$41,2,),"")</f>
        <v/>
      </c>
      <c r="H742" s="79">
        <f>IFERROR(VLOOKUP(B742&amp;C742,AUS_male_Toplist_21_22!$O$3:$R$2969,2,FALSE),IFERROR(VLOOKUP(B742&amp;C742,AUS_female_Toplist_21_22!$O$3:$R$2879,2,FALSE),"Not found"))</f>
        <v>1063</v>
      </c>
      <c r="I742" s="79">
        <f>IFERROR(VLOOKUP(B742&amp;C742,AUS_male_Toplist_21_22!$O$3:$R$2969,3,FALSE),IFERROR(VLOOKUP(B742&amp;C742,AUS_female_Toplist_21_22!$O$3:$R$2879,3,FALSE),"Not found"))</f>
        <v>133</v>
      </c>
      <c r="J742" s="2">
        <f>IFERROR(VLOOKUP(B742&amp;C742,AUS_male_Toplist_21_22!$O$3:$R$2969,4,FALSE),IFERROR(VLOOKUP(B742&amp;C742,AUS_female_Toplist_21_22!$O$3:$R$2879,4,FALSE),"Not found"))</f>
        <v>14</v>
      </c>
      <c r="K742" s="2">
        <f>(COUNTIF($B$2:$B742,$B742)=1)+0</f>
        <v>1</v>
      </c>
      <c r="L742" s="2">
        <f>IF(K742=1,RANK(H742,$H$2:$H$1208,0),"Alternate event")</f>
        <v>332</v>
      </c>
      <c r="M742" s="2" t="str">
        <f t="shared" si="32"/>
        <v>Dhruv RODRIGUES-CHICO200m</v>
      </c>
      <c r="N742" t="str">
        <f>IF(COUNTIFS($M$2:$M$3996, M742)&gt;1, "Duplicate", "Unique")</f>
        <v>Unique</v>
      </c>
    </row>
    <row r="743" spans="1:14" x14ac:dyDescent="0.2">
      <c r="A743" s="2">
        <f t="shared" si="33"/>
        <v>104</v>
      </c>
      <c r="B743" t="s">
        <v>5585</v>
      </c>
      <c r="C743" t="s">
        <v>42</v>
      </c>
      <c r="D743" s="5">
        <v>38738</v>
      </c>
      <c r="E743" s="41">
        <f ca="1">DATEDIF(D743,TODAY(),"y")</f>
        <v>16</v>
      </c>
      <c r="F743" s="42" t="str">
        <f>IFERROR(VLOOKUP(B743&amp;C743,AUS_male_points_list!$A$3:$S$1048576,19,FALSE), IFERROR(VLOOKUP(B743&amp;C743,AUS_female_points_list!$A$3:$S$1048576,19,FALSE),""))</f>
        <v/>
      </c>
      <c r="G743" s="2" t="str">
        <f>_xlfn.IFNA(VLOOKUP(B743&amp;C743,Nat_Champs!$C$2:$D$41,2,),"")</f>
        <v/>
      </c>
      <c r="H743" s="79">
        <f>IFERROR(VLOOKUP(B743&amp;C743,AUS_male_Toplist_21_22!$O$3:$R$2969,2,FALSE),IFERROR(VLOOKUP(B743&amp;C743,AUS_female_Toplist_21_22!$O$3:$R$2879,2,FALSE),"Not found"))</f>
        <v>748</v>
      </c>
      <c r="I743" s="79">
        <f>IFERROR(VLOOKUP(B743&amp;C743,AUS_male_Toplist_21_22!$O$3:$R$2969,3,FALSE),IFERROR(VLOOKUP(B743&amp;C743,AUS_female_Toplist_21_22!$O$3:$R$2879,3,FALSE),"Not found"))</f>
        <v>133</v>
      </c>
      <c r="J743" s="2">
        <f>IFERROR(VLOOKUP(B743&amp;C743,AUS_male_Toplist_21_22!$O$3:$R$2969,4,FALSE),IFERROR(VLOOKUP(B743&amp;C743,AUS_female_Toplist_21_22!$O$3:$R$2879,4,FALSE),"Not found"))</f>
        <v>16</v>
      </c>
      <c r="K743" s="2">
        <f>(COUNTIF($B$2:$B743,$B743)=1)+0</f>
        <v>1</v>
      </c>
      <c r="L743" s="2">
        <f>IF(K743=1,RANK(H743,$H$2:$H$1208,0),"Alternate event")</f>
        <v>952</v>
      </c>
      <c r="M743" s="2" t="str">
        <f t="shared" si="32"/>
        <v>Natasha LYNCHhammer-throw</v>
      </c>
      <c r="N743" t="str">
        <f>IF(COUNTIFS($M$2:$M$3996, M743)&gt;1, "Duplicate", "Unique")</f>
        <v>Unique</v>
      </c>
    </row>
    <row r="744" spans="1:14" x14ac:dyDescent="0.2">
      <c r="A744" s="2">
        <f t="shared" si="33"/>
        <v>104</v>
      </c>
      <c r="B744" t="s">
        <v>125</v>
      </c>
      <c r="C744" t="s">
        <v>2</v>
      </c>
      <c r="D744" s="5">
        <v>44671</v>
      </c>
      <c r="E744" s="41" t="e">
        <f ca="1">DATEDIF(D744,TODAY(),"y")</f>
        <v>#NUM!</v>
      </c>
      <c r="F744" s="42" t="str">
        <f>IFERROR(VLOOKUP(B744&amp;C744,AUS_male_points_list!$A$3:$S$1048576,19,FALSE), IFERROR(VLOOKUP(B744&amp;C744,AUS_female_points_list!$A$3:$S$1048576,19,FALSE),""))</f>
        <v/>
      </c>
      <c r="G744" s="2" t="str">
        <f>_xlfn.IFNA(VLOOKUP(B744&amp;C744,Nat_Champs!$C$2:$D$41,2,),"")</f>
        <v/>
      </c>
      <c r="H744" s="79">
        <f>IFERROR(VLOOKUP(B744&amp;C744,AUS_male_Toplist_21_22!$O$3:$R$2969,2,FALSE),IFERROR(VLOOKUP(B744&amp;C744,AUS_female_Toplist_21_22!$O$3:$R$2879,2,FALSE),"Not found"))</f>
        <v>1062</v>
      </c>
      <c r="I744" s="79">
        <f>IFERROR(VLOOKUP(B744&amp;C744,AUS_male_Toplist_21_22!$O$3:$R$2969,3,FALSE),IFERROR(VLOOKUP(B744&amp;C744,AUS_female_Toplist_21_22!$O$3:$R$2879,3,FALSE),"Not found"))</f>
        <v>133</v>
      </c>
      <c r="J744" s="2">
        <f>IFERROR(VLOOKUP(B744&amp;C744,AUS_male_Toplist_21_22!$O$3:$R$2969,4,FALSE),IFERROR(VLOOKUP(B744&amp;C744,AUS_female_Toplist_21_22!$O$3:$R$2879,4,FALSE),"Not found"))</f>
        <v>17</v>
      </c>
      <c r="K744" s="2">
        <f>(COUNTIF($B$2:$B744,$B744)=1)+0</f>
        <v>1</v>
      </c>
      <c r="L744" s="2">
        <f>IF(K744=1,RANK(H744,$H$2:$H$1208,0),"Alternate event")</f>
        <v>338</v>
      </c>
      <c r="M744" s="2" t="str">
        <f t="shared" si="32"/>
        <v>Georgia HARRIS100m</v>
      </c>
      <c r="N744" t="str">
        <f>IF(COUNTIFS($M$2:$M$3996, M744)&gt;1, "Duplicate", "Unique")</f>
        <v>Unique</v>
      </c>
    </row>
    <row r="745" spans="1:14" x14ac:dyDescent="0.2">
      <c r="A745" s="2">
        <f t="shared" si="33"/>
        <v>104</v>
      </c>
      <c r="B745" t="s">
        <v>1019</v>
      </c>
      <c r="C745" t="s">
        <v>34</v>
      </c>
      <c r="D745" s="5">
        <v>33837</v>
      </c>
      <c r="E745" s="41">
        <f ca="1">DATEDIF(D745,TODAY(),"y")</f>
        <v>29</v>
      </c>
      <c r="F745" s="42" t="str">
        <f>IFERROR(VLOOKUP(B745&amp;C745,AUS_male_points_list!$A$3:$S$1048576,19,FALSE), IFERROR(VLOOKUP(B745&amp;C745,AUS_female_points_list!$A$3:$S$1048576,19,FALSE),""))</f>
        <v/>
      </c>
      <c r="G745" s="2" t="str">
        <f>_xlfn.IFNA(VLOOKUP(B745&amp;C745,Nat_Champs!$C$2:$D$41,2,),"")</f>
        <v/>
      </c>
      <c r="H745" s="79">
        <f>IFERROR(VLOOKUP(B745&amp;C745,AUS_male_Toplist_21_22!$O$3:$R$2969,2,FALSE),IFERROR(VLOOKUP(B745&amp;C745,AUS_female_Toplist_21_22!$O$3:$R$2879,2,FALSE),"Not found"))</f>
        <v>948</v>
      </c>
      <c r="I745" s="79">
        <f>IFERROR(VLOOKUP(B745&amp;C745,AUS_male_Toplist_21_22!$O$3:$R$2969,3,FALSE),IFERROR(VLOOKUP(B745&amp;C745,AUS_female_Toplist_21_22!$O$3:$R$2879,3,FALSE),"Not found"))</f>
        <v>133</v>
      </c>
      <c r="J745" s="2">
        <f>IFERROR(VLOOKUP(B745&amp;C745,AUS_male_Toplist_21_22!$O$3:$R$2969,4,FALSE),IFERROR(VLOOKUP(B745&amp;C745,AUS_female_Toplist_21_22!$O$3:$R$2879,4,FALSE),"Not found"))</f>
        <v>17</v>
      </c>
      <c r="K745" s="2">
        <f>(COUNTIF($B$2:$B745,$B745)=1)+0</f>
        <v>0</v>
      </c>
      <c r="L745" s="2" t="str">
        <f>IF(K745=1,RANK(H745,$H$2:$H$1208,0),"Alternate event")</f>
        <v>Alternate event</v>
      </c>
      <c r="M745" s="2" t="str">
        <f t="shared" si="32"/>
        <v>Jordan WILLIAMSZ3000msc</v>
      </c>
      <c r="N745" t="str">
        <f>IF(COUNTIFS($M$2:$M$3996, M745)&gt;1, "Duplicate", "Unique")</f>
        <v>Unique</v>
      </c>
    </row>
    <row r="746" spans="1:14" x14ac:dyDescent="0.2">
      <c r="A746" s="2">
        <f t="shared" si="33"/>
        <v>104</v>
      </c>
      <c r="B746" t="s">
        <v>950</v>
      </c>
      <c r="C746" t="s">
        <v>40</v>
      </c>
      <c r="D746" s="5">
        <v>44701</v>
      </c>
      <c r="E746" s="41" t="e">
        <f ca="1">DATEDIF(D746,TODAY(),"y")</f>
        <v>#NUM!</v>
      </c>
      <c r="F746" s="42" t="str">
        <f>IFERROR(VLOOKUP(B746&amp;C746,AUS_male_points_list!$A$3:$S$1048576,19,FALSE), IFERROR(VLOOKUP(B746&amp;C746,AUS_female_points_list!$A$3:$S$1048576,19,FALSE),""))</f>
        <v/>
      </c>
      <c r="G746" s="2" t="str">
        <f>_xlfn.IFNA(VLOOKUP(B746&amp;C746,Nat_Champs!$C$2:$D$41,2,),"")</f>
        <v/>
      </c>
      <c r="H746" s="79">
        <f>IFERROR(VLOOKUP(B746&amp;C746,AUS_male_Toplist_21_22!$O$3:$R$2969,2,FALSE),IFERROR(VLOOKUP(B746&amp;C746,AUS_female_Toplist_21_22!$O$3:$R$2879,2,FALSE),"Not found"))</f>
        <v>790</v>
      </c>
      <c r="I746" s="79">
        <f>IFERROR(VLOOKUP(B746&amp;C746,AUS_male_Toplist_21_22!$O$3:$R$2969,3,FALSE),IFERROR(VLOOKUP(B746&amp;C746,AUS_female_Toplist_21_22!$O$3:$R$2879,3,FALSE),"Not found"))</f>
        <v>133</v>
      </c>
      <c r="J746" s="2">
        <f>IFERROR(VLOOKUP(B746&amp;C746,AUS_male_Toplist_21_22!$O$3:$R$2969,4,FALSE),IFERROR(VLOOKUP(B746&amp;C746,AUS_female_Toplist_21_22!$O$3:$R$2879,4,FALSE),"Not found"))</f>
        <v>17</v>
      </c>
      <c r="K746" s="2">
        <f>(COUNTIF($B$2:$B746,$B746)=1)+0</f>
        <v>1</v>
      </c>
      <c r="L746" s="2">
        <f>IF(K746=1,RANK(H746,$H$2:$H$1208,0),"Alternate event")</f>
        <v>931</v>
      </c>
      <c r="M746" s="2" t="str">
        <f t="shared" si="32"/>
        <v>Zoe DANIELSdiscus-throw</v>
      </c>
      <c r="N746" t="str">
        <f>IF(COUNTIFS($M$2:$M$3996, M746)&gt;1, "Duplicate", "Unique")</f>
        <v>Unique</v>
      </c>
    </row>
    <row r="747" spans="1:14" x14ac:dyDescent="0.2">
      <c r="A747" s="2">
        <f t="shared" si="33"/>
        <v>104</v>
      </c>
      <c r="B747" t="s">
        <v>925</v>
      </c>
      <c r="C747" t="s">
        <v>29</v>
      </c>
      <c r="D747" s="5">
        <v>32957</v>
      </c>
      <c r="E747" s="41">
        <f ca="1">DATEDIF(D747,TODAY(),"y")</f>
        <v>32</v>
      </c>
      <c r="F747" s="42" t="str">
        <f>IFERROR(VLOOKUP(B747&amp;C747,AUS_male_points_list!$A$3:$S$1048576,19,FALSE), IFERROR(VLOOKUP(B747&amp;C747,AUS_female_points_list!$A$3:$S$1048576,19,FALSE),""))</f>
        <v/>
      </c>
      <c r="G747" s="2" t="str">
        <f>_xlfn.IFNA(VLOOKUP(B747&amp;C747,Nat_Champs!$C$2:$D$41,2,),"")</f>
        <v/>
      </c>
      <c r="H747" s="79">
        <f>IFERROR(VLOOKUP(B747&amp;C747,AUS_male_Toplist_21_22!$O$3:$R$2969,2,FALSE),IFERROR(VLOOKUP(B747&amp;C747,AUS_female_Toplist_21_22!$O$3:$R$2879,2,FALSE),"Not found"))</f>
        <v>1024</v>
      </c>
      <c r="I747" s="79">
        <f>IFERROR(VLOOKUP(B747&amp;C747,AUS_male_Toplist_21_22!$O$3:$R$2969,3,FALSE),IFERROR(VLOOKUP(B747&amp;C747,AUS_female_Toplist_21_22!$O$3:$R$2879,3,FALSE),"Not found"))</f>
        <v>133</v>
      </c>
      <c r="J747" s="2">
        <f>IFERROR(VLOOKUP(B747&amp;C747,AUS_male_Toplist_21_22!$O$3:$R$2969,4,FALSE),IFERROR(VLOOKUP(B747&amp;C747,AUS_female_Toplist_21_22!$O$3:$R$2879,4,FALSE),"Not found"))</f>
        <v>25</v>
      </c>
      <c r="K747" s="2">
        <f>(COUNTIF($B$2:$B747,$B747)=1)+0</f>
        <v>1</v>
      </c>
      <c r="L747" s="2">
        <f>IF(K747=1,RANK(H747,$H$2:$H$1208,0),"Alternate event")</f>
        <v>491</v>
      </c>
      <c r="M747" s="2" t="str">
        <f t="shared" si="32"/>
        <v>Brooke WILLIAMS5000m</v>
      </c>
      <c r="N747" t="str">
        <f>IF(COUNTIFS($M$2:$M$3996, M747)&gt;1, "Duplicate", "Unique")</f>
        <v>Unique</v>
      </c>
    </row>
    <row r="748" spans="1:14" x14ac:dyDescent="0.2">
      <c r="A748" s="2">
        <f t="shared" si="33"/>
        <v>104</v>
      </c>
      <c r="B748" t="s">
        <v>819</v>
      </c>
      <c r="C748" t="s">
        <v>29</v>
      </c>
      <c r="D748" s="5">
        <v>32277</v>
      </c>
      <c r="E748" s="41">
        <f ca="1">DATEDIF(D748,TODAY(),"y")</f>
        <v>33</v>
      </c>
      <c r="F748" s="42" t="str">
        <f>IFERROR(VLOOKUP(B748&amp;C748,AUS_male_points_list!$A$3:$S$1048576,19,FALSE), IFERROR(VLOOKUP(B748&amp;C748,AUS_female_points_list!$A$3:$S$1048576,19,FALSE),""))</f>
        <v/>
      </c>
      <c r="G748" s="2" t="str">
        <f>_xlfn.IFNA(VLOOKUP(B748&amp;C748,Nat_Champs!$C$2:$D$41,2,),"")</f>
        <v/>
      </c>
      <c r="H748" s="79">
        <f>IFERROR(VLOOKUP(B748&amp;C748,AUS_male_Toplist_21_22!$O$3:$R$2969,2,FALSE),IFERROR(VLOOKUP(B748&amp;C748,AUS_female_Toplist_21_22!$O$3:$R$2879,2,FALSE),"Not found"))</f>
        <v>1026</v>
      </c>
      <c r="I748" s="79">
        <f>IFERROR(VLOOKUP(B748&amp;C748,AUS_male_Toplist_21_22!$O$3:$R$2969,3,FALSE),IFERROR(VLOOKUP(B748&amp;C748,AUS_female_Toplist_21_22!$O$3:$R$2879,3,FALSE),"Not found"))</f>
        <v>133</v>
      </c>
      <c r="J748" s="2">
        <f>IFERROR(VLOOKUP(B748&amp;C748,AUS_male_Toplist_21_22!$O$3:$R$2969,4,FALSE),IFERROR(VLOOKUP(B748&amp;C748,AUS_female_Toplist_21_22!$O$3:$R$2879,4,FALSE),"Not found"))</f>
        <v>27</v>
      </c>
      <c r="K748" s="2">
        <f>(COUNTIF($B$2:$B748,$B748)=1)+0</f>
        <v>1</v>
      </c>
      <c r="L748" s="2">
        <f>IF(K748=1,RANK(H748,$H$2:$H$1208,0),"Alternate event")</f>
        <v>483</v>
      </c>
      <c r="M748" s="2" t="str">
        <f t="shared" si="32"/>
        <v>Michael ROEGER5000m</v>
      </c>
      <c r="N748" t="str">
        <f>IF(COUNTIFS($M$2:$M$3996, M748)&gt;1, "Duplicate", "Unique")</f>
        <v>Unique</v>
      </c>
    </row>
    <row r="749" spans="1:14" x14ac:dyDescent="0.2">
      <c r="A749" s="2">
        <f t="shared" si="33"/>
        <v>104</v>
      </c>
      <c r="B749" t="s">
        <v>869</v>
      </c>
      <c r="C749" t="s">
        <v>38</v>
      </c>
      <c r="D749" s="5">
        <v>44701</v>
      </c>
      <c r="E749" s="41" t="e">
        <f ca="1">DATEDIF(D749,TODAY(),"y")</f>
        <v>#NUM!</v>
      </c>
      <c r="F749" s="42" t="str">
        <f>IFERROR(VLOOKUP(B749&amp;C749,AUS_male_points_list!$A$3:$S$1048576,19,FALSE), IFERROR(VLOOKUP(B749&amp;C749,AUS_female_points_list!$A$3:$S$1048576,19,FALSE),""))</f>
        <v/>
      </c>
      <c r="G749" s="2" t="str">
        <f>_xlfn.IFNA(VLOOKUP(B749&amp;C749,Nat_Champs!$C$2:$D$41,2,),"")</f>
        <v/>
      </c>
      <c r="H749" s="79">
        <f>IFERROR(VLOOKUP(B749&amp;C749,AUS_male_Toplist_21_22!$O$3:$R$2969,2,FALSE),IFERROR(VLOOKUP(B749&amp;C749,AUS_female_Toplist_21_22!$O$3:$R$2879,2,FALSE),"Not found"))</f>
        <v>919</v>
      </c>
      <c r="I749" s="79">
        <f>IFERROR(VLOOKUP(B749&amp;C749,AUS_male_Toplist_21_22!$O$3:$R$2969,3,FALSE),IFERROR(VLOOKUP(B749&amp;C749,AUS_female_Toplist_21_22!$O$3:$R$2879,3,FALSE),"Not found"))</f>
        <v>133</v>
      </c>
      <c r="J749" s="2">
        <f>IFERROR(VLOOKUP(B749&amp;C749,AUS_male_Toplist_21_22!$O$3:$R$2969,4,FALSE),IFERROR(VLOOKUP(B749&amp;C749,AUS_female_Toplist_21_22!$O$3:$R$2879,4,FALSE),"Not found"))</f>
        <v>28</v>
      </c>
      <c r="K749" s="2">
        <f>(COUNTIF($B$2:$B749,$B749)=1)+0</f>
        <v>1</v>
      </c>
      <c r="L749" s="2">
        <f>IF(K749=1,RANK(H749,$H$2:$H$1208,0),"Alternate event")</f>
        <v>798</v>
      </c>
      <c r="M749" s="2" t="str">
        <f t="shared" si="32"/>
        <v>Katherine BAYNEStriple-jump</v>
      </c>
      <c r="N749" t="str">
        <f>IF(COUNTIFS($M$2:$M$3996, M749)&gt;1, "Duplicate", "Unique")</f>
        <v>Unique</v>
      </c>
    </row>
    <row r="750" spans="1:14" x14ac:dyDescent="0.2">
      <c r="A750" s="2">
        <f t="shared" si="33"/>
        <v>104</v>
      </c>
      <c r="B750" t="s">
        <v>787</v>
      </c>
      <c r="C750" t="s">
        <v>40</v>
      </c>
      <c r="D750" s="5">
        <v>36799</v>
      </c>
      <c r="E750" s="41">
        <f ca="1">DATEDIF(D750,TODAY(),"y")</f>
        <v>21</v>
      </c>
      <c r="F750" s="42" t="str">
        <f>IFERROR(VLOOKUP(B750&amp;C750,AUS_male_points_list!$A$3:$S$1048576,19,FALSE), IFERROR(VLOOKUP(B750&amp;C750,AUS_female_points_list!$A$3:$S$1048576,19,FALSE),""))</f>
        <v/>
      </c>
      <c r="G750" s="2" t="str">
        <f>_xlfn.IFNA(VLOOKUP(B750&amp;C750,Nat_Champs!$C$2:$D$41,2,),"")</f>
        <v/>
      </c>
      <c r="H750" s="79">
        <f>IFERROR(VLOOKUP(B750&amp;C750,AUS_male_Toplist_21_22!$O$3:$R$2969,2,FALSE),IFERROR(VLOOKUP(B750&amp;C750,AUS_female_Toplist_21_22!$O$3:$R$2879,2,FALSE),"Not found"))</f>
        <v>865</v>
      </c>
      <c r="I750" s="79">
        <f>IFERROR(VLOOKUP(B750&amp;C750,AUS_male_Toplist_21_22!$O$3:$R$2969,3,FALSE),IFERROR(VLOOKUP(B750&amp;C750,AUS_female_Toplist_21_22!$O$3:$R$2879,3,FALSE),"Not found"))</f>
        <v>134</v>
      </c>
      <c r="J750" s="2">
        <f>IFERROR(VLOOKUP(B750&amp;C750,AUS_male_Toplist_21_22!$O$3:$R$2969,4,FALSE),IFERROR(VLOOKUP(B750&amp;C750,AUS_female_Toplist_21_22!$O$3:$R$2879,4,FALSE),"Not found"))</f>
        <v>10</v>
      </c>
      <c r="K750" s="2">
        <f>(COUNTIF($B$2:$B750,$B750)=1)+0</f>
        <v>0</v>
      </c>
      <c r="L750" s="2" t="str">
        <f>IF(K750=1,RANK(H750,$H$2:$H$1208,0),"Alternate event")</f>
        <v>Alternate event</v>
      </c>
      <c r="M750" s="2" t="str">
        <f t="shared" si="32"/>
        <v>Alexander KOLESNIKOFFdiscus-throw</v>
      </c>
      <c r="N750" t="str">
        <f>IF(COUNTIFS($M$2:$M$3996, M750)&gt;1, "Duplicate", "Unique")</f>
        <v>Unique</v>
      </c>
    </row>
    <row r="751" spans="1:14" x14ac:dyDescent="0.2">
      <c r="A751" s="2">
        <f t="shared" si="33"/>
        <v>104</v>
      </c>
      <c r="B751" t="s">
        <v>213</v>
      </c>
      <c r="C751" t="s">
        <v>26</v>
      </c>
      <c r="D751" s="5">
        <v>36496</v>
      </c>
      <c r="E751" s="41">
        <f ca="1">DATEDIF(D751,TODAY(),"y")</f>
        <v>22</v>
      </c>
      <c r="F751" s="42" t="str">
        <f>IFERROR(VLOOKUP(B751&amp;C751,AUS_male_points_list!$A$3:$S$1048576,19,FALSE), IFERROR(VLOOKUP(B751&amp;C751,AUS_female_points_list!$A$3:$S$1048576,19,FALSE),""))</f>
        <v/>
      </c>
      <c r="G751" s="2" t="str">
        <f>_xlfn.IFNA(VLOOKUP(B751&amp;C751,Nat_Champs!$C$2:$D$41,2,),"")</f>
        <v/>
      </c>
      <c r="H751" s="79">
        <f>IFERROR(VLOOKUP(B751&amp;C751,AUS_male_Toplist_21_22!$O$3:$R$2969,2,FALSE),IFERROR(VLOOKUP(B751&amp;C751,AUS_female_Toplist_21_22!$O$3:$R$2879,2,FALSE),"Not found"))</f>
        <v>1049</v>
      </c>
      <c r="I751" s="79">
        <f>IFERROR(VLOOKUP(B751&amp;C751,AUS_male_Toplist_21_22!$O$3:$R$2969,3,FALSE),IFERROR(VLOOKUP(B751&amp;C751,AUS_female_Toplist_21_22!$O$3:$R$2879,3,FALSE),"Not found"))</f>
        <v>134</v>
      </c>
      <c r="J751" s="2">
        <f>IFERROR(VLOOKUP(B751&amp;C751,AUS_male_Toplist_21_22!$O$3:$R$2969,4,FALSE),IFERROR(VLOOKUP(B751&amp;C751,AUS_female_Toplist_21_22!$O$3:$R$2879,4,FALSE),"Not found"))</f>
        <v>11</v>
      </c>
      <c r="K751" s="2">
        <f>(COUNTIF($B$2:$B751,$B751)=1)+0</f>
        <v>0</v>
      </c>
      <c r="L751" s="2" t="str">
        <f>IF(K751=1,RANK(H751,$H$2:$H$1208,0),"Alternate event")</f>
        <v>Alternate event</v>
      </c>
      <c r="M751" s="2" t="str">
        <f t="shared" si="32"/>
        <v>Tess KIRSOPP-COLE400m</v>
      </c>
      <c r="N751" t="str">
        <f>IF(COUNTIFS($M$2:$M$3996, M751)&gt;1, "Duplicate", "Unique")</f>
        <v>Unique</v>
      </c>
    </row>
    <row r="752" spans="1:14" x14ac:dyDescent="0.2">
      <c r="A752" s="2">
        <f t="shared" si="33"/>
        <v>104</v>
      </c>
      <c r="B752" t="s">
        <v>5148</v>
      </c>
      <c r="C752" t="s">
        <v>34</v>
      </c>
      <c r="D752" s="5">
        <v>44612</v>
      </c>
      <c r="E752" s="41">
        <f ca="1">DATEDIF(D752,TODAY(),"y")</f>
        <v>0</v>
      </c>
      <c r="F752" s="42" t="str">
        <f>IFERROR(VLOOKUP(B752&amp;C752,AUS_male_points_list!$A$3:$S$1048576,19,FALSE), IFERROR(VLOOKUP(B752&amp;C752,AUS_female_points_list!$A$3:$S$1048576,19,FALSE),""))</f>
        <v/>
      </c>
      <c r="G752" s="2" t="str">
        <f>_xlfn.IFNA(VLOOKUP(B752&amp;C752,Nat_Champs!$C$2:$D$41,2,),"")</f>
        <v/>
      </c>
      <c r="H752" s="79">
        <f>IFERROR(VLOOKUP(B752&amp;C752,AUS_male_Toplist_21_22!$O$3:$R$2969,2,FALSE),IFERROR(VLOOKUP(B752&amp;C752,AUS_female_Toplist_21_22!$O$3:$R$2879,2,FALSE),"Not found"))</f>
        <v>947</v>
      </c>
      <c r="I752" s="79">
        <f>IFERROR(VLOOKUP(B752&amp;C752,AUS_male_Toplist_21_22!$O$3:$R$2969,3,FALSE),IFERROR(VLOOKUP(B752&amp;C752,AUS_female_Toplist_21_22!$O$3:$R$2879,3,FALSE),"Not found"))</f>
        <v>134</v>
      </c>
      <c r="J752" s="2">
        <f>IFERROR(VLOOKUP(B752&amp;C752,AUS_male_Toplist_21_22!$O$3:$R$2969,4,FALSE),IFERROR(VLOOKUP(B752&amp;C752,AUS_female_Toplist_21_22!$O$3:$R$2879,4,FALSE),"Not found"))</f>
        <v>18</v>
      </c>
      <c r="K752" s="2">
        <f>(COUNTIF($B$2:$B752,$B752)=1)+0</f>
        <v>1</v>
      </c>
      <c r="L752" s="2">
        <f>IF(K752=1,RANK(H752,$H$2:$H$1208,0),"Alternate event")</f>
        <v>743</v>
      </c>
      <c r="M752" s="2" t="str">
        <f t="shared" si="32"/>
        <v>Bailey CRABTREE3000msc</v>
      </c>
      <c r="N752" t="str">
        <f>IF(COUNTIFS($M$2:$M$3996, M752)&gt;1, "Duplicate", "Unique")</f>
        <v>Unique</v>
      </c>
    </row>
    <row r="753" spans="1:14" x14ac:dyDescent="0.2">
      <c r="A753" s="2">
        <f t="shared" si="33"/>
        <v>104</v>
      </c>
      <c r="B753" t="s">
        <v>754</v>
      </c>
      <c r="C753" t="s">
        <v>35</v>
      </c>
      <c r="D753" s="5">
        <v>35917</v>
      </c>
      <c r="E753" s="41">
        <f ca="1">DATEDIF(D753,TODAY(),"y")</f>
        <v>23</v>
      </c>
      <c r="F753" s="42" t="str">
        <f>IFERROR(VLOOKUP(B753&amp;C753,AUS_male_points_list!$A$3:$S$1048576,19,FALSE), IFERROR(VLOOKUP(B753&amp;C753,AUS_female_points_list!$A$3:$S$1048576,19,FALSE),""))</f>
        <v/>
      </c>
      <c r="G753" s="2" t="str">
        <f>_xlfn.IFNA(VLOOKUP(B753&amp;C753,Nat_Champs!$C$2:$D$41,2,),"")</f>
        <v/>
      </c>
      <c r="H753" s="79">
        <f>IFERROR(VLOOKUP(B753&amp;C753,AUS_male_Toplist_21_22!$O$3:$R$2969,2,FALSE),IFERROR(VLOOKUP(B753&amp;C753,AUS_female_Toplist_21_22!$O$3:$R$2879,2,FALSE),"Not found"))</f>
        <v>932</v>
      </c>
      <c r="I753" s="79">
        <f>IFERROR(VLOOKUP(B753&amp;C753,AUS_male_Toplist_21_22!$O$3:$R$2969,3,FALSE),IFERROR(VLOOKUP(B753&amp;C753,AUS_female_Toplist_21_22!$O$3:$R$2879,3,FALSE),"Not found"))</f>
        <v>134</v>
      </c>
      <c r="J753" s="2">
        <f>IFERROR(VLOOKUP(B753&amp;C753,AUS_male_Toplist_21_22!$O$3:$R$2969,4,FALSE),IFERROR(VLOOKUP(B753&amp;C753,AUS_female_Toplist_21_22!$O$3:$R$2879,4,FALSE),"Not found"))</f>
        <v>22</v>
      </c>
      <c r="K753" s="2">
        <f>(COUNTIF($B$2:$B753,$B753)=1)+0</f>
        <v>0</v>
      </c>
      <c r="L753" s="2" t="str">
        <f>IF(K753=1,RANK(H753,$H$2:$H$1208,0),"Alternate event")</f>
        <v>Alternate event</v>
      </c>
      <c r="M753" s="2" t="str">
        <f t="shared" si="32"/>
        <v>Grant SZALEKhigh-jump</v>
      </c>
      <c r="N753" t="str">
        <f>IF(COUNTIFS($M$2:$M$3996, M753)&gt;1, "Duplicate", "Unique")</f>
        <v>Unique</v>
      </c>
    </row>
    <row r="754" spans="1:14" x14ac:dyDescent="0.2">
      <c r="A754" s="2">
        <f t="shared" si="33"/>
        <v>104</v>
      </c>
      <c r="B754" t="s">
        <v>807</v>
      </c>
      <c r="C754" t="s">
        <v>35</v>
      </c>
      <c r="D754" s="5">
        <v>35543</v>
      </c>
      <c r="E754" s="41">
        <f ca="1">DATEDIF(D754,TODAY(),"y")</f>
        <v>24</v>
      </c>
      <c r="F754" s="42" t="str">
        <f>IFERROR(VLOOKUP(B754&amp;C754,AUS_male_points_list!$A$3:$S$1048576,19,FALSE), IFERROR(VLOOKUP(B754&amp;C754,AUS_female_points_list!$A$3:$S$1048576,19,FALSE),""))</f>
        <v/>
      </c>
      <c r="G754" s="2" t="str">
        <f>_xlfn.IFNA(VLOOKUP(B754&amp;C754,Nat_Champs!$C$2:$D$41,2,),"")</f>
        <v/>
      </c>
      <c r="H754" s="79">
        <f>IFERROR(VLOOKUP(B754&amp;C754,AUS_male_Toplist_21_22!$O$3:$R$2969,2,FALSE),IFERROR(VLOOKUP(B754&amp;C754,AUS_female_Toplist_21_22!$O$3:$R$2879,2,FALSE),"Not found"))</f>
        <v>932</v>
      </c>
      <c r="I754" s="79">
        <f>IFERROR(VLOOKUP(B754&amp;C754,AUS_male_Toplist_21_22!$O$3:$R$2969,3,FALSE),IFERROR(VLOOKUP(B754&amp;C754,AUS_female_Toplist_21_22!$O$3:$R$2879,3,FALSE),"Not found"))</f>
        <v>134</v>
      </c>
      <c r="J754" s="2">
        <f>IFERROR(VLOOKUP(B754&amp;C754,AUS_male_Toplist_21_22!$O$3:$R$2969,4,FALSE),IFERROR(VLOOKUP(B754&amp;C754,AUS_female_Toplist_21_22!$O$3:$R$2879,4,FALSE),"Not found"))</f>
        <v>22</v>
      </c>
      <c r="K754" s="2">
        <f>(COUNTIF($B$2:$B754,$B754)=1)+0</f>
        <v>0</v>
      </c>
      <c r="L754" s="2" t="str">
        <f>IF(K754=1,RANK(H754,$H$2:$H$1208,0),"Alternate event")</f>
        <v>Alternate event</v>
      </c>
      <c r="M754" s="2" t="str">
        <f t="shared" si="32"/>
        <v>Christian PAYNTERhigh-jump</v>
      </c>
      <c r="N754" t="str">
        <f>IF(COUNTIFS($M$2:$M$3996, M754)&gt;1, "Duplicate", "Unique")</f>
        <v>Unique</v>
      </c>
    </row>
    <row r="755" spans="1:14" x14ac:dyDescent="0.2">
      <c r="A755" s="2">
        <f t="shared" si="33"/>
        <v>104</v>
      </c>
      <c r="B755" t="s">
        <v>5544</v>
      </c>
      <c r="C755" t="s">
        <v>38</v>
      </c>
      <c r="D755" s="5">
        <v>38756</v>
      </c>
      <c r="E755" s="41">
        <f ca="1">DATEDIF(D755,TODAY(),"y")</f>
        <v>16</v>
      </c>
      <c r="F755" s="42" t="str">
        <f>IFERROR(VLOOKUP(B755&amp;C755,AUS_male_points_list!$A$3:$S$1048576,19,FALSE), IFERROR(VLOOKUP(B755&amp;C755,AUS_female_points_list!$A$3:$S$1048576,19,FALSE),""))</f>
        <v/>
      </c>
      <c r="G755" s="2" t="str">
        <f>_xlfn.IFNA(VLOOKUP(B755&amp;C755,Nat_Champs!$C$2:$D$41,2,),"")</f>
        <v/>
      </c>
      <c r="H755" s="79">
        <f>IFERROR(VLOOKUP(B755&amp;C755,AUS_male_Toplist_21_22!$O$3:$R$2969,2,FALSE),IFERROR(VLOOKUP(B755&amp;C755,AUS_female_Toplist_21_22!$O$3:$R$2879,2,FALSE),"Not found"))</f>
        <v>918</v>
      </c>
      <c r="I755" s="79">
        <f>IFERROR(VLOOKUP(B755&amp;C755,AUS_male_Toplist_21_22!$O$3:$R$2969,3,FALSE),IFERROR(VLOOKUP(B755&amp;C755,AUS_female_Toplist_21_22!$O$3:$R$2879,3,FALSE),"Not found"))</f>
        <v>134</v>
      </c>
      <c r="J755" s="2">
        <f>IFERROR(VLOOKUP(B755&amp;C755,AUS_male_Toplist_21_22!$O$3:$R$2969,4,FALSE),IFERROR(VLOOKUP(B755&amp;C755,AUS_female_Toplist_21_22!$O$3:$R$2879,4,FALSE),"Not found"))</f>
        <v>29</v>
      </c>
      <c r="K755" s="2">
        <f>(COUNTIF($B$2:$B755,$B755)=1)+0</f>
        <v>1</v>
      </c>
      <c r="L755" s="2">
        <f>IF(K755=1,RANK(H755,$H$2:$H$1208,0),"Alternate event")</f>
        <v>800</v>
      </c>
      <c r="M755" s="2" t="str">
        <f t="shared" si="32"/>
        <v>Raphaila IDRIStriple-jump</v>
      </c>
      <c r="N755" t="str">
        <f>IF(COUNTIFS($M$2:$M$3996, M755)&gt;1, "Duplicate", "Unique")</f>
        <v>Unique</v>
      </c>
    </row>
    <row r="756" spans="1:14" x14ac:dyDescent="0.2">
      <c r="A756" s="2">
        <f t="shared" si="33"/>
        <v>104</v>
      </c>
      <c r="B756" t="s">
        <v>5545</v>
      </c>
      <c r="C756" t="s">
        <v>38</v>
      </c>
      <c r="D756" s="5">
        <v>38457</v>
      </c>
      <c r="E756" s="41">
        <f ca="1">DATEDIF(D756,TODAY(),"y")</f>
        <v>16</v>
      </c>
      <c r="F756" s="42" t="str">
        <f>IFERROR(VLOOKUP(B756&amp;C756,AUS_male_points_list!$A$3:$S$1048576,19,FALSE), IFERROR(VLOOKUP(B756&amp;C756,AUS_female_points_list!$A$3:$S$1048576,19,FALSE),""))</f>
        <v/>
      </c>
      <c r="G756" s="2" t="str">
        <f>_xlfn.IFNA(VLOOKUP(B756&amp;C756,Nat_Champs!$C$2:$D$41,2,),"")</f>
        <v/>
      </c>
      <c r="H756" s="79">
        <f>IFERROR(VLOOKUP(B756&amp;C756,AUS_male_Toplist_21_22!$O$3:$R$2969,2,FALSE),IFERROR(VLOOKUP(B756&amp;C756,AUS_female_Toplist_21_22!$O$3:$R$2879,2,FALSE),"Not found"))</f>
        <v>918</v>
      </c>
      <c r="I756" s="79">
        <f>IFERROR(VLOOKUP(B756&amp;C756,AUS_male_Toplist_21_22!$O$3:$R$2969,3,FALSE),IFERROR(VLOOKUP(B756&amp;C756,AUS_female_Toplist_21_22!$O$3:$R$2879,3,FALSE),"Not found"))</f>
        <v>134</v>
      </c>
      <c r="J756" s="2">
        <f>IFERROR(VLOOKUP(B756&amp;C756,AUS_male_Toplist_21_22!$O$3:$R$2969,4,FALSE),IFERROR(VLOOKUP(B756&amp;C756,AUS_female_Toplist_21_22!$O$3:$R$2879,4,FALSE),"Not found"))</f>
        <v>29</v>
      </c>
      <c r="K756" s="2">
        <f>(COUNTIF($B$2:$B756,$B756)=1)+0</f>
        <v>1</v>
      </c>
      <c r="L756" s="2">
        <f>IF(K756=1,RANK(H756,$H$2:$H$1208,0),"Alternate event")</f>
        <v>800</v>
      </c>
      <c r="M756" s="2" t="str">
        <f t="shared" si="32"/>
        <v>Olivia DIMECHtriple-jump</v>
      </c>
      <c r="N756" t="str">
        <f>IF(COUNTIFS($M$2:$M$3996, M756)&gt;1, "Duplicate", "Unique")</f>
        <v>Unique</v>
      </c>
    </row>
    <row r="757" spans="1:14" x14ac:dyDescent="0.2">
      <c r="A757" s="2">
        <f t="shared" si="33"/>
        <v>104</v>
      </c>
      <c r="B757" t="s">
        <v>932</v>
      </c>
      <c r="C757" t="s">
        <v>38</v>
      </c>
      <c r="D757" s="5">
        <v>44732</v>
      </c>
      <c r="E757" s="41" t="e">
        <f ca="1">DATEDIF(D757,TODAY(),"y")</f>
        <v>#NUM!</v>
      </c>
      <c r="F757" s="42" t="str">
        <f>IFERROR(VLOOKUP(B757&amp;C757,AUS_male_points_list!$A$3:$S$1048576,19,FALSE), IFERROR(VLOOKUP(B757&amp;C757,AUS_female_points_list!$A$3:$S$1048576,19,FALSE),""))</f>
        <v/>
      </c>
      <c r="G757" s="2" t="str">
        <f>_xlfn.IFNA(VLOOKUP(B757&amp;C757,Nat_Champs!$C$2:$D$41,2,),"")</f>
        <v/>
      </c>
      <c r="H757" s="79">
        <f>IFERROR(VLOOKUP(B757&amp;C757,AUS_male_Toplist_21_22!$O$3:$R$2969,2,FALSE),IFERROR(VLOOKUP(B757&amp;C757,AUS_female_Toplist_21_22!$O$3:$R$2879,2,FALSE),"Not found"))</f>
        <v>918</v>
      </c>
      <c r="I757" s="79">
        <f>IFERROR(VLOOKUP(B757&amp;C757,AUS_male_Toplist_21_22!$O$3:$R$2969,3,FALSE),IFERROR(VLOOKUP(B757&amp;C757,AUS_female_Toplist_21_22!$O$3:$R$2879,3,FALSE),"Not found"))</f>
        <v>134</v>
      </c>
      <c r="J757" s="2">
        <f>IFERROR(VLOOKUP(B757&amp;C757,AUS_male_Toplist_21_22!$O$3:$R$2969,4,FALSE),IFERROR(VLOOKUP(B757&amp;C757,AUS_female_Toplist_21_22!$O$3:$R$2879,4,FALSE),"Not found"))</f>
        <v>29</v>
      </c>
      <c r="K757" s="2">
        <f>(COUNTIF($B$2:$B757,$B757)=1)+0</f>
        <v>1</v>
      </c>
      <c r="L757" s="2">
        <f>IF(K757=1,RANK(H757,$H$2:$H$1208,0),"Alternate event")</f>
        <v>800</v>
      </c>
      <c r="M757" s="2" t="str">
        <f t="shared" si="32"/>
        <v>Siena FARRELLtriple-jump</v>
      </c>
      <c r="N757" t="str">
        <f>IF(COUNTIFS($M$2:$M$3996, M757)&gt;1, "Duplicate", "Unique")</f>
        <v>Unique</v>
      </c>
    </row>
    <row r="758" spans="1:14" x14ac:dyDescent="0.2">
      <c r="A758" s="2">
        <f t="shared" si="33"/>
        <v>104</v>
      </c>
      <c r="B758" t="s">
        <v>4750</v>
      </c>
      <c r="C758" t="s">
        <v>35</v>
      </c>
      <c r="D758" s="5">
        <v>32198</v>
      </c>
      <c r="E758" s="41">
        <f ca="1">DATEDIF(D758,TODAY(),"y")</f>
        <v>34</v>
      </c>
      <c r="F758" s="42" t="str">
        <f>IFERROR(VLOOKUP(B758&amp;C758,AUS_male_points_list!$A$3:$S$1048576,19,FALSE), IFERROR(VLOOKUP(B758&amp;C758,AUS_female_points_list!$A$3:$S$1048576,19,FALSE),""))</f>
        <v/>
      </c>
      <c r="G758" s="2" t="str">
        <f>_xlfn.IFNA(VLOOKUP(B758&amp;C758,Nat_Champs!$C$2:$D$41,2,),"")</f>
        <v/>
      </c>
      <c r="H758" s="79">
        <f>IFERROR(VLOOKUP(B758&amp;C758,AUS_male_Toplist_21_22!$O$3:$R$2969,2,FALSE),IFERROR(VLOOKUP(B758&amp;C758,AUS_female_Toplist_21_22!$O$3:$R$2879,2,FALSE),"Not found"))</f>
        <v>926</v>
      </c>
      <c r="I758" s="79">
        <f>IFERROR(VLOOKUP(B758&amp;C758,AUS_male_Toplist_21_22!$O$3:$R$2969,3,FALSE),IFERROR(VLOOKUP(B758&amp;C758,AUS_female_Toplist_21_22!$O$3:$R$2879,3,FALSE),"Not found"))</f>
        <v>134</v>
      </c>
      <c r="J758" s="2">
        <f>IFERROR(VLOOKUP(B758&amp;C758,AUS_male_Toplist_21_22!$O$3:$R$2969,4,FALSE),IFERROR(VLOOKUP(B758&amp;C758,AUS_female_Toplist_21_22!$O$3:$R$2879,4,FALSE),"Not found"))</f>
        <v>30</v>
      </c>
      <c r="K758" s="2">
        <f>(COUNTIF($B$2:$B758,$B758)=1)+0</f>
        <v>1</v>
      </c>
      <c r="L758" s="2">
        <f>IF(K758=1,RANK(H758,$H$2:$H$1208,0),"Alternate event")</f>
        <v>781</v>
      </c>
      <c r="M758" s="2" t="str">
        <f t="shared" si="32"/>
        <v>Ashleigh REIDhigh-jump</v>
      </c>
      <c r="N758" t="str">
        <f>IF(COUNTIFS($M$2:$M$3996, M758)&gt;1, "Duplicate", "Unique")</f>
        <v>Unique</v>
      </c>
    </row>
    <row r="759" spans="1:14" x14ac:dyDescent="0.2">
      <c r="A759" s="2">
        <f t="shared" si="33"/>
        <v>104</v>
      </c>
      <c r="B759" t="s">
        <v>943</v>
      </c>
      <c r="C759" s="5" t="s">
        <v>35</v>
      </c>
      <c r="D759" s="5">
        <v>44612</v>
      </c>
      <c r="E759" s="41">
        <f ca="1">DATEDIF(D759,TODAY(),"y")</f>
        <v>0</v>
      </c>
      <c r="F759" s="42" t="str">
        <f>IFERROR(VLOOKUP(B759&amp;C759,AUS_male_points_list!$A$3:$S$1048576,19,FALSE), IFERROR(VLOOKUP(B759&amp;C759,AUS_female_points_list!$A$3:$S$1048576,19,FALSE),""))</f>
        <v/>
      </c>
      <c r="G759" s="2" t="str">
        <f>_xlfn.IFNA(VLOOKUP(B759&amp;C759,Nat_Champs!$C$2:$D$41,2,),"")</f>
        <v/>
      </c>
      <c r="H759" s="79">
        <f>IFERROR(VLOOKUP(B759&amp;C759,AUS_male_Toplist_21_22!$O$3:$R$2969,2,FALSE),IFERROR(VLOOKUP(B759&amp;C759,AUS_female_Toplist_21_22!$O$3:$R$2879,2,FALSE),"Not found"))</f>
        <v>926</v>
      </c>
      <c r="I759" s="79">
        <f>IFERROR(VLOOKUP(B759&amp;C759,AUS_male_Toplist_21_22!$O$3:$R$2969,3,FALSE),IFERROR(VLOOKUP(B759&amp;C759,AUS_female_Toplist_21_22!$O$3:$R$2879,3,FALSE),"Not found"))</f>
        <v>134</v>
      </c>
      <c r="J759" s="2">
        <f>IFERROR(VLOOKUP(B759&amp;C759,AUS_male_Toplist_21_22!$O$3:$R$2969,4,FALSE),IFERROR(VLOOKUP(B759&amp;C759,AUS_female_Toplist_21_22!$O$3:$R$2879,4,FALSE),"Not found"))</f>
        <v>30</v>
      </c>
      <c r="K759" s="2">
        <f>(COUNTIF($B$2:$B759,$B759)=1)+0</f>
        <v>1</v>
      </c>
      <c r="L759" s="2">
        <f>IF(K759=1,RANK(H759,$H$2:$H$1208,0),"Alternate event")</f>
        <v>781</v>
      </c>
      <c r="M759" s="2" t="str">
        <f t="shared" si="32"/>
        <v>Elizabeth STAPLEShigh-jump</v>
      </c>
      <c r="N759" t="str">
        <f>IF(COUNTIFS($M$2:$M$3996, M759)&gt;1, "Duplicate", "Unique")</f>
        <v>Unique</v>
      </c>
    </row>
    <row r="760" spans="1:14" x14ac:dyDescent="0.2">
      <c r="A760" s="2">
        <f t="shared" si="33"/>
        <v>104</v>
      </c>
      <c r="B760" t="s">
        <v>418</v>
      </c>
      <c r="C760" t="s">
        <v>35</v>
      </c>
      <c r="D760" s="5">
        <v>44732</v>
      </c>
      <c r="E760" s="41" t="e">
        <f ca="1">DATEDIF(D760,TODAY(),"y")</f>
        <v>#NUM!</v>
      </c>
      <c r="F760" s="42" t="str">
        <f>IFERROR(VLOOKUP(B760&amp;C760,AUS_male_points_list!$A$3:$S$1048576,19,FALSE), IFERROR(VLOOKUP(B760&amp;C760,AUS_female_points_list!$A$3:$S$1048576,19,FALSE),""))</f>
        <v/>
      </c>
      <c r="G760" s="2" t="str">
        <f>_xlfn.IFNA(VLOOKUP(B760&amp;C760,Nat_Champs!$C$2:$D$41,2,),"")</f>
        <v/>
      </c>
      <c r="H760" s="79">
        <f>IFERROR(VLOOKUP(B760&amp;C760,AUS_male_Toplist_21_22!$O$3:$R$2969,2,FALSE),IFERROR(VLOOKUP(B760&amp;C760,AUS_female_Toplist_21_22!$O$3:$R$2879,2,FALSE),"Not found"))</f>
        <v>926</v>
      </c>
      <c r="I760" s="79">
        <f>IFERROR(VLOOKUP(B760&amp;C760,AUS_male_Toplist_21_22!$O$3:$R$2969,3,FALSE),IFERROR(VLOOKUP(B760&amp;C760,AUS_female_Toplist_21_22!$O$3:$R$2879,3,FALSE),"Not found"))</f>
        <v>134</v>
      </c>
      <c r="J760" s="2">
        <f>IFERROR(VLOOKUP(B760&amp;C760,AUS_male_Toplist_21_22!$O$3:$R$2969,4,FALSE),IFERROR(VLOOKUP(B760&amp;C760,AUS_female_Toplist_21_22!$O$3:$R$2879,4,FALSE),"Not found"))</f>
        <v>30</v>
      </c>
      <c r="K760" s="2">
        <f>(COUNTIF($B$2:$B760,$B760)=1)+0</f>
        <v>1</v>
      </c>
      <c r="L760" s="2">
        <f>IF(K760=1,RANK(H760,$H$2:$H$1208,0),"Alternate event")</f>
        <v>781</v>
      </c>
      <c r="M760" s="2" t="str">
        <f t="shared" ref="M760:M823" si="34">B760&amp;C760</f>
        <v>Zoe PEACOCKhigh-jump</v>
      </c>
      <c r="N760" t="str">
        <f>IF(COUNTIFS($M$2:$M$3996, M760)&gt;1, "Duplicate", "Unique")</f>
        <v>Unique</v>
      </c>
    </row>
    <row r="761" spans="1:14" x14ac:dyDescent="0.2">
      <c r="A761" s="2">
        <f t="shared" si="33"/>
        <v>104</v>
      </c>
      <c r="B761" t="s">
        <v>115</v>
      </c>
      <c r="C761" t="s">
        <v>2</v>
      </c>
      <c r="D761" s="5">
        <v>37673</v>
      </c>
      <c r="E761" s="41">
        <f ca="1">DATEDIF(D761,TODAY(),"y")</f>
        <v>19</v>
      </c>
      <c r="F761" s="42" t="str">
        <f>IFERROR(VLOOKUP(B761&amp;C761,AUS_male_points_list!$A$3:$S$1048576,19,FALSE), IFERROR(VLOOKUP(B761&amp;C761,AUS_female_points_list!$A$3:$S$1048576,19,FALSE),""))</f>
        <v/>
      </c>
      <c r="G761" s="2" t="str">
        <f>_xlfn.IFNA(VLOOKUP(B761&amp;C761,Nat_Champs!$C$2:$D$41,2,),"")</f>
        <v/>
      </c>
      <c r="H761" s="79">
        <f>IFERROR(VLOOKUP(B761&amp;C761,AUS_male_Toplist_21_22!$O$3:$R$2969,2,FALSE),IFERROR(VLOOKUP(B761&amp;C761,AUS_female_Toplist_21_22!$O$3:$R$2879,2,FALSE),"Not found"))</f>
        <v>1060</v>
      </c>
      <c r="I761" s="79">
        <f>IFERROR(VLOOKUP(B761&amp;C761,AUS_male_Toplist_21_22!$O$3:$R$2969,3,FALSE),IFERROR(VLOOKUP(B761&amp;C761,AUS_female_Toplist_21_22!$O$3:$R$2879,3,FALSE),"Not found"))</f>
        <v>135</v>
      </c>
      <c r="J761" s="2">
        <f>IFERROR(VLOOKUP(B761&amp;C761,AUS_male_Toplist_21_22!$O$3:$R$2969,4,FALSE),IFERROR(VLOOKUP(B761&amp;C761,AUS_female_Toplist_21_22!$O$3:$R$2879,4,FALSE),"Not found"))</f>
        <v>18</v>
      </c>
      <c r="K761" s="2">
        <f>(COUNTIF($B$2:$B761,$B761)=1)+0</f>
        <v>1</v>
      </c>
      <c r="L761" s="2">
        <f>IF(K761=1,RANK(H761,$H$2:$H$1208,0),"Alternate event")</f>
        <v>346</v>
      </c>
      <c r="M761" s="2" t="str">
        <f t="shared" si="34"/>
        <v>Olivia MATZER100m</v>
      </c>
      <c r="N761" t="str">
        <f>IF(COUNTIFS($M$2:$M$3996, M761)&gt;1, "Duplicate", "Unique")</f>
        <v>Unique</v>
      </c>
    </row>
    <row r="762" spans="1:14" x14ac:dyDescent="0.2">
      <c r="A762" s="2">
        <f t="shared" si="33"/>
        <v>104</v>
      </c>
      <c r="B762" t="s">
        <v>116</v>
      </c>
      <c r="C762" t="s">
        <v>2</v>
      </c>
      <c r="D762" s="5">
        <v>33924</v>
      </c>
      <c r="E762" s="41">
        <f ca="1">DATEDIF(D762,TODAY(),"y")</f>
        <v>29</v>
      </c>
      <c r="F762" s="42" t="str">
        <f>IFERROR(VLOOKUP(B762&amp;C762,AUS_male_points_list!$A$3:$S$1048576,19,FALSE), IFERROR(VLOOKUP(B762&amp;C762,AUS_female_points_list!$A$3:$S$1048576,19,FALSE),""))</f>
        <v/>
      </c>
      <c r="G762" s="2" t="str">
        <f>_xlfn.IFNA(VLOOKUP(B762&amp;C762,Nat_Champs!$C$2:$D$41,2,),"")</f>
        <v/>
      </c>
      <c r="H762" s="79">
        <f>IFERROR(VLOOKUP(B762&amp;C762,AUS_male_Toplist_21_22!$O$3:$R$2969,2,FALSE),IFERROR(VLOOKUP(B762&amp;C762,AUS_female_Toplist_21_22!$O$3:$R$2879,2,FALSE),"Not found"))</f>
        <v>1060</v>
      </c>
      <c r="I762" s="79">
        <f>IFERROR(VLOOKUP(B762&amp;C762,AUS_male_Toplist_21_22!$O$3:$R$2969,3,FALSE),IFERROR(VLOOKUP(B762&amp;C762,AUS_female_Toplist_21_22!$O$3:$R$2879,3,FALSE),"Not found"))</f>
        <v>135</v>
      </c>
      <c r="J762" s="2">
        <f>IFERROR(VLOOKUP(B762&amp;C762,AUS_male_Toplist_21_22!$O$3:$R$2969,4,FALSE),IFERROR(VLOOKUP(B762&amp;C762,AUS_female_Toplist_21_22!$O$3:$R$2879,4,FALSE),"Not found"))</f>
        <v>18</v>
      </c>
      <c r="K762" s="2">
        <f>(COUNTIF($B$2:$B762,$B762)=1)+0</f>
        <v>1</v>
      </c>
      <c r="L762" s="2">
        <f>IF(K762=1,RANK(H762,$H$2:$H$1208,0),"Alternate event")</f>
        <v>346</v>
      </c>
      <c r="M762" s="2" t="str">
        <f t="shared" si="34"/>
        <v>Morgan GAFFNEY100m</v>
      </c>
      <c r="N762" t="str">
        <f>IF(COUNTIFS($M$2:$M$3996, M762)&gt;1, "Duplicate", "Unique")</f>
        <v>Unique</v>
      </c>
    </row>
    <row r="763" spans="1:14" x14ac:dyDescent="0.2">
      <c r="A763" s="2">
        <f t="shared" si="33"/>
        <v>104</v>
      </c>
      <c r="B763" t="s">
        <v>379</v>
      </c>
      <c r="C763" t="s">
        <v>37</v>
      </c>
      <c r="D763" s="5">
        <v>37421</v>
      </c>
      <c r="E763" s="41">
        <f ca="1">DATEDIF(D763,TODAY(),"y")</f>
        <v>19</v>
      </c>
      <c r="F763" s="42" t="str">
        <f>IFERROR(VLOOKUP(B763&amp;C763,AUS_male_points_list!$A$3:$S$1048576,19,FALSE), IFERROR(VLOOKUP(B763&amp;C763,AUS_female_points_list!$A$3:$S$1048576,19,FALSE),""))</f>
        <v/>
      </c>
      <c r="G763" s="2" t="str">
        <f>_xlfn.IFNA(VLOOKUP(B763&amp;C763,Nat_Champs!$C$2:$D$41,2,),"")</f>
        <v/>
      </c>
      <c r="H763" s="79">
        <f>IFERROR(VLOOKUP(B763&amp;C763,AUS_male_Toplist_21_22!$O$3:$R$2969,2,FALSE),IFERROR(VLOOKUP(B763&amp;C763,AUS_female_Toplist_21_22!$O$3:$R$2879,2,FALSE),"Not found"))</f>
        <v>970</v>
      </c>
      <c r="I763" s="79">
        <f>IFERROR(VLOOKUP(B763&amp;C763,AUS_male_Toplist_21_22!$O$3:$R$2969,3,FALSE),IFERROR(VLOOKUP(B763&amp;C763,AUS_female_Toplist_21_22!$O$3:$R$2879,3,FALSE),"Not found"))</f>
        <v>135</v>
      </c>
      <c r="J763" s="2">
        <f>IFERROR(VLOOKUP(B763&amp;C763,AUS_male_Toplist_21_22!$O$3:$R$2969,4,FALSE),IFERROR(VLOOKUP(B763&amp;C763,AUS_female_Toplist_21_22!$O$3:$R$2879,4,FALSE),"Not found"))</f>
        <v>23</v>
      </c>
      <c r="K763" s="2">
        <f>(COUNTIF($B$2:$B763,$B763)=1)+0</f>
        <v>0</v>
      </c>
      <c r="L763" s="2" t="str">
        <f>IF(K763=1,RANK(H763,$H$2:$H$1208,0),"Alternate event")</f>
        <v>Alternate event</v>
      </c>
      <c r="M763" s="2" t="str">
        <f t="shared" si="34"/>
        <v>Emilaya ELLISlong-jump</v>
      </c>
      <c r="N763" t="str">
        <f>IF(COUNTIFS($M$2:$M$3996, M763)&gt;1, "Duplicate", "Unique")</f>
        <v>Unique</v>
      </c>
    </row>
    <row r="764" spans="1:14" x14ac:dyDescent="0.2">
      <c r="A764" s="2">
        <f t="shared" si="33"/>
        <v>104</v>
      </c>
      <c r="B764" t="s">
        <v>278</v>
      </c>
      <c r="C764" t="s">
        <v>27</v>
      </c>
      <c r="D764" s="5">
        <v>36601</v>
      </c>
      <c r="E764" s="41">
        <f ca="1">DATEDIF(D764,TODAY(),"y")</f>
        <v>22</v>
      </c>
      <c r="F764" s="42" t="str">
        <f>IFERROR(VLOOKUP(B764&amp;C764,AUS_male_points_list!$A$3:$S$1048576,19,FALSE), IFERROR(VLOOKUP(B764&amp;C764,AUS_female_points_list!$A$3:$S$1048576,19,FALSE),""))</f>
        <v/>
      </c>
      <c r="G764" s="2" t="str">
        <f>_xlfn.IFNA(VLOOKUP(B764&amp;C764,Nat_Champs!$C$2:$D$41,2,),"")</f>
        <v/>
      </c>
      <c r="H764" s="79">
        <f>IFERROR(VLOOKUP(B764&amp;C764,AUS_male_Toplist_21_22!$O$3:$R$2969,2,FALSE),IFERROR(VLOOKUP(B764&amp;C764,AUS_female_Toplist_21_22!$O$3:$R$2879,2,FALSE),"Not found"))</f>
        <v>1036</v>
      </c>
      <c r="I764" s="79">
        <f>IFERROR(VLOOKUP(B764&amp;C764,AUS_male_Toplist_21_22!$O$3:$R$2969,3,FALSE),IFERROR(VLOOKUP(B764&amp;C764,AUS_female_Toplist_21_22!$O$3:$R$2879,3,FALSE),"Not found"))</f>
        <v>135</v>
      </c>
      <c r="J764" s="2">
        <f>IFERROR(VLOOKUP(B764&amp;C764,AUS_male_Toplist_21_22!$O$3:$R$2969,4,FALSE),IFERROR(VLOOKUP(B764&amp;C764,AUS_female_Toplist_21_22!$O$3:$R$2879,4,FALSE),"Not found"))</f>
        <v>27</v>
      </c>
      <c r="K764" s="2">
        <f>(COUNTIF($B$2:$B764,$B764)=1)+0</f>
        <v>1</v>
      </c>
      <c r="L764" s="2">
        <f>IF(K764=1,RANK(H764,$H$2:$H$1208,0),"Alternate event")</f>
        <v>444</v>
      </c>
      <c r="M764" s="2" t="str">
        <f t="shared" si="34"/>
        <v>Klara DESS800m</v>
      </c>
      <c r="N764" t="str">
        <f>IF(COUNTIFS($M$2:$M$3996, M764)&gt;1, "Duplicate", "Unique")</f>
        <v>Unique</v>
      </c>
    </row>
    <row r="765" spans="1:14" x14ac:dyDescent="0.2">
      <c r="A765" s="2">
        <f t="shared" si="33"/>
        <v>104</v>
      </c>
      <c r="B765" t="s">
        <v>683</v>
      </c>
      <c r="C765" t="s">
        <v>29</v>
      </c>
      <c r="D765" s="5">
        <v>33338</v>
      </c>
      <c r="E765" s="41">
        <f ca="1">DATEDIF(D765,TODAY(),"y")</f>
        <v>30</v>
      </c>
      <c r="F765" s="42" t="str">
        <f>IFERROR(VLOOKUP(B765&amp;C765,AUS_male_points_list!$A$3:$S$1048576,19,FALSE), IFERROR(VLOOKUP(B765&amp;C765,AUS_female_points_list!$A$3:$S$1048576,19,FALSE),""))</f>
        <v/>
      </c>
      <c r="G765" s="2" t="str">
        <f>_xlfn.IFNA(VLOOKUP(B765&amp;C765,Nat_Champs!$C$2:$D$41,2,),"")</f>
        <v/>
      </c>
      <c r="H765" s="79">
        <f>IFERROR(VLOOKUP(B765&amp;C765,AUS_male_Toplist_21_22!$O$3:$R$2969,2,FALSE),IFERROR(VLOOKUP(B765&amp;C765,AUS_female_Toplist_21_22!$O$3:$R$2879,2,FALSE),"Not found"))</f>
        <v>1024</v>
      </c>
      <c r="I765" s="79">
        <f>IFERROR(VLOOKUP(B765&amp;C765,AUS_male_Toplist_21_22!$O$3:$R$2969,3,FALSE),IFERROR(VLOOKUP(B765&amp;C765,AUS_female_Toplist_21_22!$O$3:$R$2879,3,FALSE),"Not found"))</f>
        <v>135</v>
      </c>
      <c r="J765" s="2">
        <f>IFERROR(VLOOKUP(B765&amp;C765,AUS_male_Toplist_21_22!$O$3:$R$2969,4,FALSE),IFERROR(VLOOKUP(B765&amp;C765,AUS_female_Toplist_21_22!$O$3:$R$2879,4,FALSE),"Not found"))</f>
        <v>28</v>
      </c>
      <c r="K765" s="2">
        <f>(COUNTIF($B$2:$B765,$B765)=1)+0</f>
        <v>0</v>
      </c>
      <c r="L765" s="2" t="str">
        <f>IF(K765=1,RANK(H765,$H$2:$H$1208,0),"Alternate event")</f>
        <v>Alternate event</v>
      </c>
      <c r="M765" s="2" t="str">
        <f t="shared" si="34"/>
        <v>Andrew BUCHANAN5000m</v>
      </c>
      <c r="N765" t="str">
        <f>IF(COUNTIFS($M$2:$M$3996, M765)&gt;1, "Duplicate", "Unique")</f>
        <v>Unique</v>
      </c>
    </row>
    <row r="766" spans="1:14" x14ac:dyDescent="0.2">
      <c r="A766" s="2">
        <f t="shared" si="33"/>
        <v>104</v>
      </c>
      <c r="B766" t="s">
        <v>916</v>
      </c>
      <c r="C766" s="5" t="s">
        <v>34</v>
      </c>
      <c r="D766" s="5">
        <v>44671</v>
      </c>
      <c r="E766" s="41" t="e">
        <f ca="1">DATEDIF(D766,TODAY(),"y")</f>
        <v>#NUM!</v>
      </c>
      <c r="F766" s="42" t="str">
        <f>IFERROR(VLOOKUP(B766&amp;C766,AUS_male_points_list!$A$3:$S$1048576,19,FALSE), IFERROR(VLOOKUP(B766&amp;C766,AUS_female_points_list!$A$3:$S$1048576,19,FALSE),""))</f>
        <v/>
      </c>
      <c r="G766" s="2" t="str">
        <f>_xlfn.IFNA(VLOOKUP(B766&amp;C766,Nat_Champs!$C$2:$D$41,2,),"")</f>
        <v/>
      </c>
      <c r="H766" s="79">
        <f>IFERROR(VLOOKUP(B766&amp;C766,AUS_male_Toplist_21_22!$O$3:$R$2969,2,FALSE),IFERROR(VLOOKUP(B766&amp;C766,AUS_female_Toplist_21_22!$O$3:$R$2879,2,FALSE),"Not found"))</f>
        <v>903</v>
      </c>
      <c r="I766" s="79">
        <f>IFERROR(VLOOKUP(B766&amp;C766,AUS_male_Toplist_21_22!$O$3:$R$2969,3,FALSE),IFERROR(VLOOKUP(B766&amp;C766,AUS_female_Toplist_21_22!$O$3:$R$2879,3,FALSE),"Not found"))</f>
        <v>135</v>
      </c>
      <c r="J766" s="2">
        <f>IFERROR(VLOOKUP(B766&amp;C766,AUS_male_Toplist_21_22!$O$3:$R$2969,4,FALSE),IFERROR(VLOOKUP(B766&amp;C766,AUS_female_Toplist_21_22!$O$3:$R$2879,4,FALSE),"Not found"))</f>
        <v>31</v>
      </c>
      <c r="K766" s="2">
        <f>(COUNTIF($B$2:$B766,$B766)=1)+0</f>
        <v>1</v>
      </c>
      <c r="L766" s="2">
        <f>IF(K766=1,RANK(H766,$H$2:$H$1208,0),"Alternate event")</f>
        <v>828</v>
      </c>
      <c r="M766" s="2" t="str">
        <f t="shared" si="34"/>
        <v>Ellie Rose GLANDS3000msc</v>
      </c>
      <c r="N766" t="str">
        <f>IF(COUNTIFS($M$2:$M$3996, M766)&gt;1, "Duplicate", "Unique")</f>
        <v>Unique</v>
      </c>
    </row>
    <row r="767" spans="1:14" x14ac:dyDescent="0.2">
      <c r="A767" s="2">
        <f t="shared" si="33"/>
        <v>104</v>
      </c>
      <c r="B767" t="s">
        <v>756</v>
      </c>
      <c r="C767" t="s">
        <v>38</v>
      </c>
      <c r="D767" s="5">
        <v>44612</v>
      </c>
      <c r="E767" s="41">
        <f ca="1">DATEDIF(D767,TODAY(),"y")</f>
        <v>0</v>
      </c>
      <c r="F767" s="42" t="str">
        <f>IFERROR(VLOOKUP(B767&amp;C767,AUS_male_points_list!$A$3:$S$1048576,19,FALSE), IFERROR(VLOOKUP(B767&amp;C767,AUS_female_points_list!$A$3:$S$1048576,19,FALSE),""))</f>
        <v/>
      </c>
      <c r="G767" s="2" t="str">
        <f>_xlfn.IFNA(VLOOKUP(B767&amp;C767,Nat_Champs!$C$2:$D$41,2,),"")</f>
        <v/>
      </c>
      <c r="H767" s="79">
        <f>IFERROR(VLOOKUP(B767&amp;C767,AUS_male_Toplist_21_22!$O$3:$R$2969,2,FALSE),IFERROR(VLOOKUP(B767&amp;C767,AUS_female_Toplist_21_22!$O$3:$R$2879,2,FALSE),"Not found"))</f>
        <v>923</v>
      </c>
      <c r="I767" s="79">
        <f>IFERROR(VLOOKUP(B767&amp;C767,AUS_male_Toplist_21_22!$O$3:$R$2969,3,FALSE),IFERROR(VLOOKUP(B767&amp;C767,AUS_female_Toplist_21_22!$O$3:$R$2879,3,FALSE),"Not found"))</f>
        <v>136</v>
      </c>
      <c r="J767" s="2">
        <f>IFERROR(VLOOKUP(B767&amp;C767,AUS_male_Toplist_21_22!$O$3:$R$2969,4,FALSE),IFERROR(VLOOKUP(B767&amp;C767,AUS_female_Toplist_21_22!$O$3:$R$2879,4,FALSE),"Not found"))</f>
        <v>12</v>
      </c>
      <c r="K767" s="2">
        <f>(COUNTIF($B$2:$B767,$B767)=1)+0</f>
        <v>1</v>
      </c>
      <c r="L767" s="2">
        <f>IF(K767=1,RANK(H767,$H$2:$H$1208,0),"Alternate event")</f>
        <v>790</v>
      </c>
      <c r="M767" s="2" t="str">
        <f t="shared" si="34"/>
        <v>Ryan MARSHALLtriple-jump</v>
      </c>
      <c r="N767" t="str">
        <f>IF(COUNTIFS($M$2:$M$3996, M767)&gt;1, "Duplicate", "Unique")</f>
        <v>Unique</v>
      </c>
    </row>
    <row r="768" spans="1:14" x14ac:dyDescent="0.2">
      <c r="A768" s="2">
        <f t="shared" si="33"/>
        <v>104</v>
      </c>
      <c r="B768" t="s">
        <v>466</v>
      </c>
      <c r="C768" t="s">
        <v>39</v>
      </c>
      <c r="D768" s="5">
        <v>37823</v>
      </c>
      <c r="E768" s="41">
        <f ca="1">DATEDIF(D768,TODAY(),"y")</f>
        <v>18</v>
      </c>
      <c r="F768" s="42" t="str">
        <f>IFERROR(VLOOKUP(B768&amp;C768,AUS_male_points_list!$A$3:$S$1048576,19,FALSE), IFERROR(VLOOKUP(B768&amp;C768,AUS_female_points_list!$A$3:$S$1048576,19,FALSE),""))</f>
        <v/>
      </c>
      <c r="G768" s="2" t="str">
        <f>_xlfn.IFNA(VLOOKUP(B768&amp;C768,Nat_Champs!$C$2:$D$41,2,),"")</f>
        <v/>
      </c>
      <c r="H768" s="79">
        <f>IFERROR(VLOOKUP(B768&amp;C768,AUS_male_Toplist_21_22!$O$3:$R$2969,2,FALSE),IFERROR(VLOOKUP(B768&amp;C768,AUS_female_Toplist_21_22!$O$3:$R$2879,2,FALSE),"Not found"))</f>
        <v>786</v>
      </c>
      <c r="I768" s="79">
        <f>IFERROR(VLOOKUP(B768&amp;C768,AUS_male_Toplist_21_22!$O$3:$R$2969,3,FALSE),IFERROR(VLOOKUP(B768&amp;C768,AUS_female_Toplist_21_22!$O$3:$R$2879,3,FALSE),"Not found"))</f>
        <v>136</v>
      </c>
      <c r="J768" s="2">
        <f>IFERROR(VLOOKUP(B768&amp;C768,AUS_male_Toplist_21_22!$O$3:$R$2969,4,FALSE),IFERROR(VLOOKUP(B768&amp;C768,AUS_female_Toplist_21_22!$O$3:$R$2879,4,FALSE),"Not found"))</f>
        <v>15</v>
      </c>
      <c r="K768" s="2">
        <f>(COUNTIF($B$2:$B768,$B768)=1)+0</f>
        <v>1</v>
      </c>
      <c r="L768" s="2">
        <f>IF(K768=1,RANK(H768,$H$2:$H$1208,0),"Alternate event")</f>
        <v>936</v>
      </c>
      <c r="M768" s="2" t="str">
        <f t="shared" si="34"/>
        <v>Tahlee FERGUSONshot-put</v>
      </c>
      <c r="N768" t="str">
        <f>IF(COUNTIFS($M$2:$M$3996, M768)&gt;1, "Duplicate", "Unique")</f>
        <v>Unique</v>
      </c>
    </row>
    <row r="769" spans="1:14" x14ac:dyDescent="0.2">
      <c r="A769" s="2">
        <f t="shared" si="33"/>
        <v>104</v>
      </c>
      <c r="B769" t="s">
        <v>932</v>
      </c>
      <c r="C769" t="s">
        <v>33</v>
      </c>
      <c r="D769" s="5">
        <v>44732</v>
      </c>
      <c r="E769" s="41" t="e">
        <f ca="1">DATEDIF(D769,TODAY(),"y")</f>
        <v>#NUM!</v>
      </c>
      <c r="F769" s="42" t="str">
        <f>IFERROR(VLOOKUP(B769&amp;C769,AUS_male_points_list!$A$3:$S$1048576,19,FALSE), IFERROR(VLOOKUP(B769&amp;C769,AUS_female_points_list!$A$3:$S$1048576,19,FALSE),""))</f>
        <v/>
      </c>
      <c r="G769" s="2" t="str">
        <f>_xlfn.IFNA(VLOOKUP(B769&amp;C769,Nat_Champs!$C$2:$D$41,2,),"")</f>
        <v/>
      </c>
      <c r="H769" s="79">
        <f>IFERROR(VLOOKUP(B769&amp;C769,AUS_male_Toplist_21_22!$O$3:$R$2969,2,FALSE),IFERROR(VLOOKUP(B769&amp;C769,AUS_female_Toplist_21_22!$O$3:$R$2879,2,FALSE),"Not found"))</f>
        <v>986</v>
      </c>
      <c r="I769" s="79">
        <f>IFERROR(VLOOKUP(B769&amp;C769,AUS_male_Toplist_21_22!$O$3:$R$2969,3,FALSE),IFERROR(VLOOKUP(B769&amp;C769,AUS_female_Toplist_21_22!$O$3:$R$2879,3,FALSE),"Not found"))</f>
        <v>136</v>
      </c>
      <c r="J769" s="2">
        <f>IFERROR(VLOOKUP(B769&amp;C769,AUS_male_Toplist_21_22!$O$3:$R$2969,4,FALSE),IFERROR(VLOOKUP(B769&amp;C769,AUS_female_Toplist_21_22!$O$3:$R$2879,4,FALSE),"Not found"))</f>
        <v>16</v>
      </c>
      <c r="K769" s="2">
        <f>(COUNTIF($B$2:$B769,$B769)=1)+0</f>
        <v>0</v>
      </c>
      <c r="L769" s="2" t="str">
        <f>IF(K769=1,RANK(H769,$H$2:$H$1208,0),"Alternate event")</f>
        <v>Alternate event</v>
      </c>
      <c r="M769" s="2" t="str">
        <f t="shared" si="34"/>
        <v>Siena FARRELL400mh</v>
      </c>
      <c r="N769" t="str">
        <f>IF(COUNTIFS($M$2:$M$3996, M769)&gt;1, "Duplicate", "Unique")</f>
        <v>Unique</v>
      </c>
    </row>
    <row r="770" spans="1:14" x14ac:dyDescent="0.2">
      <c r="A770" s="2">
        <f t="shared" ref="A770:A833" si="35">IF(AND(K770=1,J770&lt;=3),A769+1,A769)</f>
        <v>104</v>
      </c>
      <c r="B770" t="s">
        <v>921</v>
      </c>
      <c r="C770" s="5" t="s">
        <v>29</v>
      </c>
      <c r="D770" s="5">
        <v>44640</v>
      </c>
      <c r="E770" s="41">
        <f ca="1">DATEDIF(D770,TODAY(),"y")</f>
        <v>0</v>
      </c>
      <c r="F770" s="42" t="str">
        <f>IFERROR(VLOOKUP(B770&amp;C770,AUS_male_points_list!$A$3:$S$1048576,19,FALSE), IFERROR(VLOOKUP(B770&amp;C770,AUS_female_points_list!$A$3:$S$1048576,19,FALSE),""))</f>
        <v/>
      </c>
      <c r="G770" s="2" t="str">
        <f>_xlfn.IFNA(VLOOKUP(B770&amp;C770,Nat_Champs!$C$2:$D$41,2,),"")</f>
        <v/>
      </c>
      <c r="H770" s="79">
        <f>IFERROR(VLOOKUP(B770&amp;C770,AUS_male_Toplist_21_22!$O$3:$R$2969,2,FALSE),IFERROR(VLOOKUP(B770&amp;C770,AUS_female_Toplist_21_22!$O$3:$R$2879,2,FALSE),"Not found"))</f>
        <v>1020</v>
      </c>
      <c r="I770" s="79">
        <f>IFERROR(VLOOKUP(B770&amp;C770,AUS_male_Toplist_21_22!$O$3:$R$2969,3,FALSE),IFERROR(VLOOKUP(B770&amp;C770,AUS_female_Toplist_21_22!$O$3:$R$2879,3,FALSE),"Not found"))</f>
        <v>136</v>
      </c>
      <c r="J770" s="2">
        <f>IFERROR(VLOOKUP(B770&amp;C770,AUS_male_Toplist_21_22!$O$3:$R$2969,4,FALSE),IFERROR(VLOOKUP(B770&amp;C770,AUS_female_Toplist_21_22!$O$3:$R$2879,4,FALSE),"Not found"))</f>
        <v>26</v>
      </c>
      <c r="K770" s="2">
        <f>(COUNTIF($B$2:$B770,$B770)=1)+0</f>
        <v>1</v>
      </c>
      <c r="L770" s="2">
        <f>IF(K770=1,RANK(H770,$H$2:$H$1208,0),"Alternate event")</f>
        <v>509</v>
      </c>
      <c r="M770" s="2" t="str">
        <f t="shared" si="34"/>
        <v>Laura RODERICK5000m</v>
      </c>
      <c r="N770" t="str">
        <f>IF(COUNTIFS($M$2:$M$3996, M770)&gt;1, "Duplicate", "Unique")</f>
        <v>Unique</v>
      </c>
    </row>
    <row r="771" spans="1:14" x14ac:dyDescent="0.2">
      <c r="A771" s="2">
        <f t="shared" si="35"/>
        <v>104</v>
      </c>
      <c r="B771" t="s">
        <v>4597</v>
      </c>
      <c r="C771" t="s">
        <v>28</v>
      </c>
      <c r="D771" s="5">
        <v>38439</v>
      </c>
      <c r="E771" s="41">
        <f ca="1">DATEDIF(D771,TODAY(),"y")</f>
        <v>17</v>
      </c>
      <c r="F771" s="42" t="str">
        <f>IFERROR(VLOOKUP(B771&amp;C771,AUS_male_points_list!$A$3:$S$1048576,19,FALSE), IFERROR(VLOOKUP(B771&amp;C771,AUS_female_points_list!$A$3:$S$1048576,19,FALSE),""))</f>
        <v/>
      </c>
      <c r="G771" s="2" t="str">
        <f>_xlfn.IFNA(VLOOKUP(B771&amp;C771,Nat_Champs!$C$2:$D$41,2,),"")</f>
        <v/>
      </c>
      <c r="H771" s="79">
        <f>IFERROR(VLOOKUP(B771&amp;C771,AUS_male_Toplist_21_22!$O$3:$R$2969,2,FALSE),IFERROR(VLOOKUP(B771&amp;C771,AUS_female_Toplist_21_22!$O$3:$R$2879,2,FALSE),"Not found"))</f>
        <v>1053</v>
      </c>
      <c r="I771" s="79">
        <f>IFERROR(VLOOKUP(B771&amp;C771,AUS_male_Toplist_21_22!$O$3:$R$2969,3,FALSE),IFERROR(VLOOKUP(B771&amp;C771,AUS_female_Toplist_21_22!$O$3:$R$2879,3,FALSE),"Not found"))</f>
        <v>136</v>
      </c>
      <c r="J771" s="2">
        <f>IFERROR(VLOOKUP(B771&amp;C771,AUS_male_Toplist_21_22!$O$3:$R$2969,4,FALSE),IFERROR(VLOOKUP(B771&amp;C771,AUS_female_Toplist_21_22!$O$3:$R$2879,4,FALSE),"Not found"))</f>
        <v>29</v>
      </c>
      <c r="K771" s="2">
        <f>(COUNTIF($B$2:$B771,$B771)=1)+0</f>
        <v>1</v>
      </c>
      <c r="L771" s="2">
        <f>IF(K771=1,RANK(H771,$H$2:$H$1208,0),"Alternate event")</f>
        <v>372</v>
      </c>
      <c r="M771" s="2" t="str">
        <f t="shared" si="34"/>
        <v>Peyton CRAIG1500m</v>
      </c>
      <c r="N771" t="str">
        <f>IF(COUNTIFS($M$2:$M$3996, M771)&gt;1, "Duplicate", "Unique")</f>
        <v>Unique</v>
      </c>
    </row>
    <row r="772" spans="1:14" x14ac:dyDescent="0.2">
      <c r="A772" s="2">
        <f t="shared" si="35"/>
        <v>104</v>
      </c>
      <c r="B772" t="s">
        <v>807</v>
      </c>
      <c r="C772" t="s">
        <v>39</v>
      </c>
      <c r="D772" s="5">
        <v>35543</v>
      </c>
      <c r="E772" s="41">
        <f ca="1">DATEDIF(D772,TODAY(),"y")</f>
        <v>24</v>
      </c>
      <c r="F772" s="42" t="str">
        <f>IFERROR(VLOOKUP(B772&amp;C772,AUS_male_points_list!$A$3:$S$1048576,19,FALSE), IFERROR(VLOOKUP(B772&amp;C772,AUS_female_points_list!$A$3:$S$1048576,19,FALSE),""))</f>
        <v/>
      </c>
      <c r="G772" s="2" t="str">
        <f>_xlfn.IFNA(VLOOKUP(B772&amp;C772,Nat_Champs!$C$2:$D$41,2,),"")</f>
        <v/>
      </c>
      <c r="H772" s="79">
        <f>IFERROR(VLOOKUP(B772&amp;C772,AUS_male_Toplist_21_22!$O$3:$R$2969,2,FALSE),IFERROR(VLOOKUP(B772&amp;C772,AUS_female_Toplist_21_22!$O$3:$R$2879,2,FALSE),"Not found"))</f>
        <v>854</v>
      </c>
      <c r="I772" s="79">
        <f>IFERROR(VLOOKUP(B772&amp;C772,AUS_male_Toplist_21_22!$O$3:$R$2969,3,FALSE),IFERROR(VLOOKUP(B772&amp;C772,AUS_female_Toplist_21_22!$O$3:$R$2879,3,FALSE),"Not found"))</f>
        <v>137</v>
      </c>
      <c r="J772" s="2">
        <f>IFERROR(VLOOKUP(B772&amp;C772,AUS_male_Toplist_21_22!$O$3:$R$2969,4,FALSE),IFERROR(VLOOKUP(B772&amp;C772,AUS_female_Toplist_21_22!$O$3:$R$2879,4,FALSE),"Not found"))</f>
        <v>10</v>
      </c>
      <c r="K772" s="2">
        <f>(COUNTIF($B$2:$B772,$B772)=1)+0</f>
        <v>0</v>
      </c>
      <c r="L772" s="2" t="str">
        <f>IF(K772=1,RANK(H772,$H$2:$H$1208,0),"Alternate event")</f>
        <v>Alternate event</v>
      </c>
      <c r="M772" s="2" t="str">
        <f t="shared" si="34"/>
        <v>Christian PAYNTERshot-put</v>
      </c>
      <c r="N772" t="str">
        <f>IF(COUNTIFS($M$2:$M$3996, M772)&gt;1, "Duplicate", "Unique")</f>
        <v>Unique</v>
      </c>
    </row>
    <row r="773" spans="1:14" x14ac:dyDescent="0.2">
      <c r="A773" s="2">
        <f t="shared" si="35"/>
        <v>104</v>
      </c>
      <c r="B773" t="s">
        <v>1035</v>
      </c>
      <c r="C773" t="s">
        <v>38</v>
      </c>
      <c r="D773" s="5">
        <v>44671</v>
      </c>
      <c r="E773" s="41" t="e">
        <f ca="1">DATEDIF(D773,TODAY(),"y")</f>
        <v>#NUM!</v>
      </c>
      <c r="F773" s="42" t="str">
        <f>IFERROR(VLOOKUP(B773&amp;C773,AUS_male_points_list!$A$3:$S$1048576,19,FALSE), IFERROR(VLOOKUP(B773&amp;C773,AUS_female_points_list!$A$3:$S$1048576,19,FALSE),""))</f>
        <v/>
      </c>
      <c r="G773" s="2" t="str">
        <f>_xlfn.IFNA(VLOOKUP(B773&amp;C773,Nat_Champs!$C$2:$D$41,2,),"")</f>
        <v/>
      </c>
      <c r="H773" s="79">
        <f>IFERROR(VLOOKUP(B773&amp;C773,AUS_male_Toplist_21_22!$O$3:$R$2969,2,FALSE),IFERROR(VLOOKUP(B773&amp;C773,AUS_female_Toplist_21_22!$O$3:$R$2879,2,FALSE),"Not found"))</f>
        <v>922</v>
      </c>
      <c r="I773" s="79">
        <f>IFERROR(VLOOKUP(B773&amp;C773,AUS_male_Toplist_21_22!$O$3:$R$2969,3,FALSE),IFERROR(VLOOKUP(B773&amp;C773,AUS_female_Toplist_21_22!$O$3:$R$2879,3,FALSE),"Not found"))</f>
        <v>137</v>
      </c>
      <c r="J773" s="2">
        <f>IFERROR(VLOOKUP(B773&amp;C773,AUS_male_Toplist_21_22!$O$3:$R$2969,4,FALSE),IFERROR(VLOOKUP(B773&amp;C773,AUS_female_Toplist_21_22!$O$3:$R$2879,4,FALSE),"Not found"))</f>
        <v>13</v>
      </c>
      <c r="K773" s="2">
        <f>(COUNTIF($B$2:$B773,$B773)=1)+0</f>
        <v>1</v>
      </c>
      <c r="L773" s="2">
        <f>IF(K773=1,RANK(H773,$H$2:$H$1208,0),"Alternate event")</f>
        <v>794</v>
      </c>
      <c r="M773" s="2" t="str">
        <f t="shared" si="34"/>
        <v>Kipchumba LANGATtriple-jump</v>
      </c>
      <c r="N773" t="str">
        <f>IF(COUNTIFS($M$2:$M$3996, M773)&gt;1, "Duplicate", "Unique")</f>
        <v>Unique</v>
      </c>
    </row>
    <row r="774" spans="1:14" x14ac:dyDescent="0.2">
      <c r="A774" s="2">
        <f t="shared" si="35"/>
        <v>104</v>
      </c>
      <c r="B774" t="s">
        <v>896</v>
      </c>
      <c r="C774" t="s">
        <v>25</v>
      </c>
      <c r="D774" s="5">
        <v>36331</v>
      </c>
      <c r="E774" s="41">
        <f ca="1">DATEDIF(D774,TODAY(),"y")</f>
        <v>22</v>
      </c>
      <c r="F774" s="42" t="str">
        <f>IFERROR(VLOOKUP(B774&amp;C774,AUS_male_points_list!$A$3:$S$1048576,19,FALSE), IFERROR(VLOOKUP(B774&amp;C774,AUS_female_points_list!$A$3:$S$1048576,19,FALSE),""))</f>
        <v/>
      </c>
      <c r="G774" s="2" t="str">
        <f>_xlfn.IFNA(VLOOKUP(B774&amp;C774,Nat_Champs!$C$2:$D$41,2,),"")</f>
        <v/>
      </c>
      <c r="H774" s="79">
        <f>IFERROR(VLOOKUP(B774&amp;C774,AUS_male_Toplist_21_22!$O$3:$R$2969,2,FALSE),IFERROR(VLOOKUP(B774&amp;C774,AUS_female_Toplist_21_22!$O$3:$R$2879,2,FALSE),"Not found"))</f>
        <v>1055</v>
      </c>
      <c r="I774" s="79">
        <f>IFERROR(VLOOKUP(B774&amp;C774,AUS_male_Toplist_21_22!$O$3:$R$2969,3,FALSE),IFERROR(VLOOKUP(B774&amp;C774,AUS_female_Toplist_21_22!$O$3:$R$2879,3,FALSE),"Not found"))</f>
        <v>137</v>
      </c>
      <c r="J774" s="2">
        <f>IFERROR(VLOOKUP(B774&amp;C774,AUS_male_Toplist_21_22!$O$3:$R$2969,4,FALSE),IFERROR(VLOOKUP(B774&amp;C774,AUS_female_Toplist_21_22!$O$3:$R$2879,4,FALSE),"Not found"))</f>
        <v>14</v>
      </c>
      <c r="K774" s="2">
        <f>(COUNTIF($B$2:$B774,$B774)=1)+0</f>
        <v>1</v>
      </c>
      <c r="L774" s="2">
        <f>IF(K774=1,RANK(H774,$H$2:$H$1208,0),"Alternate event")</f>
        <v>366</v>
      </c>
      <c r="M774" s="2" t="str">
        <f t="shared" si="34"/>
        <v>Kysha PRACIAK200m</v>
      </c>
      <c r="N774" t="str">
        <f>IF(COUNTIFS($M$2:$M$3996, M774)&gt;1, "Duplicate", "Unique")</f>
        <v>Unique</v>
      </c>
    </row>
    <row r="775" spans="1:14" x14ac:dyDescent="0.2">
      <c r="A775" s="2">
        <f t="shared" si="35"/>
        <v>104</v>
      </c>
      <c r="B775" t="s">
        <v>925</v>
      </c>
      <c r="C775" t="s">
        <v>30</v>
      </c>
      <c r="D775" s="5">
        <v>32957</v>
      </c>
      <c r="E775" s="41">
        <f ca="1">DATEDIF(D775,TODAY(),"y")</f>
        <v>32</v>
      </c>
      <c r="F775" s="42" t="str">
        <f>IFERROR(VLOOKUP(B775&amp;C775,AUS_male_points_list!$A$3:$S$1048576,19,FALSE), IFERROR(VLOOKUP(B775&amp;C775,AUS_female_points_list!$A$3:$S$1048576,19,FALSE),""))</f>
        <v/>
      </c>
      <c r="G775" s="2" t="str">
        <f>_xlfn.IFNA(VLOOKUP(B775&amp;C775,Nat_Champs!$C$2:$D$41,2,),"")</f>
        <v/>
      </c>
      <c r="H775" s="79">
        <f>IFERROR(VLOOKUP(B775&amp;C775,AUS_male_Toplist_21_22!$O$3:$R$2969,2,FALSE),IFERROR(VLOOKUP(B775&amp;C775,AUS_female_Toplist_21_22!$O$3:$R$2879,2,FALSE),"Not found"))</f>
        <v>906</v>
      </c>
      <c r="I775" s="79">
        <f>IFERROR(VLOOKUP(B775&amp;C775,AUS_male_Toplist_21_22!$O$3:$R$2969,3,FALSE),IFERROR(VLOOKUP(B775&amp;C775,AUS_female_Toplist_21_22!$O$3:$R$2879,3,FALSE),"Not found"))</f>
        <v>137</v>
      </c>
      <c r="J775" s="2">
        <f>IFERROR(VLOOKUP(B775&amp;C775,AUS_male_Toplist_21_22!$O$3:$R$2969,4,FALSE),IFERROR(VLOOKUP(B775&amp;C775,AUS_female_Toplist_21_22!$O$3:$R$2879,4,FALSE),"Not found"))</f>
        <v>22</v>
      </c>
      <c r="K775" s="2">
        <f>(COUNTIF($B$2:$B775,$B775)=1)+0</f>
        <v>0</v>
      </c>
      <c r="L775" s="2" t="str">
        <f>IF(K775=1,RANK(H775,$H$2:$H$1208,0),"Alternate event")</f>
        <v>Alternate event</v>
      </c>
      <c r="M775" s="2" t="str">
        <f t="shared" si="34"/>
        <v>Brooke WILLIAMS10000m</v>
      </c>
      <c r="N775" t="str">
        <f>IF(COUNTIFS($M$2:$M$3996, M775)&gt;1, "Duplicate", "Unique")</f>
        <v>Unique</v>
      </c>
    </row>
    <row r="776" spans="1:14" x14ac:dyDescent="0.2">
      <c r="A776" s="2">
        <f t="shared" si="35"/>
        <v>104</v>
      </c>
      <c r="B776" t="s">
        <v>741</v>
      </c>
      <c r="C776" t="s">
        <v>37</v>
      </c>
      <c r="D776" s="5">
        <v>35786</v>
      </c>
      <c r="E776" s="41">
        <f ca="1">DATEDIF(D776,TODAY(),"y")</f>
        <v>24</v>
      </c>
      <c r="F776" s="42" t="str">
        <f>IFERROR(VLOOKUP(B776&amp;C776,AUS_male_points_list!$A$3:$S$1048576,19,FALSE), IFERROR(VLOOKUP(B776&amp;C776,AUS_female_points_list!$A$3:$S$1048576,19,FALSE),""))</f>
        <v/>
      </c>
      <c r="G776" s="2" t="str">
        <f>_xlfn.IFNA(VLOOKUP(B776&amp;C776,Nat_Champs!$C$2:$D$41,2,),"")</f>
        <v/>
      </c>
      <c r="H776" s="79">
        <f>IFERROR(VLOOKUP(B776&amp;C776,AUS_male_Toplist_21_22!$O$3:$R$2969,2,FALSE),IFERROR(VLOOKUP(B776&amp;C776,AUS_female_Toplist_21_22!$O$3:$R$2879,2,FALSE),"Not found"))</f>
        <v>982</v>
      </c>
      <c r="I776" s="79">
        <f>IFERROR(VLOOKUP(B776&amp;C776,AUS_male_Toplist_21_22!$O$3:$R$2969,3,FALSE),IFERROR(VLOOKUP(B776&amp;C776,AUS_female_Toplist_21_22!$O$3:$R$2879,3,FALSE),"Not found"))</f>
        <v>137</v>
      </c>
      <c r="J776" s="2">
        <f>IFERROR(VLOOKUP(B776&amp;C776,AUS_male_Toplist_21_22!$O$3:$R$2969,4,FALSE),IFERROR(VLOOKUP(B776&amp;C776,AUS_female_Toplist_21_22!$O$3:$R$2879,4,FALSE),"Not found"))</f>
        <v>25</v>
      </c>
      <c r="K776" s="2">
        <f>(COUNTIF($B$2:$B776,$B776)=1)+0</f>
        <v>1</v>
      </c>
      <c r="L776" s="2">
        <f>IF(K776=1,RANK(H776,$H$2:$H$1208,0),"Alternate event")</f>
        <v>642</v>
      </c>
      <c r="M776" s="2" t="str">
        <f t="shared" si="34"/>
        <v>Mackenzie LIDDELOWlong-jump</v>
      </c>
      <c r="N776" t="str">
        <f>IF(COUNTIFS($M$2:$M$3996, M776)&gt;1, "Duplicate", "Unique")</f>
        <v>Unique</v>
      </c>
    </row>
    <row r="777" spans="1:14" x14ac:dyDescent="0.2">
      <c r="A777" s="2">
        <f t="shared" si="35"/>
        <v>104</v>
      </c>
      <c r="B777" t="s">
        <v>240</v>
      </c>
      <c r="C777" t="s">
        <v>27</v>
      </c>
      <c r="D777" s="5">
        <v>37404</v>
      </c>
      <c r="E777" s="41"/>
      <c r="F777" s="42" t="str">
        <f>IFERROR(VLOOKUP(B777&amp;C777,AUS_male_points_list!$A$3:$S$1048576,19,FALSE), IFERROR(VLOOKUP(B777&amp;C777,AUS_female_points_list!$A$3:$S$1048576,19,FALSE),""))</f>
        <v/>
      </c>
      <c r="G777" s="2" t="str">
        <f>_xlfn.IFNA(VLOOKUP(B777&amp;C777,Nat_Champs!$C$2:$D$41,2,),"")</f>
        <v/>
      </c>
      <c r="H777" s="79">
        <f>IFERROR(VLOOKUP(B777&amp;C777,AUS_male_Toplist_21_22!$O$3:$R$2969,2,FALSE),IFERROR(VLOOKUP(B777&amp;C777,AUS_female_Toplist_21_22!$O$3:$R$2879,2,FALSE),"Not found"))</f>
        <v>1035</v>
      </c>
      <c r="I777" s="79">
        <f>IFERROR(VLOOKUP(B777&amp;C777,AUS_male_Toplist_21_22!$O$3:$R$2969,3,FALSE),IFERROR(VLOOKUP(B777&amp;C777,AUS_female_Toplist_21_22!$O$3:$R$2879,3,FALSE),"Not found"))</f>
        <v>137</v>
      </c>
      <c r="J777" s="2">
        <f>IFERROR(VLOOKUP(B777&amp;C777,AUS_male_Toplist_21_22!$O$3:$R$2969,4,FALSE),IFERROR(VLOOKUP(B777&amp;C777,AUS_female_Toplist_21_22!$O$3:$R$2879,4,FALSE),"Not found"))</f>
        <v>28</v>
      </c>
      <c r="K777" s="2">
        <f>(COUNTIF($B$2:$B777,$B777)=1)+0</f>
        <v>0</v>
      </c>
      <c r="L777" s="2" t="str">
        <f>IF(K777=1,RANK(H777,$H$2:$H$1208,0),"Alternate event")</f>
        <v>Alternate event</v>
      </c>
      <c r="M777" s="2" t="str">
        <f t="shared" si="34"/>
        <v>Jaylah HANCOCK-CAMERON800m</v>
      </c>
      <c r="N777" t="str">
        <f>IF(COUNTIFS($M$2:$M$3996, M777)&gt;1, "Duplicate", "Unique")</f>
        <v>Unique</v>
      </c>
    </row>
    <row r="778" spans="1:14" x14ac:dyDescent="0.2">
      <c r="A778" s="2">
        <f t="shared" si="35"/>
        <v>104</v>
      </c>
      <c r="B778" t="s">
        <v>4732</v>
      </c>
      <c r="C778" t="s">
        <v>34</v>
      </c>
      <c r="D778" s="5">
        <v>44671</v>
      </c>
      <c r="E778" s="41" t="e">
        <f ca="1">DATEDIF(D778,TODAY(),"y")</f>
        <v>#NUM!</v>
      </c>
      <c r="F778" s="42" t="str">
        <f>IFERROR(VLOOKUP(B778&amp;C778,AUS_male_points_list!$A$3:$S$1048576,19,FALSE), IFERROR(VLOOKUP(B778&amp;C778,AUS_female_points_list!$A$3:$S$1048576,19,FALSE),""))</f>
        <v/>
      </c>
      <c r="G778" s="2" t="str">
        <f>_xlfn.IFNA(VLOOKUP(B778&amp;C778,Nat_Champs!$C$2:$D$41,2,),"")</f>
        <v/>
      </c>
      <c r="H778" s="79">
        <f>IFERROR(VLOOKUP(B778&amp;C778,AUS_male_Toplist_21_22!$O$3:$R$2969,2,FALSE),IFERROR(VLOOKUP(B778&amp;C778,AUS_female_Toplist_21_22!$O$3:$R$2879,2,FALSE),"Not found"))</f>
        <v>895</v>
      </c>
      <c r="I778" s="79">
        <f>IFERROR(VLOOKUP(B778&amp;C778,AUS_male_Toplist_21_22!$O$3:$R$2969,3,FALSE),IFERROR(VLOOKUP(B778&amp;C778,AUS_female_Toplist_21_22!$O$3:$R$2879,3,FALSE),"Not found"))</f>
        <v>137</v>
      </c>
      <c r="J778" s="2">
        <f>IFERROR(VLOOKUP(B778&amp;C778,AUS_male_Toplist_21_22!$O$3:$R$2969,4,FALSE),IFERROR(VLOOKUP(B778&amp;C778,AUS_female_Toplist_21_22!$O$3:$R$2879,4,FALSE),"Not found"))</f>
        <v>32</v>
      </c>
      <c r="K778" s="2">
        <f>(COUNTIF($B$2:$B778,$B778)=1)+0</f>
        <v>1</v>
      </c>
      <c r="L778" s="2">
        <f>IF(K778=1,RANK(H778,$H$2:$H$1208,0),"Alternate event")</f>
        <v>837</v>
      </c>
      <c r="M778" s="2" t="str">
        <f t="shared" si="34"/>
        <v>Olivia BOYD3000msc</v>
      </c>
      <c r="N778" t="str">
        <f>IF(COUNTIFS($M$2:$M$3996, M778)&gt;1, "Duplicate", "Unique")</f>
        <v>Unique</v>
      </c>
    </row>
    <row r="779" spans="1:14" x14ac:dyDescent="0.2">
      <c r="A779" s="2">
        <f t="shared" si="35"/>
        <v>104</v>
      </c>
      <c r="B779" t="s">
        <v>1031</v>
      </c>
      <c r="C779" t="s">
        <v>38</v>
      </c>
      <c r="D779" s="5">
        <v>36798</v>
      </c>
      <c r="E779" s="41">
        <f ca="1">DATEDIF(D779,TODAY(),"y")</f>
        <v>21</v>
      </c>
      <c r="F779" s="42" t="str">
        <f>IFERROR(VLOOKUP(B779&amp;C779,AUS_male_points_list!$A$3:$S$1048576,19,FALSE), IFERROR(VLOOKUP(B779&amp;C779,AUS_female_points_list!$A$3:$S$1048576,19,FALSE),""))</f>
        <v/>
      </c>
      <c r="G779" s="2" t="str">
        <f>_xlfn.IFNA(VLOOKUP(B779&amp;C779,Nat_Champs!$C$2:$D$41,2,),"")</f>
        <v/>
      </c>
      <c r="H779" s="79">
        <f>IFERROR(VLOOKUP(B779&amp;C779,AUS_male_Toplist_21_22!$O$3:$R$2969,2,FALSE),IFERROR(VLOOKUP(B779&amp;C779,AUS_female_Toplist_21_22!$O$3:$R$2879,2,FALSE),"Not found"))</f>
        <v>920</v>
      </c>
      <c r="I779" s="79">
        <f>IFERROR(VLOOKUP(B779&amp;C779,AUS_male_Toplist_21_22!$O$3:$R$2969,3,FALSE),IFERROR(VLOOKUP(B779&amp;C779,AUS_female_Toplist_21_22!$O$3:$R$2879,3,FALSE),"Not found"))</f>
        <v>138</v>
      </c>
      <c r="J779" s="2">
        <f>IFERROR(VLOOKUP(B779&amp;C779,AUS_male_Toplist_21_22!$O$3:$R$2969,4,FALSE),IFERROR(VLOOKUP(B779&amp;C779,AUS_female_Toplist_21_22!$O$3:$R$2879,4,FALSE),"Not found"))</f>
        <v>14</v>
      </c>
      <c r="K779" s="2">
        <f>(COUNTIF($B$2:$B779,$B779)=1)+0</f>
        <v>1</v>
      </c>
      <c r="L779" s="2">
        <f>IF(K779=1,RANK(H779,$H$2:$H$1208,0),"Alternate event")</f>
        <v>797</v>
      </c>
      <c r="M779" s="2" t="str">
        <f t="shared" si="34"/>
        <v>Thomas PITTStriple-jump</v>
      </c>
      <c r="N779" t="str">
        <f>IF(COUNTIFS($M$2:$M$3996, M779)&gt;1, "Duplicate", "Unique")</f>
        <v>Unique</v>
      </c>
    </row>
    <row r="780" spans="1:14" x14ac:dyDescent="0.2">
      <c r="A780" s="2">
        <f t="shared" si="35"/>
        <v>104</v>
      </c>
      <c r="B780" t="s">
        <v>599</v>
      </c>
      <c r="C780" t="s">
        <v>33</v>
      </c>
      <c r="D780" s="5">
        <v>37782</v>
      </c>
      <c r="E780" s="41">
        <f ca="1">DATEDIF(D780,TODAY(),"y")</f>
        <v>18</v>
      </c>
      <c r="F780" s="42" t="str">
        <f>IFERROR(VLOOKUP(B780&amp;C780,AUS_male_points_list!$A$3:$S$1048576,19,FALSE), IFERROR(VLOOKUP(B780&amp;C780,AUS_female_points_list!$A$3:$S$1048576,19,FALSE),""))</f>
        <v/>
      </c>
      <c r="G780" s="2" t="str">
        <f>_xlfn.IFNA(VLOOKUP(B780&amp;C780,Nat_Champs!$C$2:$D$41,2,),"")</f>
        <v/>
      </c>
      <c r="H780" s="79">
        <f>IFERROR(VLOOKUP(B780&amp;C780,AUS_male_Toplist_21_22!$O$3:$R$2969,2,FALSE),IFERROR(VLOOKUP(B780&amp;C780,AUS_female_Toplist_21_22!$O$3:$R$2879,2,FALSE),"Not found"))</f>
        <v>976</v>
      </c>
      <c r="I780" s="79">
        <f>IFERROR(VLOOKUP(B780&amp;C780,AUS_male_Toplist_21_22!$O$3:$R$2969,3,FALSE),IFERROR(VLOOKUP(B780&amp;C780,AUS_female_Toplist_21_22!$O$3:$R$2879,3,FALSE),"Not found"))</f>
        <v>138</v>
      </c>
      <c r="J780" s="2">
        <f>IFERROR(VLOOKUP(B780&amp;C780,AUS_male_Toplist_21_22!$O$3:$R$2969,4,FALSE),IFERROR(VLOOKUP(B780&amp;C780,AUS_female_Toplist_21_22!$O$3:$R$2879,4,FALSE),"Not found"))</f>
        <v>15</v>
      </c>
      <c r="K780" s="2">
        <f>(COUNTIF($B$2:$B780,$B780)=1)+0</f>
        <v>1</v>
      </c>
      <c r="L780" s="2">
        <f>IF(K780=1,RANK(H780,$H$2:$H$1208,0),"Alternate event")</f>
        <v>666</v>
      </c>
      <c r="M780" s="2" t="str">
        <f t="shared" si="34"/>
        <v>Dominic PANOZZO400mh</v>
      </c>
      <c r="N780" t="str">
        <f>IF(COUNTIFS($M$2:$M$3996, M780)&gt;1, "Duplicate", "Unique")</f>
        <v>Unique</v>
      </c>
    </row>
    <row r="781" spans="1:14" x14ac:dyDescent="0.2">
      <c r="A781" s="2">
        <f t="shared" si="35"/>
        <v>104</v>
      </c>
      <c r="B781" t="s">
        <v>108</v>
      </c>
      <c r="C781" t="s">
        <v>2</v>
      </c>
      <c r="D781" s="5">
        <v>35895</v>
      </c>
      <c r="E781" s="41">
        <f ca="1">DATEDIF(D781,TODAY(),"y")</f>
        <v>23</v>
      </c>
      <c r="F781" s="42" t="str">
        <f>IFERROR(VLOOKUP(B781&amp;C781,AUS_male_points_list!$A$3:$S$1048576,19,FALSE), IFERROR(VLOOKUP(B781&amp;C781,AUS_female_points_list!$A$3:$S$1048576,19,FALSE),""))</f>
        <v/>
      </c>
      <c r="G781" s="2" t="str">
        <f>_xlfn.IFNA(VLOOKUP(B781&amp;C781,Nat_Champs!$C$2:$D$41,2,),"")</f>
        <v/>
      </c>
      <c r="H781" s="79">
        <f>IFERROR(VLOOKUP(B781&amp;C781,AUS_male_Toplist_21_22!$O$3:$R$2969,2,FALSE),IFERROR(VLOOKUP(B781&amp;C781,AUS_female_Toplist_21_22!$O$3:$R$2879,2,FALSE),"Not found"))</f>
        <v>1058</v>
      </c>
      <c r="I781" s="79">
        <f>IFERROR(VLOOKUP(B781&amp;C781,AUS_male_Toplist_21_22!$O$3:$R$2969,3,FALSE),IFERROR(VLOOKUP(B781&amp;C781,AUS_female_Toplist_21_22!$O$3:$R$2879,3,FALSE),"Not found"))</f>
        <v>138</v>
      </c>
      <c r="J781" s="2">
        <f>IFERROR(VLOOKUP(B781&amp;C781,AUS_male_Toplist_21_22!$O$3:$R$2969,4,FALSE),IFERROR(VLOOKUP(B781&amp;C781,AUS_female_Toplist_21_22!$O$3:$R$2879,4,FALSE),"Not found"))</f>
        <v>20</v>
      </c>
      <c r="K781" s="2">
        <f>(COUNTIF($B$2:$B781,$B781)=1)+0</f>
        <v>0</v>
      </c>
      <c r="L781" s="2" t="str">
        <f>IF(K781=1,RANK(H781,$H$2:$H$1208,0),"Alternate event")</f>
        <v>Alternate event</v>
      </c>
      <c r="M781" s="2" t="str">
        <f t="shared" si="34"/>
        <v>Sophia FIGHERA100m</v>
      </c>
      <c r="N781" t="str">
        <f>IF(COUNTIFS($M$2:$M$3996, M781)&gt;1, "Duplicate", "Unique")</f>
        <v>Unique</v>
      </c>
    </row>
    <row r="782" spans="1:14" x14ac:dyDescent="0.2">
      <c r="A782" s="2">
        <f t="shared" si="35"/>
        <v>104</v>
      </c>
      <c r="B782" t="s">
        <v>377</v>
      </c>
      <c r="C782" s="5" t="s">
        <v>37</v>
      </c>
      <c r="D782" s="5">
        <v>44701</v>
      </c>
      <c r="E782" s="41" t="e">
        <f ca="1">DATEDIF(D782,TODAY(),"y")</f>
        <v>#NUM!</v>
      </c>
      <c r="F782" s="42" t="str">
        <f>IFERROR(VLOOKUP(B782&amp;C782,AUS_male_points_list!$A$3:$S$1048576,19,FALSE), IFERROR(VLOOKUP(B782&amp;C782,AUS_female_points_list!$A$3:$S$1048576,19,FALSE),""))</f>
        <v/>
      </c>
      <c r="G782" s="2" t="str">
        <f>_xlfn.IFNA(VLOOKUP(B782&amp;C782,Nat_Champs!$C$2:$D$41,2,),"")</f>
        <v/>
      </c>
      <c r="H782" s="79">
        <f>IFERROR(VLOOKUP(B782&amp;C782,AUS_male_Toplist_21_22!$O$3:$R$2969,2,FALSE),IFERROR(VLOOKUP(B782&amp;C782,AUS_female_Toplist_21_22!$O$3:$R$2879,2,FALSE),"Not found"))</f>
        <v>964</v>
      </c>
      <c r="I782" s="79">
        <f>IFERROR(VLOOKUP(B782&amp;C782,AUS_male_Toplist_21_22!$O$3:$R$2969,3,FALSE),IFERROR(VLOOKUP(B782&amp;C782,AUS_female_Toplist_21_22!$O$3:$R$2879,3,FALSE),"Not found"))</f>
        <v>138</v>
      </c>
      <c r="J782" s="2">
        <f>IFERROR(VLOOKUP(B782&amp;C782,AUS_male_Toplist_21_22!$O$3:$R$2969,4,FALSE),IFERROR(VLOOKUP(B782&amp;C782,AUS_female_Toplist_21_22!$O$3:$R$2879,4,FALSE),"Not found"))</f>
        <v>24</v>
      </c>
      <c r="K782" s="2">
        <f>(COUNTIF($B$2:$B782,$B782)=1)+0</f>
        <v>0</v>
      </c>
      <c r="L782" s="2" t="str">
        <f>IF(K782=1,RANK(H782,$H$2:$H$1208,0),"Alternate event")</f>
        <v>Alternate event</v>
      </c>
      <c r="M782" s="2" t="str">
        <f t="shared" si="34"/>
        <v>Sienna BONDlong-jump</v>
      </c>
      <c r="N782" t="str">
        <f>IF(COUNTIFS($M$2:$M$3996, M782)&gt;1, "Duplicate", "Unique")</f>
        <v>Unique</v>
      </c>
    </row>
    <row r="783" spans="1:14" x14ac:dyDescent="0.2">
      <c r="A783" s="2">
        <f t="shared" si="35"/>
        <v>104</v>
      </c>
      <c r="B783" t="s">
        <v>1042</v>
      </c>
      <c r="C783" t="s">
        <v>35</v>
      </c>
      <c r="D783" s="5">
        <v>38075</v>
      </c>
      <c r="E783" s="41">
        <f ca="1">DATEDIF(D783,TODAY(),"y")</f>
        <v>18</v>
      </c>
      <c r="F783" s="42" t="str">
        <f>IFERROR(VLOOKUP(B783&amp;C783,AUS_male_points_list!$A$3:$S$1048576,19,FALSE), IFERROR(VLOOKUP(B783&amp;C783,AUS_female_points_list!$A$3:$S$1048576,19,FALSE),""))</f>
        <v/>
      </c>
      <c r="G783" s="2" t="str">
        <f>_xlfn.IFNA(VLOOKUP(B783&amp;C783,Nat_Champs!$C$2:$D$41,2,),"")</f>
        <v/>
      </c>
      <c r="H783" s="79">
        <f>IFERROR(VLOOKUP(B783&amp;C783,AUS_male_Toplist_21_22!$O$3:$R$2969,2,FALSE),IFERROR(VLOOKUP(B783&amp;C783,AUS_female_Toplist_21_22!$O$3:$R$2879,2,FALSE),"Not found"))</f>
        <v>923</v>
      </c>
      <c r="I783" s="79">
        <f>IFERROR(VLOOKUP(B783&amp;C783,AUS_male_Toplist_21_22!$O$3:$R$2969,3,FALSE),IFERROR(VLOOKUP(B783&amp;C783,AUS_female_Toplist_21_22!$O$3:$R$2879,3,FALSE),"Not found"))</f>
        <v>138</v>
      </c>
      <c r="J783" s="2">
        <f>IFERROR(VLOOKUP(B783&amp;C783,AUS_male_Toplist_21_22!$O$3:$R$2969,4,FALSE),IFERROR(VLOOKUP(B783&amp;C783,AUS_female_Toplist_21_22!$O$3:$R$2879,4,FALSE),"Not found"))</f>
        <v>24</v>
      </c>
      <c r="K783" s="2">
        <f>(COUNTIF($B$2:$B783,$B783)=1)+0</f>
        <v>1</v>
      </c>
      <c r="L783" s="2">
        <f>IF(K783=1,RANK(H783,$H$2:$H$1208,0),"Alternate event")</f>
        <v>790</v>
      </c>
      <c r="M783" s="2" t="str">
        <f t="shared" si="34"/>
        <v>Jackson MCMENAMINhigh-jump</v>
      </c>
      <c r="N783" t="str">
        <f>IF(COUNTIFS($M$2:$M$3996, M783)&gt;1, "Duplicate", "Unique")</f>
        <v>Unique</v>
      </c>
    </row>
    <row r="784" spans="1:14" x14ac:dyDescent="0.2">
      <c r="A784" s="2">
        <f t="shared" si="35"/>
        <v>104</v>
      </c>
      <c r="B784" t="s">
        <v>895</v>
      </c>
      <c r="C784" t="s">
        <v>41</v>
      </c>
      <c r="D784" s="5">
        <v>37304</v>
      </c>
      <c r="E784" s="41">
        <f ca="1">DATEDIF(D784,TODAY(),"y")</f>
        <v>20</v>
      </c>
      <c r="F784" s="42" t="str">
        <f>IFERROR(VLOOKUP(B784&amp;C784,AUS_male_points_list!$A$3:$S$1048576,19,FALSE), IFERROR(VLOOKUP(B784&amp;C784,AUS_female_points_list!$A$3:$S$1048576,19,FALSE),""))</f>
        <v/>
      </c>
      <c r="G784" s="2" t="str">
        <f>_xlfn.IFNA(VLOOKUP(B784&amp;C784,Nat_Champs!$C$2:$D$41,2,),"")</f>
        <v/>
      </c>
      <c r="H784" s="79">
        <f>IFERROR(VLOOKUP(B784&amp;C784,AUS_male_Toplist_21_22!$O$3:$R$2969,2,FALSE),IFERROR(VLOOKUP(B784&amp;C784,AUS_female_Toplist_21_22!$O$3:$R$2879,2,FALSE),"Not found"))</f>
        <v>754</v>
      </c>
      <c r="I784" s="79">
        <f>IFERROR(VLOOKUP(B784&amp;C784,AUS_male_Toplist_21_22!$O$3:$R$2969,3,FALSE),IFERROR(VLOOKUP(B784&amp;C784,AUS_female_Toplist_21_22!$O$3:$R$2879,3,FALSE),"Not found"))</f>
        <v>138</v>
      </c>
      <c r="J784" s="2">
        <f>IFERROR(VLOOKUP(B784&amp;C784,AUS_male_Toplist_21_22!$O$3:$R$2969,4,FALSE),IFERROR(VLOOKUP(B784&amp;C784,AUS_female_Toplist_21_22!$O$3:$R$2879,4,FALSE),"Not found"))</f>
        <v>27</v>
      </c>
      <c r="K784" s="2">
        <f>(COUNTIF($B$2:$B784,$B784)=1)+0</f>
        <v>1</v>
      </c>
      <c r="L784" s="2">
        <f>IF(K784=1,RANK(H784,$H$2:$H$1208,0),"Alternate event")</f>
        <v>949</v>
      </c>
      <c r="M784" s="2" t="str">
        <f t="shared" si="34"/>
        <v>Isabel DAINESjavelin-throw</v>
      </c>
      <c r="N784" t="str">
        <f>IF(COUNTIFS($M$2:$M$3996, M784)&gt;1, "Duplicate", "Unique")</f>
        <v>Unique</v>
      </c>
    </row>
    <row r="785" spans="1:14" x14ac:dyDescent="0.2">
      <c r="A785" s="2">
        <f t="shared" si="35"/>
        <v>104</v>
      </c>
      <c r="B785" t="s">
        <v>125</v>
      </c>
      <c r="C785" t="s">
        <v>25</v>
      </c>
      <c r="D785" s="5">
        <v>44671</v>
      </c>
      <c r="E785" s="41" t="e">
        <f ca="1">DATEDIF(D785,TODAY(),"y")</f>
        <v>#NUM!</v>
      </c>
      <c r="F785" s="42" t="str">
        <f>IFERROR(VLOOKUP(B785&amp;C785,AUS_male_points_list!$A$3:$S$1048576,19,FALSE), IFERROR(VLOOKUP(B785&amp;C785,AUS_female_points_list!$A$3:$S$1048576,19,FALSE),""))</f>
        <v/>
      </c>
      <c r="G785" s="2" t="str">
        <f>_xlfn.IFNA(VLOOKUP(B785&amp;C785,Nat_Champs!$C$2:$D$41,2,),"")</f>
        <v/>
      </c>
      <c r="H785" s="79">
        <f>IFERROR(VLOOKUP(B785&amp;C785,AUS_male_Toplist_21_22!$O$3:$R$2969,2,FALSE),IFERROR(VLOOKUP(B785&amp;C785,AUS_female_Toplist_21_22!$O$3:$R$2879,2,FALSE),"Not found"))</f>
        <v>1050</v>
      </c>
      <c r="I785" s="79">
        <f>IFERROR(VLOOKUP(B785&amp;C785,AUS_male_Toplist_21_22!$O$3:$R$2969,3,FALSE),IFERROR(VLOOKUP(B785&amp;C785,AUS_female_Toplist_21_22!$O$3:$R$2879,3,FALSE),"Not found"))</f>
        <v>139</v>
      </c>
      <c r="J785" s="2">
        <f>IFERROR(VLOOKUP(B785&amp;C785,AUS_male_Toplist_21_22!$O$3:$R$2969,4,FALSE),IFERROR(VLOOKUP(B785&amp;C785,AUS_female_Toplist_21_22!$O$3:$R$2879,4,FALSE),"Not found"))</f>
        <v>15</v>
      </c>
      <c r="K785" s="2">
        <f>(COUNTIF($B$2:$B785,$B785)=1)+0</f>
        <v>0</v>
      </c>
      <c r="L785" s="2" t="str">
        <f>IF(K785=1,RANK(H785,$H$2:$H$1208,0),"Alternate event")</f>
        <v>Alternate event</v>
      </c>
      <c r="M785" s="2" t="str">
        <f t="shared" si="34"/>
        <v>Georgia HARRIS200m</v>
      </c>
      <c r="N785" t="str">
        <f>IF(COUNTIFS($M$2:$M$3996, M785)&gt;1, "Duplicate", "Unique")</f>
        <v>Unique</v>
      </c>
    </row>
    <row r="786" spans="1:14" x14ac:dyDescent="0.2">
      <c r="A786" s="2">
        <f t="shared" si="35"/>
        <v>104</v>
      </c>
      <c r="B786" t="s">
        <v>5517</v>
      </c>
      <c r="C786" t="s">
        <v>33</v>
      </c>
      <c r="D786" s="5">
        <v>44701</v>
      </c>
      <c r="E786" s="41" t="e">
        <f ca="1">DATEDIF(D786,TODAY(),"y")</f>
        <v>#NUM!</v>
      </c>
      <c r="F786" s="42" t="str">
        <f>IFERROR(VLOOKUP(B786&amp;C786,AUS_male_points_list!$A$3:$S$1048576,19,FALSE), IFERROR(VLOOKUP(B786&amp;C786,AUS_female_points_list!$A$3:$S$1048576,19,FALSE),""))</f>
        <v/>
      </c>
      <c r="G786" s="2" t="str">
        <f>_xlfn.IFNA(VLOOKUP(B786&amp;C786,Nat_Champs!$C$2:$D$41,2,),"")</f>
        <v/>
      </c>
      <c r="H786" s="79">
        <f>IFERROR(VLOOKUP(B786&amp;C786,AUS_male_Toplist_21_22!$O$3:$R$2969,2,FALSE),IFERROR(VLOOKUP(B786&amp;C786,AUS_female_Toplist_21_22!$O$3:$R$2879,2,FALSE),"Not found"))</f>
        <v>984</v>
      </c>
      <c r="I786" s="79">
        <f>IFERROR(VLOOKUP(B786&amp;C786,AUS_male_Toplist_21_22!$O$3:$R$2969,3,FALSE),IFERROR(VLOOKUP(B786&amp;C786,AUS_female_Toplist_21_22!$O$3:$R$2879,3,FALSE),"Not found"))</f>
        <v>139</v>
      </c>
      <c r="J786" s="2">
        <f>IFERROR(VLOOKUP(B786&amp;C786,AUS_male_Toplist_21_22!$O$3:$R$2969,4,FALSE),IFERROR(VLOOKUP(B786&amp;C786,AUS_female_Toplist_21_22!$O$3:$R$2879,4,FALSE),"Not found"))</f>
        <v>17</v>
      </c>
      <c r="K786" s="2">
        <f>(COUNTIF($B$2:$B786,$B786)=1)+0</f>
        <v>1</v>
      </c>
      <c r="L786" s="2">
        <f>IF(K786=1,RANK(H786,$H$2:$H$1208,0),"Alternate event")</f>
        <v>633</v>
      </c>
      <c r="M786" s="2" t="str">
        <f t="shared" si="34"/>
        <v>Leilani HILLS400mh</v>
      </c>
      <c r="N786" t="str">
        <f>IF(COUNTIFS($M$2:$M$3996, M786)&gt;1, "Duplicate", "Unique")</f>
        <v>Unique</v>
      </c>
    </row>
    <row r="787" spans="1:14" x14ac:dyDescent="0.2">
      <c r="A787" s="2">
        <f t="shared" si="35"/>
        <v>104</v>
      </c>
      <c r="B787" t="s">
        <v>346</v>
      </c>
      <c r="C787" t="s">
        <v>32</v>
      </c>
      <c r="D787" s="5">
        <v>34525</v>
      </c>
      <c r="E787" s="41">
        <f ca="1">DATEDIF(D787,TODAY(),"y")</f>
        <v>27</v>
      </c>
      <c r="F787" s="42" t="str">
        <f>IFERROR(VLOOKUP(B787&amp;C787,AUS_male_points_list!$A$3:$S$1048576,19,FALSE), IFERROR(VLOOKUP(B787&amp;C787,AUS_female_points_list!$A$3:$S$1048576,19,FALSE),""))</f>
        <v/>
      </c>
      <c r="G787" s="2" t="str">
        <f>_xlfn.IFNA(VLOOKUP(B787&amp;C787,Nat_Champs!$C$2:$D$41,2,),"")</f>
        <v/>
      </c>
      <c r="H787" s="79">
        <f>IFERROR(VLOOKUP(B787&amp;C787,AUS_male_Toplist_21_22!$O$3:$R$2969,2,FALSE),IFERROR(VLOOKUP(B787&amp;C787,AUS_female_Toplist_21_22!$O$3:$R$2879,2,FALSE),"Not found"))</f>
        <v>997</v>
      </c>
      <c r="I787" s="79">
        <f>IFERROR(VLOOKUP(B787&amp;C787,AUS_male_Toplist_21_22!$O$3:$R$2969,3,FALSE),IFERROR(VLOOKUP(B787&amp;C787,AUS_female_Toplist_21_22!$O$3:$R$2879,3,FALSE),"Not found"))</f>
        <v>139</v>
      </c>
      <c r="J787" s="2">
        <f>IFERROR(VLOOKUP(B787&amp;C787,AUS_male_Toplist_21_22!$O$3:$R$2969,4,FALSE),IFERROR(VLOOKUP(B787&amp;C787,AUS_female_Toplist_21_22!$O$3:$R$2879,4,FALSE),"Not found"))</f>
        <v>18</v>
      </c>
      <c r="K787" s="2">
        <f>(COUNTIF($B$2:$B787,$B787)=1)+0</f>
        <v>0</v>
      </c>
      <c r="L787" s="2" t="str">
        <f>IF(K787=1,RANK(H787,$H$2:$H$1208,0),"Alternate event")</f>
        <v>Alternate event</v>
      </c>
      <c r="M787" s="2" t="str">
        <f t="shared" si="34"/>
        <v>Margaret GAYEN100mh</v>
      </c>
      <c r="N787" t="str">
        <f>IF(COUNTIFS($M$2:$M$3996, M787)&gt;1, "Duplicate", "Unique")</f>
        <v>Unique</v>
      </c>
    </row>
    <row r="788" spans="1:14" x14ac:dyDescent="0.2">
      <c r="A788" s="2">
        <f t="shared" si="35"/>
        <v>104</v>
      </c>
      <c r="B788" t="s">
        <v>345</v>
      </c>
      <c r="C788" t="s">
        <v>32</v>
      </c>
      <c r="D788" s="5">
        <v>37340</v>
      </c>
      <c r="E788" s="41">
        <f ca="1">DATEDIF(D788,TODAY(),"y")</f>
        <v>20</v>
      </c>
      <c r="F788" s="42" t="str">
        <f>IFERROR(VLOOKUP(B788&amp;C788,AUS_male_points_list!$A$3:$S$1048576,19,FALSE), IFERROR(VLOOKUP(B788&amp;C788,AUS_female_points_list!$A$3:$S$1048576,19,FALSE),""))</f>
        <v/>
      </c>
      <c r="G788" s="2" t="str">
        <f>_xlfn.IFNA(VLOOKUP(B788&amp;C788,Nat_Champs!$C$2:$D$41,2,),"")</f>
        <v/>
      </c>
      <c r="H788" s="79">
        <f>IFERROR(VLOOKUP(B788&amp;C788,AUS_male_Toplist_21_22!$O$3:$R$2969,2,FALSE),IFERROR(VLOOKUP(B788&amp;C788,AUS_female_Toplist_21_22!$O$3:$R$2879,2,FALSE),"Not found"))</f>
        <v>997</v>
      </c>
      <c r="I788" s="79">
        <f>IFERROR(VLOOKUP(B788&amp;C788,AUS_male_Toplist_21_22!$O$3:$R$2969,3,FALSE),IFERROR(VLOOKUP(B788&amp;C788,AUS_female_Toplist_21_22!$O$3:$R$2879,3,FALSE),"Not found"))</f>
        <v>139</v>
      </c>
      <c r="J788" s="2">
        <f>IFERROR(VLOOKUP(B788&amp;C788,AUS_male_Toplist_21_22!$O$3:$R$2969,4,FALSE),IFERROR(VLOOKUP(B788&amp;C788,AUS_female_Toplist_21_22!$O$3:$R$2879,4,FALSE),"Not found"))</f>
        <v>18</v>
      </c>
      <c r="K788" s="2">
        <f>(COUNTIF($B$2:$B788,$B788)=1)+0</f>
        <v>1</v>
      </c>
      <c r="L788" s="2">
        <f>IF(K788=1,RANK(H788,$H$2:$H$1208,0),"Alternate event")</f>
        <v>592</v>
      </c>
      <c r="M788" s="2" t="str">
        <f t="shared" si="34"/>
        <v>Sophia CIBEI100mh</v>
      </c>
      <c r="N788" t="str">
        <f>IF(COUNTIFS($M$2:$M$3996, M788)&gt;1, "Duplicate", "Unique")</f>
        <v>Unique</v>
      </c>
    </row>
    <row r="789" spans="1:14" x14ac:dyDescent="0.2">
      <c r="A789" s="2">
        <f t="shared" si="35"/>
        <v>104</v>
      </c>
      <c r="B789" t="s">
        <v>5240</v>
      </c>
      <c r="C789" t="s">
        <v>37</v>
      </c>
      <c r="D789" s="5">
        <v>36234</v>
      </c>
      <c r="E789" s="41">
        <f ca="1">DATEDIF(D789,TODAY(),"y")</f>
        <v>23</v>
      </c>
      <c r="F789" s="42" t="str">
        <f>IFERROR(VLOOKUP(B789&amp;C789,AUS_male_points_list!$A$3:$S$1048576,19,FALSE), IFERROR(VLOOKUP(B789&amp;C789,AUS_female_points_list!$A$3:$S$1048576,19,FALSE),""))</f>
        <v/>
      </c>
      <c r="G789" s="2" t="str">
        <f>_xlfn.IFNA(VLOOKUP(B789&amp;C789,Nat_Champs!$C$2:$D$41,2,),"")</f>
        <v/>
      </c>
      <c r="H789" s="79">
        <f>IFERROR(VLOOKUP(B789&amp;C789,AUS_male_Toplist_21_22!$O$3:$R$2969,2,FALSE),IFERROR(VLOOKUP(B789&amp;C789,AUS_female_Toplist_21_22!$O$3:$R$2879,2,FALSE),"Not found"))</f>
        <v>980</v>
      </c>
      <c r="I789" s="79">
        <f>IFERROR(VLOOKUP(B789&amp;C789,AUS_male_Toplist_21_22!$O$3:$R$2969,3,FALSE),IFERROR(VLOOKUP(B789&amp;C789,AUS_female_Toplist_21_22!$O$3:$R$2879,3,FALSE),"Not found"))</f>
        <v>139</v>
      </c>
      <c r="J789" s="2">
        <f>IFERROR(VLOOKUP(B789&amp;C789,AUS_male_Toplist_21_22!$O$3:$R$2969,4,FALSE),IFERROR(VLOOKUP(B789&amp;C789,AUS_female_Toplist_21_22!$O$3:$R$2879,4,FALSE),"Not found"))</f>
        <v>26</v>
      </c>
      <c r="K789" s="2">
        <f>(COUNTIF($B$2:$B789,$B789)=1)+0</f>
        <v>1</v>
      </c>
      <c r="L789" s="2">
        <f>IF(K789=1,RANK(H789,$H$2:$H$1208,0),"Alternate event")</f>
        <v>650</v>
      </c>
      <c r="M789" s="2" t="str">
        <f t="shared" si="34"/>
        <v>Gary HAASBROEKlong-jump</v>
      </c>
      <c r="N789" t="str">
        <f>IF(COUNTIFS($M$2:$M$3996, M789)&gt;1, "Duplicate", "Unique")</f>
        <v>Unique</v>
      </c>
    </row>
    <row r="790" spans="1:14" x14ac:dyDescent="0.2">
      <c r="A790" s="2">
        <f t="shared" si="35"/>
        <v>104</v>
      </c>
      <c r="B790" t="s">
        <v>865</v>
      </c>
      <c r="C790" t="s">
        <v>29</v>
      </c>
      <c r="D790" s="5">
        <v>1997</v>
      </c>
      <c r="E790" s="41">
        <f ca="1">DATEDIF(D790,TODAY(),"y")</f>
        <v>116</v>
      </c>
      <c r="F790" s="42" t="str">
        <f>IFERROR(VLOOKUP(B790&amp;C790,AUS_male_points_list!$A$3:$S$1048576,19,FALSE), IFERROR(VLOOKUP(B790&amp;C790,AUS_female_points_list!$A$3:$S$1048576,19,FALSE),""))</f>
        <v/>
      </c>
      <c r="G790" s="2" t="str">
        <f>_xlfn.IFNA(VLOOKUP(B790&amp;C790,Nat_Champs!$C$2:$D$41,2,),"")</f>
        <v/>
      </c>
      <c r="H790" s="79">
        <f>IFERROR(VLOOKUP(B790&amp;C790,AUS_male_Toplist_21_22!$O$3:$R$2969,2,FALSE),IFERROR(VLOOKUP(B790&amp;C790,AUS_female_Toplist_21_22!$O$3:$R$2879,2,FALSE),"Not found"))</f>
        <v>1017</v>
      </c>
      <c r="I790" s="79">
        <f>IFERROR(VLOOKUP(B790&amp;C790,AUS_male_Toplist_21_22!$O$3:$R$2969,3,FALSE),IFERROR(VLOOKUP(B790&amp;C790,AUS_female_Toplist_21_22!$O$3:$R$2879,3,FALSE),"Not found"))</f>
        <v>139</v>
      </c>
      <c r="J790" s="2">
        <f>IFERROR(VLOOKUP(B790&amp;C790,AUS_male_Toplist_21_22!$O$3:$R$2969,4,FALSE),IFERROR(VLOOKUP(B790&amp;C790,AUS_female_Toplist_21_22!$O$3:$R$2879,4,FALSE),"Not found"))</f>
        <v>27</v>
      </c>
      <c r="K790" s="2">
        <f>(COUNTIF($B$2:$B790,$B790)=1)+0</f>
        <v>1</v>
      </c>
      <c r="L790" s="2">
        <f>IF(K790=1,RANK(H790,$H$2:$H$1208,0),"Alternate event")</f>
        <v>518</v>
      </c>
      <c r="M790" s="2" t="str">
        <f t="shared" si="34"/>
        <v>Jessica PASCOE5000m</v>
      </c>
      <c r="N790" t="str">
        <f>IF(COUNTIFS($M$2:$M$3996, M790)&gt;1, "Duplicate", "Unique")</f>
        <v>Unique</v>
      </c>
    </row>
    <row r="791" spans="1:14" x14ac:dyDescent="0.2">
      <c r="A791" s="2">
        <f t="shared" si="35"/>
        <v>104</v>
      </c>
      <c r="B791" t="s">
        <v>962</v>
      </c>
      <c r="C791" t="s">
        <v>41</v>
      </c>
      <c r="D791" s="5">
        <v>44671</v>
      </c>
      <c r="E791" s="41" t="e">
        <f ca="1">DATEDIF(D791,TODAY(),"y")</f>
        <v>#NUM!</v>
      </c>
      <c r="F791" s="42" t="str">
        <f>IFERROR(VLOOKUP(B791&amp;C791,AUS_male_points_list!$A$3:$S$1048576,19,FALSE), IFERROR(VLOOKUP(B791&amp;C791,AUS_female_points_list!$A$3:$S$1048576,19,FALSE),""))</f>
        <v/>
      </c>
      <c r="G791" s="2" t="str">
        <f>_xlfn.IFNA(VLOOKUP(B791&amp;C791,Nat_Champs!$C$2:$D$41,2,),"")</f>
        <v/>
      </c>
      <c r="H791" s="79">
        <f>IFERROR(VLOOKUP(B791&amp;C791,AUS_male_Toplist_21_22!$O$3:$R$2969,2,FALSE),IFERROR(VLOOKUP(B791&amp;C791,AUS_female_Toplist_21_22!$O$3:$R$2879,2,FALSE),"Not found"))</f>
        <v>750</v>
      </c>
      <c r="I791" s="79">
        <f>IFERROR(VLOOKUP(B791&amp;C791,AUS_male_Toplist_21_22!$O$3:$R$2969,3,FALSE),IFERROR(VLOOKUP(B791&amp;C791,AUS_female_Toplist_21_22!$O$3:$R$2879,3,FALSE),"Not found"))</f>
        <v>139</v>
      </c>
      <c r="J791" s="2">
        <f>IFERROR(VLOOKUP(B791&amp;C791,AUS_male_Toplist_21_22!$O$3:$R$2969,4,FALSE),IFERROR(VLOOKUP(B791&amp;C791,AUS_female_Toplist_21_22!$O$3:$R$2879,4,FALSE),"Not found"))</f>
        <v>28</v>
      </c>
      <c r="K791" s="2">
        <f>(COUNTIF($B$2:$B791,$B791)=1)+0</f>
        <v>1</v>
      </c>
      <c r="L791" s="2">
        <f>IF(K791=1,RANK(H791,$H$2:$H$1208,0),"Alternate event")</f>
        <v>950</v>
      </c>
      <c r="M791" s="2" t="str">
        <f t="shared" si="34"/>
        <v>Claudia LEGGEjavelin-throw</v>
      </c>
      <c r="N791" t="str">
        <f>IF(COUNTIFS($M$2:$M$3996, M791)&gt;1, "Duplicate", "Unique")</f>
        <v>Unique</v>
      </c>
    </row>
    <row r="792" spans="1:14" x14ac:dyDescent="0.2">
      <c r="A792" s="2">
        <f t="shared" si="35"/>
        <v>104</v>
      </c>
      <c r="B792" t="s">
        <v>674</v>
      </c>
      <c r="C792" t="s">
        <v>29</v>
      </c>
      <c r="D792" s="5">
        <v>34654</v>
      </c>
      <c r="E792" s="41">
        <f ca="1">DATEDIF(D792,TODAY(),"y")</f>
        <v>27</v>
      </c>
      <c r="F792" s="42" t="str">
        <f>IFERROR(VLOOKUP(B792&amp;C792,AUS_male_points_list!$A$3:$S$1048576,19,FALSE), IFERROR(VLOOKUP(B792&amp;C792,AUS_female_points_list!$A$3:$S$1048576,19,FALSE),""))</f>
        <v/>
      </c>
      <c r="G792" s="2" t="str">
        <f>_xlfn.IFNA(VLOOKUP(B792&amp;C792,Nat_Champs!$C$2:$D$41,2,),"")</f>
        <v/>
      </c>
      <c r="H792" s="79">
        <f>IFERROR(VLOOKUP(B792&amp;C792,AUS_male_Toplist_21_22!$O$3:$R$2969,2,FALSE),IFERROR(VLOOKUP(B792&amp;C792,AUS_female_Toplist_21_22!$O$3:$R$2879,2,FALSE),"Not found"))</f>
        <v>1017</v>
      </c>
      <c r="I792" s="79">
        <f>IFERROR(VLOOKUP(B792&amp;C792,AUS_male_Toplist_21_22!$O$3:$R$2969,3,FALSE),IFERROR(VLOOKUP(B792&amp;C792,AUS_female_Toplist_21_22!$O$3:$R$2879,3,FALSE),"Not found"))</f>
        <v>139</v>
      </c>
      <c r="J792" s="2">
        <f>IFERROR(VLOOKUP(B792&amp;C792,AUS_male_Toplist_21_22!$O$3:$R$2969,4,FALSE),IFERROR(VLOOKUP(B792&amp;C792,AUS_female_Toplist_21_22!$O$3:$R$2879,4,FALSE),"Not found"))</f>
        <v>29</v>
      </c>
      <c r="K792" s="2">
        <f>(COUNTIF($B$2:$B792,$B792)=1)+0</f>
        <v>0</v>
      </c>
      <c r="L792" s="2" t="str">
        <f>IF(K792=1,RANK(H792,$H$2:$H$1208,0),"Alternate event")</f>
        <v>Alternate event</v>
      </c>
      <c r="M792" s="2" t="str">
        <f t="shared" si="34"/>
        <v>Max STEVENS5000m</v>
      </c>
      <c r="N792" t="str">
        <f>IF(COUNTIFS($M$2:$M$3996, M792)&gt;1, "Duplicate", "Unique")</f>
        <v>Unique</v>
      </c>
    </row>
    <row r="793" spans="1:14" x14ac:dyDescent="0.2">
      <c r="A793" s="2">
        <f t="shared" si="35"/>
        <v>104</v>
      </c>
      <c r="B793" t="s">
        <v>856</v>
      </c>
      <c r="C793" t="s">
        <v>29</v>
      </c>
      <c r="D793" s="5">
        <v>44581</v>
      </c>
      <c r="E793" s="41">
        <f ca="1">DATEDIF(D793,TODAY(),"y")</f>
        <v>0</v>
      </c>
      <c r="F793" s="42" t="str">
        <f>IFERROR(VLOOKUP(B793&amp;C793,AUS_male_points_list!$A$3:$S$1048576,19,FALSE), IFERROR(VLOOKUP(B793&amp;C793,AUS_female_points_list!$A$3:$S$1048576,19,FALSE),""))</f>
        <v/>
      </c>
      <c r="G793" s="2" t="str">
        <f>_xlfn.IFNA(VLOOKUP(B793&amp;C793,Nat_Champs!$C$2:$D$41,2,),"")</f>
        <v/>
      </c>
      <c r="H793" s="79">
        <f>IFERROR(VLOOKUP(B793&amp;C793,AUS_male_Toplist_21_22!$O$3:$R$2969,2,FALSE),IFERROR(VLOOKUP(B793&amp;C793,AUS_female_Toplist_21_22!$O$3:$R$2879,2,FALSE),"Not found"))</f>
        <v>1017</v>
      </c>
      <c r="I793" s="79">
        <f>IFERROR(VLOOKUP(B793&amp;C793,AUS_male_Toplist_21_22!$O$3:$R$2969,3,FALSE),IFERROR(VLOOKUP(B793&amp;C793,AUS_female_Toplist_21_22!$O$3:$R$2879,3,FALSE),"Not found"))</f>
        <v>139</v>
      </c>
      <c r="J793" s="2">
        <f>IFERROR(VLOOKUP(B793&amp;C793,AUS_male_Toplist_21_22!$O$3:$R$2969,4,FALSE),IFERROR(VLOOKUP(B793&amp;C793,AUS_female_Toplist_21_22!$O$3:$R$2879,4,FALSE),"Not found"))</f>
        <v>29</v>
      </c>
      <c r="K793" s="2">
        <f>(COUNTIF($B$2:$B793,$B793)=1)+0</f>
        <v>1</v>
      </c>
      <c r="L793" s="2">
        <f>IF(K793=1,RANK(H793,$H$2:$H$1208,0),"Alternate event")</f>
        <v>518</v>
      </c>
      <c r="M793" s="2" t="str">
        <f t="shared" si="34"/>
        <v>Seth O'DONNELL5000m</v>
      </c>
      <c r="N793" t="str">
        <f>IF(COUNTIFS($M$2:$M$3996, M793)&gt;1, "Duplicate", "Unique")</f>
        <v>Unique</v>
      </c>
    </row>
    <row r="794" spans="1:14" x14ac:dyDescent="0.2">
      <c r="A794" s="2">
        <f t="shared" si="35"/>
        <v>104</v>
      </c>
      <c r="B794" t="s">
        <v>5462</v>
      </c>
      <c r="C794" t="s">
        <v>34</v>
      </c>
      <c r="D794" s="5">
        <v>44640</v>
      </c>
      <c r="E794" s="41">
        <f ca="1">DATEDIF(D794,TODAY(),"y")</f>
        <v>0</v>
      </c>
      <c r="F794" s="42" t="str">
        <f>IFERROR(VLOOKUP(B794&amp;C794,AUS_male_points_list!$A$3:$S$1048576,19,FALSE), IFERROR(VLOOKUP(B794&amp;C794,AUS_female_points_list!$A$3:$S$1048576,19,FALSE),""))</f>
        <v/>
      </c>
      <c r="G794" s="2" t="str">
        <f>_xlfn.IFNA(VLOOKUP(B794&amp;C794,Nat_Champs!$C$2:$D$41,2,),"")</f>
        <v/>
      </c>
      <c r="H794" s="79">
        <f>IFERROR(VLOOKUP(B794&amp;C794,AUS_male_Toplist_21_22!$O$3:$R$2969,2,FALSE),IFERROR(VLOOKUP(B794&amp;C794,AUS_female_Toplist_21_22!$O$3:$R$2879,2,FALSE),"Not found"))</f>
        <v>884</v>
      </c>
      <c r="I794" s="79">
        <f>IFERROR(VLOOKUP(B794&amp;C794,AUS_male_Toplist_21_22!$O$3:$R$2969,3,FALSE),IFERROR(VLOOKUP(B794&amp;C794,AUS_female_Toplist_21_22!$O$3:$R$2879,3,FALSE),"Not found"))</f>
        <v>139</v>
      </c>
      <c r="J794" s="2">
        <f>IFERROR(VLOOKUP(B794&amp;C794,AUS_male_Toplist_21_22!$O$3:$R$2969,4,FALSE),IFERROR(VLOOKUP(B794&amp;C794,AUS_female_Toplist_21_22!$O$3:$R$2879,4,FALSE),"Not found"))</f>
        <v>33</v>
      </c>
      <c r="K794" s="2">
        <f>(COUNTIF($B$2:$B794,$B794)=1)+0</f>
        <v>1</v>
      </c>
      <c r="L794" s="2">
        <f>IF(K794=1,RANK(H794,$H$2:$H$1208,0),"Alternate event")</f>
        <v>850</v>
      </c>
      <c r="M794" s="2" t="str">
        <f t="shared" si="34"/>
        <v>Ruby MCPHILLIPS3000msc</v>
      </c>
      <c r="N794" t="str">
        <f>IF(COUNTIFS($M$2:$M$3996, M794)&gt;1, "Duplicate", "Unique")</f>
        <v>Unique</v>
      </c>
    </row>
    <row r="795" spans="1:14" x14ac:dyDescent="0.2">
      <c r="A795" s="2">
        <f t="shared" si="35"/>
        <v>104</v>
      </c>
      <c r="B795" t="s">
        <v>527</v>
      </c>
      <c r="C795" t="s">
        <v>25</v>
      </c>
      <c r="D795" s="5">
        <v>38290</v>
      </c>
      <c r="E795" s="41">
        <f ca="1">DATEDIF(D795,TODAY(),"y")</f>
        <v>17</v>
      </c>
      <c r="F795" s="42" t="str">
        <f>IFERROR(VLOOKUP(B795&amp;C795,AUS_male_points_list!$A$3:$S$1048576,19,FALSE), IFERROR(VLOOKUP(B795&amp;C795,AUS_female_points_list!$A$3:$S$1048576,19,FALSE),""))</f>
        <v/>
      </c>
      <c r="G795" s="2" t="str">
        <f>_xlfn.IFNA(VLOOKUP(B795&amp;C795,Nat_Champs!$C$2:$D$41,2,),"")</f>
        <v/>
      </c>
      <c r="H795" s="79">
        <f>IFERROR(VLOOKUP(B795&amp;C795,AUS_male_Toplist_21_22!$O$3:$R$2969,2,FALSE),IFERROR(VLOOKUP(B795&amp;C795,AUS_female_Toplist_21_22!$O$3:$R$2879,2,FALSE),"Not found"))</f>
        <v>1058</v>
      </c>
      <c r="I795" s="79">
        <f>IFERROR(VLOOKUP(B795&amp;C795,AUS_male_Toplist_21_22!$O$3:$R$2969,3,FALSE),IFERROR(VLOOKUP(B795&amp;C795,AUS_female_Toplist_21_22!$O$3:$R$2879,3,FALSE),"Not found"))</f>
        <v>140</v>
      </c>
      <c r="J795" s="2">
        <f>IFERROR(VLOOKUP(B795&amp;C795,AUS_male_Toplist_21_22!$O$3:$R$2969,4,FALSE),IFERROR(VLOOKUP(B795&amp;C795,AUS_female_Toplist_21_22!$O$3:$R$2879,4,FALSE),"Not found"))</f>
        <v>15</v>
      </c>
      <c r="K795" s="2">
        <f>(COUNTIF($B$2:$B795,$B795)=1)+0</f>
        <v>1</v>
      </c>
      <c r="L795" s="2">
        <f>IF(K795=1,RANK(H795,$H$2:$H$1208,0),"Alternate event")</f>
        <v>352</v>
      </c>
      <c r="M795" s="2" t="str">
        <f t="shared" si="34"/>
        <v>Ryan TARRANT200m</v>
      </c>
      <c r="N795" t="str">
        <f>IF(COUNTIFS($M$2:$M$3996, M795)&gt;1, "Duplicate", "Unique")</f>
        <v>Unique</v>
      </c>
    </row>
    <row r="796" spans="1:14" x14ac:dyDescent="0.2">
      <c r="A796" s="2">
        <f t="shared" si="35"/>
        <v>104</v>
      </c>
      <c r="B796" t="s">
        <v>5253</v>
      </c>
      <c r="C796" t="s">
        <v>38</v>
      </c>
      <c r="D796" s="5">
        <v>37888</v>
      </c>
      <c r="E796" s="41">
        <f ca="1">DATEDIF(D796,TODAY(),"y")</f>
        <v>18</v>
      </c>
      <c r="F796" s="42" t="str">
        <f>IFERROR(VLOOKUP(B796&amp;C796,AUS_male_points_list!$A$3:$S$1048576,19,FALSE), IFERROR(VLOOKUP(B796&amp;C796,AUS_female_points_list!$A$3:$S$1048576,19,FALSE),""))</f>
        <v/>
      </c>
      <c r="G796" s="2" t="str">
        <f>_xlfn.IFNA(VLOOKUP(B796&amp;C796,Nat_Champs!$C$2:$D$41,2,),"")</f>
        <v/>
      </c>
      <c r="H796" s="79">
        <f>IFERROR(VLOOKUP(B796&amp;C796,AUS_male_Toplist_21_22!$O$3:$R$2969,2,FALSE),IFERROR(VLOOKUP(B796&amp;C796,AUS_female_Toplist_21_22!$O$3:$R$2879,2,FALSE),"Not found"))</f>
        <v>915</v>
      </c>
      <c r="I796" s="79">
        <f>IFERROR(VLOOKUP(B796&amp;C796,AUS_male_Toplist_21_22!$O$3:$R$2969,3,FALSE),IFERROR(VLOOKUP(B796&amp;C796,AUS_female_Toplist_21_22!$O$3:$R$2879,3,FALSE),"Not found"))</f>
        <v>140</v>
      </c>
      <c r="J796" s="2">
        <f>IFERROR(VLOOKUP(B796&amp;C796,AUS_male_Toplist_21_22!$O$3:$R$2969,4,FALSE),IFERROR(VLOOKUP(B796&amp;C796,AUS_female_Toplist_21_22!$O$3:$R$2879,4,FALSE),"Not found"))</f>
        <v>15</v>
      </c>
      <c r="K796" s="2">
        <f>(COUNTIF($B$2:$B796,$B796)=1)+0</f>
        <v>1</v>
      </c>
      <c r="L796" s="2">
        <f>IF(K796=1,RANK(H796,$H$2:$H$1208,0),"Alternate event")</f>
        <v>808</v>
      </c>
      <c r="M796" s="2" t="str">
        <f t="shared" si="34"/>
        <v>Jay LOUISON-ROEtriple-jump</v>
      </c>
      <c r="N796" t="str">
        <f>IF(COUNTIFS($M$2:$M$3996, M796)&gt;1, "Duplicate", "Unique")</f>
        <v>Unique</v>
      </c>
    </row>
    <row r="797" spans="1:14" x14ac:dyDescent="0.2">
      <c r="A797" s="2">
        <f t="shared" si="35"/>
        <v>104</v>
      </c>
      <c r="B797" t="s">
        <v>453</v>
      </c>
      <c r="C797" s="5" t="s">
        <v>39</v>
      </c>
      <c r="D797" s="5">
        <v>36466</v>
      </c>
      <c r="E797" s="41">
        <f ca="1">DATEDIF(D797,TODAY(),"y")</f>
        <v>22</v>
      </c>
      <c r="F797" s="42" t="str">
        <f>IFERROR(VLOOKUP(B797&amp;C797,AUS_male_points_list!$A$3:$S$1048576,19,FALSE), IFERROR(VLOOKUP(B797&amp;C797,AUS_female_points_list!$A$3:$S$1048576,19,FALSE),""))</f>
        <v/>
      </c>
      <c r="G797" s="2" t="str">
        <f>_xlfn.IFNA(VLOOKUP(B797&amp;C797,Nat_Champs!$C$2:$D$41,2,),"")</f>
        <v/>
      </c>
      <c r="H797" s="79">
        <f>IFERROR(VLOOKUP(B797&amp;C797,AUS_male_Toplist_21_22!$O$3:$R$2969,2,FALSE),IFERROR(VLOOKUP(B797&amp;C797,AUS_female_Toplist_21_22!$O$3:$R$2879,2,FALSE),"Not found"))</f>
        <v>781</v>
      </c>
      <c r="I797" s="79">
        <f>IFERROR(VLOOKUP(B797&amp;C797,AUS_male_Toplist_21_22!$O$3:$R$2969,3,FALSE),IFERROR(VLOOKUP(B797&amp;C797,AUS_female_Toplist_21_22!$O$3:$R$2879,3,FALSE),"Not found"))</f>
        <v>140</v>
      </c>
      <c r="J797" s="2">
        <f>IFERROR(VLOOKUP(B797&amp;C797,AUS_male_Toplist_21_22!$O$3:$R$2969,4,FALSE),IFERROR(VLOOKUP(B797&amp;C797,AUS_female_Toplist_21_22!$O$3:$R$2879,4,FALSE),"Not found"))</f>
        <v>16</v>
      </c>
      <c r="K797" s="2">
        <f>(COUNTIF($B$2:$B797,$B797)=1)+0</f>
        <v>0</v>
      </c>
      <c r="L797" s="2" t="str">
        <f>IF(K797=1,RANK(H797,$H$2:$H$1208,0),"Alternate event")</f>
        <v>Alternate event</v>
      </c>
      <c r="M797" s="2" t="str">
        <f t="shared" si="34"/>
        <v>Sina WILDRAUTshot-put</v>
      </c>
      <c r="N797" t="str">
        <f>IF(COUNTIFS($M$2:$M$3996, M797)&gt;1, "Duplicate", "Unique")</f>
        <v>Unique</v>
      </c>
    </row>
    <row r="798" spans="1:14" x14ac:dyDescent="0.2">
      <c r="A798" s="2">
        <f t="shared" si="35"/>
        <v>104</v>
      </c>
      <c r="B798" t="s">
        <v>357</v>
      </c>
      <c r="C798" t="s">
        <v>33</v>
      </c>
      <c r="D798" s="5">
        <v>35755</v>
      </c>
      <c r="E798" s="41">
        <f ca="1">DATEDIF(D798,TODAY(),"y")</f>
        <v>24</v>
      </c>
      <c r="F798" s="42" t="str">
        <f>IFERROR(VLOOKUP(B798&amp;C798,AUS_male_points_list!$A$3:$S$1048576,19,FALSE), IFERROR(VLOOKUP(B798&amp;C798,AUS_female_points_list!$A$3:$S$1048576,19,FALSE),""))</f>
        <v/>
      </c>
      <c r="G798" s="2" t="str">
        <f>_xlfn.IFNA(VLOOKUP(B798&amp;C798,Nat_Champs!$C$2:$D$41,2,),"")</f>
        <v/>
      </c>
      <c r="H798" s="79">
        <f>IFERROR(VLOOKUP(B798&amp;C798,AUS_male_Toplist_21_22!$O$3:$R$2969,2,FALSE),IFERROR(VLOOKUP(B798&amp;C798,AUS_female_Toplist_21_22!$O$3:$R$2879,2,FALSE),"Not found"))</f>
        <v>983</v>
      </c>
      <c r="I798" s="79">
        <f>IFERROR(VLOOKUP(B798&amp;C798,AUS_male_Toplist_21_22!$O$3:$R$2969,3,FALSE),IFERROR(VLOOKUP(B798&amp;C798,AUS_female_Toplist_21_22!$O$3:$R$2879,3,FALSE),"Not found"))</f>
        <v>140</v>
      </c>
      <c r="J798" s="2">
        <f>IFERROR(VLOOKUP(B798&amp;C798,AUS_male_Toplist_21_22!$O$3:$R$2969,4,FALSE),IFERROR(VLOOKUP(B798&amp;C798,AUS_female_Toplist_21_22!$O$3:$R$2879,4,FALSE),"Not found"))</f>
        <v>18</v>
      </c>
      <c r="K798" s="2">
        <f>(COUNTIF($B$2:$B798,$B798)=1)+0</f>
        <v>1</v>
      </c>
      <c r="L798" s="2">
        <f>IF(K798=1,RANK(H798,$H$2:$H$1208,0),"Alternate event")</f>
        <v>638</v>
      </c>
      <c r="M798" s="2" t="str">
        <f t="shared" si="34"/>
        <v>Susie SEITARIDIS400mh</v>
      </c>
      <c r="N798" t="str">
        <f>IF(COUNTIFS($M$2:$M$3996, M798)&gt;1, "Duplicate", "Unique")</f>
        <v>Unique</v>
      </c>
    </row>
    <row r="799" spans="1:14" x14ac:dyDescent="0.2">
      <c r="A799" s="2">
        <f t="shared" si="35"/>
        <v>104</v>
      </c>
      <c r="B799" t="s">
        <v>4728</v>
      </c>
      <c r="C799" t="s">
        <v>29</v>
      </c>
      <c r="D799" s="5">
        <v>33203</v>
      </c>
      <c r="E799" s="41">
        <f ca="1">DATEDIF(D799,TODAY(),"y")</f>
        <v>31</v>
      </c>
      <c r="F799" s="42" t="str">
        <f>IFERROR(VLOOKUP(B799&amp;C799,AUS_male_points_list!$A$3:$S$1048576,19,FALSE), IFERROR(VLOOKUP(B799&amp;C799,AUS_female_points_list!$A$3:$S$1048576,19,FALSE),""))</f>
        <v/>
      </c>
      <c r="G799" s="2" t="str">
        <f>_xlfn.IFNA(VLOOKUP(B799&amp;C799,Nat_Champs!$C$2:$D$41,2,),"")</f>
        <v/>
      </c>
      <c r="H799" s="79">
        <f>IFERROR(VLOOKUP(B799&amp;C799,AUS_male_Toplist_21_22!$O$3:$R$2969,2,FALSE),IFERROR(VLOOKUP(B799&amp;C799,AUS_female_Toplist_21_22!$O$3:$R$2879,2,FALSE),"Not found"))</f>
        <v>1016</v>
      </c>
      <c r="I799" s="79">
        <f>IFERROR(VLOOKUP(B799&amp;C799,AUS_male_Toplist_21_22!$O$3:$R$2969,3,FALSE),IFERROR(VLOOKUP(B799&amp;C799,AUS_female_Toplist_21_22!$O$3:$R$2879,3,FALSE),"Not found"))</f>
        <v>140</v>
      </c>
      <c r="J799" s="2">
        <f>IFERROR(VLOOKUP(B799&amp;C799,AUS_male_Toplist_21_22!$O$3:$R$2969,4,FALSE),IFERROR(VLOOKUP(B799&amp;C799,AUS_female_Toplist_21_22!$O$3:$R$2879,4,FALSE),"Not found"))</f>
        <v>28</v>
      </c>
      <c r="K799" s="2">
        <f>(COUNTIF($B$2:$B799,$B799)=1)+0</f>
        <v>1</v>
      </c>
      <c r="L799" s="2">
        <f>IF(K799=1,RANK(H799,$H$2:$H$1208,0),"Alternate event")</f>
        <v>524</v>
      </c>
      <c r="M799" s="2" t="str">
        <f t="shared" si="34"/>
        <v>Abigail NORDBERG5000m</v>
      </c>
      <c r="N799" t="str">
        <f>IF(COUNTIFS($M$2:$M$3996, M799)&gt;1, "Duplicate", "Unique")</f>
        <v>Unique</v>
      </c>
    </row>
    <row r="800" spans="1:14" x14ac:dyDescent="0.2">
      <c r="A800" s="2">
        <f t="shared" si="35"/>
        <v>104</v>
      </c>
      <c r="B800" t="s">
        <v>247</v>
      </c>
      <c r="C800" t="s">
        <v>27</v>
      </c>
      <c r="D800" s="5">
        <v>36492</v>
      </c>
      <c r="E800" s="41">
        <f ca="1">DATEDIF(D800,TODAY(),"y")</f>
        <v>22</v>
      </c>
      <c r="F800" s="42" t="str">
        <f>IFERROR(VLOOKUP(B800&amp;C800,AUS_male_points_list!$A$3:$S$1048576,19,FALSE), IFERROR(VLOOKUP(B800&amp;C800,AUS_female_points_list!$A$3:$S$1048576,19,FALSE),""))</f>
        <v/>
      </c>
      <c r="G800" s="2" t="str">
        <f>_xlfn.IFNA(VLOOKUP(B800&amp;C800,Nat_Champs!$C$2:$D$41,2,),"")</f>
        <v/>
      </c>
      <c r="H800" s="79">
        <f>IFERROR(VLOOKUP(B800&amp;C800,AUS_male_Toplist_21_22!$O$3:$R$2969,2,FALSE),IFERROR(VLOOKUP(B800&amp;C800,AUS_female_Toplist_21_22!$O$3:$R$2879,2,FALSE),"Not found"))</f>
        <v>1032</v>
      </c>
      <c r="I800" s="79">
        <f>IFERROR(VLOOKUP(B800&amp;C800,AUS_male_Toplist_21_22!$O$3:$R$2969,3,FALSE),IFERROR(VLOOKUP(B800&amp;C800,AUS_female_Toplist_21_22!$O$3:$R$2879,3,FALSE),"Not found"))</f>
        <v>140</v>
      </c>
      <c r="J800" s="2">
        <f>IFERROR(VLOOKUP(B800&amp;C800,AUS_male_Toplist_21_22!$O$3:$R$2969,4,FALSE),IFERROR(VLOOKUP(B800&amp;C800,AUS_female_Toplist_21_22!$O$3:$R$2879,4,FALSE),"Not found"))</f>
        <v>29</v>
      </c>
      <c r="K800" s="2">
        <f>(COUNTIF($B$2:$B800,$B800)=1)+0</f>
        <v>1</v>
      </c>
      <c r="L800" s="2">
        <f>IF(K800=1,RANK(H800,$H$2:$H$1208,0),"Alternate event")</f>
        <v>463</v>
      </c>
      <c r="M800" s="2" t="str">
        <f t="shared" si="34"/>
        <v>Amy BENNETT800m</v>
      </c>
      <c r="N800" t="str">
        <f>IF(COUNTIFS($M$2:$M$3996, M800)&gt;1, "Duplicate", "Unique")</f>
        <v>Unique</v>
      </c>
    </row>
    <row r="801" spans="1:14" x14ac:dyDescent="0.2">
      <c r="A801" s="2">
        <f t="shared" si="35"/>
        <v>104</v>
      </c>
      <c r="B801" t="s">
        <v>963</v>
      </c>
      <c r="C801" t="s">
        <v>41</v>
      </c>
      <c r="D801" s="5">
        <v>44701</v>
      </c>
      <c r="E801" s="41" t="e">
        <f ca="1">DATEDIF(D801,TODAY(),"y")</f>
        <v>#NUM!</v>
      </c>
      <c r="F801" s="42" t="str">
        <f>IFERROR(VLOOKUP(B801&amp;C801,AUS_male_points_list!$A$3:$S$1048576,19,FALSE), IFERROR(VLOOKUP(B801&amp;C801,AUS_female_points_list!$A$3:$S$1048576,19,FALSE),""))</f>
        <v/>
      </c>
      <c r="G801" s="2" t="str">
        <f>_xlfn.IFNA(VLOOKUP(B801&amp;C801,Nat_Champs!$C$2:$D$41,2,),"")</f>
        <v/>
      </c>
      <c r="H801" s="79">
        <f>IFERROR(VLOOKUP(B801&amp;C801,AUS_male_Toplist_21_22!$O$3:$R$2969,2,FALSE),IFERROR(VLOOKUP(B801&amp;C801,AUS_female_Toplist_21_22!$O$3:$R$2879,2,FALSE),"Not found"))</f>
        <v>747</v>
      </c>
      <c r="I801" s="79">
        <f>IFERROR(VLOOKUP(B801&amp;C801,AUS_male_Toplist_21_22!$O$3:$R$2969,3,FALSE),IFERROR(VLOOKUP(B801&amp;C801,AUS_female_Toplist_21_22!$O$3:$R$2879,3,FALSE),"Not found"))</f>
        <v>140</v>
      </c>
      <c r="J801" s="2">
        <f>IFERROR(VLOOKUP(B801&amp;C801,AUS_male_Toplist_21_22!$O$3:$R$2969,4,FALSE),IFERROR(VLOOKUP(B801&amp;C801,AUS_female_Toplist_21_22!$O$3:$R$2879,4,FALSE),"Not found"))</f>
        <v>29</v>
      </c>
      <c r="K801" s="2">
        <f>(COUNTIF($B$2:$B801,$B801)=1)+0</f>
        <v>1</v>
      </c>
      <c r="L801" s="2">
        <f>IF(K801=1,RANK(H801,$H$2:$H$1208,0),"Alternate event")</f>
        <v>953</v>
      </c>
      <c r="M801" s="2" t="str">
        <f t="shared" si="34"/>
        <v>Tiana PAVLOVICHjavelin-throw</v>
      </c>
      <c r="N801" t="str">
        <f>IF(COUNTIFS($M$2:$M$3996, M801)&gt;1, "Duplicate", "Unique")</f>
        <v>Unique</v>
      </c>
    </row>
    <row r="802" spans="1:14" x14ac:dyDescent="0.2">
      <c r="A802" s="2">
        <f t="shared" si="35"/>
        <v>104</v>
      </c>
      <c r="B802" t="s">
        <v>278</v>
      </c>
      <c r="C802" t="s">
        <v>28</v>
      </c>
      <c r="D802" s="5">
        <v>36601</v>
      </c>
      <c r="E802" s="41">
        <f ca="1">DATEDIF(D802,TODAY(),"y")</f>
        <v>22</v>
      </c>
      <c r="F802" s="42" t="str">
        <f>IFERROR(VLOOKUP(B802&amp;C802,AUS_male_points_list!$A$3:$S$1048576,19,FALSE), IFERROR(VLOOKUP(B802&amp;C802,AUS_female_points_list!$A$3:$S$1048576,19,FALSE),""))</f>
        <v/>
      </c>
      <c r="G802" s="2" t="str">
        <f>_xlfn.IFNA(VLOOKUP(B802&amp;C802,Nat_Champs!$C$2:$D$41,2,),"")</f>
        <v/>
      </c>
      <c r="H802" s="79">
        <f>IFERROR(VLOOKUP(B802&amp;C802,AUS_male_Toplist_21_22!$O$3:$R$2969,2,FALSE),IFERROR(VLOOKUP(B802&amp;C802,AUS_female_Toplist_21_22!$O$3:$R$2879,2,FALSE),"Not found"))</f>
        <v>1042</v>
      </c>
      <c r="I802" s="79">
        <f>IFERROR(VLOOKUP(B802&amp;C802,AUS_male_Toplist_21_22!$O$3:$R$2969,3,FALSE),IFERROR(VLOOKUP(B802&amp;C802,AUS_female_Toplist_21_22!$O$3:$R$2879,3,FALSE),"Not found"))</f>
        <v>140</v>
      </c>
      <c r="J802" s="2">
        <f>IFERROR(VLOOKUP(B802&amp;C802,AUS_male_Toplist_21_22!$O$3:$R$2969,4,FALSE),IFERROR(VLOOKUP(B802&amp;C802,AUS_female_Toplist_21_22!$O$3:$R$2879,4,FALSE),"Not found"))</f>
        <v>31</v>
      </c>
      <c r="K802" s="2">
        <f>(COUNTIF($B$2:$B802,$B802)=1)+0</f>
        <v>0</v>
      </c>
      <c r="L802" s="2" t="str">
        <f>IF(K802=1,RANK(H802,$H$2:$H$1208,0),"Alternate event")</f>
        <v>Alternate event</v>
      </c>
      <c r="M802" s="2" t="str">
        <f t="shared" si="34"/>
        <v>Klara DESS1500m</v>
      </c>
      <c r="N802" t="str">
        <f>IF(COUNTIFS($M$2:$M$3996, M802)&gt;1, "Duplicate", "Unique")</f>
        <v>Unique</v>
      </c>
    </row>
    <row r="803" spans="1:14" x14ac:dyDescent="0.2">
      <c r="A803" s="2">
        <f t="shared" si="35"/>
        <v>104</v>
      </c>
      <c r="B803" t="s">
        <v>5463</v>
      </c>
      <c r="C803" t="s">
        <v>34</v>
      </c>
      <c r="D803" s="5">
        <v>44671</v>
      </c>
      <c r="E803" s="41" t="e">
        <f ca="1">DATEDIF(D803,TODAY(),"y")</f>
        <v>#NUM!</v>
      </c>
      <c r="F803" s="42" t="str">
        <f>IFERROR(VLOOKUP(B803&amp;C803,AUS_male_points_list!$A$3:$S$1048576,19,FALSE), IFERROR(VLOOKUP(B803&amp;C803,AUS_female_points_list!$A$3:$S$1048576,19,FALSE),""))</f>
        <v/>
      </c>
      <c r="G803" s="2" t="str">
        <f>_xlfn.IFNA(VLOOKUP(B803&amp;C803,Nat_Champs!$C$2:$D$41,2,),"")</f>
        <v/>
      </c>
      <c r="H803" s="79">
        <f>IFERROR(VLOOKUP(B803&amp;C803,AUS_male_Toplist_21_22!$O$3:$R$2969,2,FALSE),IFERROR(VLOOKUP(B803&amp;C803,AUS_female_Toplist_21_22!$O$3:$R$2879,2,FALSE),"Not found"))</f>
        <v>882</v>
      </c>
      <c r="I803" s="79">
        <f>IFERROR(VLOOKUP(B803&amp;C803,AUS_male_Toplist_21_22!$O$3:$R$2969,3,FALSE),IFERROR(VLOOKUP(B803&amp;C803,AUS_female_Toplist_21_22!$O$3:$R$2879,3,FALSE),"Not found"))</f>
        <v>140</v>
      </c>
      <c r="J803" s="2">
        <f>IFERROR(VLOOKUP(B803&amp;C803,AUS_male_Toplist_21_22!$O$3:$R$2969,4,FALSE),IFERROR(VLOOKUP(B803&amp;C803,AUS_female_Toplist_21_22!$O$3:$R$2879,4,FALSE),"Not found"))</f>
        <v>34</v>
      </c>
      <c r="K803" s="2">
        <f>(COUNTIF($B$2:$B803,$B803)=1)+0</f>
        <v>1</v>
      </c>
      <c r="L803" s="2">
        <f>IF(K803=1,RANK(H803,$H$2:$H$1208,0),"Alternate event")</f>
        <v>857</v>
      </c>
      <c r="M803" s="2" t="str">
        <f t="shared" si="34"/>
        <v>Emma-Kate WATT3000msc</v>
      </c>
      <c r="N803" t="str">
        <f>IF(COUNTIFS($M$2:$M$3996, M803)&gt;1, "Duplicate", "Unique")</f>
        <v>Unique</v>
      </c>
    </row>
    <row r="804" spans="1:14" x14ac:dyDescent="0.2">
      <c r="A804" s="2">
        <f t="shared" si="35"/>
        <v>104</v>
      </c>
      <c r="B804" t="s">
        <v>1056</v>
      </c>
      <c r="C804" t="s">
        <v>39</v>
      </c>
      <c r="D804" s="5">
        <v>37932</v>
      </c>
      <c r="E804" s="41">
        <f ca="1">DATEDIF(D804,TODAY(),"y")</f>
        <v>18</v>
      </c>
      <c r="F804" s="42" t="str">
        <f>IFERROR(VLOOKUP(B804&amp;C804,AUS_male_points_list!$A$3:$S$1048576,19,FALSE), IFERROR(VLOOKUP(B804&amp;C804,AUS_female_points_list!$A$3:$S$1048576,19,FALSE),""))</f>
        <v/>
      </c>
      <c r="G804" s="2" t="str">
        <f>_xlfn.IFNA(VLOOKUP(B804&amp;C804,Nat_Champs!$C$2:$D$41,2,),"")</f>
        <v/>
      </c>
      <c r="H804" s="79">
        <f>IFERROR(VLOOKUP(B804&amp;C804,AUS_male_Toplist_21_22!$O$3:$R$2969,2,FALSE),IFERROR(VLOOKUP(B804&amp;C804,AUS_female_Toplist_21_22!$O$3:$R$2879,2,FALSE),"Not found"))</f>
        <v>850</v>
      </c>
      <c r="I804" s="79">
        <f>IFERROR(VLOOKUP(B804&amp;C804,AUS_male_Toplist_21_22!$O$3:$R$2969,3,FALSE),IFERROR(VLOOKUP(B804&amp;C804,AUS_female_Toplist_21_22!$O$3:$R$2879,3,FALSE),"Not found"))</f>
        <v>141</v>
      </c>
      <c r="J804" s="2">
        <f>IFERROR(VLOOKUP(B804&amp;C804,AUS_male_Toplist_21_22!$O$3:$R$2969,4,FALSE),IFERROR(VLOOKUP(B804&amp;C804,AUS_female_Toplist_21_22!$O$3:$R$2879,4,FALSE),"Not found"))</f>
        <v>11</v>
      </c>
      <c r="K804" s="2">
        <f>(COUNTIF($B$2:$B804,$B804)=1)+0</f>
        <v>1</v>
      </c>
      <c r="L804" s="2">
        <f>IF(K804=1,RANK(H804,$H$2:$H$1208,0),"Alternate event")</f>
        <v>894</v>
      </c>
      <c r="M804" s="2" t="str">
        <f t="shared" si="34"/>
        <v>Jason PARMAXIDISshot-put</v>
      </c>
      <c r="N804" t="str">
        <f>IF(COUNTIFS($M$2:$M$3996, M804)&gt;1, "Duplicate", "Unique")</f>
        <v>Unique</v>
      </c>
    </row>
    <row r="805" spans="1:14" x14ac:dyDescent="0.2">
      <c r="A805" s="2">
        <f t="shared" si="35"/>
        <v>104</v>
      </c>
      <c r="B805" t="s">
        <v>616</v>
      </c>
      <c r="C805" t="s">
        <v>27</v>
      </c>
      <c r="D805" s="5">
        <v>35196</v>
      </c>
      <c r="E805" s="41">
        <f ca="1">DATEDIF(D805,TODAY(),"y")</f>
        <v>25</v>
      </c>
      <c r="F805" s="42" t="str">
        <f>IFERROR(VLOOKUP(B805&amp;C805,AUS_male_points_list!$A$3:$S$1048576,19,FALSE), IFERROR(VLOOKUP(B805&amp;C805,AUS_female_points_list!$A$3:$S$1048576,19,FALSE),""))</f>
        <v/>
      </c>
      <c r="G805" s="2" t="str">
        <f>_xlfn.IFNA(VLOOKUP(B805&amp;C805,Nat_Champs!$C$2:$D$41,2,),"")</f>
        <v/>
      </c>
      <c r="H805" s="79">
        <f>IFERROR(VLOOKUP(B805&amp;C805,AUS_male_Toplist_21_22!$O$3:$R$2969,2,FALSE),IFERROR(VLOOKUP(B805&amp;C805,AUS_female_Toplist_21_22!$O$3:$R$2879,2,FALSE),"Not found"))</f>
        <v>1047</v>
      </c>
      <c r="I805" s="79">
        <f>IFERROR(VLOOKUP(B805&amp;C805,AUS_male_Toplist_21_22!$O$3:$R$2969,3,FALSE),IFERROR(VLOOKUP(B805&amp;C805,AUS_female_Toplist_21_22!$O$3:$R$2879,3,FALSE),"Not found"))</f>
        <v>141</v>
      </c>
      <c r="J805" s="2">
        <f>IFERROR(VLOOKUP(B805&amp;C805,AUS_male_Toplist_21_22!$O$3:$R$2969,4,FALSE),IFERROR(VLOOKUP(B805&amp;C805,AUS_female_Toplist_21_22!$O$3:$R$2879,4,FALSE),"Not found"))</f>
        <v>13</v>
      </c>
      <c r="K805" s="2">
        <f>(COUNTIF($B$2:$B805,$B805)=1)+0</f>
        <v>1</v>
      </c>
      <c r="L805" s="2">
        <f>IF(K805=1,RANK(H805,$H$2:$H$1208,0),"Alternate event")</f>
        <v>400</v>
      </c>
      <c r="M805" s="2" t="str">
        <f t="shared" si="34"/>
        <v>Riley MCGOWN800m</v>
      </c>
      <c r="N805" t="str">
        <f>IF(COUNTIFS($M$2:$M$3996, M805)&gt;1, "Duplicate", "Unique")</f>
        <v>Unique</v>
      </c>
    </row>
    <row r="806" spans="1:14" x14ac:dyDescent="0.2">
      <c r="A806" s="2">
        <f t="shared" si="35"/>
        <v>104</v>
      </c>
      <c r="B806" t="s">
        <v>1006</v>
      </c>
      <c r="C806" t="s">
        <v>25</v>
      </c>
      <c r="D806" s="5">
        <v>35798</v>
      </c>
      <c r="E806" s="41">
        <f ca="1">DATEDIF(D806,TODAY(),"y")</f>
        <v>24</v>
      </c>
      <c r="F806" s="42" t="str">
        <f>IFERROR(VLOOKUP(B806&amp;C806,AUS_male_points_list!$A$3:$S$1048576,19,FALSE), IFERROR(VLOOKUP(B806&amp;C806,AUS_female_points_list!$A$3:$S$1048576,19,FALSE),""))</f>
        <v/>
      </c>
      <c r="G806" s="2" t="str">
        <f>_xlfn.IFNA(VLOOKUP(B806&amp;C806,Nat_Champs!$C$2:$D$41,2,),"")</f>
        <v/>
      </c>
      <c r="H806" s="79">
        <f>IFERROR(VLOOKUP(B806&amp;C806,AUS_male_Toplist_21_22!$O$3:$R$2969,2,FALSE),IFERROR(VLOOKUP(B806&amp;C806,AUS_female_Toplist_21_22!$O$3:$R$2879,2,FALSE),"Not found"))</f>
        <v>1057</v>
      </c>
      <c r="I806" s="79">
        <f>IFERROR(VLOOKUP(B806&amp;C806,AUS_male_Toplist_21_22!$O$3:$R$2969,3,FALSE),IFERROR(VLOOKUP(B806&amp;C806,AUS_female_Toplist_21_22!$O$3:$R$2879,3,FALSE),"Not found"))</f>
        <v>141</v>
      </c>
      <c r="J806" s="2">
        <f>IFERROR(VLOOKUP(B806&amp;C806,AUS_male_Toplist_21_22!$O$3:$R$2969,4,FALSE),IFERROR(VLOOKUP(B806&amp;C806,AUS_female_Toplist_21_22!$O$3:$R$2879,4,FALSE),"Not found"))</f>
        <v>16</v>
      </c>
      <c r="K806" s="2">
        <f>(COUNTIF($B$2:$B806,$B806)=1)+0</f>
        <v>1</v>
      </c>
      <c r="L806" s="2">
        <f>IF(K806=1,RANK(H806,$H$2:$H$1208,0),"Alternate event")</f>
        <v>359</v>
      </c>
      <c r="M806" s="2" t="str">
        <f t="shared" si="34"/>
        <v>Thomas WILSON200m</v>
      </c>
      <c r="N806" t="str">
        <f>IF(COUNTIFS($M$2:$M$3996, M806)&gt;1, "Duplicate", "Unique")</f>
        <v>Unique</v>
      </c>
    </row>
    <row r="807" spans="1:14" x14ac:dyDescent="0.2">
      <c r="A807" s="2">
        <f t="shared" si="35"/>
        <v>104</v>
      </c>
      <c r="B807" t="s">
        <v>467</v>
      </c>
      <c r="C807" t="s">
        <v>32</v>
      </c>
      <c r="D807" s="5">
        <v>34986</v>
      </c>
      <c r="E807" s="41">
        <f ca="1">DATEDIF(D807,TODAY(),"y")</f>
        <v>26</v>
      </c>
      <c r="F807" s="42" t="str">
        <f>IFERROR(VLOOKUP(B807&amp;C807,AUS_male_points_list!$A$3:$S$1048576,19,FALSE), IFERROR(VLOOKUP(B807&amp;C807,AUS_female_points_list!$A$3:$S$1048576,19,FALSE),""))</f>
        <v/>
      </c>
      <c r="G807" s="2" t="str">
        <f>_xlfn.IFNA(VLOOKUP(B807&amp;C807,Nat_Champs!$C$2:$D$41,2,),"")</f>
        <v/>
      </c>
      <c r="H807" s="79">
        <f>IFERROR(VLOOKUP(B807&amp;C807,AUS_male_Toplist_21_22!$O$3:$R$2969,2,FALSE),IFERROR(VLOOKUP(B807&amp;C807,AUS_female_Toplist_21_22!$O$3:$R$2879,2,FALSE),"Not found"))</f>
        <v>996</v>
      </c>
      <c r="I807" s="79">
        <f>IFERROR(VLOOKUP(B807&amp;C807,AUS_male_Toplist_21_22!$O$3:$R$2969,3,FALSE),IFERROR(VLOOKUP(B807&amp;C807,AUS_female_Toplist_21_22!$O$3:$R$2879,3,FALSE),"Not found"))</f>
        <v>141</v>
      </c>
      <c r="J807" s="2">
        <f>IFERROR(VLOOKUP(B807&amp;C807,AUS_male_Toplist_21_22!$O$3:$R$2969,4,FALSE),IFERROR(VLOOKUP(B807&amp;C807,AUS_female_Toplist_21_22!$O$3:$R$2879,4,FALSE),"Not found"))</f>
        <v>20</v>
      </c>
      <c r="K807" s="2">
        <f>(COUNTIF($B$2:$B807,$B807)=1)+0</f>
        <v>0</v>
      </c>
      <c r="L807" s="2" t="str">
        <f>IF(K807=1,RANK(H807,$H$2:$H$1208,0),"Alternate event")</f>
        <v>Alternate event</v>
      </c>
      <c r="M807" s="2" t="str">
        <f t="shared" si="34"/>
        <v>Tori WEST100mh</v>
      </c>
      <c r="N807" t="str">
        <f>IF(COUNTIFS($M$2:$M$3996, M807)&gt;1, "Duplicate", "Unique")</f>
        <v>Unique</v>
      </c>
    </row>
    <row r="808" spans="1:14" x14ac:dyDescent="0.2">
      <c r="A808" s="2">
        <f t="shared" si="35"/>
        <v>104</v>
      </c>
      <c r="B808" t="s">
        <v>121</v>
      </c>
      <c r="C808" t="s">
        <v>2</v>
      </c>
      <c r="D808" s="5">
        <v>38462</v>
      </c>
      <c r="E808" s="41">
        <f ca="1">DATEDIF(D808,TODAY(),"y")</f>
        <v>16</v>
      </c>
      <c r="F808" s="42" t="str">
        <f>IFERROR(VLOOKUP(B808&amp;C808,AUS_male_points_list!$A$3:$S$1048576,19,FALSE), IFERROR(VLOOKUP(B808&amp;C808,AUS_female_points_list!$A$3:$S$1048576,19,FALSE),""))</f>
        <v/>
      </c>
      <c r="G808" s="2" t="str">
        <f>_xlfn.IFNA(VLOOKUP(B808&amp;C808,Nat_Champs!$C$2:$D$41,2,),"")</f>
        <v/>
      </c>
      <c r="H808" s="79">
        <f>IFERROR(VLOOKUP(B808&amp;C808,AUS_male_Toplist_21_22!$O$3:$R$2969,2,FALSE),IFERROR(VLOOKUP(B808&amp;C808,AUS_female_Toplist_21_22!$O$3:$R$2879,2,FALSE),"Not found"))</f>
        <v>1056</v>
      </c>
      <c r="I808" s="79">
        <f>IFERROR(VLOOKUP(B808&amp;C808,AUS_male_Toplist_21_22!$O$3:$R$2969,3,FALSE),IFERROR(VLOOKUP(B808&amp;C808,AUS_female_Toplist_21_22!$O$3:$R$2879,3,FALSE),"Not found"))</f>
        <v>141</v>
      </c>
      <c r="J808" s="2">
        <f>IFERROR(VLOOKUP(B808&amp;C808,AUS_male_Toplist_21_22!$O$3:$R$2969,4,FALSE),IFERROR(VLOOKUP(B808&amp;C808,AUS_female_Toplist_21_22!$O$3:$R$2879,4,FALSE),"Not found"))</f>
        <v>21</v>
      </c>
      <c r="K808" s="2">
        <f>(COUNTIF($B$2:$B808,$B808)=1)+0</f>
        <v>1</v>
      </c>
      <c r="L808" s="2">
        <f>IF(K808=1,RANK(H808,$H$2:$H$1208,0),"Alternate event")</f>
        <v>363</v>
      </c>
      <c r="M808" s="2" t="str">
        <f t="shared" si="34"/>
        <v>Aleksandra STOILOVA100m</v>
      </c>
      <c r="N808" t="str">
        <f>IF(COUNTIFS($M$2:$M$3996, M808)&gt;1, "Duplicate", "Unique")</f>
        <v>Unique</v>
      </c>
    </row>
    <row r="809" spans="1:14" x14ac:dyDescent="0.2">
      <c r="A809" s="2">
        <f t="shared" si="35"/>
        <v>104</v>
      </c>
      <c r="B809" t="s">
        <v>122</v>
      </c>
      <c r="C809" t="s">
        <v>2</v>
      </c>
      <c r="D809" s="5">
        <v>33463</v>
      </c>
      <c r="E809" s="41">
        <f ca="1">DATEDIF(D809,TODAY(),"y")</f>
        <v>30</v>
      </c>
      <c r="F809" s="42" t="str">
        <f>IFERROR(VLOOKUP(B809&amp;C809,AUS_male_points_list!$A$3:$S$1048576,19,FALSE), IFERROR(VLOOKUP(B809&amp;C809,AUS_female_points_list!$A$3:$S$1048576,19,FALSE),""))</f>
        <v/>
      </c>
      <c r="G809" s="2" t="str">
        <f>_xlfn.IFNA(VLOOKUP(B809&amp;C809,Nat_Champs!$C$2:$D$41,2,),"")</f>
        <v/>
      </c>
      <c r="H809" s="79">
        <f>IFERROR(VLOOKUP(B809&amp;C809,AUS_male_Toplist_21_22!$O$3:$R$2969,2,FALSE),IFERROR(VLOOKUP(B809&amp;C809,AUS_female_Toplist_21_22!$O$3:$R$2879,2,FALSE),"Not found"))</f>
        <v>1056</v>
      </c>
      <c r="I809" s="79">
        <f>IFERROR(VLOOKUP(B809&amp;C809,AUS_male_Toplist_21_22!$O$3:$R$2969,3,FALSE),IFERROR(VLOOKUP(B809&amp;C809,AUS_female_Toplist_21_22!$O$3:$R$2879,3,FALSE),"Not found"))</f>
        <v>141</v>
      </c>
      <c r="J809" s="2">
        <f>IFERROR(VLOOKUP(B809&amp;C809,AUS_male_Toplist_21_22!$O$3:$R$2969,4,FALSE),IFERROR(VLOOKUP(B809&amp;C809,AUS_female_Toplist_21_22!$O$3:$R$2879,4,FALSE),"Not found"))</f>
        <v>21</v>
      </c>
      <c r="K809" s="2">
        <f>(COUNTIF($B$2:$B809,$B809)=1)+0</f>
        <v>1</v>
      </c>
      <c r="L809" s="2">
        <f>IF(K809=1,RANK(H809,$H$2:$H$1208,0),"Alternate event")</f>
        <v>363</v>
      </c>
      <c r="M809" s="2" t="str">
        <f t="shared" si="34"/>
        <v>Ilana GRANDINE100m</v>
      </c>
      <c r="N809" t="str">
        <f>IF(COUNTIFS($M$2:$M$3996, M809)&gt;1, "Duplicate", "Unique")</f>
        <v>Unique</v>
      </c>
    </row>
    <row r="810" spans="1:14" x14ac:dyDescent="0.2">
      <c r="A810" s="2">
        <f t="shared" si="35"/>
        <v>104</v>
      </c>
      <c r="B810" t="s">
        <v>4599</v>
      </c>
      <c r="C810" t="s">
        <v>37</v>
      </c>
      <c r="D810" s="5">
        <v>36888</v>
      </c>
      <c r="E810" s="41">
        <f ca="1">DATEDIF(D810,TODAY(),"y")</f>
        <v>21</v>
      </c>
      <c r="F810" s="42" t="str">
        <f>IFERROR(VLOOKUP(B810&amp;C810,AUS_male_points_list!$A$3:$S$1048576,19,FALSE), IFERROR(VLOOKUP(B810&amp;C810,AUS_female_points_list!$A$3:$S$1048576,19,FALSE),""))</f>
        <v/>
      </c>
      <c r="G810" s="2" t="str">
        <f>_xlfn.IFNA(VLOOKUP(B810&amp;C810,Nat_Champs!$C$2:$D$41,2,),"")</f>
        <v/>
      </c>
      <c r="H810" s="79">
        <f>IFERROR(VLOOKUP(B810&amp;C810,AUS_male_Toplist_21_22!$O$3:$R$2969,2,FALSE),IFERROR(VLOOKUP(B810&amp;C810,AUS_female_Toplist_21_22!$O$3:$R$2879,2,FALSE),"Not found"))</f>
        <v>978</v>
      </c>
      <c r="I810" s="79">
        <f>IFERROR(VLOOKUP(B810&amp;C810,AUS_male_Toplist_21_22!$O$3:$R$2969,3,FALSE),IFERROR(VLOOKUP(B810&amp;C810,AUS_female_Toplist_21_22!$O$3:$R$2879,3,FALSE),"Not found"))</f>
        <v>141</v>
      </c>
      <c r="J810" s="2">
        <f>IFERROR(VLOOKUP(B810&amp;C810,AUS_male_Toplist_21_22!$O$3:$R$2969,4,FALSE),IFERROR(VLOOKUP(B810&amp;C810,AUS_female_Toplist_21_22!$O$3:$R$2879,4,FALSE),"Not found"))</f>
        <v>27</v>
      </c>
      <c r="K810" s="2">
        <f>(COUNTIF($B$2:$B810,$B810)=1)+0</f>
        <v>1</v>
      </c>
      <c r="L810" s="2">
        <f>IF(K810=1,RANK(H810,$H$2:$H$1208,0),"Alternate event")</f>
        <v>660</v>
      </c>
      <c r="M810" s="2" t="str">
        <f t="shared" si="34"/>
        <v>Patrick KROPPlong-jump</v>
      </c>
      <c r="N810" t="str">
        <f>IF(COUNTIFS($M$2:$M$3996, M810)&gt;1, "Duplicate", "Unique")</f>
        <v>Unique</v>
      </c>
    </row>
    <row r="811" spans="1:14" x14ac:dyDescent="0.2">
      <c r="A811" s="2">
        <f t="shared" si="35"/>
        <v>104</v>
      </c>
      <c r="B811" t="s">
        <v>1031</v>
      </c>
      <c r="C811" t="s">
        <v>37</v>
      </c>
      <c r="D811" s="5">
        <v>36798</v>
      </c>
      <c r="E811" s="41">
        <f ca="1">DATEDIF(D811,TODAY(),"y")</f>
        <v>21</v>
      </c>
      <c r="F811" s="42" t="str">
        <f>IFERROR(VLOOKUP(B811&amp;C811,AUS_male_points_list!$A$3:$S$1048576,19,FALSE), IFERROR(VLOOKUP(B811&amp;C811,AUS_female_points_list!$A$3:$S$1048576,19,FALSE),""))</f>
        <v/>
      </c>
      <c r="G811" s="2" t="str">
        <f>_xlfn.IFNA(VLOOKUP(B811&amp;C811,Nat_Champs!$C$2:$D$41,2,),"")</f>
        <v/>
      </c>
      <c r="H811" s="79">
        <f>IFERROR(VLOOKUP(B811&amp;C811,AUS_male_Toplist_21_22!$O$3:$R$2969,2,FALSE),IFERROR(VLOOKUP(B811&amp;C811,AUS_female_Toplist_21_22!$O$3:$R$2879,2,FALSE),"Not found"))</f>
        <v>978</v>
      </c>
      <c r="I811" s="79">
        <f>IFERROR(VLOOKUP(B811&amp;C811,AUS_male_Toplist_21_22!$O$3:$R$2969,3,FALSE),IFERROR(VLOOKUP(B811&amp;C811,AUS_female_Toplist_21_22!$O$3:$R$2879,3,FALSE),"Not found"))</f>
        <v>141</v>
      </c>
      <c r="J811" s="2">
        <f>IFERROR(VLOOKUP(B811&amp;C811,AUS_male_Toplist_21_22!$O$3:$R$2969,4,FALSE),IFERROR(VLOOKUP(B811&amp;C811,AUS_female_Toplist_21_22!$O$3:$R$2879,4,FALSE),"Not found"))</f>
        <v>27</v>
      </c>
      <c r="K811" s="2">
        <f>(COUNTIF($B$2:$B811,$B811)=1)+0</f>
        <v>0</v>
      </c>
      <c r="L811" s="2" t="str">
        <f>IF(K811=1,RANK(H811,$H$2:$H$1208,0),"Alternate event")</f>
        <v>Alternate event</v>
      </c>
      <c r="M811" s="2" t="str">
        <f t="shared" si="34"/>
        <v>Thomas PITTSlong-jump</v>
      </c>
      <c r="N811" t="str">
        <f>IF(COUNTIFS($M$2:$M$3996, M811)&gt;1, "Duplicate", "Unique")</f>
        <v>Unique</v>
      </c>
    </row>
    <row r="812" spans="1:14" x14ac:dyDescent="0.2">
      <c r="A812" s="2">
        <f t="shared" si="35"/>
        <v>104</v>
      </c>
      <c r="B812" t="s">
        <v>590</v>
      </c>
      <c r="C812" t="s">
        <v>26</v>
      </c>
      <c r="D812" s="5">
        <v>36946</v>
      </c>
      <c r="E812" s="41">
        <f ca="1">DATEDIF(D812,TODAY(),"y")</f>
        <v>21</v>
      </c>
      <c r="F812" s="42" t="str">
        <f>IFERROR(VLOOKUP(B812&amp;C812,AUS_male_points_list!$A$3:$S$1048576,19,FALSE), IFERROR(VLOOKUP(B812&amp;C812,AUS_female_points_list!$A$3:$S$1048576,19,FALSE),""))</f>
        <v/>
      </c>
      <c r="G812" s="2" t="str">
        <f>_xlfn.IFNA(VLOOKUP(B812&amp;C812,Nat_Champs!$C$2:$D$41,2,),"")</f>
        <v/>
      </c>
      <c r="H812" s="79">
        <f>IFERROR(VLOOKUP(B812&amp;C812,AUS_male_Toplist_21_22!$O$3:$R$2969,2,FALSE),IFERROR(VLOOKUP(B812&amp;C812,AUS_female_Toplist_21_22!$O$3:$R$2879,2,FALSE),"Not found"))</f>
        <v>1050</v>
      </c>
      <c r="I812" s="79">
        <f>IFERROR(VLOOKUP(B812&amp;C812,AUS_male_Toplist_21_22!$O$3:$R$2969,3,FALSE),IFERROR(VLOOKUP(B812&amp;C812,AUS_female_Toplist_21_22!$O$3:$R$2879,3,FALSE),"Not found"))</f>
        <v>142</v>
      </c>
      <c r="J812" s="2">
        <f>IFERROR(VLOOKUP(B812&amp;C812,AUS_male_Toplist_21_22!$O$3:$R$2969,4,FALSE),IFERROR(VLOOKUP(B812&amp;C812,AUS_female_Toplist_21_22!$O$3:$R$2879,4,FALSE),"Not found"))</f>
        <v>11</v>
      </c>
      <c r="K812" s="2">
        <f>(COUNTIF($B$2:$B812,$B812)=1)+0</f>
        <v>1</v>
      </c>
      <c r="L812" s="2">
        <f>IF(K812=1,RANK(H812,$H$2:$H$1208,0),"Alternate event")</f>
        <v>388</v>
      </c>
      <c r="M812" s="2" t="str">
        <f t="shared" si="34"/>
        <v>Callum RORISON400m</v>
      </c>
      <c r="N812" t="str">
        <f>IF(COUNTIFS($M$2:$M$3996, M812)&gt;1, "Duplicate", "Unique")</f>
        <v>Unique</v>
      </c>
    </row>
    <row r="813" spans="1:14" x14ac:dyDescent="0.2">
      <c r="A813" s="2">
        <f t="shared" si="35"/>
        <v>104</v>
      </c>
      <c r="B813" t="s">
        <v>585</v>
      </c>
      <c r="C813" t="s">
        <v>26</v>
      </c>
      <c r="D813" s="5">
        <v>35845</v>
      </c>
      <c r="E813" s="41">
        <f ca="1">DATEDIF(D813,TODAY(),"y")</f>
        <v>24</v>
      </c>
      <c r="F813" s="42" t="str">
        <f>IFERROR(VLOOKUP(B813&amp;C813,AUS_male_points_list!$A$3:$S$1048576,19,FALSE), IFERROR(VLOOKUP(B813&amp;C813,AUS_female_points_list!$A$3:$S$1048576,19,FALSE),""))</f>
        <v/>
      </c>
      <c r="G813" s="2" t="str">
        <f>_xlfn.IFNA(VLOOKUP(B813&amp;C813,Nat_Champs!$C$2:$D$41,2,),"")</f>
        <v/>
      </c>
      <c r="H813" s="79">
        <f>IFERROR(VLOOKUP(B813&amp;C813,AUS_male_Toplist_21_22!$O$3:$R$2969,2,FALSE),IFERROR(VLOOKUP(B813&amp;C813,AUS_female_Toplist_21_22!$O$3:$R$2879,2,FALSE),"Not found"))</f>
        <v>1050</v>
      </c>
      <c r="I813" s="79">
        <f>IFERROR(VLOOKUP(B813&amp;C813,AUS_male_Toplist_21_22!$O$3:$R$2969,3,FALSE),IFERROR(VLOOKUP(B813&amp;C813,AUS_female_Toplist_21_22!$O$3:$R$2879,3,FALSE),"Not found"))</f>
        <v>142</v>
      </c>
      <c r="J813" s="2">
        <f>IFERROR(VLOOKUP(B813&amp;C813,AUS_male_Toplist_21_22!$O$3:$R$2969,4,FALSE),IFERROR(VLOOKUP(B813&amp;C813,AUS_female_Toplist_21_22!$O$3:$R$2879,4,FALSE),"Not found"))</f>
        <v>11</v>
      </c>
      <c r="K813" s="2">
        <f>(COUNTIF($B$2:$B813,$B813)=1)+0</f>
        <v>0</v>
      </c>
      <c r="L813" s="2" t="str">
        <f>IF(K813=1,RANK(H813,$H$2:$H$1208,0),"Alternate event")</f>
        <v>Alternate event</v>
      </c>
      <c r="M813" s="2" t="str">
        <f t="shared" si="34"/>
        <v>Conor FRY400m</v>
      </c>
      <c r="N813" t="str">
        <f>IF(COUNTIFS($M$2:$M$3996, M813)&gt;1, "Duplicate", "Unique")</f>
        <v>Unique</v>
      </c>
    </row>
    <row r="814" spans="1:14" x14ac:dyDescent="0.2">
      <c r="A814" s="2">
        <f t="shared" si="35"/>
        <v>104</v>
      </c>
      <c r="B814" t="s">
        <v>5205</v>
      </c>
      <c r="C814" t="s">
        <v>31</v>
      </c>
      <c r="D814" s="5">
        <v>36180</v>
      </c>
      <c r="E814" s="41">
        <f ca="1">DATEDIF(D814,TODAY(),"y")</f>
        <v>23</v>
      </c>
      <c r="F814" s="42" t="str">
        <f>IFERROR(VLOOKUP(B814&amp;C814,AUS_male_points_list!$A$3:$S$1048576,19,FALSE), IFERROR(VLOOKUP(B814&amp;C814,AUS_female_points_list!$A$3:$S$1048576,19,FALSE),""))</f>
        <v/>
      </c>
      <c r="G814" s="2" t="str">
        <f>_xlfn.IFNA(VLOOKUP(B814&amp;C814,Nat_Champs!$C$2:$D$41,2,),"")</f>
        <v/>
      </c>
      <c r="H814" s="79">
        <f>IFERROR(VLOOKUP(B814&amp;C814,AUS_male_Toplist_21_22!$O$3:$R$2969,2,FALSE),IFERROR(VLOOKUP(B814&amp;C814,AUS_female_Toplist_21_22!$O$3:$R$2879,2,FALSE),"Not found"))</f>
        <v>928</v>
      </c>
      <c r="I814" s="79">
        <f>IFERROR(VLOOKUP(B814&amp;C814,AUS_male_Toplist_21_22!$O$3:$R$2969,3,FALSE),IFERROR(VLOOKUP(B814&amp;C814,AUS_female_Toplist_21_22!$O$3:$R$2879,3,FALSE),"Not found"))</f>
        <v>142</v>
      </c>
      <c r="J814" s="2">
        <f>IFERROR(VLOOKUP(B814&amp;C814,AUS_male_Toplist_21_22!$O$3:$R$2969,4,FALSE),IFERROR(VLOOKUP(B814&amp;C814,AUS_female_Toplist_21_22!$O$3:$R$2879,4,FALSE),"Not found"))</f>
        <v>15</v>
      </c>
      <c r="K814" s="2">
        <f>(COUNTIF($B$2:$B814,$B814)=1)+0</f>
        <v>1</v>
      </c>
      <c r="L814" s="2">
        <f>IF(K814=1,RANK(H814,$H$2:$H$1208,0),"Alternate event")</f>
        <v>777</v>
      </c>
      <c r="M814" s="2" t="str">
        <f t="shared" si="34"/>
        <v>Riley CAINES110mh</v>
      </c>
      <c r="N814" t="str">
        <f>IF(COUNTIFS($M$2:$M$3996, M814)&gt;1, "Duplicate", "Unique")</f>
        <v>Unique</v>
      </c>
    </row>
    <row r="815" spans="1:14" x14ac:dyDescent="0.2">
      <c r="A815" s="2">
        <f t="shared" si="35"/>
        <v>104</v>
      </c>
      <c r="B815" t="s">
        <v>3024</v>
      </c>
      <c r="C815" t="s">
        <v>38</v>
      </c>
      <c r="D815" s="5">
        <v>44701</v>
      </c>
      <c r="E815" s="41" t="e">
        <f ca="1">DATEDIF(D815,TODAY(),"y")</f>
        <v>#NUM!</v>
      </c>
      <c r="F815" s="42" t="str">
        <f>IFERROR(VLOOKUP(B815&amp;C815,AUS_male_points_list!$A$3:$S$1048576,19,FALSE), IFERROR(VLOOKUP(B815&amp;C815,AUS_female_points_list!$A$3:$S$1048576,19,FALSE),""))</f>
        <v/>
      </c>
      <c r="G815" s="2" t="str">
        <f>_xlfn.IFNA(VLOOKUP(B815&amp;C815,Nat_Champs!$C$2:$D$41,2,),"")</f>
        <v/>
      </c>
      <c r="H815" s="79">
        <f>IFERROR(VLOOKUP(B815&amp;C815,AUS_male_Toplist_21_22!$O$3:$R$2969,2,FALSE),IFERROR(VLOOKUP(B815&amp;C815,AUS_female_Toplist_21_22!$O$3:$R$2879,2,FALSE),"Not found"))</f>
        <v>913</v>
      </c>
      <c r="I815" s="79">
        <f>IFERROR(VLOOKUP(B815&amp;C815,AUS_male_Toplist_21_22!$O$3:$R$2969,3,FALSE),IFERROR(VLOOKUP(B815&amp;C815,AUS_female_Toplist_21_22!$O$3:$R$2879,3,FALSE),"Not found"))</f>
        <v>142</v>
      </c>
      <c r="J815" s="2">
        <f>IFERROR(VLOOKUP(B815&amp;C815,AUS_male_Toplist_21_22!$O$3:$R$2969,4,FALSE),IFERROR(VLOOKUP(B815&amp;C815,AUS_female_Toplist_21_22!$O$3:$R$2879,4,FALSE),"Not found"))</f>
        <v>16</v>
      </c>
      <c r="K815" s="2">
        <f>(COUNTIF($B$2:$B815,$B815)=1)+0</f>
        <v>1</v>
      </c>
      <c r="L815" s="2">
        <f>IF(K815=1,RANK(H815,$H$2:$H$1208,0),"Alternate event")</f>
        <v>812</v>
      </c>
      <c r="M815" s="2" t="str">
        <f t="shared" si="34"/>
        <v>Uchenna EGBUtriple-jump</v>
      </c>
      <c r="N815" t="str">
        <f>IF(COUNTIFS($M$2:$M$3996, M815)&gt;1, "Duplicate", "Unique")</f>
        <v>Unique</v>
      </c>
    </row>
    <row r="816" spans="1:14" x14ac:dyDescent="0.2">
      <c r="A816" s="2">
        <f t="shared" si="35"/>
        <v>104</v>
      </c>
      <c r="B816" t="s">
        <v>1036</v>
      </c>
      <c r="C816" t="s">
        <v>38</v>
      </c>
      <c r="D816" s="5">
        <v>44640</v>
      </c>
      <c r="E816" s="41">
        <f ca="1">DATEDIF(D816,TODAY(),"y")</f>
        <v>0</v>
      </c>
      <c r="F816" s="42" t="str">
        <f>IFERROR(VLOOKUP(B816&amp;C816,AUS_male_points_list!$A$3:$S$1048576,19,FALSE), IFERROR(VLOOKUP(B816&amp;C816,AUS_female_points_list!$A$3:$S$1048576,19,FALSE),""))</f>
        <v/>
      </c>
      <c r="G816" s="2" t="str">
        <f>_xlfn.IFNA(VLOOKUP(B816&amp;C816,Nat_Champs!$C$2:$D$41,2,),"")</f>
        <v/>
      </c>
      <c r="H816" s="79">
        <f>IFERROR(VLOOKUP(B816&amp;C816,AUS_male_Toplist_21_22!$O$3:$R$2969,2,FALSE),IFERROR(VLOOKUP(B816&amp;C816,AUS_female_Toplist_21_22!$O$3:$R$2879,2,FALSE),"Not found"))</f>
        <v>913</v>
      </c>
      <c r="I816" s="79">
        <f>IFERROR(VLOOKUP(B816&amp;C816,AUS_male_Toplist_21_22!$O$3:$R$2969,3,FALSE),IFERROR(VLOOKUP(B816&amp;C816,AUS_female_Toplist_21_22!$O$3:$R$2879,3,FALSE),"Not found"))</f>
        <v>142</v>
      </c>
      <c r="J816" s="2">
        <f>IFERROR(VLOOKUP(B816&amp;C816,AUS_male_Toplist_21_22!$O$3:$R$2969,4,FALSE),IFERROR(VLOOKUP(B816&amp;C816,AUS_female_Toplist_21_22!$O$3:$R$2879,4,FALSE),"Not found"))</f>
        <v>16</v>
      </c>
      <c r="K816" s="2">
        <f>(COUNTIF($B$2:$B816,$B816)=1)+0</f>
        <v>1</v>
      </c>
      <c r="L816" s="2">
        <f>IF(K816=1,RANK(H816,$H$2:$H$1208,0),"Alternate event")</f>
        <v>812</v>
      </c>
      <c r="M816" s="2" t="str">
        <f t="shared" si="34"/>
        <v>Finn MURPHYtriple-jump</v>
      </c>
      <c r="N816" t="str">
        <f>IF(COUNTIFS($M$2:$M$3996, M816)&gt;1, "Duplicate", "Unique")</f>
        <v>Unique</v>
      </c>
    </row>
    <row r="817" spans="1:14" x14ac:dyDescent="0.2">
      <c r="A817" s="2">
        <f t="shared" si="35"/>
        <v>104</v>
      </c>
      <c r="B817" t="s">
        <v>4705</v>
      </c>
      <c r="C817" t="s">
        <v>41</v>
      </c>
      <c r="D817" s="5">
        <v>44671</v>
      </c>
      <c r="E817" s="41" t="e">
        <f ca="1">DATEDIF(D817,TODAY(),"y")</f>
        <v>#NUM!</v>
      </c>
      <c r="F817" s="42" t="str">
        <f>IFERROR(VLOOKUP(B817&amp;C817,AUS_male_points_list!$A$3:$S$1048576,19,FALSE), IFERROR(VLOOKUP(B817&amp;C817,AUS_female_points_list!$A$3:$S$1048576,19,FALSE),""))</f>
        <v/>
      </c>
      <c r="G817" s="2" t="str">
        <f>_xlfn.IFNA(VLOOKUP(B817&amp;C817,Nat_Champs!$C$2:$D$41,2,),"")</f>
        <v/>
      </c>
      <c r="H817" s="79">
        <f>IFERROR(VLOOKUP(B817&amp;C817,AUS_male_Toplist_21_22!$O$3:$R$2969,2,FALSE),IFERROR(VLOOKUP(B817&amp;C817,AUS_female_Toplist_21_22!$O$3:$R$2879,2,FALSE),"Not found"))</f>
        <v>858</v>
      </c>
      <c r="I817" s="79">
        <f>IFERROR(VLOOKUP(B817&amp;C817,AUS_male_Toplist_21_22!$O$3:$R$2969,3,FALSE),IFERROR(VLOOKUP(B817&amp;C817,AUS_female_Toplist_21_22!$O$3:$R$2879,3,FALSE),"Not found"))</f>
        <v>142</v>
      </c>
      <c r="J817" s="2">
        <f>IFERROR(VLOOKUP(B817&amp;C817,AUS_male_Toplist_21_22!$O$3:$R$2969,4,FALSE),IFERROR(VLOOKUP(B817&amp;C817,AUS_female_Toplist_21_22!$O$3:$R$2879,4,FALSE),"Not found"))</f>
        <v>18</v>
      </c>
      <c r="K817" s="2">
        <f>(COUNTIF($B$2:$B817,$B817)=1)+0</f>
        <v>1</v>
      </c>
      <c r="L817" s="2">
        <f>IF(K817=1,RANK(H817,$H$2:$H$1208,0),"Alternate event")</f>
        <v>884</v>
      </c>
      <c r="M817" s="2" t="str">
        <f t="shared" si="34"/>
        <v>Luke STACHOWICZjavelin-throw</v>
      </c>
      <c r="N817" t="str">
        <f>IF(COUNTIFS($M$2:$M$3996, M817)&gt;1, "Duplicate", "Unique")</f>
        <v>Unique</v>
      </c>
    </row>
    <row r="818" spans="1:14" x14ac:dyDescent="0.2">
      <c r="A818" s="2">
        <f t="shared" si="35"/>
        <v>104</v>
      </c>
      <c r="B818" t="s">
        <v>686</v>
      </c>
      <c r="C818" t="s">
        <v>28</v>
      </c>
      <c r="D818" s="5">
        <v>36549</v>
      </c>
      <c r="E818" s="41">
        <f ca="1">DATEDIF(D818,TODAY(),"y")</f>
        <v>22</v>
      </c>
      <c r="F818" s="42" t="str">
        <f>IFERROR(VLOOKUP(B818&amp;C818,AUS_male_points_list!$A$3:$S$1048576,19,FALSE), IFERROR(VLOOKUP(B818&amp;C818,AUS_female_points_list!$A$3:$S$1048576,19,FALSE),""))</f>
        <v/>
      </c>
      <c r="G818" s="2" t="str">
        <f>_xlfn.IFNA(VLOOKUP(B818&amp;C818,Nat_Champs!$C$2:$D$41,2,),"")</f>
        <v/>
      </c>
      <c r="H818" s="79">
        <f>IFERROR(VLOOKUP(B818&amp;C818,AUS_male_Toplist_21_22!$O$3:$R$2969,2,FALSE),IFERROR(VLOOKUP(B818&amp;C818,AUS_female_Toplist_21_22!$O$3:$R$2879,2,FALSE),"Not found"))</f>
        <v>1045</v>
      </c>
      <c r="I818" s="79">
        <f>IFERROR(VLOOKUP(B818&amp;C818,AUS_male_Toplist_21_22!$O$3:$R$2969,3,FALSE),IFERROR(VLOOKUP(B818&amp;C818,AUS_female_Toplist_21_22!$O$3:$R$2879,3,FALSE),"Not found"))</f>
        <v>142</v>
      </c>
      <c r="J818" s="2">
        <f>IFERROR(VLOOKUP(B818&amp;C818,AUS_male_Toplist_21_22!$O$3:$R$2969,4,FALSE),IFERROR(VLOOKUP(B818&amp;C818,AUS_female_Toplist_21_22!$O$3:$R$2879,4,FALSE),"Not found"))</f>
        <v>30</v>
      </c>
      <c r="K818" s="2">
        <f>(COUNTIF($B$2:$B818,$B818)=1)+0</f>
        <v>0</v>
      </c>
      <c r="L818" s="2" t="str">
        <f>IF(K818=1,RANK(H818,$H$2:$H$1208,0),"Alternate event")</f>
        <v>Alternate event</v>
      </c>
      <c r="M818" s="2" t="str">
        <f t="shared" si="34"/>
        <v>Isaac HEYNE1500m</v>
      </c>
      <c r="N818" t="str">
        <f>IF(COUNTIFS($M$2:$M$3996, M818)&gt;1, "Duplicate", "Unique")</f>
        <v>Unique</v>
      </c>
    </row>
    <row r="819" spans="1:14" x14ac:dyDescent="0.2">
      <c r="A819" s="2">
        <f t="shared" si="35"/>
        <v>104</v>
      </c>
      <c r="B819" t="s">
        <v>5123</v>
      </c>
      <c r="C819" t="s">
        <v>28</v>
      </c>
      <c r="D819" s="5">
        <v>36066</v>
      </c>
      <c r="E819" s="41">
        <f ca="1">DATEDIF(D819,TODAY(),"y")</f>
        <v>23</v>
      </c>
      <c r="F819" s="42" t="str">
        <f>IFERROR(VLOOKUP(B819&amp;C819,AUS_male_points_list!$A$3:$S$1048576,19,FALSE), IFERROR(VLOOKUP(B819&amp;C819,AUS_female_points_list!$A$3:$S$1048576,19,FALSE),""))</f>
        <v/>
      </c>
      <c r="G819" s="2" t="str">
        <f>_xlfn.IFNA(VLOOKUP(B819&amp;C819,Nat_Champs!$C$2:$D$41,2,),"")</f>
        <v/>
      </c>
      <c r="H819" s="79">
        <f>IFERROR(VLOOKUP(B819&amp;C819,AUS_male_Toplist_21_22!$O$3:$R$2969,2,FALSE),IFERROR(VLOOKUP(B819&amp;C819,AUS_female_Toplist_21_22!$O$3:$R$2879,2,FALSE),"Not found"))</f>
        <v>1045</v>
      </c>
      <c r="I819" s="79">
        <f>IFERROR(VLOOKUP(B819&amp;C819,AUS_male_Toplist_21_22!$O$3:$R$2969,3,FALSE),IFERROR(VLOOKUP(B819&amp;C819,AUS_female_Toplist_21_22!$O$3:$R$2879,3,FALSE),"Not found"))</f>
        <v>142</v>
      </c>
      <c r="J819" s="2">
        <f>IFERROR(VLOOKUP(B819&amp;C819,AUS_male_Toplist_21_22!$O$3:$R$2969,4,FALSE),IFERROR(VLOOKUP(B819&amp;C819,AUS_female_Toplist_21_22!$O$3:$R$2879,4,FALSE),"Not found"))</f>
        <v>30</v>
      </c>
      <c r="K819" s="2">
        <f>(COUNTIF($B$2:$B819,$B819)=1)+0</f>
        <v>1</v>
      </c>
      <c r="L819" s="2">
        <f>IF(K819=1,RANK(H819,$H$2:$H$1208,0),"Alternate event")</f>
        <v>409</v>
      </c>
      <c r="M819" s="2" t="str">
        <f t="shared" si="34"/>
        <v>Lachlan HERD1500m</v>
      </c>
      <c r="N819" t="str">
        <f>IF(COUNTIFS($M$2:$M$3996, M819)&gt;1, "Duplicate", "Unique")</f>
        <v>Unique</v>
      </c>
    </row>
    <row r="820" spans="1:14" x14ac:dyDescent="0.2">
      <c r="A820" s="2">
        <f t="shared" si="35"/>
        <v>104</v>
      </c>
      <c r="B820" t="s">
        <v>920</v>
      </c>
      <c r="C820" s="5" t="s">
        <v>28</v>
      </c>
      <c r="D820" s="5">
        <v>36150</v>
      </c>
      <c r="E820" s="41">
        <f ca="1">DATEDIF(D820,TODAY(),"y")</f>
        <v>23</v>
      </c>
      <c r="F820" s="42" t="str">
        <f>IFERROR(VLOOKUP(B820&amp;C820,AUS_male_points_list!$A$3:$S$1048576,19,FALSE), IFERROR(VLOOKUP(B820&amp;C820,AUS_female_points_list!$A$3:$S$1048576,19,FALSE),""))</f>
        <v/>
      </c>
      <c r="G820" s="2" t="str">
        <f>_xlfn.IFNA(VLOOKUP(B820&amp;C820,Nat_Champs!$C$2:$D$41,2,),"")</f>
        <v/>
      </c>
      <c r="H820" s="79">
        <f>IFERROR(VLOOKUP(B820&amp;C820,AUS_male_Toplist_21_22!$O$3:$R$2969,2,FALSE),IFERROR(VLOOKUP(B820&amp;C820,AUS_female_Toplist_21_22!$O$3:$R$2879,2,FALSE),"Not found"))</f>
        <v>1040</v>
      </c>
      <c r="I820" s="79">
        <f>IFERROR(VLOOKUP(B820&amp;C820,AUS_male_Toplist_21_22!$O$3:$R$2969,3,FALSE),IFERROR(VLOOKUP(B820&amp;C820,AUS_female_Toplist_21_22!$O$3:$R$2879,3,FALSE),"Not found"))</f>
        <v>142</v>
      </c>
      <c r="J820" s="2">
        <f>IFERROR(VLOOKUP(B820&amp;C820,AUS_male_Toplist_21_22!$O$3:$R$2969,4,FALSE),IFERROR(VLOOKUP(B820&amp;C820,AUS_female_Toplist_21_22!$O$3:$R$2879,4,FALSE),"Not found"))</f>
        <v>32</v>
      </c>
      <c r="K820" s="2">
        <f>(COUNTIF($B$2:$B820,$B820)=1)+0</f>
        <v>0</v>
      </c>
      <c r="L820" s="2" t="str">
        <f>IF(K820=1,RANK(H820,$H$2:$H$1208,0),"Alternate event")</f>
        <v>Alternate event</v>
      </c>
      <c r="M820" s="2" t="str">
        <f t="shared" si="34"/>
        <v>Cara WOOLNOUGH1500m</v>
      </c>
      <c r="N820" t="str">
        <f>IF(COUNTIFS($M$2:$M$3996, M820)&gt;1, "Duplicate", "Unique")</f>
        <v>Unique</v>
      </c>
    </row>
    <row r="821" spans="1:14" x14ac:dyDescent="0.2">
      <c r="A821" s="2">
        <f t="shared" si="35"/>
        <v>104</v>
      </c>
      <c r="B821" t="s">
        <v>276</v>
      </c>
      <c r="C821" t="s">
        <v>28</v>
      </c>
      <c r="D821" s="5">
        <v>36219</v>
      </c>
      <c r="E821" s="41">
        <f ca="1">DATEDIF(D821,TODAY(),"y")</f>
        <v>23</v>
      </c>
      <c r="F821" s="42" t="str">
        <f>IFERROR(VLOOKUP(B821&amp;C821,AUS_male_points_list!$A$3:$S$1048576,19,FALSE), IFERROR(VLOOKUP(B821&amp;C821,AUS_female_points_list!$A$3:$S$1048576,19,FALSE),""))</f>
        <v/>
      </c>
      <c r="G821" s="2" t="str">
        <f>_xlfn.IFNA(VLOOKUP(B821&amp;C821,Nat_Champs!$C$2:$D$41,2,),"")</f>
        <v/>
      </c>
      <c r="H821" s="79">
        <f>IFERROR(VLOOKUP(B821&amp;C821,AUS_male_Toplist_21_22!$O$3:$R$2969,2,FALSE),IFERROR(VLOOKUP(B821&amp;C821,AUS_female_Toplist_21_22!$O$3:$R$2879,2,FALSE),"Not found"))</f>
        <v>1040</v>
      </c>
      <c r="I821" s="79">
        <f>IFERROR(VLOOKUP(B821&amp;C821,AUS_male_Toplist_21_22!$O$3:$R$2969,3,FALSE),IFERROR(VLOOKUP(B821&amp;C821,AUS_female_Toplist_21_22!$O$3:$R$2879,3,FALSE),"Not found"))</f>
        <v>142</v>
      </c>
      <c r="J821" s="2">
        <f>IFERROR(VLOOKUP(B821&amp;C821,AUS_male_Toplist_21_22!$O$3:$R$2969,4,FALSE),IFERROR(VLOOKUP(B821&amp;C821,AUS_female_Toplist_21_22!$O$3:$R$2879,4,FALSE),"Not found"))</f>
        <v>32</v>
      </c>
      <c r="K821" s="2">
        <f>(COUNTIF($B$2:$B821,$B821)=1)+0</f>
        <v>0</v>
      </c>
      <c r="L821" s="2" t="str">
        <f>IF(K821=1,RANK(H821,$H$2:$H$1208,0),"Alternate event")</f>
        <v>Alternate event</v>
      </c>
      <c r="M821" s="2" t="str">
        <f t="shared" si="34"/>
        <v>Brielle ERBACHER1500m</v>
      </c>
      <c r="N821" t="str">
        <f>IF(COUNTIFS($M$2:$M$3996, M821)&gt;1, "Duplicate", "Unique")</f>
        <v>Unique</v>
      </c>
    </row>
    <row r="822" spans="1:14" x14ac:dyDescent="0.2">
      <c r="A822" s="2">
        <f t="shared" si="35"/>
        <v>104</v>
      </c>
      <c r="B822" t="s">
        <v>671</v>
      </c>
      <c r="C822" t="s">
        <v>30</v>
      </c>
      <c r="D822" s="5">
        <v>34818</v>
      </c>
      <c r="E822" s="41">
        <f ca="1">DATEDIF(D822,TODAY(),"y")</f>
        <v>26</v>
      </c>
      <c r="F822" s="42" t="str">
        <f>IFERROR(VLOOKUP(B822&amp;C822,AUS_male_points_list!$A$3:$S$1048576,19,FALSE), IFERROR(VLOOKUP(B822&amp;C822,AUS_female_points_list!$A$3:$S$1048576,19,FALSE),""))</f>
        <v/>
      </c>
      <c r="G822" s="2" t="str">
        <f>_xlfn.IFNA(VLOOKUP(B822&amp;C822,Nat_Champs!$C$2:$D$41,2,),"")</f>
        <v/>
      </c>
      <c r="H822" s="79">
        <f>IFERROR(VLOOKUP(B822&amp;C822,AUS_male_Toplist_21_22!$O$3:$R$2969,2,FALSE),IFERROR(VLOOKUP(B822&amp;C822,AUS_female_Toplist_21_22!$O$3:$R$2879,2,FALSE),"Not found"))</f>
        <v>1003</v>
      </c>
      <c r="I822" s="79">
        <f>IFERROR(VLOOKUP(B822&amp;C822,AUS_male_Toplist_21_22!$O$3:$R$2969,3,FALSE),IFERROR(VLOOKUP(B822&amp;C822,AUS_female_Toplist_21_22!$O$3:$R$2879,3,FALSE),"Not found"))</f>
        <v>143</v>
      </c>
      <c r="J822" s="2">
        <f>IFERROR(VLOOKUP(B822&amp;C822,AUS_male_Toplist_21_22!$O$3:$R$2969,4,FALSE),IFERROR(VLOOKUP(B822&amp;C822,AUS_female_Toplist_21_22!$O$3:$R$2879,4,FALSE),"Not found"))</f>
        <v>10</v>
      </c>
      <c r="K822" s="2">
        <f>(COUNTIF($B$2:$B822,$B822)=1)+0</f>
        <v>0</v>
      </c>
      <c r="L822" s="2" t="str">
        <f>IF(K822=1,RANK(H822,$H$2:$H$1208,0),"Alternate event")</f>
        <v>Alternate event</v>
      </c>
      <c r="M822" s="2" t="str">
        <f t="shared" si="34"/>
        <v>Matthew CLARKE10000m</v>
      </c>
      <c r="N822" t="str">
        <f>IF(COUNTIFS($M$2:$M$3996, M822)&gt;1, "Duplicate", "Unique")</f>
        <v>Unique</v>
      </c>
    </row>
    <row r="823" spans="1:14" x14ac:dyDescent="0.2">
      <c r="A823" s="2">
        <f t="shared" si="35"/>
        <v>104</v>
      </c>
      <c r="B823" t="s">
        <v>928</v>
      </c>
      <c r="C823" t="s">
        <v>32</v>
      </c>
      <c r="D823" s="5">
        <v>38038</v>
      </c>
      <c r="E823" s="41">
        <f ca="1">DATEDIF(D823,TODAY(),"y")</f>
        <v>18</v>
      </c>
      <c r="F823" s="42" t="str">
        <f>IFERROR(VLOOKUP(B823&amp;C823,AUS_male_points_list!$A$3:$S$1048576,19,FALSE), IFERROR(VLOOKUP(B823&amp;C823,AUS_female_points_list!$A$3:$S$1048576,19,FALSE),""))</f>
        <v/>
      </c>
      <c r="G823" s="2" t="str">
        <f>_xlfn.IFNA(VLOOKUP(B823&amp;C823,Nat_Champs!$C$2:$D$41,2,),"")</f>
        <v/>
      </c>
      <c r="H823" s="79">
        <f>IFERROR(VLOOKUP(B823&amp;C823,AUS_male_Toplist_21_22!$O$3:$R$2969,2,FALSE),IFERROR(VLOOKUP(B823&amp;C823,AUS_female_Toplist_21_22!$O$3:$R$2879,2,FALSE),"Not found"))</f>
        <v>993</v>
      </c>
      <c r="I823" s="79">
        <f>IFERROR(VLOOKUP(B823&amp;C823,AUS_male_Toplist_21_22!$O$3:$R$2969,3,FALSE),IFERROR(VLOOKUP(B823&amp;C823,AUS_female_Toplist_21_22!$O$3:$R$2879,3,FALSE),"Not found"))</f>
        <v>143</v>
      </c>
      <c r="J823" s="2">
        <f>IFERROR(VLOOKUP(B823&amp;C823,AUS_male_Toplist_21_22!$O$3:$R$2969,4,FALSE),IFERROR(VLOOKUP(B823&amp;C823,AUS_female_Toplist_21_22!$O$3:$R$2879,4,FALSE),"Not found"))</f>
        <v>21</v>
      </c>
      <c r="K823" s="2">
        <f>(COUNTIF($B$2:$B823,$B823)=1)+0</f>
        <v>1</v>
      </c>
      <c r="L823" s="2">
        <f>IF(K823=1,RANK(H823,$H$2:$H$1208,0),"Alternate event")</f>
        <v>607</v>
      </c>
      <c r="M823" s="2" t="str">
        <f t="shared" si="34"/>
        <v>Georgia FICHARDT100mh</v>
      </c>
      <c r="N823" t="str">
        <f>IF(COUNTIFS($M$2:$M$3996, M823)&gt;1, "Duplicate", "Unique")</f>
        <v>Unique</v>
      </c>
    </row>
    <row r="824" spans="1:14" x14ac:dyDescent="0.2">
      <c r="A824" s="2">
        <f t="shared" si="35"/>
        <v>104</v>
      </c>
      <c r="B824" t="s">
        <v>386</v>
      </c>
      <c r="C824" t="s">
        <v>37</v>
      </c>
      <c r="D824" s="5">
        <v>37132</v>
      </c>
      <c r="E824" s="41">
        <f ca="1">DATEDIF(D824,TODAY(),"y")</f>
        <v>20</v>
      </c>
      <c r="F824" s="42" t="str">
        <f>IFERROR(VLOOKUP(B824&amp;C824,AUS_male_points_list!$A$3:$S$1048576,19,FALSE), IFERROR(VLOOKUP(B824&amp;C824,AUS_female_points_list!$A$3:$S$1048576,19,FALSE),""))</f>
        <v/>
      </c>
      <c r="G824" s="2" t="str">
        <f>_xlfn.IFNA(VLOOKUP(B824&amp;C824,Nat_Champs!$C$2:$D$41,2,),"")</f>
        <v/>
      </c>
      <c r="H824" s="79">
        <f>IFERROR(VLOOKUP(B824&amp;C824,AUS_male_Toplist_21_22!$O$3:$R$2969,2,FALSE),IFERROR(VLOOKUP(B824&amp;C824,AUS_female_Toplist_21_22!$O$3:$R$2879,2,FALSE),"Not found"))</f>
        <v>955</v>
      </c>
      <c r="I824" s="79">
        <f>IFERROR(VLOOKUP(B824&amp;C824,AUS_male_Toplist_21_22!$O$3:$R$2969,3,FALSE),IFERROR(VLOOKUP(B824&amp;C824,AUS_female_Toplist_21_22!$O$3:$R$2879,3,FALSE),"Not found"))</f>
        <v>143</v>
      </c>
      <c r="J824" s="2">
        <f>IFERROR(VLOOKUP(B824&amp;C824,AUS_male_Toplist_21_22!$O$3:$R$2969,4,FALSE),IFERROR(VLOOKUP(B824&amp;C824,AUS_female_Toplist_21_22!$O$3:$R$2879,4,FALSE),"Not found"))</f>
        <v>25</v>
      </c>
      <c r="K824" s="2">
        <f>(COUNTIF($B$2:$B824,$B824)=1)+0</f>
        <v>1</v>
      </c>
      <c r="L824" s="2">
        <f>IF(K824=1,RANK(H824,$H$2:$H$1208,0),"Alternate event")</f>
        <v>725</v>
      </c>
      <c r="M824" s="2" t="str">
        <f t="shared" ref="M824:M887" si="36">B824&amp;C824</f>
        <v>Montana DJATSCHENKOlong-jump</v>
      </c>
      <c r="N824" t="str">
        <f>IF(COUNTIFS($M$2:$M$3996, M824)&gt;1, "Duplicate", "Unique")</f>
        <v>Unique</v>
      </c>
    </row>
    <row r="825" spans="1:14" x14ac:dyDescent="0.2">
      <c r="A825" s="2">
        <f t="shared" si="35"/>
        <v>104</v>
      </c>
      <c r="B825" s="5" t="s">
        <v>263</v>
      </c>
      <c r="C825" s="5" t="s">
        <v>27</v>
      </c>
      <c r="D825" s="5">
        <v>44762</v>
      </c>
      <c r="E825" s="41" t="e">
        <f ca="1">DATEDIF(D825,TODAY(),"y")</f>
        <v>#NUM!</v>
      </c>
      <c r="F825" s="42" t="str">
        <f>IFERROR(VLOOKUP(B825&amp;C825,AUS_male_points_list!$A$3:$S$1048576,19,FALSE), IFERROR(VLOOKUP(B825&amp;C825,AUS_female_points_list!$A$3:$S$1048576,19,FALSE),""))</f>
        <v/>
      </c>
      <c r="G825" s="2" t="str">
        <f>_xlfn.IFNA(VLOOKUP(B825&amp;C825,Nat_Champs!$C$2:$D$41,2,),"")</f>
        <v/>
      </c>
      <c r="H825" s="79">
        <f>IFERROR(VLOOKUP(B825&amp;C825,AUS_male_Toplist_21_22!$O$3:$R$2969,2,FALSE),IFERROR(VLOOKUP(B825&amp;C825,AUS_female_Toplist_21_22!$O$3:$R$2879,2,FALSE),"Not found"))</f>
        <v>1029</v>
      </c>
      <c r="I825" s="79">
        <f>IFERROR(VLOOKUP(B825&amp;C825,AUS_male_Toplist_21_22!$O$3:$R$2969,3,FALSE),IFERROR(VLOOKUP(B825&amp;C825,AUS_female_Toplist_21_22!$O$3:$R$2879,3,FALSE),"Not found"))</f>
        <v>143</v>
      </c>
      <c r="J825" s="2">
        <f>IFERROR(VLOOKUP(B825&amp;C825,AUS_male_Toplist_21_22!$O$3:$R$2969,4,FALSE),IFERROR(VLOOKUP(B825&amp;C825,AUS_female_Toplist_21_22!$O$3:$R$2879,4,FALSE),"Not found"))</f>
        <v>30</v>
      </c>
      <c r="K825" s="2">
        <f>(COUNTIF($B$2:$B825,$B825)=1)+0</f>
        <v>1</v>
      </c>
      <c r="L825" s="2">
        <f>IF(K825=1,RANK(H825,$H$2:$H$1208,0),"Alternate event")</f>
        <v>474</v>
      </c>
      <c r="M825" s="2" t="str">
        <f t="shared" si="36"/>
        <v>Fleur COOPER800m</v>
      </c>
      <c r="N825" t="str">
        <f>IF(COUNTIFS($M$2:$M$3996, M825)&gt;1, "Duplicate", "Unique")</f>
        <v>Unique</v>
      </c>
    </row>
    <row r="826" spans="1:14" x14ac:dyDescent="0.2">
      <c r="A826" s="2">
        <f t="shared" si="35"/>
        <v>104</v>
      </c>
      <c r="B826" t="s">
        <v>897</v>
      </c>
      <c r="C826" t="s">
        <v>26</v>
      </c>
      <c r="D826" s="5">
        <v>35582</v>
      </c>
      <c r="E826" s="41">
        <f ca="1">DATEDIF(D826,TODAY(),"y")</f>
        <v>24</v>
      </c>
      <c r="F826" s="42" t="str">
        <f>IFERROR(VLOOKUP(B826&amp;C826,AUS_male_points_list!$A$3:$S$1048576,19,FALSE), IFERROR(VLOOKUP(B826&amp;C826,AUS_female_points_list!$A$3:$S$1048576,19,FALSE),""))</f>
        <v/>
      </c>
      <c r="G826" s="2" t="str">
        <f>_xlfn.IFNA(VLOOKUP(B826&amp;C826,Nat_Champs!$C$2:$D$41,2,),"")</f>
        <v/>
      </c>
      <c r="H826" s="79">
        <f>IFERROR(VLOOKUP(B826&amp;C826,AUS_male_Toplist_21_22!$O$3:$R$2969,2,FALSE),IFERROR(VLOOKUP(B826&amp;C826,AUS_female_Toplist_21_22!$O$3:$R$2879,2,FALSE),"Not found"))</f>
        <v>1040</v>
      </c>
      <c r="I826" s="79">
        <f>IFERROR(VLOOKUP(B826&amp;C826,AUS_male_Toplist_21_22!$O$3:$R$2969,3,FALSE),IFERROR(VLOOKUP(B826&amp;C826,AUS_female_Toplist_21_22!$O$3:$R$2879,3,FALSE),"Not found"))</f>
        <v>144</v>
      </c>
      <c r="J826" s="2">
        <f>IFERROR(VLOOKUP(B826&amp;C826,AUS_male_Toplist_21_22!$O$3:$R$2969,4,FALSE),IFERROR(VLOOKUP(B826&amp;C826,AUS_female_Toplist_21_22!$O$3:$R$2879,4,FALSE),"Not found"))</f>
        <v>12</v>
      </c>
      <c r="K826" s="2">
        <f>(COUNTIF($B$2:$B826,$B826)=1)+0</f>
        <v>0</v>
      </c>
      <c r="L826" s="2" t="str">
        <f>IF(K826=1,RANK(H826,$H$2:$H$1208,0),"Alternate event")</f>
        <v>Alternate event</v>
      </c>
      <c r="M826" s="2" t="str">
        <f t="shared" si="36"/>
        <v>Emma PHILIPPE400m</v>
      </c>
      <c r="N826" t="str">
        <f>IF(COUNTIFS($M$2:$M$3996, M826)&gt;1, "Duplicate", "Unique")</f>
        <v>Unique</v>
      </c>
    </row>
    <row r="827" spans="1:14" x14ac:dyDescent="0.2">
      <c r="A827" s="2">
        <f t="shared" si="35"/>
        <v>104</v>
      </c>
      <c r="B827" t="s">
        <v>522</v>
      </c>
      <c r="C827" t="s">
        <v>25</v>
      </c>
      <c r="D827" s="5">
        <v>37054</v>
      </c>
      <c r="E827" s="41">
        <f ca="1">DATEDIF(D827,TODAY(),"y")</f>
        <v>20</v>
      </c>
      <c r="F827" s="42" t="str">
        <f>IFERROR(VLOOKUP(B827&amp;C827,AUS_male_points_list!$A$3:$S$1048576,19,FALSE), IFERROR(VLOOKUP(B827&amp;C827,AUS_female_points_list!$A$3:$S$1048576,19,FALSE),""))</f>
        <v/>
      </c>
      <c r="G827" s="2" t="str">
        <f>_xlfn.IFNA(VLOOKUP(B827&amp;C827,Nat_Champs!$C$2:$D$41,2,),"")</f>
        <v/>
      </c>
      <c r="H827" s="79">
        <f>IFERROR(VLOOKUP(B827&amp;C827,AUS_male_Toplist_21_22!$O$3:$R$2969,2,FALSE),IFERROR(VLOOKUP(B827&amp;C827,AUS_female_Toplist_21_22!$O$3:$R$2879,2,FALSE),"Not found"))</f>
        <v>1053</v>
      </c>
      <c r="I827" s="79">
        <f>IFERROR(VLOOKUP(B827&amp;C827,AUS_male_Toplist_21_22!$O$3:$R$2969,3,FALSE),IFERROR(VLOOKUP(B827&amp;C827,AUS_female_Toplist_21_22!$O$3:$R$2879,3,FALSE),"Not found"))</f>
        <v>144</v>
      </c>
      <c r="J827" s="2">
        <f>IFERROR(VLOOKUP(B827&amp;C827,AUS_male_Toplist_21_22!$O$3:$R$2969,4,FALSE),IFERROR(VLOOKUP(B827&amp;C827,AUS_female_Toplist_21_22!$O$3:$R$2879,4,FALSE),"Not found"))</f>
        <v>17</v>
      </c>
      <c r="K827" s="2">
        <f>(COUNTIF($B$2:$B827,$B827)=1)+0</f>
        <v>1</v>
      </c>
      <c r="L827" s="2">
        <f>IF(K827=1,RANK(H827,$H$2:$H$1208,0),"Alternate event")</f>
        <v>372</v>
      </c>
      <c r="M827" s="2" t="str">
        <f t="shared" si="36"/>
        <v>Jagga PYBUS200m</v>
      </c>
      <c r="N827" t="str">
        <f>IF(COUNTIFS($M$2:$M$3996, M827)&gt;1, "Duplicate", "Unique")</f>
        <v>Unique</v>
      </c>
    </row>
    <row r="828" spans="1:14" x14ac:dyDescent="0.2">
      <c r="A828" s="2">
        <f t="shared" si="35"/>
        <v>104</v>
      </c>
      <c r="B828" t="s">
        <v>874</v>
      </c>
      <c r="C828" t="s">
        <v>39</v>
      </c>
      <c r="D828" s="5">
        <v>38000</v>
      </c>
      <c r="E828" s="41">
        <f ca="1">DATEDIF(D828,TODAY(),"y")</f>
        <v>18</v>
      </c>
      <c r="F828" s="42" t="str">
        <f>IFERROR(VLOOKUP(B828&amp;C828,AUS_male_points_list!$A$3:$S$1048576,19,FALSE), IFERROR(VLOOKUP(B828&amp;C828,AUS_female_points_list!$A$3:$S$1048576,19,FALSE),""))</f>
        <v/>
      </c>
      <c r="G828" s="2" t="str">
        <f>_xlfn.IFNA(VLOOKUP(B828&amp;C828,Nat_Champs!$C$2:$D$41,2,),"")</f>
        <v/>
      </c>
      <c r="H828" s="79">
        <f>IFERROR(VLOOKUP(B828&amp;C828,AUS_male_Toplist_21_22!$O$3:$R$2969,2,FALSE),IFERROR(VLOOKUP(B828&amp;C828,AUS_female_Toplist_21_22!$O$3:$R$2879,2,FALSE),"Not found"))</f>
        <v>778</v>
      </c>
      <c r="I828" s="79">
        <f>IFERROR(VLOOKUP(B828&amp;C828,AUS_male_Toplist_21_22!$O$3:$R$2969,3,FALSE),IFERROR(VLOOKUP(B828&amp;C828,AUS_female_Toplist_21_22!$O$3:$R$2879,3,FALSE),"Not found"))</f>
        <v>144</v>
      </c>
      <c r="J828" s="2">
        <f>IFERROR(VLOOKUP(B828&amp;C828,AUS_male_Toplist_21_22!$O$3:$R$2969,4,FALSE),IFERROR(VLOOKUP(B828&amp;C828,AUS_female_Toplist_21_22!$O$3:$R$2879,4,FALSE),"Not found"))</f>
        <v>17</v>
      </c>
      <c r="K828" s="2">
        <f>(COUNTIF($B$2:$B828,$B828)=1)+0</f>
        <v>1</v>
      </c>
      <c r="L828" s="2">
        <f>IF(K828=1,RANK(H828,$H$2:$H$1208,0),"Alternate event")</f>
        <v>942</v>
      </c>
      <c r="M828" s="2" t="str">
        <f t="shared" si="36"/>
        <v>Isabella HIPPELshot-put</v>
      </c>
      <c r="N828" t="str">
        <f>IF(COUNTIFS($M$2:$M$3996, M828)&gt;1, "Duplicate", "Unique")</f>
        <v>Unique</v>
      </c>
    </row>
    <row r="829" spans="1:14" x14ac:dyDescent="0.2">
      <c r="A829" s="2">
        <f t="shared" si="35"/>
        <v>104</v>
      </c>
      <c r="B829" t="s">
        <v>1032</v>
      </c>
      <c r="C829" t="s">
        <v>37</v>
      </c>
      <c r="D829" s="5">
        <v>36544</v>
      </c>
      <c r="E829" s="41">
        <f ca="1">DATEDIF(D829,TODAY(),"y")</f>
        <v>22</v>
      </c>
      <c r="F829" s="42" t="str">
        <f>IFERROR(VLOOKUP(B829&amp;C829,AUS_male_points_list!$A$3:$S$1048576,19,FALSE), IFERROR(VLOOKUP(B829&amp;C829,AUS_female_points_list!$A$3:$S$1048576,19,FALSE),""))</f>
        <v/>
      </c>
      <c r="G829" s="2" t="str">
        <f>_xlfn.IFNA(VLOOKUP(B829&amp;C829,Nat_Champs!$C$2:$D$41,2,),"")</f>
        <v/>
      </c>
      <c r="H829" s="79">
        <f>IFERROR(VLOOKUP(B829&amp;C829,AUS_male_Toplist_21_22!$O$3:$R$2969,2,FALSE),IFERROR(VLOOKUP(B829&amp;C829,AUS_female_Toplist_21_22!$O$3:$R$2879,2,FALSE),"Not found"))</f>
        <v>976</v>
      </c>
      <c r="I829" s="79">
        <f>IFERROR(VLOOKUP(B829&amp;C829,AUS_male_Toplist_21_22!$O$3:$R$2969,3,FALSE),IFERROR(VLOOKUP(B829&amp;C829,AUS_female_Toplist_21_22!$O$3:$R$2879,3,FALSE),"Not found"))</f>
        <v>144</v>
      </c>
      <c r="J829" s="2">
        <f>IFERROR(VLOOKUP(B829&amp;C829,AUS_male_Toplist_21_22!$O$3:$R$2969,4,FALSE),IFERROR(VLOOKUP(B829&amp;C829,AUS_female_Toplist_21_22!$O$3:$R$2879,4,FALSE),"Not found"))</f>
        <v>29</v>
      </c>
      <c r="K829" s="2">
        <f>(COUNTIF($B$2:$B829,$B829)=1)+0</f>
        <v>1</v>
      </c>
      <c r="L829" s="2">
        <f>IF(K829=1,RANK(H829,$H$2:$H$1208,0),"Alternate event")</f>
        <v>666</v>
      </c>
      <c r="M829" s="2" t="str">
        <f t="shared" si="36"/>
        <v>Ryan HATCHlong-jump</v>
      </c>
      <c r="N829" t="str">
        <f>IF(COUNTIFS($M$2:$M$3996, M829)&gt;1, "Duplicate", "Unique")</f>
        <v>Unique</v>
      </c>
    </row>
    <row r="830" spans="1:14" x14ac:dyDescent="0.2">
      <c r="A830" s="2">
        <f t="shared" si="35"/>
        <v>104</v>
      </c>
      <c r="B830" t="s">
        <v>250</v>
      </c>
      <c r="C830" t="s">
        <v>27</v>
      </c>
      <c r="D830" s="5">
        <v>33563</v>
      </c>
      <c r="E830" s="41">
        <f ca="1">DATEDIF(D830,TODAY(),"y")</f>
        <v>30</v>
      </c>
      <c r="F830" s="42" t="str">
        <f>IFERROR(VLOOKUP(B830&amp;C830,AUS_male_points_list!$A$3:$S$1048576,19,FALSE), IFERROR(VLOOKUP(B830&amp;C830,AUS_female_points_list!$A$3:$S$1048576,19,FALSE),""))</f>
        <v/>
      </c>
      <c r="G830" s="2" t="str">
        <f>_xlfn.IFNA(VLOOKUP(B830&amp;C830,Nat_Champs!$C$2:$D$41,2,),"")</f>
        <v/>
      </c>
      <c r="H830" s="79">
        <f>IFERROR(VLOOKUP(B830&amp;C830,AUS_male_Toplist_21_22!$O$3:$R$2969,2,FALSE),IFERROR(VLOOKUP(B830&amp;C830,AUS_female_Toplist_21_22!$O$3:$R$2879,2,FALSE),"Not found"))</f>
        <v>1026</v>
      </c>
      <c r="I830" s="79">
        <f>IFERROR(VLOOKUP(B830&amp;C830,AUS_male_Toplist_21_22!$O$3:$R$2969,3,FALSE),IFERROR(VLOOKUP(B830&amp;C830,AUS_female_Toplist_21_22!$O$3:$R$2879,3,FALSE),"Not found"))</f>
        <v>144</v>
      </c>
      <c r="J830" s="2">
        <f>IFERROR(VLOOKUP(B830&amp;C830,AUS_male_Toplist_21_22!$O$3:$R$2969,4,FALSE),IFERROR(VLOOKUP(B830&amp;C830,AUS_female_Toplist_21_22!$O$3:$R$2879,4,FALSE),"Not found"))</f>
        <v>31</v>
      </c>
      <c r="K830" s="2">
        <f>(COUNTIF($B$2:$B830,$B830)=1)+0</f>
        <v>1</v>
      </c>
      <c r="L830" s="2">
        <f>IF(K830=1,RANK(H830,$H$2:$H$1208,0),"Alternate event")</f>
        <v>483</v>
      </c>
      <c r="M830" s="2" t="str">
        <f t="shared" si="36"/>
        <v>Davina SMITH800m</v>
      </c>
      <c r="N830" t="str">
        <f>IF(COUNTIFS($M$2:$M$3996, M830)&gt;1, "Duplicate", "Unique")</f>
        <v>Unique</v>
      </c>
    </row>
    <row r="831" spans="1:14" x14ac:dyDescent="0.2">
      <c r="A831" s="2">
        <f t="shared" si="35"/>
        <v>104</v>
      </c>
      <c r="B831" t="s">
        <v>122</v>
      </c>
      <c r="C831" t="s">
        <v>26</v>
      </c>
      <c r="D831" s="5">
        <v>33463</v>
      </c>
      <c r="E831" s="41">
        <f ca="1">DATEDIF(D831,TODAY(),"y")</f>
        <v>30</v>
      </c>
      <c r="F831" s="42" t="str">
        <f>IFERROR(VLOOKUP(B831&amp;C831,AUS_male_points_list!$A$3:$S$1048576,19,FALSE), IFERROR(VLOOKUP(B831&amp;C831,AUS_female_points_list!$A$3:$S$1048576,19,FALSE),""))</f>
        <v/>
      </c>
      <c r="G831" s="2" t="str">
        <f>_xlfn.IFNA(VLOOKUP(B831&amp;C831,Nat_Champs!$C$2:$D$41,2,),"")</f>
        <v/>
      </c>
      <c r="H831" s="79">
        <f>IFERROR(VLOOKUP(B831&amp;C831,AUS_male_Toplist_21_22!$O$3:$R$2969,2,FALSE),IFERROR(VLOOKUP(B831&amp;C831,AUS_female_Toplist_21_22!$O$3:$R$2879,2,FALSE),"Not found"))</f>
        <v>1039</v>
      </c>
      <c r="I831" s="79">
        <f>IFERROR(VLOOKUP(B831&amp;C831,AUS_male_Toplist_21_22!$O$3:$R$2969,3,FALSE),IFERROR(VLOOKUP(B831&amp;C831,AUS_female_Toplist_21_22!$O$3:$R$2879,3,FALSE),"Not found"))</f>
        <v>145</v>
      </c>
      <c r="J831" s="2">
        <f>IFERROR(VLOOKUP(B831&amp;C831,AUS_male_Toplist_21_22!$O$3:$R$2969,4,FALSE),IFERROR(VLOOKUP(B831&amp;C831,AUS_female_Toplist_21_22!$O$3:$R$2879,4,FALSE),"Not found"))</f>
        <v>13</v>
      </c>
      <c r="K831" s="2">
        <f>(COUNTIF($B$2:$B831,$B831)=1)+0</f>
        <v>0</v>
      </c>
      <c r="L831" s="2" t="str">
        <f>IF(K831=1,RANK(H831,$H$2:$H$1208,0),"Alternate event")</f>
        <v>Alternate event</v>
      </c>
      <c r="M831" s="2" t="str">
        <f t="shared" si="36"/>
        <v>Ilana GRANDINE400m</v>
      </c>
      <c r="N831" t="str">
        <f>IF(COUNTIFS($M$2:$M$3996, M831)&gt;1, "Duplicate", "Unique")</f>
        <v>Unique</v>
      </c>
    </row>
    <row r="832" spans="1:14" x14ac:dyDescent="0.2">
      <c r="A832" s="2">
        <f t="shared" si="35"/>
        <v>104</v>
      </c>
      <c r="B832" t="s">
        <v>603</v>
      </c>
      <c r="C832" t="s">
        <v>27</v>
      </c>
      <c r="D832" s="5">
        <v>35327</v>
      </c>
      <c r="E832" s="41">
        <f ca="1">DATEDIF(D832,TODAY(),"y")</f>
        <v>25</v>
      </c>
      <c r="F832" s="42" t="str">
        <f>IFERROR(VLOOKUP(B832&amp;C832,AUS_male_points_list!$A$3:$S$1048576,19,FALSE), IFERROR(VLOOKUP(B832&amp;C832,AUS_female_points_list!$A$3:$S$1048576,19,FALSE),""))</f>
        <v/>
      </c>
      <c r="G832" s="2" t="str">
        <f>_xlfn.IFNA(VLOOKUP(B832&amp;C832,Nat_Champs!$C$2:$D$41,2,),"")</f>
        <v/>
      </c>
      <c r="H832" s="79">
        <f>IFERROR(VLOOKUP(B832&amp;C832,AUS_male_Toplist_21_22!$O$3:$R$2969,2,FALSE),IFERROR(VLOOKUP(B832&amp;C832,AUS_female_Toplist_21_22!$O$3:$R$2879,2,FALSE),"Not found"))</f>
        <v>1045</v>
      </c>
      <c r="I832" s="79">
        <f>IFERROR(VLOOKUP(B832&amp;C832,AUS_male_Toplist_21_22!$O$3:$R$2969,3,FALSE),IFERROR(VLOOKUP(B832&amp;C832,AUS_female_Toplist_21_22!$O$3:$R$2879,3,FALSE),"Not found"))</f>
        <v>145</v>
      </c>
      <c r="J832" s="2">
        <f>IFERROR(VLOOKUP(B832&amp;C832,AUS_male_Toplist_21_22!$O$3:$R$2969,4,FALSE),IFERROR(VLOOKUP(B832&amp;C832,AUS_female_Toplist_21_22!$O$3:$R$2879,4,FALSE),"Not found"))</f>
        <v>14</v>
      </c>
      <c r="K832" s="2">
        <f>(COUNTIF($B$2:$B832,$B832)=1)+0</f>
        <v>1</v>
      </c>
      <c r="L832" s="2">
        <f>IF(K832=1,RANK(H832,$H$2:$H$1208,0),"Alternate event")</f>
        <v>409</v>
      </c>
      <c r="M832" s="2" t="str">
        <f t="shared" si="36"/>
        <v>Mason COHEN800m</v>
      </c>
      <c r="N832" t="str">
        <f>IF(COUNTIFS($M$2:$M$3996, M832)&gt;1, "Duplicate", "Unique")</f>
        <v>Unique</v>
      </c>
    </row>
    <row r="833" spans="1:14" x14ac:dyDescent="0.2">
      <c r="A833" s="2">
        <f t="shared" si="35"/>
        <v>104</v>
      </c>
      <c r="B833" t="s">
        <v>138</v>
      </c>
      <c r="C833" t="s">
        <v>25</v>
      </c>
      <c r="D833" s="5">
        <v>35755</v>
      </c>
      <c r="E833" s="41">
        <f ca="1">DATEDIF(D833,TODAY(),"y")</f>
        <v>24</v>
      </c>
      <c r="F833" s="42" t="str">
        <f>IFERROR(VLOOKUP(B833&amp;C833,AUS_male_points_list!$A$3:$S$1048576,19,FALSE), IFERROR(VLOOKUP(B833&amp;C833,AUS_female_points_list!$A$3:$S$1048576,19,FALSE),""))</f>
        <v/>
      </c>
      <c r="G833" s="2" t="str">
        <f>_xlfn.IFNA(VLOOKUP(B833&amp;C833,Nat_Champs!$C$2:$D$41,2,),"")</f>
        <v/>
      </c>
      <c r="H833" s="79">
        <f>IFERROR(VLOOKUP(B833&amp;C833,AUS_male_Toplist_21_22!$O$3:$R$2969,2,FALSE),IFERROR(VLOOKUP(B833&amp;C833,AUS_female_Toplist_21_22!$O$3:$R$2879,2,FALSE),"Not found"))</f>
        <v>1047</v>
      </c>
      <c r="I833" s="79">
        <f>IFERROR(VLOOKUP(B833&amp;C833,AUS_male_Toplist_21_22!$O$3:$R$2969,3,FALSE),IFERROR(VLOOKUP(B833&amp;C833,AUS_female_Toplist_21_22!$O$3:$R$2879,3,FALSE),"Not found"))</f>
        <v>145</v>
      </c>
      <c r="J833" s="2">
        <f>IFERROR(VLOOKUP(B833&amp;C833,AUS_male_Toplist_21_22!$O$3:$R$2969,4,FALSE),IFERROR(VLOOKUP(B833&amp;C833,AUS_female_Toplist_21_22!$O$3:$R$2879,4,FALSE),"Not found"))</f>
        <v>16</v>
      </c>
      <c r="K833" s="2">
        <f>(COUNTIF($B$2:$B833,$B833)=1)+0</f>
        <v>1</v>
      </c>
      <c r="L833" s="2">
        <f>IF(K833=1,RANK(H833,$H$2:$H$1208,0),"Alternate event")</f>
        <v>400</v>
      </c>
      <c r="M833" s="2" t="str">
        <f t="shared" si="36"/>
        <v>Katie SMEE200m</v>
      </c>
      <c r="N833" t="str">
        <f>IF(COUNTIFS($M$2:$M$3996, M833)&gt;1, "Duplicate", "Unique")</f>
        <v>Unique</v>
      </c>
    </row>
    <row r="834" spans="1:14" x14ac:dyDescent="0.2">
      <c r="A834" s="2">
        <f t="shared" ref="A834:A897" si="37">IF(AND(K834=1,J834&lt;=3),A833+1,A833)</f>
        <v>104</v>
      </c>
      <c r="B834" t="s">
        <v>4683</v>
      </c>
      <c r="C834" t="s">
        <v>31</v>
      </c>
      <c r="D834" s="5">
        <v>35324</v>
      </c>
      <c r="E834" s="41">
        <f ca="1">DATEDIF(D834,TODAY(),"y")</f>
        <v>25</v>
      </c>
      <c r="F834" s="42" t="str">
        <f>IFERROR(VLOOKUP(B834&amp;C834,AUS_male_points_list!$A$3:$S$1048576,19,FALSE), IFERROR(VLOOKUP(B834&amp;C834,AUS_female_points_list!$A$3:$S$1048576,19,FALSE),""))</f>
        <v/>
      </c>
      <c r="G834" s="2" t="str">
        <f>_xlfn.IFNA(VLOOKUP(B834&amp;C834,Nat_Champs!$C$2:$D$41,2,),"")</f>
        <v/>
      </c>
      <c r="H834" s="79">
        <f>IFERROR(VLOOKUP(B834&amp;C834,AUS_male_Toplist_21_22!$O$3:$R$2969,2,FALSE),IFERROR(VLOOKUP(B834&amp;C834,AUS_female_Toplist_21_22!$O$3:$R$2879,2,FALSE),"Not found"))</f>
        <v>916</v>
      </c>
      <c r="I834" s="79">
        <f>IFERROR(VLOOKUP(B834&amp;C834,AUS_male_Toplist_21_22!$O$3:$R$2969,3,FALSE),IFERROR(VLOOKUP(B834&amp;C834,AUS_female_Toplist_21_22!$O$3:$R$2879,3,FALSE),"Not found"))</f>
        <v>145</v>
      </c>
      <c r="J834" s="2">
        <f>IFERROR(VLOOKUP(B834&amp;C834,AUS_male_Toplist_21_22!$O$3:$R$2969,4,FALSE),IFERROR(VLOOKUP(B834&amp;C834,AUS_female_Toplist_21_22!$O$3:$R$2879,4,FALSE),"Not found"))</f>
        <v>16</v>
      </c>
      <c r="K834" s="2">
        <f>(COUNTIF($B$2:$B834,$B834)=1)+0</f>
        <v>1</v>
      </c>
      <c r="L834" s="2">
        <f>IF(K834=1,RANK(H834,$H$2:$H$1208,0),"Alternate event")</f>
        <v>805</v>
      </c>
      <c r="M834" s="2" t="str">
        <f t="shared" si="36"/>
        <v>Noah ROGERS110mh</v>
      </c>
      <c r="N834" t="str">
        <f>IF(COUNTIFS($M$2:$M$3996, M834)&gt;1, "Duplicate", "Unique")</f>
        <v>Unique</v>
      </c>
    </row>
    <row r="835" spans="1:14" x14ac:dyDescent="0.2">
      <c r="A835" s="2">
        <f t="shared" si="37"/>
        <v>104</v>
      </c>
      <c r="B835" t="s">
        <v>5241</v>
      </c>
      <c r="C835" t="s">
        <v>37</v>
      </c>
      <c r="D835" s="5">
        <v>37665</v>
      </c>
      <c r="E835" s="41">
        <f ca="1">DATEDIF(D835,TODAY(),"y")</f>
        <v>19</v>
      </c>
      <c r="F835" s="42" t="str">
        <f>IFERROR(VLOOKUP(B835&amp;C835,AUS_male_points_list!$A$3:$S$1048576,19,FALSE), IFERROR(VLOOKUP(B835&amp;C835,AUS_female_points_list!$A$3:$S$1048576,19,FALSE),""))</f>
        <v/>
      </c>
      <c r="G835" s="2" t="str">
        <f>_xlfn.IFNA(VLOOKUP(B835&amp;C835,Nat_Champs!$C$2:$D$41,2,),"")</f>
        <v/>
      </c>
      <c r="H835" s="79">
        <f>IFERROR(VLOOKUP(B835&amp;C835,AUS_male_Toplist_21_22!$O$3:$R$2969,2,FALSE),IFERROR(VLOOKUP(B835&amp;C835,AUS_female_Toplist_21_22!$O$3:$R$2879,2,FALSE),"Not found"))</f>
        <v>973</v>
      </c>
      <c r="I835" s="79">
        <f>IFERROR(VLOOKUP(B835&amp;C835,AUS_male_Toplist_21_22!$O$3:$R$2969,3,FALSE),IFERROR(VLOOKUP(B835&amp;C835,AUS_female_Toplist_21_22!$O$3:$R$2879,3,FALSE),"Not found"))</f>
        <v>145</v>
      </c>
      <c r="J835" s="2">
        <f>IFERROR(VLOOKUP(B835&amp;C835,AUS_male_Toplist_21_22!$O$3:$R$2969,4,FALSE),IFERROR(VLOOKUP(B835&amp;C835,AUS_female_Toplist_21_22!$O$3:$R$2879,4,FALSE),"Not found"))</f>
        <v>30</v>
      </c>
      <c r="K835" s="2">
        <f>(COUNTIF($B$2:$B835,$B835)=1)+0</f>
        <v>1</v>
      </c>
      <c r="L835" s="2">
        <f>IF(K835=1,RANK(H835,$H$2:$H$1208,0),"Alternate event")</f>
        <v>677</v>
      </c>
      <c r="M835" s="2" t="str">
        <f t="shared" si="36"/>
        <v>Charlie CARROLLlong-jump</v>
      </c>
      <c r="N835" t="str">
        <f>IF(COUNTIFS($M$2:$M$3996, M835)&gt;1, "Duplicate", "Unique")</f>
        <v>Unique</v>
      </c>
    </row>
    <row r="836" spans="1:14" x14ac:dyDescent="0.2">
      <c r="A836" s="2">
        <f t="shared" si="37"/>
        <v>104</v>
      </c>
      <c r="B836" t="s">
        <v>964</v>
      </c>
      <c r="C836" t="s">
        <v>41</v>
      </c>
      <c r="D836" s="5">
        <v>37708</v>
      </c>
      <c r="E836" s="41">
        <f ca="1">DATEDIF(D836,TODAY(),"y")</f>
        <v>19</v>
      </c>
      <c r="F836" s="42" t="str">
        <f>IFERROR(VLOOKUP(B836&amp;C836,AUS_male_points_list!$A$3:$S$1048576,19,FALSE), IFERROR(VLOOKUP(B836&amp;C836,AUS_female_points_list!$A$3:$S$1048576,19,FALSE),""))</f>
        <v/>
      </c>
      <c r="G836" s="2" t="str">
        <f>_xlfn.IFNA(VLOOKUP(B836&amp;C836,Nat_Champs!$C$2:$D$41,2,),"")</f>
        <v/>
      </c>
      <c r="H836" s="79">
        <f>IFERROR(VLOOKUP(B836&amp;C836,AUS_male_Toplist_21_22!$O$3:$R$2969,2,FALSE),IFERROR(VLOOKUP(B836&amp;C836,AUS_female_Toplist_21_22!$O$3:$R$2879,2,FALSE),"Not found"))</f>
        <v>739</v>
      </c>
      <c r="I836" s="79">
        <f>IFERROR(VLOOKUP(B836&amp;C836,AUS_male_Toplist_21_22!$O$3:$R$2969,3,FALSE),IFERROR(VLOOKUP(B836&amp;C836,AUS_female_Toplist_21_22!$O$3:$R$2879,3,FALSE),"Not found"))</f>
        <v>145</v>
      </c>
      <c r="J836" s="2">
        <f>IFERROR(VLOOKUP(B836&amp;C836,AUS_male_Toplist_21_22!$O$3:$R$2969,4,FALSE),IFERROR(VLOOKUP(B836&amp;C836,AUS_female_Toplist_21_22!$O$3:$R$2879,4,FALSE),"Not found"))</f>
        <v>30</v>
      </c>
      <c r="K836" s="2">
        <f>(COUNTIF($B$2:$B836,$B836)=1)+0</f>
        <v>1</v>
      </c>
      <c r="L836" s="2">
        <f>IF(K836=1,RANK(H836,$H$2:$H$1208,0),"Alternate event")</f>
        <v>955</v>
      </c>
      <c r="M836" s="2" t="str">
        <f t="shared" si="36"/>
        <v>Elly READjavelin-throw</v>
      </c>
      <c r="N836" t="str">
        <f>IF(COUNTIFS($M$2:$M$3996, M836)&gt;1, "Duplicate", "Unique")</f>
        <v>Unique</v>
      </c>
    </row>
    <row r="837" spans="1:14" x14ac:dyDescent="0.2">
      <c r="A837" s="2">
        <f t="shared" si="37"/>
        <v>104</v>
      </c>
      <c r="B837" t="s">
        <v>248</v>
      </c>
      <c r="C837" t="s">
        <v>27</v>
      </c>
      <c r="D837" s="5">
        <v>37944</v>
      </c>
      <c r="E837" s="41">
        <f ca="1">DATEDIF(D837,TODAY(),"y")</f>
        <v>18</v>
      </c>
      <c r="F837" s="42" t="str">
        <f>IFERROR(VLOOKUP(B837&amp;C837,AUS_male_points_list!$A$3:$S$1048576,19,FALSE), IFERROR(VLOOKUP(B837&amp;C837,AUS_female_points_list!$A$3:$S$1048576,19,FALSE),""))</f>
        <v/>
      </c>
      <c r="G837" s="2" t="str">
        <f>_xlfn.IFNA(VLOOKUP(B837&amp;C837,Nat_Champs!$C$2:$D$41,2,),"")</f>
        <v/>
      </c>
      <c r="H837" s="79">
        <f>IFERROR(VLOOKUP(B837&amp;C837,AUS_male_Toplist_21_22!$O$3:$R$2969,2,FALSE),IFERROR(VLOOKUP(B837&amp;C837,AUS_female_Toplist_21_22!$O$3:$R$2879,2,FALSE),"Not found"))</f>
        <v>1024</v>
      </c>
      <c r="I837" s="79">
        <f>IFERROR(VLOOKUP(B837&amp;C837,AUS_male_Toplist_21_22!$O$3:$R$2969,3,FALSE),IFERROR(VLOOKUP(B837&amp;C837,AUS_female_Toplist_21_22!$O$3:$R$2879,3,FALSE),"Not found"))</f>
        <v>145</v>
      </c>
      <c r="J837" s="2">
        <f>IFERROR(VLOOKUP(B837&amp;C837,AUS_male_Toplist_21_22!$O$3:$R$2969,4,FALSE),IFERROR(VLOOKUP(B837&amp;C837,AUS_female_Toplist_21_22!$O$3:$R$2879,4,FALSE),"Not found"))</f>
        <v>32</v>
      </c>
      <c r="K837" s="2">
        <f>(COUNTIF($B$2:$B837,$B837)=1)+0</f>
        <v>0</v>
      </c>
      <c r="L837" s="2" t="str">
        <f>IF(K837=1,RANK(H837,$H$2:$H$1208,0),"Alternate event")</f>
        <v>Alternate event</v>
      </c>
      <c r="M837" s="2" t="str">
        <f t="shared" si="36"/>
        <v>Nicola HOGG800m</v>
      </c>
      <c r="N837" t="str">
        <f>IF(COUNTIFS($M$2:$M$3996, M837)&gt;1, "Duplicate", "Unique")</f>
        <v>Unique</v>
      </c>
    </row>
    <row r="838" spans="1:14" x14ac:dyDescent="0.2">
      <c r="A838" s="2">
        <f t="shared" si="37"/>
        <v>104</v>
      </c>
      <c r="B838" t="s">
        <v>1038</v>
      </c>
      <c r="C838" t="s">
        <v>38</v>
      </c>
      <c r="D838" s="5">
        <v>35155</v>
      </c>
      <c r="E838" s="41">
        <f ca="1">DATEDIF(D838,TODAY(),"y")</f>
        <v>26</v>
      </c>
      <c r="F838" s="42" t="str">
        <f>IFERROR(VLOOKUP(B838&amp;C838,AUS_male_points_list!$A$3:$S$1048576,19,FALSE), IFERROR(VLOOKUP(B838&amp;C838,AUS_female_points_list!$A$3:$S$1048576,19,FALSE),""))</f>
        <v/>
      </c>
      <c r="G838" s="2" t="str">
        <f>_xlfn.IFNA(VLOOKUP(B838&amp;C838,Nat_Champs!$C$2:$D$41,2,),"")</f>
        <v/>
      </c>
      <c r="H838" s="79">
        <f>IFERROR(VLOOKUP(B838&amp;C838,AUS_male_Toplist_21_22!$O$3:$R$2969,2,FALSE),IFERROR(VLOOKUP(B838&amp;C838,AUS_female_Toplist_21_22!$O$3:$R$2879,2,FALSE),"Not found"))</f>
        <v>904</v>
      </c>
      <c r="I838" s="79">
        <f>IFERROR(VLOOKUP(B838&amp;C838,AUS_male_Toplist_21_22!$O$3:$R$2969,3,FALSE),IFERROR(VLOOKUP(B838&amp;C838,AUS_female_Toplist_21_22!$O$3:$R$2879,3,FALSE),"Not found"))</f>
        <v>146</v>
      </c>
      <c r="J838" s="2">
        <f>IFERROR(VLOOKUP(B838&amp;C838,AUS_male_Toplist_21_22!$O$3:$R$2969,4,FALSE),IFERROR(VLOOKUP(B838&amp;C838,AUS_female_Toplist_21_22!$O$3:$R$2879,4,FALSE),"Not found"))</f>
        <v>18</v>
      </c>
      <c r="K838" s="2">
        <f>(COUNTIF($B$2:$B838,$B838)=1)+0</f>
        <v>1</v>
      </c>
      <c r="L838" s="2">
        <f>IF(K838=1,RANK(H838,$H$2:$H$1208,0),"Alternate event")</f>
        <v>826</v>
      </c>
      <c r="M838" s="2" t="str">
        <f t="shared" si="36"/>
        <v>Cameron PAPPAStriple-jump</v>
      </c>
      <c r="N838" t="str">
        <f>IF(COUNTIFS($M$2:$M$3996, M838)&gt;1, "Duplicate", "Unique")</f>
        <v>Unique</v>
      </c>
    </row>
    <row r="839" spans="1:14" x14ac:dyDescent="0.2">
      <c r="A839" s="2">
        <f t="shared" si="37"/>
        <v>104</v>
      </c>
      <c r="B839" t="s">
        <v>343</v>
      </c>
      <c r="C839" t="s">
        <v>32</v>
      </c>
      <c r="D839" s="5">
        <v>37351</v>
      </c>
      <c r="E839" s="41">
        <f ca="1">DATEDIF(D839,TODAY(),"y")</f>
        <v>20</v>
      </c>
      <c r="F839" s="42" t="str">
        <f>IFERROR(VLOOKUP(B839&amp;C839,AUS_male_points_list!$A$3:$S$1048576,19,FALSE), IFERROR(VLOOKUP(B839&amp;C839,AUS_female_points_list!$A$3:$S$1048576,19,FALSE),""))</f>
        <v/>
      </c>
      <c r="G839" s="2" t="str">
        <f>_xlfn.IFNA(VLOOKUP(B839&amp;C839,Nat_Champs!$C$2:$D$41,2,),"")</f>
        <v/>
      </c>
      <c r="H839" s="79">
        <f>IFERROR(VLOOKUP(B839&amp;C839,AUS_male_Toplist_21_22!$O$3:$R$2969,2,FALSE),IFERROR(VLOOKUP(B839&amp;C839,AUS_female_Toplist_21_22!$O$3:$R$2879,2,FALSE),"Not found"))</f>
        <v>989</v>
      </c>
      <c r="I839" s="79">
        <f>IFERROR(VLOOKUP(B839&amp;C839,AUS_male_Toplist_21_22!$O$3:$R$2969,3,FALSE),IFERROR(VLOOKUP(B839&amp;C839,AUS_female_Toplist_21_22!$O$3:$R$2879,3,FALSE),"Not found"))</f>
        <v>146</v>
      </c>
      <c r="J839" s="2">
        <f>IFERROR(VLOOKUP(B839&amp;C839,AUS_male_Toplist_21_22!$O$3:$R$2969,4,FALSE),IFERROR(VLOOKUP(B839&amp;C839,AUS_female_Toplist_21_22!$O$3:$R$2879,4,FALSE),"Not found"))</f>
        <v>22</v>
      </c>
      <c r="K839" s="2">
        <f>(COUNTIF($B$2:$B839,$B839)=1)+0</f>
        <v>1</v>
      </c>
      <c r="L839" s="2">
        <f>IF(K839=1,RANK(H839,$H$2:$H$1208,0),"Alternate event")</f>
        <v>624</v>
      </c>
      <c r="M839" s="2" t="str">
        <f t="shared" si="36"/>
        <v>Nicolette D'ONOFRIO100mh</v>
      </c>
      <c r="N839" t="str">
        <f>IF(COUNTIFS($M$2:$M$3996, M839)&gt;1, "Duplicate", "Unique")</f>
        <v>Unique</v>
      </c>
    </row>
    <row r="840" spans="1:14" x14ac:dyDescent="0.2">
      <c r="A840" s="2">
        <f t="shared" si="37"/>
        <v>104</v>
      </c>
      <c r="B840" t="s">
        <v>5405</v>
      </c>
      <c r="C840" t="s">
        <v>2</v>
      </c>
      <c r="D840" s="5">
        <v>36241</v>
      </c>
      <c r="E840" s="41">
        <f ca="1">DATEDIF(D840,TODAY(),"y")</f>
        <v>23</v>
      </c>
      <c r="F840" s="42" t="str">
        <f>IFERROR(VLOOKUP(B840&amp;C840,AUS_male_points_list!$A$3:$S$1048576,19,FALSE), IFERROR(VLOOKUP(B840&amp;C840,AUS_female_points_list!$A$3:$S$1048576,19,FALSE),""))</f>
        <v/>
      </c>
      <c r="G840" s="2" t="str">
        <f>_xlfn.IFNA(VLOOKUP(B840&amp;C840,Nat_Champs!$C$2:$D$41,2,),"")</f>
        <v/>
      </c>
      <c r="H840" s="79">
        <f>IFERROR(VLOOKUP(B840&amp;C840,AUS_male_Toplist_21_22!$O$3:$R$2969,2,FALSE),IFERROR(VLOOKUP(B840&amp;C840,AUS_female_Toplist_21_22!$O$3:$R$2879,2,FALSE),"Not found"))</f>
        <v>1053</v>
      </c>
      <c r="I840" s="79">
        <f>IFERROR(VLOOKUP(B840&amp;C840,AUS_male_Toplist_21_22!$O$3:$R$2969,3,FALSE),IFERROR(VLOOKUP(B840&amp;C840,AUS_female_Toplist_21_22!$O$3:$R$2879,3,FALSE),"Not found"))</f>
        <v>146</v>
      </c>
      <c r="J840" s="2">
        <f>IFERROR(VLOOKUP(B840&amp;C840,AUS_male_Toplist_21_22!$O$3:$R$2969,4,FALSE),IFERROR(VLOOKUP(B840&amp;C840,AUS_female_Toplist_21_22!$O$3:$R$2879,4,FALSE),"Not found"))</f>
        <v>23</v>
      </c>
      <c r="K840" s="2">
        <f>(COUNTIF($B$2:$B840,$B840)=1)+0</f>
        <v>0</v>
      </c>
      <c r="L840" s="2" t="str">
        <f>IF(K840=1,RANK(H840,$H$2:$H$1208,0),"Alternate event")</f>
        <v>Alternate event</v>
      </c>
      <c r="M840" s="2" t="str">
        <f t="shared" si="36"/>
        <v>Nana OWUSU-AFRIYIE100m</v>
      </c>
      <c r="N840" t="str">
        <f>IF(COUNTIFS($M$2:$M$3996, M840)&gt;1, "Duplicate", "Unique")</f>
        <v>Unique</v>
      </c>
    </row>
    <row r="841" spans="1:14" x14ac:dyDescent="0.2">
      <c r="A841" s="2">
        <f t="shared" si="37"/>
        <v>104</v>
      </c>
      <c r="B841" t="s">
        <v>1043</v>
      </c>
      <c r="C841" t="s">
        <v>35</v>
      </c>
      <c r="D841" s="5">
        <v>37236</v>
      </c>
      <c r="E841" s="41">
        <f ca="1">DATEDIF(D841,TODAY(),"y")</f>
        <v>20</v>
      </c>
      <c r="F841" s="42" t="str">
        <f>IFERROR(VLOOKUP(B841&amp;C841,AUS_male_points_list!$A$3:$S$1048576,19,FALSE), IFERROR(VLOOKUP(B841&amp;C841,AUS_female_points_list!$A$3:$S$1048576,19,FALSE),""))</f>
        <v/>
      </c>
      <c r="G841" s="2" t="str">
        <f>_xlfn.IFNA(VLOOKUP(B841&amp;C841,Nat_Champs!$C$2:$D$41,2,),"")</f>
        <v/>
      </c>
      <c r="H841" s="79">
        <f>IFERROR(VLOOKUP(B841&amp;C841,AUS_male_Toplist_21_22!$O$3:$R$2969,2,FALSE),IFERROR(VLOOKUP(B841&amp;C841,AUS_female_Toplist_21_22!$O$3:$R$2879,2,FALSE),"Not found"))</f>
        <v>914</v>
      </c>
      <c r="I841" s="79">
        <f>IFERROR(VLOOKUP(B841&amp;C841,AUS_male_Toplist_21_22!$O$3:$R$2969,3,FALSE),IFERROR(VLOOKUP(B841&amp;C841,AUS_female_Toplist_21_22!$O$3:$R$2879,3,FALSE),"Not found"))</f>
        <v>146</v>
      </c>
      <c r="J841" s="2">
        <f>IFERROR(VLOOKUP(B841&amp;C841,AUS_male_Toplist_21_22!$O$3:$R$2969,4,FALSE),IFERROR(VLOOKUP(B841&amp;C841,AUS_female_Toplist_21_22!$O$3:$R$2879,4,FALSE),"Not found"))</f>
        <v>25</v>
      </c>
      <c r="K841" s="2">
        <f>(COUNTIF($B$2:$B841,$B841)=1)+0</f>
        <v>1</v>
      </c>
      <c r="L841" s="2">
        <f>IF(K841=1,RANK(H841,$H$2:$H$1208,0),"Alternate event")</f>
        <v>809</v>
      </c>
      <c r="M841" s="2" t="str">
        <f t="shared" si="36"/>
        <v>Liam TULLYhigh-jump</v>
      </c>
      <c r="N841" t="str">
        <f>IF(COUNTIFS($M$2:$M$3996, M841)&gt;1, "Duplicate", "Unique")</f>
        <v>Unique</v>
      </c>
    </row>
    <row r="842" spans="1:14" x14ac:dyDescent="0.2">
      <c r="A842" s="2">
        <f t="shared" si="37"/>
        <v>104</v>
      </c>
      <c r="B842" t="s">
        <v>383</v>
      </c>
      <c r="C842" t="s">
        <v>37</v>
      </c>
      <c r="D842" s="5">
        <v>44640</v>
      </c>
      <c r="E842" s="41">
        <f ca="1">DATEDIF(D842,TODAY(),"y")</f>
        <v>0</v>
      </c>
      <c r="F842" s="42" t="str">
        <f>IFERROR(VLOOKUP(B842&amp;C842,AUS_male_points_list!$A$3:$S$1048576,19,FALSE), IFERROR(VLOOKUP(B842&amp;C842,AUS_female_points_list!$A$3:$S$1048576,19,FALSE),""))</f>
        <v/>
      </c>
      <c r="G842" s="2" t="str">
        <f>_xlfn.IFNA(VLOOKUP(B842&amp;C842,Nat_Champs!$C$2:$D$41,2,),"")</f>
        <v/>
      </c>
      <c r="H842" s="79">
        <f>IFERROR(VLOOKUP(B842&amp;C842,AUS_male_Toplist_21_22!$O$3:$R$2969,2,FALSE),IFERROR(VLOOKUP(B842&amp;C842,AUS_female_Toplist_21_22!$O$3:$R$2879,2,FALSE),"Not found"))</f>
        <v>951</v>
      </c>
      <c r="I842" s="79">
        <f>IFERROR(VLOOKUP(B842&amp;C842,AUS_male_Toplist_21_22!$O$3:$R$2969,3,FALSE),IFERROR(VLOOKUP(B842&amp;C842,AUS_female_Toplist_21_22!$O$3:$R$2879,3,FALSE),"Not found"))</f>
        <v>146</v>
      </c>
      <c r="J842" s="2">
        <f>IFERROR(VLOOKUP(B842&amp;C842,AUS_male_Toplist_21_22!$O$3:$R$2969,4,FALSE),IFERROR(VLOOKUP(B842&amp;C842,AUS_female_Toplist_21_22!$O$3:$R$2879,4,FALSE),"Not found"))</f>
        <v>26</v>
      </c>
      <c r="K842" s="2">
        <f>(COUNTIF($B$2:$B842,$B842)=1)+0</f>
        <v>1</v>
      </c>
      <c r="L842" s="2">
        <f>IF(K842=1,RANK(H842,$H$2:$H$1208,0),"Alternate event")</f>
        <v>731</v>
      </c>
      <c r="M842" s="2" t="str">
        <f t="shared" si="36"/>
        <v>Lara CHECKlong-jump</v>
      </c>
      <c r="N842" t="str">
        <f>IF(COUNTIFS($M$2:$M$3996, M842)&gt;1, "Duplicate", "Unique")</f>
        <v>Unique</v>
      </c>
    </row>
    <row r="843" spans="1:14" x14ac:dyDescent="0.2">
      <c r="A843" s="2">
        <f t="shared" si="37"/>
        <v>104</v>
      </c>
      <c r="B843" t="s">
        <v>378</v>
      </c>
      <c r="C843" t="s">
        <v>37</v>
      </c>
      <c r="D843" s="5">
        <v>44701</v>
      </c>
      <c r="E843" s="41" t="e">
        <f ca="1">DATEDIF(D843,TODAY(),"y")</f>
        <v>#NUM!</v>
      </c>
      <c r="F843" s="42" t="str">
        <f>IFERROR(VLOOKUP(B843&amp;C843,AUS_male_points_list!$A$3:$S$1048576,19,FALSE), IFERROR(VLOOKUP(B843&amp;C843,AUS_female_points_list!$A$3:$S$1048576,19,FALSE),""))</f>
        <v/>
      </c>
      <c r="G843" s="2" t="str">
        <f>_xlfn.IFNA(VLOOKUP(B843&amp;C843,Nat_Champs!$C$2:$D$41,2,),"")</f>
        <v/>
      </c>
      <c r="H843" s="79">
        <f>IFERROR(VLOOKUP(B843&amp;C843,AUS_male_Toplist_21_22!$O$3:$R$2969,2,FALSE),IFERROR(VLOOKUP(B843&amp;C843,AUS_female_Toplist_21_22!$O$3:$R$2879,2,FALSE),"Not found"))</f>
        <v>951</v>
      </c>
      <c r="I843" s="79">
        <f>IFERROR(VLOOKUP(B843&amp;C843,AUS_male_Toplist_21_22!$O$3:$R$2969,3,FALSE),IFERROR(VLOOKUP(B843&amp;C843,AUS_female_Toplist_21_22!$O$3:$R$2879,3,FALSE),"Not found"))</f>
        <v>146</v>
      </c>
      <c r="J843" s="2">
        <f>IFERROR(VLOOKUP(B843&amp;C843,AUS_male_Toplist_21_22!$O$3:$R$2969,4,FALSE),IFERROR(VLOOKUP(B843&amp;C843,AUS_female_Toplist_21_22!$O$3:$R$2879,4,FALSE),"Not found"))</f>
        <v>26</v>
      </c>
      <c r="K843" s="2">
        <f>(COUNTIF($B$2:$B843,$B843)=1)+0</f>
        <v>0</v>
      </c>
      <c r="L843" s="2" t="str">
        <f>IF(K843=1,RANK(H843,$H$2:$H$1208,0),"Alternate event")</f>
        <v>Alternate event</v>
      </c>
      <c r="M843" s="2" t="str">
        <f t="shared" si="36"/>
        <v>Brianna LEUNGlong-jump</v>
      </c>
      <c r="N843" t="str">
        <f>IF(COUNTIFS($M$2:$M$3996, M843)&gt;1, "Duplicate", "Unique")</f>
        <v>Unique</v>
      </c>
    </row>
    <row r="844" spans="1:14" x14ac:dyDescent="0.2">
      <c r="A844" s="2">
        <f t="shared" si="37"/>
        <v>104</v>
      </c>
      <c r="B844" t="s">
        <v>388</v>
      </c>
      <c r="C844" t="s">
        <v>37</v>
      </c>
      <c r="D844" s="5">
        <v>44671</v>
      </c>
      <c r="E844" s="41" t="e">
        <f ca="1">DATEDIF(D844,TODAY(),"y")</f>
        <v>#NUM!</v>
      </c>
      <c r="F844" s="42" t="str">
        <f>IFERROR(VLOOKUP(B844&amp;C844,AUS_male_points_list!$A$3:$S$1048576,19,FALSE), IFERROR(VLOOKUP(B844&amp;C844,AUS_female_points_list!$A$3:$S$1048576,19,FALSE),""))</f>
        <v/>
      </c>
      <c r="G844" s="2" t="str">
        <f>_xlfn.IFNA(VLOOKUP(B844&amp;C844,Nat_Champs!$C$2:$D$41,2,),"")</f>
        <v/>
      </c>
      <c r="H844" s="79">
        <f>IFERROR(VLOOKUP(B844&amp;C844,AUS_male_Toplist_21_22!$O$3:$R$2969,2,FALSE),IFERROR(VLOOKUP(B844&amp;C844,AUS_female_Toplist_21_22!$O$3:$R$2879,2,FALSE),"Not found"))</f>
        <v>951</v>
      </c>
      <c r="I844" s="79">
        <f>IFERROR(VLOOKUP(B844&amp;C844,AUS_male_Toplist_21_22!$O$3:$R$2969,3,FALSE),IFERROR(VLOOKUP(B844&amp;C844,AUS_female_Toplist_21_22!$O$3:$R$2879,3,FALSE),"Not found"))</f>
        <v>146</v>
      </c>
      <c r="J844" s="2">
        <f>IFERROR(VLOOKUP(B844&amp;C844,AUS_male_Toplist_21_22!$O$3:$R$2969,4,FALSE),IFERROR(VLOOKUP(B844&amp;C844,AUS_female_Toplist_21_22!$O$3:$R$2879,4,FALSE),"Not found"))</f>
        <v>26</v>
      </c>
      <c r="K844" s="2">
        <f>(COUNTIF($B$2:$B844,$B844)=1)+0</f>
        <v>1</v>
      </c>
      <c r="L844" s="2">
        <f>IF(K844=1,RANK(H844,$H$2:$H$1208,0),"Alternate event")</f>
        <v>731</v>
      </c>
      <c r="M844" s="2" t="str">
        <f t="shared" si="36"/>
        <v>Sophie KAVANAGHlong-jump</v>
      </c>
      <c r="N844" t="str">
        <f>IF(COUNTIFS($M$2:$M$3996, M844)&gt;1, "Duplicate", "Unique")</f>
        <v>Unique</v>
      </c>
    </row>
    <row r="845" spans="1:14" x14ac:dyDescent="0.2">
      <c r="A845" s="2">
        <f t="shared" si="37"/>
        <v>104</v>
      </c>
      <c r="B845" t="s">
        <v>308</v>
      </c>
      <c r="C845" t="s">
        <v>28</v>
      </c>
      <c r="D845" s="5">
        <v>35618</v>
      </c>
      <c r="E845" s="41">
        <f ca="1">DATEDIF(D845,TODAY(),"y")</f>
        <v>24</v>
      </c>
      <c r="F845" s="42" t="str">
        <f>IFERROR(VLOOKUP(B845&amp;C845,AUS_male_points_list!$A$3:$S$1048576,19,FALSE), IFERROR(VLOOKUP(B845&amp;C845,AUS_female_points_list!$A$3:$S$1048576,19,FALSE),""))</f>
        <v/>
      </c>
      <c r="G845" s="2" t="str">
        <f>_xlfn.IFNA(VLOOKUP(B845&amp;C845,Nat_Champs!$C$2:$D$41,2,),"")</f>
        <v/>
      </c>
      <c r="H845" s="79">
        <f>IFERROR(VLOOKUP(B845&amp;C845,AUS_male_Toplist_21_22!$O$3:$R$2969,2,FALSE),IFERROR(VLOOKUP(B845&amp;C845,AUS_female_Toplist_21_22!$O$3:$R$2879,2,FALSE),"Not found"))</f>
        <v>1034</v>
      </c>
      <c r="I845" s="79">
        <f>IFERROR(VLOOKUP(B845&amp;C845,AUS_male_Toplist_21_22!$O$3:$R$2969,3,FALSE),IFERROR(VLOOKUP(B845&amp;C845,AUS_female_Toplist_21_22!$O$3:$R$2879,3,FALSE),"Not found"))</f>
        <v>146</v>
      </c>
      <c r="J845" s="2">
        <f>IFERROR(VLOOKUP(B845&amp;C845,AUS_male_Toplist_21_22!$O$3:$R$2969,4,FALSE),IFERROR(VLOOKUP(B845&amp;C845,AUS_female_Toplist_21_22!$O$3:$R$2879,4,FALSE),"Not found"))</f>
        <v>34</v>
      </c>
      <c r="K845" s="2">
        <f>(COUNTIF($B$2:$B845,$B845)=1)+0</f>
        <v>0</v>
      </c>
      <c r="L845" s="2" t="str">
        <f>IF(K845=1,RANK(H845,$H$2:$H$1208,0),"Alternate event")</f>
        <v>Alternate event</v>
      </c>
      <c r="M845" s="2" t="str">
        <f t="shared" si="36"/>
        <v>Caitlin ADAMS1500m</v>
      </c>
      <c r="N845" t="str">
        <f>IF(COUNTIFS($M$2:$M$3996, M845)&gt;1, "Duplicate", "Unique")</f>
        <v>Unique</v>
      </c>
    </row>
    <row r="846" spans="1:14" x14ac:dyDescent="0.2">
      <c r="A846" s="2">
        <f t="shared" si="37"/>
        <v>104</v>
      </c>
      <c r="B846" t="s">
        <v>556</v>
      </c>
      <c r="C846" t="s">
        <v>2</v>
      </c>
      <c r="D846" s="5">
        <v>36109</v>
      </c>
      <c r="E846" s="41">
        <f ca="1">DATEDIF(D846,TODAY(),"y")</f>
        <v>23</v>
      </c>
      <c r="F846" s="42" t="str">
        <f>IFERROR(VLOOKUP(B846&amp;C846,AUS_male_points_list!$A$3:$S$1048576,19,FALSE), IFERROR(VLOOKUP(B846&amp;C846,AUS_female_points_list!$A$3:$S$1048576,19,FALSE),""))</f>
        <v/>
      </c>
      <c r="G846" s="2" t="str">
        <f>_xlfn.IFNA(VLOOKUP(B846&amp;C846,Nat_Champs!$C$2:$D$41,2,),"")</f>
        <v/>
      </c>
      <c r="H846" s="79">
        <f>IFERROR(VLOOKUP(B846&amp;C846,AUS_male_Toplist_21_22!$O$3:$R$2969,2,FALSE),IFERROR(VLOOKUP(B846&amp;C846,AUS_female_Toplist_21_22!$O$3:$R$2879,2,FALSE),"Not found"))</f>
        <v>1069</v>
      </c>
      <c r="I846" s="79">
        <f>IFERROR(VLOOKUP(B846&amp;C846,AUS_male_Toplist_21_22!$O$3:$R$2969,3,FALSE),IFERROR(VLOOKUP(B846&amp;C846,AUS_female_Toplist_21_22!$O$3:$R$2879,3,FALSE),"Not found"))</f>
        <v>147</v>
      </c>
      <c r="J846" s="2">
        <f>IFERROR(VLOOKUP(B846&amp;C846,AUS_male_Toplist_21_22!$O$3:$R$2969,4,FALSE),IFERROR(VLOOKUP(B846&amp;C846,AUS_female_Toplist_21_22!$O$3:$R$2879,4,FALSE),"Not found"))</f>
        <v>14</v>
      </c>
      <c r="K846" s="2">
        <f>(COUNTIF($B$2:$B846,$B846)=1)+0</f>
        <v>0</v>
      </c>
      <c r="L846" s="2" t="str">
        <f>IF(K846=1,RANK(H846,$H$2:$H$1208,0),"Alternate event")</f>
        <v>Alternate event</v>
      </c>
      <c r="M846" s="2" t="str">
        <f t="shared" si="36"/>
        <v>Dhruv RODRIGUES-CHICO100m</v>
      </c>
      <c r="N846" t="str">
        <f>IF(COUNTIFS($M$2:$M$3996, M846)&gt;1, "Duplicate", "Unique")</f>
        <v>Unique</v>
      </c>
    </row>
    <row r="847" spans="1:14" x14ac:dyDescent="0.2">
      <c r="A847" s="2">
        <f t="shared" si="37"/>
        <v>104</v>
      </c>
      <c r="B847" t="s">
        <v>611</v>
      </c>
      <c r="C847" t="s">
        <v>27</v>
      </c>
      <c r="D847" s="5">
        <v>36638</v>
      </c>
      <c r="E847" s="41">
        <f ca="1">DATEDIF(D847,TODAY(),"y")</f>
        <v>21</v>
      </c>
      <c r="F847" s="42" t="str">
        <f>IFERROR(VLOOKUP(B847&amp;C847,AUS_male_points_list!$A$3:$S$1048576,19,FALSE), IFERROR(VLOOKUP(B847&amp;C847,AUS_female_points_list!$A$3:$S$1048576,19,FALSE),""))</f>
        <v/>
      </c>
      <c r="G847" s="2" t="str">
        <f>_xlfn.IFNA(VLOOKUP(B847&amp;C847,Nat_Champs!$C$2:$D$41,2,),"")</f>
        <v/>
      </c>
      <c r="H847" s="79">
        <f>IFERROR(VLOOKUP(B847&amp;C847,AUS_male_Toplist_21_22!$O$3:$R$2969,2,FALSE),IFERROR(VLOOKUP(B847&amp;C847,AUS_female_Toplist_21_22!$O$3:$R$2879,2,FALSE),"Not found"))</f>
        <v>1042</v>
      </c>
      <c r="I847" s="79">
        <f>IFERROR(VLOOKUP(B847&amp;C847,AUS_male_Toplist_21_22!$O$3:$R$2969,3,FALSE),IFERROR(VLOOKUP(B847&amp;C847,AUS_female_Toplist_21_22!$O$3:$R$2879,3,FALSE),"Not found"))</f>
        <v>147</v>
      </c>
      <c r="J847" s="2">
        <f>IFERROR(VLOOKUP(B847&amp;C847,AUS_male_Toplist_21_22!$O$3:$R$2969,4,FALSE),IFERROR(VLOOKUP(B847&amp;C847,AUS_female_Toplist_21_22!$O$3:$R$2879,4,FALSE),"Not found"))</f>
        <v>15</v>
      </c>
      <c r="K847" s="2">
        <f>(COUNTIF($B$2:$B847,$B847)=1)+0</f>
        <v>1</v>
      </c>
      <c r="L847" s="2">
        <f>IF(K847=1,RANK(H847,$H$2:$H$1208,0),"Alternate event")</f>
        <v>425</v>
      </c>
      <c r="M847" s="2" t="str">
        <f t="shared" si="36"/>
        <v>Thomas MOORCROFT800m</v>
      </c>
      <c r="N847" t="str">
        <f>IF(COUNTIFS($M$2:$M$3996, M847)&gt;1, "Duplicate", "Unique")</f>
        <v>Unique</v>
      </c>
    </row>
    <row r="848" spans="1:14" x14ac:dyDescent="0.2">
      <c r="A848" s="2">
        <f t="shared" si="37"/>
        <v>104</v>
      </c>
      <c r="B848" t="s">
        <v>612</v>
      </c>
      <c r="C848" t="s">
        <v>27</v>
      </c>
      <c r="D848" s="5">
        <v>37232</v>
      </c>
      <c r="E848" s="41">
        <f ca="1">DATEDIF(D848,TODAY(),"y")</f>
        <v>20</v>
      </c>
      <c r="F848" s="42" t="str">
        <f>IFERROR(VLOOKUP(B848&amp;C848,AUS_male_points_list!$A$3:$S$1048576,19,FALSE), IFERROR(VLOOKUP(B848&amp;C848,AUS_female_points_list!$A$3:$S$1048576,19,FALSE),""))</f>
        <v/>
      </c>
      <c r="G848" s="2" t="str">
        <f>_xlfn.IFNA(VLOOKUP(B848&amp;C848,Nat_Champs!$C$2:$D$41,2,),"")</f>
        <v/>
      </c>
      <c r="H848" s="79">
        <f>IFERROR(VLOOKUP(B848&amp;C848,AUS_male_Toplist_21_22!$O$3:$R$2969,2,FALSE),IFERROR(VLOOKUP(B848&amp;C848,AUS_female_Toplist_21_22!$O$3:$R$2879,2,FALSE),"Not found"))</f>
        <v>1042</v>
      </c>
      <c r="I848" s="79">
        <f>IFERROR(VLOOKUP(B848&amp;C848,AUS_male_Toplist_21_22!$O$3:$R$2969,3,FALSE),IFERROR(VLOOKUP(B848&amp;C848,AUS_female_Toplist_21_22!$O$3:$R$2879,3,FALSE),"Not found"))</f>
        <v>147</v>
      </c>
      <c r="J848" s="2">
        <f>IFERROR(VLOOKUP(B848&amp;C848,AUS_male_Toplist_21_22!$O$3:$R$2969,4,FALSE),IFERROR(VLOOKUP(B848&amp;C848,AUS_female_Toplist_21_22!$O$3:$R$2879,4,FALSE),"Not found"))</f>
        <v>15</v>
      </c>
      <c r="K848" s="2">
        <f>(COUNTIF($B$2:$B848,$B848)=1)+0</f>
        <v>1</v>
      </c>
      <c r="L848" s="2">
        <f>IF(K848=1,RANK(H848,$H$2:$H$1208,0),"Alternate event")</f>
        <v>425</v>
      </c>
      <c r="M848" s="2" t="str">
        <f t="shared" si="36"/>
        <v>Luke SHAW800m</v>
      </c>
      <c r="N848" t="str">
        <f>IF(COUNTIFS($M$2:$M$3996, M848)&gt;1, "Duplicate", "Unique")</f>
        <v>Unique</v>
      </c>
    </row>
    <row r="849" spans="1:14" x14ac:dyDescent="0.2">
      <c r="A849" s="2">
        <f t="shared" si="37"/>
        <v>104</v>
      </c>
      <c r="B849" t="s">
        <v>130</v>
      </c>
      <c r="C849" t="s">
        <v>25</v>
      </c>
      <c r="D849" s="5">
        <v>34243</v>
      </c>
      <c r="E849" s="41">
        <f ca="1">DATEDIF(D849,TODAY(),"y")</f>
        <v>28</v>
      </c>
      <c r="F849" s="42" t="str">
        <f>IFERROR(VLOOKUP(B849&amp;C849,AUS_male_points_list!$A$3:$S$1048576,19,FALSE), IFERROR(VLOOKUP(B849&amp;C849,AUS_female_points_list!$A$3:$S$1048576,19,FALSE),""))</f>
        <v/>
      </c>
      <c r="G849" s="2" t="str">
        <f>_xlfn.IFNA(VLOOKUP(B849&amp;C849,Nat_Champs!$C$2:$D$41,2,),"")</f>
        <v/>
      </c>
      <c r="H849" s="79">
        <f>IFERROR(VLOOKUP(B849&amp;C849,AUS_male_Toplist_21_22!$O$3:$R$2969,2,FALSE),IFERROR(VLOOKUP(B849&amp;C849,AUS_female_Toplist_21_22!$O$3:$R$2879,2,FALSE),"Not found"))</f>
        <v>1045</v>
      </c>
      <c r="I849" s="79">
        <f>IFERROR(VLOOKUP(B849&amp;C849,AUS_male_Toplist_21_22!$O$3:$R$2969,3,FALSE),IFERROR(VLOOKUP(B849&amp;C849,AUS_female_Toplist_21_22!$O$3:$R$2879,3,FALSE),"Not found"))</f>
        <v>148</v>
      </c>
      <c r="J849" s="2">
        <f>IFERROR(VLOOKUP(B849&amp;C849,AUS_male_Toplist_21_22!$O$3:$R$2969,4,FALSE),IFERROR(VLOOKUP(B849&amp;C849,AUS_female_Toplist_21_22!$O$3:$R$2879,4,FALSE),"Not found"))</f>
        <v>17</v>
      </c>
      <c r="K849" s="2">
        <f>(COUNTIF($B$2:$B849,$B849)=1)+0</f>
        <v>1</v>
      </c>
      <c r="L849" s="2">
        <f>IF(K849=1,RANK(H849,$H$2:$H$1208,0),"Alternate event")</f>
        <v>409</v>
      </c>
      <c r="M849" s="2" t="str">
        <f t="shared" si="36"/>
        <v>Stephanie POWER200m</v>
      </c>
      <c r="N849" t="str">
        <f>IF(COUNTIFS($M$2:$M$3996, M849)&gt;1, "Duplicate", "Unique")</f>
        <v>Unique</v>
      </c>
    </row>
    <row r="850" spans="1:14" x14ac:dyDescent="0.2">
      <c r="A850" s="2">
        <f t="shared" si="37"/>
        <v>104</v>
      </c>
      <c r="B850" t="s">
        <v>548</v>
      </c>
      <c r="C850" t="s">
        <v>25</v>
      </c>
      <c r="D850" s="5">
        <v>44671</v>
      </c>
      <c r="E850" s="41" t="e">
        <f ca="1">DATEDIF(D850,TODAY(),"y")</f>
        <v>#NUM!</v>
      </c>
      <c r="F850" s="42" t="str">
        <f>IFERROR(VLOOKUP(B850&amp;C850,AUS_male_points_list!$A$3:$S$1048576,19,FALSE), IFERROR(VLOOKUP(B850&amp;C850,AUS_female_points_list!$A$3:$S$1048576,19,FALSE),""))</f>
        <v/>
      </c>
      <c r="G850" s="2" t="str">
        <f>_xlfn.IFNA(VLOOKUP(B850&amp;C850,Nat_Champs!$C$2:$D$41,2,),"")</f>
        <v/>
      </c>
      <c r="H850" s="79">
        <f>IFERROR(VLOOKUP(B850&amp;C850,AUS_male_Toplist_21_22!$O$3:$R$2969,2,FALSE),IFERROR(VLOOKUP(B850&amp;C850,AUS_female_Toplist_21_22!$O$3:$R$2879,2,FALSE),"Not found"))</f>
        <v>1051</v>
      </c>
      <c r="I850" s="79">
        <f>IFERROR(VLOOKUP(B850&amp;C850,AUS_male_Toplist_21_22!$O$3:$R$2969,3,FALSE),IFERROR(VLOOKUP(B850&amp;C850,AUS_female_Toplist_21_22!$O$3:$R$2879,3,FALSE),"Not found"))</f>
        <v>148</v>
      </c>
      <c r="J850" s="2">
        <f>IFERROR(VLOOKUP(B850&amp;C850,AUS_male_Toplist_21_22!$O$3:$R$2969,4,FALSE),IFERROR(VLOOKUP(B850&amp;C850,AUS_female_Toplist_21_22!$O$3:$R$2879,4,FALSE),"Not found"))</f>
        <v>18</v>
      </c>
      <c r="K850" s="2">
        <f>(COUNTIF($B$2:$B850,$B850)=1)+0</f>
        <v>1</v>
      </c>
      <c r="L850" s="2">
        <f>IF(K850=1,RANK(H850,$H$2:$H$1208,0),"Alternate event")</f>
        <v>385</v>
      </c>
      <c r="M850" s="2" t="str">
        <f t="shared" si="36"/>
        <v>Cooper SHERMAN200m</v>
      </c>
      <c r="N850" t="str">
        <f>IF(COUNTIFS($M$2:$M$3996, M850)&gt;1, "Duplicate", "Unique")</f>
        <v>Unique</v>
      </c>
    </row>
    <row r="851" spans="1:14" x14ac:dyDescent="0.2">
      <c r="A851" s="2">
        <f t="shared" si="37"/>
        <v>104</v>
      </c>
      <c r="B851" t="s">
        <v>868</v>
      </c>
      <c r="C851" t="s">
        <v>33</v>
      </c>
      <c r="D851" s="5">
        <v>44640</v>
      </c>
      <c r="E851" s="41">
        <f ca="1">DATEDIF(D851,TODAY(),"y")</f>
        <v>0</v>
      </c>
      <c r="F851" s="42" t="str">
        <f>IFERROR(VLOOKUP(B851&amp;C851,AUS_male_points_list!$A$3:$S$1048576,19,FALSE), IFERROR(VLOOKUP(B851&amp;C851,AUS_female_points_list!$A$3:$S$1048576,19,FALSE),""))</f>
        <v/>
      </c>
      <c r="G851" s="2" t="str">
        <f>_xlfn.IFNA(VLOOKUP(B851&amp;C851,Nat_Champs!$C$2:$D$41,2,),"")</f>
        <v/>
      </c>
      <c r="H851" s="79">
        <f>IFERROR(VLOOKUP(B851&amp;C851,AUS_male_Toplist_21_22!$O$3:$R$2969,2,FALSE),IFERROR(VLOOKUP(B851&amp;C851,AUS_female_Toplist_21_22!$O$3:$R$2879,2,FALSE),"Not found"))</f>
        <v>966</v>
      </c>
      <c r="I851" s="79">
        <f>IFERROR(VLOOKUP(B851&amp;C851,AUS_male_Toplist_21_22!$O$3:$R$2969,3,FALSE),IFERROR(VLOOKUP(B851&amp;C851,AUS_female_Toplist_21_22!$O$3:$R$2879,3,FALSE),"Not found"))</f>
        <v>148</v>
      </c>
      <c r="J851" s="2">
        <f>IFERROR(VLOOKUP(B851&amp;C851,AUS_male_Toplist_21_22!$O$3:$R$2969,4,FALSE),IFERROR(VLOOKUP(B851&amp;C851,AUS_female_Toplist_21_22!$O$3:$R$2879,4,FALSE),"Not found"))</f>
        <v>19</v>
      </c>
      <c r="K851" s="2">
        <f>(COUNTIF($B$2:$B851,$B851)=1)+0</f>
        <v>1</v>
      </c>
      <c r="L851" s="2">
        <f>IF(K851=1,RANK(H851,$H$2:$H$1208,0),"Alternate event")</f>
        <v>695</v>
      </c>
      <c r="M851" s="2" t="str">
        <f t="shared" si="36"/>
        <v>Marianna KONOPKA400mh</v>
      </c>
      <c r="N851" t="str">
        <f>IF(COUNTIFS($M$2:$M$3996, M851)&gt;1, "Duplicate", "Unique")</f>
        <v>Unique</v>
      </c>
    </row>
    <row r="852" spans="1:14" x14ac:dyDescent="0.2">
      <c r="A852" s="2">
        <f t="shared" si="37"/>
        <v>104</v>
      </c>
      <c r="B852" t="s">
        <v>188</v>
      </c>
      <c r="C852" t="s">
        <v>2</v>
      </c>
      <c r="D852" s="5">
        <v>38395</v>
      </c>
      <c r="E852" s="41">
        <f ca="1">DATEDIF(D852,TODAY(),"y")</f>
        <v>17</v>
      </c>
      <c r="F852" s="42" t="str">
        <f>IFERROR(VLOOKUP(B852&amp;C852,AUS_male_points_list!$A$3:$S$1048576,19,FALSE), IFERROR(VLOOKUP(B852&amp;C852,AUS_female_points_list!$A$3:$S$1048576,19,FALSE),""))</f>
        <v/>
      </c>
      <c r="G852" s="2" t="str">
        <f>_xlfn.IFNA(VLOOKUP(B852&amp;C852,Nat_Champs!$C$2:$D$41,2,),"")</f>
        <v/>
      </c>
      <c r="H852" s="79">
        <f>IFERROR(VLOOKUP(B852&amp;C852,AUS_male_Toplist_21_22!$O$3:$R$2969,2,FALSE),IFERROR(VLOOKUP(B852&amp;C852,AUS_female_Toplist_21_22!$O$3:$R$2879,2,FALSE),"Not found"))</f>
        <v>1052</v>
      </c>
      <c r="I852" s="79">
        <f>IFERROR(VLOOKUP(B852&amp;C852,AUS_male_Toplist_21_22!$O$3:$R$2969,3,FALSE),IFERROR(VLOOKUP(B852&amp;C852,AUS_female_Toplist_21_22!$O$3:$R$2879,3,FALSE),"Not found"))</f>
        <v>148</v>
      </c>
      <c r="J852" s="2">
        <f>IFERROR(VLOOKUP(B852&amp;C852,AUS_male_Toplist_21_22!$O$3:$R$2969,4,FALSE),IFERROR(VLOOKUP(B852&amp;C852,AUS_female_Toplist_21_22!$O$3:$R$2879,4,FALSE),"Not found"))</f>
        <v>24</v>
      </c>
      <c r="K852" s="2">
        <f>(COUNTIF($B$2:$B852,$B852)=1)+0</f>
        <v>1</v>
      </c>
      <c r="L852" s="2">
        <f>IF(K852=1,RANK(H852,$H$2:$H$1208,0),"Alternate event")</f>
        <v>382</v>
      </c>
      <c r="M852" s="2" t="str">
        <f t="shared" si="36"/>
        <v>Olivia Rose INKSTER100m</v>
      </c>
      <c r="N852" t="str">
        <f>IF(COUNTIFS($M$2:$M$3996, M852)&gt;1, "Duplicate", "Unique")</f>
        <v>Unique</v>
      </c>
    </row>
    <row r="853" spans="1:14" x14ac:dyDescent="0.2">
      <c r="A853" s="2">
        <f t="shared" si="37"/>
        <v>104</v>
      </c>
      <c r="B853" t="s">
        <v>5134</v>
      </c>
      <c r="C853" t="s">
        <v>29</v>
      </c>
      <c r="D853" s="5">
        <v>33669</v>
      </c>
      <c r="E853" s="41">
        <f ca="1">DATEDIF(D853,TODAY(),"y")</f>
        <v>30</v>
      </c>
      <c r="F853" s="42" t="str">
        <f>IFERROR(VLOOKUP(B853&amp;C853,AUS_male_points_list!$A$3:$S$1048576,19,FALSE), IFERROR(VLOOKUP(B853&amp;C853,AUS_female_points_list!$A$3:$S$1048576,19,FALSE),""))</f>
        <v/>
      </c>
      <c r="G853" s="2" t="str">
        <f>_xlfn.IFNA(VLOOKUP(B853&amp;C853,Nat_Champs!$C$2:$D$41,2,),"")</f>
        <v/>
      </c>
      <c r="H853" s="79">
        <f>IFERROR(VLOOKUP(B853&amp;C853,AUS_male_Toplist_21_22!$O$3:$R$2969,2,FALSE),IFERROR(VLOOKUP(B853&amp;C853,AUS_female_Toplist_21_22!$O$3:$R$2879,2,FALSE),"Not found"))</f>
        <v>1007</v>
      </c>
      <c r="I853" s="79">
        <f>IFERROR(VLOOKUP(B853&amp;C853,AUS_male_Toplist_21_22!$O$3:$R$2969,3,FALSE),IFERROR(VLOOKUP(B853&amp;C853,AUS_female_Toplist_21_22!$O$3:$R$2879,3,FALSE),"Not found"))</f>
        <v>148</v>
      </c>
      <c r="J853" s="2">
        <f>IFERROR(VLOOKUP(B853&amp;C853,AUS_male_Toplist_21_22!$O$3:$R$2969,4,FALSE),IFERROR(VLOOKUP(B853&amp;C853,AUS_female_Toplist_21_22!$O$3:$R$2879,4,FALSE),"Not found"))</f>
        <v>31</v>
      </c>
      <c r="K853" s="2">
        <f>(COUNTIF($B$2:$B853,$B853)=1)+0</f>
        <v>1</v>
      </c>
      <c r="L853" s="2">
        <f>IF(K853=1,RANK(H853,$H$2:$H$1208,0),"Alternate event")</f>
        <v>554</v>
      </c>
      <c r="M853" s="2" t="str">
        <f t="shared" si="36"/>
        <v>Joshua JOHNSON5000m</v>
      </c>
      <c r="N853" t="str">
        <f>IF(COUNTIFS($M$2:$M$3996, M853)&gt;1, "Duplicate", "Unique")</f>
        <v>Unique</v>
      </c>
    </row>
    <row r="854" spans="1:14" x14ac:dyDescent="0.2">
      <c r="A854" s="2">
        <f t="shared" si="37"/>
        <v>104</v>
      </c>
      <c r="B854" t="s">
        <v>457</v>
      </c>
      <c r="C854" t="s">
        <v>41</v>
      </c>
      <c r="D854" s="5">
        <v>38170</v>
      </c>
      <c r="E854" s="41">
        <f ca="1">DATEDIF(D854,TODAY(),"y")</f>
        <v>17</v>
      </c>
      <c r="F854" s="42" t="str">
        <f>IFERROR(VLOOKUP(B854&amp;C854,AUS_male_points_list!$A$3:$S$1048576,19,FALSE), IFERROR(VLOOKUP(B854&amp;C854,AUS_female_points_list!$A$3:$S$1048576,19,FALSE),""))</f>
        <v/>
      </c>
      <c r="G854" s="2" t="str">
        <f>_xlfn.IFNA(VLOOKUP(B854&amp;C854,Nat_Champs!$C$2:$D$41,2,),"")</f>
        <v/>
      </c>
      <c r="H854" s="79">
        <f>IFERROR(VLOOKUP(B854&amp;C854,AUS_male_Toplist_21_22!$O$3:$R$2969,2,FALSE),IFERROR(VLOOKUP(B854&amp;C854,AUS_female_Toplist_21_22!$O$3:$R$2879,2,FALSE),"Not found"))</f>
        <v>732</v>
      </c>
      <c r="I854" s="79">
        <f>IFERROR(VLOOKUP(B854&amp;C854,AUS_male_Toplist_21_22!$O$3:$R$2969,3,FALSE),IFERROR(VLOOKUP(B854&amp;C854,AUS_female_Toplist_21_22!$O$3:$R$2879,3,FALSE),"Not found"))</f>
        <v>148</v>
      </c>
      <c r="J854" s="2">
        <f>IFERROR(VLOOKUP(B854&amp;C854,AUS_male_Toplist_21_22!$O$3:$R$2969,4,FALSE),IFERROR(VLOOKUP(B854&amp;C854,AUS_female_Toplist_21_22!$O$3:$R$2879,4,FALSE),"Not found"))</f>
        <v>31</v>
      </c>
      <c r="K854" s="2">
        <f>(COUNTIF($B$2:$B854,$B854)=1)+0</f>
        <v>0</v>
      </c>
      <c r="L854" s="2" t="str">
        <f>IF(K854=1,RANK(H854,$H$2:$H$1208,0),"Alternate event")</f>
        <v>Alternate event</v>
      </c>
      <c r="M854" s="2" t="str">
        <f t="shared" si="36"/>
        <v>Kajsa SHIELDjavelin-throw</v>
      </c>
      <c r="N854" t="str">
        <f>IF(COUNTIFS($M$2:$M$3996, M854)&gt;1, "Duplicate", "Unique")</f>
        <v>Unique</v>
      </c>
    </row>
    <row r="855" spans="1:14" x14ac:dyDescent="0.2">
      <c r="A855" s="2">
        <f t="shared" si="37"/>
        <v>104</v>
      </c>
      <c r="B855" t="s">
        <v>195</v>
      </c>
      <c r="C855" t="s">
        <v>26</v>
      </c>
      <c r="D855" s="5">
        <v>38439</v>
      </c>
      <c r="E855" s="41">
        <f ca="1">DATEDIF(D855,TODAY(),"y")</f>
        <v>17</v>
      </c>
      <c r="F855" s="42" t="str">
        <f>IFERROR(VLOOKUP(B855&amp;C855,AUS_male_points_list!$A$3:$S$1048576,19,FALSE), IFERROR(VLOOKUP(B855&amp;C855,AUS_female_points_list!$A$3:$S$1048576,19,FALSE),""))</f>
        <v/>
      </c>
      <c r="G855" s="2" t="str">
        <f>_xlfn.IFNA(VLOOKUP(B855&amp;C855,Nat_Champs!$C$2:$D$41,2,),"")</f>
        <v/>
      </c>
      <c r="H855" s="79">
        <f>IFERROR(VLOOKUP(B855&amp;C855,AUS_male_Toplist_21_22!$O$3:$R$2969,2,FALSE),IFERROR(VLOOKUP(B855&amp;C855,AUS_female_Toplist_21_22!$O$3:$R$2879,2,FALSE),"Not found"))</f>
        <v>1037</v>
      </c>
      <c r="I855" s="79">
        <f>IFERROR(VLOOKUP(B855&amp;C855,AUS_male_Toplist_21_22!$O$3:$R$2969,3,FALSE),IFERROR(VLOOKUP(B855&amp;C855,AUS_female_Toplist_21_22!$O$3:$R$2879,3,FALSE),"Not found"))</f>
        <v>149</v>
      </c>
      <c r="J855" s="2">
        <f>IFERROR(VLOOKUP(B855&amp;C855,AUS_male_Toplist_21_22!$O$3:$R$2969,4,FALSE),IFERROR(VLOOKUP(B855&amp;C855,AUS_female_Toplist_21_22!$O$3:$R$2879,4,FALSE),"Not found"))</f>
        <v>14</v>
      </c>
      <c r="K855" s="2">
        <f>(COUNTIF($B$2:$B855,$B855)=1)+0</f>
        <v>0</v>
      </c>
      <c r="L855" s="2" t="str">
        <f>IF(K855=1,RANK(H855,$H$2:$H$1208,0),"Alternate event")</f>
        <v>Alternate event</v>
      </c>
      <c r="M855" s="2" t="str">
        <f t="shared" si="36"/>
        <v>Paige CAMPBELL400m</v>
      </c>
      <c r="N855" t="str">
        <f>IF(COUNTIFS($M$2:$M$3996, M855)&gt;1, "Duplicate", "Unique")</f>
        <v>Unique</v>
      </c>
    </row>
    <row r="856" spans="1:14" x14ac:dyDescent="0.2">
      <c r="A856" s="2">
        <f t="shared" si="37"/>
        <v>104</v>
      </c>
      <c r="B856" t="s">
        <v>755</v>
      </c>
      <c r="C856" t="s">
        <v>38</v>
      </c>
      <c r="D856" s="5">
        <v>36901</v>
      </c>
      <c r="E856" s="41">
        <f ca="1">DATEDIF(D856,TODAY(),"y")</f>
        <v>21</v>
      </c>
      <c r="F856" s="42" t="str">
        <f>IFERROR(VLOOKUP(B856&amp;C856,AUS_male_points_list!$A$3:$S$1048576,19,FALSE), IFERROR(VLOOKUP(B856&amp;C856,AUS_female_points_list!$A$3:$S$1048576,19,FALSE),""))</f>
        <v/>
      </c>
      <c r="G856" s="2" t="str">
        <f>_xlfn.IFNA(VLOOKUP(B856&amp;C856,Nat_Champs!$C$2:$D$41,2,),"")</f>
        <v/>
      </c>
      <c r="H856" s="79">
        <f>IFERROR(VLOOKUP(B856&amp;C856,AUS_male_Toplist_21_22!$O$3:$R$2969,2,FALSE),IFERROR(VLOOKUP(B856&amp;C856,AUS_female_Toplist_21_22!$O$3:$R$2879,2,FALSE),"Not found"))</f>
        <v>902</v>
      </c>
      <c r="I856" s="79">
        <f>IFERROR(VLOOKUP(B856&amp;C856,AUS_male_Toplist_21_22!$O$3:$R$2969,3,FALSE),IFERROR(VLOOKUP(B856&amp;C856,AUS_female_Toplist_21_22!$O$3:$R$2879,3,FALSE),"Not found"))</f>
        <v>149</v>
      </c>
      <c r="J856" s="2">
        <f>IFERROR(VLOOKUP(B856&amp;C856,AUS_male_Toplist_21_22!$O$3:$R$2969,4,FALSE),IFERROR(VLOOKUP(B856&amp;C856,AUS_female_Toplist_21_22!$O$3:$R$2879,4,FALSE),"Not found"))</f>
        <v>19</v>
      </c>
      <c r="K856" s="2">
        <f>(COUNTIF($B$2:$B856,$B856)=1)+0</f>
        <v>1</v>
      </c>
      <c r="L856" s="2">
        <f>IF(K856=1,RANK(H856,$H$2:$H$1208,0),"Alternate event")</f>
        <v>830</v>
      </c>
      <c r="M856" s="2" t="str">
        <f t="shared" si="36"/>
        <v>Angus WOODtriple-jump</v>
      </c>
      <c r="N856" t="str">
        <f>IF(COUNTIFS($M$2:$M$3996, M856)&gt;1, "Duplicate", "Unique")</f>
        <v>Unique</v>
      </c>
    </row>
    <row r="857" spans="1:14" x14ac:dyDescent="0.2">
      <c r="A857" s="2">
        <f t="shared" si="37"/>
        <v>104</v>
      </c>
      <c r="B857" t="s">
        <v>5536</v>
      </c>
      <c r="C857" s="6" t="s">
        <v>37</v>
      </c>
      <c r="D857" s="5">
        <v>44701</v>
      </c>
      <c r="E857" s="41" t="e">
        <f ca="1">DATEDIF(D857,TODAY(),"y")</f>
        <v>#NUM!</v>
      </c>
      <c r="F857" s="42" t="str">
        <f>IFERROR(VLOOKUP(B857&amp;C857,AUS_male_points_list!$A$3:$S$1048576,19,FALSE), IFERROR(VLOOKUP(B857&amp;C857,AUS_female_points_list!$A$3:$S$1048576,19,FALSE),""))</f>
        <v/>
      </c>
      <c r="G857" s="2" t="str">
        <f>_xlfn.IFNA(VLOOKUP(B857&amp;C857,Nat_Champs!$C$2:$D$41,2,),"")</f>
        <v/>
      </c>
      <c r="H857" s="79">
        <f>IFERROR(VLOOKUP(B857&amp;C857,AUS_male_Toplist_21_22!$O$3:$R$2969,2,FALSE),IFERROR(VLOOKUP(B857&amp;C857,AUS_female_Toplist_21_22!$O$3:$R$2879,2,FALSE),"Not found"))</f>
        <v>950</v>
      </c>
      <c r="I857" s="79">
        <f>IFERROR(VLOOKUP(B857&amp;C857,AUS_male_Toplist_21_22!$O$3:$R$2969,3,FALSE),IFERROR(VLOOKUP(B857&amp;C857,AUS_female_Toplist_21_22!$O$3:$R$2879,3,FALSE),"Not found"))</f>
        <v>149</v>
      </c>
      <c r="J857" s="2">
        <f>IFERROR(VLOOKUP(B857&amp;C857,AUS_male_Toplist_21_22!$O$3:$R$2969,4,FALSE),IFERROR(VLOOKUP(B857&amp;C857,AUS_female_Toplist_21_22!$O$3:$R$2879,4,FALSE),"Not found"))</f>
        <v>29</v>
      </c>
      <c r="K857" s="2">
        <f>(COUNTIF($B$2:$B857,$B857)=1)+0</f>
        <v>1</v>
      </c>
      <c r="L857" s="2">
        <f>IF(K857=1,RANK(H857,$H$2:$H$1208,0),"Alternate event")</f>
        <v>735</v>
      </c>
      <c r="M857" s="2" t="str">
        <f t="shared" si="36"/>
        <v>Clara NOURDINElong-jump</v>
      </c>
      <c r="N857" t="str">
        <f>IF(COUNTIFS($M$2:$M$3996, M857)&gt;1, "Duplicate", "Unique")</f>
        <v>Unique</v>
      </c>
    </row>
    <row r="858" spans="1:14" x14ac:dyDescent="0.2">
      <c r="A858" s="2">
        <f t="shared" si="37"/>
        <v>104</v>
      </c>
      <c r="B858" t="s">
        <v>742</v>
      </c>
      <c r="C858" t="s">
        <v>37</v>
      </c>
      <c r="D858" s="5">
        <v>44640</v>
      </c>
      <c r="E858" s="41">
        <f ca="1">DATEDIF(D858,TODAY(),"y")</f>
        <v>0</v>
      </c>
      <c r="F858" s="42" t="str">
        <f>IFERROR(VLOOKUP(B858&amp;C858,AUS_male_points_list!$A$3:$S$1048576,19,FALSE), IFERROR(VLOOKUP(B858&amp;C858,AUS_female_points_list!$A$3:$S$1048576,19,FALSE),""))</f>
        <v/>
      </c>
      <c r="G858" s="2" t="str">
        <f>_xlfn.IFNA(VLOOKUP(B858&amp;C858,Nat_Champs!$C$2:$D$41,2,),"")</f>
        <v/>
      </c>
      <c r="H858" s="79">
        <f>IFERROR(VLOOKUP(B858&amp;C858,AUS_male_Toplist_21_22!$O$3:$R$2969,2,FALSE),IFERROR(VLOOKUP(B858&amp;C858,AUS_female_Toplist_21_22!$O$3:$R$2879,2,FALSE),"Not found"))</f>
        <v>969</v>
      </c>
      <c r="I858" s="79">
        <f>IFERROR(VLOOKUP(B858&amp;C858,AUS_male_Toplist_21_22!$O$3:$R$2969,3,FALSE),IFERROR(VLOOKUP(B858&amp;C858,AUS_female_Toplist_21_22!$O$3:$R$2879,3,FALSE),"Not found"))</f>
        <v>149</v>
      </c>
      <c r="J858" s="2">
        <f>IFERROR(VLOOKUP(B858&amp;C858,AUS_male_Toplist_21_22!$O$3:$R$2969,4,FALSE),IFERROR(VLOOKUP(B858&amp;C858,AUS_female_Toplist_21_22!$O$3:$R$2879,4,FALSE),"Not found"))</f>
        <v>31</v>
      </c>
      <c r="K858" s="2">
        <f>(COUNTIF($B$2:$B858,$B858)=1)+0</f>
        <v>1</v>
      </c>
      <c r="L858" s="2">
        <f>IF(K858=1,RANK(H858,$H$2:$H$1208,0),"Alternate event")</f>
        <v>686</v>
      </c>
      <c r="M858" s="2" t="str">
        <f t="shared" si="36"/>
        <v>Jacob HRISTIANOPOULOSlong-jump</v>
      </c>
      <c r="N858" t="str">
        <f>IF(COUNTIFS($M$2:$M$3996, M858)&gt;1, "Duplicate", "Unique")</f>
        <v>Unique</v>
      </c>
    </row>
    <row r="859" spans="1:14" x14ac:dyDescent="0.2">
      <c r="A859" s="2">
        <f t="shared" si="37"/>
        <v>104</v>
      </c>
      <c r="B859" t="s">
        <v>745</v>
      </c>
      <c r="C859" t="s">
        <v>37</v>
      </c>
      <c r="D859" s="5">
        <v>34731</v>
      </c>
      <c r="E859" s="41">
        <f ca="1">DATEDIF(D859,TODAY(),"y")</f>
        <v>27</v>
      </c>
      <c r="F859" s="42" t="str">
        <f>IFERROR(VLOOKUP(B859&amp;C859,AUS_male_points_list!$A$3:$S$1048576,19,FALSE), IFERROR(VLOOKUP(B859&amp;C859,AUS_female_points_list!$A$3:$S$1048576,19,FALSE),""))</f>
        <v/>
      </c>
      <c r="G859" s="2" t="str">
        <f>_xlfn.IFNA(VLOOKUP(B859&amp;C859,Nat_Champs!$C$2:$D$41,2,),"")</f>
        <v/>
      </c>
      <c r="H859" s="79">
        <f>IFERROR(VLOOKUP(B859&amp;C859,AUS_male_Toplist_21_22!$O$3:$R$2969,2,FALSE),IFERROR(VLOOKUP(B859&amp;C859,AUS_female_Toplist_21_22!$O$3:$R$2879,2,FALSE),"Not found"))</f>
        <v>969</v>
      </c>
      <c r="I859" s="79">
        <f>IFERROR(VLOOKUP(B859&amp;C859,AUS_male_Toplist_21_22!$O$3:$R$2969,3,FALSE),IFERROR(VLOOKUP(B859&amp;C859,AUS_female_Toplist_21_22!$O$3:$R$2879,3,FALSE),"Not found"))</f>
        <v>149</v>
      </c>
      <c r="J859" s="2">
        <f>IFERROR(VLOOKUP(B859&amp;C859,AUS_male_Toplist_21_22!$O$3:$R$2969,4,FALSE),IFERROR(VLOOKUP(B859&amp;C859,AUS_female_Toplist_21_22!$O$3:$R$2879,4,FALSE),"Not found"))</f>
        <v>31</v>
      </c>
      <c r="K859" s="2">
        <f>(COUNTIF($B$2:$B859,$B859)=1)+0</f>
        <v>1</v>
      </c>
      <c r="L859" s="2">
        <f>IF(K859=1,RANK(H859,$H$2:$H$1208,0),"Alternate event")</f>
        <v>686</v>
      </c>
      <c r="M859" s="2" t="str">
        <f t="shared" si="36"/>
        <v>Nicholas VAN GELDERlong-jump</v>
      </c>
      <c r="N859" t="str">
        <f>IF(COUNTIFS($M$2:$M$3996, M859)&gt;1, "Duplicate", "Unique")</f>
        <v>Unique</v>
      </c>
    </row>
    <row r="860" spans="1:14" x14ac:dyDescent="0.2">
      <c r="A860" s="2">
        <f t="shared" si="37"/>
        <v>104</v>
      </c>
      <c r="B860" t="s">
        <v>1013</v>
      </c>
      <c r="C860" t="s">
        <v>28</v>
      </c>
      <c r="D860" s="5">
        <v>36237</v>
      </c>
      <c r="E860" s="41">
        <f ca="1">DATEDIF(D860,TODAY(),"y")</f>
        <v>23</v>
      </c>
      <c r="F860" s="42" t="str">
        <f>IFERROR(VLOOKUP(B860&amp;C860,AUS_male_points_list!$A$3:$S$1048576,19,FALSE), IFERROR(VLOOKUP(B860&amp;C860,AUS_female_points_list!$A$3:$S$1048576,19,FALSE),""))</f>
        <v/>
      </c>
      <c r="G860" s="2" t="str">
        <f>_xlfn.IFNA(VLOOKUP(B860&amp;C860,Nat_Champs!$C$2:$D$41,2,),"")</f>
        <v/>
      </c>
      <c r="H860" s="79">
        <f>IFERROR(VLOOKUP(B860&amp;C860,AUS_male_Toplist_21_22!$O$3:$R$2969,2,FALSE),IFERROR(VLOOKUP(B860&amp;C860,AUS_female_Toplist_21_22!$O$3:$R$2879,2,FALSE),"Not found"))</f>
        <v>1041</v>
      </c>
      <c r="I860" s="79">
        <f>IFERROR(VLOOKUP(B860&amp;C860,AUS_male_Toplist_21_22!$O$3:$R$2969,3,FALSE),IFERROR(VLOOKUP(B860&amp;C860,AUS_female_Toplist_21_22!$O$3:$R$2879,3,FALSE),"Not found"))</f>
        <v>149</v>
      </c>
      <c r="J860" s="2">
        <f>IFERROR(VLOOKUP(B860&amp;C860,AUS_male_Toplist_21_22!$O$3:$R$2969,4,FALSE),IFERROR(VLOOKUP(B860&amp;C860,AUS_female_Toplist_21_22!$O$3:$R$2879,4,FALSE),"Not found"))</f>
        <v>32</v>
      </c>
      <c r="K860" s="2">
        <f>(COUNTIF($B$2:$B860,$B860)=1)+0</f>
        <v>0</v>
      </c>
      <c r="L860" s="2" t="str">
        <f>IF(K860=1,RANK(H860,$H$2:$H$1208,0),"Alternate event")</f>
        <v>Alternate event</v>
      </c>
      <c r="M860" s="2" t="str">
        <f t="shared" si="36"/>
        <v>Luke GRAVES1500m</v>
      </c>
      <c r="N860" t="str">
        <f>IF(COUNTIFS($M$2:$M$3996, M860)&gt;1, "Duplicate", "Unique")</f>
        <v>Unique</v>
      </c>
    </row>
    <row r="861" spans="1:14" x14ac:dyDescent="0.2">
      <c r="A861" s="2">
        <f t="shared" si="37"/>
        <v>104</v>
      </c>
      <c r="B861" t="s">
        <v>1039</v>
      </c>
      <c r="C861" t="s">
        <v>38</v>
      </c>
      <c r="D861" s="5">
        <v>44701</v>
      </c>
      <c r="E861" s="41" t="e">
        <f ca="1">DATEDIF(D861,TODAY(),"y")</f>
        <v>#NUM!</v>
      </c>
      <c r="F861" s="42" t="str">
        <f>IFERROR(VLOOKUP(B861&amp;C861,AUS_male_points_list!$A$3:$S$1048576,19,FALSE), IFERROR(VLOOKUP(B861&amp;C861,AUS_female_points_list!$A$3:$S$1048576,19,FALSE),""))</f>
        <v/>
      </c>
      <c r="G861" s="2" t="str">
        <f>_xlfn.IFNA(VLOOKUP(B861&amp;C861,Nat_Champs!$C$2:$D$41,2,),"")</f>
        <v/>
      </c>
      <c r="H861" s="79">
        <f>IFERROR(VLOOKUP(B861&amp;C861,AUS_male_Toplist_21_22!$O$3:$R$2969,2,FALSE),IFERROR(VLOOKUP(B861&amp;C861,AUS_female_Toplist_21_22!$O$3:$R$2879,2,FALSE),"Not found"))</f>
        <v>901</v>
      </c>
      <c r="I861" s="79">
        <f>IFERROR(VLOOKUP(B861&amp;C861,AUS_male_Toplist_21_22!$O$3:$R$2969,3,FALSE),IFERROR(VLOOKUP(B861&amp;C861,AUS_female_Toplist_21_22!$O$3:$R$2879,3,FALSE),"Not found"))</f>
        <v>150</v>
      </c>
      <c r="J861" s="2">
        <f>IFERROR(VLOOKUP(B861&amp;C861,AUS_male_Toplist_21_22!$O$3:$R$2969,4,FALSE),IFERROR(VLOOKUP(B861&amp;C861,AUS_female_Toplist_21_22!$O$3:$R$2879,4,FALSE),"Not found"))</f>
        <v>20</v>
      </c>
      <c r="K861" s="2">
        <f>(COUNTIF($B$2:$B861,$B861)=1)+0</f>
        <v>1</v>
      </c>
      <c r="L861" s="2">
        <f>IF(K861=1,RANK(H861,$H$2:$H$1208,0),"Alternate event")</f>
        <v>831</v>
      </c>
      <c r="M861" s="2" t="str">
        <f t="shared" si="36"/>
        <v>Nathan TAVERNERtriple-jump</v>
      </c>
      <c r="N861" t="str">
        <f>IF(COUNTIFS($M$2:$M$3996, M861)&gt;1, "Duplicate", "Unique")</f>
        <v>Unique</v>
      </c>
    </row>
    <row r="862" spans="1:14" x14ac:dyDescent="0.2">
      <c r="A862" s="2">
        <f t="shared" si="37"/>
        <v>104</v>
      </c>
      <c r="B862" t="s">
        <v>703</v>
      </c>
      <c r="C862" t="s">
        <v>30</v>
      </c>
      <c r="D862" s="5">
        <v>34577</v>
      </c>
      <c r="E862" s="41">
        <f ca="1">DATEDIF(D862,TODAY(),"y")</f>
        <v>27</v>
      </c>
      <c r="F862" s="42" t="str">
        <f>IFERROR(VLOOKUP(B862&amp;C862,AUS_male_points_list!$A$3:$S$1048576,19,FALSE), IFERROR(VLOOKUP(B862&amp;C862,AUS_female_points_list!$A$3:$S$1048576,19,FALSE),""))</f>
        <v/>
      </c>
      <c r="G862" s="2" t="str">
        <f>_xlfn.IFNA(VLOOKUP(B862&amp;C862,Nat_Champs!$C$2:$D$41,2,),"")</f>
        <v/>
      </c>
      <c r="H862" s="79">
        <f>IFERROR(VLOOKUP(B862&amp;C862,AUS_male_Toplist_21_22!$O$3:$R$2969,2,FALSE),IFERROR(VLOOKUP(B862&amp;C862,AUS_female_Toplist_21_22!$O$3:$R$2879,2,FALSE),"Not found"))</f>
        <v>993</v>
      </c>
      <c r="I862" s="79">
        <f>IFERROR(VLOOKUP(B862&amp;C862,AUS_male_Toplist_21_22!$O$3:$R$2969,3,FALSE),IFERROR(VLOOKUP(B862&amp;C862,AUS_female_Toplist_21_22!$O$3:$R$2879,3,FALSE),"Not found"))</f>
        <v>151</v>
      </c>
      <c r="J862" s="2">
        <f>IFERROR(VLOOKUP(B862&amp;C862,AUS_male_Toplist_21_22!$O$3:$R$2969,4,FALSE),IFERROR(VLOOKUP(B862&amp;C862,AUS_female_Toplist_21_22!$O$3:$R$2879,4,FALSE),"Not found"))</f>
        <v>11</v>
      </c>
      <c r="K862" s="2">
        <f>(COUNTIF($B$2:$B862,$B862)=1)+0</f>
        <v>0</v>
      </c>
      <c r="L862" s="2" t="str">
        <f>IF(K862=1,RANK(H862,$H$2:$H$1208,0),"Alternate event")</f>
        <v>Alternate event</v>
      </c>
      <c r="M862" s="2" t="str">
        <f t="shared" si="36"/>
        <v>Jack BRUCE10000m</v>
      </c>
      <c r="N862" t="str">
        <f>IF(COUNTIFS($M$2:$M$3996, M862)&gt;1, "Duplicate", "Unique")</f>
        <v>Unique</v>
      </c>
    </row>
    <row r="863" spans="1:14" x14ac:dyDescent="0.2">
      <c r="A863" s="2">
        <f t="shared" si="37"/>
        <v>104</v>
      </c>
      <c r="B863" t="s">
        <v>1027</v>
      </c>
      <c r="C863" t="s">
        <v>33</v>
      </c>
      <c r="D863" s="5">
        <v>37252</v>
      </c>
      <c r="E863" s="41">
        <f ca="1">DATEDIF(D863,TODAY(),"y")</f>
        <v>20</v>
      </c>
      <c r="F863" s="42" t="str">
        <f>IFERROR(VLOOKUP(B863&amp;C863,AUS_male_points_list!$A$3:$S$1048576,19,FALSE), IFERROR(VLOOKUP(B863&amp;C863,AUS_female_points_list!$A$3:$S$1048576,19,FALSE),""))</f>
        <v/>
      </c>
      <c r="G863" s="2" t="str">
        <f>_xlfn.IFNA(VLOOKUP(B863&amp;C863,Nat_Champs!$C$2:$D$41,2,),"")</f>
        <v/>
      </c>
      <c r="H863" s="79">
        <f>IFERROR(VLOOKUP(B863&amp;C863,AUS_male_Toplist_21_22!$O$3:$R$2969,2,FALSE),IFERROR(VLOOKUP(B863&amp;C863,AUS_female_Toplist_21_22!$O$3:$R$2879,2,FALSE),"Not found"))</f>
        <v>959</v>
      </c>
      <c r="I863" s="79">
        <f>IFERROR(VLOOKUP(B863&amp;C863,AUS_male_Toplist_21_22!$O$3:$R$2969,3,FALSE),IFERROR(VLOOKUP(B863&amp;C863,AUS_female_Toplist_21_22!$O$3:$R$2879,3,FALSE),"Not found"))</f>
        <v>151</v>
      </c>
      <c r="J863" s="2">
        <f>IFERROR(VLOOKUP(B863&amp;C863,AUS_male_Toplist_21_22!$O$3:$R$2969,4,FALSE),IFERROR(VLOOKUP(B863&amp;C863,AUS_female_Toplist_21_22!$O$3:$R$2879,4,FALSE),"Not found"))</f>
        <v>16</v>
      </c>
      <c r="K863" s="2">
        <f>(COUNTIF($B$2:$B863,$B863)=1)+0</f>
        <v>1</v>
      </c>
      <c r="L863" s="2">
        <f>IF(K863=1,RANK(H863,$H$2:$H$1208,0),"Alternate event")</f>
        <v>718</v>
      </c>
      <c r="M863" s="2" t="str">
        <f t="shared" si="36"/>
        <v>Jack MCFADDEN400mh</v>
      </c>
      <c r="N863" t="str">
        <f>IF(COUNTIFS($M$2:$M$3996, M863)&gt;1, "Duplicate", "Unique")</f>
        <v>Unique</v>
      </c>
    </row>
    <row r="864" spans="1:14" x14ac:dyDescent="0.2">
      <c r="A864" s="2">
        <f t="shared" si="37"/>
        <v>104</v>
      </c>
      <c r="B864" t="s">
        <v>852</v>
      </c>
      <c r="C864" t="s">
        <v>27</v>
      </c>
      <c r="D864" s="5">
        <v>36760</v>
      </c>
      <c r="E864" s="41">
        <f ca="1">DATEDIF(D864,TODAY(),"y")</f>
        <v>21</v>
      </c>
      <c r="F864" s="42" t="str">
        <f>IFERROR(VLOOKUP(B864&amp;C864,AUS_male_points_list!$A$3:$S$1048576,19,FALSE), IFERROR(VLOOKUP(B864&amp;C864,AUS_female_points_list!$A$3:$S$1048576,19,FALSE),""))</f>
        <v/>
      </c>
      <c r="G864" s="2" t="str">
        <f>_xlfn.IFNA(VLOOKUP(B864&amp;C864,Nat_Champs!$C$2:$D$41,2,),"")</f>
        <v/>
      </c>
      <c r="H864" s="79">
        <f>IFERROR(VLOOKUP(B864&amp;C864,AUS_male_Toplist_21_22!$O$3:$R$2969,2,FALSE),IFERROR(VLOOKUP(B864&amp;C864,AUS_female_Toplist_21_22!$O$3:$R$2879,2,FALSE),"Not found"))</f>
        <v>1035</v>
      </c>
      <c r="I864" s="79">
        <f>IFERROR(VLOOKUP(B864&amp;C864,AUS_male_Toplist_21_22!$O$3:$R$2969,3,FALSE),IFERROR(VLOOKUP(B864&amp;C864,AUS_female_Toplist_21_22!$O$3:$R$2879,3,FALSE),"Not found"))</f>
        <v>151</v>
      </c>
      <c r="J864" s="2">
        <f>IFERROR(VLOOKUP(B864&amp;C864,AUS_male_Toplist_21_22!$O$3:$R$2969,4,FALSE),IFERROR(VLOOKUP(B864&amp;C864,AUS_female_Toplist_21_22!$O$3:$R$2879,4,FALSE),"Not found"))</f>
        <v>17</v>
      </c>
      <c r="K864" s="2">
        <f>(COUNTIF($B$2:$B864,$B864)=1)+0</f>
        <v>1</v>
      </c>
      <c r="L864" s="2">
        <f>IF(K864=1,RANK(H864,$H$2:$H$1208,0),"Alternate event")</f>
        <v>452</v>
      </c>
      <c r="M864" s="2" t="str">
        <f t="shared" si="36"/>
        <v>Luke BURROWS800m</v>
      </c>
      <c r="N864" t="str">
        <f>IF(COUNTIFS($M$2:$M$3996, M864)&gt;1, "Duplicate", "Unique")</f>
        <v>Unique</v>
      </c>
    </row>
    <row r="865" spans="1:14" x14ac:dyDescent="0.2">
      <c r="A865" s="2">
        <f t="shared" si="37"/>
        <v>104</v>
      </c>
      <c r="B865" t="s">
        <v>561</v>
      </c>
      <c r="C865" s="5" t="s">
        <v>25</v>
      </c>
      <c r="D865" s="5">
        <v>36355</v>
      </c>
      <c r="E865" s="41">
        <f ca="1">DATEDIF(D865,TODAY(),"y")</f>
        <v>22</v>
      </c>
      <c r="F865" s="42" t="str">
        <f>IFERROR(VLOOKUP(B865&amp;C865,AUS_male_points_list!$A$3:$S$1048576,19,FALSE), IFERROR(VLOOKUP(B865&amp;C865,AUS_female_points_list!$A$3:$S$1048576,19,FALSE),""))</f>
        <v/>
      </c>
      <c r="G865" s="2" t="str">
        <f>_xlfn.IFNA(VLOOKUP(B865&amp;C865,Nat_Champs!$C$2:$D$41,2,),"")</f>
        <v/>
      </c>
      <c r="H865" s="79">
        <f>IFERROR(VLOOKUP(B865&amp;C865,AUS_male_Toplist_21_22!$O$3:$R$2969,2,FALSE),IFERROR(VLOOKUP(B865&amp;C865,AUS_female_Toplist_21_22!$O$3:$R$2879,2,FALSE),"Not found"))</f>
        <v>1049</v>
      </c>
      <c r="I865" s="79">
        <f>IFERROR(VLOOKUP(B865&amp;C865,AUS_male_Toplist_21_22!$O$3:$R$2969,3,FALSE),IFERROR(VLOOKUP(B865&amp;C865,AUS_female_Toplist_21_22!$O$3:$R$2879,3,FALSE),"Not found"))</f>
        <v>151</v>
      </c>
      <c r="J865" s="2">
        <f>IFERROR(VLOOKUP(B865&amp;C865,AUS_male_Toplist_21_22!$O$3:$R$2969,4,FALSE),IFERROR(VLOOKUP(B865&amp;C865,AUS_female_Toplist_21_22!$O$3:$R$2879,4,FALSE),"Not found"))</f>
        <v>19</v>
      </c>
      <c r="K865" s="2">
        <f>(COUNTIF($B$2:$B865,$B865)=1)+0</f>
        <v>0</v>
      </c>
      <c r="L865" s="2" t="str">
        <f>IF(K865=1,RANK(H865,$H$2:$H$1208,0),"Alternate event")</f>
        <v>Alternate event</v>
      </c>
      <c r="M865" s="2" t="str">
        <f t="shared" si="36"/>
        <v>Cameron SEARLE200m</v>
      </c>
      <c r="N865" t="str">
        <f>IF(COUNTIFS($M$2:$M$3996, M865)&gt;1, "Duplicate", "Unique")</f>
        <v>Unique</v>
      </c>
    </row>
    <row r="866" spans="1:14" x14ac:dyDescent="0.2">
      <c r="A866" s="2">
        <f t="shared" si="37"/>
        <v>104</v>
      </c>
      <c r="B866" t="s">
        <v>5505</v>
      </c>
      <c r="C866" t="s">
        <v>37</v>
      </c>
      <c r="D866" s="5">
        <v>36643</v>
      </c>
      <c r="E866" s="41">
        <f ca="1">DATEDIF(D866,TODAY(),"y")</f>
        <v>21</v>
      </c>
      <c r="F866" s="42" t="str">
        <f>IFERROR(VLOOKUP(B866&amp;C866,AUS_male_points_list!$A$3:$S$1048576,19,FALSE), IFERROR(VLOOKUP(B866&amp;C866,AUS_female_points_list!$A$3:$S$1048576,19,FALSE),""))</f>
        <v/>
      </c>
      <c r="G866" s="2" t="str">
        <f>_xlfn.IFNA(VLOOKUP(B866&amp;C866,Nat_Champs!$C$2:$D$41,2,),"")</f>
        <v/>
      </c>
      <c r="H866" s="79">
        <f>IFERROR(VLOOKUP(B866&amp;C866,AUS_male_Toplist_21_22!$O$3:$R$2969,2,FALSE),IFERROR(VLOOKUP(B866&amp;C866,AUS_female_Toplist_21_22!$O$3:$R$2879,2,FALSE),"Not found"))</f>
        <v>949</v>
      </c>
      <c r="I866" s="79">
        <f>IFERROR(VLOOKUP(B866&amp;C866,AUS_male_Toplist_21_22!$O$3:$R$2969,3,FALSE),IFERROR(VLOOKUP(B866&amp;C866,AUS_female_Toplist_21_22!$O$3:$R$2879,3,FALSE),"Not found"))</f>
        <v>151</v>
      </c>
      <c r="J866" s="2">
        <f>IFERROR(VLOOKUP(B866&amp;C866,AUS_male_Toplist_21_22!$O$3:$R$2969,4,FALSE),IFERROR(VLOOKUP(B866&amp;C866,AUS_female_Toplist_21_22!$O$3:$R$2879,4,FALSE),"Not found"))</f>
        <v>30</v>
      </c>
      <c r="K866" s="2">
        <f>(COUNTIF($B$2:$B866,$B866)=1)+0</f>
        <v>0</v>
      </c>
      <c r="L866" s="2" t="str">
        <f>IF(K866=1,RANK(H866,$H$2:$H$1208,0),"Alternate event")</f>
        <v>Alternate event</v>
      </c>
      <c r="M866" s="2" t="str">
        <f t="shared" si="36"/>
        <v>Camryn NEWTON-SMITHlong-jump</v>
      </c>
      <c r="N866" t="str">
        <f>IF(COUNTIFS($M$2:$M$3996, M866)&gt;1, "Duplicate", "Unique")</f>
        <v>Unique</v>
      </c>
    </row>
    <row r="867" spans="1:14" x14ac:dyDescent="0.2">
      <c r="A867" s="2">
        <f t="shared" si="37"/>
        <v>104</v>
      </c>
      <c r="B867" t="s">
        <v>382</v>
      </c>
      <c r="C867" t="s">
        <v>37</v>
      </c>
      <c r="D867" s="5">
        <v>37803</v>
      </c>
      <c r="E867" s="41">
        <f ca="1">DATEDIF(D867,TODAY(),"y")</f>
        <v>18</v>
      </c>
      <c r="F867" s="42" t="str">
        <f>IFERROR(VLOOKUP(B867&amp;C867,AUS_male_points_list!$A$3:$S$1048576,19,FALSE), IFERROR(VLOOKUP(B867&amp;C867,AUS_female_points_list!$A$3:$S$1048576,19,FALSE),""))</f>
        <v/>
      </c>
      <c r="G867" s="2" t="str">
        <f>_xlfn.IFNA(VLOOKUP(B867&amp;C867,Nat_Champs!$C$2:$D$41,2,),"")</f>
        <v/>
      </c>
      <c r="H867" s="79">
        <f>IFERROR(VLOOKUP(B867&amp;C867,AUS_male_Toplist_21_22!$O$3:$R$2969,2,FALSE),IFERROR(VLOOKUP(B867&amp;C867,AUS_female_Toplist_21_22!$O$3:$R$2879,2,FALSE),"Not found"))</f>
        <v>949</v>
      </c>
      <c r="I867" s="79">
        <f>IFERROR(VLOOKUP(B867&amp;C867,AUS_male_Toplist_21_22!$O$3:$R$2969,3,FALSE),IFERROR(VLOOKUP(B867&amp;C867,AUS_female_Toplist_21_22!$O$3:$R$2879,3,FALSE),"Not found"))</f>
        <v>151</v>
      </c>
      <c r="J867" s="2">
        <f>IFERROR(VLOOKUP(B867&amp;C867,AUS_male_Toplist_21_22!$O$3:$R$2969,4,FALSE),IFERROR(VLOOKUP(B867&amp;C867,AUS_female_Toplist_21_22!$O$3:$R$2879,4,FALSE),"Not found"))</f>
        <v>30</v>
      </c>
      <c r="K867" s="2">
        <f>(COUNTIF($B$2:$B867,$B867)=1)+0</f>
        <v>1</v>
      </c>
      <c r="L867" s="2">
        <f>IF(K867=1,RANK(H867,$H$2:$H$1208,0),"Alternate event")</f>
        <v>737</v>
      </c>
      <c r="M867" s="2" t="str">
        <f t="shared" si="36"/>
        <v>Claire ROBERTSlong-jump</v>
      </c>
      <c r="N867" t="str">
        <f>IF(COUNTIFS($M$2:$M$3996, M867)&gt;1, "Duplicate", "Unique")</f>
        <v>Unique</v>
      </c>
    </row>
    <row r="868" spans="1:14" x14ac:dyDescent="0.2">
      <c r="A868" s="2">
        <f t="shared" si="37"/>
        <v>104</v>
      </c>
      <c r="B868" t="s">
        <v>5257</v>
      </c>
      <c r="C868" t="s">
        <v>38</v>
      </c>
      <c r="D868" s="5">
        <v>38204</v>
      </c>
      <c r="E868" s="41">
        <f ca="1">DATEDIF(D868,TODAY(),"y")</f>
        <v>17</v>
      </c>
      <c r="F868" s="42" t="str">
        <f>IFERROR(VLOOKUP(B868&amp;C868,AUS_male_points_list!$A$3:$S$1048576,19,FALSE), IFERROR(VLOOKUP(B868&amp;C868,AUS_female_points_list!$A$3:$S$1048576,19,FALSE),""))</f>
        <v/>
      </c>
      <c r="G868" s="2" t="str">
        <f>_xlfn.IFNA(VLOOKUP(B868&amp;C868,Nat_Champs!$C$2:$D$41,2,),"")</f>
        <v/>
      </c>
      <c r="H868" s="79">
        <f>IFERROR(VLOOKUP(B868&amp;C868,AUS_male_Toplist_21_22!$O$3:$R$2969,2,FALSE),IFERROR(VLOOKUP(B868&amp;C868,AUS_female_Toplist_21_22!$O$3:$R$2879,2,FALSE),"Not found"))</f>
        <v>892</v>
      </c>
      <c r="I868" s="79">
        <f>IFERROR(VLOOKUP(B868&amp;C868,AUS_male_Toplist_21_22!$O$3:$R$2969,3,FALSE),IFERROR(VLOOKUP(B868&amp;C868,AUS_female_Toplist_21_22!$O$3:$R$2879,3,FALSE),"Not found"))</f>
        <v>152</v>
      </c>
      <c r="J868" s="2">
        <f>IFERROR(VLOOKUP(B868&amp;C868,AUS_male_Toplist_21_22!$O$3:$R$2969,4,FALSE),IFERROR(VLOOKUP(B868&amp;C868,AUS_female_Toplist_21_22!$O$3:$R$2879,4,FALSE),"Not found"))</f>
        <v>21</v>
      </c>
      <c r="K868" s="2">
        <f>(COUNTIF($B$2:$B868,$B868)=1)+0</f>
        <v>1</v>
      </c>
      <c r="L868" s="2">
        <f>IF(K868=1,RANK(H868,$H$2:$H$1208,0),"Alternate event")</f>
        <v>839</v>
      </c>
      <c r="M868" s="2" t="str">
        <f t="shared" si="36"/>
        <v>William MOIRtriple-jump</v>
      </c>
      <c r="N868" t="str">
        <f>IF(COUNTIFS($M$2:$M$3996, M868)&gt;1, "Duplicate", "Unique")</f>
        <v>Unique</v>
      </c>
    </row>
    <row r="869" spans="1:14" x14ac:dyDescent="0.2">
      <c r="A869" s="2">
        <f t="shared" si="37"/>
        <v>104</v>
      </c>
      <c r="B869" t="s">
        <v>695</v>
      </c>
      <c r="C869" t="s">
        <v>29</v>
      </c>
      <c r="D869" s="5">
        <v>33862</v>
      </c>
      <c r="E869" s="41">
        <f ca="1">DATEDIF(D869,TODAY(),"y")</f>
        <v>29</v>
      </c>
      <c r="F869" s="42" t="str">
        <f>IFERROR(VLOOKUP(B869&amp;C869,AUS_male_points_list!$A$3:$S$1048576,19,FALSE), IFERROR(VLOOKUP(B869&amp;C869,AUS_female_points_list!$A$3:$S$1048576,19,FALSE),""))</f>
        <v/>
      </c>
      <c r="G869" s="2" t="str">
        <f>_xlfn.IFNA(VLOOKUP(B869&amp;C869,Nat_Champs!$C$2:$D$41,2,),"")</f>
        <v/>
      </c>
      <c r="H869" s="79">
        <f>IFERROR(VLOOKUP(B869&amp;C869,AUS_male_Toplist_21_22!$O$3:$R$2969,2,FALSE),IFERROR(VLOOKUP(B869&amp;C869,AUS_female_Toplist_21_22!$O$3:$R$2879,2,FALSE),"Not found"))</f>
        <v>1002</v>
      </c>
      <c r="I869" s="79">
        <f>IFERROR(VLOOKUP(B869&amp;C869,AUS_male_Toplist_21_22!$O$3:$R$2969,3,FALSE),IFERROR(VLOOKUP(B869&amp;C869,AUS_female_Toplist_21_22!$O$3:$R$2879,3,FALSE),"Not found"))</f>
        <v>152</v>
      </c>
      <c r="J869" s="2">
        <f>IFERROR(VLOOKUP(B869&amp;C869,AUS_male_Toplist_21_22!$O$3:$R$2969,4,FALSE),IFERROR(VLOOKUP(B869&amp;C869,AUS_female_Toplist_21_22!$O$3:$R$2879,4,FALSE),"Not found"))</f>
        <v>32</v>
      </c>
      <c r="K869" s="2">
        <f>(COUNTIF($B$2:$B869,$B869)=1)+0</f>
        <v>1</v>
      </c>
      <c r="L869" s="2">
        <f>IF(K869=1,RANK(H869,$H$2:$H$1208,0),"Alternate event")</f>
        <v>578</v>
      </c>
      <c r="M869" s="2" t="str">
        <f t="shared" si="36"/>
        <v>Kieren PERKINS5000m</v>
      </c>
      <c r="N869" t="str">
        <f>IF(COUNTIFS($M$2:$M$3996, M869)&gt;1, "Duplicate", "Unique")</f>
        <v>Unique</v>
      </c>
    </row>
    <row r="870" spans="1:14" x14ac:dyDescent="0.2">
      <c r="A870" s="2">
        <f t="shared" si="37"/>
        <v>104</v>
      </c>
      <c r="B870" t="s">
        <v>536</v>
      </c>
      <c r="C870" t="s">
        <v>37</v>
      </c>
      <c r="D870" s="5">
        <v>36414</v>
      </c>
      <c r="E870" s="41">
        <f ca="1">DATEDIF(D870,TODAY(),"y")</f>
        <v>22</v>
      </c>
      <c r="F870" s="42" t="str">
        <f>IFERROR(VLOOKUP(B870&amp;C870,AUS_male_points_list!$A$3:$S$1048576,19,FALSE), IFERROR(VLOOKUP(B870&amp;C870,AUS_female_points_list!$A$3:$S$1048576,19,FALSE),""))</f>
        <v/>
      </c>
      <c r="G870" s="2" t="str">
        <f>_xlfn.IFNA(VLOOKUP(B870&amp;C870,Nat_Champs!$C$2:$D$41,2,),"")</f>
        <v/>
      </c>
      <c r="H870" s="79">
        <f>IFERROR(VLOOKUP(B870&amp;C870,AUS_male_Toplist_21_22!$O$3:$R$2969,2,FALSE),IFERROR(VLOOKUP(B870&amp;C870,AUS_female_Toplist_21_22!$O$3:$R$2879,2,FALSE),"Not found"))</f>
        <v>967</v>
      </c>
      <c r="I870" s="79">
        <f>IFERROR(VLOOKUP(B870&amp;C870,AUS_male_Toplist_21_22!$O$3:$R$2969,3,FALSE),IFERROR(VLOOKUP(B870&amp;C870,AUS_female_Toplist_21_22!$O$3:$R$2879,3,FALSE),"Not found"))</f>
        <v>152</v>
      </c>
      <c r="J870" s="2">
        <f>IFERROR(VLOOKUP(B870&amp;C870,AUS_male_Toplist_21_22!$O$3:$R$2969,4,FALSE),IFERROR(VLOOKUP(B870&amp;C870,AUS_female_Toplist_21_22!$O$3:$R$2879,4,FALSE),"Not found"))</f>
        <v>33</v>
      </c>
      <c r="K870" s="2">
        <f>(COUNTIF($B$2:$B870,$B870)=1)+0</f>
        <v>1</v>
      </c>
      <c r="L870" s="2">
        <f>IF(K870=1,RANK(H870,$H$2:$H$1208,0),"Alternate event")</f>
        <v>692</v>
      </c>
      <c r="M870" s="2" t="str">
        <f t="shared" si="36"/>
        <v>Ryan COOPERlong-jump</v>
      </c>
      <c r="N870" t="str">
        <f>IF(COUNTIFS($M$2:$M$3996, M870)&gt;1, "Duplicate", "Unique")</f>
        <v>Unique</v>
      </c>
    </row>
    <row r="871" spans="1:14" x14ac:dyDescent="0.2">
      <c r="A871" s="2">
        <f t="shared" si="37"/>
        <v>104</v>
      </c>
      <c r="B871" t="s">
        <v>1407</v>
      </c>
      <c r="C871" t="s">
        <v>35</v>
      </c>
      <c r="D871" s="5">
        <v>44732</v>
      </c>
      <c r="E871" s="41" t="e">
        <f ca="1">DATEDIF(D871,TODAY(),"y")</f>
        <v>#NUM!</v>
      </c>
      <c r="F871" s="42" t="str">
        <f>IFERROR(VLOOKUP(B871&amp;C871,AUS_male_points_list!$A$3:$S$1048576,19,FALSE), IFERROR(VLOOKUP(B871&amp;C871,AUS_female_points_list!$A$3:$S$1048576,19,FALSE),""))</f>
        <v/>
      </c>
      <c r="G871" s="2" t="str">
        <f>_xlfn.IFNA(VLOOKUP(B871&amp;C871,Nat_Champs!$C$2:$D$41,2,),"")</f>
        <v/>
      </c>
      <c r="H871" s="79">
        <f>IFERROR(VLOOKUP(B871&amp;C871,AUS_male_Toplist_21_22!$O$3:$R$2969,2,FALSE),IFERROR(VLOOKUP(B871&amp;C871,AUS_female_Toplist_21_22!$O$3:$R$2879,2,FALSE),"Not found"))</f>
        <v>916</v>
      </c>
      <c r="I871" s="79">
        <f>IFERROR(VLOOKUP(B871&amp;C871,AUS_male_Toplist_21_22!$O$3:$R$2969,3,FALSE),IFERROR(VLOOKUP(B871&amp;C871,AUS_female_Toplist_21_22!$O$3:$R$2879,3,FALSE),"Not found"))</f>
        <v>152</v>
      </c>
      <c r="J871" s="2">
        <f>IFERROR(VLOOKUP(B871&amp;C871,AUS_male_Toplist_21_22!$O$3:$R$2969,4,FALSE),IFERROR(VLOOKUP(B871&amp;C871,AUS_female_Toplist_21_22!$O$3:$R$2879,4,FALSE),"Not found"))</f>
        <v>33</v>
      </c>
      <c r="K871" s="2">
        <f>(COUNTIF($B$2:$B871,$B871)=1)+0</f>
        <v>1</v>
      </c>
      <c r="L871" s="2">
        <f>IF(K871=1,RANK(H871,$H$2:$H$1208,0),"Alternate event")</f>
        <v>805</v>
      </c>
      <c r="M871" s="2" t="str">
        <f t="shared" si="36"/>
        <v>Viktorija CALUSIChigh-jump</v>
      </c>
      <c r="N871" t="str">
        <f>IF(COUNTIFS($M$2:$M$3996, M871)&gt;1, "Duplicate", "Unique")</f>
        <v>Unique</v>
      </c>
    </row>
    <row r="872" spans="1:14" x14ac:dyDescent="0.2">
      <c r="A872" s="2">
        <f t="shared" si="37"/>
        <v>104</v>
      </c>
      <c r="B872" t="s">
        <v>579</v>
      </c>
      <c r="C872" t="s">
        <v>26</v>
      </c>
      <c r="D872" s="5">
        <v>36456</v>
      </c>
      <c r="E872" s="41">
        <f ca="1">DATEDIF(D872,TODAY(),"y")</f>
        <v>22</v>
      </c>
      <c r="F872" s="42" t="str">
        <f>IFERROR(VLOOKUP(B872&amp;C872,AUS_male_points_list!$A$3:$S$1048576,19,FALSE), IFERROR(VLOOKUP(B872&amp;C872,AUS_female_points_list!$A$3:$S$1048576,19,FALSE),""))</f>
        <v/>
      </c>
      <c r="G872" s="2" t="str">
        <f>_xlfn.IFNA(VLOOKUP(B872&amp;C872,Nat_Champs!$C$2:$D$41,2,),"")</f>
        <v/>
      </c>
      <c r="H872" s="79">
        <f>IFERROR(VLOOKUP(B872&amp;C872,AUS_male_Toplist_21_22!$O$3:$R$2969,2,FALSE),IFERROR(VLOOKUP(B872&amp;C872,AUS_female_Toplist_21_22!$O$3:$R$2879,2,FALSE),"Not found"))</f>
        <v>1044</v>
      </c>
      <c r="I872" s="79">
        <f>IFERROR(VLOOKUP(B872&amp;C872,AUS_male_Toplist_21_22!$O$3:$R$2969,3,FALSE),IFERROR(VLOOKUP(B872&amp;C872,AUS_female_Toplist_21_22!$O$3:$R$2879,3,FALSE),"Not found"))</f>
        <v>153</v>
      </c>
      <c r="J872" s="2">
        <f>IFERROR(VLOOKUP(B872&amp;C872,AUS_male_Toplist_21_22!$O$3:$R$2969,4,FALSE),IFERROR(VLOOKUP(B872&amp;C872,AUS_female_Toplist_21_22!$O$3:$R$2879,4,FALSE),"Not found"))</f>
        <v>13</v>
      </c>
      <c r="K872" s="2">
        <f>(COUNTIF($B$2:$B872,$B872)=1)+0</f>
        <v>1</v>
      </c>
      <c r="L872" s="2">
        <f>IF(K872=1,RANK(H872,$H$2:$H$1208,0),"Alternate event")</f>
        <v>415</v>
      </c>
      <c r="M872" s="2" t="str">
        <f t="shared" si="36"/>
        <v>Tyler GUNN400m</v>
      </c>
      <c r="N872" t="str">
        <f>IF(COUNTIFS($M$2:$M$3996, M872)&gt;1, "Duplicate", "Unique")</f>
        <v>Unique</v>
      </c>
    </row>
    <row r="873" spans="1:14" x14ac:dyDescent="0.2">
      <c r="A873" s="2">
        <f t="shared" si="37"/>
        <v>104</v>
      </c>
      <c r="B873" t="s">
        <v>930</v>
      </c>
      <c r="C873" t="s">
        <v>32</v>
      </c>
      <c r="D873" s="5">
        <v>36481</v>
      </c>
      <c r="E873" s="41">
        <f ca="1">DATEDIF(D873,TODAY(),"y")</f>
        <v>22</v>
      </c>
      <c r="F873" s="42" t="str">
        <f>IFERROR(VLOOKUP(B873&amp;C873,AUS_male_points_list!$A$3:$S$1048576,19,FALSE), IFERROR(VLOOKUP(B873&amp;C873,AUS_female_points_list!$A$3:$S$1048576,19,FALSE),""))</f>
        <v/>
      </c>
      <c r="G873" s="2" t="str">
        <f>_xlfn.IFNA(VLOOKUP(B873&amp;C873,Nat_Champs!$C$2:$D$41,2,),"")</f>
        <v/>
      </c>
      <c r="H873" s="79">
        <f>IFERROR(VLOOKUP(B873&amp;C873,AUS_male_Toplist_21_22!$O$3:$R$2969,2,FALSE),IFERROR(VLOOKUP(B873&amp;C873,AUS_female_Toplist_21_22!$O$3:$R$2879,2,FALSE),"Not found"))</f>
        <v>981</v>
      </c>
      <c r="I873" s="79">
        <f>IFERROR(VLOOKUP(B873&amp;C873,AUS_male_Toplist_21_22!$O$3:$R$2969,3,FALSE),IFERROR(VLOOKUP(B873&amp;C873,AUS_female_Toplist_21_22!$O$3:$R$2879,3,FALSE),"Not found"))</f>
        <v>153</v>
      </c>
      <c r="J873" s="2">
        <f>IFERROR(VLOOKUP(B873&amp;C873,AUS_male_Toplist_21_22!$O$3:$R$2969,4,FALSE),IFERROR(VLOOKUP(B873&amp;C873,AUS_female_Toplist_21_22!$O$3:$R$2879,4,FALSE),"Not found"))</f>
        <v>23</v>
      </c>
      <c r="K873" s="2">
        <f>(COUNTIF($B$2:$B873,$B873)=1)+0</f>
        <v>0</v>
      </c>
      <c r="L873" s="2" t="str">
        <f>IF(K873=1,RANK(H873,$H$2:$H$1208,0),"Alternate event")</f>
        <v>Alternate event</v>
      </c>
      <c r="M873" s="2" t="str">
        <f t="shared" si="36"/>
        <v>Abbey BADROCK100mh</v>
      </c>
      <c r="N873" t="str">
        <f>IF(COUNTIFS($M$2:$M$3996, M873)&gt;1, "Duplicate", "Unique")</f>
        <v>Unique</v>
      </c>
    </row>
    <row r="874" spans="1:14" x14ac:dyDescent="0.2">
      <c r="A874" s="2">
        <f t="shared" si="37"/>
        <v>104</v>
      </c>
      <c r="B874" t="s">
        <v>655</v>
      </c>
      <c r="C874" t="s">
        <v>28</v>
      </c>
      <c r="D874" s="5">
        <v>37054</v>
      </c>
      <c r="E874" s="41">
        <f ca="1">DATEDIF(D874,TODAY(),"y")</f>
        <v>20</v>
      </c>
      <c r="F874" s="42" t="str">
        <f>IFERROR(VLOOKUP(B874&amp;C874,AUS_male_points_list!$A$3:$S$1048576,19,FALSE), IFERROR(VLOOKUP(B874&amp;C874,AUS_female_points_list!$A$3:$S$1048576,19,FALSE),""))</f>
        <v/>
      </c>
      <c r="G874" s="2" t="str">
        <f>_xlfn.IFNA(VLOOKUP(B874&amp;C874,Nat_Champs!$C$2:$D$41,2,),"")</f>
        <v/>
      </c>
      <c r="H874" s="79">
        <f>IFERROR(VLOOKUP(B874&amp;C874,AUS_male_Toplist_21_22!$O$3:$R$2969,2,FALSE),IFERROR(VLOOKUP(B874&amp;C874,AUS_female_Toplist_21_22!$O$3:$R$2879,2,FALSE),"Not found"))</f>
        <v>1036</v>
      </c>
      <c r="I874" s="79">
        <f>IFERROR(VLOOKUP(B874&amp;C874,AUS_male_Toplist_21_22!$O$3:$R$2969,3,FALSE),IFERROR(VLOOKUP(B874&amp;C874,AUS_female_Toplist_21_22!$O$3:$R$2879,3,FALSE),"Not found"))</f>
        <v>153</v>
      </c>
      <c r="J874" s="2">
        <f>IFERROR(VLOOKUP(B874&amp;C874,AUS_male_Toplist_21_22!$O$3:$R$2969,4,FALSE),IFERROR(VLOOKUP(B874&amp;C874,AUS_female_Toplist_21_22!$O$3:$R$2879,4,FALSE),"Not found"))</f>
        <v>33</v>
      </c>
      <c r="K874" s="2">
        <f>(COUNTIF($B$2:$B874,$B874)=1)+0</f>
        <v>1</v>
      </c>
      <c r="L874" s="2">
        <f>IF(K874=1,RANK(H874,$H$2:$H$1208,0),"Alternate event")</f>
        <v>444</v>
      </c>
      <c r="M874" s="2" t="str">
        <f t="shared" si="36"/>
        <v>Oliver RAIMOND1500m</v>
      </c>
      <c r="N874" t="str">
        <f>IF(COUNTIFS($M$2:$M$3996, M874)&gt;1, "Duplicate", "Unique")</f>
        <v>Unique</v>
      </c>
    </row>
    <row r="875" spans="1:14" x14ac:dyDescent="0.2">
      <c r="A875" s="2">
        <f t="shared" si="37"/>
        <v>104</v>
      </c>
      <c r="B875" t="s">
        <v>891</v>
      </c>
      <c r="C875" t="s">
        <v>28</v>
      </c>
      <c r="D875" s="5">
        <v>44640</v>
      </c>
      <c r="E875" s="41">
        <f ca="1">DATEDIF(D875,TODAY(),"y")</f>
        <v>0</v>
      </c>
      <c r="F875" s="42" t="str">
        <f>IFERROR(VLOOKUP(B875&amp;C875,AUS_male_points_list!$A$3:$S$1048576,19,FALSE), IFERROR(VLOOKUP(B875&amp;C875,AUS_female_points_list!$A$3:$S$1048576,19,FALSE),""))</f>
        <v/>
      </c>
      <c r="G875" s="2" t="str">
        <f>_xlfn.IFNA(VLOOKUP(B875&amp;C875,Nat_Champs!$C$2:$D$41,2,),"")</f>
        <v/>
      </c>
      <c r="H875" s="79">
        <f>IFERROR(VLOOKUP(B875&amp;C875,AUS_male_Toplist_21_22!$O$3:$R$2969,2,FALSE),IFERROR(VLOOKUP(B875&amp;C875,AUS_female_Toplist_21_22!$O$3:$R$2879,2,FALSE),"Not found"))</f>
        <v>1036</v>
      </c>
      <c r="I875" s="79">
        <f>IFERROR(VLOOKUP(B875&amp;C875,AUS_male_Toplist_21_22!$O$3:$R$2969,3,FALSE),IFERROR(VLOOKUP(B875&amp;C875,AUS_female_Toplist_21_22!$O$3:$R$2879,3,FALSE),"Not found"))</f>
        <v>153</v>
      </c>
      <c r="J875" s="2">
        <f>IFERROR(VLOOKUP(B875&amp;C875,AUS_male_Toplist_21_22!$O$3:$R$2969,4,FALSE),IFERROR(VLOOKUP(B875&amp;C875,AUS_female_Toplist_21_22!$O$3:$R$2879,4,FALSE),"Not found"))</f>
        <v>33</v>
      </c>
      <c r="K875" s="2">
        <f>(COUNTIF($B$2:$B875,$B875)=1)+0</f>
        <v>1</v>
      </c>
      <c r="L875" s="2">
        <f>IF(K875=1,RANK(H875,$H$2:$H$1208,0),"Alternate event")</f>
        <v>444</v>
      </c>
      <c r="M875" s="2" t="str">
        <f t="shared" si="36"/>
        <v>Patrick CANTLON1500m</v>
      </c>
      <c r="N875" t="str">
        <f>IF(COUNTIFS($M$2:$M$3996, M875)&gt;1, "Duplicate", "Unique")</f>
        <v>Unique</v>
      </c>
    </row>
    <row r="876" spans="1:14" x14ac:dyDescent="0.2">
      <c r="A876" s="2">
        <f t="shared" si="37"/>
        <v>104</v>
      </c>
      <c r="B876" t="s">
        <v>659</v>
      </c>
      <c r="C876" t="s">
        <v>28</v>
      </c>
      <c r="D876" s="5">
        <v>36009</v>
      </c>
      <c r="E876" s="41">
        <f ca="1">DATEDIF(D876,TODAY(),"y")</f>
        <v>23</v>
      </c>
      <c r="F876" s="42" t="str">
        <f>IFERROR(VLOOKUP(B876&amp;C876,AUS_male_points_list!$A$3:$S$1048576,19,FALSE), IFERROR(VLOOKUP(B876&amp;C876,AUS_female_points_list!$A$3:$S$1048576,19,FALSE),""))</f>
        <v/>
      </c>
      <c r="G876" s="2" t="str">
        <f>_xlfn.IFNA(VLOOKUP(B876&amp;C876,Nat_Champs!$C$2:$D$41,2,),"")</f>
        <v/>
      </c>
      <c r="H876" s="79">
        <f>IFERROR(VLOOKUP(B876&amp;C876,AUS_male_Toplist_21_22!$O$3:$R$2969,2,FALSE),IFERROR(VLOOKUP(B876&amp;C876,AUS_female_Toplist_21_22!$O$3:$R$2879,2,FALSE),"Not found"))</f>
        <v>1036</v>
      </c>
      <c r="I876" s="79">
        <f>IFERROR(VLOOKUP(B876&amp;C876,AUS_male_Toplist_21_22!$O$3:$R$2969,3,FALSE),IFERROR(VLOOKUP(B876&amp;C876,AUS_female_Toplist_21_22!$O$3:$R$2879,3,FALSE),"Not found"))</f>
        <v>153</v>
      </c>
      <c r="J876" s="2">
        <f>IFERROR(VLOOKUP(B876&amp;C876,AUS_male_Toplist_21_22!$O$3:$R$2969,4,FALSE),IFERROR(VLOOKUP(B876&amp;C876,AUS_female_Toplist_21_22!$O$3:$R$2879,4,FALSE),"Not found"))</f>
        <v>33</v>
      </c>
      <c r="K876" s="2">
        <f>(COUNTIF($B$2:$B876,$B876)=1)+0</f>
        <v>1</v>
      </c>
      <c r="L876" s="2">
        <f>IF(K876=1,RANK(H876,$H$2:$H$1208,0),"Alternate event")</f>
        <v>444</v>
      </c>
      <c r="M876" s="2" t="str">
        <f t="shared" si="36"/>
        <v>Stefan MUSIC1500m</v>
      </c>
      <c r="N876" t="str">
        <f>IF(COUNTIFS($M$2:$M$3996, M876)&gt;1, "Duplicate", "Unique")</f>
        <v>Unique</v>
      </c>
    </row>
    <row r="877" spans="1:14" x14ac:dyDescent="0.2">
      <c r="A877" s="2">
        <f t="shared" si="37"/>
        <v>104</v>
      </c>
      <c r="B877" t="s">
        <v>522</v>
      </c>
      <c r="C877" t="s">
        <v>2</v>
      </c>
      <c r="D877" s="5">
        <v>37054</v>
      </c>
      <c r="E877" s="41">
        <f ca="1">DATEDIF(D877,TODAY(),"y")</f>
        <v>20</v>
      </c>
      <c r="F877" s="42" t="str">
        <f>IFERROR(VLOOKUP(B877&amp;C877,AUS_male_points_list!$A$3:$S$1048576,19,FALSE), IFERROR(VLOOKUP(B877&amp;C877,AUS_female_points_list!$A$3:$S$1048576,19,FALSE),""))</f>
        <v/>
      </c>
      <c r="G877" s="2" t="str">
        <f>_xlfn.IFNA(VLOOKUP(B877&amp;C877,Nat_Champs!$C$2:$D$41,2,),"")</f>
        <v/>
      </c>
      <c r="H877" s="79">
        <f>IFERROR(VLOOKUP(B877&amp;C877,AUS_male_Toplist_21_22!$O$3:$R$2969,2,FALSE),IFERROR(VLOOKUP(B877&amp;C877,AUS_female_Toplist_21_22!$O$3:$R$2879,2,FALSE),"Not found"))</f>
        <v>1063</v>
      </c>
      <c r="I877" s="79">
        <f>IFERROR(VLOOKUP(B877&amp;C877,AUS_male_Toplist_21_22!$O$3:$R$2969,3,FALSE),IFERROR(VLOOKUP(B877&amp;C877,AUS_female_Toplist_21_22!$O$3:$R$2879,3,FALSE),"Not found"))</f>
        <v>154</v>
      </c>
      <c r="J877" s="2">
        <f>IFERROR(VLOOKUP(B877&amp;C877,AUS_male_Toplist_21_22!$O$3:$R$2969,4,FALSE),IFERROR(VLOOKUP(B877&amp;C877,AUS_female_Toplist_21_22!$O$3:$R$2879,4,FALSE),"Not found"))</f>
        <v>15</v>
      </c>
      <c r="K877" s="2">
        <f>(COUNTIF($B$2:$B877,$B877)=1)+0</f>
        <v>0</v>
      </c>
      <c r="L877" s="2" t="str">
        <f>IF(K877=1,RANK(H877,$H$2:$H$1208,0),"Alternate event")</f>
        <v>Alternate event</v>
      </c>
      <c r="M877" s="2" t="str">
        <f t="shared" si="36"/>
        <v>Jagga PYBUS100m</v>
      </c>
      <c r="N877" t="str">
        <f>IF(COUNTIFS($M$2:$M$3996, M877)&gt;1, "Duplicate", "Unique")</f>
        <v>Unique</v>
      </c>
    </row>
    <row r="878" spans="1:14" x14ac:dyDescent="0.2">
      <c r="A878" s="2">
        <f t="shared" si="37"/>
        <v>104</v>
      </c>
      <c r="B878" t="s">
        <v>1005</v>
      </c>
      <c r="C878" t="s">
        <v>25</v>
      </c>
      <c r="D878" s="5">
        <v>35243</v>
      </c>
      <c r="E878" s="41">
        <f ca="1">DATEDIF(D878,TODAY(),"y")</f>
        <v>25</v>
      </c>
      <c r="F878" s="42" t="str">
        <f>IFERROR(VLOOKUP(B878&amp;C878,AUS_male_points_list!$A$3:$S$1048576,19,FALSE), IFERROR(VLOOKUP(B878&amp;C878,AUS_female_points_list!$A$3:$S$1048576,19,FALSE),""))</f>
        <v/>
      </c>
      <c r="G878" s="2" t="str">
        <f>_xlfn.IFNA(VLOOKUP(B878&amp;C878,Nat_Champs!$C$2:$D$41,2,),"")</f>
        <v/>
      </c>
      <c r="H878" s="79">
        <f>IFERROR(VLOOKUP(B878&amp;C878,AUS_male_Toplist_21_22!$O$3:$R$2969,2,FALSE),IFERROR(VLOOKUP(B878&amp;C878,AUS_female_Toplist_21_22!$O$3:$R$2879,2,FALSE),"Not found"))</f>
        <v>1047</v>
      </c>
      <c r="I878" s="79">
        <f>IFERROR(VLOOKUP(B878&amp;C878,AUS_male_Toplist_21_22!$O$3:$R$2969,3,FALSE),IFERROR(VLOOKUP(B878&amp;C878,AUS_female_Toplist_21_22!$O$3:$R$2879,3,FALSE),"Not found"))</f>
        <v>154</v>
      </c>
      <c r="J878" s="2">
        <f>IFERROR(VLOOKUP(B878&amp;C878,AUS_male_Toplist_21_22!$O$3:$R$2969,4,FALSE),IFERROR(VLOOKUP(B878&amp;C878,AUS_female_Toplist_21_22!$O$3:$R$2879,4,FALSE),"Not found"))</f>
        <v>20</v>
      </c>
      <c r="K878" s="2">
        <f>(COUNTIF($B$2:$B878,$B878)=1)+0</f>
        <v>1</v>
      </c>
      <c r="L878" s="2">
        <f>IF(K878=1,RANK(H878,$H$2:$H$1208,0),"Alternate event")</f>
        <v>400</v>
      </c>
      <c r="M878" s="2" t="str">
        <f t="shared" si="36"/>
        <v>Anas ABU-GANABA200m</v>
      </c>
      <c r="N878" t="str">
        <f>IF(COUNTIFS($M$2:$M$3996, M878)&gt;1, "Duplicate", "Unique")</f>
        <v>Unique</v>
      </c>
    </row>
    <row r="879" spans="1:14" x14ac:dyDescent="0.2">
      <c r="A879" s="2">
        <f t="shared" si="37"/>
        <v>104</v>
      </c>
      <c r="B879" t="s">
        <v>1037</v>
      </c>
      <c r="C879" t="s">
        <v>38</v>
      </c>
      <c r="D879" s="5">
        <v>44640</v>
      </c>
      <c r="E879" s="41">
        <f ca="1">DATEDIF(D879,TODAY(),"y")</f>
        <v>0</v>
      </c>
      <c r="F879" s="42" t="str">
        <f>IFERROR(VLOOKUP(B879&amp;C879,AUS_male_points_list!$A$3:$S$1048576,19,FALSE), IFERROR(VLOOKUP(B879&amp;C879,AUS_female_points_list!$A$3:$S$1048576,19,FALSE),""))</f>
        <v/>
      </c>
      <c r="G879" s="2" t="str">
        <f>_xlfn.IFNA(VLOOKUP(B879&amp;C879,Nat_Champs!$C$2:$D$41,2,),"")</f>
        <v/>
      </c>
      <c r="H879" s="79">
        <f>IFERROR(VLOOKUP(B879&amp;C879,AUS_male_Toplist_21_22!$O$3:$R$2969,2,FALSE),IFERROR(VLOOKUP(B879&amp;C879,AUS_female_Toplist_21_22!$O$3:$R$2879,2,FALSE),"Not found"))</f>
        <v>891</v>
      </c>
      <c r="I879" s="79">
        <f>IFERROR(VLOOKUP(B879&amp;C879,AUS_male_Toplist_21_22!$O$3:$R$2969,3,FALSE),IFERROR(VLOOKUP(B879&amp;C879,AUS_female_Toplist_21_22!$O$3:$R$2879,3,FALSE),"Not found"))</f>
        <v>154</v>
      </c>
      <c r="J879" s="2">
        <f>IFERROR(VLOOKUP(B879&amp;C879,AUS_male_Toplist_21_22!$O$3:$R$2969,4,FALSE),IFERROR(VLOOKUP(B879&amp;C879,AUS_female_Toplist_21_22!$O$3:$R$2879,4,FALSE),"Not found"))</f>
        <v>22</v>
      </c>
      <c r="K879" s="2">
        <f>(COUNTIF($B$2:$B879,$B879)=1)+0</f>
        <v>1</v>
      </c>
      <c r="L879" s="2">
        <f>IF(K879=1,RANK(H879,$H$2:$H$1208,0),"Alternate event")</f>
        <v>841</v>
      </c>
      <c r="M879" s="2" t="str">
        <f t="shared" si="36"/>
        <v>Joshua HWABAtriple-jump</v>
      </c>
      <c r="N879" t="str">
        <f>IF(COUNTIFS($M$2:$M$3996, M879)&gt;1, "Duplicate", "Unique")</f>
        <v>Unique</v>
      </c>
    </row>
    <row r="880" spans="1:14" x14ac:dyDescent="0.2">
      <c r="A880" s="2">
        <f t="shared" si="37"/>
        <v>104</v>
      </c>
      <c r="B880" t="s">
        <v>349</v>
      </c>
      <c r="C880" t="s">
        <v>32</v>
      </c>
      <c r="D880" s="5">
        <v>37267</v>
      </c>
      <c r="E880" s="41">
        <f ca="1">DATEDIF(D880,TODAY(),"y")</f>
        <v>20</v>
      </c>
      <c r="F880" s="42" t="str">
        <f>IFERROR(VLOOKUP(B880&amp;C880,AUS_male_points_list!$A$3:$S$1048576,19,FALSE), IFERROR(VLOOKUP(B880&amp;C880,AUS_female_points_list!$A$3:$S$1048576,19,FALSE),""))</f>
        <v/>
      </c>
      <c r="G880" s="2" t="str">
        <f>_xlfn.IFNA(VLOOKUP(B880&amp;C880,Nat_Champs!$C$2:$D$41,2,),"")</f>
        <v/>
      </c>
      <c r="H880" s="79">
        <f>IFERROR(VLOOKUP(B880&amp;C880,AUS_male_Toplist_21_22!$O$3:$R$2969,2,FALSE),IFERROR(VLOOKUP(B880&amp;C880,AUS_female_Toplist_21_22!$O$3:$R$2879,2,FALSE),"Not found"))</f>
        <v>979</v>
      </c>
      <c r="I880" s="79">
        <f>IFERROR(VLOOKUP(B880&amp;C880,AUS_male_Toplist_21_22!$O$3:$R$2969,3,FALSE),IFERROR(VLOOKUP(B880&amp;C880,AUS_female_Toplist_21_22!$O$3:$R$2879,3,FALSE),"Not found"))</f>
        <v>154</v>
      </c>
      <c r="J880" s="2">
        <f>IFERROR(VLOOKUP(B880&amp;C880,AUS_male_Toplist_21_22!$O$3:$R$2969,4,FALSE),IFERROR(VLOOKUP(B880&amp;C880,AUS_female_Toplist_21_22!$O$3:$R$2879,4,FALSE),"Not found"))</f>
        <v>24</v>
      </c>
      <c r="K880" s="2">
        <f>(COUNTIF($B$2:$B880,$B880)=1)+0</f>
        <v>1</v>
      </c>
      <c r="L880" s="2">
        <f>IF(K880=1,RANK(H880,$H$2:$H$1208,0),"Alternate event")</f>
        <v>657</v>
      </c>
      <c r="M880" s="2" t="str">
        <f t="shared" si="36"/>
        <v>Keely BOYNE100mh</v>
      </c>
      <c r="N880" t="str">
        <f>IF(COUNTIFS($M$2:$M$3996, M880)&gt;1, "Duplicate", "Unique")</f>
        <v>Unique</v>
      </c>
    </row>
    <row r="881" spans="1:14" x14ac:dyDescent="0.2">
      <c r="A881" s="2">
        <f t="shared" si="37"/>
        <v>104</v>
      </c>
      <c r="B881" t="s">
        <v>922</v>
      </c>
      <c r="C881" t="s">
        <v>29</v>
      </c>
      <c r="D881" s="5">
        <v>36573</v>
      </c>
      <c r="E881" s="41">
        <f ca="1">DATEDIF(D881,TODAY(),"y")</f>
        <v>22</v>
      </c>
      <c r="F881" s="42" t="str">
        <f>IFERROR(VLOOKUP(B881&amp;C881,AUS_male_points_list!$A$3:$S$1048576,19,FALSE), IFERROR(VLOOKUP(B881&amp;C881,AUS_female_points_list!$A$3:$S$1048576,19,FALSE),""))</f>
        <v/>
      </c>
      <c r="G881" s="2" t="str">
        <f>_xlfn.IFNA(VLOOKUP(B881&amp;C881,Nat_Champs!$C$2:$D$41,2,),"")</f>
        <v/>
      </c>
      <c r="H881" s="79">
        <f>IFERROR(VLOOKUP(B881&amp;C881,AUS_male_Toplist_21_22!$O$3:$R$2969,2,FALSE),IFERROR(VLOOKUP(B881&amp;C881,AUS_female_Toplist_21_22!$O$3:$R$2879,2,FALSE),"Not found"))</f>
        <v>987</v>
      </c>
      <c r="I881" s="79">
        <f>IFERROR(VLOOKUP(B881&amp;C881,AUS_male_Toplist_21_22!$O$3:$R$2969,3,FALSE),IFERROR(VLOOKUP(B881&amp;C881,AUS_female_Toplist_21_22!$O$3:$R$2879,3,FALSE),"Not found"))</f>
        <v>154</v>
      </c>
      <c r="J881" s="2">
        <f>IFERROR(VLOOKUP(B881&amp;C881,AUS_male_Toplist_21_22!$O$3:$R$2969,4,FALSE),IFERROR(VLOOKUP(B881&amp;C881,AUS_female_Toplist_21_22!$O$3:$R$2879,4,FALSE),"Not found"))</f>
        <v>29</v>
      </c>
      <c r="K881" s="2">
        <f>(COUNTIF($B$2:$B881,$B881)=1)+0</f>
        <v>1</v>
      </c>
      <c r="L881" s="2">
        <f>IF(K881=1,RANK(H881,$H$2:$H$1208,0),"Alternate event")</f>
        <v>626</v>
      </c>
      <c r="M881" s="2" t="str">
        <f t="shared" si="36"/>
        <v>Heidi DEMEO5000m</v>
      </c>
      <c r="N881" t="str">
        <f>IF(COUNTIFS($M$2:$M$3996, M881)&gt;1, "Duplicate", "Unique")</f>
        <v>Unique</v>
      </c>
    </row>
    <row r="882" spans="1:14" x14ac:dyDescent="0.2">
      <c r="A882" s="2">
        <f t="shared" si="37"/>
        <v>104</v>
      </c>
      <c r="B882" t="s">
        <v>905</v>
      </c>
      <c r="C882" t="s">
        <v>28</v>
      </c>
      <c r="D882" s="5">
        <v>37937</v>
      </c>
      <c r="E882" s="41">
        <f ca="1">DATEDIF(D882,TODAY(),"y")</f>
        <v>18</v>
      </c>
      <c r="F882" s="42" t="str">
        <f>IFERROR(VLOOKUP(B882&amp;C882,AUS_male_points_list!$A$3:$S$1048576,19,FALSE), IFERROR(VLOOKUP(B882&amp;C882,AUS_female_points_list!$A$3:$S$1048576,19,FALSE),""))</f>
        <v/>
      </c>
      <c r="G882" s="2" t="str">
        <f>_xlfn.IFNA(VLOOKUP(B882&amp;C882,Nat_Champs!$C$2:$D$41,2,),"")</f>
        <v/>
      </c>
      <c r="H882" s="79">
        <f>IFERROR(VLOOKUP(B882&amp;C882,AUS_male_Toplist_21_22!$O$3:$R$2969,2,FALSE),IFERROR(VLOOKUP(B882&amp;C882,AUS_female_Toplist_21_22!$O$3:$R$2879,2,FALSE),"Not found"))</f>
        <v>1015</v>
      </c>
      <c r="I882" s="79">
        <f>IFERROR(VLOOKUP(B882&amp;C882,AUS_male_Toplist_21_22!$O$3:$R$2969,3,FALSE),IFERROR(VLOOKUP(B882&amp;C882,AUS_female_Toplist_21_22!$O$3:$R$2879,3,FALSE),"Not found"))</f>
        <v>154</v>
      </c>
      <c r="J882" s="2">
        <f>IFERROR(VLOOKUP(B882&amp;C882,AUS_male_Toplist_21_22!$O$3:$R$2969,4,FALSE),IFERROR(VLOOKUP(B882&amp;C882,AUS_female_Toplist_21_22!$O$3:$R$2879,4,FALSE),"Not found"))</f>
        <v>35</v>
      </c>
      <c r="K882" s="2">
        <f>(COUNTIF($B$2:$B882,$B882)=1)+0</f>
        <v>1</v>
      </c>
      <c r="L882" s="2">
        <f>IF(K882=1,RANK(H882,$H$2:$H$1208,0),"Alternate event")</f>
        <v>532</v>
      </c>
      <c r="M882" s="2" t="str">
        <f t="shared" si="36"/>
        <v>Sarah SCHIFFMANN1500m</v>
      </c>
      <c r="N882" t="str">
        <f>IF(COUNTIFS($M$2:$M$3996, M882)&gt;1, "Duplicate", "Unique")</f>
        <v>Unique</v>
      </c>
    </row>
    <row r="883" spans="1:14" x14ac:dyDescent="0.2">
      <c r="A883" s="2">
        <f t="shared" si="37"/>
        <v>104</v>
      </c>
      <c r="B883" t="s">
        <v>653</v>
      </c>
      <c r="C883" t="s">
        <v>30</v>
      </c>
      <c r="D883" s="5">
        <v>34199</v>
      </c>
      <c r="E883" s="41">
        <f ca="1">DATEDIF(D883,TODAY(),"y")</f>
        <v>28</v>
      </c>
      <c r="F883" s="42" t="str">
        <f>IFERROR(VLOOKUP(B883&amp;C883,AUS_male_points_list!$A$3:$S$1048576,19,FALSE), IFERROR(VLOOKUP(B883&amp;C883,AUS_female_points_list!$A$3:$S$1048576,19,FALSE),""))</f>
        <v/>
      </c>
      <c r="G883" s="2" t="str">
        <f>_xlfn.IFNA(VLOOKUP(B883&amp;C883,Nat_Champs!$C$2:$D$41,2,),"")</f>
        <v/>
      </c>
      <c r="H883" s="79">
        <f>IFERROR(VLOOKUP(B883&amp;C883,AUS_male_Toplist_21_22!$O$3:$R$2969,2,FALSE),IFERROR(VLOOKUP(B883&amp;C883,AUS_female_Toplist_21_22!$O$3:$R$2879,2,FALSE),"Not found"))</f>
        <v>990</v>
      </c>
      <c r="I883" s="79">
        <f>IFERROR(VLOOKUP(B883&amp;C883,AUS_male_Toplist_21_22!$O$3:$R$2969,3,FALSE),IFERROR(VLOOKUP(B883&amp;C883,AUS_female_Toplist_21_22!$O$3:$R$2879,3,FALSE),"Not found"))</f>
        <v>155</v>
      </c>
      <c r="J883" s="2">
        <f>IFERROR(VLOOKUP(B883&amp;C883,AUS_male_Toplist_21_22!$O$3:$R$2969,4,FALSE),IFERROR(VLOOKUP(B883&amp;C883,AUS_female_Toplist_21_22!$O$3:$R$2879,4,FALSE),"Not found"))</f>
        <v>12</v>
      </c>
      <c r="K883" s="2">
        <f>(COUNTIF($B$2:$B883,$B883)=1)+0</f>
        <v>0</v>
      </c>
      <c r="L883" s="2" t="str">
        <f>IF(K883=1,RANK(H883,$H$2:$H$1208,0),"Alternate event")</f>
        <v>Alternate event</v>
      </c>
      <c r="M883" s="2" t="str">
        <f t="shared" si="36"/>
        <v>Andre WARING10000m</v>
      </c>
      <c r="N883" t="str">
        <f>IF(COUNTIFS($M$2:$M$3996, M883)&gt;1, "Duplicate", "Unique")</f>
        <v>Unique</v>
      </c>
    </row>
    <row r="884" spans="1:14" x14ac:dyDescent="0.2">
      <c r="A884" s="2">
        <f t="shared" si="37"/>
        <v>104</v>
      </c>
      <c r="B884" t="s">
        <v>5158</v>
      </c>
      <c r="C884" t="s">
        <v>34</v>
      </c>
      <c r="D884" s="5">
        <v>44640</v>
      </c>
      <c r="E884" s="41">
        <f ca="1">DATEDIF(D884,TODAY(),"y")</f>
        <v>0</v>
      </c>
      <c r="F884" s="42" t="str">
        <f>IFERROR(VLOOKUP(B884&amp;C884,AUS_male_points_list!$A$3:$S$1048576,19,FALSE), IFERROR(VLOOKUP(B884&amp;C884,AUS_female_points_list!$A$3:$S$1048576,19,FALSE),""))</f>
        <v/>
      </c>
      <c r="G884" s="2" t="str">
        <f>_xlfn.IFNA(VLOOKUP(B884&amp;C884,Nat_Champs!$C$2:$D$41,2,),"")</f>
        <v/>
      </c>
      <c r="H884" s="79">
        <f>IFERROR(VLOOKUP(B884&amp;C884,AUS_male_Toplist_21_22!$O$3:$R$2969,2,FALSE),IFERROR(VLOOKUP(B884&amp;C884,AUS_female_Toplist_21_22!$O$3:$R$2879,2,FALSE),"Not found"))</f>
        <v>914</v>
      </c>
      <c r="I884" s="79">
        <f>IFERROR(VLOOKUP(B884&amp;C884,AUS_male_Toplist_21_22!$O$3:$R$2969,3,FALSE),IFERROR(VLOOKUP(B884&amp;C884,AUS_female_Toplist_21_22!$O$3:$R$2879,3,FALSE),"Not found"))</f>
        <v>155</v>
      </c>
      <c r="J884" s="2">
        <f>IFERROR(VLOOKUP(B884&amp;C884,AUS_male_Toplist_21_22!$O$3:$R$2969,4,FALSE),IFERROR(VLOOKUP(B884&amp;C884,AUS_female_Toplist_21_22!$O$3:$R$2879,4,FALSE),"Not found"))</f>
        <v>19</v>
      </c>
      <c r="K884" s="2">
        <f>(COUNTIF($B$2:$B884,$B884)=1)+0</f>
        <v>1</v>
      </c>
      <c r="L884" s="2">
        <f>IF(K884=1,RANK(H884,$H$2:$H$1208,0),"Alternate event")</f>
        <v>809</v>
      </c>
      <c r="M884" s="2" t="str">
        <f t="shared" si="36"/>
        <v>Gus GANNON3000msc</v>
      </c>
      <c r="N884" t="str">
        <f>IF(COUNTIFS($M$2:$M$3996, M884)&gt;1, "Duplicate", "Unique")</f>
        <v>Unique</v>
      </c>
    </row>
    <row r="885" spans="1:14" x14ac:dyDescent="0.2">
      <c r="A885" s="2">
        <f t="shared" si="37"/>
        <v>104</v>
      </c>
      <c r="B885" t="s">
        <v>220</v>
      </c>
      <c r="C885" t="s">
        <v>27</v>
      </c>
      <c r="D885" s="5">
        <v>34830</v>
      </c>
      <c r="E885" s="41">
        <f ca="1">DATEDIF(D885,TODAY(),"y")</f>
        <v>26</v>
      </c>
      <c r="F885" s="42" t="str">
        <f>IFERROR(VLOOKUP(B885&amp;C885,AUS_male_points_list!$A$3:$S$1048576,19,FALSE), IFERROR(VLOOKUP(B885&amp;C885,AUS_female_points_list!$A$3:$S$1048576,19,FALSE),""))</f>
        <v/>
      </c>
      <c r="G885" s="2" t="str">
        <f>_xlfn.IFNA(VLOOKUP(B885&amp;C885,Nat_Champs!$C$2:$D$41,2,),"")</f>
        <v/>
      </c>
      <c r="H885" s="79">
        <f>IFERROR(VLOOKUP(B885&amp;C885,AUS_male_Toplist_21_22!$O$3:$R$2969,2,FALSE),IFERROR(VLOOKUP(B885&amp;C885,AUS_female_Toplist_21_22!$O$3:$R$2879,2,FALSE),"Not found"))</f>
        <v>1015</v>
      </c>
      <c r="I885" s="79">
        <f>IFERROR(VLOOKUP(B885&amp;C885,AUS_male_Toplist_21_22!$O$3:$R$2969,3,FALSE),IFERROR(VLOOKUP(B885&amp;C885,AUS_female_Toplist_21_22!$O$3:$R$2879,3,FALSE),"Not found"))</f>
        <v>155</v>
      </c>
      <c r="J885" s="2">
        <f>IFERROR(VLOOKUP(B885&amp;C885,AUS_male_Toplist_21_22!$O$3:$R$2969,4,FALSE),IFERROR(VLOOKUP(B885&amp;C885,AUS_female_Toplist_21_22!$O$3:$R$2879,4,FALSE),"Not found"))</f>
        <v>33</v>
      </c>
      <c r="K885" s="2">
        <f>(COUNTIF($B$2:$B885,$B885)=1)+0</f>
        <v>1</v>
      </c>
      <c r="L885" s="2">
        <f>IF(K885=1,RANK(H885,$H$2:$H$1208,0),"Alternate event")</f>
        <v>532</v>
      </c>
      <c r="M885" s="2" t="str">
        <f t="shared" si="36"/>
        <v>Bethany HALMY800m</v>
      </c>
      <c r="N885" t="str">
        <f>IF(COUNTIFS($M$2:$M$3996, M885)&gt;1, "Duplicate", "Unique")</f>
        <v>Unique</v>
      </c>
    </row>
    <row r="886" spans="1:14" x14ac:dyDescent="0.2">
      <c r="A886" s="2">
        <f t="shared" si="37"/>
        <v>104</v>
      </c>
      <c r="B886" t="s">
        <v>262</v>
      </c>
      <c r="C886" t="s">
        <v>28</v>
      </c>
      <c r="D886" s="5">
        <v>44732</v>
      </c>
      <c r="E886" s="41" t="e">
        <f ca="1">DATEDIF(D886,TODAY(),"y")</f>
        <v>#NUM!</v>
      </c>
      <c r="F886" s="42" t="str">
        <f>IFERROR(VLOOKUP(B886&amp;C886,AUS_male_points_list!$A$3:$S$1048576,19,FALSE), IFERROR(VLOOKUP(B886&amp;C886,AUS_female_points_list!$A$3:$S$1048576,19,FALSE),""))</f>
        <v/>
      </c>
      <c r="G886" s="2" t="str">
        <f>_xlfn.IFNA(VLOOKUP(B886&amp;C886,Nat_Champs!$C$2:$D$41,2,),"")</f>
        <v/>
      </c>
      <c r="H886" s="79">
        <f>IFERROR(VLOOKUP(B886&amp;C886,AUS_male_Toplist_21_22!$O$3:$R$2969,2,FALSE),IFERROR(VLOOKUP(B886&amp;C886,AUS_female_Toplist_21_22!$O$3:$R$2879,2,FALSE),"Not found"))</f>
        <v>1014</v>
      </c>
      <c r="I886" s="79">
        <f>IFERROR(VLOOKUP(B886&amp;C886,AUS_male_Toplist_21_22!$O$3:$R$2969,3,FALSE),IFERROR(VLOOKUP(B886&amp;C886,AUS_female_Toplist_21_22!$O$3:$R$2879,3,FALSE),"Not found"))</f>
        <v>155</v>
      </c>
      <c r="J886" s="2">
        <f>IFERROR(VLOOKUP(B886&amp;C886,AUS_male_Toplist_21_22!$O$3:$R$2969,4,FALSE),IFERROR(VLOOKUP(B886&amp;C886,AUS_female_Toplist_21_22!$O$3:$R$2879,4,FALSE),"Not found"))</f>
        <v>36</v>
      </c>
      <c r="K886" s="2">
        <f>(COUNTIF($B$2:$B886,$B886)=1)+0</f>
        <v>1</v>
      </c>
      <c r="L886" s="2">
        <f>IF(K886=1,RANK(H886,$H$2:$H$1208,0),"Alternate event")</f>
        <v>537</v>
      </c>
      <c r="M886" s="2" t="str">
        <f t="shared" si="36"/>
        <v>Daisy SUDHOLZ1500m</v>
      </c>
      <c r="N886" t="str">
        <f>IF(COUNTIFS($M$2:$M$3996, M886)&gt;1, "Duplicate", "Unique")</f>
        <v>Unique</v>
      </c>
    </row>
    <row r="887" spans="1:14" x14ac:dyDescent="0.2">
      <c r="A887" s="2">
        <f t="shared" si="37"/>
        <v>104</v>
      </c>
      <c r="B887" t="s">
        <v>292</v>
      </c>
      <c r="C887" t="s">
        <v>28</v>
      </c>
      <c r="D887" s="5">
        <v>36196</v>
      </c>
      <c r="E887" s="41">
        <f ca="1">DATEDIF(D887,TODAY(),"y")</f>
        <v>23</v>
      </c>
      <c r="F887" s="42" t="str">
        <f>IFERROR(VLOOKUP(B887&amp;C887,AUS_male_points_list!$A$3:$S$1048576,19,FALSE), IFERROR(VLOOKUP(B887&amp;C887,AUS_female_points_list!$A$3:$S$1048576,19,FALSE),""))</f>
        <v/>
      </c>
      <c r="G887" s="2" t="str">
        <f>_xlfn.IFNA(VLOOKUP(B887&amp;C887,Nat_Champs!$C$2:$D$41,2,),"")</f>
        <v/>
      </c>
      <c r="H887" s="79">
        <f>IFERROR(VLOOKUP(B887&amp;C887,AUS_male_Toplist_21_22!$O$3:$R$2969,2,FALSE),IFERROR(VLOOKUP(B887&amp;C887,AUS_female_Toplist_21_22!$O$3:$R$2879,2,FALSE),"Not found"))</f>
        <v>1014</v>
      </c>
      <c r="I887" s="79">
        <f>IFERROR(VLOOKUP(B887&amp;C887,AUS_male_Toplist_21_22!$O$3:$R$2969,3,FALSE),IFERROR(VLOOKUP(B887&amp;C887,AUS_female_Toplist_21_22!$O$3:$R$2879,3,FALSE),"Not found"))</f>
        <v>155</v>
      </c>
      <c r="J887" s="2">
        <f>IFERROR(VLOOKUP(B887&amp;C887,AUS_male_Toplist_21_22!$O$3:$R$2969,4,FALSE),IFERROR(VLOOKUP(B887&amp;C887,AUS_female_Toplist_21_22!$O$3:$R$2879,4,FALSE),"Not found"))</f>
        <v>36</v>
      </c>
      <c r="K887" s="2">
        <f>(COUNTIF($B$2:$B887,$B887)=1)+0</f>
        <v>0</v>
      </c>
      <c r="L887" s="2" t="str">
        <f>IF(K887=1,RANK(H887,$H$2:$H$1208,0),"Alternate event")</f>
        <v>Alternate event</v>
      </c>
      <c r="M887" s="2" t="str">
        <f t="shared" si="36"/>
        <v>Cara FEAIN-RYAN1500m</v>
      </c>
      <c r="N887" t="str">
        <f>IF(COUNTIFS($M$2:$M$3996, M887)&gt;1, "Duplicate", "Unique")</f>
        <v>Unique</v>
      </c>
    </row>
    <row r="888" spans="1:14" x14ac:dyDescent="0.2">
      <c r="A888" s="2">
        <f t="shared" si="37"/>
        <v>104</v>
      </c>
      <c r="B888" t="s">
        <v>188</v>
      </c>
      <c r="C888" t="s">
        <v>25</v>
      </c>
      <c r="D888" s="5">
        <v>38395</v>
      </c>
      <c r="E888" s="41">
        <f ca="1">DATEDIF(D888,TODAY(),"y")</f>
        <v>17</v>
      </c>
      <c r="F888" s="42" t="str">
        <f>IFERROR(VLOOKUP(B888&amp;C888,AUS_male_points_list!$A$3:$S$1048576,19,FALSE), IFERROR(VLOOKUP(B888&amp;C888,AUS_female_points_list!$A$3:$S$1048576,19,FALSE),""))</f>
        <v/>
      </c>
      <c r="G888" s="2" t="str">
        <f>_xlfn.IFNA(VLOOKUP(B888&amp;C888,Nat_Champs!$C$2:$D$41,2,),"")</f>
        <v/>
      </c>
      <c r="H888" s="79">
        <f>IFERROR(VLOOKUP(B888&amp;C888,AUS_male_Toplist_21_22!$O$3:$R$2969,2,FALSE),IFERROR(VLOOKUP(B888&amp;C888,AUS_female_Toplist_21_22!$O$3:$R$2879,2,FALSE),"Not found"))</f>
        <v>1037</v>
      </c>
      <c r="I888" s="79">
        <f>IFERROR(VLOOKUP(B888&amp;C888,AUS_male_Toplist_21_22!$O$3:$R$2969,3,FALSE),IFERROR(VLOOKUP(B888&amp;C888,AUS_female_Toplist_21_22!$O$3:$R$2879,3,FALSE),"Not found"))</f>
        <v>156</v>
      </c>
      <c r="J888" s="2">
        <f>IFERROR(VLOOKUP(B888&amp;C888,AUS_male_Toplist_21_22!$O$3:$R$2969,4,FALSE),IFERROR(VLOOKUP(B888&amp;C888,AUS_female_Toplist_21_22!$O$3:$R$2879,4,FALSE),"Not found"))</f>
        <v>18</v>
      </c>
      <c r="K888" s="2">
        <f>(COUNTIF($B$2:$B888,$B888)=1)+0</f>
        <v>0</v>
      </c>
      <c r="L888" s="2" t="str">
        <f>IF(K888=1,RANK(H888,$H$2:$H$1208,0),"Alternate event")</f>
        <v>Alternate event</v>
      </c>
      <c r="M888" s="2" t="str">
        <f t="shared" ref="M888:M951" si="38">B888&amp;C888</f>
        <v>Olivia Rose INKSTER200m</v>
      </c>
      <c r="N888" t="str">
        <f>IF(COUNTIFS($M$2:$M$3996, M888)&gt;1, "Duplicate", "Unique")</f>
        <v>Unique</v>
      </c>
    </row>
    <row r="889" spans="1:14" x14ac:dyDescent="0.2">
      <c r="A889" s="2">
        <f t="shared" si="37"/>
        <v>104</v>
      </c>
      <c r="B889" t="s">
        <v>361</v>
      </c>
      <c r="C889" t="s">
        <v>33</v>
      </c>
      <c r="D889" s="5">
        <v>36612</v>
      </c>
      <c r="E889" s="41">
        <f ca="1">DATEDIF(D889,TODAY(),"y")</f>
        <v>22</v>
      </c>
      <c r="F889" s="42" t="str">
        <f>IFERROR(VLOOKUP(B889&amp;C889,AUS_male_points_list!$A$3:$S$1048576,19,FALSE), IFERROR(VLOOKUP(B889&amp;C889,AUS_female_points_list!$A$3:$S$1048576,19,FALSE),""))</f>
        <v/>
      </c>
      <c r="G889" s="2" t="str">
        <f>_xlfn.IFNA(VLOOKUP(B889&amp;C889,Nat_Champs!$C$2:$D$41,2,),"")</f>
        <v/>
      </c>
      <c r="H889" s="79">
        <f>IFERROR(VLOOKUP(B889&amp;C889,AUS_male_Toplist_21_22!$O$3:$R$2969,2,FALSE),IFERROR(VLOOKUP(B889&amp;C889,AUS_female_Toplist_21_22!$O$3:$R$2879,2,FALSE),"Not found"))</f>
        <v>962</v>
      </c>
      <c r="I889" s="79">
        <f>IFERROR(VLOOKUP(B889&amp;C889,AUS_male_Toplist_21_22!$O$3:$R$2969,3,FALSE),IFERROR(VLOOKUP(B889&amp;C889,AUS_female_Toplist_21_22!$O$3:$R$2879,3,FALSE),"Not found"))</f>
        <v>156</v>
      </c>
      <c r="J889" s="2">
        <f>IFERROR(VLOOKUP(B889&amp;C889,AUS_male_Toplist_21_22!$O$3:$R$2969,4,FALSE),IFERROR(VLOOKUP(B889&amp;C889,AUS_female_Toplist_21_22!$O$3:$R$2879,4,FALSE),"Not found"))</f>
        <v>20</v>
      </c>
      <c r="K889" s="2">
        <f>(COUNTIF($B$2:$B889,$B889)=1)+0</f>
        <v>1</v>
      </c>
      <c r="L889" s="2">
        <f>IF(K889=1,RANK(H889,$H$2:$H$1208,0),"Alternate event")</f>
        <v>710</v>
      </c>
      <c r="M889" s="2" t="str">
        <f t="shared" si="38"/>
        <v>Scarlett PYE400mh</v>
      </c>
      <c r="N889" t="str">
        <f>IF(COUNTIFS($M$2:$M$3996, M889)&gt;1, "Duplicate", "Unique")</f>
        <v>Unique</v>
      </c>
    </row>
    <row r="890" spans="1:14" x14ac:dyDescent="0.2">
      <c r="A890" s="2">
        <f t="shared" si="37"/>
        <v>104</v>
      </c>
      <c r="B890" t="s">
        <v>927</v>
      </c>
      <c r="C890" t="s">
        <v>32</v>
      </c>
      <c r="D890" s="5">
        <v>44701</v>
      </c>
      <c r="E890" s="41" t="e">
        <f ca="1">DATEDIF(D890,TODAY(),"y")</f>
        <v>#NUM!</v>
      </c>
      <c r="F890" s="42" t="str">
        <f>IFERROR(VLOOKUP(B890&amp;C890,AUS_male_points_list!$A$3:$S$1048576,19,FALSE), IFERROR(VLOOKUP(B890&amp;C890,AUS_female_points_list!$A$3:$S$1048576,19,FALSE),""))</f>
        <v/>
      </c>
      <c r="G890" s="2" t="str">
        <f>_xlfn.IFNA(VLOOKUP(B890&amp;C890,Nat_Champs!$C$2:$D$41,2,),"")</f>
        <v/>
      </c>
      <c r="H890" s="79">
        <f>IFERROR(VLOOKUP(B890&amp;C890,AUS_male_Toplist_21_22!$O$3:$R$2969,2,FALSE),IFERROR(VLOOKUP(B890&amp;C890,AUS_female_Toplist_21_22!$O$3:$R$2879,2,FALSE),"Not found"))</f>
        <v>977</v>
      </c>
      <c r="I890" s="79">
        <f>IFERROR(VLOOKUP(B890&amp;C890,AUS_male_Toplist_21_22!$O$3:$R$2969,3,FALSE),IFERROR(VLOOKUP(B890&amp;C890,AUS_female_Toplist_21_22!$O$3:$R$2879,3,FALSE),"Not found"))</f>
        <v>156</v>
      </c>
      <c r="J890" s="2">
        <f>IFERROR(VLOOKUP(B890&amp;C890,AUS_male_Toplist_21_22!$O$3:$R$2969,4,FALSE),IFERROR(VLOOKUP(B890&amp;C890,AUS_female_Toplist_21_22!$O$3:$R$2879,4,FALSE),"Not found"))</f>
        <v>25</v>
      </c>
      <c r="K890" s="2">
        <f>(COUNTIF($B$2:$B890,$B890)=1)+0</f>
        <v>1</v>
      </c>
      <c r="L890" s="2">
        <f>IF(K890=1,RANK(H890,$H$2:$H$1208,0),"Alternate event")</f>
        <v>665</v>
      </c>
      <c r="M890" s="2" t="str">
        <f t="shared" si="38"/>
        <v>Alexandra RICHARDS100mh</v>
      </c>
      <c r="N890" t="str">
        <f>IF(COUNTIFS($M$2:$M$3996, M890)&gt;1, "Duplicate", "Unique")</f>
        <v>Unique</v>
      </c>
    </row>
    <row r="891" spans="1:14" x14ac:dyDescent="0.2">
      <c r="A891" s="2">
        <f t="shared" si="37"/>
        <v>104</v>
      </c>
      <c r="B891" t="s">
        <v>1017</v>
      </c>
      <c r="C891" t="s">
        <v>34</v>
      </c>
      <c r="D891" s="5">
        <v>35217</v>
      </c>
      <c r="E891" s="41">
        <f ca="1">DATEDIF(D891,TODAY(),"y")</f>
        <v>25</v>
      </c>
      <c r="F891" s="42" t="str">
        <f>IFERROR(VLOOKUP(B891&amp;C891,AUS_male_points_list!$A$3:$S$1048576,19,FALSE), IFERROR(VLOOKUP(B891&amp;C891,AUS_female_points_list!$A$3:$S$1048576,19,FALSE),""))</f>
        <v/>
      </c>
      <c r="G891" s="2" t="str">
        <f>_xlfn.IFNA(VLOOKUP(B891&amp;C891,Nat_Champs!$C$2:$D$41,2,),"")</f>
        <v/>
      </c>
      <c r="H891" s="79">
        <f>IFERROR(VLOOKUP(B891&amp;C891,AUS_male_Toplist_21_22!$O$3:$R$2969,2,FALSE),IFERROR(VLOOKUP(B891&amp;C891,AUS_female_Toplist_21_22!$O$3:$R$2879,2,FALSE),"Not found"))</f>
        <v>912</v>
      </c>
      <c r="I891" s="79">
        <f>IFERROR(VLOOKUP(B891&amp;C891,AUS_male_Toplist_21_22!$O$3:$R$2969,3,FALSE),IFERROR(VLOOKUP(B891&amp;C891,AUS_female_Toplist_21_22!$O$3:$R$2879,3,FALSE),"Not found"))</f>
        <v>157</v>
      </c>
      <c r="J891" s="2">
        <f>IFERROR(VLOOKUP(B891&amp;C891,AUS_male_Toplist_21_22!$O$3:$R$2969,4,FALSE),IFERROR(VLOOKUP(B891&amp;C891,AUS_female_Toplist_21_22!$O$3:$R$2879,4,FALSE),"Not found"))</f>
        <v>20</v>
      </c>
      <c r="K891" s="2">
        <f>(COUNTIF($B$2:$B891,$B891)=1)+0</f>
        <v>1</v>
      </c>
      <c r="L891" s="2">
        <f>IF(K891=1,RANK(H891,$H$2:$H$1208,0),"Alternate event")</f>
        <v>819</v>
      </c>
      <c r="M891" s="2" t="str">
        <f t="shared" si="38"/>
        <v>Nathan PEARCE3000msc</v>
      </c>
      <c r="N891" t="str">
        <f>IF(COUNTIFS($M$2:$M$3996, M891)&gt;1, "Duplicate", "Unique")</f>
        <v>Unique</v>
      </c>
    </row>
    <row r="892" spans="1:14" x14ac:dyDescent="0.2">
      <c r="A892" s="2">
        <f t="shared" si="37"/>
        <v>104</v>
      </c>
      <c r="B892" t="s">
        <v>1003</v>
      </c>
      <c r="C892" t="s">
        <v>25</v>
      </c>
      <c r="D892" s="5">
        <v>36251</v>
      </c>
      <c r="E892" s="41">
        <f ca="1">DATEDIF(D892,TODAY(),"y")</f>
        <v>23</v>
      </c>
      <c r="F892" s="42" t="str">
        <f>IFERROR(VLOOKUP(B892&amp;C892,AUS_male_points_list!$A$3:$S$1048576,19,FALSE), IFERROR(VLOOKUP(B892&amp;C892,AUS_female_points_list!$A$3:$S$1048576,19,FALSE),""))</f>
        <v/>
      </c>
      <c r="G892" s="2" t="str">
        <f>_xlfn.IFNA(VLOOKUP(B892&amp;C892,Nat_Champs!$C$2:$D$41,2,),"")</f>
        <v/>
      </c>
      <c r="H892" s="79">
        <f>IFERROR(VLOOKUP(B892&amp;C892,AUS_male_Toplist_21_22!$O$3:$R$2969,2,FALSE),IFERROR(VLOOKUP(B892&amp;C892,AUS_female_Toplist_21_22!$O$3:$R$2879,2,FALSE),"Not found"))</f>
        <v>1046</v>
      </c>
      <c r="I892" s="79">
        <f>IFERROR(VLOOKUP(B892&amp;C892,AUS_male_Toplist_21_22!$O$3:$R$2969,3,FALSE),IFERROR(VLOOKUP(B892&amp;C892,AUS_female_Toplist_21_22!$O$3:$R$2879,3,FALSE),"Not found"))</f>
        <v>157</v>
      </c>
      <c r="J892" s="2">
        <f>IFERROR(VLOOKUP(B892&amp;C892,AUS_male_Toplist_21_22!$O$3:$R$2969,4,FALSE),IFERROR(VLOOKUP(B892&amp;C892,AUS_female_Toplist_21_22!$O$3:$R$2879,4,FALSE),"Not found"))</f>
        <v>21</v>
      </c>
      <c r="K892" s="2">
        <f>(COUNTIF($B$2:$B892,$B892)=1)+0</f>
        <v>1</v>
      </c>
      <c r="L892" s="2">
        <f>IF(K892=1,RANK(H892,$H$2:$H$1208,0),"Alternate event")</f>
        <v>405</v>
      </c>
      <c r="M892" s="2" t="str">
        <f t="shared" si="38"/>
        <v>Harrison HUNT200m</v>
      </c>
      <c r="N892" t="str">
        <f>IF(COUNTIFS($M$2:$M$3996, M892)&gt;1, "Duplicate", "Unique")</f>
        <v>Unique</v>
      </c>
    </row>
    <row r="893" spans="1:14" x14ac:dyDescent="0.2">
      <c r="A893" s="2">
        <f t="shared" si="37"/>
        <v>104</v>
      </c>
      <c r="B893" t="s">
        <v>747</v>
      </c>
      <c r="C893" t="s">
        <v>38</v>
      </c>
      <c r="D893" s="5">
        <v>34106</v>
      </c>
      <c r="E893" s="41">
        <f ca="1">DATEDIF(D893,TODAY(),"y")</f>
        <v>28</v>
      </c>
      <c r="F893" s="42" t="str">
        <f>IFERROR(VLOOKUP(B893&amp;C893,AUS_male_points_list!$A$3:$S$1048576,19,FALSE), IFERROR(VLOOKUP(B893&amp;C893,AUS_female_points_list!$A$3:$S$1048576,19,FALSE),""))</f>
        <v/>
      </c>
      <c r="G893" s="2" t="str">
        <f>_xlfn.IFNA(VLOOKUP(B893&amp;C893,Nat_Champs!$C$2:$D$41,2,),"")</f>
        <v/>
      </c>
      <c r="H893" s="79">
        <f>IFERROR(VLOOKUP(B893&amp;C893,AUS_male_Toplist_21_22!$O$3:$R$2969,2,FALSE),IFERROR(VLOOKUP(B893&amp;C893,AUS_female_Toplist_21_22!$O$3:$R$2879,2,FALSE),"Not found"))</f>
        <v>884</v>
      </c>
      <c r="I893" s="79">
        <f>IFERROR(VLOOKUP(B893&amp;C893,AUS_male_Toplist_21_22!$O$3:$R$2969,3,FALSE),IFERROR(VLOOKUP(B893&amp;C893,AUS_female_Toplist_21_22!$O$3:$R$2879,3,FALSE),"Not found"))</f>
        <v>157</v>
      </c>
      <c r="J893" s="2">
        <f>IFERROR(VLOOKUP(B893&amp;C893,AUS_male_Toplist_21_22!$O$3:$R$2969,4,FALSE),IFERROR(VLOOKUP(B893&amp;C893,AUS_female_Toplist_21_22!$O$3:$R$2879,4,FALSE),"Not found"))</f>
        <v>23</v>
      </c>
      <c r="K893" s="2">
        <f>(COUNTIF($B$2:$B893,$B893)=1)+0</f>
        <v>1</v>
      </c>
      <c r="L893" s="2">
        <f>IF(K893=1,RANK(H893,$H$2:$H$1208,0),"Alternate event")</f>
        <v>850</v>
      </c>
      <c r="M893" s="2" t="str">
        <f t="shared" si="38"/>
        <v>Brandon CLARKtriple-jump</v>
      </c>
      <c r="N893" t="str">
        <f>IF(COUNTIFS($M$2:$M$3996, M893)&gt;1, "Duplicate", "Unique")</f>
        <v>Unique</v>
      </c>
    </row>
    <row r="894" spans="1:14" x14ac:dyDescent="0.2">
      <c r="A894" s="2">
        <f t="shared" si="37"/>
        <v>104</v>
      </c>
      <c r="B894" t="s">
        <v>326</v>
      </c>
      <c r="C894" t="s">
        <v>28</v>
      </c>
      <c r="D894" s="5">
        <v>44581</v>
      </c>
      <c r="E894" s="41">
        <f ca="1">DATEDIF(D894,TODAY(),"y")</f>
        <v>0</v>
      </c>
      <c r="F894" s="42" t="str">
        <f>IFERROR(VLOOKUP(B894&amp;C894,AUS_male_points_list!$A$3:$S$1048576,19,FALSE), IFERROR(VLOOKUP(B894&amp;C894,AUS_female_points_list!$A$3:$S$1048576,19,FALSE),""))</f>
        <v/>
      </c>
      <c r="G894" s="2" t="str">
        <f>_xlfn.IFNA(VLOOKUP(B894&amp;C894,Nat_Champs!$C$2:$D$41,2,),"")</f>
        <v/>
      </c>
      <c r="H894" s="79">
        <f>IFERROR(VLOOKUP(B894&amp;C894,AUS_male_Toplist_21_22!$O$3:$R$2969,2,FALSE),IFERROR(VLOOKUP(B894&amp;C894,AUS_female_Toplist_21_22!$O$3:$R$2879,2,FALSE),"Not found"))</f>
        <v>1012</v>
      </c>
      <c r="I894" s="79">
        <f>IFERROR(VLOOKUP(B894&amp;C894,AUS_male_Toplist_21_22!$O$3:$R$2969,3,FALSE),IFERROR(VLOOKUP(B894&amp;C894,AUS_female_Toplist_21_22!$O$3:$R$2879,3,FALSE),"Not found"))</f>
        <v>157</v>
      </c>
      <c r="J894" s="2">
        <f>IFERROR(VLOOKUP(B894&amp;C894,AUS_male_Toplist_21_22!$O$3:$R$2969,4,FALSE),IFERROR(VLOOKUP(B894&amp;C894,AUS_female_Toplist_21_22!$O$3:$R$2879,4,FALSE),"Not found"))</f>
        <v>38</v>
      </c>
      <c r="K894" s="2">
        <f>(COUNTIF($B$2:$B894,$B894)=1)+0</f>
        <v>0</v>
      </c>
      <c r="L894" s="2" t="str">
        <f>IF(K894=1,RANK(H894,$H$2:$H$1208,0),"Alternate event")</f>
        <v>Alternate event</v>
      </c>
      <c r="M894" s="2" t="str">
        <f t="shared" si="38"/>
        <v>Jessica NOBLE1500m</v>
      </c>
      <c r="N894" t="str">
        <f>IF(COUNTIFS($M$2:$M$3996, M894)&gt;1, "Duplicate", "Unique")</f>
        <v>Unique</v>
      </c>
    </row>
    <row r="895" spans="1:14" x14ac:dyDescent="0.2">
      <c r="A895" s="2">
        <f t="shared" si="37"/>
        <v>104</v>
      </c>
      <c r="B895" t="s">
        <v>929</v>
      </c>
      <c r="C895" t="s">
        <v>32</v>
      </c>
      <c r="D895" s="5">
        <v>44701</v>
      </c>
      <c r="E895" s="41" t="e">
        <f ca="1">DATEDIF(D895,TODAY(),"y")</f>
        <v>#NUM!</v>
      </c>
      <c r="F895" s="42" t="str">
        <f>IFERROR(VLOOKUP(B895&amp;C895,AUS_male_points_list!$A$3:$S$1048576,19,FALSE), IFERROR(VLOOKUP(B895&amp;C895,AUS_female_points_list!$A$3:$S$1048576,19,FALSE),""))</f>
        <v/>
      </c>
      <c r="G895" s="2" t="str">
        <f>_xlfn.IFNA(VLOOKUP(B895&amp;C895,Nat_Champs!$C$2:$D$41,2,),"")</f>
        <v/>
      </c>
      <c r="H895" s="79">
        <f>IFERROR(VLOOKUP(B895&amp;C895,AUS_male_Toplist_21_22!$O$3:$R$2969,2,FALSE),IFERROR(VLOOKUP(B895&amp;C895,AUS_female_Toplist_21_22!$O$3:$R$2879,2,FALSE),"Not found"))</f>
        <v>972</v>
      </c>
      <c r="I895" s="79">
        <f>IFERROR(VLOOKUP(B895&amp;C895,AUS_male_Toplist_21_22!$O$3:$R$2969,3,FALSE),IFERROR(VLOOKUP(B895&amp;C895,AUS_female_Toplist_21_22!$O$3:$R$2879,3,FALSE),"Not found"))</f>
        <v>158</v>
      </c>
      <c r="J895" s="2">
        <f>IFERROR(VLOOKUP(B895&amp;C895,AUS_male_Toplist_21_22!$O$3:$R$2969,4,FALSE),IFERROR(VLOOKUP(B895&amp;C895,AUS_female_Toplist_21_22!$O$3:$R$2879,4,FALSE),"Not found"))</f>
        <v>26</v>
      </c>
      <c r="K895" s="2">
        <f>(COUNTIF($B$2:$B895,$B895)=1)+0</f>
        <v>1</v>
      </c>
      <c r="L895" s="2">
        <f>IF(K895=1,RANK(H895,$H$2:$H$1208,0),"Alternate event")</f>
        <v>679</v>
      </c>
      <c r="M895" s="2" t="str">
        <f t="shared" si="38"/>
        <v>Ebony NEWTON100mh</v>
      </c>
      <c r="N895" t="str">
        <f>IF(COUNTIFS($M$2:$M$3996, M895)&gt;1, "Duplicate", "Unique")</f>
        <v>Unique</v>
      </c>
    </row>
    <row r="896" spans="1:14" x14ac:dyDescent="0.2">
      <c r="A896" s="2">
        <f t="shared" si="37"/>
        <v>104</v>
      </c>
      <c r="B896" t="s">
        <v>407</v>
      </c>
      <c r="C896" t="s">
        <v>37</v>
      </c>
      <c r="D896" s="5">
        <v>35434</v>
      </c>
      <c r="E896" s="41">
        <f ca="1">DATEDIF(D896,TODAY(),"y")</f>
        <v>25</v>
      </c>
      <c r="F896" s="42" t="str">
        <f>IFERROR(VLOOKUP(B896&amp;C896,AUS_male_points_list!$A$3:$S$1048576,19,FALSE), IFERROR(VLOOKUP(B896&amp;C896,AUS_female_points_list!$A$3:$S$1048576,19,FALSE),""))</f>
        <v/>
      </c>
      <c r="G896" s="2" t="str">
        <f>_xlfn.IFNA(VLOOKUP(B896&amp;C896,Nat_Champs!$C$2:$D$41,2,),"")</f>
        <v/>
      </c>
      <c r="H896" s="79">
        <f>IFERROR(VLOOKUP(B896&amp;C896,AUS_male_Toplist_21_22!$O$3:$R$2969,2,FALSE),IFERROR(VLOOKUP(B896&amp;C896,AUS_female_Toplist_21_22!$O$3:$R$2879,2,FALSE),"Not found"))</f>
        <v>941</v>
      </c>
      <c r="I896" s="79">
        <f>IFERROR(VLOOKUP(B896&amp;C896,AUS_male_Toplist_21_22!$O$3:$R$2969,3,FALSE),IFERROR(VLOOKUP(B896&amp;C896,AUS_female_Toplist_21_22!$O$3:$R$2879,3,FALSE),"Not found"))</f>
        <v>158</v>
      </c>
      <c r="J896" s="2">
        <f>IFERROR(VLOOKUP(B896&amp;C896,AUS_male_Toplist_21_22!$O$3:$R$2969,4,FALSE),IFERROR(VLOOKUP(B896&amp;C896,AUS_female_Toplist_21_22!$O$3:$R$2879,4,FALSE),"Not found"))</f>
        <v>32</v>
      </c>
      <c r="K896" s="2">
        <f>(COUNTIF($B$2:$B896,$B896)=1)+0</f>
        <v>0</v>
      </c>
      <c r="L896" s="2" t="str">
        <f>IF(K896=1,RANK(H896,$H$2:$H$1208,0),"Alternate event")</f>
        <v>Alternate event</v>
      </c>
      <c r="M896" s="2" t="str">
        <f t="shared" si="38"/>
        <v>Alysha BURNETTlong-jump</v>
      </c>
      <c r="N896" t="str">
        <f>IF(COUNTIFS($M$2:$M$3996, M896)&gt;1, "Duplicate", "Unique")</f>
        <v>Unique</v>
      </c>
    </row>
    <row r="897" spans="1:14" x14ac:dyDescent="0.2">
      <c r="A897" s="2">
        <f t="shared" si="37"/>
        <v>104</v>
      </c>
      <c r="B897" t="s">
        <v>694</v>
      </c>
      <c r="C897" t="s">
        <v>28</v>
      </c>
      <c r="D897" s="5">
        <v>37387</v>
      </c>
      <c r="E897" s="41">
        <f ca="1">DATEDIF(D897,TODAY(),"y")</f>
        <v>19</v>
      </c>
      <c r="F897" s="42" t="str">
        <f>IFERROR(VLOOKUP(B897&amp;C897,AUS_male_points_list!$A$3:$S$1048576,19,FALSE), IFERROR(VLOOKUP(B897&amp;C897,AUS_female_points_list!$A$3:$S$1048576,19,FALSE),""))</f>
        <v/>
      </c>
      <c r="G897" s="2" t="str">
        <f>_xlfn.IFNA(VLOOKUP(B897&amp;C897,Nat_Champs!$C$2:$D$41,2,),"")</f>
        <v/>
      </c>
      <c r="H897" s="79">
        <f>IFERROR(VLOOKUP(B897&amp;C897,AUS_male_Toplist_21_22!$O$3:$R$2969,2,FALSE),IFERROR(VLOOKUP(B897&amp;C897,AUS_female_Toplist_21_22!$O$3:$R$2879,2,FALSE),"Not found"))</f>
        <v>1030</v>
      </c>
      <c r="I897" s="79">
        <f>IFERROR(VLOOKUP(B897&amp;C897,AUS_male_Toplist_21_22!$O$3:$R$2969,3,FALSE),IFERROR(VLOOKUP(B897&amp;C897,AUS_female_Toplist_21_22!$O$3:$R$2879,3,FALSE),"Not found"))</f>
        <v>158</v>
      </c>
      <c r="J897" s="2">
        <f>IFERROR(VLOOKUP(B897&amp;C897,AUS_male_Toplist_21_22!$O$3:$R$2969,4,FALSE),IFERROR(VLOOKUP(B897&amp;C897,AUS_female_Toplist_21_22!$O$3:$R$2879,4,FALSE),"Not found"))</f>
        <v>36</v>
      </c>
      <c r="K897" s="2">
        <f>(COUNTIF($B$2:$B897,$B897)=1)+0</f>
        <v>1</v>
      </c>
      <c r="L897" s="2">
        <f>IF(K897=1,RANK(H897,$H$2:$H$1208,0),"Alternate event")</f>
        <v>469</v>
      </c>
      <c r="M897" s="2" t="str">
        <f t="shared" si="38"/>
        <v>Sam CLIFFORD1500m</v>
      </c>
      <c r="N897" t="str">
        <f>IF(COUNTIFS($M$2:$M$3996, M897)&gt;1, "Duplicate", "Unique")</f>
        <v>Unique</v>
      </c>
    </row>
    <row r="898" spans="1:14" x14ac:dyDescent="0.2">
      <c r="A898" s="2">
        <f t="shared" ref="A898:A957" si="39">IF(AND(K898=1,J898&lt;=3),A897+1,A897)</f>
        <v>104</v>
      </c>
      <c r="B898" t="s">
        <v>904</v>
      </c>
      <c r="C898" t="s">
        <v>28</v>
      </c>
      <c r="D898" s="5">
        <v>44732</v>
      </c>
      <c r="E898" s="41" t="e">
        <f ca="1">DATEDIF(D898,TODAY(),"y")</f>
        <v>#NUM!</v>
      </c>
      <c r="F898" s="42" t="str">
        <f>IFERROR(VLOOKUP(B898&amp;C898,AUS_male_points_list!$A$3:$S$1048576,19,FALSE), IFERROR(VLOOKUP(B898&amp;C898,AUS_female_points_list!$A$3:$S$1048576,19,FALSE),""))</f>
        <v/>
      </c>
      <c r="G898" s="2" t="str">
        <f>_xlfn.IFNA(VLOOKUP(B898&amp;C898,Nat_Champs!$C$2:$D$41,2,),"")</f>
        <v/>
      </c>
      <c r="H898" s="79">
        <f>IFERROR(VLOOKUP(B898&amp;C898,AUS_male_Toplist_21_22!$O$3:$R$2969,2,FALSE),IFERROR(VLOOKUP(B898&amp;C898,AUS_female_Toplist_21_22!$O$3:$R$2879,2,FALSE),"Not found"))</f>
        <v>1010</v>
      </c>
      <c r="I898" s="79">
        <f>IFERROR(VLOOKUP(B898&amp;C898,AUS_male_Toplist_21_22!$O$3:$R$2969,3,FALSE),IFERROR(VLOOKUP(B898&amp;C898,AUS_female_Toplist_21_22!$O$3:$R$2879,3,FALSE),"Not found"))</f>
        <v>158</v>
      </c>
      <c r="J898" s="2">
        <f>IFERROR(VLOOKUP(B898&amp;C898,AUS_male_Toplist_21_22!$O$3:$R$2969,4,FALSE),IFERROR(VLOOKUP(B898&amp;C898,AUS_female_Toplist_21_22!$O$3:$R$2879,4,FALSE),"Not found"))</f>
        <v>39</v>
      </c>
      <c r="K898" s="2">
        <f>(COUNTIF($B$2:$B898,$B898)=1)+0</f>
        <v>1</v>
      </c>
      <c r="L898" s="2">
        <f>IF(K898=1,RANK(H898,$H$2:$H$1208,0),"Alternate event")</f>
        <v>550</v>
      </c>
      <c r="M898" s="2" t="str">
        <f t="shared" si="38"/>
        <v>Gabrielle VINCENT1500m</v>
      </c>
      <c r="N898" t="str">
        <f>IF(COUNTIFS($M$2:$M$3996, M898)&gt;1, "Duplicate", "Unique")</f>
        <v>Unique</v>
      </c>
    </row>
    <row r="899" spans="1:14" x14ac:dyDescent="0.2">
      <c r="A899" s="2">
        <f t="shared" si="39"/>
        <v>104</v>
      </c>
      <c r="B899" t="s">
        <v>1099</v>
      </c>
      <c r="C899" t="s">
        <v>27</v>
      </c>
      <c r="D899" s="5">
        <v>37930</v>
      </c>
      <c r="E899" s="41">
        <f ca="1">DATEDIF(D899,TODAY(),"y")</f>
        <v>18</v>
      </c>
      <c r="F899" s="42" t="str">
        <f>IFERROR(VLOOKUP(B899&amp;C899,AUS_male_points_list!$A$3:$S$1048576,19,FALSE), IFERROR(VLOOKUP(B899&amp;C899,AUS_female_points_list!$A$3:$S$1048576,19,FALSE),""))</f>
        <v/>
      </c>
      <c r="G899" s="2" t="str">
        <f>_xlfn.IFNA(VLOOKUP(B899&amp;C899,Nat_Champs!$C$2:$D$41,2,),"")</f>
        <v/>
      </c>
      <c r="H899" s="79">
        <f>IFERROR(VLOOKUP(B899&amp;C899,AUS_male_Toplist_21_22!$O$3:$R$2969,2,FALSE),IFERROR(VLOOKUP(B899&amp;C899,AUS_female_Toplist_21_22!$O$3:$R$2879,2,FALSE),"Not found"))</f>
        <v>1023</v>
      </c>
      <c r="I899" s="79">
        <f>IFERROR(VLOOKUP(B899&amp;C899,AUS_male_Toplist_21_22!$O$3:$R$2969,3,FALSE),IFERROR(VLOOKUP(B899&amp;C899,AUS_female_Toplist_21_22!$O$3:$R$2879,3,FALSE),"Not found"))</f>
        <v>159</v>
      </c>
      <c r="J899" s="2">
        <f>IFERROR(VLOOKUP(B899&amp;C899,AUS_male_Toplist_21_22!$O$3:$R$2969,4,FALSE),IFERROR(VLOOKUP(B899&amp;C899,AUS_female_Toplist_21_22!$O$3:$R$2879,4,FALSE),"Not found"))</f>
        <v>18</v>
      </c>
      <c r="K899" s="2">
        <f>(COUNTIF($B$2:$B899,$B899)=1)+0</f>
        <v>1</v>
      </c>
      <c r="L899" s="2">
        <f>IF(K899=1,RANK(H899,$H$2:$H$1208,0),"Alternate event")</f>
        <v>496</v>
      </c>
      <c r="M899" s="2" t="str">
        <f t="shared" si="38"/>
        <v>Luke BOYES800m</v>
      </c>
      <c r="N899" t="str">
        <f>IF(COUNTIFS($M$2:$M$3996, M899)&gt;1, "Duplicate", "Unique")</f>
        <v>Unique</v>
      </c>
    </row>
    <row r="900" spans="1:14" x14ac:dyDescent="0.2">
      <c r="A900" s="2">
        <f t="shared" si="39"/>
        <v>104</v>
      </c>
      <c r="B900" t="s">
        <v>1012</v>
      </c>
      <c r="C900" t="s">
        <v>27</v>
      </c>
      <c r="D900" s="5">
        <v>35983</v>
      </c>
      <c r="E900" s="41">
        <f ca="1">DATEDIF(D900,TODAY(),"y")</f>
        <v>23</v>
      </c>
      <c r="F900" s="42" t="str">
        <f>IFERROR(VLOOKUP(B900&amp;C900,AUS_male_points_list!$A$3:$S$1048576,19,FALSE), IFERROR(VLOOKUP(B900&amp;C900,AUS_female_points_list!$A$3:$S$1048576,19,FALSE),""))</f>
        <v/>
      </c>
      <c r="G900" s="2" t="str">
        <f>_xlfn.IFNA(VLOOKUP(B900&amp;C900,Nat_Champs!$C$2:$D$41,2,),"")</f>
        <v/>
      </c>
      <c r="H900" s="79">
        <f>IFERROR(VLOOKUP(B900&amp;C900,AUS_male_Toplist_21_22!$O$3:$R$2969,2,FALSE),IFERROR(VLOOKUP(B900&amp;C900,AUS_female_Toplist_21_22!$O$3:$R$2879,2,FALSE),"Not found"))</f>
        <v>1023</v>
      </c>
      <c r="I900" s="79">
        <f>IFERROR(VLOOKUP(B900&amp;C900,AUS_male_Toplist_21_22!$O$3:$R$2969,3,FALSE),IFERROR(VLOOKUP(B900&amp;C900,AUS_female_Toplist_21_22!$O$3:$R$2879,3,FALSE),"Not found"))</f>
        <v>159</v>
      </c>
      <c r="J900" s="2">
        <f>IFERROR(VLOOKUP(B900&amp;C900,AUS_male_Toplist_21_22!$O$3:$R$2969,4,FALSE),IFERROR(VLOOKUP(B900&amp;C900,AUS_female_Toplist_21_22!$O$3:$R$2879,4,FALSE),"Not found"))</f>
        <v>18</v>
      </c>
      <c r="K900" s="2">
        <f>(COUNTIF($B$2:$B900,$B900)=1)+0</f>
        <v>1</v>
      </c>
      <c r="L900" s="2">
        <f>IF(K900=1,RANK(H900,$H$2:$H$1208,0),"Alternate event")</f>
        <v>496</v>
      </c>
      <c r="M900" s="2" t="str">
        <f t="shared" si="38"/>
        <v>Joseph DENG800m</v>
      </c>
      <c r="N900" t="str">
        <f>IF(COUNTIFS($M$2:$M$3996, M900)&gt;1, "Duplicate", "Unique")</f>
        <v>Unique</v>
      </c>
    </row>
    <row r="901" spans="1:14" x14ac:dyDescent="0.2">
      <c r="A901" s="2">
        <f t="shared" si="39"/>
        <v>104</v>
      </c>
      <c r="B901" t="s">
        <v>741</v>
      </c>
      <c r="C901" t="s">
        <v>38</v>
      </c>
      <c r="D901" s="5">
        <v>35786</v>
      </c>
      <c r="E901" s="41">
        <f ca="1">DATEDIF(D901,TODAY(),"y")</f>
        <v>24</v>
      </c>
      <c r="F901" s="42" t="str">
        <f>IFERROR(VLOOKUP(B901&amp;C901,AUS_male_points_list!$A$3:$S$1048576,19,FALSE), IFERROR(VLOOKUP(B901&amp;C901,AUS_female_points_list!$A$3:$S$1048576,19,FALSE),""))</f>
        <v/>
      </c>
      <c r="G901" s="2" t="str">
        <f>_xlfn.IFNA(VLOOKUP(B901&amp;C901,Nat_Champs!$C$2:$D$41,2,),"")</f>
        <v/>
      </c>
      <c r="H901" s="79">
        <f>IFERROR(VLOOKUP(B901&amp;C901,AUS_male_Toplist_21_22!$O$3:$R$2969,2,FALSE),IFERROR(VLOOKUP(B901&amp;C901,AUS_female_Toplist_21_22!$O$3:$R$2879,2,FALSE),"Not found"))</f>
        <v>882</v>
      </c>
      <c r="I901" s="79">
        <f>IFERROR(VLOOKUP(B901&amp;C901,AUS_male_Toplist_21_22!$O$3:$R$2969,3,FALSE),IFERROR(VLOOKUP(B901&amp;C901,AUS_female_Toplist_21_22!$O$3:$R$2879,3,FALSE),"Not found"))</f>
        <v>159</v>
      </c>
      <c r="J901" s="2">
        <f>IFERROR(VLOOKUP(B901&amp;C901,AUS_male_Toplist_21_22!$O$3:$R$2969,4,FALSE),IFERROR(VLOOKUP(B901&amp;C901,AUS_female_Toplist_21_22!$O$3:$R$2879,4,FALSE),"Not found"))</f>
        <v>24</v>
      </c>
      <c r="K901" s="2">
        <f>(COUNTIF($B$2:$B901,$B901)=1)+0</f>
        <v>0</v>
      </c>
      <c r="L901" s="2" t="str">
        <f>IF(K901=1,RANK(H901,$H$2:$H$1208,0),"Alternate event")</f>
        <v>Alternate event</v>
      </c>
      <c r="M901" s="2" t="str">
        <f t="shared" si="38"/>
        <v>Mackenzie LIDDELOWtriple-jump</v>
      </c>
      <c r="N901" t="str">
        <f>IF(COUNTIFS($M$2:$M$3996, M901)&gt;1, "Duplicate", "Unique")</f>
        <v>Unique</v>
      </c>
    </row>
    <row r="902" spans="1:14" x14ac:dyDescent="0.2">
      <c r="A902" s="2">
        <f t="shared" si="39"/>
        <v>104</v>
      </c>
      <c r="B902" t="s">
        <v>4781</v>
      </c>
      <c r="C902" t="s">
        <v>29</v>
      </c>
      <c r="D902" s="5">
        <v>35206</v>
      </c>
      <c r="E902" s="41">
        <f ca="1">DATEDIF(D902,TODAY(),"y")</f>
        <v>25</v>
      </c>
      <c r="F902" s="42" t="str">
        <f>IFERROR(VLOOKUP(B902&amp;C902,AUS_male_points_list!$A$3:$S$1048576,19,FALSE), IFERROR(VLOOKUP(B902&amp;C902,AUS_female_points_list!$A$3:$S$1048576,19,FALSE),""))</f>
        <v/>
      </c>
      <c r="G902" s="2" t="str">
        <f>_xlfn.IFNA(VLOOKUP(B902&amp;C902,Nat_Champs!$C$2:$D$41,2,),"")</f>
        <v/>
      </c>
      <c r="H902" s="79">
        <f>IFERROR(VLOOKUP(B902&amp;C902,AUS_male_Toplist_21_22!$O$3:$R$2969,2,FALSE),IFERROR(VLOOKUP(B902&amp;C902,AUS_female_Toplist_21_22!$O$3:$R$2879,2,FALSE),"Not found"))</f>
        <v>994</v>
      </c>
      <c r="I902" s="79">
        <f>IFERROR(VLOOKUP(B902&amp;C902,AUS_male_Toplist_21_22!$O$3:$R$2969,3,FALSE),IFERROR(VLOOKUP(B902&amp;C902,AUS_female_Toplist_21_22!$O$3:$R$2879,3,FALSE),"Not found"))</f>
        <v>159</v>
      </c>
      <c r="J902" s="2">
        <f>IFERROR(VLOOKUP(B902&amp;C902,AUS_male_Toplist_21_22!$O$3:$R$2969,4,FALSE),IFERROR(VLOOKUP(B902&amp;C902,AUS_female_Toplist_21_22!$O$3:$R$2879,4,FALSE),"Not found"))</f>
        <v>33</v>
      </c>
      <c r="K902" s="2">
        <f>(COUNTIF($B$2:$B902,$B902)=1)+0</f>
        <v>1</v>
      </c>
      <c r="L902" s="2">
        <f>IF(K902=1,RANK(H902,$H$2:$H$1208,0),"Alternate event")</f>
        <v>603</v>
      </c>
      <c r="M902" s="2" t="str">
        <f t="shared" si="38"/>
        <v>Thomas THORPE5000m</v>
      </c>
      <c r="N902" t="str">
        <f>IF(COUNTIFS($M$2:$M$3996, M902)&gt;1, "Duplicate", "Unique")</f>
        <v>Unique</v>
      </c>
    </row>
    <row r="903" spans="1:14" x14ac:dyDescent="0.2">
      <c r="A903" s="2">
        <f t="shared" si="39"/>
        <v>104</v>
      </c>
      <c r="B903" t="s">
        <v>385</v>
      </c>
      <c r="C903" t="s">
        <v>37</v>
      </c>
      <c r="D903" s="5">
        <v>33560</v>
      </c>
      <c r="E903" s="41">
        <f ca="1">DATEDIF(D903,TODAY(),"y")</f>
        <v>30</v>
      </c>
      <c r="F903" s="42" t="str">
        <f>IFERROR(VLOOKUP(B903&amp;C903,AUS_male_points_list!$A$3:$S$1048576,19,FALSE), IFERROR(VLOOKUP(B903&amp;C903,AUS_female_points_list!$A$3:$S$1048576,19,FALSE),""))</f>
        <v/>
      </c>
      <c r="G903" s="2" t="str">
        <f>_xlfn.IFNA(VLOOKUP(B903&amp;C903,Nat_Champs!$C$2:$D$41,2,),"")</f>
        <v/>
      </c>
      <c r="H903" s="79">
        <f>IFERROR(VLOOKUP(B903&amp;C903,AUS_male_Toplist_21_22!$O$3:$R$2969,2,FALSE),IFERROR(VLOOKUP(B903&amp;C903,AUS_female_Toplist_21_22!$O$3:$R$2879,2,FALSE),"Not found"))</f>
        <v>938</v>
      </c>
      <c r="I903" s="79">
        <f>IFERROR(VLOOKUP(B903&amp;C903,AUS_male_Toplist_21_22!$O$3:$R$2969,3,FALSE),IFERROR(VLOOKUP(B903&amp;C903,AUS_female_Toplist_21_22!$O$3:$R$2879,3,FALSE),"Not found"))</f>
        <v>159</v>
      </c>
      <c r="J903" s="2">
        <f>IFERROR(VLOOKUP(B903&amp;C903,AUS_male_Toplist_21_22!$O$3:$R$2969,4,FALSE),IFERROR(VLOOKUP(B903&amp;C903,AUS_female_Toplist_21_22!$O$3:$R$2879,4,FALSE),"Not found"))</f>
        <v>33</v>
      </c>
      <c r="K903" s="2">
        <f>(COUNTIF($B$2:$B903,$B903)=1)+0</f>
        <v>1</v>
      </c>
      <c r="L903" s="2">
        <f>IF(K903=1,RANK(H903,$H$2:$H$1208,0),"Alternate event")</f>
        <v>760</v>
      </c>
      <c r="M903" s="2" t="str">
        <f t="shared" si="38"/>
        <v>Sinta WARDANAlong-jump</v>
      </c>
      <c r="N903" t="str">
        <f>IF(COUNTIFS($M$2:$M$3996, M903)&gt;1, "Duplicate", "Unique")</f>
        <v>Unique</v>
      </c>
    </row>
    <row r="904" spans="1:14" x14ac:dyDescent="0.2">
      <c r="A904" s="2">
        <f t="shared" si="39"/>
        <v>104</v>
      </c>
      <c r="B904" t="s">
        <v>934</v>
      </c>
      <c r="C904" t="s">
        <v>37</v>
      </c>
      <c r="D904" s="5">
        <v>36469</v>
      </c>
      <c r="E904" s="41">
        <f ca="1">DATEDIF(D904,TODAY(),"y")</f>
        <v>22</v>
      </c>
      <c r="F904" s="42" t="str">
        <f>IFERROR(VLOOKUP(B904&amp;C904,AUS_male_points_list!$A$3:$S$1048576,19,FALSE), IFERROR(VLOOKUP(B904&amp;C904,AUS_female_points_list!$A$3:$S$1048576,19,FALSE),""))</f>
        <v/>
      </c>
      <c r="G904" s="2" t="str">
        <f>_xlfn.IFNA(VLOOKUP(B904&amp;C904,Nat_Champs!$C$2:$D$41,2,),"")</f>
        <v/>
      </c>
      <c r="H904" s="79">
        <f>IFERROR(VLOOKUP(B904&amp;C904,AUS_male_Toplist_21_22!$O$3:$R$2969,2,FALSE),IFERROR(VLOOKUP(B904&amp;C904,AUS_female_Toplist_21_22!$O$3:$R$2879,2,FALSE),"Not found"))</f>
        <v>938</v>
      </c>
      <c r="I904" s="79">
        <f>IFERROR(VLOOKUP(B904&amp;C904,AUS_male_Toplist_21_22!$O$3:$R$2969,3,FALSE),IFERROR(VLOOKUP(B904&amp;C904,AUS_female_Toplist_21_22!$O$3:$R$2879,3,FALSE),"Not found"))</f>
        <v>159</v>
      </c>
      <c r="J904" s="2">
        <f>IFERROR(VLOOKUP(B904&amp;C904,AUS_male_Toplist_21_22!$O$3:$R$2969,4,FALSE),IFERROR(VLOOKUP(B904&amp;C904,AUS_female_Toplist_21_22!$O$3:$R$2879,4,FALSE),"Not found"))</f>
        <v>33</v>
      </c>
      <c r="K904" s="2">
        <f>(COUNTIF($B$2:$B904,$B904)=1)+0</f>
        <v>1</v>
      </c>
      <c r="L904" s="2">
        <f>IF(K904=1,RANK(H904,$H$2:$H$1208,0),"Alternate event")</f>
        <v>760</v>
      </c>
      <c r="M904" s="2" t="str">
        <f t="shared" si="38"/>
        <v>Grace BRENNANlong-jump</v>
      </c>
      <c r="N904" t="str">
        <f>IF(COUNTIFS($M$2:$M$3996, M904)&gt;1, "Duplicate", "Unique")</f>
        <v>Unique</v>
      </c>
    </row>
    <row r="905" spans="1:14" x14ac:dyDescent="0.2">
      <c r="A905" s="2">
        <f t="shared" si="39"/>
        <v>104</v>
      </c>
      <c r="B905" t="s">
        <v>252</v>
      </c>
      <c r="C905" t="s">
        <v>27</v>
      </c>
      <c r="D905" s="5">
        <v>38555</v>
      </c>
      <c r="E905" s="41">
        <f ca="1">DATEDIF(D905,TODAY(),"y")</f>
        <v>16</v>
      </c>
      <c r="F905" s="42" t="str">
        <f>IFERROR(VLOOKUP(B905&amp;C905,AUS_male_points_list!$A$3:$S$1048576,19,FALSE), IFERROR(VLOOKUP(B905&amp;C905,AUS_female_points_list!$A$3:$S$1048576,19,FALSE),""))</f>
        <v/>
      </c>
      <c r="G905" s="2" t="str">
        <f>_xlfn.IFNA(VLOOKUP(B905&amp;C905,Nat_Champs!$C$2:$D$41,2,),"")</f>
        <v/>
      </c>
      <c r="H905" s="79">
        <f>IFERROR(VLOOKUP(B905&amp;C905,AUS_male_Toplist_21_22!$O$3:$R$2969,2,FALSE),IFERROR(VLOOKUP(B905&amp;C905,AUS_female_Toplist_21_22!$O$3:$R$2879,2,FALSE),"Not found"))</f>
        <v>1011</v>
      </c>
      <c r="I905" s="79">
        <f>IFERROR(VLOOKUP(B905&amp;C905,AUS_male_Toplist_21_22!$O$3:$R$2969,3,FALSE),IFERROR(VLOOKUP(B905&amp;C905,AUS_female_Toplist_21_22!$O$3:$R$2879,3,FALSE),"Not found"))</f>
        <v>159</v>
      </c>
      <c r="J905" s="2">
        <f>IFERROR(VLOOKUP(B905&amp;C905,AUS_male_Toplist_21_22!$O$3:$R$2969,4,FALSE),IFERROR(VLOOKUP(B905&amp;C905,AUS_female_Toplist_21_22!$O$3:$R$2879,4,FALSE),"Not found"))</f>
        <v>34</v>
      </c>
      <c r="K905" s="2">
        <f>(COUNTIF($B$2:$B905,$B905)=1)+0</f>
        <v>1</v>
      </c>
      <c r="L905" s="2">
        <f>IF(K905=1,RANK(H905,$H$2:$H$1208,0),"Alternate event")</f>
        <v>544</v>
      </c>
      <c r="M905" s="2" t="str">
        <f t="shared" si="38"/>
        <v>Ada RAND800m</v>
      </c>
      <c r="N905" t="str">
        <f>IF(COUNTIFS($M$2:$M$3996, M905)&gt;1, "Duplicate", "Unique")</f>
        <v>Unique</v>
      </c>
    </row>
    <row r="906" spans="1:14" x14ac:dyDescent="0.2">
      <c r="A906" s="2">
        <f t="shared" si="39"/>
        <v>104</v>
      </c>
      <c r="B906" t="s">
        <v>521</v>
      </c>
      <c r="C906" t="s">
        <v>25</v>
      </c>
      <c r="D906" s="5">
        <v>44640</v>
      </c>
      <c r="E906" s="41">
        <f ca="1">DATEDIF(D906,TODAY(),"y")</f>
        <v>0</v>
      </c>
      <c r="F906" s="42" t="str">
        <f>IFERROR(VLOOKUP(B906&amp;C906,AUS_male_points_list!$A$3:$S$1048576,19,FALSE), IFERROR(VLOOKUP(B906&amp;C906,AUS_female_points_list!$A$3:$S$1048576,19,FALSE),""))</f>
        <v/>
      </c>
      <c r="G906" s="2" t="str">
        <f>_xlfn.IFNA(VLOOKUP(B906&amp;C906,Nat_Champs!$C$2:$D$41,2,),"")</f>
        <v/>
      </c>
      <c r="H906" s="79">
        <f>IFERROR(VLOOKUP(B906&amp;C906,AUS_male_Toplist_21_22!$O$3:$R$2969,2,FALSE),IFERROR(VLOOKUP(B906&amp;C906,AUS_female_Toplist_21_22!$O$3:$R$2879,2,FALSE),"Not found"))</f>
        <v>1044</v>
      </c>
      <c r="I906" s="79">
        <f>IFERROR(VLOOKUP(B906&amp;C906,AUS_male_Toplist_21_22!$O$3:$R$2969,3,FALSE),IFERROR(VLOOKUP(B906&amp;C906,AUS_female_Toplist_21_22!$O$3:$R$2879,3,FALSE),"Not found"))</f>
        <v>160</v>
      </c>
      <c r="J906" s="2">
        <f>IFERROR(VLOOKUP(B906&amp;C906,AUS_male_Toplist_21_22!$O$3:$R$2969,4,FALSE),IFERROR(VLOOKUP(B906&amp;C906,AUS_female_Toplist_21_22!$O$3:$R$2879,4,FALSE),"Not found"))</f>
        <v>22</v>
      </c>
      <c r="K906" s="2">
        <f>(COUNTIF($B$2:$B906,$B906)=1)+0</f>
        <v>1</v>
      </c>
      <c r="L906" s="2">
        <f>IF(K906=1,RANK(H906,$H$2:$H$1208,0),"Alternate event")</f>
        <v>415</v>
      </c>
      <c r="M906" s="2" t="str">
        <f t="shared" si="38"/>
        <v>Lachlan KENNEDY200m</v>
      </c>
      <c r="N906" t="str">
        <f>IF(COUNTIFS($M$2:$M$3996, M906)&gt;1, "Duplicate", "Unique")</f>
        <v>Unique</v>
      </c>
    </row>
    <row r="907" spans="1:14" x14ac:dyDescent="0.2">
      <c r="A907" s="2">
        <f t="shared" si="39"/>
        <v>104</v>
      </c>
      <c r="B907" t="s">
        <v>329</v>
      </c>
      <c r="C907" t="s">
        <v>29</v>
      </c>
      <c r="D907" s="5">
        <v>0</v>
      </c>
      <c r="E907" s="41">
        <f ca="1">DATEDIF(D907,TODAY(),"y")</f>
        <v>122</v>
      </c>
      <c r="F907" s="42" t="str">
        <f>IFERROR(VLOOKUP(B907&amp;C907,AUS_male_points_list!$A$3:$S$1048576,19,FALSE), IFERROR(VLOOKUP(B907&amp;C907,AUS_female_points_list!$A$3:$S$1048576,19,FALSE),""))</f>
        <v/>
      </c>
      <c r="G907" s="2" t="str">
        <f>_xlfn.IFNA(VLOOKUP(B907&amp;C907,Nat_Champs!$C$2:$D$41,2,),"")</f>
        <v/>
      </c>
      <c r="H907" s="79">
        <f>IFERROR(VLOOKUP(B907&amp;C907,AUS_male_Toplist_21_22!$O$3:$R$2969,2,FALSE),IFERROR(VLOOKUP(B907&amp;C907,AUS_female_Toplist_21_22!$O$3:$R$2879,2,FALSE),"Not found"))</f>
        <v>983</v>
      </c>
      <c r="I907" s="79">
        <f>IFERROR(VLOOKUP(B907&amp;C907,AUS_male_Toplist_21_22!$O$3:$R$2969,3,FALSE),IFERROR(VLOOKUP(B907&amp;C907,AUS_female_Toplist_21_22!$O$3:$R$2879,3,FALSE),"Not found"))</f>
        <v>160</v>
      </c>
      <c r="J907" s="2">
        <f>IFERROR(VLOOKUP(B907&amp;C907,AUS_male_Toplist_21_22!$O$3:$R$2969,4,FALSE),IFERROR(VLOOKUP(B907&amp;C907,AUS_female_Toplist_21_22!$O$3:$R$2879,4,FALSE),"Not found"))</f>
        <v>30</v>
      </c>
      <c r="K907" s="2">
        <f>(COUNTIF($B$2:$B907,$B907)=1)+0</f>
        <v>0</v>
      </c>
      <c r="L907" s="2" t="str">
        <f>IF(K907=1,RANK(H907,$H$2:$H$1208,0),"Alternate event")</f>
        <v>Alternate event</v>
      </c>
      <c r="M907" s="2" t="str">
        <f t="shared" si="38"/>
        <v>Regina JENSEN5000m</v>
      </c>
      <c r="N907" t="str">
        <f>IF(COUNTIFS($M$2:$M$3996, M907)&gt;1, "Duplicate", "Unique")</f>
        <v>Unique</v>
      </c>
    </row>
    <row r="908" spans="1:14" x14ac:dyDescent="0.2">
      <c r="A908" s="2">
        <f t="shared" si="39"/>
        <v>104</v>
      </c>
      <c r="B908" t="s">
        <v>195</v>
      </c>
      <c r="C908" t="s">
        <v>28</v>
      </c>
      <c r="D908" s="5">
        <v>35243</v>
      </c>
      <c r="E908" s="41">
        <f ca="1">DATEDIF(D908,TODAY(),"y")</f>
        <v>25</v>
      </c>
      <c r="F908" s="42" t="str">
        <f>IFERROR(VLOOKUP(B908&amp;C908,AUS_male_points_list!$A$3:$S$1048576,19,FALSE), IFERROR(VLOOKUP(B908&amp;C908,AUS_female_points_list!$A$3:$S$1048576,19,FALSE),""))</f>
        <v/>
      </c>
      <c r="G908" s="2" t="str">
        <f>_xlfn.IFNA(VLOOKUP(B908&amp;C908,Nat_Champs!$C$2:$D$41,2,),"")</f>
        <v/>
      </c>
      <c r="H908" s="79">
        <f>IFERROR(VLOOKUP(B908&amp;C908,AUS_male_Toplist_21_22!$O$3:$R$2969,2,FALSE),IFERROR(VLOOKUP(B908&amp;C908,AUS_female_Toplist_21_22!$O$3:$R$2879,2,FALSE),"Not found"))</f>
        <v>1006</v>
      </c>
      <c r="I908" s="79">
        <f>IFERROR(VLOOKUP(B908&amp;C908,AUS_male_Toplist_21_22!$O$3:$R$2969,3,FALSE),IFERROR(VLOOKUP(B908&amp;C908,AUS_female_Toplist_21_22!$O$3:$R$2879,3,FALSE),"Not found"))</f>
        <v>160</v>
      </c>
      <c r="J908" s="2">
        <f>IFERROR(VLOOKUP(B908&amp;C908,AUS_male_Toplist_21_22!$O$3:$R$2969,4,FALSE),IFERROR(VLOOKUP(B908&amp;C908,AUS_female_Toplist_21_22!$O$3:$R$2879,4,FALSE),"Not found"))</f>
        <v>40</v>
      </c>
      <c r="K908" s="2">
        <f>(COUNTIF($B$2:$B908,$B908)=1)+0</f>
        <v>0</v>
      </c>
      <c r="L908" s="2" t="str">
        <f>IF(K908=1,RANK(H908,$H$2:$H$1208,0),"Alternate event")</f>
        <v>Alternate event</v>
      </c>
      <c r="M908" s="2" t="str">
        <f t="shared" si="38"/>
        <v>Paige CAMPBELL1500m</v>
      </c>
      <c r="N908" t="str">
        <f>IF(COUNTIFS($M$2:$M$3996, M908)&gt;1, "Duplicate", "Unique")</f>
        <v>Unique</v>
      </c>
    </row>
    <row r="909" spans="1:14" x14ac:dyDescent="0.2">
      <c r="A909" s="2">
        <f t="shared" si="39"/>
        <v>104</v>
      </c>
      <c r="B909" t="s">
        <v>717</v>
      </c>
      <c r="C909" t="s">
        <v>26</v>
      </c>
      <c r="D909" s="5">
        <v>34712</v>
      </c>
      <c r="E909" s="41">
        <f ca="1">DATEDIF(D909,TODAY(),"y")</f>
        <v>27</v>
      </c>
      <c r="F909" s="42" t="str">
        <f>IFERROR(VLOOKUP(B909&amp;C909,AUS_male_points_list!$A$3:$S$1048576,19,FALSE), IFERROR(VLOOKUP(B909&amp;C909,AUS_female_points_list!$A$3:$S$1048576,19,FALSE),""))</f>
        <v/>
      </c>
      <c r="G909" s="2" t="str">
        <f>_xlfn.IFNA(VLOOKUP(B909&amp;C909,Nat_Champs!$C$2:$D$41,2,),"")</f>
        <v/>
      </c>
      <c r="H909" s="79">
        <f>IFERROR(VLOOKUP(B909&amp;C909,AUS_male_Toplist_21_22!$O$3:$R$2969,2,FALSE),IFERROR(VLOOKUP(B909&amp;C909,AUS_female_Toplist_21_22!$O$3:$R$2879,2,FALSE),"Not found"))</f>
        <v>1036</v>
      </c>
      <c r="I909" s="79">
        <f>IFERROR(VLOOKUP(B909&amp;C909,AUS_male_Toplist_21_22!$O$3:$R$2969,3,FALSE),IFERROR(VLOOKUP(B909&amp;C909,AUS_female_Toplist_21_22!$O$3:$R$2879,3,FALSE),"Not found"))</f>
        <v>161</v>
      </c>
      <c r="J909" s="2">
        <f>IFERROR(VLOOKUP(B909&amp;C909,AUS_male_Toplist_21_22!$O$3:$R$2969,4,FALSE),IFERROR(VLOOKUP(B909&amp;C909,AUS_female_Toplist_21_22!$O$3:$R$2879,4,FALSE),"Not found"))</f>
        <v>14</v>
      </c>
      <c r="K909" s="2">
        <f>(COUNTIF($B$2:$B909,$B909)=1)+0</f>
        <v>0</v>
      </c>
      <c r="L909" s="2" t="str">
        <f>IF(K909=1,RANK(H909,$H$2:$H$1208,0),"Alternate event")</f>
        <v>Alternate event</v>
      </c>
      <c r="M909" s="2" t="str">
        <f t="shared" si="38"/>
        <v>Cedric DUBLER400m</v>
      </c>
      <c r="N909" t="str">
        <f>IF(COUNTIFS($M$2:$M$3996, M909)&gt;1, "Duplicate", "Unique")</f>
        <v>Unique</v>
      </c>
    </row>
    <row r="910" spans="1:14" x14ac:dyDescent="0.2">
      <c r="A910" s="2">
        <f t="shared" si="39"/>
        <v>104</v>
      </c>
      <c r="B910" t="s">
        <v>933</v>
      </c>
      <c r="C910" t="s">
        <v>33</v>
      </c>
      <c r="D910" s="5">
        <v>37469</v>
      </c>
      <c r="E910" s="41">
        <f ca="1">DATEDIF(D910,TODAY(),"y")</f>
        <v>19</v>
      </c>
      <c r="F910" s="42" t="str">
        <f>IFERROR(VLOOKUP(B910&amp;C910,AUS_male_points_list!$A$3:$S$1048576,19,FALSE), IFERROR(VLOOKUP(B910&amp;C910,AUS_female_points_list!$A$3:$S$1048576,19,FALSE),""))</f>
        <v/>
      </c>
      <c r="G910" s="2" t="str">
        <f>_xlfn.IFNA(VLOOKUP(B910&amp;C910,Nat_Champs!$C$2:$D$41,2,),"")</f>
        <v/>
      </c>
      <c r="H910" s="79">
        <f>IFERROR(VLOOKUP(B910&amp;C910,AUS_male_Toplist_21_22!$O$3:$R$2969,2,FALSE),IFERROR(VLOOKUP(B910&amp;C910,AUS_female_Toplist_21_22!$O$3:$R$2879,2,FALSE),"Not found"))</f>
        <v>957</v>
      </c>
      <c r="I910" s="79">
        <f>IFERROR(VLOOKUP(B910&amp;C910,AUS_male_Toplist_21_22!$O$3:$R$2969,3,FALSE),IFERROR(VLOOKUP(B910&amp;C910,AUS_female_Toplist_21_22!$O$3:$R$2879,3,FALSE),"Not found"))</f>
        <v>161</v>
      </c>
      <c r="J910" s="2">
        <f>IFERROR(VLOOKUP(B910&amp;C910,AUS_male_Toplist_21_22!$O$3:$R$2969,4,FALSE),IFERROR(VLOOKUP(B910&amp;C910,AUS_female_Toplist_21_22!$O$3:$R$2879,4,FALSE),"Not found"))</f>
        <v>21</v>
      </c>
      <c r="K910" s="2">
        <f>(COUNTIF($B$2:$B910,$B910)=1)+0</f>
        <v>1</v>
      </c>
      <c r="L910" s="2">
        <f>IF(K910=1,RANK(H910,$H$2:$H$1208,0),"Alternate event")</f>
        <v>722</v>
      </c>
      <c r="M910" s="2" t="str">
        <f t="shared" si="38"/>
        <v>Fletcher DAY400mh</v>
      </c>
      <c r="N910" t="str">
        <f>IF(COUNTIFS($M$2:$M$3996, M910)&gt;1, "Duplicate", "Unique")</f>
        <v>Unique</v>
      </c>
    </row>
    <row r="911" spans="1:14" x14ac:dyDescent="0.2">
      <c r="A911" s="2">
        <f t="shared" si="39"/>
        <v>104</v>
      </c>
      <c r="B911" t="s">
        <v>532</v>
      </c>
      <c r="C911" t="s">
        <v>2</v>
      </c>
      <c r="D911" s="5">
        <v>44640</v>
      </c>
      <c r="E911" s="41">
        <f ca="1">DATEDIF(D911,TODAY(),"y")</f>
        <v>0</v>
      </c>
      <c r="F911" s="42" t="str">
        <f>IFERROR(VLOOKUP(B911&amp;C911,AUS_male_points_list!$A$3:$S$1048576,19,FALSE), IFERROR(VLOOKUP(B911&amp;C911,AUS_female_points_list!$A$3:$S$1048576,19,FALSE),""))</f>
        <v/>
      </c>
      <c r="G911" s="2" t="str">
        <f>_xlfn.IFNA(VLOOKUP(B911&amp;C911,Nat_Champs!$C$2:$D$41,2,),"")</f>
        <v/>
      </c>
      <c r="H911" s="79">
        <f>IFERROR(VLOOKUP(B911&amp;C911,AUS_male_Toplist_21_22!$O$3:$R$2969,2,FALSE),IFERROR(VLOOKUP(B911&amp;C911,AUS_female_Toplist_21_22!$O$3:$R$2879,2,FALSE),"Not found"))</f>
        <v>1053</v>
      </c>
      <c r="I911" s="79">
        <f>IFERROR(VLOOKUP(B911&amp;C911,AUS_male_Toplist_21_22!$O$3:$R$2969,3,FALSE),IFERROR(VLOOKUP(B911&amp;C911,AUS_female_Toplist_21_22!$O$3:$R$2879,3,FALSE),"Not found"))</f>
        <v>162</v>
      </c>
      <c r="J911" s="2">
        <f>IFERROR(VLOOKUP(B911&amp;C911,AUS_male_Toplist_21_22!$O$3:$R$2969,4,FALSE),IFERROR(VLOOKUP(B911&amp;C911,AUS_female_Toplist_21_22!$O$3:$R$2879,4,FALSE),"Not found"))</f>
        <v>16</v>
      </c>
      <c r="K911" s="2">
        <f>(COUNTIF($B$2:$B911,$B911)=1)+0</f>
        <v>0</v>
      </c>
      <c r="L911" s="2" t="str">
        <f>IF(K911=1,RANK(H911,$H$2:$H$1208,0),"Alternate event")</f>
        <v>Alternate event</v>
      </c>
      <c r="M911" s="2" t="str">
        <f t="shared" si="38"/>
        <v>Connor BOND100m</v>
      </c>
      <c r="N911" t="str">
        <f>IF(COUNTIFS($M$2:$M$3996, M911)&gt;1, "Duplicate", "Unique")</f>
        <v>Unique</v>
      </c>
    </row>
    <row r="912" spans="1:14" x14ac:dyDescent="0.2">
      <c r="A912" s="2">
        <f t="shared" si="39"/>
        <v>104</v>
      </c>
      <c r="B912" t="s">
        <v>508</v>
      </c>
      <c r="C912" t="s">
        <v>2</v>
      </c>
      <c r="D912" s="5">
        <v>34127</v>
      </c>
      <c r="E912" s="41">
        <f ca="1">DATEDIF(D912,TODAY(),"y")</f>
        <v>28</v>
      </c>
      <c r="F912" s="42" t="str">
        <f>IFERROR(VLOOKUP(B912&amp;C912,AUS_male_points_list!$A$3:$S$1048576,19,FALSE), IFERROR(VLOOKUP(B912&amp;C912,AUS_female_points_list!$A$3:$S$1048576,19,FALSE),""))</f>
        <v/>
      </c>
      <c r="G912" s="2" t="str">
        <f>_xlfn.IFNA(VLOOKUP(B912&amp;C912,Nat_Champs!$C$2:$D$41,2,),"")</f>
        <v/>
      </c>
      <c r="H912" s="79">
        <f>IFERROR(VLOOKUP(B912&amp;C912,AUS_male_Toplist_21_22!$O$3:$R$2969,2,FALSE),IFERROR(VLOOKUP(B912&amp;C912,AUS_female_Toplist_21_22!$O$3:$R$2879,2,FALSE),"Not found"))</f>
        <v>1053</v>
      </c>
      <c r="I912" s="79">
        <f>IFERROR(VLOOKUP(B912&amp;C912,AUS_male_Toplist_21_22!$O$3:$R$2969,3,FALSE),IFERROR(VLOOKUP(B912&amp;C912,AUS_female_Toplist_21_22!$O$3:$R$2879,3,FALSE),"Not found"))</f>
        <v>162</v>
      </c>
      <c r="J912" s="2">
        <f>IFERROR(VLOOKUP(B912&amp;C912,AUS_male_Toplist_21_22!$O$3:$R$2969,4,FALSE),IFERROR(VLOOKUP(B912&amp;C912,AUS_female_Toplist_21_22!$O$3:$R$2879,4,FALSE),"Not found"))</f>
        <v>16</v>
      </c>
      <c r="K912" s="2">
        <f>(COUNTIF($B$2:$B912,$B912)=1)+0</f>
        <v>1</v>
      </c>
      <c r="L912" s="2">
        <f>IF(K912=1,RANK(H912,$H$2:$H$1208,0),"Alternate event")</f>
        <v>372</v>
      </c>
      <c r="M912" s="2" t="str">
        <f t="shared" si="38"/>
        <v>Simon GREIG100m</v>
      </c>
      <c r="N912" t="str">
        <f>IF(COUNTIFS($M$2:$M$3996, M912)&gt;1, "Duplicate", "Unique")</f>
        <v>Unique</v>
      </c>
    </row>
    <row r="913" spans="1:14" x14ac:dyDescent="0.2">
      <c r="A913" s="2">
        <f t="shared" si="39"/>
        <v>104</v>
      </c>
      <c r="B913" t="s">
        <v>525</v>
      </c>
      <c r="C913" t="s">
        <v>2</v>
      </c>
      <c r="D913" s="5">
        <v>35908</v>
      </c>
      <c r="E913" s="41">
        <f ca="1">DATEDIF(D913,TODAY(),"y")</f>
        <v>23</v>
      </c>
      <c r="F913" s="42" t="str">
        <f>IFERROR(VLOOKUP(B913&amp;C913,AUS_male_points_list!$A$3:$S$1048576,19,FALSE), IFERROR(VLOOKUP(B913&amp;C913,AUS_female_points_list!$A$3:$S$1048576,19,FALSE),""))</f>
        <v/>
      </c>
      <c r="G913" s="2" t="str">
        <f>_xlfn.IFNA(VLOOKUP(B913&amp;C913,Nat_Champs!$C$2:$D$41,2,),"")</f>
        <v/>
      </c>
      <c r="H913" s="79">
        <f>IFERROR(VLOOKUP(B913&amp;C913,AUS_male_Toplist_21_22!$O$3:$R$2969,2,FALSE),IFERROR(VLOOKUP(B913&amp;C913,AUS_female_Toplist_21_22!$O$3:$R$2879,2,FALSE),"Not found"))</f>
        <v>1053</v>
      </c>
      <c r="I913" s="79">
        <f>IFERROR(VLOOKUP(B913&amp;C913,AUS_male_Toplist_21_22!$O$3:$R$2969,3,FALSE),IFERROR(VLOOKUP(B913&amp;C913,AUS_female_Toplist_21_22!$O$3:$R$2879,3,FALSE),"Not found"))</f>
        <v>162</v>
      </c>
      <c r="J913" s="2">
        <f>IFERROR(VLOOKUP(B913&amp;C913,AUS_male_Toplist_21_22!$O$3:$R$2969,4,FALSE),IFERROR(VLOOKUP(B913&amp;C913,AUS_female_Toplist_21_22!$O$3:$R$2879,4,FALSE),"Not found"))</f>
        <v>16</v>
      </c>
      <c r="K913" s="2">
        <f>(COUNTIF($B$2:$B913,$B913)=1)+0</f>
        <v>1</v>
      </c>
      <c r="L913" s="2">
        <f>IF(K913=1,RANK(H913,$H$2:$H$1208,0),"Alternate event")</f>
        <v>372</v>
      </c>
      <c r="M913" s="2" t="str">
        <f t="shared" si="38"/>
        <v>Carl COOREY-EWINGS100m</v>
      </c>
      <c r="N913" t="str">
        <f>IF(COUNTIFS($M$2:$M$3996, M913)&gt;1, "Duplicate", "Unique")</f>
        <v>Unique</v>
      </c>
    </row>
    <row r="914" spans="1:14" x14ac:dyDescent="0.2">
      <c r="A914" s="2">
        <f t="shared" si="39"/>
        <v>104</v>
      </c>
      <c r="B914" t="s">
        <v>116</v>
      </c>
      <c r="C914" t="s">
        <v>25</v>
      </c>
      <c r="D914" s="5">
        <v>33924</v>
      </c>
      <c r="E914" s="41">
        <f ca="1">DATEDIF(D914,TODAY(),"y")</f>
        <v>29</v>
      </c>
      <c r="F914" s="42" t="str">
        <f>IFERROR(VLOOKUP(B914&amp;C914,AUS_male_points_list!$A$3:$S$1048576,19,FALSE), IFERROR(VLOOKUP(B914&amp;C914,AUS_female_points_list!$A$3:$S$1048576,19,FALSE),""))</f>
        <v/>
      </c>
      <c r="G914" s="2" t="str">
        <f>_xlfn.IFNA(VLOOKUP(B914&amp;C914,Nat_Champs!$C$2:$D$41,2,),"")</f>
        <v/>
      </c>
      <c r="H914" s="79">
        <f>IFERROR(VLOOKUP(B914&amp;C914,AUS_male_Toplist_21_22!$O$3:$R$2969,2,FALSE),IFERROR(VLOOKUP(B914&amp;C914,AUS_female_Toplist_21_22!$O$3:$R$2879,2,FALSE),"Not found"))</f>
        <v>1032</v>
      </c>
      <c r="I914" s="79">
        <f>IFERROR(VLOOKUP(B914&amp;C914,AUS_male_Toplist_21_22!$O$3:$R$2969,3,FALSE),IFERROR(VLOOKUP(B914&amp;C914,AUS_female_Toplist_21_22!$O$3:$R$2879,3,FALSE),"Not found"))</f>
        <v>162</v>
      </c>
      <c r="J914" s="2">
        <f>IFERROR(VLOOKUP(B914&amp;C914,AUS_male_Toplist_21_22!$O$3:$R$2969,4,FALSE),IFERROR(VLOOKUP(B914&amp;C914,AUS_female_Toplist_21_22!$O$3:$R$2879,4,FALSE),"Not found"))</f>
        <v>19</v>
      </c>
      <c r="K914" s="2">
        <f>(COUNTIF($B$2:$B914,$B914)=1)+0</f>
        <v>0</v>
      </c>
      <c r="L914" s="2" t="str">
        <f>IF(K914=1,RANK(H914,$H$2:$H$1208,0),"Alternate event")</f>
        <v>Alternate event</v>
      </c>
      <c r="M914" s="2" t="str">
        <f t="shared" si="38"/>
        <v>Morgan GAFFNEY200m</v>
      </c>
      <c r="N914" t="str">
        <f>IF(COUNTIFS($M$2:$M$3996, M914)&gt;1, "Duplicate", "Unique")</f>
        <v>Unique</v>
      </c>
    </row>
    <row r="915" spans="1:14" x14ac:dyDescent="0.2">
      <c r="A915" s="2">
        <f t="shared" si="39"/>
        <v>104</v>
      </c>
      <c r="B915" t="s">
        <v>890</v>
      </c>
      <c r="C915" t="s">
        <v>28</v>
      </c>
      <c r="D915" s="5">
        <v>44732</v>
      </c>
      <c r="E915" s="41" t="e">
        <f ca="1">DATEDIF(D915,TODAY(),"y")</f>
        <v>#NUM!</v>
      </c>
      <c r="F915" s="42" t="str">
        <f>IFERROR(VLOOKUP(B915&amp;C915,AUS_male_points_list!$A$3:$S$1048576,19,FALSE), IFERROR(VLOOKUP(B915&amp;C915,AUS_female_points_list!$A$3:$S$1048576,19,FALSE),""))</f>
        <v/>
      </c>
      <c r="G915" s="2" t="str">
        <f>_xlfn.IFNA(VLOOKUP(B915&amp;C915,Nat_Champs!$C$2:$D$41,2,),"")</f>
        <v/>
      </c>
      <c r="H915" s="79">
        <f>IFERROR(VLOOKUP(B915&amp;C915,AUS_male_Toplist_21_22!$O$3:$R$2969,2,FALSE),IFERROR(VLOOKUP(B915&amp;C915,AUS_female_Toplist_21_22!$O$3:$R$2879,2,FALSE),"Not found"))</f>
        <v>1024</v>
      </c>
      <c r="I915" s="79">
        <f>IFERROR(VLOOKUP(B915&amp;C915,AUS_male_Toplist_21_22!$O$3:$R$2969,3,FALSE),IFERROR(VLOOKUP(B915&amp;C915,AUS_female_Toplist_21_22!$O$3:$R$2879,3,FALSE),"Not found"))</f>
        <v>163</v>
      </c>
      <c r="J915" s="2">
        <f>IFERROR(VLOOKUP(B915&amp;C915,AUS_male_Toplist_21_22!$O$3:$R$2969,4,FALSE),IFERROR(VLOOKUP(B915&amp;C915,AUS_female_Toplist_21_22!$O$3:$R$2879,4,FALSE),"Not found"))</f>
        <v>37</v>
      </c>
      <c r="K915" s="2">
        <f>(COUNTIF($B$2:$B915,$B915)=1)+0</f>
        <v>1</v>
      </c>
      <c r="L915" s="2">
        <f>IF(K915=1,RANK(H915,$H$2:$H$1208,0),"Alternate event")</f>
        <v>491</v>
      </c>
      <c r="M915" s="2" t="str">
        <f t="shared" si="38"/>
        <v>Cameron MYERS1500m</v>
      </c>
      <c r="N915" t="str">
        <f>IF(COUNTIFS($M$2:$M$3996, M915)&gt;1, "Duplicate", "Unique")</f>
        <v>Unique</v>
      </c>
    </row>
    <row r="916" spans="1:14" x14ac:dyDescent="0.2">
      <c r="A916" s="2">
        <f t="shared" si="39"/>
        <v>104</v>
      </c>
      <c r="B916" t="s">
        <v>124</v>
      </c>
      <c r="C916" t="s">
        <v>25</v>
      </c>
      <c r="D916" s="5">
        <v>38870</v>
      </c>
      <c r="E916" s="41">
        <f ca="1">DATEDIF(D916,TODAY(),"y")</f>
        <v>15</v>
      </c>
      <c r="F916" s="42" t="str">
        <f>IFERROR(VLOOKUP(B916&amp;C916,AUS_male_points_list!$A$3:$S$1048576,19,FALSE), IFERROR(VLOOKUP(B916&amp;C916,AUS_female_points_list!$A$3:$S$1048576,19,FALSE),""))</f>
        <v/>
      </c>
      <c r="G916" s="2" t="str">
        <f>_xlfn.IFNA(VLOOKUP(B916&amp;C916,Nat_Champs!$C$2:$D$41,2,),"")</f>
        <v/>
      </c>
      <c r="H916" s="79">
        <f>IFERROR(VLOOKUP(B916&amp;C916,AUS_male_Toplist_21_22!$O$3:$R$2969,2,FALSE),IFERROR(VLOOKUP(B916&amp;C916,AUS_female_Toplist_21_22!$O$3:$R$2879,2,FALSE),"Not found"))</f>
        <v>1030</v>
      </c>
      <c r="I916" s="79">
        <f>IFERROR(VLOOKUP(B916&amp;C916,AUS_male_Toplist_21_22!$O$3:$R$2969,3,FALSE),IFERROR(VLOOKUP(B916&amp;C916,AUS_female_Toplist_21_22!$O$3:$R$2879,3,FALSE),"Not found"))</f>
        <v>164</v>
      </c>
      <c r="J916" s="2">
        <f>IFERROR(VLOOKUP(B916&amp;C916,AUS_male_Toplist_21_22!$O$3:$R$2969,4,FALSE),IFERROR(VLOOKUP(B916&amp;C916,AUS_female_Toplist_21_22!$O$3:$R$2879,4,FALSE),"Not found"))</f>
        <v>20</v>
      </c>
      <c r="K916" s="2">
        <f>(COUNTIF($B$2:$B916,$B916)=1)+0</f>
        <v>1</v>
      </c>
      <c r="L916" s="2">
        <f>IF(K916=1,RANK(H916,$H$2:$H$1208,0),"Alternate event")</f>
        <v>469</v>
      </c>
      <c r="M916" s="2" t="str">
        <f t="shared" si="38"/>
        <v>Olivia DODDS200m</v>
      </c>
      <c r="N916" t="str">
        <f>IF(COUNTIFS($M$2:$M$3996, M916)&gt;1, "Duplicate", "Unique")</f>
        <v>Unique</v>
      </c>
    </row>
    <row r="917" spans="1:14" x14ac:dyDescent="0.2">
      <c r="A917" s="2">
        <f t="shared" si="39"/>
        <v>104</v>
      </c>
      <c r="B917" t="s">
        <v>615</v>
      </c>
      <c r="C917" t="s">
        <v>27</v>
      </c>
      <c r="D917" s="5">
        <v>38532</v>
      </c>
      <c r="E917" s="41">
        <f ca="1">DATEDIF(D917,TODAY(),"y")</f>
        <v>16</v>
      </c>
      <c r="F917" s="42" t="str">
        <f>IFERROR(VLOOKUP(B917&amp;C917,AUS_male_points_list!$A$3:$S$1048576,19,FALSE), IFERROR(VLOOKUP(B917&amp;C917,AUS_female_points_list!$A$3:$S$1048576,19,FALSE),""))</f>
        <v/>
      </c>
      <c r="G917" s="2" t="str">
        <f>_xlfn.IFNA(VLOOKUP(B917&amp;C917,Nat_Champs!$C$2:$D$41,2,),"")</f>
        <v/>
      </c>
      <c r="H917" s="79">
        <f>IFERROR(VLOOKUP(B917&amp;C917,AUS_male_Toplist_21_22!$O$3:$R$2969,2,FALSE),IFERROR(VLOOKUP(B917&amp;C917,AUS_female_Toplist_21_22!$O$3:$R$2879,2,FALSE),"Not found"))</f>
        <v>1022</v>
      </c>
      <c r="I917" s="79">
        <f>IFERROR(VLOOKUP(B917&amp;C917,AUS_male_Toplist_21_22!$O$3:$R$2969,3,FALSE),IFERROR(VLOOKUP(B917&amp;C917,AUS_female_Toplist_21_22!$O$3:$R$2879,3,FALSE),"Not found"))</f>
        <v>164</v>
      </c>
      <c r="J917" s="2">
        <f>IFERROR(VLOOKUP(B917&amp;C917,AUS_male_Toplist_21_22!$O$3:$R$2969,4,FALSE),IFERROR(VLOOKUP(B917&amp;C917,AUS_female_Toplist_21_22!$O$3:$R$2879,4,FALSE),"Not found"))</f>
        <v>20</v>
      </c>
      <c r="K917" s="2">
        <f>(COUNTIF($B$2:$B917,$B917)=1)+0</f>
        <v>1</v>
      </c>
      <c r="L917" s="2">
        <f>IF(K917=1,RANK(H917,$H$2:$H$1208,0),"Alternate event")</f>
        <v>503</v>
      </c>
      <c r="M917" s="2" t="str">
        <f t="shared" si="38"/>
        <v>Hayden TODD800m</v>
      </c>
      <c r="N917" t="str">
        <f>IF(COUNTIFS($M$2:$M$3996, M917)&gt;1, "Duplicate", "Unique")</f>
        <v>Unique</v>
      </c>
    </row>
    <row r="918" spans="1:14" x14ac:dyDescent="0.2">
      <c r="A918" s="2">
        <f t="shared" si="39"/>
        <v>104</v>
      </c>
      <c r="B918" t="s">
        <v>507</v>
      </c>
      <c r="C918" t="s">
        <v>25</v>
      </c>
      <c r="D918" s="5">
        <v>36427</v>
      </c>
      <c r="E918" s="41">
        <f ca="1">DATEDIF(D918,TODAY(),"y")</f>
        <v>22</v>
      </c>
      <c r="F918" s="42" t="str">
        <f>IFERROR(VLOOKUP(B918&amp;C918,AUS_male_points_list!$A$3:$S$1048576,19,FALSE), IFERROR(VLOOKUP(B918&amp;C918,AUS_female_points_list!$A$3:$S$1048576,19,FALSE),""))</f>
        <v/>
      </c>
      <c r="G918" s="2" t="str">
        <f>_xlfn.IFNA(VLOOKUP(B918&amp;C918,Nat_Champs!$C$2:$D$41,2,),"")</f>
        <v/>
      </c>
      <c r="H918" s="79">
        <f>IFERROR(VLOOKUP(B918&amp;C918,AUS_male_Toplist_21_22!$O$3:$R$2969,2,FALSE),IFERROR(VLOOKUP(B918&amp;C918,AUS_female_Toplist_21_22!$O$3:$R$2879,2,FALSE),"Not found"))</f>
        <v>1043</v>
      </c>
      <c r="I918" s="79">
        <f>IFERROR(VLOOKUP(B918&amp;C918,AUS_male_Toplist_21_22!$O$3:$R$2969,3,FALSE),IFERROR(VLOOKUP(B918&amp;C918,AUS_female_Toplist_21_22!$O$3:$R$2879,3,FALSE),"Not found"))</f>
        <v>164</v>
      </c>
      <c r="J918" s="2">
        <f>IFERROR(VLOOKUP(B918&amp;C918,AUS_male_Toplist_21_22!$O$3:$R$2969,4,FALSE),IFERROR(VLOOKUP(B918&amp;C918,AUS_female_Toplist_21_22!$O$3:$R$2879,4,FALSE),"Not found"))</f>
        <v>23</v>
      </c>
      <c r="K918" s="2">
        <f>(COUNTIF($B$2:$B918,$B918)=1)+0</f>
        <v>0</v>
      </c>
      <c r="L918" s="2" t="str">
        <f>IF(K918=1,RANK(H918,$H$2:$H$1208,0),"Alternate event")</f>
        <v>Alternate event</v>
      </c>
      <c r="M918" s="2" t="str">
        <f t="shared" si="38"/>
        <v>Will ROBERTS200m</v>
      </c>
      <c r="N918" t="str">
        <f>IF(COUNTIFS($M$2:$M$3996, M918)&gt;1, "Duplicate", "Unique")</f>
        <v>Unique</v>
      </c>
    </row>
    <row r="919" spans="1:14" x14ac:dyDescent="0.2">
      <c r="A919" s="2">
        <f t="shared" si="39"/>
        <v>104</v>
      </c>
      <c r="B919" t="s">
        <v>1013</v>
      </c>
      <c r="C919" t="s">
        <v>29</v>
      </c>
      <c r="D919" s="5">
        <v>36237</v>
      </c>
      <c r="E919" s="41">
        <f ca="1">DATEDIF(D919,TODAY(),"y")</f>
        <v>23</v>
      </c>
      <c r="F919" s="42" t="str">
        <f>IFERROR(VLOOKUP(B919&amp;C919,AUS_male_points_list!$A$3:$S$1048576,19,FALSE), IFERROR(VLOOKUP(B919&amp;C919,AUS_female_points_list!$A$3:$S$1048576,19,FALSE),""))</f>
        <v/>
      </c>
      <c r="G919" s="2" t="str">
        <f>_xlfn.IFNA(VLOOKUP(B919&amp;C919,Nat_Champs!$C$2:$D$41,2,),"")</f>
        <v/>
      </c>
      <c r="H919" s="79">
        <f>IFERROR(VLOOKUP(B919&amp;C919,AUS_male_Toplist_21_22!$O$3:$R$2969,2,FALSE),IFERROR(VLOOKUP(B919&amp;C919,AUS_female_Toplist_21_22!$O$3:$R$2879,2,FALSE),"Not found"))</f>
        <v>990</v>
      </c>
      <c r="I919" s="79">
        <f>IFERROR(VLOOKUP(B919&amp;C919,AUS_male_Toplist_21_22!$O$3:$R$2969,3,FALSE),IFERROR(VLOOKUP(B919&amp;C919,AUS_female_Toplist_21_22!$O$3:$R$2879,3,FALSE),"Not found"))</f>
        <v>164</v>
      </c>
      <c r="J919" s="2">
        <f>IFERROR(VLOOKUP(B919&amp;C919,AUS_male_Toplist_21_22!$O$3:$R$2969,4,FALSE),IFERROR(VLOOKUP(B919&amp;C919,AUS_female_Toplist_21_22!$O$3:$R$2879,4,FALSE),"Not found"))</f>
        <v>34</v>
      </c>
      <c r="K919" s="2">
        <f>(COUNTIF($B$2:$B919,$B919)=1)+0</f>
        <v>0</v>
      </c>
      <c r="L919" s="2" t="str">
        <f>IF(K919=1,RANK(H919,$H$2:$H$1208,0),"Alternate event")</f>
        <v>Alternate event</v>
      </c>
      <c r="M919" s="2" t="str">
        <f t="shared" si="38"/>
        <v>Luke GRAVES5000m</v>
      </c>
      <c r="N919" t="str">
        <f>IF(COUNTIFS($M$2:$M$3996, M919)&gt;1, "Duplicate", "Unique")</f>
        <v>Unique</v>
      </c>
    </row>
    <row r="920" spans="1:14" x14ac:dyDescent="0.2">
      <c r="A920" s="2">
        <f t="shared" si="39"/>
        <v>104</v>
      </c>
      <c r="B920" t="s">
        <v>249</v>
      </c>
      <c r="C920" t="s">
        <v>27</v>
      </c>
      <c r="D920" s="5">
        <v>44671</v>
      </c>
      <c r="E920" s="41" t="e">
        <f ca="1">DATEDIF(D920,TODAY(),"y")</f>
        <v>#NUM!</v>
      </c>
      <c r="F920" s="42" t="str">
        <f>IFERROR(VLOOKUP(B920&amp;C920,AUS_male_points_list!$A$3:$S$1048576,19,FALSE), IFERROR(VLOOKUP(B920&amp;C920,AUS_female_points_list!$A$3:$S$1048576,19,FALSE),""))</f>
        <v/>
      </c>
      <c r="G920" s="2" t="str">
        <f>_xlfn.IFNA(VLOOKUP(B920&amp;C920,Nat_Champs!$C$2:$D$41,2,),"")</f>
        <v/>
      </c>
      <c r="H920" s="79">
        <f>IFERROR(VLOOKUP(B920&amp;C920,AUS_male_Toplist_21_22!$O$3:$R$2969,2,FALSE),IFERROR(VLOOKUP(B920&amp;C920,AUS_female_Toplist_21_22!$O$3:$R$2879,2,FALSE),"Not found"))</f>
        <v>1005</v>
      </c>
      <c r="I920" s="79">
        <f>IFERROR(VLOOKUP(B920&amp;C920,AUS_male_Toplist_21_22!$O$3:$R$2969,3,FALSE),IFERROR(VLOOKUP(B920&amp;C920,AUS_female_Toplist_21_22!$O$3:$R$2879,3,FALSE),"Not found"))</f>
        <v>164</v>
      </c>
      <c r="J920" s="2">
        <f>IFERROR(VLOOKUP(B920&amp;C920,AUS_male_Toplist_21_22!$O$3:$R$2969,4,FALSE),IFERROR(VLOOKUP(B920&amp;C920,AUS_female_Toplist_21_22!$O$3:$R$2879,4,FALSE),"Not found"))</f>
        <v>35</v>
      </c>
      <c r="K920" s="2">
        <f>(COUNTIF($B$2:$B920,$B920)=1)+0</f>
        <v>1</v>
      </c>
      <c r="L920" s="2">
        <f>IF(K920=1,RANK(H920,$H$2:$H$1208,0),"Alternate event")</f>
        <v>561</v>
      </c>
      <c r="M920" s="2" t="str">
        <f t="shared" si="38"/>
        <v>Sayla DONNELLEY800m</v>
      </c>
      <c r="N920" t="str">
        <f>IF(COUNTIFS($M$2:$M$3996, M920)&gt;1, "Duplicate", "Unique")</f>
        <v>Unique</v>
      </c>
    </row>
    <row r="921" spans="1:14" x14ac:dyDescent="0.2">
      <c r="A921" s="2">
        <f t="shared" si="39"/>
        <v>104</v>
      </c>
      <c r="B921" t="s">
        <v>253</v>
      </c>
      <c r="C921" t="s">
        <v>27</v>
      </c>
      <c r="D921" s="5">
        <v>37996</v>
      </c>
      <c r="E921" s="41">
        <f ca="1">DATEDIF(D921,TODAY(),"y")</f>
        <v>18</v>
      </c>
      <c r="F921" s="42" t="str">
        <f>IFERROR(VLOOKUP(B921&amp;C921,AUS_male_points_list!$A$3:$S$1048576,19,FALSE), IFERROR(VLOOKUP(B921&amp;C921,AUS_female_points_list!$A$3:$S$1048576,19,FALSE),""))</f>
        <v/>
      </c>
      <c r="G921" s="2" t="str">
        <f>_xlfn.IFNA(VLOOKUP(B921&amp;C921,Nat_Champs!$C$2:$D$41,2,),"")</f>
        <v/>
      </c>
      <c r="H921" s="79">
        <f>IFERROR(VLOOKUP(B921&amp;C921,AUS_male_Toplist_21_22!$O$3:$R$2969,2,FALSE),IFERROR(VLOOKUP(B921&amp;C921,AUS_female_Toplist_21_22!$O$3:$R$2879,2,FALSE),"Not found"))</f>
        <v>1005</v>
      </c>
      <c r="I921" s="79">
        <f>IFERROR(VLOOKUP(B921&amp;C921,AUS_male_Toplist_21_22!$O$3:$R$2969,3,FALSE),IFERROR(VLOOKUP(B921&amp;C921,AUS_female_Toplist_21_22!$O$3:$R$2879,3,FALSE),"Not found"))</f>
        <v>164</v>
      </c>
      <c r="J921" s="2">
        <f>IFERROR(VLOOKUP(B921&amp;C921,AUS_male_Toplist_21_22!$O$3:$R$2969,4,FALSE),IFERROR(VLOOKUP(B921&amp;C921,AUS_female_Toplist_21_22!$O$3:$R$2879,4,FALSE),"Not found"))</f>
        <v>35</v>
      </c>
      <c r="K921" s="2">
        <f>(COUNTIF($B$2:$B921,$B921)=1)+0</f>
        <v>1</v>
      </c>
      <c r="L921" s="2">
        <f>IF(K921=1,RANK(H921,$H$2:$H$1208,0),"Alternate event")</f>
        <v>561</v>
      </c>
      <c r="M921" s="2" t="str">
        <f t="shared" si="38"/>
        <v>Ava HONORE800m</v>
      </c>
      <c r="N921" t="str">
        <f>IF(COUNTIFS($M$2:$M$3996, M921)&gt;1, "Duplicate", "Unique")</f>
        <v>Unique</v>
      </c>
    </row>
    <row r="922" spans="1:14" x14ac:dyDescent="0.2">
      <c r="A922" s="2">
        <f t="shared" si="39"/>
        <v>104</v>
      </c>
      <c r="B922" t="s">
        <v>921</v>
      </c>
      <c r="C922" t="s">
        <v>28</v>
      </c>
      <c r="D922" s="5">
        <v>44640</v>
      </c>
      <c r="E922" s="41">
        <f ca="1">DATEDIF(D922,TODAY(),"y")</f>
        <v>0</v>
      </c>
      <c r="F922" s="42" t="str">
        <f>IFERROR(VLOOKUP(B922&amp;C922,AUS_male_points_list!$A$3:$S$1048576,19,FALSE), IFERROR(VLOOKUP(B922&amp;C922,AUS_female_points_list!$A$3:$S$1048576,19,FALSE),""))</f>
        <v/>
      </c>
      <c r="G922" s="2" t="str">
        <f>_xlfn.IFNA(VLOOKUP(B922&amp;C922,Nat_Champs!$C$2:$D$41,2,),"")</f>
        <v/>
      </c>
      <c r="H922" s="79">
        <f>IFERROR(VLOOKUP(B922&amp;C922,AUS_male_Toplist_21_22!$O$3:$R$2969,2,FALSE),IFERROR(VLOOKUP(B922&amp;C922,AUS_female_Toplist_21_22!$O$3:$R$2879,2,FALSE),"Not found"))</f>
        <v>1005</v>
      </c>
      <c r="I922" s="79">
        <f>IFERROR(VLOOKUP(B922&amp;C922,AUS_male_Toplist_21_22!$O$3:$R$2969,3,FALSE),IFERROR(VLOOKUP(B922&amp;C922,AUS_female_Toplist_21_22!$O$3:$R$2879,3,FALSE),"Not found"))</f>
        <v>164</v>
      </c>
      <c r="J922" s="2">
        <f>IFERROR(VLOOKUP(B922&amp;C922,AUS_male_Toplist_21_22!$O$3:$R$2969,4,FALSE),IFERROR(VLOOKUP(B922&amp;C922,AUS_female_Toplist_21_22!$O$3:$R$2879,4,FALSE),"Not found"))</f>
        <v>41</v>
      </c>
      <c r="K922" s="2">
        <f>(COUNTIF($B$2:$B922,$B922)=1)+0</f>
        <v>0</v>
      </c>
      <c r="L922" s="2" t="str">
        <f>IF(K922=1,RANK(H922,$H$2:$H$1208,0),"Alternate event")</f>
        <v>Alternate event</v>
      </c>
      <c r="M922" s="2" t="str">
        <f t="shared" si="38"/>
        <v>Laura RODERICK1500m</v>
      </c>
      <c r="N922" t="str">
        <f>IF(COUNTIFS($M$2:$M$3996, M922)&gt;1, "Duplicate", "Unique")</f>
        <v>Unique</v>
      </c>
    </row>
    <row r="923" spans="1:14" x14ac:dyDescent="0.2">
      <c r="A923" s="2">
        <f t="shared" si="39"/>
        <v>104</v>
      </c>
      <c r="B923" t="s">
        <v>5160</v>
      </c>
      <c r="C923" t="s">
        <v>34</v>
      </c>
      <c r="D923" s="5">
        <v>44671</v>
      </c>
      <c r="E923" s="41" t="e">
        <f ca="1">DATEDIF(D923,TODAY(),"y")</f>
        <v>#NUM!</v>
      </c>
      <c r="F923" s="42" t="str">
        <f>IFERROR(VLOOKUP(B923&amp;C923,AUS_male_points_list!$A$3:$S$1048576,19,FALSE), IFERROR(VLOOKUP(B923&amp;C923,AUS_female_points_list!$A$3:$S$1048576,19,FALSE),""))</f>
        <v/>
      </c>
      <c r="G923" s="2" t="str">
        <f>_xlfn.IFNA(VLOOKUP(B923&amp;C923,Nat_Champs!$C$2:$D$41,2,),"")</f>
        <v/>
      </c>
      <c r="H923" s="79">
        <f>IFERROR(VLOOKUP(B923&amp;C923,AUS_male_Toplist_21_22!$O$3:$R$2969,2,FALSE),IFERROR(VLOOKUP(B923&amp;C923,AUS_female_Toplist_21_22!$O$3:$R$2879,2,FALSE),"Not found"))</f>
        <v>892</v>
      </c>
      <c r="I923" s="79">
        <f>IFERROR(VLOOKUP(B923&amp;C923,AUS_male_Toplist_21_22!$O$3:$R$2969,3,FALSE),IFERROR(VLOOKUP(B923&amp;C923,AUS_female_Toplist_21_22!$O$3:$R$2879,3,FALSE),"Not found"))</f>
        <v>165</v>
      </c>
      <c r="J923" s="2">
        <f>IFERROR(VLOOKUP(B923&amp;C923,AUS_male_Toplist_21_22!$O$3:$R$2969,4,FALSE),IFERROR(VLOOKUP(B923&amp;C923,AUS_female_Toplist_21_22!$O$3:$R$2879,4,FALSE),"Not found"))</f>
        <v>21</v>
      </c>
      <c r="K923" s="2">
        <f>(COUNTIF($B$2:$B923,$B923)=1)+0</f>
        <v>1</v>
      </c>
      <c r="L923" s="2">
        <f>IF(K923=1,RANK(H923,$H$2:$H$1208,0),"Alternate event")</f>
        <v>839</v>
      </c>
      <c r="M923" s="2" t="str">
        <f t="shared" si="38"/>
        <v>Harvey CRAMB3000msc</v>
      </c>
      <c r="N923" t="str">
        <f>IF(COUNTIFS($M$2:$M$3996, M923)&gt;1, "Duplicate", "Unique")</f>
        <v>Unique</v>
      </c>
    </row>
    <row r="924" spans="1:14" x14ac:dyDescent="0.2">
      <c r="A924" s="2">
        <f t="shared" si="39"/>
        <v>104</v>
      </c>
      <c r="B924" t="s">
        <v>905</v>
      </c>
      <c r="C924" t="s">
        <v>27</v>
      </c>
      <c r="D924" s="5">
        <v>37937</v>
      </c>
      <c r="E924" s="41">
        <f ca="1">DATEDIF(D924,TODAY(),"y")</f>
        <v>18</v>
      </c>
      <c r="F924" s="42" t="str">
        <f>IFERROR(VLOOKUP(B924&amp;C924,AUS_male_points_list!$A$3:$S$1048576,19,FALSE), IFERROR(VLOOKUP(B924&amp;C924,AUS_female_points_list!$A$3:$S$1048576,19,FALSE),""))</f>
        <v/>
      </c>
      <c r="G924" s="2" t="str">
        <f>_xlfn.IFNA(VLOOKUP(B924&amp;C924,Nat_Champs!$C$2:$D$41,2,),"")</f>
        <v/>
      </c>
      <c r="H924" s="79">
        <f>IFERROR(VLOOKUP(B924&amp;C924,AUS_male_Toplist_21_22!$O$3:$R$2969,2,FALSE),IFERROR(VLOOKUP(B924&amp;C924,AUS_female_Toplist_21_22!$O$3:$R$2879,2,FALSE),"Not found"))</f>
        <v>1004</v>
      </c>
      <c r="I924" s="79">
        <f>IFERROR(VLOOKUP(B924&amp;C924,AUS_male_Toplist_21_22!$O$3:$R$2969,3,FALSE),IFERROR(VLOOKUP(B924&amp;C924,AUS_female_Toplist_21_22!$O$3:$R$2879,3,FALSE),"Not found"))</f>
        <v>166</v>
      </c>
      <c r="J924" s="2">
        <f>IFERROR(VLOOKUP(B924&amp;C924,AUS_male_Toplist_21_22!$O$3:$R$2969,4,FALSE),IFERROR(VLOOKUP(B924&amp;C924,AUS_female_Toplist_21_22!$O$3:$R$2879,4,FALSE),"Not found"))</f>
        <v>37</v>
      </c>
      <c r="K924" s="2">
        <f>(COUNTIF($B$2:$B924,$B924)=1)+0</f>
        <v>0</v>
      </c>
      <c r="L924" s="2" t="str">
        <f>IF(K924=1,RANK(H924,$H$2:$H$1208,0),"Alternate event")</f>
        <v>Alternate event</v>
      </c>
      <c r="M924" s="2" t="str">
        <f t="shared" si="38"/>
        <v>Sarah SCHIFFMANN800m</v>
      </c>
      <c r="N924" t="str">
        <f>IF(COUNTIFS($M$2:$M$3996, M924)&gt;1, "Duplicate", "Unique")</f>
        <v>Unique</v>
      </c>
    </row>
    <row r="925" spans="1:14" x14ac:dyDescent="0.2">
      <c r="A925" s="2">
        <f t="shared" si="39"/>
        <v>104</v>
      </c>
      <c r="B925" t="s">
        <v>138</v>
      </c>
      <c r="C925" t="s">
        <v>2</v>
      </c>
      <c r="D925" s="5">
        <v>35755</v>
      </c>
      <c r="E925" s="41">
        <f ca="1">DATEDIF(D925,TODAY(),"y")</f>
        <v>24</v>
      </c>
      <c r="F925" s="42" t="str">
        <f>IFERROR(VLOOKUP(B925&amp;C925,AUS_male_points_list!$A$3:$S$1048576,19,FALSE), IFERROR(VLOOKUP(B925&amp;C925,AUS_female_points_list!$A$3:$S$1048576,19,FALSE),""))</f>
        <v/>
      </c>
      <c r="G925" s="2" t="str">
        <f>_xlfn.IFNA(VLOOKUP(B925&amp;C925,Nat_Champs!$C$2:$D$41,2,),"")</f>
        <v/>
      </c>
      <c r="H925" s="79">
        <f>IFERROR(VLOOKUP(B925&amp;C925,AUS_male_Toplist_21_22!$O$3:$R$2969,2,FALSE),IFERROR(VLOOKUP(B925&amp;C925,AUS_female_Toplist_21_22!$O$3:$R$2879,2,FALSE),"Not found"))</f>
        <v>1036</v>
      </c>
      <c r="I925" s="79">
        <f>IFERROR(VLOOKUP(B925&amp;C925,AUS_male_Toplist_21_22!$O$3:$R$2969,3,FALSE),IFERROR(VLOOKUP(B925&amp;C925,AUS_female_Toplist_21_22!$O$3:$R$2879,3,FALSE),"Not found"))</f>
        <v>167</v>
      </c>
      <c r="J925" s="2">
        <f>IFERROR(VLOOKUP(B925&amp;C925,AUS_male_Toplist_21_22!$O$3:$R$2969,4,FALSE),IFERROR(VLOOKUP(B925&amp;C925,AUS_female_Toplist_21_22!$O$3:$R$2879,4,FALSE),"Not found"))</f>
        <v>25</v>
      </c>
      <c r="K925" s="2">
        <f>(COUNTIF($B$2:$B925,$B925)=1)+0</f>
        <v>0</v>
      </c>
      <c r="L925" s="2" t="str">
        <f>IF(K925=1,RANK(H925,$H$2:$H$1208,0),"Alternate event")</f>
        <v>Alternate event</v>
      </c>
      <c r="M925" s="2" t="str">
        <f t="shared" si="38"/>
        <v>Katie SMEE100m</v>
      </c>
      <c r="N925" t="str">
        <f>IF(COUNTIFS($M$2:$M$3996, M925)&gt;1, "Duplicate", "Unique")</f>
        <v>Unique</v>
      </c>
    </row>
    <row r="926" spans="1:14" x14ac:dyDescent="0.2">
      <c r="A926" s="2">
        <f t="shared" si="39"/>
        <v>104</v>
      </c>
      <c r="B926" t="s">
        <v>124</v>
      </c>
      <c r="C926" t="s">
        <v>2</v>
      </c>
      <c r="D926" s="5">
        <v>38870</v>
      </c>
      <c r="E926" s="41">
        <f ca="1">DATEDIF(D926,TODAY(),"y")</f>
        <v>15</v>
      </c>
      <c r="F926" s="42" t="str">
        <f>IFERROR(VLOOKUP(B926&amp;C926,AUS_male_points_list!$A$3:$S$1048576,19,FALSE), IFERROR(VLOOKUP(B926&amp;C926,AUS_female_points_list!$A$3:$S$1048576,19,FALSE),""))</f>
        <v/>
      </c>
      <c r="G926" s="2" t="str">
        <f>_xlfn.IFNA(VLOOKUP(B926&amp;C926,Nat_Champs!$C$2:$D$41,2,),"")</f>
        <v/>
      </c>
      <c r="H926" s="79">
        <f>IFERROR(VLOOKUP(B926&amp;C926,AUS_male_Toplist_21_22!$O$3:$R$2969,2,FALSE),IFERROR(VLOOKUP(B926&amp;C926,AUS_female_Toplist_21_22!$O$3:$R$2879,2,FALSE),"Not found"))</f>
        <v>1036</v>
      </c>
      <c r="I926" s="79">
        <f>IFERROR(VLOOKUP(B926&amp;C926,AUS_male_Toplist_21_22!$O$3:$R$2969,3,FALSE),IFERROR(VLOOKUP(B926&amp;C926,AUS_female_Toplist_21_22!$O$3:$R$2879,3,FALSE),"Not found"))</f>
        <v>167</v>
      </c>
      <c r="J926" s="2">
        <f>IFERROR(VLOOKUP(B926&amp;C926,AUS_male_Toplist_21_22!$O$3:$R$2969,4,FALSE),IFERROR(VLOOKUP(B926&amp;C926,AUS_female_Toplist_21_22!$O$3:$R$2879,4,FALSE),"Not found"))</f>
        <v>25</v>
      </c>
      <c r="K926" s="2">
        <f>(COUNTIF($B$2:$B926,$B926)=1)+0</f>
        <v>0</v>
      </c>
      <c r="L926" s="2" t="str">
        <f>IF(K926=1,RANK(H926,$H$2:$H$1208,0),"Alternate event")</f>
        <v>Alternate event</v>
      </c>
      <c r="M926" s="2" t="str">
        <f t="shared" si="38"/>
        <v>Olivia DODDS100m</v>
      </c>
      <c r="N926" t="str">
        <f>IF(COUNTIFS($M$2:$M$3996, M926)&gt;1, "Duplicate", "Unique")</f>
        <v>Unique</v>
      </c>
    </row>
    <row r="927" spans="1:14" x14ac:dyDescent="0.2">
      <c r="A927" s="2">
        <f t="shared" si="39"/>
        <v>104</v>
      </c>
      <c r="B927" t="s">
        <v>906</v>
      </c>
      <c r="C927" t="s">
        <v>28</v>
      </c>
      <c r="D927" s="5">
        <v>34151</v>
      </c>
      <c r="E927" s="41">
        <f ca="1">DATEDIF(D927,TODAY(),"y")</f>
        <v>28</v>
      </c>
      <c r="F927" s="42" t="str">
        <f>IFERROR(VLOOKUP(B927&amp;C927,AUS_male_points_list!$A$3:$S$1048576,19,FALSE), IFERROR(VLOOKUP(B927&amp;C927,AUS_female_points_list!$A$3:$S$1048576,19,FALSE),""))</f>
        <v/>
      </c>
      <c r="G927" s="2" t="str">
        <f>_xlfn.IFNA(VLOOKUP(B927&amp;C927,Nat_Champs!$C$2:$D$41,2,),"")</f>
        <v/>
      </c>
      <c r="H927" s="79">
        <f>IFERROR(VLOOKUP(B927&amp;C927,AUS_male_Toplist_21_22!$O$3:$R$2969,2,FALSE),IFERROR(VLOOKUP(B927&amp;C927,AUS_female_Toplist_21_22!$O$3:$R$2879,2,FALSE),"Not found"))</f>
        <v>1004</v>
      </c>
      <c r="I927" s="79">
        <f>IFERROR(VLOOKUP(B927&amp;C927,AUS_male_Toplist_21_22!$O$3:$R$2969,3,FALSE),IFERROR(VLOOKUP(B927&amp;C927,AUS_female_Toplist_21_22!$O$3:$R$2879,3,FALSE),"Not found"))</f>
        <v>167</v>
      </c>
      <c r="J927" s="2">
        <f>IFERROR(VLOOKUP(B927&amp;C927,AUS_male_Toplist_21_22!$O$3:$R$2969,4,FALSE),IFERROR(VLOOKUP(B927&amp;C927,AUS_female_Toplist_21_22!$O$3:$R$2879,4,FALSE),"Not found"))</f>
        <v>42</v>
      </c>
      <c r="K927" s="2">
        <f>(COUNTIF($B$2:$B927,$B927)=1)+0</f>
        <v>0</v>
      </c>
      <c r="L927" s="2" t="str">
        <f>IF(K927=1,RANK(H927,$H$2:$H$1208,0),"Alternate event")</f>
        <v>Alternate event</v>
      </c>
      <c r="M927" s="2" t="str">
        <f t="shared" si="38"/>
        <v>Rosie DONEGAN1500m</v>
      </c>
      <c r="N927" t="str">
        <f>IF(COUNTIFS($M$2:$M$3996, M927)&gt;1, "Duplicate", "Unique")</f>
        <v>Unique</v>
      </c>
    </row>
    <row r="928" spans="1:14" x14ac:dyDescent="0.2">
      <c r="A928" s="2">
        <f t="shared" si="39"/>
        <v>104</v>
      </c>
      <c r="B928" t="s">
        <v>5505</v>
      </c>
      <c r="C928" t="s">
        <v>32</v>
      </c>
      <c r="D928" s="5">
        <v>36643</v>
      </c>
      <c r="E928" s="41">
        <f ca="1">DATEDIF(D928,TODAY(),"y")</f>
        <v>21</v>
      </c>
      <c r="F928" s="42" t="str">
        <f>IFERROR(VLOOKUP(B928&amp;C928,AUS_male_points_list!$A$3:$S$1048576,19,FALSE), IFERROR(VLOOKUP(B928&amp;C928,AUS_female_points_list!$A$3:$S$1048576,19,FALSE),""))</f>
        <v/>
      </c>
      <c r="G928" s="2" t="str">
        <f>_xlfn.IFNA(VLOOKUP(B928&amp;C928,Nat_Champs!$C$2:$D$41,2,),"")</f>
        <v/>
      </c>
      <c r="H928" s="79">
        <f>IFERROR(VLOOKUP(B928&amp;C928,AUS_male_Toplist_21_22!$O$3:$R$2969,2,FALSE),IFERROR(VLOOKUP(B928&amp;C928,AUS_female_Toplist_21_22!$O$3:$R$2879,2,FALSE),"Not found"))</f>
        <v>958</v>
      </c>
      <c r="I928" s="79">
        <f>IFERROR(VLOOKUP(B928&amp;C928,AUS_male_Toplist_21_22!$O$3:$R$2969,3,FALSE),IFERROR(VLOOKUP(B928&amp;C928,AUS_female_Toplist_21_22!$O$3:$R$2879,3,FALSE),"Not found"))</f>
        <v>168</v>
      </c>
      <c r="J928" s="2">
        <f>IFERROR(VLOOKUP(B928&amp;C928,AUS_male_Toplist_21_22!$O$3:$R$2969,4,FALSE),IFERROR(VLOOKUP(B928&amp;C928,AUS_female_Toplist_21_22!$O$3:$R$2879,4,FALSE),"Not found"))</f>
        <v>27</v>
      </c>
      <c r="K928" s="2">
        <f>(COUNTIF($B$2:$B928,$B928)=1)+0</f>
        <v>0</v>
      </c>
      <c r="L928" s="2" t="str">
        <f>IF(K928=1,RANK(H928,$H$2:$H$1208,0),"Alternate event")</f>
        <v>Alternate event</v>
      </c>
      <c r="M928" s="2" t="str">
        <f t="shared" si="38"/>
        <v>Camryn NEWTON-SMITH100mh</v>
      </c>
      <c r="N928" t="str">
        <f>IF(COUNTIFS($M$2:$M$3996, M928)&gt;1, "Duplicate", "Unique")</f>
        <v>Unique</v>
      </c>
    </row>
    <row r="929" spans="1:14" x14ac:dyDescent="0.2">
      <c r="A929" s="2">
        <f t="shared" si="39"/>
        <v>104</v>
      </c>
      <c r="B929" t="s">
        <v>1101</v>
      </c>
      <c r="C929" t="s">
        <v>28</v>
      </c>
      <c r="D929" s="5">
        <v>37714</v>
      </c>
      <c r="E929" s="41">
        <f ca="1">DATEDIF(D929,TODAY(),"y")</f>
        <v>19</v>
      </c>
      <c r="F929" s="42" t="str">
        <f>IFERROR(VLOOKUP(B929&amp;C929,AUS_male_points_list!$A$3:$S$1048576,19,FALSE), IFERROR(VLOOKUP(B929&amp;C929,AUS_female_points_list!$A$3:$S$1048576,19,FALSE),""))</f>
        <v/>
      </c>
      <c r="G929" s="2" t="str">
        <f>_xlfn.IFNA(VLOOKUP(B929&amp;C929,Nat_Champs!$C$2:$D$41,2,),"")</f>
        <v/>
      </c>
      <c r="H929" s="79">
        <f>IFERROR(VLOOKUP(B929&amp;C929,AUS_male_Toplist_21_22!$O$3:$R$2969,2,FALSE),IFERROR(VLOOKUP(B929&amp;C929,AUS_female_Toplist_21_22!$O$3:$R$2879,2,FALSE),"Not found"))</f>
        <v>1017</v>
      </c>
      <c r="I929" s="79">
        <f>IFERROR(VLOOKUP(B929&amp;C929,AUS_male_Toplist_21_22!$O$3:$R$2969,3,FALSE),IFERROR(VLOOKUP(B929&amp;C929,AUS_female_Toplist_21_22!$O$3:$R$2879,3,FALSE),"Not found"))</f>
        <v>168</v>
      </c>
      <c r="J929" s="2">
        <f>IFERROR(VLOOKUP(B929&amp;C929,AUS_male_Toplist_21_22!$O$3:$R$2969,4,FALSE),IFERROR(VLOOKUP(B929&amp;C929,AUS_female_Toplist_21_22!$O$3:$R$2879,4,FALSE),"Not found"))</f>
        <v>38</v>
      </c>
      <c r="K929" s="2">
        <f>(COUNTIF($B$2:$B929,$B929)=1)+0</f>
        <v>1</v>
      </c>
      <c r="L929" s="2">
        <f>IF(K929=1,RANK(H929,$H$2:$H$1208,0),"Alternate event")</f>
        <v>518</v>
      </c>
      <c r="M929" s="2" t="str">
        <f t="shared" si="38"/>
        <v>Daniel KELLY1500m</v>
      </c>
      <c r="N929" t="str">
        <f>IF(COUNTIFS($M$2:$M$3996, M929)&gt;1, "Duplicate", "Unique")</f>
        <v>Unique</v>
      </c>
    </row>
    <row r="930" spans="1:14" x14ac:dyDescent="0.2">
      <c r="A930" s="2">
        <f t="shared" si="39"/>
        <v>104</v>
      </c>
      <c r="B930" t="s">
        <v>244</v>
      </c>
      <c r="C930" t="s">
        <v>27</v>
      </c>
      <c r="D930" s="5">
        <v>36285</v>
      </c>
      <c r="E930" s="41">
        <f ca="1">DATEDIF(D930,TODAY(),"y")</f>
        <v>22</v>
      </c>
      <c r="F930" s="42" t="str">
        <f>IFERROR(VLOOKUP(B930&amp;C930,AUS_male_points_list!$A$3:$S$1048576,19,FALSE), IFERROR(VLOOKUP(B930&amp;C930,AUS_female_points_list!$A$3:$S$1048576,19,FALSE),""))</f>
        <v/>
      </c>
      <c r="G930" s="2" t="str">
        <f>_xlfn.IFNA(VLOOKUP(B930&amp;C930,Nat_Champs!$C$2:$D$41,2,),"")</f>
        <v/>
      </c>
      <c r="H930" s="79">
        <f>IFERROR(VLOOKUP(B930&amp;C930,AUS_male_Toplist_21_22!$O$3:$R$2969,2,FALSE),IFERROR(VLOOKUP(B930&amp;C930,AUS_female_Toplist_21_22!$O$3:$R$2879,2,FALSE),"Not found"))</f>
        <v>1002</v>
      </c>
      <c r="I930" s="79">
        <f>IFERROR(VLOOKUP(B930&amp;C930,AUS_male_Toplist_21_22!$O$3:$R$2969,3,FALSE),IFERROR(VLOOKUP(B930&amp;C930,AUS_female_Toplist_21_22!$O$3:$R$2879,3,FALSE),"Not found"))</f>
        <v>168</v>
      </c>
      <c r="J930" s="2">
        <f>IFERROR(VLOOKUP(B930&amp;C930,AUS_male_Toplist_21_22!$O$3:$R$2969,4,FALSE),IFERROR(VLOOKUP(B930&amp;C930,AUS_female_Toplist_21_22!$O$3:$R$2879,4,FALSE),"Not found"))</f>
        <v>38</v>
      </c>
      <c r="K930" s="2">
        <f>(COUNTIF($B$2:$B930,$B930)=1)+0</f>
        <v>1</v>
      </c>
      <c r="L930" s="2">
        <f>IF(K930=1,RANK(H930,$H$2:$H$1208,0),"Alternate event")</f>
        <v>578</v>
      </c>
      <c r="M930" s="2" t="str">
        <f t="shared" si="38"/>
        <v>Jemima RUSSELL800m</v>
      </c>
      <c r="N930" t="str">
        <f>IF(COUNTIFS($M$2:$M$3996, M930)&gt;1, "Duplicate", "Unique")</f>
        <v>Unique</v>
      </c>
    </row>
    <row r="931" spans="1:14" x14ac:dyDescent="0.2">
      <c r="A931" s="2">
        <f t="shared" si="39"/>
        <v>104</v>
      </c>
      <c r="B931" t="s">
        <v>923</v>
      </c>
      <c r="C931" t="s">
        <v>29</v>
      </c>
      <c r="D931" s="5">
        <v>1992</v>
      </c>
      <c r="E931" s="41">
        <f ca="1">DATEDIF(D931,TODAY(),"y")</f>
        <v>116</v>
      </c>
      <c r="F931" s="42" t="str">
        <f>IFERROR(VLOOKUP(B931&amp;C931,AUS_male_points_list!$A$3:$S$1048576,19,FALSE), IFERROR(VLOOKUP(B931&amp;C931,AUS_female_points_list!$A$3:$S$1048576,19,FALSE),""))</f>
        <v/>
      </c>
      <c r="G931" s="2" t="str">
        <f>_xlfn.IFNA(VLOOKUP(B931&amp;C931,Nat_Champs!$C$2:$D$41,2,),"")</f>
        <v/>
      </c>
      <c r="H931" s="79">
        <f>IFERROR(VLOOKUP(B931&amp;C931,AUS_male_Toplist_21_22!$O$3:$R$2969,2,FALSE),IFERROR(VLOOKUP(B931&amp;C931,AUS_female_Toplist_21_22!$O$3:$R$2879,2,FALSE),"Not found"))</f>
        <v>976</v>
      </c>
      <c r="I931" s="79">
        <f>IFERROR(VLOOKUP(B931&amp;C931,AUS_male_Toplist_21_22!$O$3:$R$2969,3,FALSE),IFERROR(VLOOKUP(B931&amp;C931,AUS_female_Toplist_21_22!$O$3:$R$2879,3,FALSE),"Not found"))</f>
        <v>169</v>
      </c>
      <c r="J931" s="2">
        <f>IFERROR(VLOOKUP(B931&amp;C931,AUS_male_Toplist_21_22!$O$3:$R$2969,4,FALSE),IFERROR(VLOOKUP(B931&amp;C931,AUS_female_Toplist_21_22!$O$3:$R$2879,4,FALSE),"Not found"))</f>
        <v>31</v>
      </c>
      <c r="K931" s="2">
        <f>(COUNTIF($B$2:$B931,$B931)=1)+0</f>
        <v>1</v>
      </c>
      <c r="L931" s="2">
        <f>IF(K931=1,RANK(H931,$H$2:$H$1208,0),"Alternate event")</f>
        <v>666</v>
      </c>
      <c r="M931" s="2" t="str">
        <f t="shared" si="38"/>
        <v>Amy CARRIG5000m</v>
      </c>
      <c r="N931" t="str">
        <f>IF(COUNTIFS($M$2:$M$3996, M931)&gt;1, "Duplicate", "Unique")</f>
        <v>Unique</v>
      </c>
    </row>
    <row r="932" spans="1:14" x14ac:dyDescent="0.2">
      <c r="A932" s="2">
        <f t="shared" si="39"/>
        <v>104</v>
      </c>
      <c r="B932" t="s">
        <v>709</v>
      </c>
      <c r="C932" t="s">
        <v>29</v>
      </c>
      <c r="D932" s="5">
        <v>34473</v>
      </c>
      <c r="E932" s="41">
        <f ca="1">DATEDIF(D932,TODAY(),"y")</f>
        <v>27</v>
      </c>
      <c r="F932" s="42" t="str">
        <f>IFERROR(VLOOKUP(B932&amp;C932,AUS_male_points_list!$A$3:$S$1048576,19,FALSE), IFERROR(VLOOKUP(B932&amp;C932,AUS_female_points_list!$A$3:$S$1048576,19,FALSE),""))</f>
        <v/>
      </c>
      <c r="G932" s="2" t="str">
        <f>_xlfn.IFNA(VLOOKUP(B932&amp;C932,Nat_Champs!$C$2:$D$41,2,),"")</f>
        <v/>
      </c>
      <c r="H932" s="79">
        <f>IFERROR(VLOOKUP(B932&amp;C932,AUS_male_Toplist_21_22!$O$3:$R$2969,2,FALSE),IFERROR(VLOOKUP(B932&amp;C932,AUS_female_Toplist_21_22!$O$3:$R$2879,2,FALSE),"Not found"))</f>
        <v>985</v>
      </c>
      <c r="I932" s="79">
        <f>IFERROR(VLOOKUP(B932&amp;C932,AUS_male_Toplist_21_22!$O$3:$R$2969,3,FALSE),IFERROR(VLOOKUP(B932&amp;C932,AUS_female_Toplist_21_22!$O$3:$R$2879,3,FALSE),"Not found"))</f>
        <v>170</v>
      </c>
      <c r="J932" s="2">
        <f>IFERROR(VLOOKUP(B932&amp;C932,AUS_male_Toplist_21_22!$O$3:$R$2969,4,FALSE),IFERROR(VLOOKUP(B932&amp;C932,AUS_female_Toplist_21_22!$O$3:$R$2879,4,FALSE),"Not found"))</f>
        <v>35</v>
      </c>
      <c r="K932" s="2">
        <f>(COUNTIF($B$2:$B932,$B932)=1)+0</f>
        <v>1</v>
      </c>
      <c r="L932" s="2">
        <f>IF(K932=1,RANK(H932,$H$2:$H$1208,0),"Alternate event")</f>
        <v>632</v>
      </c>
      <c r="M932" s="2" t="str">
        <f t="shared" si="38"/>
        <v>Jacob COCKS5000m</v>
      </c>
      <c r="N932" t="str">
        <f>IF(COUNTIFS($M$2:$M$3996, M932)&gt;1, "Duplicate", "Unique")</f>
        <v>Unique</v>
      </c>
    </row>
    <row r="933" spans="1:14" x14ac:dyDescent="0.2">
      <c r="A933" s="2">
        <f t="shared" si="39"/>
        <v>104</v>
      </c>
      <c r="B933" t="s">
        <v>1089</v>
      </c>
      <c r="C933" t="s">
        <v>27</v>
      </c>
      <c r="D933" s="5">
        <v>44732</v>
      </c>
      <c r="E933" s="41" t="e">
        <f ca="1">DATEDIF(D933,TODAY(),"y")</f>
        <v>#NUM!</v>
      </c>
      <c r="F933" s="42" t="str">
        <f>IFERROR(VLOOKUP(B933&amp;C933,AUS_male_points_list!$A$3:$S$1048576,19,FALSE), IFERROR(VLOOKUP(B933&amp;C933,AUS_female_points_list!$A$3:$S$1048576,19,FALSE),""))</f>
        <v/>
      </c>
      <c r="G933" s="2" t="str">
        <f>_xlfn.IFNA(VLOOKUP(B933&amp;C933,Nat_Champs!$C$2:$D$41,2,),"")</f>
        <v/>
      </c>
      <c r="H933" s="79">
        <f>IFERROR(VLOOKUP(B933&amp;C933,AUS_male_Toplist_21_22!$O$3:$R$2969,2,FALSE),IFERROR(VLOOKUP(B933&amp;C933,AUS_female_Toplist_21_22!$O$3:$R$2879,2,FALSE),"Not found"))</f>
        <v>1000</v>
      </c>
      <c r="I933" s="79">
        <f>IFERROR(VLOOKUP(B933&amp;C933,AUS_male_Toplist_21_22!$O$3:$R$2969,3,FALSE),IFERROR(VLOOKUP(B933&amp;C933,AUS_female_Toplist_21_22!$O$3:$R$2879,3,FALSE),"Not found"))</f>
        <v>170</v>
      </c>
      <c r="J933" s="2">
        <f>IFERROR(VLOOKUP(B933&amp;C933,AUS_male_Toplist_21_22!$O$3:$R$2969,4,FALSE),IFERROR(VLOOKUP(B933&amp;C933,AUS_female_Toplist_21_22!$O$3:$R$2879,4,FALSE),"Not found"))</f>
        <v>39</v>
      </c>
      <c r="K933" s="2">
        <f>(COUNTIF($B$2:$B933,$B933)=1)+0</f>
        <v>1</v>
      </c>
      <c r="L933" s="2">
        <f>IF(K933=1,RANK(H933,$H$2:$H$1208,0),"Alternate event")</f>
        <v>588</v>
      </c>
      <c r="M933" s="2" t="str">
        <f t="shared" si="38"/>
        <v>Ella PENMAN800m</v>
      </c>
      <c r="N933" t="str">
        <f>IF(COUNTIFS($M$2:$M$3996, M933)&gt;1, "Duplicate", "Unique")</f>
        <v>Unique</v>
      </c>
    </row>
    <row r="934" spans="1:14" x14ac:dyDescent="0.2">
      <c r="A934" s="2">
        <f t="shared" si="39"/>
        <v>104</v>
      </c>
      <c r="B934" t="s">
        <v>254</v>
      </c>
      <c r="C934" t="s">
        <v>27</v>
      </c>
      <c r="D934" s="5">
        <v>44671</v>
      </c>
      <c r="E934" s="41" t="e">
        <f ca="1">DATEDIF(D934,TODAY(),"y")</f>
        <v>#NUM!</v>
      </c>
      <c r="F934" s="42" t="str">
        <f>IFERROR(VLOOKUP(B934&amp;C934,AUS_male_points_list!$A$3:$S$1048576,19,FALSE), IFERROR(VLOOKUP(B934&amp;C934,AUS_female_points_list!$A$3:$S$1048576,19,FALSE),""))</f>
        <v/>
      </c>
      <c r="G934" s="2" t="str">
        <f>_xlfn.IFNA(VLOOKUP(B934&amp;C934,Nat_Champs!$C$2:$D$41,2,),"")</f>
        <v/>
      </c>
      <c r="H934" s="79">
        <f>IFERROR(VLOOKUP(B934&amp;C934,AUS_male_Toplist_21_22!$O$3:$R$2969,2,FALSE),IFERROR(VLOOKUP(B934&amp;C934,AUS_female_Toplist_21_22!$O$3:$R$2879,2,FALSE),"Not found"))</f>
        <v>999</v>
      </c>
      <c r="I934" s="79">
        <f>IFERROR(VLOOKUP(B934&amp;C934,AUS_male_Toplist_21_22!$O$3:$R$2969,3,FALSE),IFERROR(VLOOKUP(B934&amp;C934,AUS_female_Toplist_21_22!$O$3:$R$2879,3,FALSE),"Not found"))</f>
        <v>171</v>
      </c>
      <c r="J934" s="2">
        <f>IFERROR(VLOOKUP(B934&amp;C934,AUS_male_Toplist_21_22!$O$3:$R$2969,4,FALSE),IFERROR(VLOOKUP(B934&amp;C934,AUS_female_Toplist_21_22!$O$3:$R$2879,4,FALSE),"Not found"))</f>
        <v>40</v>
      </c>
      <c r="K934" s="2">
        <f>(COUNTIF($B$2:$B934,$B934)=1)+0</f>
        <v>1</v>
      </c>
      <c r="L934" s="2">
        <f>IF(K934=1,RANK(H934,$H$2:$H$1208,0),"Alternate event")</f>
        <v>589</v>
      </c>
      <c r="M934" s="2" t="str">
        <f t="shared" si="38"/>
        <v>Bridget MCCORMACK800m</v>
      </c>
      <c r="N934" t="str">
        <f>IF(COUNTIFS($M$2:$M$3996, M934)&gt;1, "Duplicate", "Unique")</f>
        <v>Unique</v>
      </c>
    </row>
    <row r="935" spans="1:14" x14ac:dyDescent="0.2">
      <c r="A935" s="2">
        <f t="shared" si="39"/>
        <v>104</v>
      </c>
      <c r="B935" t="s">
        <v>301</v>
      </c>
      <c r="C935" t="s">
        <v>29</v>
      </c>
      <c r="D935" s="5">
        <v>37286</v>
      </c>
      <c r="E935" s="41">
        <f ca="1">DATEDIF(D935,TODAY(),"y")</f>
        <v>20</v>
      </c>
      <c r="F935" s="42" t="str">
        <f>IFERROR(VLOOKUP(B935&amp;C935,AUS_male_points_list!$A$3:$S$1048576,19,FALSE), IFERROR(VLOOKUP(B935&amp;C935,AUS_female_points_list!$A$3:$S$1048576,19,FALSE),""))</f>
        <v/>
      </c>
      <c r="G935" s="2" t="str">
        <f>_xlfn.IFNA(VLOOKUP(B935&amp;C935,Nat_Champs!$C$2:$D$41,2,),"")</f>
        <v/>
      </c>
      <c r="H935" s="79">
        <f>IFERROR(VLOOKUP(B935&amp;C935,AUS_male_Toplist_21_22!$O$3:$R$2969,2,FALSE),IFERROR(VLOOKUP(B935&amp;C935,AUS_female_Toplist_21_22!$O$3:$R$2879,2,FALSE),"Not found"))</f>
        <v>974</v>
      </c>
      <c r="I935" s="79">
        <f>IFERROR(VLOOKUP(B935&amp;C935,AUS_male_Toplist_21_22!$O$3:$R$2969,3,FALSE),IFERROR(VLOOKUP(B935&amp;C935,AUS_female_Toplist_21_22!$O$3:$R$2879,3,FALSE),"Not found"))</f>
        <v>172</v>
      </c>
      <c r="J935" s="2">
        <f>IFERROR(VLOOKUP(B935&amp;C935,AUS_male_Toplist_21_22!$O$3:$R$2969,4,FALSE),IFERROR(VLOOKUP(B935&amp;C935,AUS_female_Toplist_21_22!$O$3:$R$2879,4,FALSE),"Not found"))</f>
        <v>32</v>
      </c>
      <c r="K935" s="2">
        <f>(COUNTIF($B$2:$B935,$B935)=1)+0</f>
        <v>0</v>
      </c>
      <c r="L935" s="2" t="str">
        <f>IF(K935=1,RANK(H935,$H$2:$H$1208,0),"Alternate event")</f>
        <v>Alternate event</v>
      </c>
      <c r="M935" s="2" t="str">
        <f t="shared" si="38"/>
        <v>Sophie COUGHLIN5000m</v>
      </c>
      <c r="N935" t="str">
        <f>IF(COUNTIFS($M$2:$M$3996, M935)&gt;1, "Duplicate", "Unique")</f>
        <v>Unique</v>
      </c>
    </row>
    <row r="936" spans="1:14" x14ac:dyDescent="0.2">
      <c r="A936" s="2">
        <f t="shared" si="39"/>
        <v>104</v>
      </c>
      <c r="B936" t="s">
        <v>5134</v>
      </c>
      <c r="C936" t="s">
        <v>28</v>
      </c>
      <c r="D936" s="5">
        <v>33669</v>
      </c>
      <c r="E936" s="41">
        <f ca="1">DATEDIF(D936,TODAY(),"y")</f>
        <v>30</v>
      </c>
      <c r="F936" s="42" t="str">
        <f>IFERROR(VLOOKUP(B936&amp;C936,AUS_male_points_list!$A$3:$S$1048576,19,FALSE), IFERROR(VLOOKUP(B936&amp;C936,AUS_female_points_list!$A$3:$S$1048576,19,FALSE),""))</f>
        <v/>
      </c>
      <c r="G936" s="2" t="str">
        <f>_xlfn.IFNA(VLOOKUP(B936&amp;C936,Nat_Champs!$C$2:$D$41,2,),"")</f>
        <v/>
      </c>
      <c r="H936" s="79">
        <f>IFERROR(VLOOKUP(B936&amp;C936,AUS_male_Toplist_21_22!$O$3:$R$2969,2,FALSE),IFERROR(VLOOKUP(B936&amp;C936,AUS_female_Toplist_21_22!$O$3:$R$2879,2,FALSE),"Not found"))</f>
        <v>1016</v>
      </c>
      <c r="I936" s="79">
        <f>IFERROR(VLOOKUP(B936&amp;C936,AUS_male_Toplist_21_22!$O$3:$R$2969,3,FALSE),IFERROR(VLOOKUP(B936&amp;C936,AUS_female_Toplist_21_22!$O$3:$R$2879,3,FALSE),"Not found"))</f>
        <v>172</v>
      </c>
      <c r="J936" s="2">
        <f>IFERROR(VLOOKUP(B936&amp;C936,AUS_male_Toplist_21_22!$O$3:$R$2969,4,FALSE),IFERROR(VLOOKUP(B936&amp;C936,AUS_female_Toplist_21_22!$O$3:$R$2879,4,FALSE),"Not found"))</f>
        <v>39</v>
      </c>
      <c r="K936" s="2">
        <f>(COUNTIF($B$2:$B936,$B936)=1)+0</f>
        <v>0</v>
      </c>
      <c r="L936" s="2" t="str">
        <f>IF(K936=1,RANK(H936,$H$2:$H$1208,0),"Alternate event")</f>
        <v>Alternate event</v>
      </c>
      <c r="M936" s="2" t="str">
        <f t="shared" si="38"/>
        <v>Joshua JOHNSON1500m</v>
      </c>
      <c r="N936" t="str">
        <f>IF(COUNTIFS($M$2:$M$3996, M936)&gt;1, "Duplicate", "Unique")</f>
        <v>Unique</v>
      </c>
    </row>
    <row r="937" spans="1:14" x14ac:dyDescent="0.2">
      <c r="A937" s="2">
        <f t="shared" si="39"/>
        <v>104</v>
      </c>
      <c r="B937" t="s">
        <v>5133</v>
      </c>
      <c r="C937" t="s">
        <v>28</v>
      </c>
      <c r="D937" s="5">
        <v>37026</v>
      </c>
      <c r="E937" s="41">
        <f ca="1">DATEDIF(D937,TODAY(),"y")</f>
        <v>20</v>
      </c>
      <c r="F937" s="42" t="str">
        <f>IFERROR(VLOOKUP(B937&amp;C937,AUS_male_points_list!$A$3:$S$1048576,19,FALSE), IFERROR(VLOOKUP(B937&amp;C937,AUS_female_points_list!$A$3:$S$1048576,19,FALSE),""))</f>
        <v/>
      </c>
      <c r="G937" s="2" t="str">
        <f>_xlfn.IFNA(VLOOKUP(B937&amp;C937,Nat_Champs!$C$2:$D$41,2,),"")</f>
        <v/>
      </c>
      <c r="H937" s="79">
        <f>IFERROR(VLOOKUP(B937&amp;C937,AUS_male_Toplist_21_22!$O$3:$R$2969,2,FALSE),IFERROR(VLOOKUP(B937&amp;C937,AUS_female_Toplist_21_22!$O$3:$R$2879,2,FALSE),"Not found"))</f>
        <v>1016</v>
      </c>
      <c r="I937" s="79">
        <f>IFERROR(VLOOKUP(B937&amp;C937,AUS_male_Toplist_21_22!$O$3:$R$2969,3,FALSE),IFERROR(VLOOKUP(B937&amp;C937,AUS_female_Toplist_21_22!$O$3:$R$2879,3,FALSE),"Not found"))</f>
        <v>172</v>
      </c>
      <c r="J937" s="2">
        <f>IFERROR(VLOOKUP(B937&amp;C937,AUS_male_Toplist_21_22!$O$3:$R$2969,4,FALSE),IFERROR(VLOOKUP(B937&amp;C937,AUS_female_Toplist_21_22!$O$3:$R$2879,4,FALSE),"Not found"))</f>
        <v>39</v>
      </c>
      <c r="K937" s="2">
        <f>(COUNTIF($B$2:$B937,$B937)=1)+0</f>
        <v>1</v>
      </c>
      <c r="L937" s="2">
        <f>IF(K937=1,RANK(H937,$H$2:$H$1208,0),"Alternate event")</f>
        <v>524</v>
      </c>
      <c r="M937" s="2" t="str">
        <f t="shared" si="38"/>
        <v>Jason CLAYTON1500m</v>
      </c>
      <c r="N937" t="str">
        <f>IF(COUNTIFS($M$2:$M$3996, M937)&gt;1, "Duplicate", "Unique")</f>
        <v>Unique</v>
      </c>
    </row>
    <row r="938" spans="1:14" x14ac:dyDescent="0.2">
      <c r="A938" s="2">
        <f t="shared" si="39"/>
        <v>104</v>
      </c>
      <c r="B938" t="s">
        <v>5483</v>
      </c>
      <c r="C938" t="s">
        <v>29</v>
      </c>
      <c r="D938" s="5">
        <v>37547</v>
      </c>
      <c r="E938" s="41">
        <f ca="1">DATEDIF(D938,TODAY(),"y")</f>
        <v>19</v>
      </c>
      <c r="F938" s="42" t="str">
        <f>IFERROR(VLOOKUP(B938&amp;C938,AUS_male_points_list!$A$3:$S$1048576,19,FALSE), IFERROR(VLOOKUP(B938&amp;C938,AUS_female_points_list!$A$3:$S$1048576,19,FALSE),""))</f>
        <v/>
      </c>
      <c r="G938" s="2" t="str">
        <f>_xlfn.IFNA(VLOOKUP(B938&amp;C938,Nat_Champs!$C$2:$D$41,2,),"")</f>
        <v/>
      </c>
      <c r="H938" s="79">
        <f>IFERROR(VLOOKUP(B938&amp;C938,AUS_male_Toplist_21_22!$O$3:$R$2969,2,FALSE),IFERROR(VLOOKUP(B938&amp;C938,AUS_female_Toplist_21_22!$O$3:$R$2879,2,FALSE),"Not found"))</f>
        <v>971</v>
      </c>
      <c r="I938" s="79">
        <f>IFERROR(VLOOKUP(B938&amp;C938,AUS_male_Toplist_21_22!$O$3:$R$2969,3,FALSE),IFERROR(VLOOKUP(B938&amp;C938,AUS_female_Toplist_21_22!$O$3:$R$2879,3,FALSE),"Not found"))</f>
        <v>174</v>
      </c>
      <c r="J938" s="2">
        <f>IFERROR(VLOOKUP(B938&amp;C938,AUS_male_Toplist_21_22!$O$3:$R$2969,4,FALSE),IFERROR(VLOOKUP(B938&amp;C938,AUS_female_Toplist_21_22!$O$3:$R$2879,4,FALSE),"Not found"))</f>
        <v>33</v>
      </c>
      <c r="K938" s="2">
        <f>(COUNTIF($B$2:$B938,$B938)=1)+0</f>
        <v>1</v>
      </c>
      <c r="L938" s="2">
        <f>IF(K938=1,RANK(H938,$H$2:$H$1208,0),"Alternate event")</f>
        <v>681</v>
      </c>
      <c r="M938" s="2" t="str">
        <f t="shared" si="38"/>
        <v>Nikita MOORE5000m</v>
      </c>
      <c r="N938" t="str">
        <f>IF(COUNTIFS($M$2:$M$3996, M938)&gt;1, "Duplicate", "Unique")</f>
        <v>Unique</v>
      </c>
    </row>
    <row r="939" spans="1:14" x14ac:dyDescent="0.2">
      <c r="A939" s="2">
        <f t="shared" si="39"/>
        <v>104</v>
      </c>
      <c r="B939" t="s">
        <v>652</v>
      </c>
      <c r="C939" s="5" t="s">
        <v>28</v>
      </c>
      <c r="D939" s="5">
        <v>36555</v>
      </c>
      <c r="E939" s="41">
        <f ca="1">DATEDIF(D939,TODAY(),"y")</f>
        <v>22</v>
      </c>
      <c r="F939" s="42" t="str">
        <f>IFERROR(VLOOKUP(B939&amp;C939,AUS_male_points_list!$A$3:$S$1048576,19,FALSE), IFERROR(VLOOKUP(B939&amp;C939,AUS_female_points_list!$A$3:$S$1048576,19,FALSE),""))</f>
        <v/>
      </c>
      <c r="G939" s="2" t="str">
        <f>_xlfn.IFNA(VLOOKUP(B939&amp;C939,Nat_Champs!$C$2:$D$41,2,),"")</f>
        <v/>
      </c>
      <c r="H939" s="79">
        <f>IFERROR(VLOOKUP(B939&amp;C939,AUS_male_Toplist_21_22!$O$3:$R$2969,2,FALSE),IFERROR(VLOOKUP(B939&amp;C939,AUS_female_Toplist_21_22!$O$3:$R$2879,2,FALSE),"Not found"))</f>
        <v>1015</v>
      </c>
      <c r="I939" s="79">
        <f>IFERROR(VLOOKUP(B939&amp;C939,AUS_male_Toplist_21_22!$O$3:$R$2969,3,FALSE),IFERROR(VLOOKUP(B939&amp;C939,AUS_female_Toplist_21_22!$O$3:$R$2879,3,FALSE),"Not found"))</f>
        <v>174</v>
      </c>
      <c r="J939" s="2">
        <f>IFERROR(VLOOKUP(B939&amp;C939,AUS_male_Toplist_21_22!$O$3:$R$2969,4,FALSE),IFERROR(VLOOKUP(B939&amp;C939,AUS_female_Toplist_21_22!$O$3:$R$2879,4,FALSE),"Not found"))</f>
        <v>41</v>
      </c>
      <c r="K939" s="2">
        <f>(COUNTIF($B$2:$B939,$B939)=1)+0</f>
        <v>1</v>
      </c>
      <c r="L939" s="2">
        <f>IF(K939=1,RANK(H939,$H$2:$H$1208,0),"Alternate event")</f>
        <v>532</v>
      </c>
      <c r="M939" s="2" t="str">
        <f t="shared" si="38"/>
        <v>Duncan MILLER1500m</v>
      </c>
      <c r="N939" t="str">
        <f>IF(COUNTIFS($M$2:$M$3996, M939)&gt;1, "Duplicate", "Unique")</f>
        <v>Unique</v>
      </c>
    </row>
    <row r="940" spans="1:14" x14ac:dyDescent="0.2">
      <c r="A940" s="2">
        <f t="shared" si="39"/>
        <v>104</v>
      </c>
      <c r="B940" t="s">
        <v>316</v>
      </c>
      <c r="C940" t="s">
        <v>29</v>
      </c>
      <c r="D940" s="5">
        <v>33879</v>
      </c>
      <c r="E940" s="41">
        <f ca="1">DATEDIF(D940,TODAY(),"y")</f>
        <v>29</v>
      </c>
      <c r="F940" s="42" t="str">
        <f>IFERROR(VLOOKUP(B940&amp;C940,AUS_male_points_list!$A$3:$S$1048576,19,FALSE), IFERROR(VLOOKUP(B940&amp;C940,AUS_female_points_list!$A$3:$S$1048576,19,FALSE),""))</f>
        <v/>
      </c>
      <c r="G940" s="2" t="str">
        <f>_xlfn.IFNA(VLOOKUP(B940&amp;C940,Nat_Champs!$C$2:$D$41,2,),"")</f>
        <v/>
      </c>
      <c r="H940" s="79">
        <f>IFERROR(VLOOKUP(B940&amp;C940,AUS_male_Toplist_21_22!$O$3:$R$2969,2,FALSE),IFERROR(VLOOKUP(B940&amp;C940,AUS_female_Toplist_21_22!$O$3:$R$2879,2,FALSE),"Not found"))</f>
        <v>968</v>
      </c>
      <c r="I940" s="79">
        <f>IFERROR(VLOOKUP(B940&amp;C940,AUS_male_Toplist_21_22!$O$3:$R$2969,3,FALSE),IFERROR(VLOOKUP(B940&amp;C940,AUS_female_Toplist_21_22!$O$3:$R$2879,3,FALSE),"Not found"))</f>
        <v>176</v>
      </c>
      <c r="J940" s="2">
        <f>IFERROR(VLOOKUP(B940&amp;C940,AUS_male_Toplist_21_22!$O$3:$R$2969,4,FALSE),IFERROR(VLOOKUP(B940&amp;C940,AUS_female_Toplist_21_22!$O$3:$R$2879,4,FALSE),"Not found"))</f>
        <v>34</v>
      </c>
      <c r="K940" s="2">
        <f>(COUNTIF($B$2:$B940,$B940)=1)+0</f>
        <v>0</v>
      </c>
      <c r="L940" s="2" t="str">
        <f>IF(K940=1,RANK(H940,$H$2:$H$1208,0),"Alternate event")</f>
        <v>Alternate event</v>
      </c>
      <c r="M940" s="2" t="str">
        <f t="shared" si="38"/>
        <v>Charlotte WILSON5000m</v>
      </c>
      <c r="N940" t="str">
        <f>IF(COUNTIFS($M$2:$M$3996, M940)&gt;1, "Duplicate", "Unique")</f>
        <v>Unique</v>
      </c>
    </row>
    <row r="941" spans="1:14" x14ac:dyDescent="0.2">
      <c r="A941" s="2">
        <f t="shared" si="39"/>
        <v>104</v>
      </c>
      <c r="B941" t="s">
        <v>692</v>
      </c>
      <c r="C941" s="5" t="s">
        <v>29</v>
      </c>
      <c r="D941" s="5">
        <v>35273</v>
      </c>
      <c r="E941" s="41">
        <f ca="1">DATEDIF(D941,TODAY(),"y")</f>
        <v>25</v>
      </c>
      <c r="F941" s="42" t="str">
        <f>IFERROR(VLOOKUP(B941&amp;C941,AUS_male_points_list!$A$3:$S$1048576,19,FALSE), IFERROR(VLOOKUP(B941&amp;C941,AUS_female_points_list!$A$3:$S$1048576,19,FALSE),""))</f>
        <v/>
      </c>
      <c r="G941" s="2" t="str">
        <f>_xlfn.IFNA(VLOOKUP(B941&amp;C941,Nat_Champs!$C$2:$D$41,2,),"")</f>
        <v/>
      </c>
      <c r="H941" s="79">
        <f>IFERROR(VLOOKUP(B941&amp;C941,AUS_male_Toplist_21_22!$O$3:$R$2969,2,FALSE),IFERROR(VLOOKUP(B941&amp;C941,AUS_female_Toplist_21_22!$O$3:$R$2879,2,FALSE),"Not found"))</f>
        <v>982</v>
      </c>
      <c r="I941" s="79">
        <f>IFERROR(VLOOKUP(B941&amp;C941,AUS_male_Toplist_21_22!$O$3:$R$2969,3,FALSE),IFERROR(VLOOKUP(B941&amp;C941,AUS_female_Toplist_21_22!$O$3:$R$2879,3,FALSE),"Not found"))</f>
        <v>176</v>
      </c>
      <c r="J941" s="2">
        <f>IFERROR(VLOOKUP(B941&amp;C941,AUS_male_Toplist_21_22!$O$3:$R$2969,4,FALSE),IFERROR(VLOOKUP(B941&amp;C941,AUS_female_Toplist_21_22!$O$3:$R$2879,4,FALSE),"Not found"))</f>
        <v>36</v>
      </c>
      <c r="K941" s="2">
        <f>(COUNTIF($B$2:$B941,$B941)=1)+0</f>
        <v>1</v>
      </c>
      <c r="L941" s="2">
        <f>IF(K941=1,RANK(H941,$H$2:$H$1208,0),"Alternate event")</f>
        <v>642</v>
      </c>
      <c r="M941" s="2" t="str">
        <f t="shared" si="38"/>
        <v>Matt SMITH5000m</v>
      </c>
      <c r="N941" t="str">
        <f>IF(COUNTIFS($M$2:$M$3996, M941)&gt;1, "Duplicate", "Unique")</f>
        <v>Unique</v>
      </c>
    </row>
    <row r="942" spans="1:14" x14ac:dyDescent="0.2">
      <c r="A942" s="2">
        <f t="shared" si="39"/>
        <v>104</v>
      </c>
      <c r="B942" t="s">
        <v>5453</v>
      </c>
      <c r="C942" t="s">
        <v>28</v>
      </c>
      <c r="D942" s="5">
        <v>36307</v>
      </c>
      <c r="E942" s="41">
        <f ca="1">DATEDIF(D942,TODAY(),"y")</f>
        <v>22</v>
      </c>
      <c r="F942" s="42" t="str">
        <f>IFERROR(VLOOKUP(B942&amp;C942,AUS_male_points_list!$A$3:$S$1048576,19,FALSE), IFERROR(VLOOKUP(B942&amp;C942,AUS_female_points_list!$A$3:$S$1048576,19,FALSE),""))</f>
        <v/>
      </c>
      <c r="G942" s="2" t="str">
        <f>_xlfn.IFNA(VLOOKUP(B942&amp;C942,Nat_Champs!$C$2:$D$41,2,),"")</f>
        <v/>
      </c>
      <c r="H942" s="79">
        <f>IFERROR(VLOOKUP(B942&amp;C942,AUS_male_Toplist_21_22!$O$3:$R$2969,2,FALSE),IFERROR(VLOOKUP(B942&amp;C942,AUS_female_Toplist_21_22!$O$3:$R$2879,2,FALSE),"Not found"))</f>
        <v>996</v>
      </c>
      <c r="I942" s="79">
        <f>IFERROR(VLOOKUP(B942&amp;C942,AUS_male_Toplist_21_22!$O$3:$R$2969,3,FALSE),IFERROR(VLOOKUP(B942&amp;C942,AUS_female_Toplist_21_22!$O$3:$R$2879,3,FALSE),"Not found"))</f>
        <v>176</v>
      </c>
      <c r="J942" s="2">
        <f>IFERROR(VLOOKUP(B942&amp;C942,AUS_male_Toplist_21_22!$O$3:$R$2969,4,FALSE),IFERROR(VLOOKUP(B942&amp;C942,AUS_female_Toplist_21_22!$O$3:$R$2879,4,FALSE),"Not found"))</f>
        <v>43</v>
      </c>
      <c r="K942" s="2">
        <f>(COUNTIF($B$2:$B942,$B942)=1)+0</f>
        <v>1</v>
      </c>
      <c r="L942" s="2">
        <f>IF(K942=1,RANK(H942,$H$2:$H$1208,0),"Alternate event")</f>
        <v>595</v>
      </c>
      <c r="M942" s="2" t="str">
        <f t="shared" si="38"/>
        <v>Sarah ECKEL1500m</v>
      </c>
      <c r="N942" t="str">
        <f>IF(COUNTIFS($M$2:$M$3996, M942)&gt;1, "Duplicate", "Unique")</f>
        <v>Unique</v>
      </c>
    </row>
    <row r="943" spans="1:14" x14ac:dyDescent="0.2">
      <c r="A943" s="2">
        <f t="shared" si="39"/>
        <v>104</v>
      </c>
      <c r="B943" t="s">
        <v>902</v>
      </c>
      <c r="C943" t="s">
        <v>28</v>
      </c>
      <c r="D943" s="5">
        <v>36417</v>
      </c>
      <c r="E943" s="41">
        <f ca="1">DATEDIF(D943,TODAY(),"y")</f>
        <v>22</v>
      </c>
      <c r="F943" s="42" t="str">
        <f>IFERROR(VLOOKUP(B943&amp;C943,AUS_male_points_list!$A$3:$S$1048576,19,FALSE), IFERROR(VLOOKUP(B943&amp;C943,AUS_female_points_list!$A$3:$S$1048576,19,FALSE),""))</f>
        <v/>
      </c>
      <c r="G943" s="2" t="str">
        <f>_xlfn.IFNA(VLOOKUP(B943&amp;C943,Nat_Champs!$C$2:$D$41,2,),"")</f>
        <v/>
      </c>
      <c r="H943" s="79">
        <f>IFERROR(VLOOKUP(B943&amp;C943,AUS_male_Toplist_21_22!$O$3:$R$2969,2,FALSE),IFERROR(VLOOKUP(B943&amp;C943,AUS_female_Toplist_21_22!$O$3:$R$2879,2,FALSE),"Not found"))</f>
        <v>995</v>
      </c>
      <c r="I943" s="79">
        <f>IFERROR(VLOOKUP(B943&amp;C943,AUS_male_Toplist_21_22!$O$3:$R$2969,3,FALSE),IFERROR(VLOOKUP(B943&amp;C943,AUS_female_Toplist_21_22!$O$3:$R$2879,3,FALSE),"Not found"))</f>
        <v>177</v>
      </c>
      <c r="J943" s="2">
        <f>IFERROR(VLOOKUP(B943&amp;C943,AUS_male_Toplist_21_22!$O$3:$R$2969,4,FALSE),IFERROR(VLOOKUP(B943&amp;C943,AUS_female_Toplist_21_22!$O$3:$R$2879,4,FALSE),"Not found"))</f>
        <v>44</v>
      </c>
      <c r="K943" s="2">
        <f>(COUNTIF($B$2:$B943,$B943)=1)+0</f>
        <v>1</v>
      </c>
      <c r="L943" s="2">
        <f>IF(K943=1,RANK(H943,$H$2:$H$1208,0),"Alternate event")</f>
        <v>598</v>
      </c>
      <c r="M943" s="2" t="str">
        <f t="shared" si="38"/>
        <v>Maddison CAULFIELD1500m</v>
      </c>
      <c r="N943" t="str">
        <f>IF(COUNTIFS($M$2:$M$3996, M943)&gt;1, "Duplicate", "Unique")</f>
        <v>Unique</v>
      </c>
    </row>
    <row r="944" spans="1:14" x14ac:dyDescent="0.2">
      <c r="A944" s="2">
        <f t="shared" si="39"/>
        <v>104</v>
      </c>
      <c r="B944" t="s">
        <v>712</v>
      </c>
      <c r="C944" t="s">
        <v>30</v>
      </c>
      <c r="D944" s="5">
        <v>35193</v>
      </c>
      <c r="E944" s="41">
        <f ca="1">DATEDIF(D944,TODAY(),"y")</f>
        <v>25</v>
      </c>
      <c r="F944" s="42" t="str">
        <f>IFERROR(VLOOKUP(B944&amp;C944,AUS_male_points_list!$A$3:$S$1048576,19,FALSE), IFERROR(VLOOKUP(B944&amp;C944,AUS_female_points_list!$A$3:$S$1048576,19,FALSE),""))</f>
        <v/>
      </c>
      <c r="G944" s="2" t="str">
        <f>_xlfn.IFNA(VLOOKUP(B944&amp;C944,Nat_Champs!$C$2:$D$41,2,),"")</f>
        <v/>
      </c>
      <c r="H944" s="79">
        <f>IFERROR(VLOOKUP(B944&amp;C944,AUS_male_Toplist_21_22!$O$3:$R$2969,2,FALSE),IFERROR(VLOOKUP(B944&amp;C944,AUS_female_Toplist_21_22!$O$3:$R$2879,2,FALSE),"Not found"))</f>
        <v>962</v>
      </c>
      <c r="I944" s="79">
        <f>IFERROR(VLOOKUP(B944&amp;C944,AUS_male_Toplist_21_22!$O$3:$R$2969,3,FALSE),IFERROR(VLOOKUP(B944&amp;C944,AUS_female_Toplist_21_22!$O$3:$R$2879,3,FALSE),"Not found"))</f>
        <v>178</v>
      </c>
      <c r="J944" s="2">
        <f>IFERROR(VLOOKUP(B944&amp;C944,AUS_male_Toplist_21_22!$O$3:$R$2969,4,FALSE),IFERROR(VLOOKUP(B944&amp;C944,AUS_female_Toplist_21_22!$O$3:$R$2879,4,FALSE),"Not found"))</f>
        <v>13</v>
      </c>
      <c r="K944" s="2">
        <f>(COUNTIF($B$2:$B944,$B944)=1)+0</f>
        <v>1</v>
      </c>
      <c r="L944" s="2">
        <f>IF(K944=1,RANK(H944,$H$2:$H$1208,0),"Alternate event")</f>
        <v>710</v>
      </c>
      <c r="M944" s="2" t="str">
        <f t="shared" si="38"/>
        <v>Michael KERNAHAN10000m</v>
      </c>
      <c r="N944" t="str">
        <f>IF(COUNTIFS($M$2:$M$3996, M944)&gt;1, "Duplicate", "Unique")</f>
        <v>Unique</v>
      </c>
    </row>
    <row r="945" spans="1:14" x14ac:dyDescent="0.2">
      <c r="A945" s="2">
        <f t="shared" si="39"/>
        <v>104</v>
      </c>
      <c r="B945" t="s">
        <v>1014</v>
      </c>
      <c r="C945" t="s">
        <v>29</v>
      </c>
      <c r="D945" s="5">
        <v>38330</v>
      </c>
      <c r="E945" s="41">
        <f ca="1">DATEDIF(D945,TODAY(),"y")</f>
        <v>17</v>
      </c>
      <c r="F945" s="42" t="str">
        <f>IFERROR(VLOOKUP(B945&amp;C945,AUS_male_points_list!$A$3:$S$1048576,19,FALSE), IFERROR(VLOOKUP(B945&amp;C945,AUS_female_points_list!$A$3:$S$1048576,19,FALSE),""))</f>
        <v/>
      </c>
      <c r="G945" s="2" t="str">
        <f>_xlfn.IFNA(VLOOKUP(B945&amp;C945,Nat_Champs!$C$2:$D$41,2,),"")</f>
        <v/>
      </c>
      <c r="H945" s="79">
        <f>IFERROR(VLOOKUP(B945&amp;C945,AUS_male_Toplist_21_22!$O$3:$R$2969,2,FALSE),IFERROR(VLOOKUP(B945&amp;C945,AUS_female_Toplist_21_22!$O$3:$R$2879,2,FALSE),"Not found"))</f>
        <v>980</v>
      </c>
      <c r="I945" s="79">
        <f>IFERROR(VLOOKUP(B945&amp;C945,AUS_male_Toplist_21_22!$O$3:$R$2969,3,FALSE),IFERROR(VLOOKUP(B945&amp;C945,AUS_female_Toplist_21_22!$O$3:$R$2879,3,FALSE),"Not found"))</f>
        <v>179</v>
      </c>
      <c r="J945" s="2">
        <f>IFERROR(VLOOKUP(B945&amp;C945,AUS_male_Toplist_21_22!$O$3:$R$2969,4,FALSE),IFERROR(VLOOKUP(B945&amp;C945,AUS_female_Toplist_21_22!$O$3:$R$2879,4,FALSE),"Not found"))</f>
        <v>37</v>
      </c>
      <c r="K945" s="2">
        <f>(COUNTIF($B$2:$B945,$B945)=1)+0</f>
        <v>0</v>
      </c>
      <c r="L945" s="2" t="str">
        <f>IF(K945=1,RANK(H945,$H$2:$H$1208,0),"Alternate event")</f>
        <v>Alternate event</v>
      </c>
      <c r="M945" s="2" t="str">
        <f t="shared" si="38"/>
        <v>Archie NOAKES5000m</v>
      </c>
      <c r="N945" t="str">
        <f>IF(COUNTIFS($M$2:$M$3996, M945)&gt;1, "Duplicate", "Unique")</f>
        <v>Unique</v>
      </c>
    </row>
    <row r="946" spans="1:14" x14ac:dyDescent="0.2">
      <c r="A946" s="2">
        <f t="shared" si="39"/>
        <v>104</v>
      </c>
      <c r="B946" t="s">
        <v>1090</v>
      </c>
      <c r="C946" t="s">
        <v>28</v>
      </c>
      <c r="D946" s="5">
        <v>44762</v>
      </c>
      <c r="E946" s="41" t="e">
        <f ca="1">DATEDIF(D946,TODAY(),"y")</f>
        <v>#NUM!</v>
      </c>
      <c r="F946" s="42" t="str">
        <f>IFERROR(VLOOKUP(B946&amp;C946,AUS_male_points_list!$A$3:$S$1048576,19,FALSE), IFERROR(VLOOKUP(B946&amp;C946,AUS_female_points_list!$A$3:$S$1048576,19,FALSE),""))</f>
        <v/>
      </c>
      <c r="G946" s="2" t="str">
        <f>_xlfn.IFNA(VLOOKUP(B946&amp;C946,Nat_Champs!$C$2:$D$41,2,),"")</f>
        <v/>
      </c>
      <c r="H946" s="79">
        <f>IFERROR(VLOOKUP(B946&amp;C946,AUS_male_Toplist_21_22!$O$3:$R$2969,2,FALSE),IFERROR(VLOOKUP(B946&amp;C946,AUS_female_Toplist_21_22!$O$3:$R$2879,2,FALSE),"Not found"))</f>
        <v>993</v>
      </c>
      <c r="I946" s="79">
        <f>IFERROR(VLOOKUP(B946&amp;C946,AUS_male_Toplist_21_22!$O$3:$R$2969,3,FALSE),IFERROR(VLOOKUP(B946&amp;C946,AUS_female_Toplist_21_22!$O$3:$R$2879,3,FALSE),"Not found"))</f>
        <v>179</v>
      </c>
      <c r="J946" s="2">
        <f>IFERROR(VLOOKUP(B946&amp;C946,AUS_male_Toplist_21_22!$O$3:$R$2969,4,FALSE),IFERROR(VLOOKUP(B946&amp;C946,AUS_female_Toplist_21_22!$O$3:$R$2879,4,FALSE),"Not found"))</f>
        <v>45</v>
      </c>
      <c r="K946" s="2">
        <f>(COUNTIF($B$2:$B946,$B946)=1)+0</f>
        <v>1</v>
      </c>
      <c r="L946" s="2">
        <f>IF(K946=1,RANK(H946,$H$2:$H$1208,0),"Alternate event")</f>
        <v>607</v>
      </c>
      <c r="M946" s="2" t="str">
        <f t="shared" si="38"/>
        <v>Sienna SCAHILL1500m</v>
      </c>
      <c r="N946" t="str">
        <f>IF(COUNTIFS($M$2:$M$3996, M946)&gt;1, "Duplicate", "Unique")</f>
        <v>Unique</v>
      </c>
    </row>
    <row r="947" spans="1:14" x14ac:dyDescent="0.2">
      <c r="A947" s="2">
        <f t="shared" si="39"/>
        <v>104</v>
      </c>
      <c r="B947" t="s">
        <v>663</v>
      </c>
      <c r="C947" t="s">
        <v>28</v>
      </c>
      <c r="D947" s="5">
        <v>37826</v>
      </c>
      <c r="E947" s="41">
        <f ca="1">DATEDIF(D947,TODAY(),"y")</f>
        <v>18</v>
      </c>
      <c r="F947" s="42" t="str">
        <f>IFERROR(VLOOKUP(B947&amp;C947,AUS_male_points_list!$A$3:$S$1048576,19,FALSE), IFERROR(VLOOKUP(B947&amp;C947,AUS_female_points_list!$A$3:$S$1048576,19,FALSE),""))</f>
        <v/>
      </c>
      <c r="G947" s="2" t="str">
        <f>_xlfn.IFNA(VLOOKUP(B947&amp;C947,Nat_Champs!$C$2:$D$41,2,),"")</f>
        <v/>
      </c>
      <c r="H947" s="79">
        <f>IFERROR(VLOOKUP(B947&amp;C947,AUS_male_Toplist_21_22!$O$3:$R$2969,2,FALSE),IFERROR(VLOOKUP(B947&amp;C947,AUS_female_Toplist_21_22!$O$3:$R$2879,2,FALSE),"Not found"))</f>
        <v>1011</v>
      </c>
      <c r="I947" s="79">
        <f>IFERROR(VLOOKUP(B947&amp;C947,AUS_male_Toplist_21_22!$O$3:$R$2969,3,FALSE),IFERROR(VLOOKUP(B947&amp;C947,AUS_female_Toplist_21_22!$O$3:$R$2879,3,FALSE),"Not found"))</f>
        <v>180</v>
      </c>
      <c r="J947" s="2">
        <f>IFERROR(VLOOKUP(B947&amp;C947,AUS_male_Toplist_21_22!$O$3:$R$2969,4,FALSE),IFERROR(VLOOKUP(B947&amp;C947,AUS_female_Toplist_21_22!$O$3:$R$2879,4,FALSE),"Not found"))</f>
        <v>42</v>
      </c>
      <c r="K947" s="2">
        <f>(COUNTIF($B$2:$B947,$B947)=1)+0</f>
        <v>1</v>
      </c>
      <c r="L947" s="2">
        <f>IF(K947=1,RANK(H947,$H$2:$H$1208,0),"Alternate event")</f>
        <v>544</v>
      </c>
      <c r="M947" s="2" t="str">
        <f t="shared" si="38"/>
        <v>Adam GODDARD1500m</v>
      </c>
      <c r="N947" t="str">
        <f>IF(COUNTIFS($M$2:$M$3996, M947)&gt;1, "Duplicate", "Unique")</f>
        <v>Unique</v>
      </c>
    </row>
    <row r="948" spans="1:14" x14ac:dyDescent="0.2">
      <c r="A948" s="2">
        <f t="shared" si="39"/>
        <v>104</v>
      </c>
      <c r="B948" t="s">
        <v>245</v>
      </c>
      <c r="C948" t="s">
        <v>28</v>
      </c>
      <c r="D948" s="5">
        <v>38037</v>
      </c>
      <c r="E948" s="41">
        <f ca="1">DATEDIF(D948,TODAY(),"y")</f>
        <v>18</v>
      </c>
      <c r="F948" s="42" t="str">
        <f>IFERROR(VLOOKUP(B948&amp;C948,AUS_male_points_list!$A$3:$S$1048576,19,FALSE), IFERROR(VLOOKUP(B948&amp;C948,AUS_female_points_list!$A$3:$S$1048576,19,FALSE),""))</f>
        <v/>
      </c>
      <c r="G948" s="2" t="str">
        <f>_xlfn.IFNA(VLOOKUP(B948&amp;C948,Nat_Champs!$C$2:$D$41,2,),"")</f>
        <v/>
      </c>
      <c r="H948" s="79">
        <f>IFERROR(VLOOKUP(B948&amp;C948,AUS_male_Toplist_21_22!$O$3:$R$2969,2,FALSE),IFERROR(VLOOKUP(B948&amp;C948,AUS_female_Toplist_21_22!$O$3:$R$2879,2,FALSE),"Not found"))</f>
        <v>992</v>
      </c>
      <c r="I948" s="79">
        <f>IFERROR(VLOOKUP(B948&amp;C948,AUS_male_Toplist_21_22!$O$3:$R$2969,3,FALSE),IFERROR(VLOOKUP(B948&amp;C948,AUS_female_Toplist_21_22!$O$3:$R$2879,3,FALSE),"Not found"))</f>
        <v>180</v>
      </c>
      <c r="J948" s="2">
        <f>IFERROR(VLOOKUP(B948&amp;C948,AUS_male_Toplist_21_22!$O$3:$R$2969,4,FALSE),IFERROR(VLOOKUP(B948&amp;C948,AUS_female_Toplist_21_22!$O$3:$R$2879,4,FALSE),"Not found"))</f>
        <v>46</v>
      </c>
      <c r="K948" s="2">
        <f>(COUNTIF($B$2:$B948,$B948)=1)+0</f>
        <v>0</v>
      </c>
      <c r="L948" s="2" t="str">
        <f>IF(K948=1,RANK(H948,$H$2:$H$1208,0),"Alternate event")</f>
        <v>Alternate event</v>
      </c>
      <c r="M948" s="2" t="str">
        <f t="shared" si="38"/>
        <v>Montana MONK1500m</v>
      </c>
      <c r="N948" t="str">
        <f>IF(COUNTIFS($M$2:$M$3996, M948)&gt;1, "Duplicate", "Unique")</f>
        <v>Unique</v>
      </c>
    </row>
    <row r="949" spans="1:14" x14ac:dyDescent="0.2">
      <c r="A949" s="2">
        <f t="shared" si="39"/>
        <v>104</v>
      </c>
      <c r="B949" t="s">
        <v>709</v>
      </c>
      <c r="C949" t="s">
        <v>30</v>
      </c>
      <c r="D949" s="5">
        <v>34473</v>
      </c>
      <c r="E949" s="41">
        <f ca="1">DATEDIF(D949,TODAY(),"y")</f>
        <v>27</v>
      </c>
      <c r="F949" s="42" t="str">
        <f>IFERROR(VLOOKUP(B949&amp;C949,AUS_male_points_list!$A$3:$S$1048576,19,FALSE), IFERROR(VLOOKUP(B949&amp;C949,AUS_female_points_list!$A$3:$S$1048576,19,FALSE),""))</f>
        <v/>
      </c>
      <c r="G949" s="2" t="str">
        <f>_xlfn.IFNA(VLOOKUP(B949&amp;C949,Nat_Champs!$C$2:$D$41,2,),"")</f>
        <v/>
      </c>
      <c r="H949" s="79">
        <f>IFERROR(VLOOKUP(B949&amp;C949,AUS_male_Toplist_21_22!$O$3:$R$2969,2,FALSE),IFERROR(VLOOKUP(B949&amp;C949,AUS_female_Toplist_21_22!$O$3:$R$2879,2,FALSE),"Not found"))</f>
        <v>960</v>
      </c>
      <c r="I949" s="79">
        <f>IFERROR(VLOOKUP(B949&amp;C949,AUS_male_Toplist_21_22!$O$3:$R$2969,3,FALSE),IFERROR(VLOOKUP(B949&amp;C949,AUS_female_Toplist_21_22!$O$3:$R$2879,3,FALSE),"Not found"))</f>
        <v>182</v>
      </c>
      <c r="J949" s="2">
        <f>IFERROR(VLOOKUP(B949&amp;C949,AUS_male_Toplist_21_22!$O$3:$R$2969,4,FALSE),IFERROR(VLOOKUP(B949&amp;C949,AUS_female_Toplist_21_22!$O$3:$R$2879,4,FALSE),"Not found"))</f>
        <v>14</v>
      </c>
      <c r="K949" s="2">
        <f>(COUNTIF($B$2:$B949,$B949)=1)+0</f>
        <v>0</v>
      </c>
      <c r="L949" s="2" t="str">
        <f>IF(K949=1,RANK(H949,$H$2:$H$1208,0),"Alternate event")</f>
        <v>Alternate event</v>
      </c>
      <c r="M949" s="2" t="str">
        <f t="shared" si="38"/>
        <v>Jacob COCKS10000m</v>
      </c>
      <c r="N949" t="str">
        <f>IF(COUNTIFS($M$2:$M$3996, M949)&gt;1, "Duplicate", "Unique")</f>
        <v>Unique</v>
      </c>
    </row>
    <row r="950" spans="1:14" x14ac:dyDescent="0.2">
      <c r="A950" s="2">
        <f t="shared" si="39"/>
        <v>104</v>
      </c>
      <c r="B950" t="s">
        <v>854</v>
      </c>
      <c r="C950" t="s">
        <v>29</v>
      </c>
      <c r="D950" s="5">
        <v>44640</v>
      </c>
      <c r="E950" s="41">
        <f ca="1">DATEDIF(D950,TODAY(),"y")</f>
        <v>0</v>
      </c>
      <c r="F950" s="42" t="str">
        <f>IFERROR(VLOOKUP(B950&amp;C950,AUS_male_points_list!$A$3:$S$1048576,19,FALSE), IFERROR(VLOOKUP(B950&amp;C950,AUS_female_points_list!$A$3:$S$1048576,19,FALSE),""))</f>
        <v/>
      </c>
      <c r="G950" s="2" t="str">
        <f>_xlfn.IFNA(VLOOKUP(B950&amp;C950,Nat_Champs!$C$2:$D$41,2,),"")</f>
        <v/>
      </c>
      <c r="H950" s="79">
        <f>IFERROR(VLOOKUP(B950&amp;C950,AUS_male_Toplist_21_22!$O$3:$R$2969,2,FALSE),IFERROR(VLOOKUP(B950&amp;C950,AUS_female_Toplist_21_22!$O$3:$R$2879,2,FALSE),"Not found"))</f>
        <v>979</v>
      </c>
      <c r="I950" s="79">
        <f>IFERROR(VLOOKUP(B950&amp;C950,AUS_male_Toplist_21_22!$O$3:$R$2969,3,FALSE),IFERROR(VLOOKUP(B950&amp;C950,AUS_female_Toplist_21_22!$O$3:$R$2879,3,FALSE),"Not found"))</f>
        <v>182</v>
      </c>
      <c r="J950" s="2">
        <f>IFERROR(VLOOKUP(B950&amp;C950,AUS_male_Toplist_21_22!$O$3:$R$2969,4,FALSE),IFERROR(VLOOKUP(B950&amp;C950,AUS_female_Toplist_21_22!$O$3:$R$2879,4,FALSE),"Not found"))</f>
        <v>38</v>
      </c>
      <c r="K950" s="2">
        <f>(COUNTIF($B$2:$B950,$B950)=1)+0</f>
        <v>1</v>
      </c>
      <c r="L950" s="2">
        <f>IF(K950=1,RANK(H950,$H$2:$H$1208,0),"Alternate event")</f>
        <v>657</v>
      </c>
      <c r="M950" s="2" t="str">
        <f t="shared" si="38"/>
        <v>Charles SPROTT5000m</v>
      </c>
      <c r="N950" t="str">
        <f>IF(COUNTIFS($M$2:$M$3996, M950)&gt;1, "Duplicate", "Unique")</f>
        <v>Unique</v>
      </c>
    </row>
    <row r="951" spans="1:14" x14ac:dyDescent="0.2">
      <c r="A951" s="2">
        <f t="shared" si="39"/>
        <v>104</v>
      </c>
      <c r="B951" t="s">
        <v>662</v>
      </c>
      <c r="C951" t="s">
        <v>28</v>
      </c>
      <c r="D951" s="5">
        <v>36010</v>
      </c>
      <c r="E951" s="41">
        <f ca="1">DATEDIF(D951,TODAY(),"y")</f>
        <v>23</v>
      </c>
      <c r="F951" s="42" t="str">
        <f>IFERROR(VLOOKUP(B951&amp;C951,AUS_male_points_list!$A$3:$S$1048576,19,FALSE), IFERROR(VLOOKUP(B951&amp;C951,AUS_female_points_list!$A$3:$S$1048576,19,FALSE),""))</f>
        <v/>
      </c>
      <c r="G951" s="2" t="str">
        <f>_xlfn.IFNA(VLOOKUP(B951&amp;C951,Nat_Champs!$C$2:$D$41,2,),"")</f>
        <v/>
      </c>
      <c r="H951" s="79">
        <f>IFERROR(VLOOKUP(B951&amp;C951,AUS_male_Toplist_21_22!$O$3:$R$2969,2,FALSE),IFERROR(VLOOKUP(B951&amp;C951,AUS_female_Toplist_21_22!$O$3:$R$2879,2,FALSE),"Not found"))</f>
        <v>1010</v>
      </c>
      <c r="I951" s="79">
        <f>IFERROR(VLOOKUP(B951&amp;C951,AUS_male_Toplist_21_22!$O$3:$R$2969,3,FALSE),IFERROR(VLOOKUP(B951&amp;C951,AUS_female_Toplist_21_22!$O$3:$R$2879,3,FALSE),"Not found"))</f>
        <v>182</v>
      </c>
      <c r="J951" s="2">
        <f>IFERROR(VLOOKUP(B951&amp;C951,AUS_male_Toplist_21_22!$O$3:$R$2969,4,FALSE),IFERROR(VLOOKUP(B951&amp;C951,AUS_female_Toplist_21_22!$O$3:$R$2879,4,FALSE),"Not found"))</f>
        <v>43</v>
      </c>
      <c r="K951" s="2">
        <f>(COUNTIF($B$2:$B951,$B951)=1)+0</f>
        <v>1</v>
      </c>
      <c r="L951" s="2">
        <f>IF(K951=1,RANK(H951,$H$2:$H$1208,0),"Alternate event")</f>
        <v>550</v>
      </c>
      <c r="M951" s="2" t="str">
        <f t="shared" si="38"/>
        <v>Matthew SCARR1500m</v>
      </c>
      <c r="N951" t="str">
        <f>IF(COUNTIFS($M$2:$M$3996, M951)&gt;1, "Duplicate", "Unique")</f>
        <v>Unique</v>
      </c>
    </row>
    <row r="952" spans="1:14" x14ac:dyDescent="0.2">
      <c r="A952" s="2">
        <f t="shared" si="39"/>
        <v>104</v>
      </c>
      <c r="B952" t="s">
        <v>690</v>
      </c>
      <c r="C952" t="s">
        <v>29</v>
      </c>
      <c r="D952" s="5">
        <v>35891</v>
      </c>
      <c r="E952" s="41">
        <f ca="1">DATEDIF(D952,TODAY(),"y")</f>
        <v>24</v>
      </c>
      <c r="F952" s="42" t="str">
        <f>IFERROR(VLOOKUP(B952&amp;C952,AUS_male_points_list!$A$3:$S$1048576,19,FALSE), IFERROR(VLOOKUP(B952&amp;C952,AUS_female_points_list!$A$3:$S$1048576,19,FALSE),""))</f>
        <v/>
      </c>
      <c r="G952" s="2" t="str">
        <f>_xlfn.IFNA(VLOOKUP(B952&amp;C952,Nat_Champs!$C$2:$D$41,2,),"")</f>
        <v/>
      </c>
      <c r="H952" s="79">
        <f>IFERROR(VLOOKUP(B952&amp;C952,AUS_male_Toplist_21_22!$O$3:$R$2969,2,FALSE),IFERROR(VLOOKUP(B952&amp;C952,AUS_female_Toplist_21_22!$O$3:$R$2879,2,FALSE),"Not found"))</f>
        <v>978</v>
      </c>
      <c r="I952" s="79">
        <f>IFERROR(VLOOKUP(B952&amp;C952,AUS_male_Toplist_21_22!$O$3:$R$2969,3,FALSE),IFERROR(VLOOKUP(B952&amp;C952,AUS_female_Toplist_21_22!$O$3:$R$2879,3,FALSE),"Not found"))</f>
        <v>184</v>
      </c>
      <c r="J952" s="2">
        <f>IFERROR(VLOOKUP(B952&amp;C952,AUS_male_Toplist_21_22!$O$3:$R$2969,4,FALSE),IFERROR(VLOOKUP(B952&amp;C952,AUS_female_Toplist_21_22!$O$3:$R$2879,4,FALSE),"Not found"))</f>
        <v>39</v>
      </c>
      <c r="K952" s="2">
        <f>(COUNTIF($B$2:$B952,$B952)=1)+0</f>
        <v>1</v>
      </c>
      <c r="L952" s="2">
        <f>IF(K952=1,RANK(H952,$H$2:$H$1208,0),"Alternate event")</f>
        <v>660</v>
      </c>
      <c r="M952" s="2" t="str">
        <f t="shared" ref="M952:M957" si="40">B952&amp;C952</f>
        <v>Ben CHAMBERLAIN5000m</v>
      </c>
      <c r="N952" t="str">
        <f>IF(COUNTIFS($M$2:$M$3996, M952)&gt;1, "Duplicate", "Unique")</f>
        <v>Unique</v>
      </c>
    </row>
    <row r="953" spans="1:14" x14ac:dyDescent="0.2">
      <c r="A953" s="2">
        <f t="shared" si="39"/>
        <v>105</v>
      </c>
      <c r="B953" t="s">
        <v>493</v>
      </c>
      <c r="C953" t="s">
        <v>82</v>
      </c>
      <c r="D953" s="5">
        <v>32004</v>
      </c>
      <c r="E953" s="41">
        <f ca="1">DATEDIF(D953,TODAY(),"y")</f>
        <v>34</v>
      </c>
      <c r="F953" s="42">
        <f>IFERROR(VLOOKUP(B953&amp;C953,AUS_male_points_list!$A$3:$S$1048576,19,FALSE), IFERROR(VLOOKUP(B953&amp;C953,AUS_female_points_list!$A$3:$S$1048576,19,FALSE),""))</f>
        <v>0</v>
      </c>
      <c r="G953" s="2" t="str">
        <f>_xlfn.IFNA(VLOOKUP(B953&amp;C953,Nat_Champs!$C$2:$D$41,2,),"")</f>
        <v/>
      </c>
      <c r="H953" s="79">
        <f>IFERROR(VLOOKUP(B953&amp;C953,AUS_male_Toplist_21_22!$O$3:$R$2969,2,FALSE),IFERROR(VLOOKUP(B953&amp;C953,AUS_female_Toplist_21_22!$O$3:$R$2879,2,FALSE),"Not found"))</f>
        <v>1180</v>
      </c>
      <c r="I953" s="79">
        <f>IFERROR(VLOOKUP(B953&amp;C953,AUS_male_Toplist_21_22!$O$3:$R$2969,3,FALSE),IFERROR(VLOOKUP(B953&amp;C953,AUS_female_Toplist_21_22!$O$3:$R$2879,3,FALSE),"Not found"))</f>
        <v>31</v>
      </c>
      <c r="J953" s="2">
        <f>IFERROR(VLOOKUP(B953&amp;C953,AUS_male_Toplist_21_22!$O$3:$R$2969,4,FALSE),IFERROR(VLOOKUP(B953&amp;C953,AUS_female_Toplist_21_22!$O$3:$R$2879,4,FALSE),"Not found"))</f>
        <v>2</v>
      </c>
      <c r="K953" s="2">
        <f>(COUNTIF($B$2:$B953,$B953)=1)+0</f>
        <v>1</v>
      </c>
      <c r="L953" s="2">
        <f>IF(K953=1,RANK(H953,$H$2:$H$1208,0),"Alternate event")</f>
        <v>26</v>
      </c>
      <c r="M953" s="2" t="str">
        <f t="shared" si="40"/>
        <v>Jessica STENSONmarathon</v>
      </c>
      <c r="N953" t="str">
        <f>IF(COUNTIFS($M$2:$M$3996, M953)&gt;1, "Duplicate", "Unique")</f>
        <v>Unique</v>
      </c>
    </row>
    <row r="954" spans="1:14" x14ac:dyDescent="0.2">
      <c r="A954" s="2">
        <f t="shared" si="39"/>
        <v>105</v>
      </c>
      <c r="B954" t="s">
        <v>919</v>
      </c>
      <c r="C954" t="s">
        <v>82</v>
      </c>
      <c r="D954" s="5">
        <v>30757</v>
      </c>
      <c r="E954" s="41">
        <f ca="1">DATEDIF(D954,TODAY(),"y")</f>
        <v>38</v>
      </c>
      <c r="F954" s="42">
        <f>IFERROR(VLOOKUP(B954&amp;C954,AUS_male_points_list!$A$3:$S$1048576,19,FALSE), IFERROR(VLOOKUP(B954&amp;C954,AUS_female_points_list!$A$3:$S$1048576,19,FALSE),""))</f>
        <v>0</v>
      </c>
      <c r="G954" s="2" t="str">
        <f>_xlfn.IFNA(VLOOKUP(B954&amp;C954,Nat_Champs!$C$2:$D$41,2,),"")</f>
        <v/>
      </c>
      <c r="H954" s="79">
        <f>IFERROR(VLOOKUP(B954&amp;C954,AUS_male_Toplist_21_22!$O$3:$R$2969,2,FALSE),IFERROR(VLOOKUP(B954&amp;C954,AUS_female_Toplist_21_22!$O$3:$R$2879,2,FALSE),"Not found"))</f>
        <v>1114</v>
      </c>
      <c r="I954" s="79">
        <f>IFERROR(VLOOKUP(B954&amp;C954,AUS_male_Toplist_21_22!$O$3:$R$2969,3,FALSE),IFERROR(VLOOKUP(B954&amp;C954,AUS_female_Toplist_21_22!$O$3:$R$2879,3,FALSE),"Not found"))</f>
        <v>90</v>
      </c>
      <c r="J954" s="2">
        <f>IFERROR(VLOOKUP(B954&amp;C954,AUS_male_Toplist_21_22!$O$3:$R$2969,4,FALSE),IFERROR(VLOOKUP(B954&amp;C954,AUS_female_Toplist_21_22!$O$3:$R$2879,4,FALSE),"Not found"))</f>
        <v>5</v>
      </c>
      <c r="K954" s="2">
        <f>(COUNTIF($B$2:$B954,$B954)=1)+0</f>
        <v>0</v>
      </c>
      <c r="L954" s="2" t="str">
        <f>IF(K954=1,RANK(H954,$H$2:$H$1208,0),"Alternate event")</f>
        <v>Alternate event</v>
      </c>
      <c r="M954" s="2" t="str">
        <f t="shared" si="40"/>
        <v>Marnie PONTONmarathon</v>
      </c>
      <c r="N954" t="str">
        <f>IF(COUNTIFS($M$2:$M$3996, M954)&gt;1, "Duplicate", "Unique")</f>
        <v>Unique</v>
      </c>
    </row>
    <row r="955" spans="1:14" x14ac:dyDescent="0.2">
      <c r="A955" s="2">
        <f t="shared" si="39"/>
        <v>105</v>
      </c>
      <c r="B955" t="s">
        <v>315</v>
      </c>
      <c r="C955" t="s">
        <v>82</v>
      </c>
      <c r="D955" s="5">
        <v>31156</v>
      </c>
      <c r="E955" s="41">
        <f ca="1">DATEDIF(D955,TODAY(),"y")</f>
        <v>36</v>
      </c>
      <c r="F955" s="42">
        <f>IFERROR(VLOOKUP(B955&amp;C955,AUS_male_points_list!$A$3:$S$1048576,19,FALSE), IFERROR(VLOOKUP(B955&amp;C955,AUS_female_points_list!$A$3:$S$1048576,19,FALSE),""))</f>
        <v>0</v>
      </c>
      <c r="G955" s="2" t="str">
        <f>_xlfn.IFNA(VLOOKUP(B955&amp;C955,Nat_Champs!$C$2:$D$41,2,),"")</f>
        <v/>
      </c>
      <c r="H955" s="79">
        <f>IFERROR(VLOOKUP(B955&amp;C955,AUS_male_Toplist_21_22!$O$3:$R$2969,2,FALSE),IFERROR(VLOOKUP(B955&amp;C955,AUS_female_Toplist_21_22!$O$3:$R$2879,2,FALSE),"Not found"))</f>
        <v>1107</v>
      </c>
      <c r="I955" s="79">
        <f>IFERROR(VLOOKUP(B955&amp;C955,AUS_male_Toplist_21_22!$O$3:$R$2969,3,FALSE),IFERROR(VLOOKUP(B955&amp;C955,AUS_female_Toplist_21_22!$O$3:$R$2879,3,FALSE),"Not found"))</f>
        <v>96</v>
      </c>
      <c r="J955" s="2">
        <f>IFERROR(VLOOKUP(B955&amp;C955,AUS_male_Toplist_21_22!$O$3:$R$2969,4,FALSE),IFERROR(VLOOKUP(B955&amp;C955,AUS_female_Toplist_21_22!$O$3:$R$2879,4,FALSE),"Not found"))</f>
        <v>6</v>
      </c>
      <c r="K955" s="2">
        <f>(COUNTIF($B$2:$B955,$B955)=1)+0</f>
        <v>0</v>
      </c>
      <c r="L955" s="2" t="str">
        <f>IF(K955=1,RANK(H955,$H$2:$H$1208,0),"Alternate event")</f>
        <v>Alternate event</v>
      </c>
      <c r="M955" s="2" t="str">
        <f t="shared" si="40"/>
        <v>Sarah KLEINmarathon</v>
      </c>
      <c r="N955" t="str">
        <f>IF(COUNTIFS($M$2:$M$3996, M955)&gt;1, "Duplicate", "Unique")</f>
        <v>Unique</v>
      </c>
    </row>
    <row r="956" spans="1:14" x14ac:dyDescent="0.2">
      <c r="A956" s="2">
        <f t="shared" si="39"/>
        <v>105</v>
      </c>
      <c r="B956" t="s">
        <v>320</v>
      </c>
      <c r="C956" t="s">
        <v>82</v>
      </c>
      <c r="D956" s="5">
        <v>32487</v>
      </c>
      <c r="E956" s="41">
        <f ca="1">DATEDIF(D956,TODAY(),"y")</f>
        <v>33</v>
      </c>
      <c r="F956" s="42">
        <f>IFERROR(VLOOKUP(B956&amp;C956,AUS_male_points_list!$A$3:$S$1048576,19,FALSE), IFERROR(VLOOKUP(B956&amp;C956,AUS_female_points_list!$A$3:$S$1048576,19,FALSE),""))</f>
        <v>0</v>
      </c>
      <c r="G956" s="2" t="str">
        <f>_xlfn.IFNA(VLOOKUP(B956&amp;C956,Nat_Champs!$C$2:$D$41,2,),"")</f>
        <v/>
      </c>
      <c r="H956" s="79">
        <f>IFERROR(VLOOKUP(B956&amp;C956,AUS_male_Toplist_21_22!$O$3:$R$2969,2,FALSE),IFERROR(VLOOKUP(B956&amp;C956,AUS_female_Toplist_21_22!$O$3:$R$2879,2,FALSE),"Not found"))</f>
        <v>1097</v>
      </c>
      <c r="I956" s="79">
        <f>IFERROR(VLOOKUP(B956&amp;C956,AUS_male_Toplist_21_22!$O$3:$R$2969,3,FALSE),IFERROR(VLOOKUP(B956&amp;C956,AUS_female_Toplist_21_22!$O$3:$R$2879,3,FALSE),"Not found"))</f>
        <v>100</v>
      </c>
      <c r="J956" s="2">
        <f>IFERROR(VLOOKUP(B956&amp;C956,AUS_male_Toplist_21_22!$O$3:$R$2969,4,FALSE),IFERROR(VLOOKUP(B956&amp;C956,AUS_female_Toplist_21_22!$O$3:$R$2879,4,FALSE),"Not found"))</f>
        <v>7</v>
      </c>
      <c r="K956" s="2">
        <f>(COUNTIF($B$2:$B956,$B956)=1)+0</f>
        <v>0</v>
      </c>
      <c r="L956" s="2" t="str">
        <f>IF(K956=1,RANK(H956,$H$2:$H$1208,0),"Alternate event")</f>
        <v>Alternate event</v>
      </c>
      <c r="M956" s="2" t="str">
        <f t="shared" si="40"/>
        <v>Ellie PASHLEYmarathon</v>
      </c>
      <c r="N956" t="str">
        <f>IF(COUNTIFS($M$2:$M$3996, M956)&gt;1, "Duplicate", "Unique")</f>
        <v>Unique</v>
      </c>
    </row>
    <row r="957" spans="1:14" x14ac:dyDescent="0.2">
      <c r="A957" s="2">
        <f t="shared" si="39"/>
        <v>105</v>
      </c>
      <c r="B957" t="s">
        <v>875</v>
      </c>
      <c r="C957" t="s">
        <v>82</v>
      </c>
      <c r="D957" s="5">
        <v>1984</v>
      </c>
      <c r="E957" s="41">
        <f ca="1">DATEDIF(D957,TODAY(),"y")</f>
        <v>116</v>
      </c>
      <c r="F957" s="42">
        <f>IFERROR(VLOOKUP(B957&amp;C957,AUS_male_points_list!$A$3:$S$1048576,19,FALSE), IFERROR(VLOOKUP(B957&amp;C957,AUS_female_points_list!$A$3:$S$1048576,19,FALSE),""))</f>
        <v>0</v>
      </c>
      <c r="G957" s="2" t="str">
        <f>_xlfn.IFNA(VLOOKUP(B957&amp;C957,Nat_Champs!$C$2:$D$41,2,),"")</f>
        <v/>
      </c>
      <c r="H957" s="79">
        <f>IFERROR(VLOOKUP(B957&amp;C957,AUS_male_Toplist_21_22!$O$3:$R$2969,2,FALSE),IFERROR(VLOOKUP(B957&amp;C957,AUS_female_Toplist_21_22!$O$3:$R$2879,2,FALSE),"Not found"))</f>
        <v>1001</v>
      </c>
      <c r="I957" s="79">
        <f>IFERROR(VLOOKUP(B957&amp;C957,AUS_male_Toplist_21_22!$O$3:$R$2969,3,FALSE),IFERROR(VLOOKUP(B957&amp;C957,AUS_female_Toplist_21_22!$O$3:$R$2879,3,FALSE),"Not found"))</f>
        <v>135</v>
      </c>
      <c r="J957" s="2">
        <f>IFERROR(VLOOKUP(B957&amp;C957,AUS_male_Toplist_21_22!$O$3:$R$2969,4,FALSE),IFERROR(VLOOKUP(B957&amp;C957,AUS_female_Toplist_21_22!$O$3:$R$2879,4,FALSE),"Not found"))</f>
        <v>9</v>
      </c>
      <c r="K957" s="2">
        <f>(COUNTIF($B$2:$B957,$B957)=1)+0</f>
        <v>1</v>
      </c>
      <c r="L957" s="2">
        <f>IF(K957=1,RANK(H957,$H$2:$H$1208,0),"Alternate event")</f>
        <v>587</v>
      </c>
      <c r="M957" s="2" t="str">
        <f t="shared" si="40"/>
        <v>Melissah GIBSONmarathon</v>
      </c>
      <c r="N957" t="str">
        <f>IF(COUNTIFS($M$2:$M$3996, M957)&gt;1, "Duplicate", "Unique")</f>
        <v>Unique</v>
      </c>
    </row>
    <row r="958" spans="1:14" x14ac:dyDescent="0.2">
      <c r="B958"/>
      <c r="C958"/>
      <c r="E958" s="41"/>
      <c r="F958" s="42"/>
      <c r="H958" s="79"/>
      <c r="I958" s="79"/>
    </row>
    <row r="959" spans="1:14" x14ac:dyDescent="0.2">
      <c r="B959"/>
      <c r="C959"/>
      <c r="E959" s="41"/>
      <c r="F959" s="42"/>
      <c r="H959" s="79"/>
      <c r="I959" s="79"/>
    </row>
    <row r="960" spans="1:14" x14ac:dyDescent="0.2">
      <c r="B960"/>
      <c r="C960"/>
      <c r="E960" s="41"/>
      <c r="F960" s="42"/>
      <c r="H960" s="79"/>
      <c r="I960" s="79"/>
    </row>
    <row r="961" spans="2:9" x14ac:dyDescent="0.2">
      <c r="B961"/>
      <c r="C961"/>
      <c r="E961" s="41"/>
      <c r="F961" s="42"/>
      <c r="H961" s="79"/>
      <c r="I961" s="79"/>
    </row>
    <row r="962" spans="2:9" x14ac:dyDescent="0.2">
      <c r="B962"/>
      <c r="C962"/>
      <c r="E962" s="41"/>
      <c r="F962" s="42"/>
      <c r="H962" s="79"/>
      <c r="I962" s="79"/>
    </row>
    <row r="963" spans="2:9" x14ac:dyDescent="0.2">
      <c r="B963"/>
      <c r="C963"/>
      <c r="E963" s="41"/>
      <c r="F963" s="42"/>
      <c r="H963" s="79"/>
      <c r="I963" s="79"/>
    </row>
    <row r="964" spans="2:9" x14ac:dyDescent="0.2">
      <c r="B964"/>
      <c r="C964"/>
      <c r="E964" s="41"/>
      <c r="F964" s="42"/>
      <c r="H964" s="79"/>
      <c r="I964" s="79"/>
    </row>
    <row r="965" spans="2:9" x14ac:dyDescent="0.2">
      <c r="B965"/>
      <c r="E965" s="41"/>
      <c r="F965" s="42"/>
      <c r="H965" s="79"/>
      <c r="I965" s="79"/>
    </row>
    <row r="966" spans="2:9" x14ac:dyDescent="0.2">
      <c r="B966"/>
      <c r="C966"/>
      <c r="E966" s="41"/>
      <c r="F966" s="42"/>
      <c r="H966" s="79"/>
      <c r="I966" s="79"/>
    </row>
    <row r="967" spans="2:9" x14ac:dyDescent="0.2">
      <c r="B967"/>
      <c r="C967"/>
      <c r="E967" s="41"/>
      <c r="F967" s="42"/>
      <c r="H967" s="79"/>
      <c r="I967" s="79"/>
    </row>
    <row r="968" spans="2:9" x14ac:dyDescent="0.2">
      <c r="B968"/>
      <c r="C968"/>
      <c r="E968" s="41"/>
      <c r="F968" s="42"/>
      <c r="H968" s="79"/>
      <c r="I968" s="79"/>
    </row>
    <row r="969" spans="2:9" x14ac:dyDescent="0.2">
      <c r="B969"/>
      <c r="C969"/>
      <c r="E969" s="41"/>
      <c r="F969" s="42"/>
      <c r="H969" s="79"/>
      <c r="I969" s="79"/>
    </row>
    <row r="970" spans="2:9" x14ac:dyDescent="0.2">
      <c r="B970"/>
      <c r="C970"/>
      <c r="E970" s="41"/>
      <c r="F970" s="42"/>
      <c r="H970" s="79"/>
      <c r="I970" s="79"/>
    </row>
    <row r="971" spans="2:9" x14ac:dyDescent="0.2">
      <c r="B971"/>
      <c r="C971"/>
      <c r="E971" s="41"/>
      <c r="F971" s="42"/>
      <c r="H971" s="79"/>
      <c r="I971" s="79"/>
    </row>
    <row r="972" spans="2:9" x14ac:dyDescent="0.2">
      <c r="B972"/>
      <c r="C972"/>
      <c r="E972" s="41"/>
      <c r="F972" s="42"/>
      <c r="H972" s="79"/>
      <c r="I972" s="79"/>
    </row>
    <row r="973" spans="2:9" x14ac:dyDescent="0.2">
      <c r="B973"/>
      <c r="C973"/>
      <c r="E973" s="41"/>
      <c r="F973" s="42"/>
      <c r="H973" s="79"/>
      <c r="I973" s="79"/>
    </row>
    <row r="974" spans="2:9" x14ac:dyDescent="0.2">
      <c r="B974"/>
      <c r="C974"/>
      <c r="E974" s="41"/>
      <c r="F974" s="42"/>
      <c r="H974" s="79"/>
      <c r="I974" s="79"/>
    </row>
    <row r="975" spans="2:9" x14ac:dyDescent="0.2">
      <c r="B975"/>
      <c r="C975"/>
      <c r="E975" s="41"/>
      <c r="F975" s="42"/>
      <c r="H975" s="79"/>
      <c r="I975" s="79"/>
    </row>
    <row r="976" spans="2:9" x14ac:dyDescent="0.2">
      <c r="B976"/>
      <c r="C976"/>
      <c r="E976" s="41"/>
      <c r="F976" s="42"/>
      <c r="H976" s="79"/>
      <c r="I976" s="79"/>
    </row>
    <row r="977" spans="2:9" x14ac:dyDescent="0.2">
      <c r="B977"/>
      <c r="C977"/>
      <c r="E977" s="41"/>
      <c r="F977" s="42"/>
      <c r="H977" s="79"/>
      <c r="I977" s="79"/>
    </row>
    <row r="978" spans="2:9" x14ac:dyDescent="0.2">
      <c r="B978"/>
      <c r="C978"/>
      <c r="E978" s="41"/>
      <c r="F978" s="42"/>
      <c r="H978" s="79"/>
      <c r="I978" s="79"/>
    </row>
    <row r="979" spans="2:9" x14ac:dyDescent="0.2">
      <c r="B979"/>
      <c r="C979"/>
      <c r="E979" s="41"/>
      <c r="F979" s="42"/>
      <c r="H979" s="79"/>
      <c r="I979" s="79"/>
    </row>
    <row r="980" spans="2:9" x14ac:dyDescent="0.2">
      <c r="B980"/>
      <c r="C980"/>
      <c r="E980" s="41"/>
      <c r="F980" s="42"/>
      <c r="H980" s="79"/>
      <c r="I980" s="79"/>
    </row>
    <row r="981" spans="2:9" x14ac:dyDescent="0.2">
      <c r="B981"/>
      <c r="C981"/>
      <c r="E981" s="41"/>
      <c r="F981" s="42"/>
      <c r="H981" s="79"/>
      <c r="I981" s="79"/>
    </row>
    <row r="982" spans="2:9" x14ac:dyDescent="0.2">
      <c r="B982"/>
      <c r="C982"/>
      <c r="E982" s="41"/>
      <c r="F982" s="42"/>
      <c r="H982" s="79"/>
      <c r="I982" s="79"/>
    </row>
    <row r="983" spans="2:9" x14ac:dyDescent="0.2">
      <c r="B983"/>
      <c r="C983"/>
      <c r="E983" s="41"/>
      <c r="F983" s="42"/>
      <c r="H983" s="79"/>
      <c r="I983" s="79"/>
    </row>
    <row r="984" spans="2:9" x14ac:dyDescent="0.2">
      <c r="B984"/>
      <c r="C984"/>
      <c r="E984" s="41"/>
      <c r="F984" s="42"/>
      <c r="H984" s="79"/>
      <c r="I984" s="79"/>
    </row>
    <row r="985" spans="2:9" x14ac:dyDescent="0.2">
      <c r="B985"/>
      <c r="C985"/>
      <c r="E985" s="41"/>
      <c r="F985" s="42"/>
      <c r="H985" s="79"/>
      <c r="I985" s="79"/>
    </row>
    <row r="986" spans="2:9" x14ac:dyDescent="0.2">
      <c r="B986"/>
      <c r="C986"/>
      <c r="E986" s="41"/>
      <c r="F986" s="42"/>
      <c r="H986" s="79"/>
      <c r="I986" s="79"/>
    </row>
    <row r="987" spans="2:9" x14ac:dyDescent="0.2">
      <c r="B987"/>
      <c r="C987"/>
      <c r="E987" s="41"/>
      <c r="F987" s="42"/>
      <c r="H987" s="79"/>
      <c r="I987" s="79"/>
    </row>
    <row r="988" spans="2:9" x14ac:dyDescent="0.2">
      <c r="B988"/>
      <c r="C988"/>
      <c r="E988" s="41"/>
      <c r="F988" s="42"/>
      <c r="H988" s="79"/>
      <c r="I988" s="79"/>
    </row>
    <row r="989" spans="2:9" x14ac:dyDescent="0.2">
      <c r="B989"/>
      <c r="E989" s="41"/>
      <c r="F989" s="42"/>
      <c r="H989" s="79"/>
      <c r="I989" s="79"/>
    </row>
    <row r="990" spans="2:9" x14ac:dyDescent="0.2">
      <c r="B990"/>
      <c r="C990"/>
      <c r="E990" s="41"/>
      <c r="F990" s="42"/>
      <c r="H990" s="79"/>
      <c r="I990" s="79"/>
    </row>
    <row r="991" spans="2:9" x14ac:dyDescent="0.2">
      <c r="B991"/>
      <c r="C991"/>
      <c r="E991" s="41"/>
      <c r="F991" s="42"/>
      <c r="H991" s="79"/>
      <c r="I991" s="79"/>
    </row>
    <row r="992" spans="2:9" x14ac:dyDescent="0.2">
      <c r="B992"/>
      <c r="C992"/>
      <c r="E992" s="41"/>
      <c r="F992" s="42"/>
      <c r="H992" s="79"/>
      <c r="I992" s="79"/>
    </row>
    <row r="993" spans="2:9" x14ac:dyDescent="0.2">
      <c r="B993"/>
      <c r="C993"/>
      <c r="E993" s="41"/>
      <c r="F993" s="42"/>
      <c r="H993" s="79"/>
      <c r="I993" s="79"/>
    </row>
    <row r="994" spans="2:9" x14ac:dyDescent="0.2">
      <c r="B994"/>
      <c r="C994"/>
      <c r="E994" s="41"/>
      <c r="F994" s="42"/>
      <c r="H994" s="79"/>
      <c r="I994" s="79"/>
    </row>
    <row r="995" spans="2:9" x14ac:dyDescent="0.2">
      <c r="B995"/>
      <c r="C995"/>
      <c r="E995" s="41"/>
      <c r="F995" s="42"/>
      <c r="H995" s="79"/>
      <c r="I995" s="79"/>
    </row>
    <row r="996" spans="2:9" x14ac:dyDescent="0.2">
      <c r="B996"/>
      <c r="C996"/>
      <c r="E996" s="41"/>
      <c r="F996" s="42"/>
      <c r="H996" s="79"/>
      <c r="I996" s="79"/>
    </row>
    <row r="997" spans="2:9" x14ac:dyDescent="0.2">
      <c r="B997"/>
      <c r="C997"/>
      <c r="E997" s="41"/>
      <c r="F997" s="42"/>
      <c r="H997" s="79"/>
      <c r="I997" s="79"/>
    </row>
    <row r="998" spans="2:9" x14ac:dyDescent="0.2">
      <c r="B998"/>
      <c r="C998"/>
      <c r="E998" s="41"/>
      <c r="F998" s="42"/>
      <c r="H998" s="79"/>
      <c r="I998" s="79"/>
    </row>
    <row r="999" spans="2:9" x14ac:dyDescent="0.2">
      <c r="B999"/>
      <c r="C999"/>
      <c r="E999" s="41"/>
      <c r="F999" s="42"/>
      <c r="H999" s="79"/>
      <c r="I999" s="79"/>
    </row>
    <row r="1000" spans="2:9" x14ac:dyDescent="0.2">
      <c r="B1000"/>
      <c r="C1000"/>
      <c r="E1000" s="41"/>
      <c r="F1000" s="42"/>
      <c r="H1000" s="79"/>
      <c r="I1000" s="79"/>
    </row>
    <row r="1001" spans="2:9" x14ac:dyDescent="0.2">
      <c r="B1001"/>
      <c r="C1001"/>
      <c r="E1001" s="41"/>
      <c r="F1001" s="42"/>
      <c r="H1001" s="79"/>
      <c r="I1001" s="79"/>
    </row>
    <row r="1002" spans="2:9" x14ac:dyDescent="0.2">
      <c r="B1002"/>
      <c r="C1002"/>
      <c r="E1002" s="41"/>
      <c r="F1002" s="42"/>
      <c r="H1002" s="79"/>
      <c r="I1002" s="79"/>
    </row>
    <row r="1003" spans="2:9" x14ac:dyDescent="0.2">
      <c r="B1003"/>
      <c r="C1003"/>
      <c r="E1003" s="41"/>
      <c r="F1003" s="42"/>
      <c r="H1003" s="79"/>
      <c r="I1003" s="79"/>
    </row>
    <row r="1004" spans="2:9" x14ac:dyDescent="0.2">
      <c r="B1004"/>
      <c r="C1004"/>
      <c r="E1004" s="41"/>
      <c r="F1004" s="42"/>
      <c r="H1004" s="79"/>
      <c r="I1004" s="79"/>
    </row>
    <row r="1005" spans="2:9" x14ac:dyDescent="0.2">
      <c r="B1005"/>
      <c r="C1005"/>
      <c r="E1005" s="41"/>
      <c r="F1005" s="42"/>
      <c r="H1005" s="79"/>
      <c r="I1005" s="79"/>
    </row>
    <row r="1006" spans="2:9" x14ac:dyDescent="0.2">
      <c r="B1006"/>
      <c r="C1006"/>
      <c r="E1006" s="41"/>
      <c r="F1006" s="42"/>
      <c r="H1006" s="79"/>
      <c r="I1006" s="79"/>
    </row>
    <row r="1007" spans="2:9" x14ac:dyDescent="0.2">
      <c r="B1007"/>
      <c r="C1007"/>
      <c r="E1007" s="41"/>
      <c r="F1007" s="42"/>
      <c r="H1007" s="79"/>
      <c r="I1007" s="79"/>
    </row>
    <row r="1008" spans="2:9" x14ac:dyDescent="0.2">
      <c r="B1008"/>
      <c r="C1008"/>
      <c r="E1008" s="41"/>
      <c r="F1008" s="42"/>
      <c r="H1008" s="79"/>
      <c r="I1008" s="79"/>
    </row>
    <row r="1009" spans="2:9" x14ac:dyDescent="0.2">
      <c r="B1009"/>
      <c r="C1009"/>
      <c r="E1009" s="41"/>
      <c r="F1009" s="42"/>
      <c r="H1009" s="79"/>
      <c r="I1009" s="79"/>
    </row>
    <row r="1010" spans="2:9" x14ac:dyDescent="0.2">
      <c r="B1010"/>
      <c r="C1010"/>
      <c r="E1010" s="41"/>
      <c r="F1010" s="42"/>
      <c r="H1010" s="79"/>
      <c r="I1010" s="79"/>
    </row>
    <row r="1011" spans="2:9" x14ac:dyDescent="0.2">
      <c r="B1011"/>
      <c r="C1011"/>
      <c r="E1011" s="41"/>
      <c r="F1011" s="42"/>
      <c r="H1011" s="79"/>
      <c r="I1011" s="79"/>
    </row>
    <row r="1012" spans="2:9" x14ac:dyDescent="0.2">
      <c r="B1012"/>
      <c r="C1012"/>
      <c r="E1012" s="41"/>
      <c r="F1012" s="42"/>
      <c r="H1012" s="79"/>
      <c r="I1012" s="79"/>
    </row>
    <row r="1013" spans="2:9" x14ac:dyDescent="0.2">
      <c r="B1013"/>
      <c r="C1013"/>
      <c r="E1013" s="41"/>
      <c r="F1013" s="42"/>
      <c r="H1013" s="79"/>
      <c r="I1013" s="79"/>
    </row>
    <row r="1014" spans="2:9" x14ac:dyDescent="0.2">
      <c r="B1014"/>
      <c r="C1014"/>
      <c r="E1014" s="41"/>
      <c r="F1014" s="42"/>
      <c r="H1014" s="79"/>
      <c r="I1014" s="79"/>
    </row>
    <row r="1015" spans="2:9" x14ac:dyDescent="0.2">
      <c r="B1015"/>
      <c r="C1015"/>
      <c r="E1015" s="41"/>
      <c r="F1015" s="42"/>
      <c r="H1015" s="79"/>
      <c r="I1015" s="79"/>
    </row>
    <row r="1016" spans="2:9" x14ac:dyDescent="0.2">
      <c r="B1016"/>
      <c r="C1016"/>
      <c r="E1016" s="41"/>
      <c r="F1016" s="42"/>
      <c r="H1016" s="79"/>
      <c r="I1016" s="79"/>
    </row>
    <row r="1017" spans="2:9" x14ac:dyDescent="0.2">
      <c r="B1017"/>
      <c r="C1017"/>
      <c r="E1017" s="41"/>
      <c r="F1017" s="42"/>
      <c r="H1017" s="79"/>
      <c r="I1017" s="79"/>
    </row>
    <row r="1018" spans="2:9" x14ac:dyDescent="0.2">
      <c r="B1018"/>
      <c r="C1018"/>
      <c r="E1018" s="41"/>
      <c r="F1018" s="42"/>
      <c r="H1018" s="79"/>
      <c r="I1018" s="79"/>
    </row>
    <row r="1019" spans="2:9" x14ac:dyDescent="0.2">
      <c r="B1019"/>
      <c r="E1019" s="41"/>
      <c r="F1019" s="42"/>
      <c r="H1019" s="79"/>
      <c r="I1019" s="79"/>
    </row>
    <row r="1020" spans="2:9" x14ac:dyDescent="0.2">
      <c r="B1020"/>
      <c r="C1020"/>
      <c r="E1020" s="41"/>
      <c r="F1020" s="42"/>
      <c r="H1020" s="79"/>
      <c r="I1020" s="79"/>
    </row>
    <row r="1021" spans="2:9" x14ac:dyDescent="0.2">
      <c r="B1021"/>
      <c r="E1021" s="41"/>
      <c r="F1021" s="42"/>
      <c r="H1021" s="79"/>
      <c r="I1021" s="79"/>
    </row>
    <row r="1022" spans="2:9" x14ac:dyDescent="0.2">
      <c r="B1022"/>
      <c r="C1022"/>
      <c r="E1022" s="41"/>
      <c r="F1022" s="42"/>
      <c r="H1022" s="79"/>
      <c r="I1022" s="79"/>
    </row>
    <row r="1023" spans="2:9" x14ac:dyDescent="0.2">
      <c r="B1023"/>
      <c r="C1023"/>
      <c r="E1023" s="41"/>
      <c r="F1023" s="42"/>
      <c r="H1023" s="79"/>
      <c r="I1023" s="79"/>
    </row>
    <row r="1024" spans="2:9" x14ac:dyDescent="0.2">
      <c r="B1024"/>
      <c r="C1024"/>
      <c r="E1024" s="41"/>
      <c r="F1024" s="42"/>
      <c r="H1024" s="79"/>
      <c r="I1024" s="79"/>
    </row>
    <row r="1025" spans="2:9" x14ac:dyDescent="0.2">
      <c r="B1025"/>
      <c r="C1025"/>
      <c r="E1025" s="41"/>
      <c r="F1025" s="42"/>
      <c r="H1025" s="79"/>
      <c r="I1025" s="79"/>
    </row>
    <row r="1026" spans="2:9" x14ac:dyDescent="0.2">
      <c r="B1026"/>
      <c r="E1026" s="41"/>
      <c r="F1026" s="42"/>
      <c r="H1026" s="79"/>
      <c r="I1026" s="79"/>
    </row>
    <row r="1027" spans="2:9" x14ac:dyDescent="0.2">
      <c r="B1027"/>
      <c r="C1027"/>
      <c r="E1027" s="41"/>
      <c r="F1027" s="42"/>
      <c r="H1027" s="79"/>
      <c r="I1027" s="79"/>
    </row>
    <row r="1028" spans="2:9" x14ac:dyDescent="0.2">
      <c r="B1028"/>
      <c r="C1028"/>
      <c r="E1028" s="41"/>
      <c r="F1028" s="42"/>
      <c r="H1028" s="79"/>
      <c r="I1028" s="79"/>
    </row>
    <row r="1029" spans="2:9" x14ac:dyDescent="0.2">
      <c r="B1029"/>
      <c r="C1029"/>
      <c r="E1029" s="41"/>
      <c r="F1029" s="42"/>
      <c r="H1029" s="79"/>
      <c r="I1029" s="79"/>
    </row>
    <row r="1030" spans="2:9" x14ac:dyDescent="0.2">
      <c r="B1030"/>
      <c r="C1030"/>
      <c r="E1030" s="41"/>
      <c r="F1030" s="42"/>
      <c r="H1030" s="79"/>
      <c r="I1030" s="79"/>
    </row>
    <row r="1031" spans="2:9" x14ac:dyDescent="0.2">
      <c r="B1031"/>
      <c r="C1031"/>
      <c r="E1031" s="41"/>
      <c r="F1031" s="42"/>
      <c r="H1031" s="79"/>
      <c r="I1031" s="79"/>
    </row>
    <row r="1032" spans="2:9" x14ac:dyDescent="0.2">
      <c r="B1032"/>
      <c r="C1032"/>
      <c r="E1032" s="41"/>
      <c r="F1032" s="42"/>
      <c r="H1032" s="79"/>
      <c r="I1032" s="79"/>
    </row>
    <row r="1033" spans="2:9" x14ac:dyDescent="0.2">
      <c r="B1033"/>
      <c r="C1033"/>
      <c r="E1033" s="41"/>
      <c r="F1033" s="42"/>
      <c r="H1033" s="79"/>
      <c r="I1033" s="79"/>
    </row>
    <row r="1034" spans="2:9" x14ac:dyDescent="0.2">
      <c r="B1034"/>
      <c r="C1034"/>
      <c r="E1034" s="41"/>
      <c r="F1034" s="42"/>
      <c r="H1034" s="79"/>
      <c r="I1034" s="79"/>
    </row>
    <row r="1035" spans="2:9" x14ac:dyDescent="0.2">
      <c r="B1035"/>
      <c r="E1035" s="41"/>
      <c r="F1035" s="42"/>
      <c r="H1035" s="79"/>
      <c r="I1035" s="79"/>
    </row>
    <row r="1036" spans="2:9" x14ac:dyDescent="0.2">
      <c r="B1036"/>
      <c r="C1036"/>
      <c r="E1036" s="41"/>
      <c r="F1036" s="42"/>
      <c r="H1036" s="79"/>
      <c r="I1036" s="79"/>
    </row>
    <row r="1037" spans="2:9" x14ac:dyDescent="0.2">
      <c r="B1037"/>
      <c r="C1037"/>
      <c r="E1037" s="41"/>
      <c r="F1037" s="42"/>
      <c r="H1037" s="79"/>
      <c r="I1037" s="79"/>
    </row>
    <row r="1038" spans="2:9" x14ac:dyDescent="0.2">
      <c r="B1038"/>
      <c r="C1038"/>
      <c r="E1038" s="41"/>
      <c r="F1038" s="42"/>
      <c r="H1038" s="79"/>
      <c r="I1038" s="79"/>
    </row>
    <row r="1039" spans="2:9" x14ac:dyDescent="0.2">
      <c r="B1039"/>
      <c r="C1039"/>
      <c r="E1039" s="41"/>
      <c r="F1039" s="42"/>
      <c r="H1039" s="79"/>
      <c r="I1039" s="79"/>
    </row>
    <row r="1040" spans="2:9" x14ac:dyDescent="0.2">
      <c r="B1040"/>
      <c r="C1040"/>
      <c r="E1040" s="41"/>
      <c r="F1040" s="42"/>
      <c r="H1040" s="79"/>
      <c r="I1040" s="79"/>
    </row>
    <row r="1041" spans="2:14" x14ac:dyDescent="0.2">
      <c r="B1041"/>
      <c r="C1041"/>
      <c r="E1041" s="41"/>
      <c r="F1041" s="42"/>
      <c r="H1041" s="79"/>
      <c r="I1041" s="79"/>
    </row>
    <row r="1042" spans="2:14" x14ac:dyDescent="0.2">
      <c r="B1042"/>
      <c r="C1042"/>
      <c r="E1042" s="41"/>
      <c r="F1042" s="42"/>
      <c r="H1042" s="79"/>
      <c r="I1042" s="79"/>
    </row>
    <row r="1043" spans="2:14" x14ac:dyDescent="0.2">
      <c r="B1043"/>
      <c r="E1043" s="41"/>
      <c r="F1043" s="42"/>
      <c r="H1043" s="79"/>
      <c r="I1043" s="79"/>
    </row>
    <row r="1044" spans="2:14" x14ac:dyDescent="0.2">
      <c r="B1044"/>
      <c r="C1044"/>
      <c r="E1044" s="41"/>
      <c r="F1044" s="42"/>
      <c r="H1044" s="79"/>
      <c r="I1044" s="79"/>
    </row>
    <row r="1045" spans="2:14" x14ac:dyDescent="0.2">
      <c r="B1045"/>
      <c r="C1045"/>
      <c r="E1045" s="41"/>
      <c r="F1045" s="42"/>
      <c r="H1045" s="79"/>
      <c r="I1045" s="79"/>
    </row>
    <row r="1046" spans="2:14" x14ac:dyDescent="0.2">
      <c r="B1046"/>
      <c r="C1046"/>
      <c r="E1046" s="41"/>
      <c r="F1046" s="42"/>
      <c r="H1046" s="79"/>
      <c r="I1046" s="79"/>
    </row>
    <row r="1047" spans="2:14" x14ac:dyDescent="0.2">
      <c r="B1047"/>
      <c r="C1047"/>
      <c r="E1047" s="41"/>
      <c r="F1047" s="42"/>
      <c r="H1047" s="79"/>
      <c r="I1047" s="79"/>
    </row>
    <row r="1048" spans="2:14" x14ac:dyDescent="0.2">
      <c r="B1048"/>
      <c r="C1048"/>
      <c r="E1048" s="41"/>
      <c r="F1048" s="42"/>
      <c r="H1048" s="79"/>
      <c r="I1048" s="79"/>
    </row>
    <row r="1049" spans="2:14" x14ac:dyDescent="0.2">
      <c r="B1049"/>
      <c r="C1049"/>
      <c r="E1049" s="41"/>
      <c r="F1049" s="42"/>
      <c r="H1049" s="79"/>
      <c r="I1049" s="79"/>
    </row>
    <row r="1050" spans="2:14" x14ac:dyDescent="0.2">
      <c r="B1050"/>
      <c r="C1050"/>
      <c r="E1050" s="41"/>
      <c r="F1050" s="42"/>
      <c r="H1050" s="79"/>
      <c r="I1050" s="79"/>
    </row>
    <row r="1051" spans="2:14" x14ac:dyDescent="0.2">
      <c r="B1051"/>
      <c r="C1051"/>
      <c r="E1051" s="41"/>
      <c r="F1051" s="42"/>
      <c r="H1051" s="79"/>
      <c r="I1051" s="79"/>
    </row>
    <row r="1052" spans="2:14" x14ac:dyDescent="0.2">
      <c r="B1052"/>
      <c r="C1052"/>
      <c r="E1052" s="41"/>
      <c r="F1052" s="42"/>
      <c r="H1052" s="79"/>
      <c r="I1052" s="79"/>
    </row>
    <row r="1053" spans="2:14" x14ac:dyDescent="0.2">
      <c r="B1053"/>
      <c r="C1053"/>
      <c r="E1053" s="41"/>
      <c r="F1053" s="42"/>
      <c r="H1053" s="79"/>
      <c r="I1053" s="79"/>
    </row>
    <row r="1054" spans="2:14" x14ac:dyDescent="0.2">
      <c r="B1054"/>
      <c r="C1054"/>
      <c r="E1054" s="41"/>
      <c r="F1054" s="42"/>
      <c r="H1054" s="79"/>
      <c r="I1054" s="79"/>
    </row>
    <row r="1055" spans="2:14" x14ac:dyDescent="0.2">
      <c r="B1055"/>
      <c r="C1055"/>
      <c r="E1055" s="41"/>
      <c r="F1055" s="42"/>
      <c r="H1055" s="79"/>
      <c r="I1055" s="79"/>
    </row>
    <row r="1056" spans="2:14" x14ac:dyDescent="0.2">
      <c r="B1056"/>
      <c r="C1056"/>
      <c r="E1056" s="41"/>
      <c r="F1056" s="42"/>
      <c r="H1056" s="79"/>
      <c r="I1056" s="79"/>
      <c r="K1056" s="2">
        <f>(COUNTIF($B$2:$B1056,$B1056)=1)+0</f>
        <v>0</v>
      </c>
      <c r="L1056" s="2" t="str">
        <f>IF(K1056=1,RANK(H1056,$H$2:$H$1208,0),"Alternate event")</f>
        <v>Alternate event</v>
      </c>
      <c r="M1056" s="2" t="str">
        <f t="shared" ref="M1056:M1079" si="41">B1056&amp;C1056</f>
        <v/>
      </c>
      <c r="N1056" t="str">
        <f>IF(COUNTIFS($M$2:$M$3996, M1056)&gt;1, "Duplicate", "Unique")</f>
        <v>Duplicate</v>
      </c>
    </row>
    <row r="1057" spans="2:14" x14ac:dyDescent="0.2">
      <c r="B1057"/>
      <c r="C1057"/>
      <c r="E1057" s="41"/>
      <c r="F1057" s="42"/>
      <c r="H1057" s="79"/>
      <c r="I1057" s="79"/>
      <c r="K1057" s="2">
        <f>(COUNTIF($B$2:$B1057,$B1057)=1)+0</f>
        <v>0</v>
      </c>
      <c r="L1057" s="2" t="str">
        <f>IF(K1057=1,RANK(H1057,$H$2:$H$1208,0),"Alternate event")</f>
        <v>Alternate event</v>
      </c>
      <c r="M1057" s="2" t="str">
        <f t="shared" si="41"/>
        <v/>
      </c>
      <c r="N1057" t="str">
        <f>IF(COUNTIFS($M$2:$M$3996, M1057)&gt;1, "Duplicate", "Unique")</f>
        <v>Duplicate</v>
      </c>
    </row>
    <row r="1058" spans="2:14" x14ac:dyDescent="0.2">
      <c r="B1058"/>
      <c r="C1058"/>
      <c r="E1058" s="41"/>
      <c r="F1058" s="42"/>
      <c r="H1058" s="79"/>
      <c r="I1058" s="79"/>
      <c r="K1058" s="2">
        <f>(COUNTIF($B$2:$B1058,$B1058)=1)+0</f>
        <v>0</v>
      </c>
      <c r="L1058" s="2" t="str">
        <f>IF(K1058=1,RANK(H1058,$H$2:$H$1208,0),"Alternate event")</f>
        <v>Alternate event</v>
      </c>
      <c r="M1058" s="2" t="str">
        <f t="shared" si="41"/>
        <v/>
      </c>
      <c r="N1058" t="str">
        <f>IF(COUNTIFS($M$2:$M$3996, M1058)&gt;1, "Duplicate", "Unique")</f>
        <v>Duplicate</v>
      </c>
    </row>
    <row r="1059" spans="2:14" x14ac:dyDescent="0.2">
      <c r="B1059"/>
      <c r="E1059" s="41"/>
      <c r="F1059" s="42"/>
      <c r="H1059" s="79"/>
      <c r="I1059" s="79"/>
      <c r="K1059" s="2">
        <f>(COUNTIF($B$2:$B1059,$B1059)=1)+0</f>
        <v>0</v>
      </c>
      <c r="L1059" s="2" t="str">
        <f>IF(K1059=1,RANK(H1059,$H$2:$H$1208,0),"Alternate event")</f>
        <v>Alternate event</v>
      </c>
      <c r="M1059" s="2" t="str">
        <f t="shared" si="41"/>
        <v/>
      </c>
      <c r="N1059" t="str">
        <f>IF(COUNTIFS($M$2:$M$3996, M1059)&gt;1, "Duplicate", "Unique")</f>
        <v>Duplicate</v>
      </c>
    </row>
    <row r="1060" spans="2:14" x14ac:dyDescent="0.2">
      <c r="B1060"/>
      <c r="C1060"/>
      <c r="E1060" s="41"/>
      <c r="F1060" s="42"/>
      <c r="H1060" s="79"/>
      <c r="I1060" s="79"/>
      <c r="K1060" s="2">
        <f>(COUNTIF($B$2:$B1060,$B1060)=1)+0</f>
        <v>0</v>
      </c>
      <c r="L1060" s="2" t="str">
        <f>IF(K1060=1,RANK(H1060,$H$2:$H$1208,0),"Alternate event")</f>
        <v>Alternate event</v>
      </c>
      <c r="M1060" s="2" t="str">
        <f t="shared" si="41"/>
        <v/>
      </c>
      <c r="N1060" t="str">
        <f>IF(COUNTIFS($M$2:$M$3996, M1060)&gt;1, "Duplicate", "Unique")</f>
        <v>Duplicate</v>
      </c>
    </row>
    <row r="1061" spans="2:14" x14ac:dyDescent="0.2">
      <c r="B1061"/>
      <c r="C1061"/>
      <c r="E1061" s="41"/>
      <c r="F1061" s="42"/>
      <c r="H1061" s="79"/>
      <c r="I1061" s="79"/>
      <c r="K1061" s="2">
        <f>(COUNTIF($B$2:$B1061,$B1061)=1)+0</f>
        <v>0</v>
      </c>
      <c r="L1061" s="2" t="str">
        <f>IF(K1061=1,RANK(H1061,$H$2:$H$1208,0),"Alternate event")</f>
        <v>Alternate event</v>
      </c>
      <c r="M1061" s="2" t="str">
        <f t="shared" si="41"/>
        <v/>
      </c>
      <c r="N1061" t="str">
        <f>IF(COUNTIFS($M$2:$M$3996, M1061)&gt;1, "Duplicate", "Unique")</f>
        <v>Duplicate</v>
      </c>
    </row>
    <row r="1062" spans="2:14" x14ac:dyDescent="0.2">
      <c r="B1062"/>
      <c r="C1062"/>
      <c r="E1062" s="41"/>
      <c r="F1062" s="42"/>
      <c r="H1062" s="79"/>
      <c r="I1062" s="79"/>
      <c r="K1062" s="2">
        <f>(COUNTIF($B$2:$B1062,$B1062)=1)+0</f>
        <v>0</v>
      </c>
      <c r="L1062" s="2" t="str">
        <f>IF(K1062=1,RANK(H1062,$H$2:$H$1208,0),"Alternate event")</f>
        <v>Alternate event</v>
      </c>
      <c r="M1062" s="2" t="str">
        <f t="shared" si="41"/>
        <v/>
      </c>
      <c r="N1062" t="str">
        <f>IF(COUNTIFS($M$2:$M$3996, M1062)&gt;1, "Duplicate", "Unique")</f>
        <v>Duplicate</v>
      </c>
    </row>
    <row r="1063" spans="2:14" x14ac:dyDescent="0.2">
      <c r="B1063"/>
      <c r="C1063"/>
      <c r="E1063" s="41"/>
      <c r="F1063" s="42"/>
      <c r="H1063" s="79"/>
      <c r="I1063" s="79"/>
      <c r="K1063" s="2">
        <f>(COUNTIF($B$2:$B1063,$B1063)=1)+0</f>
        <v>0</v>
      </c>
      <c r="L1063" s="2" t="str">
        <f>IF(K1063=1,RANK(H1063,$H$2:$H$1208,0),"Alternate event")</f>
        <v>Alternate event</v>
      </c>
      <c r="M1063" s="2" t="str">
        <f t="shared" si="41"/>
        <v/>
      </c>
      <c r="N1063" t="str">
        <f>IF(COUNTIFS($M$2:$M$3996, M1063)&gt;1, "Duplicate", "Unique")</f>
        <v>Duplicate</v>
      </c>
    </row>
    <row r="1064" spans="2:14" x14ac:dyDescent="0.2">
      <c r="B1064"/>
      <c r="C1064"/>
      <c r="E1064" s="41"/>
      <c r="F1064" s="42"/>
      <c r="H1064" s="79"/>
      <c r="I1064" s="79"/>
      <c r="K1064" s="2">
        <f>(COUNTIF($B$2:$B1064,$B1064)=1)+0</f>
        <v>0</v>
      </c>
      <c r="L1064" s="2" t="str">
        <f>IF(K1064=1,RANK(H1064,$H$2:$H$1208,0),"Alternate event")</f>
        <v>Alternate event</v>
      </c>
      <c r="M1064" s="2" t="str">
        <f t="shared" si="41"/>
        <v/>
      </c>
      <c r="N1064" t="str">
        <f>IF(COUNTIFS($M$2:$M$3996, M1064)&gt;1, "Duplicate", "Unique")</f>
        <v>Duplicate</v>
      </c>
    </row>
    <row r="1065" spans="2:14" x14ac:dyDescent="0.2">
      <c r="B1065"/>
      <c r="C1065"/>
      <c r="E1065" s="41"/>
      <c r="F1065" s="42"/>
      <c r="H1065" s="79"/>
      <c r="I1065" s="79"/>
      <c r="K1065" s="2">
        <f>(COUNTIF($B$2:$B1065,$B1065)=1)+0</f>
        <v>0</v>
      </c>
      <c r="L1065" s="2" t="str">
        <f>IF(K1065=1,RANK(H1065,$H$2:$H$1208,0),"Alternate event")</f>
        <v>Alternate event</v>
      </c>
      <c r="M1065" s="2" t="str">
        <f t="shared" si="41"/>
        <v/>
      </c>
      <c r="N1065" t="str">
        <f>IF(COUNTIFS($M$2:$M$3996, M1065)&gt;1, "Duplicate", "Unique")</f>
        <v>Duplicate</v>
      </c>
    </row>
    <row r="1066" spans="2:14" x14ac:dyDescent="0.2">
      <c r="B1066"/>
      <c r="C1066"/>
      <c r="E1066" s="41"/>
      <c r="F1066" s="42"/>
      <c r="H1066" s="79"/>
      <c r="I1066" s="79"/>
      <c r="K1066" s="2">
        <f>(COUNTIF($B$2:$B1066,$B1066)=1)+0</f>
        <v>0</v>
      </c>
      <c r="L1066" s="2" t="str">
        <f>IF(K1066=1,RANK(H1066,$H$2:$H$1208,0),"Alternate event")</f>
        <v>Alternate event</v>
      </c>
      <c r="M1066" s="2" t="str">
        <f t="shared" si="41"/>
        <v/>
      </c>
      <c r="N1066" t="str">
        <f>IF(COUNTIFS($M$2:$M$3996, M1066)&gt;1, "Duplicate", "Unique")</f>
        <v>Duplicate</v>
      </c>
    </row>
    <row r="1067" spans="2:14" x14ac:dyDescent="0.2">
      <c r="B1067"/>
      <c r="C1067"/>
      <c r="E1067" s="41"/>
      <c r="F1067" s="42"/>
      <c r="H1067" s="79"/>
      <c r="I1067" s="79"/>
      <c r="K1067" s="2">
        <f>(COUNTIF($B$2:$B1067,$B1067)=1)+0</f>
        <v>0</v>
      </c>
      <c r="L1067" s="2" t="str">
        <f>IF(K1067=1,RANK(H1067,$H$2:$H$1208,0),"Alternate event")</f>
        <v>Alternate event</v>
      </c>
      <c r="M1067" s="2" t="str">
        <f t="shared" si="41"/>
        <v/>
      </c>
      <c r="N1067" t="str">
        <f>IF(COUNTIFS($M$2:$M$3996, M1067)&gt;1, "Duplicate", "Unique")</f>
        <v>Duplicate</v>
      </c>
    </row>
    <row r="1068" spans="2:14" x14ac:dyDescent="0.2">
      <c r="B1068"/>
      <c r="C1068"/>
      <c r="E1068" s="41"/>
      <c r="F1068" s="42"/>
      <c r="H1068" s="79"/>
      <c r="I1068" s="79"/>
      <c r="K1068" s="2">
        <f>(COUNTIF($B$2:$B1068,$B1068)=1)+0</f>
        <v>0</v>
      </c>
      <c r="L1068" s="2" t="str">
        <f>IF(K1068=1,RANK(H1068,$H$2:$H$1208,0),"Alternate event")</f>
        <v>Alternate event</v>
      </c>
      <c r="M1068" s="2" t="str">
        <f t="shared" si="41"/>
        <v/>
      </c>
      <c r="N1068" t="str">
        <f>IF(COUNTIFS($M$2:$M$3996, M1068)&gt;1, "Duplicate", "Unique")</f>
        <v>Duplicate</v>
      </c>
    </row>
    <row r="1069" spans="2:14" x14ac:dyDescent="0.2">
      <c r="B1069"/>
      <c r="C1069"/>
      <c r="E1069" s="41"/>
      <c r="F1069" s="42"/>
      <c r="H1069" s="79"/>
      <c r="I1069" s="79"/>
      <c r="K1069" s="2">
        <f>(COUNTIF($B$2:$B1069,$B1069)=1)+0</f>
        <v>0</v>
      </c>
      <c r="L1069" s="2" t="str">
        <f>IF(K1069=1,RANK(H1069,$H$2:$H$1208,0),"Alternate event")</f>
        <v>Alternate event</v>
      </c>
      <c r="M1069" s="2" t="str">
        <f t="shared" si="41"/>
        <v/>
      </c>
      <c r="N1069" t="str">
        <f>IF(COUNTIFS($M$2:$M$3996, M1069)&gt;1, "Duplicate", "Unique")</f>
        <v>Duplicate</v>
      </c>
    </row>
    <row r="1070" spans="2:14" x14ac:dyDescent="0.2">
      <c r="B1070"/>
      <c r="C1070"/>
      <c r="E1070" s="41"/>
      <c r="F1070" s="42"/>
      <c r="H1070" s="79"/>
      <c r="I1070" s="79"/>
      <c r="K1070" s="2">
        <f>(COUNTIF($B$2:$B1070,$B1070)=1)+0</f>
        <v>0</v>
      </c>
      <c r="L1070" s="2" t="str">
        <f>IF(K1070=1,RANK(H1070,$H$2:$H$1208,0),"Alternate event")</f>
        <v>Alternate event</v>
      </c>
      <c r="M1070" s="2" t="str">
        <f t="shared" si="41"/>
        <v/>
      </c>
      <c r="N1070" t="str">
        <f>IF(COUNTIFS($M$2:$M$3996, M1070)&gt;1, "Duplicate", "Unique")</f>
        <v>Duplicate</v>
      </c>
    </row>
    <row r="1071" spans="2:14" x14ac:dyDescent="0.2">
      <c r="B1071"/>
      <c r="C1071"/>
      <c r="E1071" s="41"/>
      <c r="F1071" s="42"/>
      <c r="H1071" s="79"/>
      <c r="I1071" s="79"/>
      <c r="K1071" s="2">
        <f>(COUNTIF($B$2:$B1071,$B1071)=1)+0</f>
        <v>0</v>
      </c>
      <c r="L1071" s="2" t="str">
        <f>IF(K1071=1,RANK(H1071,$H$2:$H$1208,0),"Alternate event")</f>
        <v>Alternate event</v>
      </c>
      <c r="M1071" s="2" t="str">
        <f t="shared" si="41"/>
        <v/>
      </c>
      <c r="N1071" t="str">
        <f>IF(COUNTIFS($M$2:$M$3996, M1071)&gt;1, "Duplicate", "Unique")</f>
        <v>Duplicate</v>
      </c>
    </row>
    <row r="1072" spans="2:14" x14ac:dyDescent="0.2">
      <c r="B1072"/>
      <c r="C1072"/>
      <c r="E1072" s="41"/>
      <c r="F1072" s="42"/>
      <c r="H1072" s="79"/>
      <c r="I1072" s="79"/>
      <c r="K1072" s="2">
        <f>(COUNTIF($B$2:$B1072,$B1072)=1)+0</f>
        <v>0</v>
      </c>
      <c r="L1072" s="2" t="str">
        <f>IF(K1072=1,RANK(H1072,$H$2:$H$1208,0),"Alternate event")</f>
        <v>Alternate event</v>
      </c>
      <c r="M1072" s="2" t="str">
        <f t="shared" si="41"/>
        <v/>
      </c>
      <c r="N1072" t="str">
        <f>IF(COUNTIFS($M$2:$M$3996, M1072)&gt;1, "Duplicate", "Unique")</f>
        <v>Duplicate</v>
      </c>
    </row>
    <row r="1073" spans="2:14" x14ac:dyDescent="0.2">
      <c r="B1073"/>
      <c r="C1073"/>
      <c r="E1073" s="41"/>
      <c r="F1073" s="42"/>
      <c r="H1073" s="79"/>
      <c r="I1073" s="79"/>
      <c r="K1073" s="2">
        <f>(COUNTIF($B$2:$B1073,$B1073)=1)+0</f>
        <v>0</v>
      </c>
      <c r="L1073" s="2" t="str">
        <f>IF(K1073=1,RANK(H1073,$H$2:$H$1208,0),"Alternate event")</f>
        <v>Alternate event</v>
      </c>
      <c r="M1073" s="2" t="str">
        <f t="shared" si="41"/>
        <v/>
      </c>
      <c r="N1073" t="str">
        <f>IF(COUNTIFS($M$2:$M$3996, M1073)&gt;1, "Duplicate", "Unique")</f>
        <v>Duplicate</v>
      </c>
    </row>
    <row r="1074" spans="2:14" x14ac:dyDescent="0.2">
      <c r="B1074"/>
      <c r="C1074"/>
      <c r="E1074" s="41"/>
      <c r="F1074" s="42"/>
      <c r="H1074" s="79"/>
      <c r="I1074" s="79"/>
      <c r="K1074" s="2">
        <f>(COUNTIF($B$2:$B1074,$B1074)=1)+0</f>
        <v>0</v>
      </c>
      <c r="L1074" s="2" t="str">
        <f>IF(K1074=1,RANK(H1074,$H$2:$H$1208,0),"Alternate event")</f>
        <v>Alternate event</v>
      </c>
      <c r="M1074" s="2" t="str">
        <f t="shared" si="41"/>
        <v/>
      </c>
      <c r="N1074" t="str">
        <f>IF(COUNTIFS($M$2:$M$3996, M1074)&gt;1, "Duplicate", "Unique")</f>
        <v>Duplicate</v>
      </c>
    </row>
    <row r="1075" spans="2:14" x14ac:dyDescent="0.2">
      <c r="B1075"/>
      <c r="C1075"/>
      <c r="E1075" s="41"/>
      <c r="F1075" s="42"/>
      <c r="H1075" s="79"/>
      <c r="I1075" s="79"/>
      <c r="K1075" s="2">
        <f>(COUNTIF($B$2:$B1075,$B1075)=1)+0</f>
        <v>0</v>
      </c>
      <c r="L1075" s="2" t="str">
        <f>IF(K1075=1,RANK(H1075,$H$2:$H$1208,0),"Alternate event")</f>
        <v>Alternate event</v>
      </c>
      <c r="M1075" s="2" t="str">
        <f t="shared" si="41"/>
        <v/>
      </c>
      <c r="N1075" t="str">
        <f>IF(COUNTIFS($M$2:$M$3996, M1075)&gt;1, "Duplicate", "Unique")</f>
        <v>Duplicate</v>
      </c>
    </row>
    <row r="1076" spans="2:14" x14ac:dyDescent="0.2">
      <c r="B1076"/>
      <c r="E1076" s="41"/>
      <c r="F1076" s="42"/>
      <c r="H1076" s="79"/>
      <c r="I1076" s="79"/>
      <c r="K1076" s="2">
        <f>(COUNTIF($B$2:$B1076,$B1076)=1)+0</f>
        <v>0</v>
      </c>
      <c r="L1076" s="2" t="str">
        <f>IF(K1076=1,RANK(H1076,$H$2:$H$1208,0),"Alternate event")</f>
        <v>Alternate event</v>
      </c>
      <c r="M1076" s="2" t="str">
        <f t="shared" si="41"/>
        <v/>
      </c>
      <c r="N1076" t="str">
        <f>IF(COUNTIFS($M$2:$M$3996, M1076)&gt;1, "Duplicate", "Unique")</f>
        <v>Duplicate</v>
      </c>
    </row>
    <row r="1077" spans="2:14" x14ac:dyDescent="0.2">
      <c r="B1077"/>
      <c r="C1077"/>
      <c r="E1077" s="41"/>
      <c r="F1077" s="42"/>
      <c r="H1077" s="79"/>
      <c r="I1077" s="79"/>
      <c r="K1077" s="2">
        <f>(COUNTIF($B$2:$B1077,$B1077)=1)+0</f>
        <v>0</v>
      </c>
      <c r="L1077" s="2" t="str">
        <f>IF(K1077=1,RANK(H1077,$H$2:$H$1208,0),"Alternate event")</f>
        <v>Alternate event</v>
      </c>
      <c r="M1077" s="2" t="str">
        <f t="shared" si="41"/>
        <v/>
      </c>
      <c r="N1077" t="str">
        <f>IF(COUNTIFS($M$2:$M$3996, M1077)&gt;1, "Duplicate", "Unique")</f>
        <v>Duplicate</v>
      </c>
    </row>
    <row r="1078" spans="2:14" x14ac:dyDescent="0.2">
      <c r="B1078"/>
      <c r="E1078" s="41"/>
      <c r="F1078" s="42"/>
      <c r="H1078" s="79"/>
      <c r="I1078" s="79"/>
      <c r="K1078" s="2">
        <f>(COUNTIF($B$2:$B1078,$B1078)=1)+0</f>
        <v>0</v>
      </c>
      <c r="L1078" s="2" t="str">
        <f>IF(K1078=1,RANK(H1078,$H$2:$H$1208,0),"Alternate event")</f>
        <v>Alternate event</v>
      </c>
      <c r="M1078" s="2" t="str">
        <f t="shared" si="41"/>
        <v/>
      </c>
      <c r="N1078" t="str">
        <f>IF(COUNTIFS($M$2:$M$3996, M1078)&gt;1, "Duplicate", "Unique")</f>
        <v>Duplicate</v>
      </c>
    </row>
    <row r="1079" spans="2:14" x14ac:dyDescent="0.2">
      <c r="B1079"/>
      <c r="C1079"/>
      <c r="E1079" s="41"/>
      <c r="F1079" s="42"/>
      <c r="H1079" s="79"/>
      <c r="I1079" s="79"/>
      <c r="K1079" s="2">
        <f>(COUNTIF($B$2:$B1079,$B1079)=1)+0</f>
        <v>0</v>
      </c>
      <c r="L1079" s="2" t="str">
        <f>IF(K1079=1,RANK(H1079,$H$2:$H$1208,0),"Alternate event")</f>
        <v>Alternate event</v>
      </c>
      <c r="M1079" s="2" t="str">
        <f t="shared" si="41"/>
        <v/>
      </c>
      <c r="N1079" t="str">
        <f>IF(COUNTIFS($M$2:$M$3996, M1079)&gt;1, "Duplicate", "Unique")</f>
        <v>Duplicate</v>
      </c>
    </row>
    <row r="1080" spans="2:14" x14ac:dyDescent="0.2">
      <c r="B1080"/>
      <c r="C1080"/>
      <c r="E1080" s="41"/>
      <c r="F1080" s="42"/>
      <c r="H1080" s="79"/>
      <c r="I1080" s="79"/>
      <c r="K1080" s="2">
        <f>(COUNTIF($B$2:$B1080,$B1080)=1)+0</f>
        <v>0</v>
      </c>
      <c r="L1080" s="2" t="str">
        <f>IF(K1080=1,RANK(H1080,$H$2:$H$1208,0),"Alternate event")</f>
        <v>Alternate event</v>
      </c>
      <c r="M1080" s="2" t="str">
        <f t="shared" ref="M1080:M1143" si="42">B1080&amp;C1080</f>
        <v/>
      </c>
      <c r="N1080" t="str">
        <f>IF(COUNTIFS($M$2:$M$3996, M1080)&gt;1, "Duplicate", "Unique")</f>
        <v>Duplicate</v>
      </c>
    </row>
    <row r="1081" spans="2:14" x14ac:dyDescent="0.2">
      <c r="B1081"/>
      <c r="C1081"/>
      <c r="E1081" s="41"/>
      <c r="F1081" s="42"/>
      <c r="H1081" s="79"/>
      <c r="I1081" s="79"/>
      <c r="K1081" s="2">
        <f>(COUNTIF($B$2:$B1081,$B1081)=1)+0</f>
        <v>0</v>
      </c>
      <c r="L1081" s="2" t="str">
        <f>IF(K1081=1,RANK(H1081,$H$2:$H$1208,0),"Alternate event")</f>
        <v>Alternate event</v>
      </c>
      <c r="M1081" s="2" t="str">
        <f t="shared" si="42"/>
        <v/>
      </c>
      <c r="N1081" t="str">
        <f>IF(COUNTIFS($M$2:$M$3996, M1081)&gt;1, "Duplicate", "Unique")</f>
        <v>Duplicate</v>
      </c>
    </row>
    <row r="1082" spans="2:14" x14ac:dyDescent="0.2">
      <c r="B1082"/>
      <c r="C1082"/>
      <c r="E1082" s="41"/>
      <c r="F1082" s="42"/>
      <c r="H1082" s="79"/>
      <c r="I1082" s="79"/>
      <c r="K1082" s="2">
        <f>(COUNTIF($B$2:$B1082,$B1082)=1)+0</f>
        <v>0</v>
      </c>
      <c r="L1082" s="2" t="str">
        <f>IF(K1082=1,RANK(H1082,$H$2:$H$1208,0),"Alternate event")</f>
        <v>Alternate event</v>
      </c>
      <c r="M1082" s="2" t="str">
        <f t="shared" si="42"/>
        <v/>
      </c>
      <c r="N1082" t="str">
        <f>IF(COUNTIFS($M$2:$M$3996, M1082)&gt;1, "Duplicate", "Unique")</f>
        <v>Duplicate</v>
      </c>
    </row>
    <row r="1083" spans="2:14" x14ac:dyDescent="0.2">
      <c r="B1083"/>
      <c r="E1083" s="41"/>
      <c r="F1083" s="42"/>
      <c r="H1083" s="79"/>
      <c r="I1083" s="79"/>
      <c r="K1083" s="2">
        <f>(COUNTIF($B$2:$B1083,$B1083)=1)+0</f>
        <v>0</v>
      </c>
      <c r="L1083" s="2" t="str">
        <f>IF(K1083=1,RANK(H1083,$H$2:$H$1208,0),"Alternate event")</f>
        <v>Alternate event</v>
      </c>
      <c r="M1083" s="2" t="str">
        <f t="shared" si="42"/>
        <v/>
      </c>
      <c r="N1083" t="str">
        <f>IF(COUNTIFS($M$2:$M$3996, M1083)&gt;1, "Duplicate", "Unique")</f>
        <v>Duplicate</v>
      </c>
    </row>
    <row r="1084" spans="2:14" x14ac:dyDescent="0.2">
      <c r="B1084"/>
      <c r="C1084"/>
      <c r="E1084" s="41"/>
      <c r="F1084" s="42"/>
      <c r="H1084" s="79"/>
      <c r="I1084" s="79"/>
      <c r="K1084" s="2">
        <f>(COUNTIF($B$2:$B1084,$B1084)=1)+0</f>
        <v>0</v>
      </c>
      <c r="L1084" s="2" t="str">
        <f>IF(K1084=1,RANK(H1084,$H$2:$H$1208,0),"Alternate event")</f>
        <v>Alternate event</v>
      </c>
      <c r="M1084" s="2" t="str">
        <f t="shared" si="42"/>
        <v/>
      </c>
      <c r="N1084" t="str">
        <f>IF(COUNTIFS($M$2:$M$3996, M1084)&gt;1, "Duplicate", "Unique")</f>
        <v>Duplicate</v>
      </c>
    </row>
    <row r="1085" spans="2:14" x14ac:dyDescent="0.2">
      <c r="B1085"/>
      <c r="C1085"/>
      <c r="E1085" s="41"/>
      <c r="F1085" s="42"/>
      <c r="H1085" s="79"/>
      <c r="I1085" s="79"/>
      <c r="K1085" s="2">
        <f>(COUNTIF($B$2:$B1085,$B1085)=1)+0</f>
        <v>0</v>
      </c>
      <c r="L1085" s="2" t="str">
        <f>IF(K1085=1,RANK(H1085,$H$2:$H$1208,0),"Alternate event")</f>
        <v>Alternate event</v>
      </c>
      <c r="M1085" s="2" t="str">
        <f t="shared" si="42"/>
        <v/>
      </c>
      <c r="N1085" t="str">
        <f>IF(COUNTIFS($M$2:$M$3996, M1085)&gt;1, "Duplicate", "Unique")</f>
        <v>Duplicate</v>
      </c>
    </row>
    <row r="1086" spans="2:14" x14ac:dyDescent="0.2">
      <c r="B1086"/>
      <c r="C1086"/>
      <c r="E1086" s="41"/>
      <c r="F1086" s="42"/>
      <c r="H1086" s="79"/>
      <c r="I1086" s="79"/>
      <c r="K1086" s="2">
        <f>(COUNTIF($B$2:$B1086,$B1086)=1)+0</f>
        <v>0</v>
      </c>
      <c r="L1086" s="2" t="str">
        <f>IF(K1086=1,RANK(H1086,$H$2:$H$1208,0),"Alternate event")</f>
        <v>Alternate event</v>
      </c>
      <c r="M1086" s="2" t="str">
        <f t="shared" si="42"/>
        <v/>
      </c>
      <c r="N1086" t="str">
        <f>IF(COUNTIFS($M$2:$M$3996, M1086)&gt;1, "Duplicate", "Unique")</f>
        <v>Duplicate</v>
      </c>
    </row>
    <row r="1087" spans="2:14" x14ac:dyDescent="0.2">
      <c r="B1087"/>
      <c r="C1087"/>
      <c r="E1087" s="41"/>
      <c r="F1087" s="42"/>
      <c r="H1087" s="79"/>
      <c r="I1087" s="79"/>
      <c r="K1087" s="2">
        <f>(COUNTIF($B$2:$B1087,$B1087)=1)+0</f>
        <v>0</v>
      </c>
      <c r="L1087" s="2" t="str">
        <f>IF(K1087=1,RANK(H1087,$H$2:$H$1208,0),"Alternate event")</f>
        <v>Alternate event</v>
      </c>
      <c r="M1087" s="2" t="str">
        <f t="shared" si="42"/>
        <v/>
      </c>
      <c r="N1087" t="str">
        <f>IF(COUNTIFS($M$2:$M$3996, M1087)&gt;1, "Duplicate", "Unique")</f>
        <v>Duplicate</v>
      </c>
    </row>
    <row r="1088" spans="2:14" x14ac:dyDescent="0.2">
      <c r="B1088"/>
      <c r="C1088"/>
      <c r="E1088" s="41"/>
      <c r="F1088" s="42"/>
      <c r="H1088" s="79"/>
      <c r="I1088" s="79"/>
      <c r="K1088" s="2">
        <f>(COUNTIF($B$2:$B1088,$B1088)=1)+0</f>
        <v>0</v>
      </c>
      <c r="L1088" s="2" t="str">
        <f>IF(K1088=1,RANK(H1088,$H$2:$H$1208,0),"Alternate event")</f>
        <v>Alternate event</v>
      </c>
      <c r="M1088" s="2" t="str">
        <f t="shared" si="42"/>
        <v/>
      </c>
      <c r="N1088" t="str">
        <f>IF(COUNTIFS($M$2:$M$3996, M1088)&gt;1, "Duplicate", "Unique")</f>
        <v>Duplicate</v>
      </c>
    </row>
    <row r="1089" spans="2:14" x14ac:dyDescent="0.2">
      <c r="B1089"/>
      <c r="C1089"/>
      <c r="E1089" s="41"/>
      <c r="F1089" s="42"/>
      <c r="H1089" s="79"/>
      <c r="I1089" s="79"/>
      <c r="K1089" s="2">
        <f>(COUNTIF($B$2:$B1089,$B1089)=1)+0</f>
        <v>0</v>
      </c>
      <c r="L1089" s="2" t="str">
        <f>IF(K1089=1,RANK(H1089,$H$2:$H$1208,0),"Alternate event")</f>
        <v>Alternate event</v>
      </c>
      <c r="M1089" s="2" t="str">
        <f t="shared" si="42"/>
        <v/>
      </c>
      <c r="N1089" t="str">
        <f>IF(COUNTIFS($M$2:$M$3996, M1089)&gt;1, "Duplicate", "Unique")</f>
        <v>Duplicate</v>
      </c>
    </row>
    <row r="1090" spans="2:14" x14ac:dyDescent="0.2">
      <c r="B1090"/>
      <c r="C1090"/>
      <c r="E1090" s="41"/>
      <c r="F1090" s="42"/>
      <c r="H1090" s="79"/>
      <c r="I1090" s="79"/>
      <c r="K1090" s="2">
        <f>(COUNTIF($B$2:$B1090,$B1090)=1)+0</f>
        <v>0</v>
      </c>
      <c r="L1090" s="2" t="str">
        <f>IF(K1090=1,RANK(H1090,$H$2:$H$1208,0),"Alternate event")</f>
        <v>Alternate event</v>
      </c>
      <c r="M1090" s="2" t="str">
        <f t="shared" si="42"/>
        <v/>
      </c>
      <c r="N1090" t="str">
        <f>IF(COUNTIFS($M$2:$M$3996, M1090)&gt;1, "Duplicate", "Unique")</f>
        <v>Duplicate</v>
      </c>
    </row>
    <row r="1091" spans="2:14" x14ac:dyDescent="0.2">
      <c r="B1091"/>
      <c r="C1091"/>
      <c r="E1091" s="41"/>
      <c r="F1091" s="42"/>
      <c r="H1091" s="79"/>
      <c r="I1091" s="79"/>
      <c r="K1091" s="2">
        <f>(COUNTIF($B$2:$B1091,$B1091)=1)+0</f>
        <v>0</v>
      </c>
      <c r="L1091" s="2" t="str">
        <f>IF(K1091=1,RANK(H1091,$H$2:$H$1208,0),"Alternate event")</f>
        <v>Alternate event</v>
      </c>
      <c r="M1091" s="2" t="str">
        <f t="shared" si="42"/>
        <v/>
      </c>
      <c r="N1091" t="str">
        <f>IF(COUNTIFS($M$2:$M$3996, M1091)&gt;1, "Duplicate", "Unique")</f>
        <v>Duplicate</v>
      </c>
    </row>
    <row r="1092" spans="2:14" x14ac:dyDescent="0.2">
      <c r="B1092"/>
      <c r="C1092"/>
      <c r="E1092" s="41"/>
      <c r="F1092" s="42"/>
      <c r="H1092" s="79"/>
      <c r="I1092" s="79"/>
      <c r="K1092" s="2">
        <f>(COUNTIF($B$2:$B1092,$B1092)=1)+0</f>
        <v>0</v>
      </c>
      <c r="L1092" s="2" t="str">
        <f>IF(K1092=1,RANK(H1092,$H$2:$H$1208,0),"Alternate event")</f>
        <v>Alternate event</v>
      </c>
      <c r="M1092" s="2" t="str">
        <f t="shared" si="42"/>
        <v/>
      </c>
      <c r="N1092" t="str">
        <f>IF(COUNTIFS($M$2:$M$3996, M1092)&gt;1, "Duplicate", "Unique")</f>
        <v>Duplicate</v>
      </c>
    </row>
    <row r="1093" spans="2:14" x14ac:dyDescent="0.2">
      <c r="B1093"/>
      <c r="C1093"/>
      <c r="E1093" s="41"/>
      <c r="F1093" s="42"/>
      <c r="H1093" s="79"/>
      <c r="I1093" s="79"/>
      <c r="K1093" s="2">
        <f>(COUNTIF($B$2:$B1093,$B1093)=1)+0</f>
        <v>0</v>
      </c>
      <c r="L1093" s="2" t="str">
        <f>IF(K1093=1,RANK(H1093,$H$2:$H$1208,0),"Alternate event")</f>
        <v>Alternate event</v>
      </c>
      <c r="M1093" s="2" t="str">
        <f t="shared" si="42"/>
        <v/>
      </c>
      <c r="N1093" t="str">
        <f>IF(COUNTIFS($M$2:$M$3996, M1093)&gt;1, "Duplicate", "Unique")</f>
        <v>Duplicate</v>
      </c>
    </row>
    <row r="1094" spans="2:14" x14ac:dyDescent="0.2">
      <c r="B1094"/>
      <c r="C1094"/>
      <c r="E1094" s="41"/>
      <c r="F1094" s="42"/>
      <c r="H1094" s="79"/>
      <c r="I1094" s="79"/>
      <c r="K1094" s="2">
        <f>(COUNTIF($B$2:$B1094,$B1094)=1)+0</f>
        <v>0</v>
      </c>
      <c r="L1094" s="2" t="str">
        <f>IF(K1094=1,RANK(H1094,$H$2:$H$1208,0),"Alternate event")</f>
        <v>Alternate event</v>
      </c>
      <c r="M1094" s="2" t="str">
        <f t="shared" si="42"/>
        <v/>
      </c>
      <c r="N1094" t="str">
        <f>IF(COUNTIFS($M$2:$M$3996, M1094)&gt;1, "Duplicate", "Unique")</f>
        <v>Duplicate</v>
      </c>
    </row>
    <row r="1095" spans="2:14" x14ac:dyDescent="0.2">
      <c r="B1095"/>
      <c r="C1095"/>
      <c r="E1095" s="41"/>
      <c r="F1095" s="42"/>
      <c r="H1095" s="79"/>
      <c r="I1095" s="79"/>
      <c r="K1095" s="2">
        <f>(COUNTIF($B$2:$B1095,$B1095)=1)+0</f>
        <v>0</v>
      </c>
      <c r="L1095" s="2" t="str">
        <f>IF(K1095=1,RANK(H1095,$H$2:$H$1208,0),"Alternate event")</f>
        <v>Alternate event</v>
      </c>
      <c r="M1095" s="2" t="str">
        <f t="shared" si="42"/>
        <v/>
      </c>
      <c r="N1095" t="str">
        <f>IF(COUNTIFS($M$2:$M$3996, M1095)&gt;1, "Duplicate", "Unique")</f>
        <v>Duplicate</v>
      </c>
    </row>
    <row r="1096" spans="2:14" x14ac:dyDescent="0.2">
      <c r="B1096"/>
      <c r="C1096"/>
      <c r="E1096" s="41"/>
      <c r="F1096" s="42"/>
      <c r="H1096" s="79"/>
      <c r="I1096" s="79"/>
      <c r="K1096" s="2">
        <f>(COUNTIF($B$2:$B1096,$B1096)=1)+0</f>
        <v>0</v>
      </c>
      <c r="L1096" s="2" t="str">
        <f>IF(K1096=1,RANK(H1096,$H$2:$H$1208,0),"Alternate event")</f>
        <v>Alternate event</v>
      </c>
      <c r="M1096" s="2" t="str">
        <f t="shared" si="42"/>
        <v/>
      </c>
      <c r="N1096" t="str">
        <f>IF(COUNTIFS($M$2:$M$3996, M1096)&gt;1, "Duplicate", "Unique")</f>
        <v>Duplicate</v>
      </c>
    </row>
    <row r="1097" spans="2:14" x14ac:dyDescent="0.2">
      <c r="B1097"/>
      <c r="C1097"/>
      <c r="E1097" s="41"/>
      <c r="F1097" s="42"/>
      <c r="H1097" s="79"/>
      <c r="I1097" s="79"/>
      <c r="K1097" s="2">
        <f>(COUNTIF($B$2:$B1097,$B1097)=1)+0</f>
        <v>0</v>
      </c>
      <c r="L1097" s="2" t="str">
        <f>IF(K1097=1,RANK(H1097,$H$2:$H$1208,0),"Alternate event")</f>
        <v>Alternate event</v>
      </c>
      <c r="M1097" s="2" t="str">
        <f t="shared" si="42"/>
        <v/>
      </c>
      <c r="N1097" t="str">
        <f>IF(COUNTIFS($M$2:$M$3996, M1097)&gt;1, "Duplicate", "Unique")</f>
        <v>Duplicate</v>
      </c>
    </row>
    <row r="1098" spans="2:14" x14ac:dyDescent="0.2">
      <c r="B1098"/>
      <c r="C1098"/>
      <c r="E1098" s="41"/>
      <c r="F1098" s="42"/>
      <c r="H1098" s="79"/>
      <c r="I1098" s="79"/>
      <c r="K1098" s="2">
        <f>(COUNTIF($B$2:$B1098,$B1098)=1)+0</f>
        <v>0</v>
      </c>
      <c r="L1098" s="2" t="str">
        <f>IF(K1098=1,RANK(H1098,$H$2:$H$1208,0),"Alternate event")</f>
        <v>Alternate event</v>
      </c>
      <c r="M1098" s="2" t="str">
        <f t="shared" si="42"/>
        <v/>
      </c>
      <c r="N1098" t="str">
        <f>IF(COUNTIFS($M$2:$M$3996, M1098)&gt;1, "Duplicate", "Unique")</f>
        <v>Duplicate</v>
      </c>
    </row>
    <row r="1099" spans="2:14" x14ac:dyDescent="0.2">
      <c r="B1099"/>
      <c r="C1099"/>
      <c r="E1099" s="41"/>
      <c r="F1099" s="42"/>
      <c r="H1099" s="79"/>
      <c r="I1099" s="79"/>
      <c r="K1099" s="2">
        <f>(COUNTIF($B$2:$B1099,$B1099)=1)+0</f>
        <v>0</v>
      </c>
      <c r="L1099" s="2" t="str">
        <f>IF(K1099=1,RANK(H1099,$H$2:$H$1208,0),"Alternate event")</f>
        <v>Alternate event</v>
      </c>
      <c r="M1099" s="2" t="str">
        <f t="shared" si="42"/>
        <v/>
      </c>
      <c r="N1099" t="str">
        <f>IF(COUNTIFS($M$2:$M$3996, M1099)&gt;1, "Duplicate", "Unique")</f>
        <v>Duplicate</v>
      </c>
    </row>
    <row r="1100" spans="2:14" x14ac:dyDescent="0.2">
      <c r="B1100"/>
      <c r="C1100"/>
      <c r="E1100" s="41"/>
      <c r="F1100" s="42"/>
      <c r="H1100" s="79"/>
      <c r="I1100" s="79"/>
      <c r="K1100" s="2">
        <f>(COUNTIF($B$2:$B1100,$B1100)=1)+0</f>
        <v>0</v>
      </c>
      <c r="L1100" s="2" t="str">
        <f>IF(K1100=1,RANK(H1100,$H$2:$H$1208,0),"Alternate event")</f>
        <v>Alternate event</v>
      </c>
      <c r="M1100" s="2" t="str">
        <f t="shared" si="42"/>
        <v/>
      </c>
      <c r="N1100" t="str">
        <f>IF(COUNTIFS($M$2:$M$3996, M1100)&gt;1, "Duplicate", "Unique")</f>
        <v>Duplicate</v>
      </c>
    </row>
    <row r="1101" spans="2:14" x14ac:dyDescent="0.2">
      <c r="B1101"/>
      <c r="C1101"/>
      <c r="E1101" s="41"/>
      <c r="F1101" s="42"/>
      <c r="H1101" s="79"/>
      <c r="I1101" s="79"/>
      <c r="K1101" s="2">
        <f>(COUNTIF($B$2:$B1101,$B1101)=1)+0</f>
        <v>0</v>
      </c>
      <c r="L1101" s="2" t="str">
        <f>IF(K1101=1,RANK(H1101,$H$2:$H$1208,0),"Alternate event")</f>
        <v>Alternate event</v>
      </c>
      <c r="M1101" s="2" t="str">
        <f t="shared" si="42"/>
        <v/>
      </c>
      <c r="N1101" t="str">
        <f>IF(COUNTIFS($M$2:$M$3996, M1101)&gt;1, "Duplicate", "Unique")</f>
        <v>Duplicate</v>
      </c>
    </row>
    <row r="1102" spans="2:14" x14ac:dyDescent="0.2">
      <c r="B1102"/>
      <c r="C1102"/>
      <c r="E1102" s="41"/>
      <c r="F1102" s="42"/>
      <c r="H1102" s="79"/>
      <c r="I1102" s="79"/>
      <c r="K1102" s="2">
        <f>(COUNTIF($B$2:$B1102,$B1102)=1)+0</f>
        <v>0</v>
      </c>
      <c r="L1102" s="2" t="str">
        <f>IF(K1102=1,RANK(H1102,$H$2:$H$1208,0),"Alternate event")</f>
        <v>Alternate event</v>
      </c>
      <c r="M1102" s="2" t="str">
        <f t="shared" si="42"/>
        <v/>
      </c>
      <c r="N1102" t="str">
        <f>IF(COUNTIFS($M$2:$M$3996, M1102)&gt;1, "Duplicate", "Unique")</f>
        <v>Duplicate</v>
      </c>
    </row>
    <row r="1103" spans="2:14" x14ac:dyDescent="0.2">
      <c r="B1103"/>
      <c r="C1103"/>
      <c r="E1103" s="41"/>
      <c r="F1103" s="42"/>
      <c r="H1103" s="79"/>
      <c r="I1103" s="79"/>
      <c r="K1103" s="2">
        <f>(COUNTIF($B$2:$B1103,$B1103)=1)+0</f>
        <v>0</v>
      </c>
      <c r="L1103" s="2" t="str">
        <f>IF(K1103=1,RANK(H1103,$H$2:$H$1208,0),"Alternate event")</f>
        <v>Alternate event</v>
      </c>
      <c r="M1103" s="2" t="str">
        <f t="shared" si="42"/>
        <v/>
      </c>
      <c r="N1103" t="str">
        <f>IF(COUNTIFS($M$2:$M$3996, M1103)&gt;1, "Duplicate", "Unique")</f>
        <v>Duplicate</v>
      </c>
    </row>
    <row r="1104" spans="2:14" x14ac:dyDescent="0.2">
      <c r="B1104"/>
      <c r="C1104"/>
      <c r="E1104" s="41"/>
      <c r="F1104" s="42"/>
      <c r="H1104" s="79"/>
      <c r="I1104" s="79"/>
      <c r="K1104" s="2">
        <f>(COUNTIF($B$2:$B1104,$B1104)=1)+0</f>
        <v>0</v>
      </c>
      <c r="L1104" s="2" t="str">
        <f>IF(K1104=1,RANK(H1104,$H$2:$H$1208,0),"Alternate event")</f>
        <v>Alternate event</v>
      </c>
      <c r="M1104" s="2" t="str">
        <f t="shared" si="42"/>
        <v/>
      </c>
      <c r="N1104" t="str">
        <f>IF(COUNTIFS($M$2:$M$3996, M1104)&gt;1, "Duplicate", "Unique")</f>
        <v>Duplicate</v>
      </c>
    </row>
    <row r="1105" spans="2:14" x14ac:dyDescent="0.2">
      <c r="B1105"/>
      <c r="C1105"/>
      <c r="E1105" s="41"/>
      <c r="F1105" s="42"/>
      <c r="H1105" s="79"/>
      <c r="I1105" s="79"/>
      <c r="K1105" s="2">
        <f>(COUNTIF($B$2:$B1105,$B1105)=1)+0</f>
        <v>0</v>
      </c>
      <c r="L1105" s="2" t="str">
        <f>IF(K1105=1,RANK(H1105,$H$2:$H$1208,0),"Alternate event")</f>
        <v>Alternate event</v>
      </c>
      <c r="M1105" s="2" t="str">
        <f t="shared" si="42"/>
        <v/>
      </c>
      <c r="N1105" t="str">
        <f>IF(COUNTIFS($M$2:$M$3996, M1105)&gt;1, "Duplicate", "Unique")</f>
        <v>Duplicate</v>
      </c>
    </row>
    <row r="1106" spans="2:14" x14ac:dyDescent="0.2">
      <c r="B1106"/>
      <c r="C1106"/>
      <c r="E1106" s="41"/>
      <c r="F1106" s="42"/>
      <c r="H1106" s="79"/>
      <c r="I1106" s="79"/>
      <c r="K1106" s="2">
        <f>(COUNTIF($B$2:$B1106,$B1106)=1)+0</f>
        <v>0</v>
      </c>
      <c r="L1106" s="2" t="str">
        <f>IF(K1106=1,RANK(H1106,$H$2:$H$1208,0),"Alternate event")</f>
        <v>Alternate event</v>
      </c>
      <c r="M1106" s="2" t="str">
        <f t="shared" si="42"/>
        <v/>
      </c>
      <c r="N1106" t="str">
        <f>IF(COUNTIFS($M$2:$M$3996, M1106)&gt;1, "Duplicate", "Unique")</f>
        <v>Duplicate</v>
      </c>
    </row>
    <row r="1107" spans="2:14" x14ac:dyDescent="0.2">
      <c r="B1107"/>
      <c r="C1107"/>
      <c r="E1107" s="41"/>
      <c r="F1107" s="42"/>
      <c r="H1107" s="79"/>
      <c r="I1107" s="79"/>
      <c r="K1107" s="2">
        <f>(COUNTIF($B$2:$B1107,$B1107)=1)+0</f>
        <v>0</v>
      </c>
      <c r="L1107" s="2" t="str">
        <f>IF(K1107=1,RANK(H1107,$H$2:$H$1208,0),"Alternate event")</f>
        <v>Alternate event</v>
      </c>
      <c r="M1107" s="2" t="str">
        <f t="shared" si="42"/>
        <v/>
      </c>
      <c r="N1107" t="str">
        <f>IF(COUNTIFS($M$2:$M$3996, M1107)&gt;1, "Duplicate", "Unique")</f>
        <v>Duplicate</v>
      </c>
    </row>
    <row r="1108" spans="2:14" x14ac:dyDescent="0.2">
      <c r="B1108"/>
      <c r="C1108"/>
      <c r="E1108" s="41"/>
      <c r="F1108" s="42"/>
      <c r="H1108" s="79"/>
      <c r="I1108" s="79"/>
      <c r="K1108" s="2">
        <f>(COUNTIF($B$2:$B1108,$B1108)=1)+0</f>
        <v>0</v>
      </c>
      <c r="L1108" s="2" t="str">
        <f>IF(K1108=1,RANK(H1108,$H$2:$H$1208,0),"Alternate event")</f>
        <v>Alternate event</v>
      </c>
      <c r="M1108" s="2" t="str">
        <f t="shared" si="42"/>
        <v/>
      </c>
      <c r="N1108" t="str">
        <f>IF(COUNTIFS($M$2:$M$3996, M1108)&gt;1, "Duplicate", "Unique")</f>
        <v>Duplicate</v>
      </c>
    </row>
    <row r="1109" spans="2:14" x14ac:dyDescent="0.2">
      <c r="B1109"/>
      <c r="C1109"/>
      <c r="E1109" s="41"/>
      <c r="F1109" s="42"/>
      <c r="H1109" s="79"/>
      <c r="I1109" s="79"/>
      <c r="K1109" s="2">
        <f>(COUNTIF($B$2:$B1109,$B1109)=1)+0</f>
        <v>0</v>
      </c>
      <c r="L1109" s="2" t="str">
        <f>IF(K1109=1,RANK(H1109,$H$2:$H$1208,0),"Alternate event")</f>
        <v>Alternate event</v>
      </c>
      <c r="M1109" s="2" t="str">
        <f t="shared" si="42"/>
        <v/>
      </c>
      <c r="N1109" t="str">
        <f>IF(COUNTIFS($M$2:$M$3996, M1109)&gt;1, "Duplicate", "Unique")</f>
        <v>Duplicate</v>
      </c>
    </row>
    <row r="1110" spans="2:14" x14ac:dyDescent="0.2">
      <c r="B1110"/>
      <c r="C1110"/>
      <c r="E1110" s="41"/>
      <c r="F1110" s="42"/>
      <c r="H1110" s="79"/>
      <c r="I1110" s="79"/>
      <c r="K1110" s="2">
        <f>(COUNTIF($B$2:$B1110,$B1110)=1)+0</f>
        <v>0</v>
      </c>
      <c r="L1110" s="2" t="str">
        <f>IF(K1110=1,RANK(H1110,$H$2:$H$1208,0),"Alternate event")</f>
        <v>Alternate event</v>
      </c>
      <c r="M1110" s="2" t="str">
        <f t="shared" si="42"/>
        <v/>
      </c>
      <c r="N1110" t="str">
        <f>IF(COUNTIFS($M$2:$M$3996, M1110)&gt;1, "Duplicate", "Unique")</f>
        <v>Duplicate</v>
      </c>
    </row>
    <row r="1111" spans="2:14" x14ac:dyDescent="0.2">
      <c r="B1111"/>
      <c r="C1111"/>
      <c r="E1111" s="41"/>
      <c r="F1111" s="42"/>
      <c r="H1111" s="79"/>
      <c r="I1111" s="79"/>
      <c r="K1111" s="2">
        <f>(COUNTIF($B$2:$B1111,$B1111)=1)+0</f>
        <v>0</v>
      </c>
      <c r="L1111" s="2" t="str">
        <f>IF(K1111=1,RANK(H1111,$H$2:$H$1208,0),"Alternate event")</f>
        <v>Alternate event</v>
      </c>
      <c r="M1111" s="2" t="str">
        <f t="shared" si="42"/>
        <v/>
      </c>
      <c r="N1111" t="str">
        <f>IF(COUNTIFS($M$2:$M$3996, M1111)&gt;1, "Duplicate", "Unique")</f>
        <v>Duplicate</v>
      </c>
    </row>
    <row r="1112" spans="2:14" x14ac:dyDescent="0.2">
      <c r="B1112"/>
      <c r="C1112"/>
      <c r="E1112" s="41"/>
      <c r="F1112" s="42"/>
      <c r="H1112" s="79"/>
      <c r="I1112" s="79"/>
      <c r="K1112" s="2">
        <f>(COUNTIF($B$2:$B1112,$B1112)=1)+0</f>
        <v>0</v>
      </c>
      <c r="L1112" s="2" t="str">
        <f>IF(K1112=1,RANK(H1112,$H$2:$H$1208,0),"Alternate event")</f>
        <v>Alternate event</v>
      </c>
      <c r="M1112" s="2" t="str">
        <f t="shared" si="42"/>
        <v/>
      </c>
      <c r="N1112" t="str">
        <f>IF(COUNTIFS($M$2:$M$3996, M1112)&gt;1, "Duplicate", "Unique")</f>
        <v>Duplicate</v>
      </c>
    </row>
    <row r="1113" spans="2:14" x14ac:dyDescent="0.2">
      <c r="B1113"/>
      <c r="C1113"/>
      <c r="E1113" s="41"/>
      <c r="F1113" s="42"/>
      <c r="H1113" s="79"/>
      <c r="I1113" s="79"/>
      <c r="K1113" s="2">
        <f>(COUNTIF($B$2:$B1113,$B1113)=1)+0</f>
        <v>0</v>
      </c>
      <c r="L1113" s="2" t="str">
        <f>IF(K1113=1,RANK(H1113,$H$2:$H$1208,0),"Alternate event")</f>
        <v>Alternate event</v>
      </c>
      <c r="M1113" s="2" t="str">
        <f t="shared" si="42"/>
        <v/>
      </c>
      <c r="N1113" t="str">
        <f>IF(COUNTIFS($M$2:$M$3996, M1113)&gt;1, "Duplicate", "Unique")</f>
        <v>Duplicate</v>
      </c>
    </row>
    <row r="1114" spans="2:14" x14ac:dyDescent="0.2">
      <c r="B1114"/>
      <c r="C1114"/>
      <c r="E1114" s="41"/>
      <c r="F1114" s="42"/>
      <c r="H1114" s="79"/>
      <c r="I1114" s="79"/>
      <c r="K1114" s="2">
        <f>(COUNTIF($B$2:$B1114,$B1114)=1)+0</f>
        <v>0</v>
      </c>
      <c r="L1114" s="2" t="str">
        <f>IF(K1114=1,RANK(H1114,$H$2:$H$1208,0),"Alternate event")</f>
        <v>Alternate event</v>
      </c>
      <c r="M1114" s="2" t="str">
        <f t="shared" si="42"/>
        <v/>
      </c>
      <c r="N1114" t="str">
        <f>IF(COUNTIFS($M$2:$M$3996, M1114)&gt;1, "Duplicate", "Unique")</f>
        <v>Duplicate</v>
      </c>
    </row>
    <row r="1115" spans="2:14" x14ac:dyDescent="0.2">
      <c r="B1115"/>
      <c r="C1115"/>
      <c r="E1115" s="41"/>
      <c r="F1115" s="42"/>
      <c r="H1115" s="79"/>
      <c r="I1115" s="79"/>
      <c r="K1115" s="2">
        <f>(COUNTIF($B$2:$B1115,$B1115)=1)+0</f>
        <v>0</v>
      </c>
      <c r="L1115" s="2" t="str">
        <f>IF(K1115=1,RANK(H1115,$H$2:$H$1208,0),"Alternate event")</f>
        <v>Alternate event</v>
      </c>
      <c r="M1115" s="2" t="str">
        <f t="shared" si="42"/>
        <v/>
      </c>
      <c r="N1115" t="str">
        <f>IF(COUNTIFS($M$2:$M$3996, M1115)&gt;1, "Duplicate", "Unique")</f>
        <v>Duplicate</v>
      </c>
    </row>
    <row r="1116" spans="2:14" x14ac:dyDescent="0.2">
      <c r="B1116"/>
      <c r="C1116"/>
      <c r="E1116" s="41"/>
      <c r="F1116" s="42"/>
      <c r="H1116" s="79"/>
      <c r="I1116" s="79"/>
      <c r="K1116" s="2">
        <f>(COUNTIF($B$2:$B1116,$B1116)=1)+0</f>
        <v>0</v>
      </c>
      <c r="L1116" s="2" t="str">
        <f>IF(K1116=1,RANK(H1116,$H$2:$H$1208,0),"Alternate event")</f>
        <v>Alternate event</v>
      </c>
      <c r="M1116" s="2" t="str">
        <f t="shared" si="42"/>
        <v/>
      </c>
      <c r="N1116" t="str">
        <f>IF(COUNTIFS($M$2:$M$3996, M1116)&gt;1, "Duplicate", "Unique")</f>
        <v>Duplicate</v>
      </c>
    </row>
    <row r="1117" spans="2:14" x14ac:dyDescent="0.2">
      <c r="B1117"/>
      <c r="C1117"/>
      <c r="E1117" s="41"/>
      <c r="F1117" s="42"/>
      <c r="H1117" s="79"/>
      <c r="I1117" s="79"/>
      <c r="K1117" s="2">
        <f>(COUNTIF($B$2:$B1117,$B1117)=1)+0</f>
        <v>0</v>
      </c>
      <c r="L1117" s="2" t="str">
        <f>IF(K1117=1,RANK(H1117,$H$2:$H$1208,0),"Alternate event")</f>
        <v>Alternate event</v>
      </c>
      <c r="M1117" s="2" t="str">
        <f t="shared" si="42"/>
        <v/>
      </c>
      <c r="N1117" t="str">
        <f>IF(COUNTIFS($M$2:$M$3996, M1117)&gt;1, "Duplicate", "Unique")</f>
        <v>Duplicate</v>
      </c>
    </row>
    <row r="1118" spans="2:14" x14ac:dyDescent="0.2">
      <c r="B1118"/>
      <c r="C1118"/>
      <c r="E1118" s="41"/>
      <c r="F1118" s="42"/>
      <c r="H1118" s="79"/>
      <c r="I1118" s="79"/>
      <c r="K1118" s="2">
        <f>(COUNTIF($B$2:$B1118,$B1118)=1)+0</f>
        <v>0</v>
      </c>
      <c r="L1118" s="2" t="str">
        <f>IF(K1118=1,RANK(H1118,$H$2:$H$1208,0),"Alternate event")</f>
        <v>Alternate event</v>
      </c>
      <c r="M1118" s="2" t="str">
        <f t="shared" si="42"/>
        <v/>
      </c>
      <c r="N1118" t="str">
        <f>IF(COUNTIFS($M$2:$M$3996, M1118)&gt;1, "Duplicate", "Unique")</f>
        <v>Duplicate</v>
      </c>
    </row>
    <row r="1119" spans="2:14" x14ac:dyDescent="0.2">
      <c r="B1119"/>
      <c r="C1119"/>
      <c r="E1119" s="41"/>
      <c r="F1119" s="42"/>
      <c r="H1119" s="79"/>
      <c r="I1119" s="79"/>
      <c r="K1119" s="2">
        <f>(COUNTIF($B$2:$B1119,$B1119)=1)+0</f>
        <v>0</v>
      </c>
      <c r="L1119" s="2" t="str">
        <f>IF(K1119=1,RANK(H1119,$H$2:$H$1208,0),"Alternate event")</f>
        <v>Alternate event</v>
      </c>
      <c r="M1119" s="2" t="str">
        <f t="shared" si="42"/>
        <v/>
      </c>
      <c r="N1119" t="str">
        <f>IF(COUNTIFS($M$2:$M$3996, M1119)&gt;1, "Duplicate", "Unique")</f>
        <v>Duplicate</v>
      </c>
    </row>
    <row r="1120" spans="2:14" x14ac:dyDescent="0.2">
      <c r="B1120"/>
      <c r="C1120"/>
      <c r="E1120" s="41"/>
      <c r="F1120" s="42"/>
      <c r="H1120" s="79"/>
      <c r="I1120" s="79"/>
      <c r="K1120" s="2">
        <f>(COUNTIF($B$2:$B1120,$B1120)=1)+0</f>
        <v>0</v>
      </c>
      <c r="L1120" s="2" t="str">
        <f>IF(K1120=1,RANK(H1120,$H$2:$H$1208,0),"Alternate event")</f>
        <v>Alternate event</v>
      </c>
      <c r="M1120" s="2" t="str">
        <f t="shared" si="42"/>
        <v/>
      </c>
      <c r="N1120" t="str">
        <f>IF(COUNTIFS($M$2:$M$3996, M1120)&gt;1, "Duplicate", "Unique")</f>
        <v>Duplicate</v>
      </c>
    </row>
    <row r="1121" spans="2:14" x14ac:dyDescent="0.2">
      <c r="B1121"/>
      <c r="C1121"/>
      <c r="E1121" s="41"/>
      <c r="F1121" s="42"/>
      <c r="H1121" s="79"/>
      <c r="I1121" s="79"/>
      <c r="K1121" s="2">
        <f>(COUNTIF($B$2:$B1121,$B1121)=1)+0</f>
        <v>0</v>
      </c>
      <c r="L1121" s="2" t="str">
        <f>IF(K1121=1,RANK(H1121,$H$2:$H$1208,0),"Alternate event")</f>
        <v>Alternate event</v>
      </c>
      <c r="M1121" s="2" t="str">
        <f t="shared" si="42"/>
        <v/>
      </c>
      <c r="N1121" t="str">
        <f>IF(COUNTIFS($M$2:$M$3996, M1121)&gt;1, "Duplicate", "Unique")</f>
        <v>Duplicate</v>
      </c>
    </row>
    <row r="1122" spans="2:14" x14ac:dyDescent="0.2">
      <c r="B1122"/>
      <c r="C1122"/>
      <c r="E1122" s="41"/>
      <c r="F1122" s="42"/>
      <c r="H1122" s="79"/>
      <c r="I1122" s="79"/>
      <c r="K1122" s="2">
        <f>(COUNTIF($B$2:$B1122,$B1122)=1)+0</f>
        <v>0</v>
      </c>
      <c r="L1122" s="2" t="str">
        <f>IF(K1122=1,RANK(H1122,$H$2:$H$1208,0),"Alternate event")</f>
        <v>Alternate event</v>
      </c>
      <c r="M1122" s="2" t="str">
        <f t="shared" si="42"/>
        <v/>
      </c>
      <c r="N1122" t="str">
        <f>IF(COUNTIFS($M$2:$M$3996, M1122)&gt;1, "Duplicate", "Unique")</f>
        <v>Duplicate</v>
      </c>
    </row>
    <row r="1123" spans="2:14" x14ac:dyDescent="0.2">
      <c r="B1123"/>
      <c r="C1123"/>
      <c r="E1123" s="41"/>
      <c r="F1123" s="42"/>
      <c r="H1123" s="79"/>
      <c r="I1123" s="79"/>
      <c r="K1123" s="2">
        <f>(COUNTIF($B$2:$B1123,$B1123)=1)+0</f>
        <v>0</v>
      </c>
      <c r="L1123" s="2" t="str">
        <f>IF(K1123=1,RANK(H1123,$H$2:$H$1208,0),"Alternate event")</f>
        <v>Alternate event</v>
      </c>
      <c r="M1123" s="2" t="str">
        <f t="shared" si="42"/>
        <v/>
      </c>
      <c r="N1123" t="str">
        <f>IF(COUNTIFS($M$2:$M$3996, M1123)&gt;1, "Duplicate", "Unique")</f>
        <v>Duplicate</v>
      </c>
    </row>
    <row r="1124" spans="2:14" x14ac:dyDescent="0.2">
      <c r="B1124"/>
      <c r="C1124"/>
      <c r="E1124" s="41"/>
      <c r="F1124" s="42"/>
      <c r="H1124" s="79"/>
      <c r="I1124" s="79"/>
      <c r="K1124" s="2">
        <f>(COUNTIF($B$2:$B1124,$B1124)=1)+0</f>
        <v>0</v>
      </c>
      <c r="L1124" s="2" t="str">
        <f>IF(K1124=1,RANK(H1124,$H$2:$H$1208,0),"Alternate event")</f>
        <v>Alternate event</v>
      </c>
      <c r="M1124" s="2" t="str">
        <f t="shared" si="42"/>
        <v/>
      </c>
      <c r="N1124" t="str">
        <f>IF(COUNTIFS($M$2:$M$3996, M1124)&gt;1, "Duplicate", "Unique")</f>
        <v>Duplicate</v>
      </c>
    </row>
    <row r="1125" spans="2:14" x14ac:dyDescent="0.2">
      <c r="B1125"/>
      <c r="C1125"/>
      <c r="E1125" s="41"/>
      <c r="F1125" s="42"/>
      <c r="H1125" s="79"/>
      <c r="I1125" s="79"/>
      <c r="K1125" s="2">
        <f>(COUNTIF($B$2:$B1125,$B1125)=1)+0</f>
        <v>0</v>
      </c>
      <c r="L1125" s="2" t="str">
        <f>IF(K1125=1,RANK(H1125,$H$2:$H$1208,0),"Alternate event")</f>
        <v>Alternate event</v>
      </c>
      <c r="M1125" s="2" t="str">
        <f t="shared" si="42"/>
        <v/>
      </c>
      <c r="N1125" t="str">
        <f>IF(COUNTIFS($M$2:$M$3996, M1125)&gt;1, "Duplicate", "Unique")</f>
        <v>Duplicate</v>
      </c>
    </row>
    <row r="1126" spans="2:14" x14ac:dyDescent="0.2">
      <c r="B1126"/>
      <c r="C1126"/>
      <c r="E1126" s="41"/>
      <c r="F1126" s="42"/>
      <c r="H1126" s="79"/>
      <c r="I1126" s="79"/>
      <c r="K1126" s="2">
        <f>(COUNTIF($B$2:$B1126,$B1126)=1)+0</f>
        <v>0</v>
      </c>
      <c r="L1126" s="2" t="str">
        <f>IF(K1126=1,RANK(H1126,$H$2:$H$1208,0),"Alternate event")</f>
        <v>Alternate event</v>
      </c>
      <c r="M1126" s="2" t="str">
        <f t="shared" si="42"/>
        <v/>
      </c>
      <c r="N1126" t="str">
        <f>IF(COUNTIFS($M$2:$M$3996, M1126)&gt;1, "Duplicate", "Unique")</f>
        <v>Duplicate</v>
      </c>
    </row>
    <row r="1127" spans="2:14" x14ac:dyDescent="0.2">
      <c r="B1127"/>
      <c r="C1127"/>
      <c r="E1127" s="41"/>
      <c r="F1127" s="42"/>
      <c r="H1127" s="79"/>
      <c r="I1127" s="79"/>
      <c r="K1127" s="2">
        <f>(COUNTIF($B$2:$B1127,$B1127)=1)+0</f>
        <v>0</v>
      </c>
      <c r="L1127" s="2" t="str">
        <f>IF(K1127=1,RANK(H1127,$H$2:$H$1208,0),"Alternate event")</f>
        <v>Alternate event</v>
      </c>
      <c r="M1127" s="2" t="str">
        <f t="shared" si="42"/>
        <v/>
      </c>
      <c r="N1127" t="str">
        <f>IF(COUNTIFS($M$2:$M$3996, M1127)&gt;1, "Duplicate", "Unique")</f>
        <v>Duplicate</v>
      </c>
    </row>
    <row r="1128" spans="2:14" x14ac:dyDescent="0.2">
      <c r="B1128"/>
      <c r="C1128"/>
      <c r="E1128" s="41"/>
      <c r="F1128" s="42"/>
      <c r="H1128" s="79"/>
      <c r="I1128" s="79"/>
      <c r="K1128" s="2">
        <f>(COUNTIF($B$2:$B1128,$B1128)=1)+0</f>
        <v>0</v>
      </c>
      <c r="L1128" s="2" t="str">
        <f>IF(K1128=1,RANK(H1128,$H$2:$H$1208,0),"Alternate event")</f>
        <v>Alternate event</v>
      </c>
      <c r="M1128" s="2" t="str">
        <f t="shared" si="42"/>
        <v/>
      </c>
      <c r="N1128" t="str">
        <f>IF(COUNTIFS($M$2:$M$3996, M1128)&gt;1, "Duplicate", "Unique")</f>
        <v>Duplicate</v>
      </c>
    </row>
    <row r="1129" spans="2:14" x14ac:dyDescent="0.2">
      <c r="B1129"/>
      <c r="C1129"/>
      <c r="E1129" s="41"/>
      <c r="F1129" s="42"/>
      <c r="H1129" s="79"/>
      <c r="I1129" s="79"/>
      <c r="K1129" s="2">
        <f>(COUNTIF($B$2:$B1129,$B1129)=1)+0</f>
        <v>0</v>
      </c>
      <c r="L1129" s="2" t="str">
        <f>IF(K1129=1,RANK(H1129,$H$2:$H$1208,0),"Alternate event")</f>
        <v>Alternate event</v>
      </c>
      <c r="M1129" s="2" t="str">
        <f t="shared" si="42"/>
        <v/>
      </c>
      <c r="N1129" t="str">
        <f>IF(COUNTIFS($M$2:$M$3996, M1129)&gt;1, "Duplicate", "Unique")</f>
        <v>Duplicate</v>
      </c>
    </row>
    <row r="1130" spans="2:14" x14ac:dyDescent="0.2">
      <c r="B1130"/>
      <c r="C1130"/>
      <c r="E1130" s="41"/>
      <c r="F1130" s="42"/>
      <c r="H1130" s="79"/>
      <c r="I1130" s="79"/>
      <c r="K1130" s="2">
        <f>(COUNTIF($B$2:$B1130,$B1130)=1)+0</f>
        <v>0</v>
      </c>
      <c r="L1130" s="2" t="str">
        <f>IF(K1130=1,RANK(H1130,$H$2:$H$1208,0),"Alternate event")</f>
        <v>Alternate event</v>
      </c>
      <c r="M1130" s="2" t="str">
        <f t="shared" si="42"/>
        <v/>
      </c>
      <c r="N1130" t="str">
        <f>IF(COUNTIFS($M$2:$M$3996, M1130)&gt;1, "Duplicate", "Unique")</f>
        <v>Duplicate</v>
      </c>
    </row>
    <row r="1131" spans="2:14" x14ac:dyDescent="0.2">
      <c r="B1131"/>
      <c r="C1131"/>
      <c r="E1131" s="41"/>
      <c r="F1131" s="42"/>
      <c r="H1131" s="79"/>
      <c r="I1131" s="79"/>
      <c r="K1131" s="2">
        <f>(COUNTIF($B$2:$B1131,$B1131)=1)+0</f>
        <v>0</v>
      </c>
      <c r="L1131" s="2" t="str">
        <f>IF(K1131=1,RANK(H1131,$H$2:$H$1208,0),"Alternate event")</f>
        <v>Alternate event</v>
      </c>
      <c r="M1131" s="2" t="str">
        <f t="shared" si="42"/>
        <v/>
      </c>
      <c r="N1131" t="str">
        <f>IF(COUNTIFS($M$2:$M$3996, M1131)&gt;1, "Duplicate", "Unique")</f>
        <v>Duplicate</v>
      </c>
    </row>
    <row r="1132" spans="2:14" x14ac:dyDescent="0.2">
      <c r="B1132"/>
      <c r="C1132"/>
      <c r="E1132" s="41"/>
      <c r="F1132" s="42"/>
      <c r="H1132" s="79"/>
      <c r="I1132" s="79"/>
      <c r="K1132" s="2">
        <f>(COUNTIF($B$2:$B1132,$B1132)=1)+0</f>
        <v>0</v>
      </c>
      <c r="L1132" s="2" t="str">
        <f>IF(K1132=1,RANK(H1132,$H$2:$H$1208,0),"Alternate event")</f>
        <v>Alternate event</v>
      </c>
      <c r="M1132" s="2" t="str">
        <f t="shared" si="42"/>
        <v/>
      </c>
      <c r="N1132" t="str">
        <f>IF(COUNTIFS($M$2:$M$3996, M1132)&gt;1, "Duplicate", "Unique")</f>
        <v>Duplicate</v>
      </c>
    </row>
    <row r="1133" spans="2:14" x14ac:dyDescent="0.2">
      <c r="B1133"/>
      <c r="C1133"/>
      <c r="E1133" s="41"/>
      <c r="F1133" s="42"/>
      <c r="H1133" s="79"/>
      <c r="I1133" s="79"/>
      <c r="K1133" s="2">
        <f>(COUNTIF($B$2:$B1133,$B1133)=1)+0</f>
        <v>0</v>
      </c>
      <c r="L1133" s="2" t="str">
        <f>IF(K1133=1,RANK(H1133,$H$2:$H$1208,0),"Alternate event")</f>
        <v>Alternate event</v>
      </c>
      <c r="M1133" s="2" t="str">
        <f t="shared" si="42"/>
        <v/>
      </c>
      <c r="N1133" t="str">
        <f>IF(COUNTIFS($M$2:$M$3996, M1133)&gt;1, "Duplicate", "Unique")</f>
        <v>Duplicate</v>
      </c>
    </row>
    <row r="1134" spans="2:14" x14ac:dyDescent="0.2">
      <c r="B1134"/>
      <c r="C1134"/>
      <c r="E1134" s="41"/>
      <c r="F1134" s="42"/>
      <c r="H1134" s="79"/>
      <c r="I1134" s="79"/>
      <c r="K1134" s="2">
        <f>(COUNTIF($B$2:$B1134,$B1134)=1)+0</f>
        <v>0</v>
      </c>
      <c r="L1134" s="2" t="str">
        <f>IF(K1134=1,RANK(H1134,$H$2:$H$1208,0),"Alternate event")</f>
        <v>Alternate event</v>
      </c>
      <c r="M1134" s="2" t="str">
        <f t="shared" si="42"/>
        <v/>
      </c>
      <c r="N1134" t="str">
        <f>IF(COUNTIFS($M$2:$M$3996, M1134)&gt;1, "Duplicate", "Unique")</f>
        <v>Duplicate</v>
      </c>
    </row>
    <row r="1135" spans="2:14" x14ac:dyDescent="0.2">
      <c r="B1135"/>
      <c r="C1135"/>
      <c r="E1135" s="41"/>
      <c r="F1135" s="42"/>
      <c r="H1135" s="79"/>
      <c r="I1135" s="79"/>
      <c r="K1135" s="2">
        <f>(COUNTIF($B$2:$B1135,$B1135)=1)+0</f>
        <v>0</v>
      </c>
      <c r="L1135" s="2" t="str">
        <f>IF(K1135=1,RANK(H1135,$H$2:$H$1208,0),"Alternate event")</f>
        <v>Alternate event</v>
      </c>
      <c r="M1135" s="2" t="str">
        <f t="shared" si="42"/>
        <v/>
      </c>
      <c r="N1135" t="str">
        <f>IF(COUNTIFS($M$2:$M$3996, M1135)&gt;1, "Duplicate", "Unique")</f>
        <v>Duplicate</v>
      </c>
    </row>
    <row r="1136" spans="2:14" x14ac:dyDescent="0.2">
      <c r="B1136"/>
      <c r="C1136"/>
      <c r="E1136" s="41"/>
      <c r="F1136" s="42"/>
      <c r="H1136" s="79"/>
      <c r="I1136" s="79"/>
      <c r="K1136" s="2">
        <f>(COUNTIF($B$2:$B1136,$B1136)=1)+0</f>
        <v>0</v>
      </c>
      <c r="L1136" s="2" t="str">
        <f>IF(K1136=1,RANK(H1136,$H$2:$H$1208,0),"Alternate event")</f>
        <v>Alternate event</v>
      </c>
      <c r="M1136" s="2" t="str">
        <f t="shared" si="42"/>
        <v/>
      </c>
      <c r="N1136" t="str">
        <f>IF(COUNTIFS($M$2:$M$3996, M1136)&gt;1, "Duplicate", "Unique")</f>
        <v>Duplicate</v>
      </c>
    </row>
    <row r="1137" spans="2:14" x14ac:dyDescent="0.2">
      <c r="B1137"/>
      <c r="C1137" s="6"/>
      <c r="E1137" s="41"/>
      <c r="F1137" s="42"/>
      <c r="H1137" s="79"/>
      <c r="I1137" s="79"/>
      <c r="K1137" s="2">
        <f>(COUNTIF($B$2:$B1137,$B1137)=1)+0</f>
        <v>0</v>
      </c>
      <c r="L1137" s="2" t="str">
        <f>IF(K1137=1,RANK(H1137,$H$2:$H$1208,0),"Alternate event")</f>
        <v>Alternate event</v>
      </c>
      <c r="M1137" s="2" t="str">
        <f t="shared" si="42"/>
        <v/>
      </c>
      <c r="N1137" t="str">
        <f>IF(COUNTIFS($M$2:$M$3996, M1137)&gt;1, "Duplicate", "Unique")</f>
        <v>Duplicate</v>
      </c>
    </row>
    <row r="1138" spans="2:14" x14ac:dyDescent="0.2">
      <c r="B1138"/>
      <c r="C1138"/>
      <c r="E1138" s="41"/>
      <c r="F1138" s="42"/>
      <c r="H1138" s="79"/>
      <c r="I1138" s="79"/>
      <c r="K1138" s="2">
        <f>(COUNTIF($B$2:$B1138,$B1138)=1)+0</f>
        <v>0</v>
      </c>
      <c r="L1138" s="2" t="str">
        <f>IF(K1138=1,RANK(H1138,$H$2:$H$1208,0),"Alternate event")</f>
        <v>Alternate event</v>
      </c>
      <c r="M1138" s="2" t="str">
        <f t="shared" si="42"/>
        <v/>
      </c>
      <c r="N1138" t="str">
        <f>IF(COUNTIFS($M$2:$M$3996, M1138)&gt;1, "Duplicate", "Unique")</f>
        <v>Duplicate</v>
      </c>
    </row>
    <row r="1139" spans="2:14" x14ac:dyDescent="0.2">
      <c r="B1139"/>
      <c r="C1139"/>
      <c r="E1139" s="41"/>
      <c r="F1139" s="42"/>
      <c r="H1139" s="79"/>
      <c r="I1139" s="79"/>
      <c r="K1139" s="2">
        <f>(COUNTIF($B$2:$B1139,$B1139)=1)+0</f>
        <v>0</v>
      </c>
      <c r="L1139" s="2" t="str">
        <f>IF(K1139=1,RANK(H1139,$H$2:$H$1208,0),"Alternate event")</f>
        <v>Alternate event</v>
      </c>
      <c r="M1139" s="2" t="str">
        <f t="shared" si="42"/>
        <v/>
      </c>
      <c r="N1139" t="str">
        <f>IF(COUNTIFS($M$2:$M$3996, M1139)&gt;1, "Duplicate", "Unique")</f>
        <v>Duplicate</v>
      </c>
    </row>
    <row r="1140" spans="2:14" x14ac:dyDescent="0.2">
      <c r="B1140"/>
      <c r="C1140"/>
      <c r="E1140" s="41"/>
      <c r="F1140" s="42"/>
      <c r="H1140" s="79"/>
      <c r="I1140" s="79"/>
      <c r="K1140" s="2">
        <f>(COUNTIF($B$2:$B1140,$B1140)=1)+0</f>
        <v>0</v>
      </c>
      <c r="L1140" s="2" t="str">
        <f>IF(K1140=1,RANK(H1140,$H$2:$H$1208,0),"Alternate event")</f>
        <v>Alternate event</v>
      </c>
      <c r="M1140" s="2" t="str">
        <f t="shared" si="42"/>
        <v/>
      </c>
      <c r="N1140" t="str">
        <f>IF(COUNTIFS($M$2:$M$3996, M1140)&gt;1, "Duplicate", "Unique")</f>
        <v>Duplicate</v>
      </c>
    </row>
    <row r="1141" spans="2:14" x14ac:dyDescent="0.2">
      <c r="B1141"/>
      <c r="C1141"/>
      <c r="E1141" s="41"/>
      <c r="F1141" s="42"/>
      <c r="H1141" s="79"/>
      <c r="I1141" s="79"/>
      <c r="K1141" s="2">
        <f>(COUNTIF($B$2:$B1141,$B1141)=1)+0</f>
        <v>0</v>
      </c>
      <c r="L1141" s="2" t="str">
        <f>IF(K1141=1,RANK(H1141,$H$2:$H$1208,0),"Alternate event")</f>
        <v>Alternate event</v>
      </c>
      <c r="M1141" s="2" t="str">
        <f t="shared" si="42"/>
        <v/>
      </c>
      <c r="N1141" t="str">
        <f>IF(COUNTIFS($M$2:$M$3996, M1141)&gt;1, "Duplicate", "Unique")</f>
        <v>Duplicate</v>
      </c>
    </row>
    <row r="1142" spans="2:14" x14ac:dyDescent="0.2">
      <c r="B1142"/>
      <c r="C1142"/>
      <c r="E1142" s="41"/>
      <c r="F1142" s="42"/>
      <c r="H1142" s="79"/>
      <c r="I1142" s="79"/>
      <c r="K1142" s="2">
        <f>(COUNTIF($B$2:$B1142,$B1142)=1)+0</f>
        <v>0</v>
      </c>
      <c r="L1142" s="2" t="str">
        <f>IF(K1142=1,RANK(H1142,$H$2:$H$1208,0),"Alternate event")</f>
        <v>Alternate event</v>
      </c>
      <c r="M1142" s="2" t="str">
        <f t="shared" si="42"/>
        <v/>
      </c>
      <c r="N1142" t="str">
        <f>IF(COUNTIFS($M$2:$M$3996, M1142)&gt;1, "Duplicate", "Unique")</f>
        <v>Duplicate</v>
      </c>
    </row>
    <row r="1143" spans="2:14" x14ac:dyDescent="0.2">
      <c r="B1143"/>
      <c r="C1143"/>
      <c r="E1143" s="41"/>
      <c r="F1143" s="42"/>
      <c r="H1143" s="79"/>
      <c r="I1143" s="79"/>
      <c r="K1143" s="2">
        <f>(COUNTIF($B$2:$B1143,$B1143)=1)+0</f>
        <v>0</v>
      </c>
      <c r="L1143" s="2" t="str">
        <f>IF(K1143=1,RANK(H1143,$H$2:$H$1208,0),"Alternate event")</f>
        <v>Alternate event</v>
      </c>
      <c r="M1143" s="2" t="str">
        <f t="shared" si="42"/>
        <v/>
      </c>
      <c r="N1143" t="str">
        <f>IF(COUNTIFS($M$2:$M$3996, M1143)&gt;1, "Duplicate", "Unique")</f>
        <v>Duplicate</v>
      </c>
    </row>
    <row r="1144" spans="2:14" x14ac:dyDescent="0.2">
      <c r="B1144"/>
      <c r="C1144"/>
      <c r="E1144" s="41"/>
      <c r="F1144" s="42"/>
      <c r="H1144" s="79"/>
      <c r="I1144" s="79"/>
      <c r="K1144" s="2">
        <f>(COUNTIF($B$2:$B1144,$B1144)=1)+0</f>
        <v>0</v>
      </c>
      <c r="L1144" s="2" t="str">
        <f>IF(K1144=1,RANK(H1144,$H$2:$H$1208,0),"Alternate event")</f>
        <v>Alternate event</v>
      </c>
      <c r="M1144" s="2" t="str">
        <f t="shared" ref="M1144:M1207" si="43">B1144&amp;C1144</f>
        <v/>
      </c>
      <c r="N1144" t="str">
        <f>IF(COUNTIFS($M$2:$M$3996, M1144)&gt;1, "Duplicate", "Unique")</f>
        <v>Duplicate</v>
      </c>
    </row>
    <row r="1145" spans="2:14" x14ac:dyDescent="0.2">
      <c r="B1145"/>
      <c r="C1145"/>
      <c r="E1145" s="41"/>
      <c r="F1145" s="42"/>
      <c r="H1145" s="79"/>
      <c r="I1145" s="79"/>
      <c r="K1145" s="2">
        <f>(COUNTIF($B$2:$B1145,$B1145)=1)+0</f>
        <v>0</v>
      </c>
      <c r="L1145" s="2" t="str">
        <f>IF(K1145=1,RANK(H1145,$H$2:$H$1208,0),"Alternate event")</f>
        <v>Alternate event</v>
      </c>
      <c r="M1145" s="2" t="str">
        <f t="shared" si="43"/>
        <v/>
      </c>
      <c r="N1145" t="str">
        <f>IF(COUNTIFS($M$2:$M$3996, M1145)&gt;1, "Duplicate", "Unique")</f>
        <v>Duplicate</v>
      </c>
    </row>
    <row r="1146" spans="2:14" x14ac:dyDescent="0.2">
      <c r="B1146"/>
      <c r="C1146"/>
      <c r="E1146" s="41"/>
      <c r="F1146" s="42"/>
      <c r="H1146" s="79"/>
      <c r="I1146" s="79"/>
      <c r="K1146" s="2">
        <f>(COUNTIF($B$2:$B1146,$B1146)=1)+0</f>
        <v>0</v>
      </c>
      <c r="L1146" s="2" t="str">
        <f>IF(K1146=1,RANK(H1146,$H$2:$H$1208,0),"Alternate event")</f>
        <v>Alternate event</v>
      </c>
      <c r="M1146" s="2" t="str">
        <f t="shared" si="43"/>
        <v/>
      </c>
      <c r="N1146" t="str">
        <f>IF(COUNTIFS($M$2:$M$3996, M1146)&gt;1, "Duplicate", "Unique")</f>
        <v>Duplicate</v>
      </c>
    </row>
    <row r="1147" spans="2:14" x14ac:dyDescent="0.2">
      <c r="B1147"/>
      <c r="C1147"/>
      <c r="E1147" s="41"/>
      <c r="F1147" s="42"/>
      <c r="H1147" s="79"/>
      <c r="I1147" s="79"/>
      <c r="K1147" s="2">
        <f>(COUNTIF($B$2:$B1147,$B1147)=1)+0</f>
        <v>0</v>
      </c>
      <c r="L1147" s="2" t="str">
        <f>IF(K1147=1,RANK(H1147,$H$2:$H$1208,0),"Alternate event")</f>
        <v>Alternate event</v>
      </c>
      <c r="M1147" s="2" t="str">
        <f t="shared" si="43"/>
        <v/>
      </c>
      <c r="N1147" t="str">
        <f>IF(COUNTIFS($M$2:$M$3996, M1147)&gt;1, "Duplicate", "Unique")</f>
        <v>Duplicate</v>
      </c>
    </row>
    <row r="1148" spans="2:14" x14ac:dyDescent="0.2">
      <c r="B1148"/>
      <c r="C1148"/>
      <c r="E1148" s="41"/>
      <c r="F1148" s="42"/>
      <c r="H1148" s="79"/>
      <c r="I1148" s="79"/>
      <c r="K1148" s="2">
        <f>(COUNTIF($B$2:$B1148,$B1148)=1)+0</f>
        <v>0</v>
      </c>
      <c r="L1148" s="2" t="str">
        <f>IF(K1148=1,RANK(H1148,$H$2:$H$1208,0),"Alternate event")</f>
        <v>Alternate event</v>
      </c>
      <c r="M1148" s="2" t="str">
        <f t="shared" si="43"/>
        <v/>
      </c>
      <c r="N1148" t="str">
        <f>IF(COUNTIFS($M$2:$M$3996, M1148)&gt;1, "Duplicate", "Unique")</f>
        <v>Duplicate</v>
      </c>
    </row>
    <row r="1149" spans="2:14" x14ac:dyDescent="0.2">
      <c r="B1149"/>
      <c r="C1149"/>
      <c r="E1149" s="41"/>
      <c r="F1149" s="42"/>
      <c r="H1149" s="79"/>
      <c r="I1149" s="79"/>
      <c r="K1149" s="2">
        <f>(COUNTIF($B$2:$B1149,$B1149)=1)+0</f>
        <v>0</v>
      </c>
      <c r="L1149" s="2" t="str">
        <f>IF(K1149=1,RANK(H1149,$H$2:$H$1208,0),"Alternate event")</f>
        <v>Alternate event</v>
      </c>
      <c r="M1149" s="2" t="str">
        <f t="shared" si="43"/>
        <v/>
      </c>
      <c r="N1149" t="str">
        <f>IF(COUNTIFS($M$2:$M$3996, M1149)&gt;1, "Duplicate", "Unique")</f>
        <v>Duplicate</v>
      </c>
    </row>
    <row r="1150" spans="2:14" x14ac:dyDescent="0.2">
      <c r="B1150"/>
      <c r="C1150"/>
      <c r="E1150" s="41"/>
      <c r="F1150" s="42"/>
      <c r="H1150" s="79"/>
      <c r="I1150" s="79"/>
      <c r="K1150" s="2">
        <f>(COUNTIF($B$2:$B1150,$B1150)=1)+0</f>
        <v>0</v>
      </c>
      <c r="L1150" s="2" t="str">
        <f>IF(K1150=1,RANK(H1150,$H$2:$H$1208,0),"Alternate event")</f>
        <v>Alternate event</v>
      </c>
      <c r="M1150" s="2" t="str">
        <f t="shared" si="43"/>
        <v/>
      </c>
      <c r="N1150" t="str">
        <f>IF(COUNTIFS($M$2:$M$3996, M1150)&gt;1, "Duplicate", "Unique")</f>
        <v>Duplicate</v>
      </c>
    </row>
    <row r="1151" spans="2:14" x14ac:dyDescent="0.2">
      <c r="B1151"/>
      <c r="C1151"/>
      <c r="E1151" s="41"/>
      <c r="F1151" s="42"/>
      <c r="H1151" s="79"/>
      <c r="I1151" s="79"/>
      <c r="K1151" s="2">
        <f>(COUNTIF($B$2:$B1151,$B1151)=1)+0</f>
        <v>0</v>
      </c>
      <c r="L1151" s="2" t="str">
        <f>IF(K1151=1,RANK(H1151,$H$2:$H$1208,0),"Alternate event")</f>
        <v>Alternate event</v>
      </c>
      <c r="M1151" s="2" t="str">
        <f t="shared" si="43"/>
        <v/>
      </c>
      <c r="N1151" t="str">
        <f>IF(COUNTIFS($M$2:$M$3996, M1151)&gt;1, "Duplicate", "Unique")</f>
        <v>Duplicate</v>
      </c>
    </row>
    <row r="1152" spans="2:14" x14ac:dyDescent="0.2">
      <c r="B1152"/>
      <c r="C1152"/>
      <c r="E1152" s="41"/>
      <c r="F1152" s="42"/>
      <c r="H1152" s="79"/>
      <c r="I1152" s="79"/>
      <c r="K1152" s="2">
        <f>(COUNTIF($B$2:$B1152,$B1152)=1)+0</f>
        <v>0</v>
      </c>
      <c r="L1152" s="2" t="str">
        <f>IF(K1152=1,RANK(H1152,$H$2:$H$1208,0),"Alternate event")</f>
        <v>Alternate event</v>
      </c>
      <c r="M1152" s="2" t="str">
        <f t="shared" si="43"/>
        <v/>
      </c>
      <c r="N1152" t="str">
        <f>IF(COUNTIFS($M$2:$M$3996, M1152)&gt;1, "Duplicate", "Unique")</f>
        <v>Duplicate</v>
      </c>
    </row>
    <row r="1153" spans="2:14" x14ac:dyDescent="0.2">
      <c r="B1153"/>
      <c r="C1153"/>
      <c r="E1153" s="41"/>
      <c r="F1153" s="42"/>
      <c r="H1153" s="79"/>
      <c r="I1153" s="79"/>
      <c r="K1153" s="2">
        <f>(COUNTIF($B$2:$B1153,$B1153)=1)+0</f>
        <v>0</v>
      </c>
      <c r="L1153" s="2" t="str">
        <f>IF(K1153=1,RANK(H1153,$H$2:$H$1208,0),"Alternate event")</f>
        <v>Alternate event</v>
      </c>
      <c r="M1153" s="2" t="str">
        <f t="shared" si="43"/>
        <v/>
      </c>
      <c r="N1153" t="str">
        <f>IF(COUNTIFS($M$2:$M$3996, M1153)&gt;1, "Duplicate", "Unique")</f>
        <v>Duplicate</v>
      </c>
    </row>
    <row r="1154" spans="2:14" x14ac:dyDescent="0.2">
      <c r="B1154"/>
      <c r="C1154"/>
      <c r="E1154" s="41"/>
      <c r="F1154" s="42"/>
      <c r="H1154" s="79"/>
      <c r="I1154" s="79"/>
      <c r="K1154" s="2">
        <f>(COUNTIF($B$2:$B1154,$B1154)=1)+0</f>
        <v>0</v>
      </c>
      <c r="L1154" s="2" t="str">
        <f>IF(K1154=1,RANK(H1154,$H$2:$H$1208,0),"Alternate event")</f>
        <v>Alternate event</v>
      </c>
      <c r="M1154" s="2" t="str">
        <f t="shared" si="43"/>
        <v/>
      </c>
      <c r="N1154" t="str">
        <f>IF(COUNTIFS($M$2:$M$3996, M1154)&gt;1, "Duplicate", "Unique")</f>
        <v>Duplicate</v>
      </c>
    </row>
    <row r="1155" spans="2:14" x14ac:dyDescent="0.2">
      <c r="B1155"/>
      <c r="C1155"/>
      <c r="E1155" s="41"/>
      <c r="F1155" s="42"/>
      <c r="H1155" s="79"/>
      <c r="I1155" s="79"/>
      <c r="K1155" s="2">
        <f>(COUNTIF($B$2:$B1155,$B1155)=1)+0</f>
        <v>0</v>
      </c>
      <c r="L1155" s="2" t="str">
        <f>IF(K1155=1,RANK(H1155,$H$2:$H$1208,0),"Alternate event")</f>
        <v>Alternate event</v>
      </c>
      <c r="M1155" s="2" t="str">
        <f t="shared" si="43"/>
        <v/>
      </c>
      <c r="N1155" t="str">
        <f>IF(COUNTIFS($M$2:$M$3996, M1155)&gt;1, "Duplicate", "Unique")</f>
        <v>Duplicate</v>
      </c>
    </row>
    <row r="1156" spans="2:14" x14ac:dyDescent="0.2">
      <c r="B1156"/>
      <c r="C1156"/>
      <c r="E1156" s="41"/>
      <c r="F1156" s="42"/>
      <c r="H1156" s="79"/>
      <c r="I1156" s="79"/>
      <c r="K1156" s="2">
        <f>(COUNTIF($B$2:$B1156,$B1156)=1)+0</f>
        <v>0</v>
      </c>
      <c r="L1156" s="2" t="str">
        <f>IF(K1156=1,RANK(H1156,$H$2:$H$1208,0),"Alternate event")</f>
        <v>Alternate event</v>
      </c>
      <c r="M1156" s="2" t="str">
        <f t="shared" si="43"/>
        <v/>
      </c>
      <c r="N1156" t="str">
        <f>IF(COUNTIFS($M$2:$M$3996, M1156)&gt;1, "Duplicate", "Unique")</f>
        <v>Duplicate</v>
      </c>
    </row>
    <row r="1157" spans="2:14" x14ac:dyDescent="0.2">
      <c r="B1157"/>
      <c r="C1157"/>
      <c r="E1157" s="41"/>
      <c r="F1157" s="42"/>
      <c r="H1157" s="79"/>
      <c r="I1157" s="79"/>
      <c r="K1157" s="2">
        <f>(COUNTIF($B$2:$B1157,$B1157)=1)+0</f>
        <v>0</v>
      </c>
      <c r="L1157" s="2" t="str">
        <f>IF(K1157=1,RANK(H1157,$H$2:$H$1208,0),"Alternate event")</f>
        <v>Alternate event</v>
      </c>
      <c r="M1157" s="2" t="str">
        <f t="shared" si="43"/>
        <v/>
      </c>
      <c r="N1157" t="str">
        <f>IF(COUNTIFS($M$2:$M$3996, M1157)&gt;1, "Duplicate", "Unique")</f>
        <v>Duplicate</v>
      </c>
    </row>
    <row r="1158" spans="2:14" x14ac:dyDescent="0.2">
      <c r="B1158"/>
      <c r="C1158"/>
      <c r="E1158" s="41"/>
      <c r="F1158" s="42"/>
      <c r="H1158" s="79"/>
      <c r="I1158" s="79"/>
      <c r="K1158" s="2">
        <f>(COUNTIF($B$2:$B1158,$B1158)=1)+0</f>
        <v>0</v>
      </c>
      <c r="L1158" s="2" t="str">
        <f>IF(K1158=1,RANK(H1158,$H$2:$H$1208,0),"Alternate event")</f>
        <v>Alternate event</v>
      </c>
      <c r="M1158" s="2" t="str">
        <f t="shared" si="43"/>
        <v/>
      </c>
      <c r="N1158" t="str">
        <f>IF(COUNTIFS($M$2:$M$3996, M1158)&gt;1, "Duplicate", "Unique")</f>
        <v>Duplicate</v>
      </c>
    </row>
    <row r="1159" spans="2:14" x14ac:dyDescent="0.2">
      <c r="B1159"/>
      <c r="C1159"/>
      <c r="E1159" s="41"/>
      <c r="F1159" s="42"/>
      <c r="H1159" s="79"/>
      <c r="I1159" s="79"/>
      <c r="K1159" s="2">
        <f>(COUNTIF($B$2:$B1159,$B1159)=1)+0</f>
        <v>0</v>
      </c>
      <c r="L1159" s="2" t="str">
        <f>IF(K1159=1,RANK(H1159,$H$2:$H$1208,0),"Alternate event")</f>
        <v>Alternate event</v>
      </c>
      <c r="M1159" s="2" t="str">
        <f t="shared" si="43"/>
        <v/>
      </c>
      <c r="N1159" t="str">
        <f>IF(COUNTIFS($M$2:$M$3996, M1159)&gt;1, "Duplicate", "Unique")</f>
        <v>Duplicate</v>
      </c>
    </row>
    <row r="1160" spans="2:14" x14ac:dyDescent="0.2">
      <c r="B1160"/>
      <c r="C1160"/>
      <c r="E1160" s="41"/>
      <c r="F1160" s="42"/>
      <c r="H1160" s="79"/>
      <c r="I1160" s="79"/>
      <c r="K1160" s="2">
        <f>(COUNTIF($B$2:$B1160,$B1160)=1)+0</f>
        <v>0</v>
      </c>
      <c r="L1160" s="2" t="str">
        <f>IF(K1160=1,RANK(H1160,$H$2:$H$1208,0),"Alternate event")</f>
        <v>Alternate event</v>
      </c>
      <c r="M1160" s="2" t="str">
        <f t="shared" si="43"/>
        <v/>
      </c>
      <c r="N1160" t="str">
        <f>IF(COUNTIFS($M$2:$M$3996, M1160)&gt;1, "Duplicate", "Unique")</f>
        <v>Duplicate</v>
      </c>
    </row>
    <row r="1161" spans="2:14" x14ac:dyDescent="0.2">
      <c r="B1161"/>
      <c r="C1161"/>
      <c r="E1161" s="41"/>
      <c r="F1161" s="42"/>
      <c r="H1161" s="79"/>
      <c r="I1161" s="79"/>
      <c r="K1161" s="2">
        <f>(COUNTIF($B$2:$B1161,$B1161)=1)+0</f>
        <v>0</v>
      </c>
      <c r="L1161" s="2" t="str">
        <f>IF(K1161=1,RANK(H1161,$H$2:$H$1208,0),"Alternate event")</f>
        <v>Alternate event</v>
      </c>
      <c r="M1161" s="2" t="str">
        <f t="shared" si="43"/>
        <v/>
      </c>
      <c r="N1161" t="str">
        <f>IF(COUNTIFS($M$2:$M$3996, M1161)&gt;1, "Duplicate", "Unique")</f>
        <v>Duplicate</v>
      </c>
    </row>
    <row r="1162" spans="2:14" x14ac:dyDescent="0.2">
      <c r="B1162"/>
      <c r="C1162"/>
      <c r="E1162" s="41"/>
      <c r="F1162" s="42"/>
      <c r="H1162" s="79"/>
      <c r="I1162" s="79"/>
      <c r="K1162" s="2">
        <f>(COUNTIF($B$2:$B1162,$B1162)=1)+0</f>
        <v>0</v>
      </c>
      <c r="L1162" s="2" t="str">
        <f>IF(K1162=1,RANK(H1162,$H$2:$H$1208,0),"Alternate event")</f>
        <v>Alternate event</v>
      </c>
      <c r="M1162" s="2" t="str">
        <f t="shared" si="43"/>
        <v/>
      </c>
      <c r="N1162" t="str">
        <f>IF(COUNTIFS($M$2:$M$3996, M1162)&gt;1, "Duplicate", "Unique")</f>
        <v>Duplicate</v>
      </c>
    </row>
    <row r="1163" spans="2:14" x14ac:dyDescent="0.2">
      <c r="B1163"/>
      <c r="C1163"/>
      <c r="E1163" s="41"/>
      <c r="F1163" s="42"/>
      <c r="H1163" s="79"/>
      <c r="I1163" s="79"/>
      <c r="K1163" s="2">
        <f>(COUNTIF($B$2:$B1163,$B1163)=1)+0</f>
        <v>0</v>
      </c>
      <c r="L1163" s="2" t="str">
        <f>IF(K1163=1,RANK(H1163,$H$2:$H$1208,0),"Alternate event")</f>
        <v>Alternate event</v>
      </c>
      <c r="M1163" s="2" t="str">
        <f t="shared" si="43"/>
        <v/>
      </c>
      <c r="N1163" t="str">
        <f>IF(COUNTIFS($M$2:$M$3996, M1163)&gt;1, "Duplicate", "Unique")</f>
        <v>Duplicate</v>
      </c>
    </row>
    <row r="1164" spans="2:14" x14ac:dyDescent="0.2">
      <c r="B1164"/>
      <c r="C1164"/>
      <c r="E1164" s="41"/>
      <c r="F1164" s="42"/>
      <c r="H1164" s="79"/>
      <c r="I1164" s="79"/>
      <c r="K1164" s="2">
        <f>(COUNTIF($B$2:$B1164,$B1164)=1)+0</f>
        <v>0</v>
      </c>
      <c r="L1164" s="2" t="str">
        <f>IF(K1164=1,RANK(H1164,$H$2:$H$1208,0),"Alternate event")</f>
        <v>Alternate event</v>
      </c>
      <c r="M1164" s="2" t="str">
        <f t="shared" si="43"/>
        <v/>
      </c>
      <c r="N1164" t="str">
        <f>IF(COUNTIFS($M$2:$M$3996, M1164)&gt;1, "Duplicate", "Unique")</f>
        <v>Duplicate</v>
      </c>
    </row>
    <row r="1165" spans="2:14" x14ac:dyDescent="0.2">
      <c r="B1165"/>
      <c r="C1165"/>
      <c r="E1165" s="41"/>
      <c r="F1165" s="42"/>
      <c r="H1165" s="79"/>
      <c r="I1165" s="79"/>
      <c r="K1165" s="2">
        <f>(COUNTIF($B$2:$B1165,$B1165)=1)+0</f>
        <v>0</v>
      </c>
      <c r="L1165" s="2" t="str">
        <f>IF(K1165=1,RANK(H1165,$H$2:$H$1208,0),"Alternate event")</f>
        <v>Alternate event</v>
      </c>
      <c r="M1165" s="2" t="str">
        <f t="shared" si="43"/>
        <v/>
      </c>
      <c r="N1165" t="str">
        <f>IF(COUNTIFS($M$2:$M$3996, M1165)&gt;1, "Duplicate", "Unique")</f>
        <v>Duplicate</v>
      </c>
    </row>
    <row r="1166" spans="2:14" x14ac:dyDescent="0.2">
      <c r="B1166"/>
      <c r="C1166"/>
      <c r="E1166" s="41"/>
      <c r="F1166" s="42"/>
      <c r="H1166" s="79"/>
      <c r="I1166" s="79"/>
      <c r="K1166" s="2">
        <f>(COUNTIF($B$2:$B1166,$B1166)=1)+0</f>
        <v>0</v>
      </c>
      <c r="L1166" s="2" t="str">
        <f>IF(K1166=1,RANK(H1166,$H$2:$H$1208,0),"Alternate event")</f>
        <v>Alternate event</v>
      </c>
      <c r="M1166" s="2" t="str">
        <f t="shared" si="43"/>
        <v/>
      </c>
      <c r="N1166" t="str">
        <f>IF(COUNTIFS($M$2:$M$3996, M1166)&gt;1, "Duplicate", "Unique")</f>
        <v>Duplicate</v>
      </c>
    </row>
    <row r="1167" spans="2:14" x14ac:dyDescent="0.2">
      <c r="B1167"/>
      <c r="C1167"/>
      <c r="E1167" s="41"/>
      <c r="F1167" s="42"/>
      <c r="H1167" s="79"/>
      <c r="I1167" s="79"/>
      <c r="K1167" s="2">
        <f>(COUNTIF($B$2:$B1167,$B1167)=1)+0</f>
        <v>0</v>
      </c>
      <c r="L1167" s="2" t="str">
        <f>IF(K1167=1,RANK(H1167,$H$2:$H$1208,0),"Alternate event")</f>
        <v>Alternate event</v>
      </c>
      <c r="M1167" s="2" t="str">
        <f t="shared" si="43"/>
        <v/>
      </c>
      <c r="N1167" t="str">
        <f>IF(COUNTIFS($M$2:$M$3996, M1167)&gt;1, "Duplicate", "Unique")</f>
        <v>Duplicate</v>
      </c>
    </row>
    <row r="1168" spans="2:14" x14ac:dyDescent="0.2">
      <c r="B1168"/>
      <c r="C1168"/>
      <c r="E1168" s="41"/>
      <c r="F1168" s="42"/>
      <c r="H1168" s="79"/>
      <c r="I1168" s="79"/>
      <c r="K1168" s="2">
        <f>(COUNTIF($B$2:$B1168,$B1168)=1)+0</f>
        <v>0</v>
      </c>
      <c r="L1168" s="2" t="str">
        <f>IF(K1168=1,RANK(H1168,$H$2:$H$1208,0),"Alternate event")</f>
        <v>Alternate event</v>
      </c>
      <c r="M1168" s="2" t="str">
        <f t="shared" si="43"/>
        <v/>
      </c>
      <c r="N1168" t="str">
        <f>IF(COUNTIFS($M$2:$M$3996, M1168)&gt;1, "Duplicate", "Unique")</f>
        <v>Duplicate</v>
      </c>
    </row>
    <row r="1169" spans="2:14" x14ac:dyDescent="0.2">
      <c r="B1169"/>
      <c r="C1169"/>
      <c r="E1169" s="41"/>
      <c r="F1169" s="42"/>
      <c r="H1169" s="79"/>
      <c r="I1169" s="79"/>
      <c r="K1169" s="2">
        <f>(COUNTIF($B$2:$B1169,$B1169)=1)+0</f>
        <v>0</v>
      </c>
      <c r="L1169" s="2" t="str">
        <f>IF(K1169=1,RANK(H1169,$H$2:$H$1208,0),"Alternate event")</f>
        <v>Alternate event</v>
      </c>
      <c r="M1169" s="2" t="str">
        <f t="shared" si="43"/>
        <v/>
      </c>
      <c r="N1169" t="str">
        <f>IF(COUNTIFS($M$2:$M$3996, M1169)&gt;1, "Duplicate", "Unique")</f>
        <v>Duplicate</v>
      </c>
    </row>
    <row r="1170" spans="2:14" x14ac:dyDescent="0.2">
      <c r="B1170"/>
      <c r="C1170"/>
      <c r="E1170" s="41"/>
      <c r="F1170" s="42"/>
      <c r="H1170" s="79"/>
      <c r="I1170" s="79"/>
      <c r="K1170" s="2">
        <f>(COUNTIF($B$2:$B1170,$B1170)=1)+0</f>
        <v>0</v>
      </c>
      <c r="L1170" s="2" t="str">
        <f>IF(K1170=1,RANK(H1170,$H$2:$H$1208,0),"Alternate event")</f>
        <v>Alternate event</v>
      </c>
      <c r="M1170" s="2" t="str">
        <f t="shared" si="43"/>
        <v/>
      </c>
      <c r="N1170" t="str">
        <f>IF(COUNTIFS($M$2:$M$3996, M1170)&gt;1, "Duplicate", "Unique")</f>
        <v>Duplicate</v>
      </c>
    </row>
    <row r="1171" spans="2:14" x14ac:dyDescent="0.2">
      <c r="B1171"/>
      <c r="C1171"/>
      <c r="E1171" s="41"/>
      <c r="F1171" s="42"/>
      <c r="H1171" s="79"/>
      <c r="I1171" s="79"/>
      <c r="K1171" s="2">
        <f>(COUNTIF($B$2:$B1171,$B1171)=1)+0</f>
        <v>0</v>
      </c>
      <c r="L1171" s="2" t="str">
        <f>IF(K1171=1,RANK(H1171,$H$2:$H$1208,0),"Alternate event")</f>
        <v>Alternate event</v>
      </c>
      <c r="M1171" s="2" t="str">
        <f t="shared" si="43"/>
        <v/>
      </c>
      <c r="N1171" t="str">
        <f>IF(COUNTIFS($M$2:$M$3996, M1171)&gt;1, "Duplicate", "Unique")</f>
        <v>Duplicate</v>
      </c>
    </row>
    <row r="1172" spans="2:14" x14ac:dyDescent="0.2">
      <c r="B1172"/>
      <c r="C1172"/>
      <c r="E1172" s="41"/>
      <c r="F1172" s="42"/>
      <c r="H1172" s="79"/>
      <c r="I1172" s="79"/>
      <c r="K1172" s="2">
        <f>(COUNTIF($B$2:$B1172,$B1172)=1)+0</f>
        <v>0</v>
      </c>
      <c r="L1172" s="2" t="str">
        <f>IF(K1172=1,RANK(H1172,$H$2:$H$1208,0),"Alternate event")</f>
        <v>Alternate event</v>
      </c>
      <c r="M1172" s="2" t="str">
        <f t="shared" si="43"/>
        <v/>
      </c>
      <c r="N1172" t="str">
        <f>IF(COUNTIFS($M$2:$M$3996, M1172)&gt;1, "Duplicate", "Unique")</f>
        <v>Duplicate</v>
      </c>
    </row>
    <row r="1173" spans="2:14" x14ac:dyDescent="0.2">
      <c r="B1173"/>
      <c r="C1173"/>
      <c r="E1173" s="41"/>
      <c r="F1173" s="42"/>
      <c r="H1173" s="79"/>
      <c r="I1173" s="79"/>
      <c r="K1173" s="2">
        <f>(COUNTIF($B$2:$B1173,$B1173)=1)+0</f>
        <v>0</v>
      </c>
      <c r="L1173" s="2" t="str">
        <f>IF(K1173=1,RANK(H1173,$H$2:$H$1208,0),"Alternate event")</f>
        <v>Alternate event</v>
      </c>
      <c r="M1173" s="2" t="str">
        <f t="shared" si="43"/>
        <v/>
      </c>
      <c r="N1173" t="str">
        <f>IF(COUNTIFS($M$2:$M$3996, M1173)&gt;1, "Duplicate", "Unique")</f>
        <v>Duplicate</v>
      </c>
    </row>
    <row r="1174" spans="2:14" x14ac:dyDescent="0.2">
      <c r="B1174"/>
      <c r="C1174"/>
      <c r="E1174" s="41"/>
      <c r="F1174" s="42"/>
      <c r="H1174" s="79"/>
      <c r="I1174" s="79"/>
      <c r="K1174" s="2">
        <f>(COUNTIF($B$2:$B1174,$B1174)=1)+0</f>
        <v>0</v>
      </c>
      <c r="L1174" s="2" t="str">
        <f>IF(K1174=1,RANK(H1174,$H$2:$H$1208,0),"Alternate event")</f>
        <v>Alternate event</v>
      </c>
      <c r="M1174" s="2" t="str">
        <f t="shared" si="43"/>
        <v/>
      </c>
      <c r="N1174" t="str">
        <f>IF(COUNTIFS($M$2:$M$3996, M1174)&gt;1, "Duplicate", "Unique")</f>
        <v>Duplicate</v>
      </c>
    </row>
    <row r="1175" spans="2:14" x14ac:dyDescent="0.2">
      <c r="B1175"/>
      <c r="C1175"/>
      <c r="E1175" s="41"/>
      <c r="F1175" s="42"/>
      <c r="H1175" s="79"/>
      <c r="I1175" s="79"/>
      <c r="K1175" s="2">
        <f>(COUNTIF($B$2:$B1175,$B1175)=1)+0</f>
        <v>0</v>
      </c>
      <c r="L1175" s="2" t="str">
        <f>IF(K1175=1,RANK(H1175,$H$2:$H$1208,0),"Alternate event")</f>
        <v>Alternate event</v>
      </c>
      <c r="M1175" s="2" t="str">
        <f t="shared" si="43"/>
        <v/>
      </c>
      <c r="N1175" t="str">
        <f>IF(COUNTIFS($M$2:$M$3996, M1175)&gt;1, "Duplicate", "Unique")</f>
        <v>Duplicate</v>
      </c>
    </row>
    <row r="1176" spans="2:14" x14ac:dyDescent="0.2">
      <c r="B1176"/>
      <c r="E1176" s="41"/>
      <c r="F1176" s="42"/>
      <c r="H1176" s="79"/>
      <c r="I1176" s="79"/>
      <c r="K1176" s="2">
        <f>(COUNTIF($B$2:$B1176,$B1176)=1)+0</f>
        <v>0</v>
      </c>
      <c r="L1176" s="2" t="str">
        <f>IF(K1176=1,RANK(H1176,$H$2:$H$1208,0),"Alternate event")</f>
        <v>Alternate event</v>
      </c>
      <c r="M1176" s="2" t="str">
        <f t="shared" si="43"/>
        <v/>
      </c>
      <c r="N1176" t="str">
        <f>IF(COUNTIFS($M$2:$M$3996, M1176)&gt;1, "Duplicate", "Unique")</f>
        <v>Duplicate</v>
      </c>
    </row>
    <row r="1177" spans="2:14" x14ac:dyDescent="0.2">
      <c r="B1177"/>
      <c r="E1177" s="41"/>
      <c r="F1177" s="42"/>
      <c r="H1177" s="79"/>
      <c r="I1177" s="79"/>
      <c r="K1177" s="2">
        <f>(COUNTIF($B$2:$B1177,$B1177)=1)+0</f>
        <v>0</v>
      </c>
      <c r="L1177" s="2" t="str">
        <f>IF(K1177=1,RANK(H1177,$H$2:$H$1208,0),"Alternate event")</f>
        <v>Alternate event</v>
      </c>
      <c r="M1177" s="2" t="str">
        <f t="shared" si="43"/>
        <v/>
      </c>
      <c r="N1177" t="str">
        <f>IF(COUNTIFS($M$2:$M$3996, M1177)&gt;1, "Duplicate", "Unique")</f>
        <v>Duplicate</v>
      </c>
    </row>
    <row r="1178" spans="2:14" x14ac:dyDescent="0.2">
      <c r="B1178"/>
      <c r="C1178"/>
      <c r="E1178" s="41"/>
      <c r="F1178" s="42"/>
      <c r="H1178" s="79"/>
      <c r="I1178" s="79"/>
      <c r="K1178" s="2">
        <f>(COUNTIF($B$2:$B1178,$B1178)=1)+0</f>
        <v>0</v>
      </c>
      <c r="L1178" s="2" t="str">
        <f>IF(K1178=1,RANK(H1178,$H$2:$H$1208,0),"Alternate event")</f>
        <v>Alternate event</v>
      </c>
      <c r="M1178" s="2" t="str">
        <f t="shared" si="43"/>
        <v/>
      </c>
      <c r="N1178" t="str">
        <f>IF(COUNTIFS($M$2:$M$3996, M1178)&gt;1, "Duplicate", "Unique")</f>
        <v>Duplicate</v>
      </c>
    </row>
    <row r="1179" spans="2:14" x14ac:dyDescent="0.2">
      <c r="B1179"/>
      <c r="C1179"/>
      <c r="E1179" s="41"/>
      <c r="F1179" s="42"/>
      <c r="H1179" s="79"/>
      <c r="I1179" s="79"/>
      <c r="K1179" s="2">
        <f>(COUNTIF($B$2:$B1179,$B1179)=1)+0</f>
        <v>0</v>
      </c>
      <c r="L1179" s="2" t="str">
        <f>IF(K1179=1,RANK(H1179,$H$2:$H$1208,0),"Alternate event")</f>
        <v>Alternate event</v>
      </c>
      <c r="M1179" s="2" t="str">
        <f t="shared" si="43"/>
        <v/>
      </c>
      <c r="N1179" t="str">
        <f>IF(COUNTIFS($M$2:$M$3996, M1179)&gt;1, "Duplicate", "Unique")</f>
        <v>Duplicate</v>
      </c>
    </row>
    <row r="1180" spans="2:14" x14ac:dyDescent="0.2">
      <c r="B1180"/>
      <c r="C1180"/>
      <c r="E1180" s="41"/>
      <c r="F1180" s="42"/>
      <c r="H1180" s="79"/>
      <c r="I1180" s="79"/>
      <c r="K1180" s="2">
        <f>(COUNTIF($B$2:$B1180,$B1180)=1)+0</f>
        <v>0</v>
      </c>
      <c r="L1180" s="2" t="str">
        <f>IF(K1180=1,RANK(H1180,$H$2:$H$1208,0),"Alternate event")</f>
        <v>Alternate event</v>
      </c>
      <c r="M1180" s="2" t="str">
        <f t="shared" si="43"/>
        <v/>
      </c>
      <c r="N1180" t="str">
        <f>IF(COUNTIFS($M$2:$M$3996, M1180)&gt;1, "Duplicate", "Unique")</f>
        <v>Duplicate</v>
      </c>
    </row>
    <row r="1181" spans="2:14" x14ac:dyDescent="0.2">
      <c r="B1181"/>
      <c r="C1181"/>
      <c r="E1181" s="41"/>
      <c r="F1181" s="42"/>
      <c r="H1181" s="79"/>
      <c r="I1181" s="79"/>
      <c r="K1181" s="2">
        <f>(COUNTIF($B$2:$B1181,$B1181)=1)+0</f>
        <v>0</v>
      </c>
      <c r="L1181" s="2" t="str">
        <f>IF(K1181=1,RANK(H1181,$H$2:$H$1208,0),"Alternate event")</f>
        <v>Alternate event</v>
      </c>
      <c r="M1181" s="2" t="str">
        <f t="shared" si="43"/>
        <v/>
      </c>
      <c r="N1181" t="str">
        <f>IF(COUNTIFS($M$2:$M$3996, M1181)&gt;1, "Duplicate", "Unique")</f>
        <v>Duplicate</v>
      </c>
    </row>
    <row r="1182" spans="2:14" x14ac:dyDescent="0.2">
      <c r="B1182"/>
      <c r="C1182"/>
      <c r="E1182" s="41"/>
      <c r="F1182" s="42"/>
      <c r="H1182" s="79"/>
      <c r="I1182" s="79"/>
      <c r="K1182" s="2">
        <f>(COUNTIF($B$2:$B1182,$B1182)=1)+0</f>
        <v>0</v>
      </c>
      <c r="L1182" s="2" t="str">
        <f>IF(K1182=1,RANK(H1182,$H$2:$H$1208,0),"Alternate event")</f>
        <v>Alternate event</v>
      </c>
      <c r="M1182" s="2" t="str">
        <f t="shared" si="43"/>
        <v/>
      </c>
      <c r="N1182" t="str">
        <f>IF(COUNTIFS($M$2:$M$3996, M1182)&gt;1, "Duplicate", "Unique")</f>
        <v>Duplicate</v>
      </c>
    </row>
    <row r="1183" spans="2:14" x14ac:dyDescent="0.2">
      <c r="B1183"/>
      <c r="C1183"/>
      <c r="E1183" s="41"/>
      <c r="F1183" s="42"/>
      <c r="H1183" s="79"/>
      <c r="I1183" s="79"/>
      <c r="K1183" s="2">
        <f>(COUNTIF($B$2:$B1183,$B1183)=1)+0</f>
        <v>0</v>
      </c>
      <c r="L1183" s="2" t="str">
        <f>IF(K1183=1,RANK(H1183,$H$2:$H$1208,0),"Alternate event")</f>
        <v>Alternate event</v>
      </c>
      <c r="M1183" s="2" t="str">
        <f t="shared" si="43"/>
        <v/>
      </c>
      <c r="N1183" t="str">
        <f>IF(COUNTIFS($M$2:$M$3996, M1183)&gt;1, "Duplicate", "Unique")</f>
        <v>Duplicate</v>
      </c>
    </row>
    <row r="1184" spans="2:14" x14ac:dyDescent="0.2">
      <c r="B1184"/>
      <c r="C1184"/>
      <c r="E1184" s="41"/>
      <c r="F1184" s="42"/>
      <c r="H1184" s="79"/>
      <c r="I1184" s="79"/>
      <c r="K1184" s="2">
        <f>(COUNTIF($B$2:$B1184,$B1184)=1)+0</f>
        <v>0</v>
      </c>
      <c r="L1184" s="2" t="str">
        <f>IF(K1184=1,RANK(H1184,$H$2:$H$1208,0),"Alternate event")</f>
        <v>Alternate event</v>
      </c>
      <c r="M1184" s="2" t="str">
        <f t="shared" si="43"/>
        <v/>
      </c>
      <c r="N1184" t="str">
        <f>IF(COUNTIFS($M$2:$M$3996, M1184)&gt;1, "Duplicate", "Unique")</f>
        <v>Duplicate</v>
      </c>
    </row>
    <row r="1185" spans="2:14" x14ac:dyDescent="0.2">
      <c r="B1185"/>
      <c r="E1185" s="41"/>
      <c r="F1185" s="42"/>
      <c r="H1185" s="79"/>
      <c r="I1185" s="79"/>
      <c r="K1185" s="2">
        <f>(COUNTIF($B$2:$B1185,$B1185)=1)+0</f>
        <v>0</v>
      </c>
      <c r="L1185" s="2" t="str">
        <f>IF(K1185=1,RANK(H1185,$H$2:$H$1208,0),"Alternate event")</f>
        <v>Alternate event</v>
      </c>
      <c r="M1185" s="2" t="str">
        <f t="shared" si="43"/>
        <v/>
      </c>
      <c r="N1185" t="str">
        <f>IF(COUNTIFS($M$2:$M$3996, M1185)&gt;1, "Duplicate", "Unique")</f>
        <v>Duplicate</v>
      </c>
    </row>
    <row r="1186" spans="2:14" x14ac:dyDescent="0.2">
      <c r="B1186"/>
      <c r="C1186"/>
      <c r="E1186" s="41"/>
      <c r="F1186" s="42"/>
      <c r="H1186" s="79"/>
      <c r="I1186" s="79"/>
      <c r="K1186" s="2">
        <f>(COUNTIF($B$2:$B1186,$B1186)=1)+0</f>
        <v>0</v>
      </c>
      <c r="L1186" s="2" t="str">
        <f>IF(K1186=1,RANK(H1186,$H$2:$H$1208,0),"Alternate event")</f>
        <v>Alternate event</v>
      </c>
      <c r="M1186" s="2" t="str">
        <f t="shared" si="43"/>
        <v/>
      </c>
      <c r="N1186" t="str">
        <f>IF(COUNTIFS($M$2:$M$3996, M1186)&gt;1, "Duplicate", "Unique")</f>
        <v>Duplicate</v>
      </c>
    </row>
    <row r="1187" spans="2:14" x14ac:dyDescent="0.2">
      <c r="B1187"/>
      <c r="C1187"/>
      <c r="E1187" s="41"/>
      <c r="F1187" s="42"/>
      <c r="H1187" s="79"/>
      <c r="I1187" s="79"/>
      <c r="K1187" s="2">
        <f>(COUNTIF($B$2:$B1187,$B1187)=1)+0</f>
        <v>0</v>
      </c>
      <c r="L1187" s="2" t="str">
        <f>IF(K1187=1,RANK(H1187,$H$2:$H$1208,0),"Alternate event")</f>
        <v>Alternate event</v>
      </c>
      <c r="M1187" s="2" t="str">
        <f t="shared" si="43"/>
        <v/>
      </c>
      <c r="N1187" t="str">
        <f>IF(COUNTIFS($M$2:$M$3996, M1187)&gt;1, "Duplicate", "Unique")</f>
        <v>Duplicate</v>
      </c>
    </row>
    <row r="1188" spans="2:14" x14ac:dyDescent="0.2">
      <c r="B1188"/>
      <c r="C1188"/>
      <c r="E1188" s="41"/>
      <c r="F1188" s="42"/>
      <c r="H1188" s="79"/>
      <c r="I1188" s="79"/>
      <c r="K1188" s="2">
        <f>(COUNTIF($B$2:$B1188,$B1188)=1)+0</f>
        <v>0</v>
      </c>
      <c r="L1188" s="2" t="str">
        <f>IF(K1188=1,RANK(H1188,$H$2:$H$1208,0),"Alternate event")</f>
        <v>Alternate event</v>
      </c>
      <c r="M1188" s="2" t="str">
        <f t="shared" si="43"/>
        <v/>
      </c>
      <c r="N1188" t="str">
        <f>IF(COUNTIFS($M$2:$M$3996, M1188)&gt;1, "Duplicate", "Unique")</f>
        <v>Duplicate</v>
      </c>
    </row>
    <row r="1189" spans="2:14" x14ac:dyDescent="0.2">
      <c r="B1189"/>
      <c r="C1189"/>
      <c r="E1189" s="41"/>
      <c r="F1189" s="42"/>
      <c r="H1189" s="79"/>
      <c r="I1189" s="79"/>
      <c r="K1189" s="2">
        <f>(COUNTIF($B$2:$B1189,$B1189)=1)+0</f>
        <v>0</v>
      </c>
      <c r="L1189" s="2" t="str">
        <f>IF(K1189=1,RANK(H1189,$H$2:$H$1208,0),"Alternate event")</f>
        <v>Alternate event</v>
      </c>
      <c r="M1189" s="2" t="str">
        <f t="shared" si="43"/>
        <v/>
      </c>
      <c r="N1189" t="str">
        <f>IF(COUNTIFS($M$2:$M$3996, M1189)&gt;1, "Duplicate", "Unique")</f>
        <v>Duplicate</v>
      </c>
    </row>
    <row r="1190" spans="2:14" x14ac:dyDescent="0.2">
      <c r="B1190"/>
      <c r="C1190"/>
      <c r="E1190" s="41"/>
      <c r="F1190" s="42"/>
      <c r="H1190" s="79"/>
      <c r="I1190" s="79"/>
      <c r="K1190" s="2">
        <f>(COUNTIF($B$2:$B1190,$B1190)=1)+0</f>
        <v>0</v>
      </c>
      <c r="L1190" s="2" t="str">
        <f>IF(K1190=1,RANK(H1190,$H$2:$H$1208,0),"Alternate event")</f>
        <v>Alternate event</v>
      </c>
      <c r="M1190" s="2" t="str">
        <f t="shared" si="43"/>
        <v/>
      </c>
      <c r="N1190" t="str">
        <f>IF(COUNTIFS($M$2:$M$3996, M1190)&gt;1, "Duplicate", "Unique")</f>
        <v>Duplicate</v>
      </c>
    </row>
    <row r="1191" spans="2:14" x14ac:dyDescent="0.2">
      <c r="B1191"/>
      <c r="C1191"/>
      <c r="E1191" s="41"/>
      <c r="F1191" s="42"/>
      <c r="H1191" s="79"/>
      <c r="I1191" s="79"/>
      <c r="K1191" s="2">
        <f>(COUNTIF($B$2:$B1191,$B1191)=1)+0</f>
        <v>0</v>
      </c>
      <c r="L1191" s="2" t="str">
        <f>IF(K1191=1,RANK(H1191,$H$2:$H$1208,0),"Alternate event")</f>
        <v>Alternate event</v>
      </c>
      <c r="M1191" s="2" t="str">
        <f t="shared" si="43"/>
        <v/>
      </c>
      <c r="N1191" t="str">
        <f>IF(COUNTIFS($M$2:$M$3996, M1191)&gt;1, "Duplicate", "Unique")</f>
        <v>Duplicate</v>
      </c>
    </row>
    <row r="1192" spans="2:14" x14ac:dyDescent="0.2">
      <c r="B1192"/>
      <c r="C1192"/>
      <c r="E1192" s="41"/>
      <c r="F1192" s="42"/>
      <c r="H1192" s="79"/>
      <c r="I1192" s="79"/>
      <c r="K1192" s="2">
        <f>(COUNTIF($B$2:$B1192,$B1192)=1)+0</f>
        <v>0</v>
      </c>
      <c r="L1192" s="2" t="str">
        <f>IF(K1192=1,RANK(H1192,$H$2:$H$1208,0),"Alternate event")</f>
        <v>Alternate event</v>
      </c>
      <c r="M1192" s="2" t="str">
        <f t="shared" si="43"/>
        <v/>
      </c>
      <c r="N1192" t="str">
        <f>IF(COUNTIFS($M$2:$M$3996, M1192)&gt;1, "Duplicate", "Unique")</f>
        <v>Duplicate</v>
      </c>
    </row>
    <row r="1193" spans="2:14" x14ac:dyDescent="0.2">
      <c r="B1193"/>
      <c r="C1193"/>
      <c r="E1193" s="41"/>
      <c r="F1193" s="42"/>
      <c r="H1193" s="79"/>
      <c r="I1193" s="79"/>
      <c r="K1193" s="2">
        <f>(COUNTIF($B$2:$B1193,$B1193)=1)+0</f>
        <v>0</v>
      </c>
      <c r="L1193" s="2" t="str">
        <f>IF(K1193=1,RANK(H1193,$H$2:$H$1208,0),"Alternate event")</f>
        <v>Alternate event</v>
      </c>
      <c r="M1193" s="2" t="str">
        <f t="shared" si="43"/>
        <v/>
      </c>
      <c r="N1193" t="str">
        <f>IF(COUNTIFS($M$2:$M$3996, M1193)&gt;1, "Duplicate", "Unique")</f>
        <v>Duplicate</v>
      </c>
    </row>
    <row r="1194" spans="2:14" x14ac:dyDescent="0.2">
      <c r="B1194"/>
      <c r="C1194"/>
      <c r="E1194" s="41"/>
      <c r="F1194" s="42"/>
      <c r="H1194" s="79"/>
      <c r="I1194" s="79"/>
      <c r="K1194" s="2">
        <f>(COUNTIF($B$2:$B1194,$B1194)=1)+0</f>
        <v>0</v>
      </c>
      <c r="L1194" s="2" t="str">
        <f>IF(K1194=1,RANK(H1194,$H$2:$H$1208,0),"Alternate event")</f>
        <v>Alternate event</v>
      </c>
      <c r="M1194" s="2" t="str">
        <f t="shared" si="43"/>
        <v/>
      </c>
      <c r="N1194" t="str">
        <f>IF(COUNTIFS($M$2:$M$3996, M1194)&gt;1, "Duplicate", "Unique")</f>
        <v>Duplicate</v>
      </c>
    </row>
    <row r="1195" spans="2:14" x14ac:dyDescent="0.2">
      <c r="B1195"/>
      <c r="C1195"/>
      <c r="E1195" s="41"/>
      <c r="F1195" s="42"/>
      <c r="H1195" s="79"/>
      <c r="I1195" s="79"/>
      <c r="K1195" s="2">
        <f>(COUNTIF($B$2:$B1195,$B1195)=1)+0</f>
        <v>0</v>
      </c>
      <c r="L1195" s="2" t="str">
        <f>IF(K1195=1,RANK(H1195,$H$2:$H$1208,0),"Alternate event")</f>
        <v>Alternate event</v>
      </c>
      <c r="M1195" s="2" t="str">
        <f t="shared" si="43"/>
        <v/>
      </c>
      <c r="N1195" t="str">
        <f>IF(COUNTIFS($M$2:$M$3996, M1195)&gt;1, "Duplicate", "Unique")</f>
        <v>Duplicate</v>
      </c>
    </row>
    <row r="1196" spans="2:14" x14ac:dyDescent="0.2">
      <c r="B1196"/>
      <c r="C1196"/>
      <c r="E1196" s="41"/>
      <c r="F1196" s="42"/>
      <c r="H1196" s="79"/>
      <c r="I1196" s="79"/>
      <c r="K1196" s="2">
        <f>(COUNTIF($B$2:$B1196,$B1196)=1)+0</f>
        <v>0</v>
      </c>
      <c r="L1196" s="2" t="str">
        <f>IF(K1196=1,RANK(H1196,$H$2:$H$1208,0),"Alternate event")</f>
        <v>Alternate event</v>
      </c>
      <c r="M1196" s="2" t="str">
        <f t="shared" si="43"/>
        <v/>
      </c>
      <c r="N1196" t="str">
        <f>IF(COUNTIFS($M$2:$M$3996, M1196)&gt;1, "Duplicate", "Unique")</f>
        <v>Duplicate</v>
      </c>
    </row>
    <row r="1197" spans="2:14" x14ac:dyDescent="0.2">
      <c r="B1197"/>
      <c r="C1197"/>
      <c r="E1197" s="41"/>
      <c r="F1197" s="42"/>
      <c r="H1197" s="79"/>
      <c r="I1197" s="79"/>
      <c r="K1197" s="2">
        <f>(COUNTIF($B$2:$B1197,$B1197)=1)+0</f>
        <v>0</v>
      </c>
      <c r="L1197" s="2" t="str">
        <f>IF(K1197=1,RANK(H1197,$H$2:$H$1208,0),"Alternate event")</f>
        <v>Alternate event</v>
      </c>
      <c r="M1197" s="2" t="str">
        <f t="shared" si="43"/>
        <v/>
      </c>
      <c r="N1197" t="str">
        <f>IF(COUNTIFS($M$2:$M$3996, M1197)&gt;1, "Duplicate", "Unique")</f>
        <v>Duplicate</v>
      </c>
    </row>
    <row r="1198" spans="2:14" x14ac:dyDescent="0.2">
      <c r="B1198"/>
      <c r="C1198"/>
      <c r="E1198" s="41"/>
      <c r="F1198" s="42"/>
      <c r="H1198" s="79"/>
      <c r="I1198" s="79"/>
      <c r="K1198" s="2">
        <f>(COUNTIF($B$2:$B1198,$B1198)=1)+0</f>
        <v>0</v>
      </c>
      <c r="L1198" s="2" t="str">
        <f>IF(K1198=1,RANK(H1198,$H$2:$H$1208,0),"Alternate event")</f>
        <v>Alternate event</v>
      </c>
      <c r="M1198" s="2" t="str">
        <f t="shared" si="43"/>
        <v/>
      </c>
      <c r="N1198" t="str">
        <f>IF(COUNTIFS($M$2:$M$3996, M1198)&gt;1, "Duplicate", "Unique")</f>
        <v>Duplicate</v>
      </c>
    </row>
    <row r="1199" spans="2:14" x14ac:dyDescent="0.2">
      <c r="B1199"/>
      <c r="C1199"/>
      <c r="E1199" s="41"/>
      <c r="F1199" s="42"/>
      <c r="H1199" s="79"/>
      <c r="I1199" s="79"/>
      <c r="K1199" s="2">
        <f>(COUNTIF($B$2:$B1199,$B1199)=1)+0</f>
        <v>0</v>
      </c>
      <c r="L1199" s="2" t="str">
        <f>IF(K1199=1,RANK(H1199,$H$2:$H$1208,0),"Alternate event")</f>
        <v>Alternate event</v>
      </c>
      <c r="M1199" s="2" t="str">
        <f t="shared" si="43"/>
        <v/>
      </c>
      <c r="N1199" t="str">
        <f>IF(COUNTIFS($M$2:$M$3996, M1199)&gt;1, "Duplicate", "Unique")</f>
        <v>Duplicate</v>
      </c>
    </row>
    <row r="1200" spans="2:14" x14ac:dyDescent="0.2">
      <c r="B1200"/>
      <c r="E1200" s="41"/>
      <c r="F1200" s="42"/>
      <c r="H1200" s="79"/>
      <c r="I1200" s="79"/>
      <c r="K1200" s="2">
        <f>(COUNTIF($B$2:$B1200,$B1200)=1)+0</f>
        <v>0</v>
      </c>
      <c r="L1200" s="2" t="str">
        <f>IF(K1200=1,RANK(H1200,$H$2:$H$1208,0),"Alternate event")</f>
        <v>Alternate event</v>
      </c>
      <c r="M1200" s="2" t="str">
        <f t="shared" si="43"/>
        <v/>
      </c>
      <c r="N1200" t="str">
        <f>IF(COUNTIFS($M$2:$M$3996, M1200)&gt;1, "Duplicate", "Unique")</f>
        <v>Duplicate</v>
      </c>
    </row>
    <row r="1201" spans="2:14" x14ac:dyDescent="0.2">
      <c r="B1201"/>
      <c r="C1201"/>
      <c r="E1201" s="41"/>
      <c r="F1201" s="42"/>
      <c r="H1201" s="79"/>
      <c r="I1201" s="79"/>
      <c r="K1201" s="2">
        <f>(COUNTIF($B$2:$B1201,$B1201)=1)+0</f>
        <v>0</v>
      </c>
      <c r="L1201" s="2" t="str">
        <f>IF(K1201=1,RANK(H1201,$H$2:$H$1208,0),"Alternate event")</f>
        <v>Alternate event</v>
      </c>
      <c r="M1201" s="2" t="str">
        <f t="shared" si="43"/>
        <v/>
      </c>
      <c r="N1201" t="str">
        <f>IF(COUNTIFS($M$2:$M$3996, M1201)&gt;1, "Duplicate", "Unique")</f>
        <v>Duplicate</v>
      </c>
    </row>
    <row r="1202" spans="2:14" x14ac:dyDescent="0.2">
      <c r="B1202"/>
      <c r="C1202"/>
      <c r="E1202" s="41"/>
      <c r="F1202" s="42"/>
      <c r="H1202" s="79"/>
      <c r="I1202" s="79"/>
      <c r="K1202" s="2">
        <f>(COUNTIF($B$2:$B1202,$B1202)=1)+0</f>
        <v>0</v>
      </c>
      <c r="L1202" s="2" t="str">
        <f>IF(K1202=1,RANK(H1202,$H$2:$H$1208,0),"Alternate event")</f>
        <v>Alternate event</v>
      </c>
      <c r="M1202" s="2" t="str">
        <f t="shared" si="43"/>
        <v/>
      </c>
      <c r="N1202" t="str">
        <f>IF(COUNTIFS($M$2:$M$3996, M1202)&gt;1, "Duplicate", "Unique")</f>
        <v>Duplicate</v>
      </c>
    </row>
    <row r="1203" spans="2:14" x14ac:dyDescent="0.2">
      <c r="B1203"/>
      <c r="C1203"/>
      <c r="E1203" s="41"/>
      <c r="F1203" s="42"/>
      <c r="H1203" s="79"/>
      <c r="I1203" s="79"/>
      <c r="K1203" s="2">
        <f>(COUNTIF($B$2:$B1203,$B1203)=1)+0</f>
        <v>0</v>
      </c>
      <c r="L1203" s="2" t="str">
        <f>IF(K1203=1,RANK(H1203,$H$2:$H$1208,0),"Alternate event")</f>
        <v>Alternate event</v>
      </c>
      <c r="M1203" s="2" t="str">
        <f t="shared" si="43"/>
        <v/>
      </c>
      <c r="N1203" t="str">
        <f>IF(COUNTIFS($M$2:$M$3996, M1203)&gt;1, "Duplicate", "Unique")</f>
        <v>Duplicate</v>
      </c>
    </row>
    <row r="1204" spans="2:14" x14ac:dyDescent="0.2">
      <c r="B1204"/>
      <c r="C1204"/>
      <c r="E1204" s="41"/>
      <c r="F1204" s="42"/>
      <c r="H1204" s="79"/>
      <c r="I1204" s="79"/>
      <c r="K1204" s="2">
        <f>(COUNTIF($B$2:$B1204,$B1204)=1)+0</f>
        <v>0</v>
      </c>
      <c r="L1204" s="2" t="str">
        <f>IF(K1204=1,RANK(H1204,$H$2:$H$1208,0),"Alternate event")</f>
        <v>Alternate event</v>
      </c>
      <c r="M1204" s="2" t="str">
        <f t="shared" si="43"/>
        <v/>
      </c>
      <c r="N1204" t="str">
        <f>IF(COUNTIFS($M$2:$M$3996, M1204)&gt;1, "Duplicate", "Unique")</f>
        <v>Duplicate</v>
      </c>
    </row>
    <row r="1205" spans="2:14" x14ac:dyDescent="0.2">
      <c r="B1205"/>
      <c r="C1205"/>
      <c r="E1205" s="41"/>
      <c r="F1205" s="42"/>
      <c r="H1205" s="79"/>
      <c r="I1205" s="79"/>
      <c r="K1205" s="2">
        <f>(COUNTIF($B$2:$B1205,$B1205)=1)+0</f>
        <v>0</v>
      </c>
      <c r="L1205" s="2" t="str">
        <f>IF(K1205=1,RANK(H1205,$H$2:$H$1208,0),"Alternate event")</f>
        <v>Alternate event</v>
      </c>
      <c r="M1205" s="2" t="str">
        <f t="shared" si="43"/>
        <v/>
      </c>
      <c r="N1205" t="str">
        <f>IF(COUNTIFS($M$2:$M$3996, M1205)&gt;1, "Duplicate", "Unique")</f>
        <v>Duplicate</v>
      </c>
    </row>
    <row r="1206" spans="2:14" x14ac:dyDescent="0.2">
      <c r="B1206"/>
      <c r="C1206"/>
      <c r="E1206" s="41"/>
      <c r="F1206" s="42"/>
      <c r="H1206" s="79"/>
      <c r="I1206" s="79"/>
      <c r="K1206" s="2">
        <f>(COUNTIF($B$2:$B1206,$B1206)=1)+0</f>
        <v>0</v>
      </c>
      <c r="L1206" s="2" t="str">
        <f>IF(K1206=1,RANK(H1206,$H$2:$H$1208,0),"Alternate event")</f>
        <v>Alternate event</v>
      </c>
      <c r="M1206" s="2" t="str">
        <f t="shared" si="43"/>
        <v/>
      </c>
      <c r="N1206" t="str">
        <f>IF(COUNTIFS($M$2:$M$3996, M1206)&gt;1, "Duplicate", "Unique")</f>
        <v>Duplicate</v>
      </c>
    </row>
    <row r="1207" spans="2:14" x14ac:dyDescent="0.2">
      <c r="B1207"/>
      <c r="C1207"/>
      <c r="E1207" s="41"/>
      <c r="F1207" s="42"/>
      <c r="H1207" s="79"/>
      <c r="I1207" s="79"/>
      <c r="K1207" s="2">
        <f>(COUNTIF($B$2:$B1207,$B1207)=1)+0</f>
        <v>0</v>
      </c>
      <c r="L1207" s="2" t="str">
        <f>IF(K1207=1,RANK(H1207,$H$2:$H$1208,0),"Alternate event")</f>
        <v>Alternate event</v>
      </c>
      <c r="M1207" s="2" t="str">
        <f t="shared" si="43"/>
        <v/>
      </c>
      <c r="N1207" t="str">
        <f>IF(COUNTIFS($M$2:$M$3996, M1207)&gt;1, "Duplicate", "Unique")</f>
        <v>Duplicate</v>
      </c>
    </row>
    <row r="1208" spans="2:14" x14ac:dyDescent="0.2">
      <c r="B1208"/>
      <c r="C1208"/>
      <c r="E1208" s="41"/>
      <c r="F1208" s="42"/>
      <c r="H1208" s="79"/>
      <c r="I1208" s="79"/>
      <c r="K1208" s="2">
        <f>(COUNTIF($B$2:$B1208,$B1208)=1)+0</f>
        <v>0</v>
      </c>
      <c r="L1208" s="2" t="str">
        <f>IF(K1208=1,RANK(H1208,$H$2:$H$1208,0),"Alternate event")</f>
        <v>Alternate event</v>
      </c>
      <c r="M1208" s="2" t="str">
        <f t="shared" ref="M1208:M1271" si="44">B1208&amp;C1208</f>
        <v/>
      </c>
      <c r="N1208" t="str">
        <f>IF(COUNTIFS($M$2:$M$3996, M1208)&gt;1, "Duplicate", "Unique")</f>
        <v>Duplicate</v>
      </c>
    </row>
    <row r="1209" spans="2:14" x14ac:dyDescent="0.2">
      <c r="B1209"/>
      <c r="C1209"/>
      <c r="E1209" s="41"/>
      <c r="F1209" s="42"/>
      <c r="H1209" s="79"/>
      <c r="I1209" s="79"/>
      <c r="K1209" s="2">
        <f>(COUNTIF($B$2:$B1209,$B1209)=1)+0</f>
        <v>0</v>
      </c>
      <c r="L1209" s="2" t="str">
        <f>IF(K1209=1,RANK(H1209,$H$2:$H$1208,0),"Alternate event")</f>
        <v>Alternate event</v>
      </c>
      <c r="M1209" s="2" t="str">
        <f t="shared" si="44"/>
        <v/>
      </c>
      <c r="N1209" t="str">
        <f>IF(COUNTIFS($M$2:$M$3996, M1209)&gt;1, "Duplicate", "Unique")</f>
        <v>Duplicate</v>
      </c>
    </row>
    <row r="1210" spans="2:14" x14ac:dyDescent="0.2">
      <c r="B1210"/>
      <c r="C1210"/>
      <c r="E1210" s="41"/>
      <c r="F1210" s="42"/>
      <c r="H1210" s="79"/>
      <c r="I1210" s="79"/>
      <c r="K1210" s="2">
        <f>(COUNTIF($B$2:$B1210,$B1210)=1)+0</f>
        <v>0</v>
      </c>
      <c r="L1210" s="2" t="str">
        <f>IF(K1210=1,RANK(H1210,$H$2:$H$1208,0),"Alternate event")</f>
        <v>Alternate event</v>
      </c>
      <c r="M1210" s="2" t="str">
        <f t="shared" si="44"/>
        <v/>
      </c>
      <c r="N1210" t="str">
        <f>IF(COUNTIFS($M$2:$M$3996, M1210)&gt;1, "Duplicate", "Unique")</f>
        <v>Duplicate</v>
      </c>
    </row>
    <row r="1211" spans="2:14" x14ac:dyDescent="0.2">
      <c r="B1211"/>
      <c r="E1211" s="41"/>
      <c r="F1211" s="42"/>
      <c r="H1211" s="79"/>
      <c r="I1211" s="79"/>
      <c r="K1211" s="2">
        <f>(COUNTIF($B$2:$B1211,$B1211)=1)+0</f>
        <v>0</v>
      </c>
      <c r="L1211" s="2" t="str">
        <f>IF(K1211=1,RANK(H1211,$H$2:$H$1208,0),"Alternate event")</f>
        <v>Alternate event</v>
      </c>
      <c r="M1211" s="2" t="str">
        <f t="shared" si="44"/>
        <v/>
      </c>
      <c r="N1211" t="str">
        <f>IF(COUNTIFS($M$2:$M$3996, M1211)&gt;1, "Duplicate", "Unique")</f>
        <v>Duplicate</v>
      </c>
    </row>
    <row r="1212" spans="2:14" x14ac:dyDescent="0.2">
      <c r="B1212"/>
      <c r="C1212"/>
      <c r="E1212" s="41"/>
      <c r="F1212" s="42"/>
      <c r="H1212" s="79"/>
      <c r="I1212" s="79"/>
      <c r="K1212" s="2">
        <f>(COUNTIF($B$2:$B1212,$B1212)=1)+0</f>
        <v>0</v>
      </c>
      <c r="L1212" s="2" t="str">
        <f>IF(K1212=1,RANK(H1212,$H$2:$H$1208,0),"Alternate event")</f>
        <v>Alternate event</v>
      </c>
      <c r="M1212" s="2" t="str">
        <f t="shared" si="44"/>
        <v/>
      </c>
      <c r="N1212" t="str">
        <f>IF(COUNTIFS($M$2:$M$3996, M1212)&gt;1, "Duplicate", "Unique")</f>
        <v>Duplicate</v>
      </c>
    </row>
    <row r="1213" spans="2:14" x14ac:dyDescent="0.2">
      <c r="B1213"/>
      <c r="C1213"/>
      <c r="E1213" s="41"/>
      <c r="F1213" s="42"/>
      <c r="H1213" s="79"/>
      <c r="I1213" s="79"/>
      <c r="K1213" s="2">
        <f>(COUNTIF($B$2:$B1213,$B1213)=1)+0</f>
        <v>0</v>
      </c>
      <c r="L1213" s="2" t="str">
        <f>IF(K1213=1,RANK(H1213,$H$2:$H$1208,0),"Alternate event")</f>
        <v>Alternate event</v>
      </c>
      <c r="M1213" s="2" t="str">
        <f t="shared" si="44"/>
        <v/>
      </c>
      <c r="N1213" t="str">
        <f>IF(COUNTIFS($M$2:$M$3996, M1213)&gt;1, "Duplicate", "Unique")</f>
        <v>Duplicate</v>
      </c>
    </row>
    <row r="1214" spans="2:14" x14ac:dyDescent="0.2">
      <c r="B1214"/>
      <c r="C1214"/>
      <c r="E1214" s="41"/>
      <c r="F1214" s="42"/>
      <c r="H1214" s="79"/>
      <c r="I1214" s="79"/>
      <c r="K1214" s="2">
        <f>(COUNTIF($B$2:$B1214,$B1214)=1)+0</f>
        <v>0</v>
      </c>
      <c r="L1214" s="2" t="str">
        <f>IF(K1214=1,RANK(H1214,$H$2:$H$1208,0),"Alternate event")</f>
        <v>Alternate event</v>
      </c>
      <c r="M1214" s="2" t="str">
        <f t="shared" si="44"/>
        <v/>
      </c>
      <c r="N1214" t="str">
        <f>IF(COUNTIFS($M$2:$M$3996, M1214)&gt;1, "Duplicate", "Unique")</f>
        <v>Duplicate</v>
      </c>
    </row>
    <row r="1215" spans="2:14" x14ac:dyDescent="0.2">
      <c r="B1215"/>
      <c r="C1215"/>
      <c r="E1215" s="41"/>
      <c r="F1215" s="42"/>
      <c r="H1215" s="79"/>
      <c r="I1215" s="79"/>
      <c r="K1215" s="2">
        <f>(COUNTIF($B$2:$B1215,$B1215)=1)+0</f>
        <v>0</v>
      </c>
      <c r="L1215" s="2" t="str">
        <f>IF(K1215=1,RANK(H1215,$H$2:$H$1208,0),"Alternate event")</f>
        <v>Alternate event</v>
      </c>
      <c r="M1215" s="2" t="str">
        <f t="shared" si="44"/>
        <v/>
      </c>
      <c r="N1215" t="str">
        <f>IF(COUNTIFS($M$2:$M$3996, M1215)&gt;1, "Duplicate", "Unique")</f>
        <v>Duplicate</v>
      </c>
    </row>
    <row r="1216" spans="2:14" x14ac:dyDescent="0.2">
      <c r="B1216"/>
      <c r="C1216"/>
      <c r="E1216" s="41"/>
      <c r="F1216" s="42"/>
      <c r="H1216" s="79"/>
      <c r="I1216" s="79"/>
      <c r="K1216" s="2">
        <f>(COUNTIF($B$2:$B1216,$B1216)=1)+0</f>
        <v>0</v>
      </c>
      <c r="L1216" s="2" t="str">
        <f>IF(K1216=1,RANK(H1216,$H$2:$H$1208,0),"Alternate event")</f>
        <v>Alternate event</v>
      </c>
      <c r="M1216" s="2" t="str">
        <f t="shared" si="44"/>
        <v/>
      </c>
      <c r="N1216" t="str">
        <f>IF(COUNTIFS($M$2:$M$3996, M1216)&gt;1, "Duplicate", "Unique")</f>
        <v>Duplicate</v>
      </c>
    </row>
    <row r="1217" spans="2:14" x14ac:dyDescent="0.2">
      <c r="B1217"/>
      <c r="C1217"/>
      <c r="E1217" s="41"/>
      <c r="F1217" s="42"/>
      <c r="H1217" s="79"/>
      <c r="I1217" s="79"/>
      <c r="K1217" s="2">
        <f>(COUNTIF($B$2:$B1217,$B1217)=1)+0</f>
        <v>0</v>
      </c>
      <c r="L1217" s="2" t="str">
        <f>IF(K1217=1,RANK(H1217,$H$2:$H$1208,0),"Alternate event")</f>
        <v>Alternate event</v>
      </c>
      <c r="M1217" s="2" t="str">
        <f t="shared" si="44"/>
        <v/>
      </c>
      <c r="N1217" t="str">
        <f>IF(COUNTIFS($M$2:$M$3996, M1217)&gt;1, "Duplicate", "Unique")</f>
        <v>Duplicate</v>
      </c>
    </row>
    <row r="1218" spans="2:14" x14ac:dyDescent="0.2">
      <c r="B1218"/>
      <c r="C1218"/>
      <c r="E1218" s="41"/>
      <c r="F1218" s="42"/>
      <c r="H1218" s="79"/>
      <c r="I1218" s="79"/>
      <c r="K1218" s="2">
        <f>(COUNTIF($B$2:$B1218,$B1218)=1)+0</f>
        <v>0</v>
      </c>
      <c r="L1218" s="2" t="str">
        <f>IF(K1218=1,RANK(H1218,$H$2:$H$1208,0),"Alternate event")</f>
        <v>Alternate event</v>
      </c>
      <c r="M1218" s="2" t="str">
        <f t="shared" si="44"/>
        <v/>
      </c>
      <c r="N1218" t="str">
        <f>IF(COUNTIFS($M$2:$M$3996, M1218)&gt;1, "Duplicate", "Unique")</f>
        <v>Duplicate</v>
      </c>
    </row>
    <row r="1219" spans="2:14" x14ac:dyDescent="0.2">
      <c r="B1219"/>
      <c r="C1219"/>
      <c r="E1219" s="41"/>
      <c r="F1219" s="42"/>
      <c r="H1219" s="79"/>
      <c r="I1219" s="79"/>
      <c r="K1219" s="2">
        <f>(COUNTIF($B$2:$B1219,$B1219)=1)+0</f>
        <v>0</v>
      </c>
      <c r="L1219" s="2" t="str">
        <f>IF(K1219=1,RANK(H1219,$H$2:$H$1208,0),"Alternate event")</f>
        <v>Alternate event</v>
      </c>
      <c r="M1219" s="2" t="str">
        <f t="shared" si="44"/>
        <v/>
      </c>
      <c r="N1219" t="str">
        <f>IF(COUNTIFS($M$2:$M$3996, M1219)&gt;1, "Duplicate", "Unique")</f>
        <v>Duplicate</v>
      </c>
    </row>
    <row r="1220" spans="2:14" x14ac:dyDescent="0.2">
      <c r="B1220"/>
      <c r="C1220"/>
      <c r="E1220" s="41"/>
      <c r="F1220" s="42"/>
      <c r="H1220" s="79"/>
      <c r="I1220" s="79"/>
      <c r="K1220" s="2">
        <f>(COUNTIF($B$2:$B1220,$B1220)=1)+0</f>
        <v>0</v>
      </c>
      <c r="L1220" s="2" t="str">
        <f>IF(K1220=1,RANK(H1220,$H$2:$H$1208,0),"Alternate event")</f>
        <v>Alternate event</v>
      </c>
      <c r="M1220" s="2" t="str">
        <f t="shared" si="44"/>
        <v/>
      </c>
      <c r="N1220" t="str">
        <f>IF(COUNTIFS($M$2:$M$3996, M1220)&gt;1, "Duplicate", "Unique")</f>
        <v>Duplicate</v>
      </c>
    </row>
    <row r="1221" spans="2:14" x14ac:dyDescent="0.2">
      <c r="B1221"/>
      <c r="E1221" s="41"/>
      <c r="F1221" s="42"/>
      <c r="H1221" s="79"/>
      <c r="I1221" s="79"/>
      <c r="K1221" s="2">
        <f>(COUNTIF($B$2:$B1221,$B1221)=1)+0</f>
        <v>0</v>
      </c>
      <c r="L1221" s="2" t="str">
        <f>IF(K1221=1,RANK(H1221,$H$2:$H$1208,0),"Alternate event")</f>
        <v>Alternate event</v>
      </c>
      <c r="M1221" s="2" t="str">
        <f t="shared" si="44"/>
        <v/>
      </c>
      <c r="N1221" t="str">
        <f>IF(COUNTIFS($M$2:$M$3996, M1221)&gt;1, "Duplicate", "Unique")</f>
        <v>Duplicate</v>
      </c>
    </row>
    <row r="1222" spans="2:14" x14ac:dyDescent="0.2">
      <c r="B1222"/>
      <c r="C1222"/>
      <c r="E1222" s="41"/>
      <c r="F1222" s="42"/>
      <c r="H1222" s="79"/>
      <c r="I1222" s="79"/>
      <c r="K1222" s="2">
        <f>(COUNTIF($B$2:$B1222,$B1222)=1)+0</f>
        <v>0</v>
      </c>
      <c r="L1222" s="2" t="str">
        <f>IF(K1222=1,RANK(H1222,$H$2:$H$1208,0),"Alternate event")</f>
        <v>Alternate event</v>
      </c>
      <c r="M1222" s="2" t="str">
        <f t="shared" si="44"/>
        <v/>
      </c>
      <c r="N1222" t="str">
        <f>IF(COUNTIFS($M$2:$M$3996, M1222)&gt;1, "Duplicate", "Unique")</f>
        <v>Duplicate</v>
      </c>
    </row>
    <row r="1223" spans="2:14" x14ac:dyDescent="0.2">
      <c r="B1223"/>
      <c r="C1223"/>
      <c r="E1223" s="41"/>
      <c r="F1223" s="42"/>
      <c r="H1223" s="79"/>
      <c r="I1223" s="79"/>
      <c r="K1223" s="2">
        <f>(COUNTIF($B$2:$B1223,$B1223)=1)+0</f>
        <v>0</v>
      </c>
      <c r="L1223" s="2" t="str">
        <f>IF(K1223=1,RANK(H1223,$H$2:$H$1208,0),"Alternate event")</f>
        <v>Alternate event</v>
      </c>
      <c r="M1223" s="2" t="str">
        <f t="shared" si="44"/>
        <v/>
      </c>
      <c r="N1223" t="str">
        <f>IF(COUNTIFS($M$2:$M$3996, M1223)&gt;1, "Duplicate", "Unique")</f>
        <v>Duplicate</v>
      </c>
    </row>
    <row r="1224" spans="2:14" x14ac:dyDescent="0.2">
      <c r="B1224"/>
      <c r="C1224"/>
      <c r="E1224" s="41"/>
      <c r="F1224" s="42"/>
      <c r="H1224" s="79"/>
      <c r="I1224" s="79"/>
      <c r="K1224" s="2">
        <f>(COUNTIF($B$2:$B1224,$B1224)=1)+0</f>
        <v>0</v>
      </c>
      <c r="L1224" s="2" t="str">
        <f>IF(K1224=1,RANK(H1224,$H$2:$H$1208,0),"Alternate event")</f>
        <v>Alternate event</v>
      </c>
      <c r="M1224" s="2" t="str">
        <f t="shared" si="44"/>
        <v/>
      </c>
      <c r="N1224" t="str">
        <f>IF(COUNTIFS($M$2:$M$3996, M1224)&gt;1, "Duplicate", "Unique")</f>
        <v>Duplicate</v>
      </c>
    </row>
    <row r="1225" spans="2:14" x14ac:dyDescent="0.2">
      <c r="B1225"/>
      <c r="C1225"/>
      <c r="E1225" s="41"/>
      <c r="F1225" s="42"/>
      <c r="H1225" s="79"/>
      <c r="I1225" s="79"/>
      <c r="K1225" s="2">
        <f>(COUNTIF($B$2:$B1225,$B1225)=1)+0</f>
        <v>0</v>
      </c>
      <c r="L1225" s="2" t="str">
        <f>IF(K1225=1,RANK(H1225,$H$2:$H$1208,0),"Alternate event")</f>
        <v>Alternate event</v>
      </c>
      <c r="M1225" s="2" t="str">
        <f t="shared" si="44"/>
        <v/>
      </c>
      <c r="N1225" t="str">
        <f>IF(COUNTIFS($M$2:$M$3996, M1225)&gt;1, "Duplicate", "Unique")</f>
        <v>Duplicate</v>
      </c>
    </row>
    <row r="1226" spans="2:14" x14ac:dyDescent="0.2">
      <c r="B1226"/>
      <c r="C1226"/>
      <c r="E1226" s="41"/>
      <c r="F1226" s="42"/>
      <c r="H1226" s="79"/>
      <c r="I1226" s="79"/>
      <c r="K1226" s="2">
        <f>(COUNTIF($B$2:$B1226,$B1226)=1)+0</f>
        <v>0</v>
      </c>
      <c r="L1226" s="2" t="str">
        <f>IF(K1226=1,RANK(H1226,$H$2:$H$1208,0),"Alternate event")</f>
        <v>Alternate event</v>
      </c>
      <c r="M1226" s="2" t="str">
        <f t="shared" si="44"/>
        <v/>
      </c>
      <c r="N1226" t="str">
        <f>IF(COUNTIFS($M$2:$M$3996, M1226)&gt;1, "Duplicate", "Unique")</f>
        <v>Duplicate</v>
      </c>
    </row>
    <row r="1227" spans="2:14" x14ac:dyDescent="0.2">
      <c r="B1227"/>
      <c r="C1227"/>
      <c r="E1227" s="41"/>
      <c r="F1227" s="42"/>
      <c r="H1227" s="79"/>
      <c r="I1227" s="79"/>
      <c r="K1227" s="2">
        <f>(COUNTIF($B$2:$B1227,$B1227)=1)+0</f>
        <v>0</v>
      </c>
      <c r="L1227" s="2" t="str">
        <f>IF(K1227=1,RANK(H1227,$H$2:$H$1208,0),"Alternate event")</f>
        <v>Alternate event</v>
      </c>
      <c r="M1227" s="2" t="str">
        <f t="shared" si="44"/>
        <v/>
      </c>
      <c r="N1227" t="str">
        <f>IF(COUNTIFS($M$2:$M$3996, M1227)&gt;1, "Duplicate", "Unique")</f>
        <v>Duplicate</v>
      </c>
    </row>
    <row r="1228" spans="2:14" x14ac:dyDescent="0.2">
      <c r="B1228"/>
      <c r="C1228"/>
      <c r="E1228" s="41"/>
      <c r="F1228" s="42"/>
      <c r="H1228" s="79"/>
      <c r="I1228" s="79"/>
      <c r="K1228" s="2">
        <f>(COUNTIF($B$2:$B1228,$B1228)=1)+0</f>
        <v>0</v>
      </c>
      <c r="L1228" s="2" t="str">
        <f>IF(K1228=1,RANK(H1228,$H$2:$H$1208,0),"Alternate event")</f>
        <v>Alternate event</v>
      </c>
      <c r="M1228" s="2" t="str">
        <f t="shared" si="44"/>
        <v/>
      </c>
      <c r="N1228" t="str">
        <f>IF(COUNTIFS($M$2:$M$3996, M1228)&gt;1, "Duplicate", "Unique")</f>
        <v>Duplicate</v>
      </c>
    </row>
    <row r="1229" spans="2:14" x14ac:dyDescent="0.2">
      <c r="B1229"/>
      <c r="C1229"/>
      <c r="E1229" s="41"/>
      <c r="F1229" s="42"/>
      <c r="H1229" s="79"/>
      <c r="I1229" s="79"/>
      <c r="K1229" s="2">
        <f>(COUNTIF($B$2:$B1229,$B1229)=1)+0</f>
        <v>0</v>
      </c>
      <c r="L1229" s="2" t="str">
        <f>IF(K1229=1,RANK(H1229,$H$2:$H$1208,0),"Alternate event")</f>
        <v>Alternate event</v>
      </c>
      <c r="M1229" s="2" t="str">
        <f t="shared" si="44"/>
        <v/>
      </c>
      <c r="N1229" t="str">
        <f>IF(COUNTIFS($M$2:$M$3996, M1229)&gt;1, "Duplicate", "Unique")</f>
        <v>Duplicate</v>
      </c>
    </row>
    <row r="1230" spans="2:14" x14ac:dyDescent="0.2">
      <c r="B1230"/>
      <c r="C1230"/>
      <c r="E1230" s="41"/>
      <c r="F1230" s="42"/>
      <c r="H1230" s="79"/>
      <c r="I1230" s="79"/>
      <c r="K1230" s="2">
        <f>(COUNTIF($B$2:$B1230,$B1230)=1)+0</f>
        <v>0</v>
      </c>
      <c r="L1230" s="2" t="str">
        <f>IF(K1230=1,RANK(H1230,$H$2:$H$1208,0),"Alternate event")</f>
        <v>Alternate event</v>
      </c>
      <c r="M1230" s="2" t="str">
        <f t="shared" si="44"/>
        <v/>
      </c>
      <c r="N1230" t="str">
        <f>IF(COUNTIFS($M$2:$M$3996, M1230)&gt;1, "Duplicate", "Unique")</f>
        <v>Duplicate</v>
      </c>
    </row>
    <row r="1231" spans="2:14" x14ac:dyDescent="0.2">
      <c r="B1231"/>
      <c r="C1231"/>
      <c r="E1231" s="41"/>
      <c r="F1231" s="42"/>
      <c r="H1231" s="79"/>
      <c r="I1231" s="79"/>
      <c r="K1231" s="2">
        <f>(COUNTIF($B$2:$B1231,$B1231)=1)+0</f>
        <v>0</v>
      </c>
      <c r="L1231" s="2" t="str">
        <f>IF(K1231=1,RANK(H1231,$H$2:$H$1208,0),"Alternate event")</f>
        <v>Alternate event</v>
      </c>
      <c r="M1231" s="2" t="str">
        <f t="shared" si="44"/>
        <v/>
      </c>
      <c r="N1231" t="str">
        <f>IF(COUNTIFS($M$2:$M$3996, M1231)&gt;1, "Duplicate", "Unique")</f>
        <v>Duplicate</v>
      </c>
    </row>
    <row r="1232" spans="2:14" x14ac:dyDescent="0.2">
      <c r="B1232"/>
      <c r="C1232"/>
      <c r="E1232" s="41"/>
      <c r="F1232" s="42"/>
      <c r="H1232" s="79"/>
      <c r="I1232" s="79"/>
      <c r="K1232" s="2">
        <f>(COUNTIF($B$2:$B1232,$B1232)=1)+0</f>
        <v>0</v>
      </c>
      <c r="L1232" s="2" t="str">
        <f>IF(K1232=1,RANK(H1232,$H$2:$H$1208,0),"Alternate event")</f>
        <v>Alternate event</v>
      </c>
      <c r="M1232" s="2" t="str">
        <f t="shared" si="44"/>
        <v/>
      </c>
      <c r="N1232" t="str">
        <f>IF(COUNTIFS($M$2:$M$3996, M1232)&gt;1, "Duplicate", "Unique")</f>
        <v>Duplicate</v>
      </c>
    </row>
    <row r="1233" spans="2:14" x14ac:dyDescent="0.2">
      <c r="B1233"/>
      <c r="C1233"/>
      <c r="E1233" s="41"/>
      <c r="F1233" s="42"/>
      <c r="H1233" s="79"/>
      <c r="I1233" s="79"/>
      <c r="K1233" s="2">
        <f>(COUNTIF($B$2:$B1233,$B1233)=1)+0</f>
        <v>0</v>
      </c>
      <c r="L1233" s="2" t="str">
        <f>IF(K1233=1,RANK(H1233,$H$2:$H$1208,0),"Alternate event")</f>
        <v>Alternate event</v>
      </c>
      <c r="M1233" s="2" t="str">
        <f t="shared" si="44"/>
        <v/>
      </c>
      <c r="N1233" t="str">
        <f>IF(COUNTIFS($M$2:$M$3996, M1233)&gt;1, "Duplicate", "Unique")</f>
        <v>Duplicate</v>
      </c>
    </row>
    <row r="1234" spans="2:14" x14ac:dyDescent="0.2">
      <c r="B1234"/>
      <c r="C1234"/>
      <c r="E1234" s="41"/>
      <c r="F1234" s="42"/>
      <c r="H1234" s="79"/>
      <c r="I1234" s="79"/>
      <c r="K1234" s="2">
        <f>(COUNTIF($B$2:$B1234,$B1234)=1)+0</f>
        <v>0</v>
      </c>
      <c r="L1234" s="2" t="str">
        <f>IF(K1234=1,RANK(H1234,$H$2:$H$1208,0),"Alternate event")</f>
        <v>Alternate event</v>
      </c>
      <c r="M1234" s="2" t="str">
        <f t="shared" si="44"/>
        <v/>
      </c>
      <c r="N1234" t="str">
        <f>IF(COUNTIFS($M$2:$M$3996, M1234)&gt;1, "Duplicate", "Unique")</f>
        <v>Duplicate</v>
      </c>
    </row>
    <row r="1235" spans="2:14" x14ac:dyDescent="0.2">
      <c r="B1235"/>
      <c r="C1235"/>
      <c r="E1235" s="41"/>
      <c r="F1235" s="42"/>
      <c r="H1235" s="79"/>
      <c r="I1235" s="79"/>
      <c r="K1235" s="2">
        <f>(COUNTIF($B$2:$B1235,$B1235)=1)+0</f>
        <v>0</v>
      </c>
      <c r="L1235" s="2" t="str">
        <f>IF(K1235=1,RANK(H1235,$H$2:$H$1208,0),"Alternate event")</f>
        <v>Alternate event</v>
      </c>
      <c r="M1235" s="2" t="str">
        <f t="shared" si="44"/>
        <v/>
      </c>
      <c r="N1235" t="str">
        <f>IF(COUNTIFS($M$2:$M$3996, M1235)&gt;1, "Duplicate", "Unique")</f>
        <v>Duplicate</v>
      </c>
    </row>
    <row r="1236" spans="2:14" x14ac:dyDescent="0.2">
      <c r="B1236"/>
      <c r="C1236"/>
      <c r="E1236" s="41"/>
      <c r="F1236" s="42"/>
      <c r="H1236" s="79"/>
      <c r="I1236" s="79"/>
      <c r="K1236" s="2">
        <f>(COUNTIF($B$2:$B1236,$B1236)=1)+0</f>
        <v>0</v>
      </c>
      <c r="L1236" s="2" t="str">
        <f>IF(K1236=1,RANK(H1236,$H$2:$H$1208,0),"Alternate event")</f>
        <v>Alternate event</v>
      </c>
      <c r="M1236" s="2" t="str">
        <f t="shared" si="44"/>
        <v/>
      </c>
      <c r="N1236" t="str">
        <f>IF(COUNTIFS($M$2:$M$3996, M1236)&gt;1, "Duplicate", "Unique")</f>
        <v>Duplicate</v>
      </c>
    </row>
    <row r="1237" spans="2:14" x14ac:dyDescent="0.2">
      <c r="B1237"/>
      <c r="C1237"/>
      <c r="E1237" s="41"/>
      <c r="F1237" s="42"/>
      <c r="H1237" s="79"/>
      <c r="I1237" s="79"/>
      <c r="K1237" s="2">
        <f>(COUNTIF($B$2:$B1237,$B1237)=1)+0</f>
        <v>0</v>
      </c>
      <c r="L1237" s="2" t="str">
        <f>IF(K1237=1,RANK(H1237,$H$2:$H$1208,0),"Alternate event")</f>
        <v>Alternate event</v>
      </c>
      <c r="M1237" s="2" t="str">
        <f t="shared" si="44"/>
        <v/>
      </c>
      <c r="N1237" t="str">
        <f>IF(COUNTIFS($M$2:$M$3996, M1237)&gt;1, "Duplicate", "Unique")</f>
        <v>Duplicate</v>
      </c>
    </row>
    <row r="1238" spans="2:14" x14ac:dyDescent="0.2">
      <c r="B1238"/>
      <c r="C1238"/>
      <c r="E1238" s="41"/>
      <c r="F1238" s="42"/>
      <c r="H1238" s="79"/>
      <c r="I1238" s="79"/>
      <c r="K1238" s="2">
        <f>(COUNTIF($B$2:$B1238,$B1238)=1)+0</f>
        <v>0</v>
      </c>
      <c r="L1238" s="2" t="str">
        <f>IF(K1238=1,RANK(H1238,$H$2:$H$1208,0),"Alternate event")</f>
        <v>Alternate event</v>
      </c>
      <c r="M1238" s="2" t="str">
        <f t="shared" si="44"/>
        <v/>
      </c>
      <c r="N1238" t="str">
        <f>IF(COUNTIFS($M$2:$M$3996, M1238)&gt;1, "Duplicate", "Unique")</f>
        <v>Duplicate</v>
      </c>
    </row>
    <row r="1239" spans="2:14" x14ac:dyDescent="0.2">
      <c r="B1239"/>
      <c r="C1239"/>
      <c r="E1239" s="41"/>
      <c r="F1239" s="42"/>
      <c r="H1239" s="79"/>
      <c r="I1239" s="79"/>
      <c r="K1239" s="2">
        <f>(COUNTIF($B$2:$B1239,$B1239)=1)+0</f>
        <v>0</v>
      </c>
      <c r="L1239" s="2" t="str">
        <f>IF(K1239=1,RANK(H1239,$H$2:$H$1208,0),"Alternate event")</f>
        <v>Alternate event</v>
      </c>
      <c r="M1239" s="2" t="str">
        <f t="shared" si="44"/>
        <v/>
      </c>
      <c r="N1239" t="str">
        <f>IF(COUNTIFS($M$2:$M$3996, M1239)&gt;1, "Duplicate", "Unique")</f>
        <v>Duplicate</v>
      </c>
    </row>
    <row r="1240" spans="2:14" x14ac:dyDescent="0.2">
      <c r="B1240"/>
      <c r="C1240"/>
      <c r="E1240" s="41"/>
      <c r="F1240" s="42"/>
      <c r="H1240" s="79"/>
      <c r="I1240" s="79"/>
      <c r="K1240" s="2">
        <f>(COUNTIF($B$2:$B1240,$B1240)=1)+0</f>
        <v>0</v>
      </c>
      <c r="L1240" s="2" t="str">
        <f>IF(K1240=1,RANK(H1240,$H$2:$H$1208,0),"Alternate event")</f>
        <v>Alternate event</v>
      </c>
      <c r="M1240" s="2" t="str">
        <f t="shared" si="44"/>
        <v/>
      </c>
      <c r="N1240" t="str">
        <f>IF(COUNTIFS($M$2:$M$3996, M1240)&gt;1, "Duplicate", "Unique")</f>
        <v>Duplicate</v>
      </c>
    </row>
    <row r="1241" spans="2:14" x14ac:dyDescent="0.2">
      <c r="B1241"/>
      <c r="C1241"/>
      <c r="E1241" s="41"/>
      <c r="F1241" s="42"/>
      <c r="H1241" s="79"/>
      <c r="I1241" s="79"/>
      <c r="K1241" s="2">
        <f>(COUNTIF($B$2:$B1241,$B1241)=1)+0</f>
        <v>0</v>
      </c>
      <c r="L1241" s="2" t="str">
        <f>IF(K1241=1,RANK(H1241,$H$2:$H$1208,0),"Alternate event")</f>
        <v>Alternate event</v>
      </c>
      <c r="M1241" s="2" t="str">
        <f t="shared" si="44"/>
        <v/>
      </c>
      <c r="N1241" t="str">
        <f>IF(COUNTIFS($M$2:$M$3996, M1241)&gt;1, "Duplicate", "Unique")</f>
        <v>Duplicate</v>
      </c>
    </row>
    <row r="1242" spans="2:14" x14ac:dyDescent="0.2">
      <c r="B1242"/>
      <c r="C1242"/>
      <c r="E1242" s="41"/>
      <c r="F1242" s="42"/>
      <c r="H1242" s="79"/>
      <c r="I1242" s="79"/>
      <c r="K1242" s="2">
        <f>(COUNTIF($B$2:$B1242,$B1242)=1)+0</f>
        <v>0</v>
      </c>
      <c r="L1242" s="2" t="str">
        <f>IF(K1242=1,RANK(H1242,$H$2:$H$1208,0),"Alternate event")</f>
        <v>Alternate event</v>
      </c>
      <c r="M1242" s="2" t="str">
        <f t="shared" si="44"/>
        <v/>
      </c>
      <c r="N1242" t="str">
        <f>IF(COUNTIFS($M$2:$M$3996, M1242)&gt;1, "Duplicate", "Unique")</f>
        <v>Duplicate</v>
      </c>
    </row>
    <row r="1243" spans="2:14" x14ac:dyDescent="0.2">
      <c r="B1243"/>
      <c r="C1243"/>
      <c r="E1243" s="41"/>
      <c r="F1243" s="42"/>
      <c r="H1243" s="79"/>
      <c r="I1243" s="79"/>
      <c r="K1243" s="2">
        <f>(COUNTIF($B$2:$B1243,$B1243)=1)+0</f>
        <v>0</v>
      </c>
      <c r="L1243" s="2" t="str">
        <f>IF(K1243=1,RANK(H1243,$H$2:$H$1208,0),"Alternate event")</f>
        <v>Alternate event</v>
      </c>
      <c r="M1243" s="2" t="str">
        <f t="shared" si="44"/>
        <v/>
      </c>
      <c r="N1243" t="str">
        <f>IF(COUNTIFS($M$2:$M$3996, M1243)&gt;1, "Duplicate", "Unique")</f>
        <v>Duplicate</v>
      </c>
    </row>
    <row r="1244" spans="2:14" x14ac:dyDescent="0.2">
      <c r="B1244"/>
      <c r="C1244"/>
      <c r="E1244" s="41"/>
      <c r="F1244" s="42"/>
      <c r="H1244" s="79"/>
      <c r="I1244" s="79"/>
      <c r="K1244" s="2">
        <f>(COUNTIF($B$2:$B1244,$B1244)=1)+0</f>
        <v>0</v>
      </c>
      <c r="L1244" s="2" t="str">
        <f>IF(K1244=1,RANK(H1244,$H$2:$H$1208,0),"Alternate event")</f>
        <v>Alternate event</v>
      </c>
      <c r="M1244" s="2" t="str">
        <f t="shared" si="44"/>
        <v/>
      </c>
      <c r="N1244" t="str">
        <f>IF(COUNTIFS($M$2:$M$3996, M1244)&gt;1, "Duplicate", "Unique")</f>
        <v>Duplicate</v>
      </c>
    </row>
    <row r="1245" spans="2:14" x14ac:dyDescent="0.2">
      <c r="B1245"/>
      <c r="C1245"/>
      <c r="E1245" s="41"/>
      <c r="F1245" s="42"/>
      <c r="H1245" s="79"/>
      <c r="I1245" s="79"/>
      <c r="K1245" s="2">
        <f>(COUNTIF($B$2:$B1245,$B1245)=1)+0</f>
        <v>0</v>
      </c>
      <c r="L1245" s="2" t="str">
        <f>IF(K1245=1,RANK(H1245,$H$2:$H$1208,0),"Alternate event")</f>
        <v>Alternate event</v>
      </c>
      <c r="M1245" s="2" t="str">
        <f t="shared" si="44"/>
        <v/>
      </c>
      <c r="N1245" t="str">
        <f>IF(COUNTIFS($M$2:$M$3996, M1245)&gt;1, "Duplicate", "Unique")</f>
        <v>Duplicate</v>
      </c>
    </row>
    <row r="1246" spans="2:14" x14ac:dyDescent="0.2">
      <c r="B1246"/>
      <c r="C1246"/>
      <c r="E1246" s="41"/>
      <c r="F1246" s="42"/>
      <c r="H1246" s="79"/>
      <c r="I1246" s="79"/>
      <c r="K1246" s="2">
        <f>(COUNTIF($B$2:$B1246,$B1246)=1)+0</f>
        <v>0</v>
      </c>
      <c r="L1246" s="2" t="str">
        <f>IF(K1246=1,RANK(H1246,$H$2:$H$1208,0),"Alternate event")</f>
        <v>Alternate event</v>
      </c>
      <c r="M1246" s="2" t="str">
        <f t="shared" si="44"/>
        <v/>
      </c>
      <c r="N1246" t="str">
        <f>IF(COUNTIFS($M$2:$M$3996, M1246)&gt;1, "Duplicate", "Unique")</f>
        <v>Duplicate</v>
      </c>
    </row>
    <row r="1247" spans="2:14" x14ac:dyDescent="0.2">
      <c r="B1247"/>
      <c r="C1247"/>
      <c r="E1247" s="41"/>
      <c r="F1247" s="42"/>
      <c r="H1247" s="79"/>
      <c r="I1247" s="79"/>
      <c r="K1247" s="2">
        <f>(COUNTIF($B$2:$B1247,$B1247)=1)+0</f>
        <v>0</v>
      </c>
      <c r="L1247" s="2" t="str">
        <f>IF(K1247=1,RANK(H1247,$H$2:$H$1208,0),"Alternate event")</f>
        <v>Alternate event</v>
      </c>
      <c r="M1247" s="2" t="str">
        <f t="shared" si="44"/>
        <v/>
      </c>
      <c r="N1247" t="str">
        <f>IF(COUNTIFS($M$2:$M$3996, M1247)&gt;1, "Duplicate", "Unique")</f>
        <v>Duplicate</v>
      </c>
    </row>
    <row r="1248" spans="2:14" x14ac:dyDescent="0.2">
      <c r="B1248"/>
      <c r="C1248"/>
      <c r="E1248" s="41"/>
      <c r="F1248" s="42"/>
      <c r="H1248" s="79"/>
      <c r="I1248" s="79"/>
      <c r="K1248" s="2">
        <f>(COUNTIF($B$2:$B1248,$B1248)=1)+0</f>
        <v>0</v>
      </c>
      <c r="L1248" s="2" t="str">
        <f>IF(K1248=1,RANK(H1248,$H$2:$H$1208,0),"Alternate event")</f>
        <v>Alternate event</v>
      </c>
      <c r="M1248" s="2" t="str">
        <f t="shared" si="44"/>
        <v/>
      </c>
      <c r="N1248" t="str">
        <f>IF(COUNTIFS($M$2:$M$3996, M1248)&gt;1, "Duplicate", "Unique")</f>
        <v>Duplicate</v>
      </c>
    </row>
    <row r="1249" spans="2:14" x14ac:dyDescent="0.2">
      <c r="B1249"/>
      <c r="C1249"/>
      <c r="E1249" s="41"/>
      <c r="F1249" s="42"/>
      <c r="H1249" s="79"/>
      <c r="I1249" s="79"/>
      <c r="K1249" s="2">
        <f>(COUNTIF($B$2:$B1249,$B1249)=1)+0</f>
        <v>0</v>
      </c>
      <c r="L1249" s="2" t="str">
        <f>IF(K1249=1,RANK(H1249,$H$2:$H$1208,0),"Alternate event")</f>
        <v>Alternate event</v>
      </c>
      <c r="M1249" s="2" t="str">
        <f t="shared" si="44"/>
        <v/>
      </c>
      <c r="N1249" t="str">
        <f>IF(COUNTIFS($M$2:$M$3996, M1249)&gt;1, "Duplicate", "Unique")</f>
        <v>Duplicate</v>
      </c>
    </row>
    <row r="1250" spans="2:14" x14ac:dyDescent="0.2">
      <c r="B1250"/>
      <c r="C1250"/>
      <c r="E1250" s="41"/>
      <c r="F1250" s="42"/>
      <c r="H1250" s="79"/>
      <c r="I1250" s="79"/>
      <c r="K1250" s="2">
        <f>(COUNTIF($B$2:$B1250,$B1250)=1)+0</f>
        <v>0</v>
      </c>
      <c r="L1250" s="2" t="str">
        <f>IF(K1250=1,RANK(H1250,$H$2:$H$1208,0),"Alternate event")</f>
        <v>Alternate event</v>
      </c>
      <c r="M1250" s="2" t="str">
        <f t="shared" si="44"/>
        <v/>
      </c>
      <c r="N1250" t="str">
        <f>IF(COUNTIFS($M$2:$M$3996, M1250)&gt;1, "Duplicate", "Unique")</f>
        <v>Duplicate</v>
      </c>
    </row>
    <row r="1251" spans="2:14" x14ac:dyDescent="0.2">
      <c r="B1251"/>
      <c r="C1251"/>
      <c r="E1251" s="41"/>
      <c r="F1251" s="42"/>
      <c r="H1251" s="79"/>
      <c r="I1251" s="79"/>
      <c r="K1251" s="2">
        <f>(COUNTIF($B$2:$B1251,$B1251)=1)+0</f>
        <v>0</v>
      </c>
      <c r="L1251" s="2" t="str">
        <f>IF(K1251=1,RANK(H1251,$H$2:$H$1208,0),"Alternate event")</f>
        <v>Alternate event</v>
      </c>
      <c r="M1251" s="2" t="str">
        <f t="shared" si="44"/>
        <v/>
      </c>
      <c r="N1251" t="str">
        <f>IF(COUNTIFS($M$2:$M$3996, M1251)&gt;1, "Duplicate", "Unique")</f>
        <v>Duplicate</v>
      </c>
    </row>
    <row r="1252" spans="2:14" x14ac:dyDescent="0.2">
      <c r="B1252"/>
      <c r="C1252"/>
      <c r="E1252" s="41"/>
      <c r="F1252" s="42"/>
      <c r="H1252" s="79"/>
      <c r="I1252" s="79"/>
      <c r="K1252" s="2">
        <f>(COUNTIF($B$2:$B1252,$B1252)=1)+0</f>
        <v>0</v>
      </c>
      <c r="L1252" s="2" t="str">
        <f>IF(K1252=1,RANK(H1252,$H$2:$H$1208,0),"Alternate event")</f>
        <v>Alternate event</v>
      </c>
      <c r="M1252" s="2" t="str">
        <f t="shared" si="44"/>
        <v/>
      </c>
      <c r="N1252" t="str">
        <f>IF(COUNTIFS($M$2:$M$3996, M1252)&gt;1, "Duplicate", "Unique")</f>
        <v>Duplicate</v>
      </c>
    </row>
    <row r="1253" spans="2:14" x14ac:dyDescent="0.2">
      <c r="B1253"/>
      <c r="C1253"/>
      <c r="E1253" s="41"/>
      <c r="F1253" s="42"/>
      <c r="H1253" s="79"/>
      <c r="I1253" s="79"/>
      <c r="K1253" s="2">
        <f>(COUNTIF($B$2:$B1253,$B1253)=1)+0</f>
        <v>0</v>
      </c>
      <c r="L1253" s="2" t="str">
        <f>IF(K1253=1,RANK(H1253,$H$2:$H$1208,0),"Alternate event")</f>
        <v>Alternate event</v>
      </c>
      <c r="M1253" s="2" t="str">
        <f t="shared" si="44"/>
        <v/>
      </c>
      <c r="N1253" t="str">
        <f>IF(COUNTIFS($M$2:$M$3996, M1253)&gt;1, "Duplicate", "Unique")</f>
        <v>Duplicate</v>
      </c>
    </row>
    <row r="1254" spans="2:14" x14ac:dyDescent="0.2">
      <c r="B1254"/>
      <c r="C1254"/>
      <c r="E1254" s="41"/>
      <c r="F1254" s="42"/>
      <c r="H1254" s="79"/>
      <c r="I1254" s="79"/>
      <c r="K1254" s="2">
        <f>(COUNTIF($B$2:$B1254,$B1254)=1)+0</f>
        <v>0</v>
      </c>
      <c r="L1254" s="2" t="str">
        <f>IF(K1254=1,RANK(H1254,$H$2:$H$1208,0),"Alternate event")</f>
        <v>Alternate event</v>
      </c>
      <c r="M1254" s="2" t="str">
        <f t="shared" si="44"/>
        <v/>
      </c>
      <c r="N1254" t="str">
        <f>IF(COUNTIFS($M$2:$M$3996, M1254)&gt;1, "Duplicate", "Unique")</f>
        <v>Duplicate</v>
      </c>
    </row>
    <row r="1255" spans="2:14" x14ac:dyDescent="0.2">
      <c r="B1255"/>
      <c r="C1255"/>
      <c r="E1255" s="41"/>
      <c r="F1255" s="42"/>
      <c r="H1255" s="79"/>
      <c r="I1255" s="79"/>
      <c r="K1255" s="2">
        <f>(COUNTIF($B$2:$B1255,$B1255)=1)+0</f>
        <v>0</v>
      </c>
      <c r="L1255" s="2" t="str">
        <f>IF(K1255=1,RANK(H1255,$H$2:$H$1208,0),"Alternate event")</f>
        <v>Alternate event</v>
      </c>
      <c r="M1255" s="2" t="str">
        <f t="shared" si="44"/>
        <v/>
      </c>
      <c r="N1255" t="str">
        <f>IF(COUNTIFS($M$2:$M$3996, M1255)&gt;1, "Duplicate", "Unique")</f>
        <v>Duplicate</v>
      </c>
    </row>
    <row r="1256" spans="2:14" x14ac:dyDescent="0.2">
      <c r="B1256"/>
      <c r="C1256"/>
      <c r="E1256" s="41"/>
      <c r="F1256" s="42"/>
      <c r="H1256" s="79"/>
      <c r="I1256" s="79"/>
      <c r="K1256" s="2">
        <f>(COUNTIF($B$2:$B1256,$B1256)=1)+0</f>
        <v>0</v>
      </c>
      <c r="L1256" s="2" t="str">
        <f>IF(K1256=1,RANK(H1256,$H$2:$H$1208,0),"Alternate event")</f>
        <v>Alternate event</v>
      </c>
      <c r="M1256" s="2" t="str">
        <f t="shared" si="44"/>
        <v/>
      </c>
      <c r="N1256" t="str">
        <f>IF(COUNTIFS($M$2:$M$3996, M1256)&gt;1, "Duplicate", "Unique")</f>
        <v>Duplicate</v>
      </c>
    </row>
    <row r="1257" spans="2:14" x14ac:dyDescent="0.2">
      <c r="B1257"/>
      <c r="C1257"/>
      <c r="E1257" s="41"/>
      <c r="F1257" s="42"/>
      <c r="H1257" s="79"/>
      <c r="I1257" s="79"/>
      <c r="K1257" s="2">
        <f>(COUNTIF($B$2:$B1257,$B1257)=1)+0</f>
        <v>0</v>
      </c>
      <c r="L1257" s="2" t="str">
        <f>IF(K1257=1,RANK(H1257,$H$2:$H$1208,0),"Alternate event")</f>
        <v>Alternate event</v>
      </c>
      <c r="M1257" s="2" t="str">
        <f t="shared" si="44"/>
        <v/>
      </c>
      <c r="N1257" t="str">
        <f>IF(COUNTIFS($M$2:$M$3996, M1257)&gt;1, "Duplicate", "Unique")</f>
        <v>Duplicate</v>
      </c>
    </row>
    <row r="1258" spans="2:14" x14ac:dyDescent="0.2">
      <c r="B1258"/>
      <c r="C1258"/>
      <c r="E1258" s="41"/>
      <c r="F1258" s="42"/>
      <c r="H1258" s="79"/>
      <c r="I1258" s="79"/>
      <c r="K1258" s="2">
        <f>(COUNTIF($B$2:$B1258,$B1258)=1)+0</f>
        <v>0</v>
      </c>
      <c r="L1258" s="2" t="str">
        <f>IF(K1258=1,RANK(H1258,$H$2:$H$1208,0),"Alternate event")</f>
        <v>Alternate event</v>
      </c>
      <c r="M1258" s="2" t="str">
        <f t="shared" si="44"/>
        <v/>
      </c>
      <c r="N1258" t="str">
        <f>IF(COUNTIFS($M$2:$M$3996, M1258)&gt;1, "Duplicate", "Unique")</f>
        <v>Duplicate</v>
      </c>
    </row>
    <row r="1259" spans="2:14" x14ac:dyDescent="0.2">
      <c r="B1259"/>
      <c r="C1259"/>
      <c r="E1259" s="41"/>
      <c r="F1259" s="42"/>
      <c r="H1259" s="79"/>
      <c r="I1259" s="79"/>
      <c r="K1259" s="2">
        <f>(COUNTIF($B$2:$B1259,$B1259)=1)+0</f>
        <v>0</v>
      </c>
      <c r="L1259" s="2" t="str">
        <f>IF(K1259=1,RANK(H1259,$H$2:$H$1208,0),"Alternate event")</f>
        <v>Alternate event</v>
      </c>
      <c r="M1259" s="2" t="str">
        <f t="shared" si="44"/>
        <v/>
      </c>
      <c r="N1259" t="str">
        <f>IF(COUNTIFS($M$2:$M$3996, M1259)&gt;1, "Duplicate", "Unique")</f>
        <v>Duplicate</v>
      </c>
    </row>
    <row r="1260" spans="2:14" x14ac:dyDescent="0.2">
      <c r="B1260"/>
      <c r="C1260"/>
      <c r="E1260" s="41"/>
      <c r="F1260" s="42"/>
      <c r="H1260" s="79"/>
      <c r="I1260" s="79"/>
      <c r="K1260" s="2">
        <f>(COUNTIF($B$2:$B1260,$B1260)=1)+0</f>
        <v>0</v>
      </c>
      <c r="L1260" s="2" t="str">
        <f>IF(K1260=1,RANK(H1260,$H$2:$H$1208,0),"Alternate event")</f>
        <v>Alternate event</v>
      </c>
      <c r="M1260" s="2" t="str">
        <f t="shared" si="44"/>
        <v/>
      </c>
      <c r="N1260" t="str">
        <f>IF(COUNTIFS($M$2:$M$3996, M1260)&gt;1, "Duplicate", "Unique")</f>
        <v>Duplicate</v>
      </c>
    </row>
    <row r="1261" spans="2:14" x14ac:dyDescent="0.2">
      <c r="B1261"/>
      <c r="C1261"/>
      <c r="E1261" s="41"/>
      <c r="F1261" s="42"/>
      <c r="H1261" s="79"/>
      <c r="I1261" s="79"/>
      <c r="K1261" s="2">
        <f>(COUNTIF($B$2:$B1261,$B1261)=1)+0</f>
        <v>0</v>
      </c>
      <c r="L1261" s="2" t="str">
        <f>IF(K1261=1,RANK(H1261,$H$2:$H$1208,0),"Alternate event")</f>
        <v>Alternate event</v>
      </c>
      <c r="M1261" s="2" t="str">
        <f t="shared" si="44"/>
        <v/>
      </c>
      <c r="N1261" t="str">
        <f>IF(COUNTIFS($M$2:$M$3996, M1261)&gt;1, "Duplicate", "Unique")</f>
        <v>Duplicate</v>
      </c>
    </row>
    <row r="1262" spans="2:14" x14ac:dyDescent="0.2">
      <c r="B1262"/>
      <c r="C1262"/>
      <c r="E1262" s="41"/>
      <c r="F1262" s="42"/>
      <c r="H1262" s="79"/>
      <c r="I1262" s="79"/>
      <c r="K1262" s="2">
        <f>(COUNTIF($B$2:$B1262,$B1262)=1)+0</f>
        <v>0</v>
      </c>
      <c r="L1262" s="2" t="str">
        <f>IF(K1262=1,RANK(H1262,$H$2:$H$1208,0),"Alternate event")</f>
        <v>Alternate event</v>
      </c>
      <c r="M1262" s="2" t="str">
        <f t="shared" si="44"/>
        <v/>
      </c>
      <c r="N1262" t="str">
        <f>IF(COUNTIFS($M$2:$M$3996, M1262)&gt;1, "Duplicate", "Unique")</f>
        <v>Duplicate</v>
      </c>
    </row>
    <row r="1263" spans="2:14" x14ac:dyDescent="0.2">
      <c r="B1263"/>
      <c r="C1263"/>
      <c r="E1263" s="41"/>
      <c r="F1263" s="42"/>
      <c r="H1263" s="79"/>
      <c r="I1263" s="79"/>
      <c r="K1263" s="2">
        <f>(COUNTIF($B$2:$B1263,$B1263)=1)+0</f>
        <v>0</v>
      </c>
      <c r="L1263" s="2" t="str">
        <f>IF(K1263=1,RANK(H1263,$H$2:$H$1208,0),"Alternate event")</f>
        <v>Alternate event</v>
      </c>
      <c r="M1263" s="2" t="str">
        <f t="shared" si="44"/>
        <v/>
      </c>
      <c r="N1263" t="str">
        <f>IF(COUNTIFS($M$2:$M$3996, M1263)&gt;1, "Duplicate", "Unique")</f>
        <v>Duplicate</v>
      </c>
    </row>
    <row r="1264" spans="2:14" x14ac:dyDescent="0.2">
      <c r="B1264"/>
      <c r="C1264"/>
      <c r="E1264" s="41"/>
      <c r="F1264" s="42"/>
      <c r="H1264" s="79"/>
      <c r="I1264" s="79"/>
      <c r="K1264" s="2">
        <f>(COUNTIF($B$2:$B1264,$B1264)=1)+0</f>
        <v>0</v>
      </c>
      <c r="L1264" s="2" t="str">
        <f>IF(K1264=1,RANK(H1264,$H$2:$H$1208,0),"Alternate event")</f>
        <v>Alternate event</v>
      </c>
      <c r="M1264" s="2" t="str">
        <f t="shared" si="44"/>
        <v/>
      </c>
      <c r="N1264" t="str">
        <f>IF(COUNTIFS($M$2:$M$3996, M1264)&gt;1, "Duplicate", "Unique")</f>
        <v>Duplicate</v>
      </c>
    </row>
    <row r="1265" spans="2:14" x14ac:dyDescent="0.2">
      <c r="B1265"/>
      <c r="C1265"/>
      <c r="E1265" s="41"/>
      <c r="F1265" s="42"/>
      <c r="H1265" s="79"/>
      <c r="I1265" s="79"/>
      <c r="K1265" s="2">
        <f>(COUNTIF($B$2:$B1265,$B1265)=1)+0</f>
        <v>0</v>
      </c>
      <c r="L1265" s="2" t="str">
        <f>IF(K1265=1,RANK(H1265,$H$2:$H$1208,0),"Alternate event")</f>
        <v>Alternate event</v>
      </c>
      <c r="M1265" s="2" t="str">
        <f t="shared" si="44"/>
        <v/>
      </c>
      <c r="N1265" t="str">
        <f>IF(COUNTIFS($M$2:$M$3996, M1265)&gt;1, "Duplicate", "Unique")</f>
        <v>Duplicate</v>
      </c>
    </row>
    <row r="1266" spans="2:14" x14ac:dyDescent="0.2">
      <c r="B1266"/>
      <c r="E1266" s="41"/>
      <c r="F1266" s="42"/>
      <c r="H1266" s="79"/>
      <c r="I1266" s="79"/>
      <c r="K1266" s="2">
        <f>(COUNTIF($B$2:$B1266,$B1266)=1)+0</f>
        <v>0</v>
      </c>
      <c r="L1266" s="2" t="str">
        <f>IF(K1266=1,RANK(H1266,$H$2:$H$1208,0),"Alternate event")</f>
        <v>Alternate event</v>
      </c>
      <c r="M1266" s="2" t="str">
        <f t="shared" si="44"/>
        <v/>
      </c>
      <c r="N1266" t="str">
        <f>IF(COUNTIFS($M$2:$M$3996, M1266)&gt;1, "Duplicate", "Unique")</f>
        <v>Duplicate</v>
      </c>
    </row>
    <row r="1267" spans="2:14" x14ac:dyDescent="0.2">
      <c r="B1267"/>
      <c r="C1267"/>
      <c r="E1267" s="41"/>
      <c r="F1267" s="42"/>
      <c r="H1267" s="79"/>
      <c r="I1267" s="79"/>
      <c r="K1267" s="2">
        <f>(COUNTIF($B$2:$B1267,$B1267)=1)+0</f>
        <v>0</v>
      </c>
      <c r="L1267" s="2" t="str">
        <f>IF(K1267=1,RANK(H1267,$H$2:$H$1208,0),"Alternate event")</f>
        <v>Alternate event</v>
      </c>
      <c r="M1267" s="2" t="str">
        <f t="shared" si="44"/>
        <v/>
      </c>
      <c r="N1267" t="str">
        <f>IF(COUNTIFS($M$2:$M$3996, M1267)&gt;1, "Duplicate", "Unique")</f>
        <v>Duplicate</v>
      </c>
    </row>
    <row r="1268" spans="2:14" x14ac:dyDescent="0.2">
      <c r="B1268"/>
      <c r="C1268"/>
      <c r="E1268" s="41"/>
      <c r="F1268" s="42"/>
      <c r="H1268" s="79"/>
      <c r="I1268" s="79"/>
      <c r="K1268" s="2">
        <f>(COUNTIF($B$2:$B1268,$B1268)=1)+0</f>
        <v>0</v>
      </c>
      <c r="L1268" s="2" t="str">
        <f>IF(K1268=1,RANK(H1268,$H$2:$H$1208,0),"Alternate event")</f>
        <v>Alternate event</v>
      </c>
      <c r="M1268" s="2" t="str">
        <f t="shared" si="44"/>
        <v/>
      </c>
      <c r="N1268" t="str">
        <f>IF(COUNTIFS($M$2:$M$3996, M1268)&gt;1, "Duplicate", "Unique")</f>
        <v>Duplicate</v>
      </c>
    </row>
    <row r="1269" spans="2:14" x14ac:dyDescent="0.2">
      <c r="B1269"/>
      <c r="C1269"/>
      <c r="E1269" s="41"/>
      <c r="F1269" s="42"/>
      <c r="H1269" s="79"/>
      <c r="I1269" s="79"/>
      <c r="K1269" s="2">
        <f>(COUNTIF($B$2:$B1269,$B1269)=1)+0</f>
        <v>0</v>
      </c>
      <c r="L1269" s="2" t="str">
        <f>IF(K1269=1,RANK(H1269,$H$2:$H$1208,0),"Alternate event")</f>
        <v>Alternate event</v>
      </c>
      <c r="M1269" s="2" t="str">
        <f t="shared" si="44"/>
        <v/>
      </c>
      <c r="N1269" t="str">
        <f>IF(COUNTIFS($M$2:$M$3996, M1269)&gt;1, "Duplicate", "Unique")</f>
        <v>Duplicate</v>
      </c>
    </row>
    <row r="1270" spans="2:14" x14ac:dyDescent="0.2">
      <c r="B1270"/>
      <c r="C1270"/>
      <c r="E1270" s="41"/>
      <c r="F1270" s="42"/>
      <c r="H1270" s="79"/>
      <c r="I1270" s="79"/>
      <c r="K1270" s="2">
        <f>(COUNTIF($B$2:$B1270,$B1270)=1)+0</f>
        <v>0</v>
      </c>
      <c r="L1270" s="2" t="str">
        <f>IF(K1270=1,RANK(H1270,$H$2:$H$1208,0),"Alternate event")</f>
        <v>Alternate event</v>
      </c>
      <c r="M1270" s="2" t="str">
        <f t="shared" si="44"/>
        <v/>
      </c>
      <c r="N1270" t="str">
        <f>IF(COUNTIFS($M$2:$M$3996, M1270)&gt;1, "Duplicate", "Unique")</f>
        <v>Duplicate</v>
      </c>
    </row>
    <row r="1271" spans="2:14" x14ac:dyDescent="0.2">
      <c r="B1271"/>
      <c r="C1271"/>
      <c r="E1271" s="41"/>
      <c r="F1271" s="42"/>
      <c r="H1271" s="79"/>
      <c r="I1271" s="79"/>
      <c r="K1271" s="2">
        <f>(COUNTIF($B$2:$B1271,$B1271)=1)+0</f>
        <v>0</v>
      </c>
      <c r="L1271" s="2" t="str">
        <f>IF(K1271=1,RANK(H1271,$H$2:$H$1208,0),"Alternate event")</f>
        <v>Alternate event</v>
      </c>
      <c r="M1271" s="2" t="str">
        <f t="shared" si="44"/>
        <v/>
      </c>
      <c r="N1271" t="str">
        <f>IF(COUNTIFS($M$2:$M$3996, M1271)&gt;1, "Duplicate", "Unique")</f>
        <v>Duplicate</v>
      </c>
    </row>
    <row r="1272" spans="2:14" x14ac:dyDescent="0.2">
      <c r="B1272"/>
      <c r="C1272"/>
      <c r="E1272" s="41"/>
      <c r="F1272" s="42"/>
      <c r="H1272" s="79"/>
      <c r="I1272" s="79"/>
      <c r="K1272" s="2">
        <f>(COUNTIF($B$2:$B1272,$B1272)=1)+0</f>
        <v>0</v>
      </c>
      <c r="L1272" s="2" t="str">
        <f>IF(K1272=1,RANK(H1272,$H$2:$H$1208,0),"Alternate event")</f>
        <v>Alternate event</v>
      </c>
      <c r="M1272" s="2" t="str">
        <f t="shared" ref="M1272:M1330" si="45">B1272&amp;C1272</f>
        <v/>
      </c>
      <c r="N1272" t="str">
        <f>IF(COUNTIFS($M$2:$M$3996, M1272)&gt;1, "Duplicate", "Unique")</f>
        <v>Duplicate</v>
      </c>
    </row>
    <row r="1273" spans="2:14" x14ac:dyDescent="0.2">
      <c r="B1273"/>
      <c r="C1273"/>
      <c r="E1273" s="41"/>
      <c r="F1273" s="42"/>
      <c r="H1273" s="79"/>
      <c r="I1273" s="79"/>
      <c r="K1273" s="2">
        <f>(COUNTIF($B$2:$B1273,$B1273)=1)+0</f>
        <v>0</v>
      </c>
      <c r="L1273" s="2" t="str">
        <f>IF(K1273=1,RANK(H1273,$H$2:$H$1208,0),"Alternate event")</f>
        <v>Alternate event</v>
      </c>
      <c r="M1273" s="2" t="str">
        <f t="shared" si="45"/>
        <v/>
      </c>
      <c r="N1273" t="str">
        <f>IF(COUNTIFS($M$2:$M$3996, M1273)&gt;1, "Duplicate", "Unique")</f>
        <v>Duplicate</v>
      </c>
    </row>
    <row r="1274" spans="2:14" x14ac:dyDescent="0.2">
      <c r="B1274"/>
      <c r="C1274"/>
      <c r="E1274" s="41"/>
      <c r="F1274" s="42"/>
      <c r="H1274" s="79"/>
      <c r="I1274" s="79"/>
      <c r="K1274" s="2">
        <f>(COUNTIF($B$2:$B1274,$B1274)=1)+0</f>
        <v>0</v>
      </c>
      <c r="L1274" s="2" t="str">
        <f>IF(K1274=1,RANK(H1274,$H$2:$H$1208,0),"Alternate event")</f>
        <v>Alternate event</v>
      </c>
      <c r="M1274" s="2" t="str">
        <f t="shared" si="45"/>
        <v/>
      </c>
      <c r="N1274" t="str">
        <f>IF(COUNTIFS($M$2:$M$3996, M1274)&gt;1, "Duplicate", "Unique")</f>
        <v>Duplicate</v>
      </c>
    </row>
    <row r="1275" spans="2:14" x14ac:dyDescent="0.2">
      <c r="B1275"/>
      <c r="C1275"/>
      <c r="E1275" s="41"/>
      <c r="F1275" s="42"/>
      <c r="H1275" s="79"/>
      <c r="I1275" s="79"/>
      <c r="K1275" s="2">
        <f>(COUNTIF($B$2:$B1275,$B1275)=1)+0</f>
        <v>0</v>
      </c>
      <c r="L1275" s="2" t="str">
        <f>IF(K1275=1,RANK(H1275,$H$2:$H$1208,0),"Alternate event")</f>
        <v>Alternate event</v>
      </c>
      <c r="M1275" s="2" t="str">
        <f t="shared" si="45"/>
        <v/>
      </c>
      <c r="N1275" t="str">
        <f>IF(COUNTIFS($M$2:$M$3996, M1275)&gt;1, "Duplicate", "Unique")</f>
        <v>Duplicate</v>
      </c>
    </row>
    <row r="1276" spans="2:14" x14ac:dyDescent="0.2">
      <c r="B1276"/>
      <c r="C1276"/>
      <c r="E1276" s="41"/>
      <c r="F1276" s="42"/>
      <c r="H1276" s="79"/>
      <c r="I1276" s="79"/>
      <c r="K1276" s="2">
        <f>(COUNTIF($B$2:$B1276,$B1276)=1)+0</f>
        <v>0</v>
      </c>
      <c r="L1276" s="2" t="str">
        <f>IF(K1276=1,RANK(H1276,$H$2:$H$1208,0),"Alternate event")</f>
        <v>Alternate event</v>
      </c>
      <c r="M1276" s="2" t="str">
        <f t="shared" si="45"/>
        <v/>
      </c>
      <c r="N1276" t="str">
        <f>IF(COUNTIFS($M$2:$M$3996, M1276)&gt;1, "Duplicate", "Unique")</f>
        <v>Duplicate</v>
      </c>
    </row>
    <row r="1277" spans="2:14" x14ac:dyDescent="0.2">
      <c r="B1277"/>
      <c r="C1277"/>
      <c r="E1277" s="41"/>
      <c r="F1277" s="42"/>
      <c r="H1277" s="79"/>
      <c r="I1277" s="79"/>
      <c r="K1277" s="2">
        <f>(COUNTIF($B$2:$B1277,$B1277)=1)+0</f>
        <v>0</v>
      </c>
      <c r="L1277" s="2" t="str">
        <f>IF(K1277=1,RANK(H1277,$H$2:$H$1208,0),"Alternate event")</f>
        <v>Alternate event</v>
      </c>
      <c r="M1277" s="2" t="str">
        <f t="shared" si="45"/>
        <v/>
      </c>
      <c r="N1277" t="str">
        <f>IF(COUNTIFS($M$2:$M$3996, M1277)&gt;1, "Duplicate", "Unique")</f>
        <v>Duplicate</v>
      </c>
    </row>
    <row r="1278" spans="2:14" x14ac:dyDescent="0.2">
      <c r="B1278"/>
      <c r="C1278"/>
      <c r="E1278" s="41"/>
      <c r="F1278" s="42"/>
      <c r="H1278" s="79"/>
      <c r="I1278" s="79"/>
      <c r="K1278" s="2">
        <f>(COUNTIF($B$2:$B1278,$B1278)=1)+0</f>
        <v>0</v>
      </c>
      <c r="L1278" s="2" t="str">
        <f>IF(K1278=1,RANK(H1278,$H$2:$H$1208,0),"Alternate event")</f>
        <v>Alternate event</v>
      </c>
      <c r="M1278" s="2" t="str">
        <f t="shared" si="45"/>
        <v/>
      </c>
      <c r="N1278" t="str">
        <f>IF(COUNTIFS($M$2:$M$3996, M1278)&gt;1, "Duplicate", "Unique")</f>
        <v>Duplicate</v>
      </c>
    </row>
    <row r="1279" spans="2:14" x14ac:dyDescent="0.2">
      <c r="B1279"/>
      <c r="C1279"/>
      <c r="E1279" s="41"/>
      <c r="F1279" s="42"/>
      <c r="H1279" s="79"/>
      <c r="I1279" s="79"/>
      <c r="K1279" s="2">
        <f>(COUNTIF($B$2:$B1279,$B1279)=1)+0</f>
        <v>0</v>
      </c>
      <c r="L1279" s="2" t="str">
        <f>IF(K1279=1,RANK(H1279,$H$2:$H$1208,0),"Alternate event")</f>
        <v>Alternate event</v>
      </c>
      <c r="M1279" s="2" t="str">
        <f t="shared" si="45"/>
        <v/>
      </c>
      <c r="N1279" t="str">
        <f>IF(COUNTIFS($M$2:$M$3996, M1279)&gt;1, "Duplicate", "Unique")</f>
        <v>Duplicate</v>
      </c>
    </row>
    <row r="1280" spans="2:14" x14ac:dyDescent="0.2">
      <c r="B1280"/>
      <c r="C1280"/>
      <c r="E1280" s="41"/>
      <c r="F1280" s="42"/>
      <c r="H1280" s="79"/>
      <c r="I1280" s="79"/>
      <c r="K1280" s="2">
        <f>(COUNTIF($B$2:$B1280,$B1280)=1)+0</f>
        <v>0</v>
      </c>
      <c r="L1280" s="2" t="str">
        <f>IF(K1280=1,RANK(H1280,$H$2:$H$1208,0),"Alternate event")</f>
        <v>Alternate event</v>
      </c>
      <c r="M1280" s="2" t="str">
        <f t="shared" si="45"/>
        <v/>
      </c>
      <c r="N1280" t="str">
        <f>IF(COUNTIFS($M$2:$M$3996, M1280)&gt;1, "Duplicate", "Unique")</f>
        <v>Duplicate</v>
      </c>
    </row>
    <row r="1281" spans="2:14" x14ac:dyDescent="0.2">
      <c r="B1281"/>
      <c r="C1281"/>
      <c r="E1281" s="41"/>
      <c r="F1281" s="42"/>
      <c r="H1281" s="79"/>
      <c r="I1281" s="79"/>
      <c r="K1281" s="2">
        <f>(COUNTIF($B$2:$B1281,$B1281)=1)+0</f>
        <v>0</v>
      </c>
      <c r="L1281" s="2" t="str">
        <f>IF(K1281=1,RANK(H1281,$H$2:$H$1208,0),"Alternate event")</f>
        <v>Alternate event</v>
      </c>
      <c r="M1281" s="2" t="str">
        <f t="shared" si="45"/>
        <v/>
      </c>
      <c r="N1281" t="str">
        <f>IF(COUNTIFS($M$2:$M$3996, M1281)&gt;1, "Duplicate", "Unique")</f>
        <v>Duplicate</v>
      </c>
    </row>
    <row r="1282" spans="2:14" x14ac:dyDescent="0.2">
      <c r="B1282"/>
      <c r="C1282"/>
      <c r="E1282" s="41"/>
      <c r="F1282" s="42"/>
      <c r="H1282" s="79"/>
      <c r="I1282" s="79"/>
      <c r="K1282" s="2">
        <f>(COUNTIF($B$2:$B1282,$B1282)=1)+0</f>
        <v>0</v>
      </c>
      <c r="L1282" s="2" t="str">
        <f>IF(K1282=1,RANK(H1282,$H$2:$H$1208,0),"Alternate event")</f>
        <v>Alternate event</v>
      </c>
      <c r="M1282" s="2" t="str">
        <f t="shared" si="45"/>
        <v/>
      </c>
      <c r="N1282" t="str">
        <f>IF(COUNTIFS($M$2:$M$3996, M1282)&gt;1, "Duplicate", "Unique")</f>
        <v>Duplicate</v>
      </c>
    </row>
    <row r="1283" spans="2:14" x14ac:dyDescent="0.2">
      <c r="B1283"/>
      <c r="C1283"/>
      <c r="E1283" s="41"/>
      <c r="F1283" s="42"/>
      <c r="H1283" s="79"/>
      <c r="I1283" s="79"/>
      <c r="K1283" s="2">
        <f>(COUNTIF($B$2:$B1283,$B1283)=1)+0</f>
        <v>0</v>
      </c>
      <c r="L1283" s="2" t="str">
        <f>IF(K1283=1,RANK(H1283,$H$2:$H$1208,0),"Alternate event")</f>
        <v>Alternate event</v>
      </c>
      <c r="M1283" s="2" t="str">
        <f t="shared" si="45"/>
        <v/>
      </c>
      <c r="N1283" t="str">
        <f>IF(COUNTIFS($M$2:$M$3996, M1283)&gt;1, "Duplicate", "Unique")</f>
        <v>Duplicate</v>
      </c>
    </row>
    <row r="1284" spans="2:14" x14ac:dyDescent="0.2">
      <c r="B1284"/>
      <c r="C1284"/>
      <c r="E1284" s="41"/>
      <c r="F1284" s="42"/>
      <c r="H1284" s="79"/>
      <c r="I1284" s="79"/>
      <c r="K1284" s="2">
        <f>(COUNTIF($B$2:$B1284,$B1284)=1)+0</f>
        <v>0</v>
      </c>
      <c r="L1284" s="2" t="str">
        <f>IF(K1284=1,RANK(H1284,$H$2:$H$1208,0),"Alternate event")</f>
        <v>Alternate event</v>
      </c>
      <c r="M1284" s="2" t="str">
        <f t="shared" si="45"/>
        <v/>
      </c>
      <c r="N1284" t="str">
        <f>IF(COUNTIFS($M$2:$M$3996, M1284)&gt;1, "Duplicate", "Unique")</f>
        <v>Duplicate</v>
      </c>
    </row>
    <row r="1285" spans="2:14" x14ac:dyDescent="0.2">
      <c r="B1285"/>
      <c r="C1285"/>
      <c r="E1285" s="41"/>
      <c r="F1285" s="42"/>
      <c r="H1285" s="79"/>
      <c r="I1285" s="79"/>
      <c r="K1285" s="2">
        <f>(COUNTIF($B$2:$B1285,$B1285)=1)+0</f>
        <v>0</v>
      </c>
      <c r="L1285" s="2" t="str">
        <f>IF(K1285=1,RANK(H1285,$H$2:$H$1208,0),"Alternate event")</f>
        <v>Alternate event</v>
      </c>
      <c r="M1285" s="2" t="str">
        <f t="shared" si="45"/>
        <v/>
      </c>
      <c r="N1285" t="str">
        <f>IF(COUNTIFS($M$2:$M$3996, M1285)&gt;1, "Duplicate", "Unique")</f>
        <v>Duplicate</v>
      </c>
    </row>
    <row r="1286" spans="2:14" x14ac:dyDescent="0.2">
      <c r="B1286"/>
      <c r="C1286"/>
      <c r="E1286" s="41"/>
      <c r="F1286" s="42"/>
      <c r="H1286" s="79"/>
      <c r="I1286" s="79"/>
      <c r="K1286" s="2">
        <f>(COUNTIF($B$2:$B1286,$B1286)=1)+0</f>
        <v>0</v>
      </c>
      <c r="L1286" s="2" t="str">
        <f>IF(K1286=1,RANK(H1286,$H$2:$H$1208,0),"Alternate event")</f>
        <v>Alternate event</v>
      </c>
      <c r="M1286" s="2" t="str">
        <f t="shared" si="45"/>
        <v/>
      </c>
      <c r="N1286" t="str">
        <f>IF(COUNTIFS($M$2:$M$3996, M1286)&gt;1, "Duplicate", "Unique")</f>
        <v>Duplicate</v>
      </c>
    </row>
    <row r="1287" spans="2:14" x14ac:dyDescent="0.2">
      <c r="B1287"/>
      <c r="C1287"/>
      <c r="E1287" s="41"/>
      <c r="F1287" s="42"/>
      <c r="H1287" s="79"/>
      <c r="I1287" s="79"/>
      <c r="K1287" s="2">
        <f>(COUNTIF($B$2:$B1287,$B1287)=1)+0</f>
        <v>0</v>
      </c>
      <c r="L1287" s="2" t="str">
        <f>IF(K1287=1,RANK(H1287,$H$2:$H$1208,0),"Alternate event")</f>
        <v>Alternate event</v>
      </c>
      <c r="M1287" s="2" t="str">
        <f t="shared" si="45"/>
        <v/>
      </c>
      <c r="N1287" t="str">
        <f>IF(COUNTIFS($M$2:$M$3996, M1287)&gt;1, "Duplicate", "Unique")</f>
        <v>Duplicate</v>
      </c>
    </row>
    <row r="1288" spans="2:14" x14ac:dyDescent="0.2">
      <c r="B1288"/>
      <c r="E1288" s="41"/>
      <c r="F1288" s="42"/>
      <c r="H1288" s="79"/>
      <c r="I1288" s="79"/>
      <c r="K1288" s="2">
        <f>(COUNTIF($B$2:$B1288,$B1288)=1)+0</f>
        <v>0</v>
      </c>
      <c r="L1288" s="2" t="str">
        <f>IF(K1288=1,RANK(H1288,$H$2:$H$1208,0),"Alternate event")</f>
        <v>Alternate event</v>
      </c>
      <c r="M1288" s="2" t="str">
        <f t="shared" si="45"/>
        <v/>
      </c>
      <c r="N1288" t="str">
        <f>IF(COUNTIFS($M$2:$M$3996, M1288)&gt;1, "Duplicate", "Unique")</f>
        <v>Duplicate</v>
      </c>
    </row>
    <row r="1289" spans="2:14" x14ac:dyDescent="0.2">
      <c r="B1289"/>
      <c r="C1289"/>
      <c r="E1289" s="41"/>
      <c r="F1289" s="42"/>
      <c r="H1289" s="79"/>
      <c r="I1289" s="79"/>
      <c r="K1289" s="2">
        <f>(COUNTIF($B$2:$B1289,$B1289)=1)+0</f>
        <v>0</v>
      </c>
      <c r="L1289" s="2" t="str">
        <f>IF(K1289=1,RANK(H1289,$H$2:$H$1208,0),"Alternate event")</f>
        <v>Alternate event</v>
      </c>
      <c r="M1289" s="2" t="str">
        <f t="shared" si="45"/>
        <v/>
      </c>
      <c r="N1289" t="str">
        <f>IF(COUNTIFS($M$2:$M$3996, M1289)&gt;1, "Duplicate", "Unique")</f>
        <v>Duplicate</v>
      </c>
    </row>
    <row r="1290" spans="2:14" x14ac:dyDescent="0.2">
      <c r="B1290"/>
      <c r="C1290"/>
      <c r="E1290" s="41"/>
      <c r="F1290" s="42"/>
      <c r="H1290" s="79"/>
      <c r="I1290" s="79"/>
      <c r="K1290" s="2">
        <f>(COUNTIF($B$2:$B1290,$B1290)=1)+0</f>
        <v>0</v>
      </c>
      <c r="L1290" s="2" t="str">
        <f>IF(K1290=1,RANK(H1290,$H$2:$H$1208,0),"Alternate event")</f>
        <v>Alternate event</v>
      </c>
      <c r="M1290" s="2" t="str">
        <f t="shared" si="45"/>
        <v/>
      </c>
      <c r="N1290" t="str">
        <f>IF(COUNTIFS($M$2:$M$3996, M1290)&gt;1, "Duplicate", "Unique")</f>
        <v>Duplicate</v>
      </c>
    </row>
    <row r="1291" spans="2:14" x14ac:dyDescent="0.2">
      <c r="B1291"/>
      <c r="C1291"/>
      <c r="E1291" s="41"/>
      <c r="F1291" s="42"/>
      <c r="H1291" s="79"/>
      <c r="I1291" s="79"/>
      <c r="K1291" s="2">
        <f>(COUNTIF($B$2:$B1291,$B1291)=1)+0</f>
        <v>0</v>
      </c>
      <c r="L1291" s="2" t="str">
        <f>IF(K1291=1,RANK(H1291,$H$2:$H$1208,0),"Alternate event")</f>
        <v>Alternate event</v>
      </c>
      <c r="M1291" s="2" t="str">
        <f t="shared" si="45"/>
        <v/>
      </c>
      <c r="N1291" t="str">
        <f>IF(COUNTIFS($M$2:$M$3996, M1291)&gt;1, "Duplicate", "Unique")</f>
        <v>Duplicate</v>
      </c>
    </row>
    <row r="1292" spans="2:14" x14ac:dyDescent="0.2">
      <c r="B1292"/>
      <c r="C1292"/>
      <c r="E1292" s="41"/>
      <c r="F1292" s="42"/>
      <c r="H1292" s="79"/>
      <c r="I1292" s="79"/>
      <c r="K1292" s="2">
        <f>(COUNTIF($B$2:$B1292,$B1292)=1)+0</f>
        <v>0</v>
      </c>
      <c r="L1292" s="2" t="str">
        <f>IF(K1292=1,RANK(H1292,$H$2:$H$1208,0),"Alternate event")</f>
        <v>Alternate event</v>
      </c>
      <c r="M1292" s="2" t="str">
        <f t="shared" si="45"/>
        <v/>
      </c>
      <c r="N1292" t="str">
        <f>IF(COUNTIFS($M$2:$M$3996, M1292)&gt;1, "Duplicate", "Unique")</f>
        <v>Duplicate</v>
      </c>
    </row>
    <row r="1293" spans="2:14" x14ac:dyDescent="0.2">
      <c r="B1293"/>
      <c r="C1293"/>
      <c r="E1293" s="41"/>
      <c r="F1293" s="42"/>
      <c r="H1293" s="79"/>
      <c r="I1293" s="79"/>
      <c r="K1293" s="2">
        <f>(COUNTIF($B$2:$B1293,$B1293)=1)+0</f>
        <v>0</v>
      </c>
      <c r="L1293" s="2" t="str">
        <f>IF(K1293=1,RANK(H1293,$H$2:$H$1208,0),"Alternate event")</f>
        <v>Alternate event</v>
      </c>
      <c r="M1293" s="2" t="str">
        <f t="shared" si="45"/>
        <v/>
      </c>
      <c r="N1293" t="str">
        <f>IF(COUNTIFS($M$2:$M$3996, M1293)&gt;1, "Duplicate", "Unique")</f>
        <v>Duplicate</v>
      </c>
    </row>
    <row r="1294" spans="2:14" x14ac:dyDescent="0.2">
      <c r="B1294"/>
      <c r="C1294"/>
      <c r="E1294" s="41"/>
      <c r="F1294" s="42"/>
      <c r="H1294" s="79"/>
      <c r="I1294" s="79"/>
      <c r="K1294" s="2">
        <f>(COUNTIF($B$2:$B1294,$B1294)=1)+0</f>
        <v>0</v>
      </c>
      <c r="L1294" s="2" t="str">
        <f>IF(K1294=1,RANK(H1294,$H$2:$H$1208,0),"Alternate event")</f>
        <v>Alternate event</v>
      </c>
      <c r="M1294" s="2" t="str">
        <f t="shared" si="45"/>
        <v/>
      </c>
      <c r="N1294" t="str">
        <f>IF(COUNTIFS($M$2:$M$3996, M1294)&gt;1, "Duplicate", "Unique")</f>
        <v>Duplicate</v>
      </c>
    </row>
    <row r="1295" spans="2:14" x14ac:dyDescent="0.2">
      <c r="B1295"/>
      <c r="C1295"/>
      <c r="E1295" s="41"/>
      <c r="F1295" s="42"/>
      <c r="H1295" s="79"/>
      <c r="I1295" s="79"/>
      <c r="K1295" s="2">
        <f>(COUNTIF($B$2:$B1295,$B1295)=1)+0</f>
        <v>0</v>
      </c>
      <c r="L1295" s="2" t="str">
        <f>IF(K1295=1,RANK(H1295,$H$2:$H$1208,0),"Alternate event")</f>
        <v>Alternate event</v>
      </c>
      <c r="M1295" s="2" t="str">
        <f t="shared" si="45"/>
        <v/>
      </c>
      <c r="N1295" t="str">
        <f>IF(COUNTIFS($M$2:$M$3996, M1295)&gt;1, "Duplicate", "Unique")</f>
        <v>Duplicate</v>
      </c>
    </row>
    <row r="1296" spans="2:14" x14ac:dyDescent="0.2">
      <c r="B1296"/>
      <c r="C1296"/>
      <c r="E1296" s="41"/>
      <c r="F1296" s="42"/>
      <c r="H1296" s="79"/>
      <c r="I1296" s="79"/>
      <c r="K1296" s="2">
        <f>(COUNTIF($B$2:$B1296,$B1296)=1)+0</f>
        <v>0</v>
      </c>
      <c r="L1296" s="2" t="str">
        <f>IF(K1296=1,RANK(H1296,$H$2:$H$1208,0),"Alternate event")</f>
        <v>Alternate event</v>
      </c>
      <c r="M1296" s="2" t="str">
        <f t="shared" si="45"/>
        <v/>
      </c>
      <c r="N1296" t="str">
        <f>IF(COUNTIFS($M$2:$M$3996, M1296)&gt;1, "Duplicate", "Unique")</f>
        <v>Duplicate</v>
      </c>
    </row>
    <row r="1297" spans="2:14" x14ac:dyDescent="0.2">
      <c r="B1297"/>
      <c r="C1297"/>
      <c r="E1297" s="41"/>
      <c r="F1297" s="42"/>
      <c r="H1297" s="79"/>
      <c r="I1297" s="79"/>
      <c r="K1297" s="2">
        <f>(COUNTIF($B$2:$B1297,$B1297)=1)+0</f>
        <v>0</v>
      </c>
      <c r="L1297" s="2" t="str">
        <f>IF(K1297=1,RANK(H1297,$H$2:$H$1208,0),"Alternate event")</f>
        <v>Alternate event</v>
      </c>
      <c r="M1297" s="2" t="str">
        <f t="shared" si="45"/>
        <v/>
      </c>
      <c r="N1297" t="str">
        <f>IF(COUNTIFS($M$2:$M$3996, M1297)&gt;1, "Duplicate", "Unique")</f>
        <v>Duplicate</v>
      </c>
    </row>
    <row r="1298" spans="2:14" x14ac:dyDescent="0.2">
      <c r="B1298"/>
      <c r="C1298"/>
      <c r="E1298" s="41"/>
      <c r="F1298" s="42"/>
      <c r="H1298" s="79"/>
      <c r="I1298" s="79"/>
      <c r="K1298" s="2">
        <f>(COUNTIF($B$2:$B1298,$B1298)=1)+0</f>
        <v>0</v>
      </c>
      <c r="L1298" s="2" t="str">
        <f>IF(K1298=1,RANK(H1298,$H$2:$H$1208,0),"Alternate event")</f>
        <v>Alternate event</v>
      </c>
      <c r="M1298" s="2" t="str">
        <f t="shared" si="45"/>
        <v/>
      </c>
      <c r="N1298" t="str">
        <f>IF(COUNTIFS($M$2:$M$3996, M1298)&gt;1, "Duplicate", "Unique")</f>
        <v>Duplicate</v>
      </c>
    </row>
    <row r="1299" spans="2:14" x14ac:dyDescent="0.2">
      <c r="B1299"/>
      <c r="C1299"/>
      <c r="E1299" s="41"/>
      <c r="F1299" s="42"/>
      <c r="H1299" s="79"/>
      <c r="I1299" s="79"/>
      <c r="K1299" s="2">
        <f>(COUNTIF($B$2:$B1299,$B1299)=1)+0</f>
        <v>0</v>
      </c>
      <c r="L1299" s="2" t="str">
        <f>IF(K1299=1,RANK(H1299,$H$2:$H$1208,0),"Alternate event")</f>
        <v>Alternate event</v>
      </c>
      <c r="M1299" s="2" t="str">
        <f t="shared" si="45"/>
        <v/>
      </c>
      <c r="N1299" t="str">
        <f>IF(COUNTIFS($M$2:$M$3996, M1299)&gt;1, "Duplicate", "Unique")</f>
        <v>Duplicate</v>
      </c>
    </row>
    <row r="1300" spans="2:14" x14ac:dyDescent="0.2">
      <c r="B1300"/>
      <c r="E1300" s="41"/>
      <c r="F1300" s="42"/>
      <c r="H1300" s="79"/>
      <c r="I1300" s="79"/>
      <c r="K1300" s="2">
        <f>(COUNTIF($B$2:$B1300,$B1300)=1)+0</f>
        <v>0</v>
      </c>
      <c r="L1300" s="2" t="str">
        <f>IF(K1300=1,RANK(H1300,$H$2:$H$1208,0),"Alternate event")</f>
        <v>Alternate event</v>
      </c>
      <c r="M1300" s="2" t="str">
        <f t="shared" si="45"/>
        <v/>
      </c>
      <c r="N1300" t="str">
        <f>IF(COUNTIFS($M$2:$M$3996, M1300)&gt;1, "Duplicate", "Unique")</f>
        <v>Duplicate</v>
      </c>
    </row>
    <row r="1301" spans="2:14" x14ac:dyDescent="0.2">
      <c r="B1301"/>
      <c r="C1301"/>
      <c r="E1301" s="41"/>
      <c r="F1301" s="42"/>
      <c r="H1301" s="79"/>
      <c r="I1301" s="79"/>
      <c r="K1301" s="2">
        <f>(COUNTIF($B$2:$B1301,$B1301)=1)+0</f>
        <v>0</v>
      </c>
      <c r="L1301" s="2" t="str">
        <f>IF(K1301=1,RANK(H1301,$H$2:$H$1208,0),"Alternate event")</f>
        <v>Alternate event</v>
      </c>
      <c r="M1301" s="2" t="str">
        <f t="shared" si="45"/>
        <v/>
      </c>
      <c r="N1301" t="str">
        <f>IF(COUNTIFS($M$2:$M$3996, M1301)&gt;1, "Duplicate", "Unique")</f>
        <v>Duplicate</v>
      </c>
    </row>
    <row r="1302" spans="2:14" x14ac:dyDescent="0.2">
      <c r="B1302"/>
      <c r="C1302"/>
      <c r="E1302" s="41"/>
      <c r="F1302" s="42"/>
      <c r="H1302" s="79"/>
      <c r="I1302" s="79"/>
      <c r="K1302" s="2">
        <f>(COUNTIF($B$2:$B1302,$B1302)=1)+0</f>
        <v>0</v>
      </c>
      <c r="L1302" s="2" t="str">
        <f>IF(K1302=1,RANK(H1302,$H$2:$H$1208,0),"Alternate event")</f>
        <v>Alternate event</v>
      </c>
      <c r="M1302" s="2" t="str">
        <f t="shared" si="45"/>
        <v/>
      </c>
      <c r="N1302" t="str">
        <f>IF(COUNTIFS($M$2:$M$3996, M1302)&gt;1, "Duplicate", "Unique")</f>
        <v>Duplicate</v>
      </c>
    </row>
    <row r="1303" spans="2:14" x14ac:dyDescent="0.2">
      <c r="B1303"/>
      <c r="C1303"/>
      <c r="E1303" s="41"/>
      <c r="F1303" s="42"/>
      <c r="H1303" s="79"/>
      <c r="I1303" s="79"/>
      <c r="K1303" s="2">
        <f>(COUNTIF($B$2:$B1303,$B1303)=1)+0</f>
        <v>0</v>
      </c>
      <c r="L1303" s="2" t="str">
        <f>IF(K1303=1,RANK(H1303,$H$2:$H$1208,0),"Alternate event")</f>
        <v>Alternate event</v>
      </c>
      <c r="M1303" s="2" t="str">
        <f t="shared" si="45"/>
        <v/>
      </c>
      <c r="N1303" t="str">
        <f>IF(COUNTIFS($M$2:$M$3996, M1303)&gt;1, "Duplicate", "Unique")</f>
        <v>Duplicate</v>
      </c>
    </row>
    <row r="1304" spans="2:14" x14ac:dyDescent="0.2">
      <c r="B1304"/>
      <c r="C1304"/>
      <c r="E1304" s="41"/>
      <c r="F1304" s="42"/>
      <c r="H1304" s="79"/>
      <c r="I1304" s="79"/>
      <c r="K1304" s="2">
        <f>(COUNTIF($B$2:$B1304,$B1304)=1)+0</f>
        <v>0</v>
      </c>
      <c r="L1304" s="2" t="str">
        <f>IF(K1304=1,RANK(H1304,$H$2:$H$1208,0),"Alternate event")</f>
        <v>Alternate event</v>
      </c>
      <c r="M1304" s="2" t="str">
        <f t="shared" si="45"/>
        <v/>
      </c>
      <c r="N1304" t="str">
        <f>IF(COUNTIFS($M$2:$M$3996, M1304)&gt;1, "Duplicate", "Unique")</f>
        <v>Duplicate</v>
      </c>
    </row>
    <row r="1305" spans="2:14" x14ac:dyDescent="0.2">
      <c r="B1305"/>
      <c r="C1305"/>
      <c r="E1305" s="41"/>
      <c r="F1305" s="42"/>
      <c r="H1305" s="79"/>
      <c r="I1305" s="79"/>
      <c r="K1305" s="2">
        <f>(COUNTIF($B$2:$B1305,$B1305)=1)+0</f>
        <v>0</v>
      </c>
      <c r="L1305" s="2" t="str">
        <f>IF(K1305=1,RANK(H1305,$H$2:$H$1208,0),"Alternate event")</f>
        <v>Alternate event</v>
      </c>
      <c r="M1305" s="2" t="str">
        <f t="shared" si="45"/>
        <v/>
      </c>
      <c r="N1305" t="str">
        <f>IF(COUNTIFS($M$2:$M$3996, M1305)&gt;1, "Duplicate", "Unique")</f>
        <v>Duplicate</v>
      </c>
    </row>
    <row r="1306" spans="2:14" x14ac:dyDescent="0.2">
      <c r="B1306"/>
      <c r="C1306"/>
      <c r="E1306" s="41"/>
      <c r="F1306" s="42"/>
      <c r="H1306" s="79"/>
      <c r="I1306" s="79"/>
      <c r="K1306" s="2">
        <f>(COUNTIF($B$2:$B1306,$B1306)=1)+0</f>
        <v>0</v>
      </c>
      <c r="L1306" s="2" t="str">
        <f>IF(K1306=1,RANK(H1306,$H$2:$H$1208,0),"Alternate event")</f>
        <v>Alternate event</v>
      </c>
      <c r="M1306" s="2" t="str">
        <f t="shared" si="45"/>
        <v/>
      </c>
      <c r="N1306" t="str">
        <f>IF(COUNTIFS($M$2:$M$3996, M1306)&gt;1, "Duplicate", "Unique")</f>
        <v>Duplicate</v>
      </c>
    </row>
    <row r="1307" spans="2:14" x14ac:dyDescent="0.2">
      <c r="B1307"/>
      <c r="C1307"/>
      <c r="E1307" s="41"/>
      <c r="F1307" s="42"/>
      <c r="H1307" s="79"/>
      <c r="I1307" s="79"/>
      <c r="K1307" s="2">
        <f>(COUNTIF($B$2:$B1307,$B1307)=1)+0</f>
        <v>0</v>
      </c>
      <c r="L1307" s="2" t="str">
        <f>IF(K1307=1,RANK(H1307,$H$2:$H$1208,0),"Alternate event")</f>
        <v>Alternate event</v>
      </c>
      <c r="M1307" s="2" t="str">
        <f t="shared" si="45"/>
        <v/>
      </c>
      <c r="N1307" t="str">
        <f>IF(COUNTIFS($M$2:$M$3996, M1307)&gt;1, "Duplicate", "Unique")</f>
        <v>Duplicate</v>
      </c>
    </row>
    <row r="1308" spans="2:14" x14ac:dyDescent="0.2">
      <c r="B1308"/>
      <c r="C1308"/>
      <c r="E1308" s="41"/>
      <c r="F1308" s="42"/>
      <c r="H1308" s="79"/>
      <c r="I1308" s="79"/>
      <c r="K1308" s="2">
        <f>(COUNTIF($B$2:$B1308,$B1308)=1)+0</f>
        <v>0</v>
      </c>
      <c r="L1308" s="2" t="str">
        <f>IF(K1308=1,RANK(H1308,$H$2:$H$1208,0),"Alternate event")</f>
        <v>Alternate event</v>
      </c>
      <c r="M1308" s="2" t="str">
        <f t="shared" si="45"/>
        <v/>
      </c>
      <c r="N1308" t="str">
        <f>IF(COUNTIFS($M$2:$M$3996, M1308)&gt;1, "Duplicate", "Unique")</f>
        <v>Duplicate</v>
      </c>
    </row>
    <row r="1309" spans="2:14" x14ac:dyDescent="0.2">
      <c r="B1309"/>
      <c r="C1309" s="6"/>
      <c r="E1309" s="41"/>
      <c r="F1309" s="42"/>
      <c r="H1309" s="79"/>
      <c r="I1309" s="79"/>
      <c r="K1309" s="2">
        <f>(COUNTIF($B$2:$B1309,$B1309)=1)+0</f>
        <v>0</v>
      </c>
      <c r="L1309" s="2" t="str">
        <f>IF(K1309=1,RANK(H1309,$H$2:$H$1208,0),"Alternate event")</f>
        <v>Alternate event</v>
      </c>
      <c r="M1309" s="2" t="str">
        <f t="shared" si="45"/>
        <v/>
      </c>
      <c r="N1309" t="str">
        <f>IF(COUNTIFS($M$2:$M$3996, M1309)&gt;1, "Duplicate", "Unique")</f>
        <v>Duplicate</v>
      </c>
    </row>
    <row r="1310" spans="2:14" x14ac:dyDescent="0.2">
      <c r="B1310"/>
      <c r="C1310"/>
      <c r="E1310" s="41"/>
      <c r="F1310" s="42"/>
      <c r="H1310" s="79"/>
      <c r="I1310" s="79"/>
      <c r="K1310" s="2">
        <f>(COUNTIF($B$2:$B1310,$B1310)=1)+0</f>
        <v>0</v>
      </c>
      <c r="L1310" s="2" t="str">
        <f>IF(K1310=1,RANK(H1310,$H$2:$H$1208,0),"Alternate event")</f>
        <v>Alternate event</v>
      </c>
      <c r="M1310" s="2" t="str">
        <f t="shared" si="45"/>
        <v/>
      </c>
      <c r="N1310" t="str">
        <f>IF(COUNTIFS($M$2:$M$3996, M1310)&gt;1, "Duplicate", "Unique")</f>
        <v>Duplicate</v>
      </c>
    </row>
    <row r="1311" spans="2:14" x14ac:dyDescent="0.2">
      <c r="B1311"/>
      <c r="C1311"/>
      <c r="E1311" s="41"/>
      <c r="F1311" s="42"/>
      <c r="H1311" s="79"/>
      <c r="I1311" s="79"/>
      <c r="K1311" s="2">
        <f>(COUNTIF($B$2:$B1311,$B1311)=1)+0</f>
        <v>0</v>
      </c>
      <c r="L1311" s="2" t="str">
        <f>IF(K1311=1,RANK(H1311,$H$2:$H$1208,0),"Alternate event")</f>
        <v>Alternate event</v>
      </c>
      <c r="M1311" s="2" t="str">
        <f t="shared" si="45"/>
        <v/>
      </c>
      <c r="N1311" t="str">
        <f>IF(COUNTIFS($M$2:$M$3996, M1311)&gt;1, "Duplicate", "Unique")</f>
        <v>Duplicate</v>
      </c>
    </row>
    <row r="1312" spans="2:14" x14ac:dyDescent="0.2">
      <c r="B1312"/>
      <c r="C1312"/>
      <c r="E1312" s="41"/>
      <c r="F1312" s="42"/>
      <c r="H1312" s="79"/>
      <c r="I1312" s="79"/>
      <c r="K1312" s="2">
        <f>(COUNTIF($B$2:$B1312,$B1312)=1)+0</f>
        <v>0</v>
      </c>
      <c r="L1312" s="2" t="str">
        <f>IF(K1312=1,RANK(H1312,$H$2:$H$1208,0),"Alternate event")</f>
        <v>Alternate event</v>
      </c>
      <c r="M1312" s="2" t="str">
        <f t="shared" si="45"/>
        <v/>
      </c>
      <c r="N1312" t="str">
        <f>IF(COUNTIFS($M$2:$M$3996, M1312)&gt;1, "Duplicate", "Unique")</f>
        <v>Duplicate</v>
      </c>
    </row>
    <row r="1313" spans="2:14" x14ac:dyDescent="0.2">
      <c r="B1313"/>
      <c r="C1313"/>
      <c r="E1313" s="41"/>
      <c r="F1313" s="42"/>
      <c r="H1313" s="79"/>
      <c r="I1313" s="79"/>
      <c r="K1313" s="2">
        <f>(COUNTIF($B$2:$B1313,$B1313)=1)+0</f>
        <v>0</v>
      </c>
      <c r="L1313" s="2" t="str">
        <f>IF(K1313=1,RANK(H1313,$H$2:$H$1208,0),"Alternate event")</f>
        <v>Alternate event</v>
      </c>
      <c r="M1313" s="2" t="str">
        <f t="shared" si="45"/>
        <v/>
      </c>
      <c r="N1313" t="str">
        <f>IF(COUNTIFS($M$2:$M$3996, M1313)&gt;1, "Duplicate", "Unique")</f>
        <v>Duplicate</v>
      </c>
    </row>
    <row r="1314" spans="2:14" x14ac:dyDescent="0.2">
      <c r="B1314"/>
      <c r="C1314"/>
      <c r="E1314" s="41"/>
      <c r="F1314" s="42"/>
      <c r="H1314" s="79"/>
      <c r="I1314" s="79"/>
      <c r="K1314" s="2">
        <f>(COUNTIF($B$2:$B1314,$B1314)=1)+0</f>
        <v>0</v>
      </c>
      <c r="L1314" s="2" t="str">
        <f>IF(K1314=1,RANK(H1314,$H$2:$H$1208,0),"Alternate event")</f>
        <v>Alternate event</v>
      </c>
      <c r="M1314" s="2" t="str">
        <f t="shared" si="45"/>
        <v/>
      </c>
      <c r="N1314" t="str">
        <f>IF(COUNTIFS($M$2:$M$3996, M1314)&gt;1, "Duplicate", "Unique")</f>
        <v>Duplicate</v>
      </c>
    </row>
    <row r="1315" spans="2:14" x14ac:dyDescent="0.2">
      <c r="B1315"/>
      <c r="C1315"/>
      <c r="E1315" s="41"/>
      <c r="F1315" s="42"/>
      <c r="H1315" s="79"/>
      <c r="I1315" s="79"/>
      <c r="K1315" s="2">
        <f>(COUNTIF($B$2:$B1315,$B1315)=1)+0</f>
        <v>0</v>
      </c>
      <c r="L1315" s="2" t="str">
        <f>IF(K1315=1,RANK(H1315,$H$2:$H$1208,0),"Alternate event")</f>
        <v>Alternate event</v>
      </c>
      <c r="M1315" s="2" t="str">
        <f t="shared" si="45"/>
        <v/>
      </c>
      <c r="N1315" t="str">
        <f>IF(COUNTIFS($M$2:$M$3996, M1315)&gt;1, "Duplicate", "Unique")</f>
        <v>Duplicate</v>
      </c>
    </row>
    <row r="1316" spans="2:14" x14ac:dyDescent="0.2">
      <c r="B1316"/>
      <c r="C1316"/>
      <c r="E1316" s="41"/>
      <c r="F1316" s="42"/>
      <c r="H1316" s="79"/>
      <c r="I1316" s="79"/>
      <c r="K1316" s="2">
        <f>(COUNTIF($B$2:$B1316,$B1316)=1)+0</f>
        <v>0</v>
      </c>
      <c r="L1316" s="2" t="str">
        <f>IF(K1316=1,RANK(H1316,$H$2:$H$1208,0),"Alternate event")</f>
        <v>Alternate event</v>
      </c>
      <c r="M1316" s="2" t="str">
        <f t="shared" si="45"/>
        <v/>
      </c>
      <c r="N1316" t="str">
        <f>IF(COUNTIFS($M$2:$M$3996, M1316)&gt;1, "Duplicate", "Unique")</f>
        <v>Duplicate</v>
      </c>
    </row>
    <row r="1317" spans="2:14" x14ac:dyDescent="0.2">
      <c r="B1317"/>
      <c r="C1317"/>
      <c r="E1317" s="41"/>
      <c r="F1317" s="42"/>
      <c r="H1317" s="79"/>
      <c r="I1317" s="79"/>
      <c r="K1317" s="2">
        <f>(COUNTIF($B$2:$B1317,$B1317)=1)+0</f>
        <v>0</v>
      </c>
      <c r="L1317" s="2" t="str">
        <f>IF(K1317=1,RANK(H1317,$H$2:$H$1208,0),"Alternate event")</f>
        <v>Alternate event</v>
      </c>
      <c r="M1317" s="2" t="str">
        <f t="shared" si="45"/>
        <v/>
      </c>
      <c r="N1317" t="str">
        <f>IF(COUNTIFS($M$2:$M$3996, M1317)&gt;1, "Duplicate", "Unique")</f>
        <v>Duplicate</v>
      </c>
    </row>
    <row r="1318" spans="2:14" x14ac:dyDescent="0.2">
      <c r="B1318"/>
      <c r="C1318"/>
      <c r="E1318" s="41"/>
      <c r="F1318" s="42"/>
      <c r="H1318" s="79"/>
      <c r="I1318" s="79"/>
      <c r="K1318" s="2">
        <f>(COUNTIF($B$2:$B1318,$B1318)=1)+0</f>
        <v>0</v>
      </c>
      <c r="L1318" s="2" t="str">
        <f>IF(K1318=1,RANK(H1318,$H$2:$H$1208,0),"Alternate event")</f>
        <v>Alternate event</v>
      </c>
      <c r="M1318" s="2" t="str">
        <f t="shared" si="45"/>
        <v/>
      </c>
      <c r="N1318" t="str">
        <f>IF(COUNTIFS($M$2:$M$3996, M1318)&gt;1, "Duplicate", "Unique")</f>
        <v>Duplicate</v>
      </c>
    </row>
    <row r="1319" spans="2:14" x14ac:dyDescent="0.2">
      <c r="B1319"/>
      <c r="C1319"/>
      <c r="E1319" s="41"/>
      <c r="F1319" s="42"/>
      <c r="H1319" s="79"/>
      <c r="I1319" s="79"/>
      <c r="K1319" s="2">
        <f>(COUNTIF($B$2:$B1319,$B1319)=1)+0</f>
        <v>0</v>
      </c>
      <c r="L1319" s="2" t="str">
        <f>IF(K1319=1,RANK(H1319,$H$2:$H$1208,0),"Alternate event")</f>
        <v>Alternate event</v>
      </c>
      <c r="M1319" s="2" t="str">
        <f t="shared" si="45"/>
        <v/>
      </c>
      <c r="N1319" t="str">
        <f>IF(COUNTIFS($M$2:$M$3996, M1319)&gt;1, "Duplicate", "Unique")</f>
        <v>Duplicate</v>
      </c>
    </row>
    <row r="1320" spans="2:14" x14ac:dyDescent="0.2">
      <c r="B1320"/>
      <c r="C1320"/>
      <c r="E1320" s="41"/>
      <c r="F1320" s="42"/>
      <c r="H1320" s="79"/>
      <c r="I1320" s="79"/>
      <c r="K1320" s="2">
        <f>(COUNTIF($B$2:$B1320,$B1320)=1)+0</f>
        <v>0</v>
      </c>
      <c r="L1320" s="2" t="str">
        <f>IF(K1320=1,RANK(H1320,$H$2:$H$1208,0),"Alternate event")</f>
        <v>Alternate event</v>
      </c>
      <c r="M1320" s="2" t="str">
        <f t="shared" si="45"/>
        <v/>
      </c>
      <c r="N1320" t="str">
        <f>IF(COUNTIFS($M$2:$M$3996, M1320)&gt;1, "Duplicate", "Unique")</f>
        <v>Duplicate</v>
      </c>
    </row>
    <row r="1321" spans="2:14" x14ac:dyDescent="0.2">
      <c r="B1321"/>
      <c r="C1321"/>
      <c r="E1321" s="41"/>
      <c r="F1321" s="42"/>
      <c r="H1321" s="79"/>
      <c r="I1321" s="79"/>
      <c r="K1321" s="2">
        <f>(COUNTIF($B$2:$B1321,$B1321)=1)+0</f>
        <v>0</v>
      </c>
      <c r="L1321" s="2" t="str">
        <f>IF(K1321=1,RANK(H1321,$H$2:$H$1208,0),"Alternate event")</f>
        <v>Alternate event</v>
      </c>
      <c r="M1321" s="2" t="str">
        <f t="shared" si="45"/>
        <v/>
      </c>
      <c r="N1321" t="str">
        <f>IF(COUNTIFS($M$2:$M$3996, M1321)&gt;1, "Duplicate", "Unique")</f>
        <v>Duplicate</v>
      </c>
    </row>
    <row r="1322" spans="2:14" x14ac:dyDescent="0.2">
      <c r="B1322"/>
      <c r="C1322"/>
      <c r="E1322" s="41"/>
      <c r="F1322" s="42"/>
      <c r="H1322" s="79"/>
      <c r="I1322" s="79"/>
      <c r="K1322" s="2">
        <f>(COUNTIF($B$2:$B1322,$B1322)=1)+0</f>
        <v>0</v>
      </c>
      <c r="L1322" s="2" t="str">
        <f>IF(K1322=1,RANK(H1322,$H$2:$H$1208,0),"Alternate event")</f>
        <v>Alternate event</v>
      </c>
      <c r="M1322" s="2" t="str">
        <f t="shared" si="45"/>
        <v/>
      </c>
      <c r="N1322" t="str">
        <f>IF(COUNTIFS($M$2:$M$3996, M1322)&gt;1, "Duplicate", "Unique")</f>
        <v>Duplicate</v>
      </c>
    </row>
    <row r="1323" spans="2:14" x14ac:dyDescent="0.2">
      <c r="B1323"/>
      <c r="C1323"/>
      <c r="E1323" s="41"/>
      <c r="F1323" s="42"/>
      <c r="H1323" s="79"/>
      <c r="I1323" s="79"/>
      <c r="K1323" s="2">
        <f>(COUNTIF($B$2:$B1323,$B1323)=1)+0</f>
        <v>0</v>
      </c>
      <c r="L1323" s="2" t="str">
        <f>IF(K1323=1,RANK(H1323,$H$2:$H$1208,0),"Alternate event")</f>
        <v>Alternate event</v>
      </c>
      <c r="M1323" s="2" t="str">
        <f t="shared" si="45"/>
        <v/>
      </c>
      <c r="N1323" t="str">
        <f>IF(COUNTIFS($M$2:$M$3996, M1323)&gt;1, "Duplicate", "Unique")</f>
        <v>Duplicate</v>
      </c>
    </row>
    <row r="1324" spans="2:14" x14ac:dyDescent="0.2">
      <c r="B1324"/>
      <c r="C1324"/>
      <c r="E1324" s="41"/>
      <c r="F1324" s="42"/>
      <c r="H1324" s="79"/>
      <c r="I1324" s="79"/>
      <c r="K1324" s="2">
        <f>(COUNTIF($B$2:$B1324,$B1324)=1)+0</f>
        <v>0</v>
      </c>
      <c r="L1324" s="2" t="str">
        <f>IF(K1324=1,RANK(H1324,$H$2:$H$1208,0),"Alternate event")</f>
        <v>Alternate event</v>
      </c>
      <c r="M1324" s="2" t="str">
        <f t="shared" si="45"/>
        <v/>
      </c>
      <c r="N1324" t="str">
        <f>IF(COUNTIFS($M$2:$M$3996, M1324)&gt;1, "Duplicate", "Unique")</f>
        <v>Duplicate</v>
      </c>
    </row>
    <row r="1325" spans="2:14" x14ac:dyDescent="0.2">
      <c r="B1325"/>
      <c r="C1325"/>
      <c r="E1325" s="41"/>
      <c r="F1325" s="42"/>
      <c r="H1325" s="79"/>
      <c r="I1325" s="79"/>
      <c r="K1325" s="2">
        <f>(COUNTIF($B$2:$B1325,$B1325)=1)+0</f>
        <v>0</v>
      </c>
      <c r="L1325" s="2" t="str">
        <f>IF(K1325=1,RANK(H1325,$H$2:$H$1208,0),"Alternate event")</f>
        <v>Alternate event</v>
      </c>
      <c r="M1325" s="2" t="str">
        <f t="shared" si="45"/>
        <v/>
      </c>
      <c r="N1325" t="str">
        <f>IF(COUNTIFS($M$2:$M$3996, M1325)&gt;1, "Duplicate", "Unique")</f>
        <v>Duplicate</v>
      </c>
    </row>
    <row r="1326" spans="2:14" x14ac:dyDescent="0.2">
      <c r="B1326"/>
      <c r="C1326"/>
      <c r="E1326" s="41"/>
      <c r="F1326" s="42"/>
      <c r="H1326" s="79"/>
      <c r="I1326" s="79"/>
      <c r="K1326" s="2">
        <f>(COUNTIF($B$2:$B1326,$B1326)=1)+0</f>
        <v>0</v>
      </c>
      <c r="L1326" s="2" t="str">
        <f>IF(K1326=1,RANK(H1326,$H$2:$H$1208,0),"Alternate event")</f>
        <v>Alternate event</v>
      </c>
      <c r="M1326" s="2" t="str">
        <f t="shared" si="45"/>
        <v/>
      </c>
      <c r="N1326" t="str">
        <f>IF(COUNTIFS($M$2:$M$3996, M1326)&gt;1, "Duplicate", "Unique")</f>
        <v>Duplicate</v>
      </c>
    </row>
    <row r="1327" spans="2:14" x14ac:dyDescent="0.2">
      <c r="B1327"/>
      <c r="C1327"/>
      <c r="E1327" s="41"/>
      <c r="F1327" s="42"/>
      <c r="H1327" s="79"/>
      <c r="I1327" s="79"/>
      <c r="K1327" s="2">
        <f>(COUNTIF($B$2:$B1327,$B1327)=1)+0</f>
        <v>0</v>
      </c>
      <c r="L1327" s="2" t="str">
        <f>IF(K1327=1,RANK(H1327,$H$2:$H$1208,0),"Alternate event")</f>
        <v>Alternate event</v>
      </c>
      <c r="M1327" s="2" t="str">
        <f t="shared" si="45"/>
        <v/>
      </c>
      <c r="N1327" t="str">
        <f>IF(COUNTIFS($M$2:$M$3996, M1327)&gt;1, "Duplicate", "Unique")</f>
        <v>Duplicate</v>
      </c>
    </row>
    <row r="1328" spans="2:14" x14ac:dyDescent="0.2">
      <c r="B1328"/>
      <c r="C1328"/>
      <c r="E1328" s="41"/>
      <c r="F1328" s="42"/>
      <c r="H1328" s="79"/>
      <c r="I1328" s="79"/>
      <c r="K1328" s="2">
        <f>(COUNTIF($B$2:$B1328,$B1328)=1)+0</f>
        <v>0</v>
      </c>
      <c r="L1328" s="2" t="str">
        <f>IF(K1328=1,RANK(H1328,$H$2:$H$1208,0),"Alternate event")</f>
        <v>Alternate event</v>
      </c>
      <c r="M1328" s="2" t="str">
        <f t="shared" si="45"/>
        <v/>
      </c>
      <c r="N1328" t="str">
        <f>IF(COUNTIFS($M$2:$M$3996, M1328)&gt;1, "Duplicate", "Unique")</f>
        <v>Duplicate</v>
      </c>
    </row>
    <row r="1329" spans="2:14" x14ac:dyDescent="0.2">
      <c r="B1329"/>
      <c r="C1329"/>
      <c r="E1329" s="41"/>
      <c r="F1329" s="42"/>
      <c r="H1329" s="79"/>
      <c r="I1329" s="79"/>
      <c r="K1329" s="2">
        <f>(COUNTIF($B$2:$B1329,$B1329)=1)+0</f>
        <v>0</v>
      </c>
      <c r="L1329" s="2" t="str">
        <f>IF(K1329=1,RANK(H1329,$H$2:$H$1208,0),"Alternate event")</f>
        <v>Alternate event</v>
      </c>
      <c r="M1329" s="2" t="str">
        <f t="shared" si="45"/>
        <v/>
      </c>
      <c r="N1329" t="str">
        <f>IF(COUNTIFS($M$2:$M$3996, M1329)&gt;1, "Duplicate", "Unique")</f>
        <v>Duplicate</v>
      </c>
    </row>
    <row r="1330" spans="2:14" x14ac:dyDescent="0.2">
      <c r="B1330"/>
      <c r="C1330"/>
      <c r="E1330" s="41"/>
      <c r="F1330" s="42"/>
      <c r="H1330" s="79"/>
      <c r="I1330" s="79"/>
      <c r="K1330" s="2">
        <f>(COUNTIF($B$2:$B1330,$B1330)=1)+0</f>
        <v>0</v>
      </c>
      <c r="L1330" s="2" t="str">
        <f>IF(K1330=1,RANK(H1330,$H$2:$H$1208,0),"Alternate event")</f>
        <v>Alternate event</v>
      </c>
      <c r="M1330" s="2" t="str">
        <f t="shared" si="45"/>
        <v/>
      </c>
      <c r="N1330" t="str">
        <f>IF(COUNTIFS($M$2:$M$3996, M1330)&gt;1, "Duplicate", "Unique")</f>
        <v>Duplicate</v>
      </c>
    </row>
    <row r="1331" spans="2:14" x14ac:dyDescent="0.2">
      <c r="B1331"/>
      <c r="C1331"/>
      <c r="E1331" s="41"/>
      <c r="F1331" s="42"/>
      <c r="H1331" s="79"/>
      <c r="I1331" s="79"/>
    </row>
    <row r="1332" spans="2:14" x14ac:dyDescent="0.2">
      <c r="B1332"/>
      <c r="C1332"/>
      <c r="E1332" s="41"/>
      <c r="F1332" s="42"/>
      <c r="H1332" s="79"/>
      <c r="I1332" s="79"/>
    </row>
    <row r="1333" spans="2:14" x14ac:dyDescent="0.2">
      <c r="B1333"/>
      <c r="E1333" s="41"/>
      <c r="F1333" s="42"/>
      <c r="H1333" s="79"/>
      <c r="I1333" s="79"/>
    </row>
    <row r="1334" spans="2:14" x14ac:dyDescent="0.2">
      <c r="B1334"/>
      <c r="C1334"/>
      <c r="E1334" s="41"/>
      <c r="F1334" s="42"/>
      <c r="H1334" s="79"/>
      <c r="I1334" s="79"/>
    </row>
    <row r="1335" spans="2:14" x14ac:dyDescent="0.2">
      <c r="B1335"/>
      <c r="C1335"/>
      <c r="E1335" s="41"/>
      <c r="F1335" s="42"/>
      <c r="H1335" s="79"/>
      <c r="I1335" s="79"/>
    </row>
    <row r="1336" spans="2:14" x14ac:dyDescent="0.2">
      <c r="B1336"/>
      <c r="C1336"/>
      <c r="E1336" s="41"/>
      <c r="F1336" s="42"/>
      <c r="H1336" s="79"/>
      <c r="I1336" s="79"/>
    </row>
    <row r="1337" spans="2:14" x14ac:dyDescent="0.2">
      <c r="B1337"/>
      <c r="C1337"/>
      <c r="E1337" s="41"/>
      <c r="F1337" s="42"/>
      <c r="H1337" s="79"/>
      <c r="I1337" s="79"/>
    </row>
    <row r="1338" spans="2:14" x14ac:dyDescent="0.2">
      <c r="B1338"/>
      <c r="C1338"/>
      <c r="E1338" s="41"/>
      <c r="F1338" s="42"/>
      <c r="H1338" s="79"/>
      <c r="I1338" s="79"/>
    </row>
    <row r="1339" spans="2:14" x14ac:dyDescent="0.2">
      <c r="B1339"/>
      <c r="C1339"/>
      <c r="E1339" s="41"/>
      <c r="F1339" s="42"/>
      <c r="H1339" s="79"/>
      <c r="I1339" s="79"/>
    </row>
    <row r="1340" spans="2:14" x14ac:dyDescent="0.2">
      <c r="B1340"/>
      <c r="C1340"/>
      <c r="E1340" s="41"/>
      <c r="F1340" s="42"/>
      <c r="H1340" s="79"/>
      <c r="I1340" s="79"/>
    </row>
    <row r="1341" spans="2:14" x14ac:dyDescent="0.2">
      <c r="B1341"/>
      <c r="C1341"/>
      <c r="E1341" s="41"/>
      <c r="F1341" s="42"/>
      <c r="H1341" s="79"/>
      <c r="I1341" s="79"/>
    </row>
    <row r="1342" spans="2:14" x14ac:dyDescent="0.2">
      <c r="B1342"/>
      <c r="C1342"/>
      <c r="E1342" s="41"/>
      <c r="F1342" s="42"/>
      <c r="H1342" s="79"/>
      <c r="I1342" s="79"/>
    </row>
    <row r="1343" spans="2:14" x14ac:dyDescent="0.2">
      <c r="B1343"/>
      <c r="C1343"/>
      <c r="E1343" s="41"/>
      <c r="F1343" s="42"/>
      <c r="H1343" s="79"/>
      <c r="I1343" s="79"/>
    </row>
    <row r="1344" spans="2:14" x14ac:dyDescent="0.2">
      <c r="B1344"/>
      <c r="C1344"/>
      <c r="E1344" s="41"/>
      <c r="F1344" s="42"/>
      <c r="H1344" s="79"/>
      <c r="I1344" s="79"/>
    </row>
    <row r="1345" spans="2:9" x14ac:dyDescent="0.2">
      <c r="B1345"/>
      <c r="C1345"/>
      <c r="E1345" s="41"/>
      <c r="F1345" s="42"/>
      <c r="H1345" s="79"/>
      <c r="I1345" s="79"/>
    </row>
    <row r="1346" spans="2:9" x14ac:dyDescent="0.2">
      <c r="B1346"/>
      <c r="C1346"/>
      <c r="E1346" s="41"/>
      <c r="F1346" s="42"/>
      <c r="H1346" s="79"/>
      <c r="I1346" s="79"/>
    </row>
    <row r="1347" spans="2:9" x14ac:dyDescent="0.2">
      <c r="B1347"/>
      <c r="C1347"/>
      <c r="E1347" s="41"/>
      <c r="F1347" s="42"/>
      <c r="H1347" s="79"/>
      <c r="I1347" s="79"/>
    </row>
    <row r="1348" spans="2:9" x14ac:dyDescent="0.2">
      <c r="B1348"/>
      <c r="C1348"/>
      <c r="E1348" s="41"/>
      <c r="F1348" s="42"/>
      <c r="H1348" s="79"/>
      <c r="I1348" s="79"/>
    </row>
    <row r="1349" spans="2:9" x14ac:dyDescent="0.2">
      <c r="B1349"/>
      <c r="C1349"/>
      <c r="E1349" s="41"/>
      <c r="F1349" s="42"/>
      <c r="H1349" s="79"/>
      <c r="I1349" s="79"/>
    </row>
    <row r="1350" spans="2:9" x14ac:dyDescent="0.2">
      <c r="B1350"/>
      <c r="C1350"/>
      <c r="E1350" s="41"/>
      <c r="F1350" s="42"/>
      <c r="H1350" s="79"/>
      <c r="I1350" s="79"/>
    </row>
    <row r="1351" spans="2:9" x14ac:dyDescent="0.2">
      <c r="B1351"/>
      <c r="C1351"/>
      <c r="E1351" s="41"/>
      <c r="F1351" s="42"/>
      <c r="H1351" s="79"/>
      <c r="I1351" s="79"/>
    </row>
    <row r="1352" spans="2:9" x14ac:dyDescent="0.2">
      <c r="B1352"/>
      <c r="C1352"/>
      <c r="E1352" s="41"/>
      <c r="F1352" s="42"/>
      <c r="H1352" s="79"/>
      <c r="I1352" s="79"/>
    </row>
    <row r="1353" spans="2:9" x14ac:dyDescent="0.2">
      <c r="B1353"/>
      <c r="C1353"/>
      <c r="E1353" s="41"/>
      <c r="F1353" s="42"/>
      <c r="H1353" s="79"/>
      <c r="I1353" s="79"/>
    </row>
    <row r="1354" spans="2:9" x14ac:dyDescent="0.2">
      <c r="B1354"/>
      <c r="E1354" s="41"/>
      <c r="F1354" s="42"/>
      <c r="H1354" s="79"/>
      <c r="I1354" s="79"/>
    </row>
    <row r="1355" spans="2:9" x14ac:dyDescent="0.2">
      <c r="B1355"/>
      <c r="C1355"/>
      <c r="E1355" s="41"/>
      <c r="F1355" s="42"/>
      <c r="H1355" s="79"/>
      <c r="I1355" s="79"/>
    </row>
    <row r="1356" spans="2:9" x14ac:dyDescent="0.2">
      <c r="B1356"/>
      <c r="C1356"/>
      <c r="E1356" s="41"/>
      <c r="F1356" s="42"/>
      <c r="H1356" s="79"/>
      <c r="I1356" s="79"/>
    </row>
    <row r="1357" spans="2:9" x14ac:dyDescent="0.2">
      <c r="B1357"/>
      <c r="C1357"/>
      <c r="E1357" s="41"/>
      <c r="F1357" s="42"/>
      <c r="H1357" s="79"/>
      <c r="I1357" s="79"/>
    </row>
    <row r="1358" spans="2:9" x14ac:dyDescent="0.2">
      <c r="B1358"/>
      <c r="C1358"/>
      <c r="E1358" s="41"/>
      <c r="F1358" s="42"/>
      <c r="H1358" s="79"/>
      <c r="I1358" s="79"/>
    </row>
    <row r="1359" spans="2:9" x14ac:dyDescent="0.2">
      <c r="B1359"/>
      <c r="C1359"/>
      <c r="E1359" s="41"/>
      <c r="F1359" s="42"/>
      <c r="H1359" s="79"/>
      <c r="I1359" s="79"/>
    </row>
    <row r="1360" spans="2:9" x14ac:dyDescent="0.2">
      <c r="B1360"/>
      <c r="C1360"/>
      <c r="E1360" s="41"/>
      <c r="F1360" s="42"/>
      <c r="H1360" s="79"/>
      <c r="I1360" s="79"/>
    </row>
    <row r="1361" spans="2:9" x14ac:dyDescent="0.2">
      <c r="B1361"/>
      <c r="C1361"/>
      <c r="E1361" s="41"/>
      <c r="F1361" s="42"/>
      <c r="H1361" s="79"/>
      <c r="I1361" s="79"/>
    </row>
    <row r="1362" spans="2:9" x14ac:dyDescent="0.2">
      <c r="B1362"/>
      <c r="C1362"/>
      <c r="E1362" s="41"/>
      <c r="F1362" s="42"/>
      <c r="H1362" s="79"/>
      <c r="I1362" s="79"/>
    </row>
    <row r="1363" spans="2:9" x14ac:dyDescent="0.2">
      <c r="B1363"/>
      <c r="C1363"/>
      <c r="E1363" s="41"/>
      <c r="F1363" s="42"/>
      <c r="H1363" s="79"/>
      <c r="I1363" s="79"/>
    </row>
    <row r="1364" spans="2:9" x14ac:dyDescent="0.2">
      <c r="B1364"/>
      <c r="C1364"/>
      <c r="E1364" s="41"/>
      <c r="F1364" s="42"/>
      <c r="H1364" s="79"/>
      <c r="I1364" s="79"/>
    </row>
    <row r="1365" spans="2:9" x14ac:dyDescent="0.2">
      <c r="B1365"/>
      <c r="C1365"/>
      <c r="E1365" s="41"/>
      <c r="F1365" s="42"/>
      <c r="H1365" s="79"/>
      <c r="I1365" s="79"/>
    </row>
    <row r="1366" spans="2:9" x14ac:dyDescent="0.2">
      <c r="B1366"/>
      <c r="C1366"/>
      <c r="E1366" s="41"/>
      <c r="F1366" s="42"/>
      <c r="H1366" s="79"/>
      <c r="I1366" s="79"/>
    </row>
    <row r="1367" spans="2:9" x14ac:dyDescent="0.2">
      <c r="B1367"/>
      <c r="C1367"/>
      <c r="E1367" s="41"/>
      <c r="F1367" s="42"/>
      <c r="H1367" s="79"/>
      <c r="I1367" s="79"/>
    </row>
    <row r="1368" spans="2:9" x14ac:dyDescent="0.2">
      <c r="B1368"/>
      <c r="C1368"/>
      <c r="E1368" s="41"/>
      <c r="F1368" s="42"/>
      <c r="H1368" s="79"/>
      <c r="I1368" s="79"/>
    </row>
    <row r="1369" spans="2:9" x14ac:dyDescent="0.2">
      <c r="B1369"/>
      <c r="C1369"/>
      <c r="E1369" s="41"/>
      <c r="F1369" s="42"/>
      <c r="H1369" s="79"/>
      <c r="I1369" s="79"/>
    </row>
    <row r="1370" spans="2:9" x14ac:dyDescent="0.2">
      <c r="B1370"/>
      <c r="C1370"/>
      <c r="E1370" s="41"/>
      <c r="F1370" s="42"/>
      <c r="H1370" s="79"/>
      <c r="I1370" s="79"/>
    </row>
    <row r="1371" spans="2:9" x14ac:dyDescent="0.2">
      <c r="B1371"/>
      <c r="C1371"/>
      <c r="E1371" s="41"/>
      <c r="F1371" s="42"/>
      <c r="H1371" s="79"/>
      <c r="I1371" s="79"/>
    </row>
    <row r="1372" spans="2:9" x14ac:dyDescent="0.2">
      <c r="B1372"/>
      <c r="C1372"/>
      <c r="E1372" s="41"/>
      <c r="F1372" s="42"/>
      <c r="H1372" s="79"/>
      <c r="I1372" s="79"/>
    </row>
    <row r="1373" spans="2:9" x14ac:dyDescent="0.2">
      <c r="B1373"/>
      <c r="C1373"/>
      <c r="E1373" s="41"/>
      <c r="F1373" s="42"/>
      <c r="H1373" s="79"/>
      <c r="I1373" s="79"/>
    </row>
    <row r="1374" spans="2:9" x14ac:dyDescent="0.2">
      <c r="B1374"/>
      <c r="C1374"/>
      <c r="E1374" s="41"/>
      <c r="F1374" s="42"/>
      <c r="H1374" s="79"/>
      <c r="I1374" s="79"/>
    </row>
    <row r="1375" spans="2:9" x14ac:dyDescent="0.2">
      <c r="B1375"/>
      <c r="C1375"/>
      <c r="E1375" s="41"/>
      <c r="F1375" s="42"/>
      <c r="H1375" s="79"/>
      <c r="I1375" s="79"/>
    </row>
    <row r="1376" spans="2:9" x14ac:dyDescent="0.2">
      <c r="B1376"/>
      <c r="C1376"/>
      <c r="E1376" s="41"/>
      <c r="F1376" s="42"/>
      <c r="H1376" s="79"/>
      <c r="I1376" s="79"/>
    </row>
    <row r="1377" spans="2:9" x14ac:dyDescent="0.2">
      <c r="B1377"/>
      <c r="C1377"/>
      <c r="E1377" s="41"/>
      <c r="F1377" s="42"/>
      <c r="H1377" s="79"/>
      <c r="I1377" s="79"/>
    </row>
    <row r="1378" spans="2:9" x14ac:dyDescent="0.2">
      <c r="B1378"/>
      <c r="E1378" s="41"/>
      <c r="F1378" s="42"/>
      <c r="H1378" s="79"/>
      <c r="I1378" s="79"/>
    </row>
    <row r="1379" spans="2:9" x14ac:dyDescent="0.2">
      <c r="B1379"/>
      <c r="E1379" s="41"/>
      <c r="F1379" s="42"/>
      <c r="H1379" s="79"/>
      <c r="I1379" s="79"/>
    </row>
    <row r="1380" spans="2:9" x14ac:dyDescent="0.2">
      <c r="B1380"/>
      <c r="C1380"/>
      <c r="E1380" s="41"/>
      <c r="F1380" s="42"/>
      <c r="H1380" s="79"/>
      <c r="I1380" s="79"/>
    </row>
    <row r="1381" spans="2:9" x14ac:dyDescent="0.2">
      <c r="B1381"/>
      <c r="C1381"/>
      <c r="E1381" s="41"/>
      <c r="F1381" s="42"/>
      <c r="H1381" s="79"/>
      <c r="I1381" s="79"/>
    </row>
    <row r="1382" spans="2:9" x14ac:dyDescent="0.2">
      <c r="B1382"/>
      <c r="C1382"/>
      <c r="E1382" s="41"/>
      <c r="F1382" s="42"/>
      <c r="H1382" s="79"/>
      <c r="I1382" s="79"/>
    </row>
    <row r="1383" spans="2:9" x14ac:dyDescent="0.2">
      <c r="B1383"/>
      <c r="C1383"/>
      <c r="E1383" s="41"/>
      <c r="F1383" s="42"/>
      <c r="H1383" s="79"/>
      <c r="I1383" s="79"/>
    </row>
    <row r="1384" spans="2:9" x14ac:dyDescent="0.2">
      <c r="B1384"/>
      <c r="C1384"/>
      <c r="E1384" s="41"/>
      <c r="F1384" s="42"/>
      <c r="H1384" s="79"/>
      <c r="I1384" s="79"/>
    </row>
    <row r="1385" spans="2:9" x14ac:dyDescent="0.2">
      <c r="B1385"/>
      <c r="C1385"/>
      <c r="E1385" s="41"/>
      <c r="F1385" s="42"/>
      <c r="H1385" s="79"/>
      <c r="I1385" s="79"/>
    </row>
    <row r="1386" spans="2:9" x14ac:dyDescent="0.2">
      <c r="B1386"/>
      <c r="C1386"/>
      <c r="E1386" s="41"/>
      <c r="F1386" s="42"/>
      <c r="H1386" s="79"/>
      <c r="I1386" s="79"/>
    </row>
    <row r="1387" spans="2:9" x14ac:dyDescent="0.2">
      <c r="B1387"/>
      <c r="C1387"/>
      <c r="E1387" s="41"/>
      <c r="F1387" s="42"/>
      <c r="H1387" s="79"/>
      <c r="I1387" s="79"/>
    </row>
    <row r="1388" spans="2:9" x14ac:dyDescent="0.2">
      <c r="B1388"/>
      <c r="C1388"/>
      <c r="E1388" s="41"/>
      <c r="F1388" s="42"/>
      <c r="H1388" s="79"/>
      <c r="I1388" s="79"/>
    </row>
    <row r="1389" spans="2:9" x14ac:dyDescent="0.2">
      <c r="B1389"/>
      <c r="C1389"/>
      <c r="E1389" s="41"/>
      <c r="F1389" s="42"/>
      <c r="H1389" s="79"/>
      <c r="I1389" s="79"/>
    </row>
    <row r="1390" spans="2:9" x14ac:dyDescent="0.2">
      <c r="B1390"/>
      <c r="C1390"/>
      <c r="E1390" s="41"/>
      <c r="F1390" s="42"/>
      <c r="H1390" s="79"/>
      <c r="I1390" s="79"/>
    </row>
    <row r="1391" spans="2:9" x14ac:dyDescent="0.2">
      <c r="B1391"/>
      <c r="C1391"/>
      <c r="E1391" s="41"/>
      <c r="F1391" s="42"/>
      <c r="H1391" s="79"/>
      <c r="I1391" s="79"/>
    </row>
    <row r="1392" spans="2:9" x14ac:dyDescent="0.2">
      <c r="B1392"/>
      <c r="E1392" s="41"/>
      <c r="F1392" s="42"/>
      <c r="H1392" s="79"/>
      <c r="I1392" s="79"/>
    </row>
    <row r="1393" spans="1:13" x14ac:dyDescent="0.2">
      <c r="B1393"/>
      <c r="C1393"/>
      <c r="E1393" s="41"/>
      <c r="F1393" s="42"/>
      <c r="H1393" s="79"/>
      <c r="I1393" s="79"/>
    </row>
    <row r="1394" spans="1:13" x14ac:dyDescent="0.2">
      <c r="B1394"/>
      <c r="C1394"/>
      <c r="E1394" s="41"/>
      <c r="F1394" s="42"/>
      <c r="H1394" s="79"/>
      <c r="I1394" s="79"/>
    </row>
    <row r="1395" spans="1:13" x14ac:dyDescent="0.2">
      <c r="A1395"/>
      <c r="B1395"/>
      <c r="C1395"/>
      <c r="E1395"/>
      <c r="F1395"/>
      <c r="H1395"/>
      <c r="I1395"/>
      <c r="J1395"/>
      <c r="K1395"/>
      <c r="L1395"/>
      <c r="M1395"/>
    </row>
    <row r="1396" spans="1:13" x14ac:dyDescent="0.2">
      <c r="A1396"/>
      <c r="B1396"/>
      <c r="C1396"/>
      <c r="E1396"/>
      <c r="F1396"/>
      <c r="H1396"/>
      <c r="I1396"/>
      <c r="J1396"/>
      <c r="K1396"/>
      <c r="L1396"/>
      <c r="M1396"/>
    </row>
    <row r="1397" spans="1:13" x14ac:dyDescent="0.2">
      <c r="A1397"/>
      <c r="B1397"/>
      <c r="C1397"/>
      <c r="E1397"/>
      <c r="F1397"/>
      <c r="H1397"/>
      <c r="I1397"/>
      <c r="J1397"/>
      <c r="K1397"/>
      <c r="L1397"/>
      <c r="M1397"/>
    </row>
    <row r="1398" spans="1:13" x14ac:dyDescent="0.2">
      <c r="A1398"/>
      <c r="B1398"/>
      <c r="C1398"/>
      <c r="E1398"/>
      <c r="F1398"/>
      <c r="H1398"/>
      <c r="I1398"/>
      <c r="J1398"/>
      <c r="K1398"/>
      <c r="L1398"/>
      <c r="M1398"/>
    </row>
    <row r="1399" spans="1:13" x14ac:dyDescent="0.2">
      <c r="A1399"/>
      <c r="B1399"/>
      <c r="C1399"/>
      <c r="E1399"/>
      <c r="F1399"/>
      <c r="H1399"/>
      <c r="I1399"/>
      <c r="J1399"/>
      <c r="K1399"/>
      <c r="L1399"/>
      <c r="M1399"/>
    </row>
    <row r="1400" spans="1:13" x14ac:dyDescent="0.2">
      <c r="A1400"/>
      <c r="B1400"/>
      <c r="C1400"/>
      <c r="E1400"/>
      <c r="F1400"/>
      <c r="H1400"/>
      <c r="I1400"/>
      <c r="J1400"/>
      <c r="K1400"/>
      <c r="L1400"/>
      <c r="M1400"/>
    </row>
    <row r="1401" spans="1:13" x14ac:dyDescent="0.2">
      <c r="A1401"/>
      <c r="B1401"/>
      <c r="C1401"/>
      <c r="E1401"/>
      <c r="F1401"/>
      <c r="H1401"/>
      <c r="I1401"/>
      <c r="J1401"/>
      <c r="K1401"/>
      <c r="L1401"/>
      <c r="M1401"/>
    </row>
    <row r="1402" spans="1:13" x14ac:dyDescent="0.2">
      <c r="A1402"/>
      <c r="B1402"/>
      <c r="C1402"/>
      <c r="E1402"/>
      <c r="F1402"/>
      <c r="H1402"/>
      <c r="I1402"/>
      <c r="J1402"/>
      <c r="K1402"/>
      <c r="L1402"/>
      <c r="M1402"/>
    </row>
    <row r="1403" spans="1:13" x14ac:dyDescent="0.2">
      <c r="A1403"/>
      <c r="B1403"/>
      <c r="C1403"/>
      <c r="E1403"/>
      <c r="F1403"/>
      <c r="H1403"/>
      <c r="I1403"/>
      <c r="J1403"/>
      <c r="K1403"/>
      <c r="L1403"/>
      <c r="M1403"/>
    </row>
    <row r="1404" spans="1:13" x14ac:dyDescent="0.2">
      <c r="A1404"/>
      <c r="B1404"/>
      <c r="C1404"/>
      <c r="E1404"/>
      <c r="F1404"/>
      <c r="H1404"/>
      <c r="I1404"/>
      <c r="J1404"/>
      <c r="K1404"/>
      <c r="L1404"/>
      <c r="M1404"/>
    </row>
    <row r="1405" spans="1:13" x14ac:dyDescent="0.2">
      <c r="A1405"/>
      <c r="B1405"/>
      <c r="C1405"/>
      <c r="E1405"/>
      <c r="F1405"/>
      <c r="H1405"/>
      <c r="I1405"/>
      <c r="J1405"/>
      <c r="K1405"/>
      <c r="L1405"/>
      <c r="M1405"/>
    </row>
    <row r="1406" spans="1:13" x14ac:dyDescent="0.2">
      <c r="A1406"/>
      <c r="B1406"/>
      <c r="C1406"/>
      <c r="E1406"/>
      <c r="F1406"/>
      <c r="H1406"/>
      <c r="I1406"/>
      <c r="J1406"/>
      <c r="K1406"/>
      <c r="L1406"/>
      <c r="M1406"/>
    </row>
    <row r="1407" spans="1:13" x14ac:dyDescent="0.2">
      <c r="A1407"/>
      <c r="B1407"/>
      <c r="C1407"/>
      <c r="E1407"/>
      <c r="F1407"/>
      <c r="H1407"/>
      <c r="I1407"/>
      <c r="J1407"/>
      <c r="K1407"/>
      <c r="L1407"/>
      <c r="M1407"/>
    </row>
    <row r="1408" spans="1:13" x14ac:dyDescent="0.2">
      <c r="A1408"/>
      <c r="B1408"/>
      <c r="C1408"/>
      <c r="E1408"/>
      <c r="F1408"/>
      <c r="H1408"/>
      <c r="I1408"/>
      <c r="J1408"/>
      <c r="K1408"/>
      <c r="L1408"/>
      <c r="M1408"/>
    </row>
    <row r="1409" spans="1:13" x14ac:dyDescent="0.2">
      <c r="A1409"/>
      <c r="B1409"/>
      <c r="C1409"/>
      <c r="E1409"/>
      <c r="F1409"/>
      <c r="H1409"/>
      <c r="I1409"/>
      <c r="J1409"/>
      <c r="K1409"/>
      <c r="L1409"/>
      <c r="M1409"/>
    </row>
    <row r="1410" spans="1:13" x14ac:dyDescent="0.2">
      <c r="A1410"/>
      <c r="B1410"/>
      <c r="C1410"/>
      <c r="E1410"/>
      <c r="F1410"/>
      <c r="H1410"/>
      <c r="I1410"/>
      <c r="J1410"/>
      <c r="K1410"/>
      <c r="L1410"/>
      <c r="M1410"/>
    </row>
    <row r="1411" spans="1:13" x14ac:dyDescent="0.2">
      <c r="A1411"/>
      <c r="B1411"/>
      <c r="C1411"/>
      <c r="E1411"/>
      <c r="F1411"/>
      <c r="H1411"/>
      <c r="I1411"/>
      <c r="J1411"/>
      <c r="K1411"/>
      <c r="L1411"/>
      <c r="M1411"/>
    </row>
    <row r="1412" spans="1:13" x14ac:dyDescent="0.2">
      <c r="A1412"/>
      <c r="B1412"/>
      <c r="C1412"/>
      <c r="E1412"/>
      <c r="F1412"/>
      <c r="H1412"/>
      <c r="I1412"/>
      <c r="J1412"/>
      <c r="K1412"/>
      <c r="L1412"/>
      <c r="M1412"/>
    </row>
    <row r="1413" spans="1:13" x14ac:dyDescent="0.2">
      <c r="A1413"/>
      <c r="B1413"/>
      <c r="C1413"/>
      <c r="E1413"/>
      <c r="F1413"/>
      <c r="H1413"/>
      <c r="I1413"/>
      <c r="J1413"/>
      <c r="K1413"/>
      <c r="L1413"/>
      <c r="M1413"/>
    </row>
    <row r="1414" spans="1:13" x14ac:dyDescent="0.2">
      <c r="A1414"/>
      <c r="B1414"/>
      <c r="C1414"/>
      <c r="E1414"/>
      <c r="F1414"/>
      <c r="H1414"/>
      <c r="I1414"/>
      <c r="J1414"/>
      <c r="K1414"/>
      <c r="L1414"/>
      <c r="M1414"/>
    </row>
    <row r="1415" spans="1:13" x14ac:dyDescent="0.2">
      <c r="A1415"/>
      <c r="B1415"/>
      <c r="C1415"/>
      <c r="E1415"/>
      <c r="F1415"/>
      <c r="H1415"/>
      <c r="I1415"/>
      <c r="J1415"/>
      <c r="K1415"/>
      <c r="L1415"/>
      <c r="M1415"/>
    </row>
    <row r="1416" spans="1:13" x14ac:dyDescent="0.2">
      <c r="A1416"/>
      <c r="B1416"/>
      <c r="C1416"/>
      <c r="E1416"/>
      <c r="F1416"/>
      <c r="H1416"/>
      <c r="I1416"/>
      <c r="J1416"/>
      <c r="K1416"/>
      <c r="L1416"/>
      <c r="M1416"/>
    </row>
    <row r="1417" spans="1:13" x14ac:dyDescent="0.2">
      <c r="A1417"/>
      <c r="B1417"/>
      <c r="C1417"/>
      <c r="E1417"/>
      <c r="F1417"/>
      <c r="H1417"/>
      <c r="I1417"/>
      <c r="J1417"/>
      <c r="K1417"/>
      <c r="L1417"/>
      <c r="M1417"/>
    </row>
    <row r="1418" spans="1:13" x14ac:dyDescent="0.2">
      <c r="A1418"/>
      <c r="B1418"/>
      <c r="C1418"/>
      <c r="E1418"/>
      <c r="F1418"/>
      <c r="H1418"/>
      <c r="I1418"/>
      <c r="J1418"/>
      <c r="K1418"/>
      <c r="L1418"/>
      <c r="M1418"/>
    </row>
    <row r="1419" spans="1:13" x14ac:dyDescent="0.2">
      <c r="A1419"/>
      <c r="B1419"/>
      <c r="C1419"/>
      <c r="E1419"/>
      <c r="F1419"/>
      <c r="H1419"/>
      <c r="I1419"/>
      <c r="J1419"/>
      <c r="K1419"/>
      <c r="L1419"/>
      <c r="M1419"/>
    </row>
    <row r="1420" spans="1:13" x14ac:dyDescent="0.2">
      <c r="A1420"/>
      <c r="B1420"/>
      <c r="C1420"/>
      <c r="E1420"/>
      <c r="F1420"/>
      <c r="H1420"/>
      <c r="I1420"/>
      <c r="J1420"/>
      <c r="K1420"/>
      <c r="L1420"/>
      <c r="M1420"/>
    </row>
    <row r="1421" spans="1:13" x14ac:dyDescent="0.2">
      <c r="A1421"/>
      <c r="B1421"/>
      <c r="C1421"/>
      <c r="E1421"/>
      <c r="F1421"/>
      <c r="H1421"/>
      <c r="I1421"/>
      <c r="J1421"/>
      <c r="K1421"/>
      <c r="L1421"/>
      <c r="M1421"/>
    </row>
    <row r="1422" spans="1:13" x14ac:dyDescent="0.2">
      <c r="A1422"/>
      <c r="B1422"/>
      <c r="C1422"/>
      <c r="E1422"/>
      <c r="F1422"/>
      <c r="H1422"/>
      <c r="I1422"/>
      <c r="J1422"/>
      <c r="K1422"/>
      <c r="L1422"/>
      <c r="M1422"/>
    </row>
    <row r="1423" spans="1:13" x14ac:dyDescent="0.2">
      <c r="A1423"/>
      <c r="B1423"/>
      <c r="C1423"/>
      <c r="E1423"/>
      <c r="F1423"/>
      <c r="H1423"/>
      <c r="I1423"/>
      <c r="J1423"/>
      <c r="K1423"/>
      <c r="L1423"/>
      <c r="M1423"/>
    </row>
    <row r="1424" spans="1:13" x14ac:dyDescent="0.2">
      <c r="A1424"/>
      <c r="B1424"/>
      <c r="C1424"/>
      <c r="E1424"/>
      <c r="F1424"/>
      <c r="H1424"/>
      <c r="I1424"/>
      <c r="J1424"/>
      <c r="K1424"/>
      <c r="L1424"/>
      <c r="M1424"/>
    </row>
    <row r="1425" spans="1:13" x14ac:dyDescent="0.2">
      <c r="A1425"/>
      <c r="B1425"/>
      <c r="C1425"/>
      <c r="E1425"/>
      <c r="F1425"/>
      <c r="H1425"/>
      <c r="I1425"/>
      <c r="J1425"/>
      <c r="K1425"/>
      <c r="L1425"/>
      <c r="M1425"/>
    </row>
    <row r="1426" spans="1:13" x14ac:dyDescent="0.2">
      <c r="A1426"/>
      <c r="B1426"/>
      <c r="C1426"/>
      <c r="E1426"/>
      <c r="F1426"/>
      <c r="H1426"/>
      <c r="I1426"/>
      <c r="J1426"/>
      <c r="K1426"/>
      <c r="L1426"/>
      <c r="M1426"/>
    </row>
    <row r="1427" spans="1:13" x14ac:dyDescent="0.2">
      <c r="A1427"/>
      <c r="B1427"/>
      <c r="C1427"/>
      <c r="E1427"/>
      <c r="F1427"/>
      <c r="H1427"/>
      <c r="I1427"/>
      <c r="J1427"/>
      <c r="K1427"/>
      <c r="L1427"/>
      <c r="M1427"/>
    </row>
    <row r="1428" spans="1:13" x14ac:dyDescent="0.2">
      <c r="A1428"/>
      <c r="B1428"/>
      <c r="C1428"/>
      <c r="E1428"/>
      <c r="F1428"/>
      <c r="H1428"/>
      <c r="I1428"/>
      <c r="J1428"/>
      <c r="K1428"/>
      <c r="L1428"/>
      <c r="M1428"/>
    </row>
    <row r="1429" spans="1:13" x14ac:dyDescent="0.2">
      <c r="A1429"/>
      <c r="B1429"/>
      <c r="C1429"/>
      <c r="E1429"/>
      <c r="F1429"/>
      <c r="H1429"/>
      <c r="I1429"/>
      <c r="J1429"/>
      <c r="K1429"/>
      <c r="L1429"/>
      <c r="M1429"/>
    </row>
    <row r="1430" spans="1:13" x14ac:dyDescent="0.2">
      <c r="A1430"/>
      <c r="B1430"/>
      <c r="C1430"/>
      <c r="E1430"/>
      <c r="F1430"/>
      <c r="H1430"/>
      <c r="I1430"/>
      <c r="J1430"/>
      <c r="K1430"/>
      <c r="L1430"/>
      <c r="M1430"/>
    </row>
    <row r="1431" spans="1:13" x14ac:dyDescent="0.2">
      <c r="A1431"/>
      <c r="B1431"/>
      <c r="C1431"/>
      <c r="E1431"/>
      <c r="F1431"/>
      <c r="H1431"/>
      <c r="I1431"/>
      <c r="J1431"/>
      <c r="K1431"/>
      <c r="L1431"/>
      <c r="M1431"/>
    </row>
    <row r="1432" spans="1:13" x14ac:dyDescent="0.2">
      <c r="A1432"/>
      <c r="B1432"/>
      <c r="C1432"/>
      <c r="E1432"/>
      <c r="F1432"/>
      <c r="H1432"/>
      <c r="I1432"/>
      <c r="J1432"/>
      <c r="K1432"/>
      <c r="L1432"/>
      <c r="M1432"/>
    </row>
    <row r="1433" spans="1:13" x14ac:dyDescent="0.2">
      <c r="A1433"/>
      <c r="B1433"/>
      <c r="C1433"/>
      <c r="E1433"/>
      <c r="F1433"/>
      <c r="H1433"/>
      <c r="I1433"/>
      <c r="J1433"/>
      <c r="K1433"/>
      <c r="L1433"/>
      <c r="M1433"/>
    </row>
    <row r="1434" spans="1:13" x14ac:dyDescent="0.2">
      <c r="A1434"/>
      <c r="B1434"/>
      <c r="C1434"/>
      <c r="E1434"/>
      <c r="F1434"/>
      <c r="H1434"/>
      <c r="I1434"/>
      <c r="J1434"/>
      <c r="K1434"/>
      <c r="L1434"/>
      <c r="M1434"/>
    </row>
    <row r="1435" spans="1:13" x14ac:dyDescent="0.2">
      <c r="A1435"/>
      <c r="B1435"/>
      <c r="C1435"/>
      <c r="E1435"/>
      <c r="F1435"/>
      <c r="H1435"/>
      <c r="I1435"/>
      <c r="J1435"/>
      <c r="K1435"/>
      <c r="L1435"/>
      <c r="M1435"/>
    </row>
    <row r="1436" spans="1:13" x14ac:dyDescent="0.2">
      <c r="A1436"/>
      <c r="B1436"/>
      <c r="C1436"/>
      <c r="E1436"/>
      <c r="F1436"/>
      <c r="H1436"/>
      <c r="I1436"/>
      <c r="J1436"/>
      <c r="K1436"/>
      <c r="L1436"/>
      <c r="M1436"/>
    </row>
    <row r="1437" spans="1:13" x14ac:dyDescent="0.2">
      <c r="A1437"/>
      <c r="B1437"/>
      <c r="C1437"/>
      <c r="E1437"/>
      <c r="F1437"/>
      <c r="H1437"/>
      <c r="I1437"/>
      <c r="J1437"/>
      <c r="K1437"/>
      <c r="L1437"/>
      <c r="M1437"/>
    </row>
    <row r="1438" spans="1:13" x14ac:dyDescent="0.2">
      <c r="A1438"/>
      <c r="B1438"/>
      <c r="C1438"/>
      <c r="E1438"/>
      <c r="F1438"/>
      <c r="H1438"/>
      <c r="I1438"/>
      <c r="J1438"/>
      <c r="K1438"/>
      <c r="L1438"/>
      <c r="M1438"/>
    </row>
    <row r="1439" spans="1:13" x14ac:dyDescent="0.2">
      <c r="A1439"/>
      <c r="B1439"/>
      <c r="C1439"/>
      <c r="E1439"/>
      <c r="F1439"/>
      <c r="H1439"/>
      <c r="I1439"/>
      <c r="J1439"/>
      <c r="K1439"/>
      <c r="L1439"/>
      <c r="M1439"/>
    </row>
    <row r="1440" spans="1:13" x14ac:dyDescent="0.2">
      <c r="A1440"/>
      <c r="B1440"/>
      <c r="C1440"/>
      <c r="E1440"/>
      <c r="F1440"/>
      <c r="H1440"/>
      <c r="I1440"/>
      <c r="J1440"/>
      <c r="K1440"/>
      <c r="L1440"/>
      <c r="M1440"/>
    </row>
    <row r="1441" spans="1:13" x14ac:dyDescent="0.2">
      <c r="A1441"/>
      <c r="B1441"/>
      <c r="C1441"/>
      <c r="E1441"/>
      <c r="F1441"/>
      <c r="H1441"/>
      <c r="I1441"/>
      <c r="J1441"/>
      <c r="K1441"/>
      <c r="L1441"/>
      <c r="M1441"/>
    </row>
    <row r="1442" spans="1:13" x14ac:dyDescent="0.2">
      <c r="A1442"/>
      <c r="B1442"/>
      <c r="C1442"/>
      <c r="E1442"/>
      <c r="F1442"/>
      <c r="H1442"/>
      <c r="I1442"/>
      <c r="J1442"/>
      <c r="K1442"/>
      <c r="L1442"/>
      <c r="M1442"/>
    </row>
    <row r="1443" spans="1:13" x14ac:dyDescent="0.2">
      <c r="A1443"/>
      <c r="B1443"/>
      <c r="C1443"/>
      <c r="E1443"/>
      <c r="F1443"/>
      <c r="H1443"/>
      <c r="I1443"/>
      <c r="J1443"/>
      <c r="K1443"/>
      <c r="L1443"/>
      <c r="M1443"/>
    </row>
    <row r="1444" spans="1:13" x14ac:dyDescent="0.2">
      <c r="A1444"/>
      <c r="B1444"/>
      <c r="C1444"/>
      <c r="E1444"/>
      <c r="F1444"/>
      <c r="H1444"/>
      <c r="I1444"/>
      <c r="J1444"/>
      <c r="K1444"/>
      <c r="L1444"/>
      <c r="M1444"/>
    </row>
    <row r="1445" spans="1:13" x14ac:dyDescent="0.2">
      <c r="A1445"/>
      <c r="B1445"/>
      <c r="C1445"/>
      <c r="E1445"/>
      <c r="F1445"/>
      <c r="H1445"/>
      <c r="I1445"/>
      <c r="J1445"/>
      <c r="K1445"/>
      <c r="L1445"/>
      <c r="M1445"/>
    </row>
    <row r="1446" spans="1:13" x14ac:dyDescent="0.2">
      <c r="A1446"/>
      <c r="B1446"/>
      <c r="C1446"/>
      <c r="E1446"/>
      <c r="F1446"/>
      <c r="H1446"/>
      <c r="I1446"/>
      <c r="J1446"/>
      <c r="K1446"/>
      <c r="L1446"/>
      <c r="M1446"/>
    </row>
    <row r="1447" spans="1:13" x14ac:dyDescent="0.2">
      <c r="A1447"/>
      <c r="B1447"/>
      <c r="C1447"/>
      <c r="E1447"/>
      <c r="F1447"/>
      <c r="H1447"/>
      <c r="I1447"/>
      <c r="J1447"/>
      <c r="K1447"/>
      <c r="L1447"/>
      <c r="M1447"/>
    </row>
    <row r="1448" spans="1:13" x14ac:dyDescent="0.2">
      <c r="A1448"/>
      <c r="B1448"/>
      <c r="C1448"/>
      <c r="E1448"/>
      <c r="F1448"/>
      <c r="H1448"/>
      <c r="I1448"/>
      <c r="J1448"/>
      <c r="K1448"/>
      <c r="L1448"/>
      <c r="M1448"/>
    </row>
    <row r="1449" spans="1:13" x14ac:dyDescent="0.2">
      <c r="A1449"/>
      <c r="B1449"/>
      <c r="C1449"/>
      <c r="E1449"/>
      <c r="F1449"/>
      <c r="H1449"/>
      <c r="I1449"/>
      <c r="J1449"/>
      <c r="K1449"/>
      <c r="L1449"/>
      <c r="M1449"/>
    </row>
    <row r="1450" spans="1:13" x14ac:dyDescent="0.2">
      <c r="A1450"/>
      <c r="B1450"/>
      <c r="C1450"/>
      <c r="E1450"/>
      <c r="F1450"/>
      <c r="H1450"/>
      <c r="I1450"/>
      <c r="J1450"/>
      <c r="K1450"/>
      <c r="L1450"/>
      <c r="M1450"/>
    </row>
    <row r="1451" spans="1:13" x14ac:dyDescent="0.2">
      <c r="A1451"/>
      <c r="B1451"/>
      <c r="C1451"/>
      <c r="E1451"/>
      <c r="F1451"/>
      <c r="H1451"/>
      <c r="I1451"/>
      <c r="J1451"/>
      <c r="K1451"/>
      <c r="L1451"/>
      <c r="M1451"/>
    </row>
    <row r="1452" spans="1:13" x14ac:dyDescent="0.2">
      <c r="A1452"/>
      <c r="B1452"/>
      <c r="C1452"/>
      <c r="E1452"/>
      <c r="F1452"/>
      <c r="H1452"/>
      <c r="I1452"/>
      <c r="J1452"/>
      <c r="K1452"/>
      <c r="L1452"/>
      <c r="M1452"/>
    </row>
    <row r="1453" spans="1:13" x14ac:dyDescent="0.2">
      <c r="A1453"/>
      <c r="B1453"/>
      <c r="C1453"/>
      <c r="E1453"/>
      <c r="F1453"/>
      <c r="H1453"/>
      <c r="I1453"/>
      <c r="J1453"/>
      <c r="K1453"/>
      <c r="L1453"/>
      <c r="M1453"/>
    </row>
    <row r="1454" spans="1:13" x14ac:dyDescent="0.2">
      <c r="A1454"/>
      <c r="B1454"/>
      <c r="C1454"/>
      <c r="E1454"/>
      <c r="F1454"/>
      <c r="H1454"/>
      <c r="I1454"/>
      <c r="J1454"/>
      <c r="K1454"/>
      <c r="L1454"/>
      <c r="M1454"/>
    </row>
    <row r="1455" spans="1:13" x14ac:dyDescent="0.2">
      <c r="A1455"/>
      <c r="B1455"/>
      <c r="C1455"/>
      <c r="E1455"/>
      <c r="F1455"/>
      <c r="H1455"/>
      <c r="I1455"/>
      <c r="J1455"/>
      <c r="K1455"/>
      <c r="L1455"/>
      <c r="M1455"/>
    </row>
    <row r="1456" spans="1:13" x14ac:dyDescent="0.2">
      <c r="A1456"/>
      <c r="B1456"/>
      <c r="C1456"/>
      <c r="E1456"/>
      <c r="F1456"/>
      <c r="H1456"/>
      <c r="I1456"/>
      <c r="J1456"/>
      <c r="K1456"/>
      <c r="L1456"/>
      <c r="M1456"/>
    </row>
    <row r="1457" spans="1:13" x14ac:dyDescent="0.2">
      <c r="A1457"/>
      <c r="B1457"/>
      <c r="C1457"/>
      <c r="E1457"/>
      <c r="F1457"/>
      <c r="H1457"/>
      <c r="I1457"/>
      <c r="J1457"/>
      <c r="K1457"/>
      <c r="L1457"/>
      <c r="M1457"/>
    </row>
    <row r="1458" spans="1:13" x14ac:dyDescent="0.2">
      <c r="A1458"/>
      <c r="B1458"/>
      <c r="C1458"/>
      <c r="E1458"/>
      <c r="F1458"/>
      <c r="H1458"/>
      <c r="I1458"/>
      <c r="J1458"/>
      <c r="K1458"/>
      <c r="L1458"/>
      <c r="M1458"/>
    </row>
    <row r="1459" spans="1:13" x14ac:dyDescent="0.2">
      <c r="A1459"/>
      <c r="B1459"/>
      <c r="C1459"/>
      <c r="E1459"/>
      <c r="F1459"/>
      <c r="H1459"/>
      <c r="I1459"/>
      <c r="J1459"/>
      <c r="K1459"/>
      <c r="L1459"/>
      <c r="M1459"/>
    </row>
    <row r="1460" spans="1:13" x14ac:dyDescent="0.2">
      <c r="A1460"/>
      <c r="B1460"/>
      <c r="C1460"/>
      <c r="E1460"/>
      <c r="F1460"/>
      <c r="H1460"/>
      <c r="I1460"/>
      <c r="J1460"/>
      <c r="K1460"/>
      <c r="L1460"/>
      <c r="M1460"/>
    </row>
    <row r="1461" spans="1:13" x14ac:dyDescent="0.2">
      <c r="A1461"/>
      <c r="B1461"/>
      <c r="C1461"/>
      <c r="E1461"/>
      <c r="F1461"/>
      <c r="H1461"/>
      <c r="I1461"/>
      <c r="J1461"/>
      <c r="K1461"/>
      <c r="L1461"/>
      <c r="M1461"/>
    </row>
    <row r="1462" spans="1:13" x14ac:dyDescent="0.2">
      <c r="A1462"/>
      <c r="B1462"/>
      <c r="C1462"/>
      <c r="E1462"/>
      <c r="F1462"/>
      <c r="H1462"/>
      <c r="I1462"/>
      <c r="J1462"/>
      <c r="K1462"/>
      <c r="L1462"/>
      <c r="M1462"/>
    </row>
    <row r="1463" spans="1:13" x14ac:dyDescent="0.2">
      <c r="A1463"/>
      <c r="B1463"/>
      <c r="C1463"/>
      <c r="E1463"/>
      <c r="F1463"/>
      <c r="H1463"/>
      <c r="I1463"/>
      <c r="J1463"/>
      <c r="K1463"/>
      <c r="L1463"/>
      <c r="M1463"/>
    </row>
    <row r="1464" spans="1:13" x14ac:dyDescent="0.2">
      <c r="A1464"/>
      <c r="B1464"/>
      <c r="C1464"/>
      <c r="E1464"/>
      <c r="F1464"/>
      <c r="H1464"/>
      <c r="I1464"/>
      <c r="J1464"/>
      <c r="K1464"/>
      <c r="L1464"/>
      <c r="M1464"/>
    </row>
    <row r="1465" spans="1:13" x14ac:dyDescent="0.2">
      <c r="A1465"/>
      <c r="B1465"/>
      <c r="C1465"/>
      <c r="E1465"/>
      <c r="F1465"/>
      <c r="H1465"/>
      <c r="I1465"/>
      <c r="J1465"/>
      <c r="K1465"/>
      <c r="L1465"/>
      <c r="M1465"/>
    </row>
    <row r="1466" spans="1:13" x14ac:dyDescent="0.2">
      <c r="A1466"/>
      <c r="B1466"/>
      <c r="C1466"/>
      <c r="E1466"/>
      <c r="F1466"/>
      <c r="H1466"/>
      <c r="I1466"/>
      <c r="J1466"/>
      <c r="K1466"/>
      <c r="L1466"/>
      <c r="M1466"/>
    </row>
    <row r="1467" spans="1:13" x14ac:dyDescent="0.2">
      <c r="A1467"/>
      <c r="B1467"/>
      <c r="C1467"/>
      <c r="E1467"/>
      <c r="F1467"/>
      <c r="H1467"/>
      <c r="I1467"/>
      <c r="J1467"/>
      <c r="K1467"/>
      <c r="L1467"/>
      <c r="M1467"/>
    </row>
    <row r="1468" spans="1:13" x14ac:dyDescent="0.2">
      <c r="A1468"/>
      <c r="B1468"/>
      <c r="C1468"/>
      <c r="E1468"/>
      <c r="F1468"/>
      <c r="H1468"/>
      <c r="I1468"/>
      <c r="J1468"/>
      <c r="K1468"/>
      <c r="L1468"/>
      <c r="M1468"/>
    </row>
    <row r="1469" spans="1:13" x14ac:dyDescent="0.2">
      <c r="A1469"/>
      <c r="B1469"/>
      <c r="C1469"/>
      <c r="E1469"/>
      <c r="F1469"/>
      <c r="H1469"/>
      <c r="I1469"/>
      <c r="J1469"/>
      <c r="K1469"/>
      <c r="L1469"/>
      <c r="M1469"/>
    </row>
    <row r="1470" spans="1:13" x14ac:dyDescent="0.2">
      <c r="A1470"/>
      <c r="B1470"/>
      <c r="C1470"/>
      <c r="E1470"/>
      <c r="F1470"/>
      <c r="H1470"/>
      <c r="I1470"/>
      <c r="J1470"/>
      <c r="K1470"/>
      <c r="L1470"/>
      <c r="M1470"/>
    </row>
    <row r="1471" spans="1:13" x14ac:dyDescent="0.2">
      <c r="A1471"/>
      <c r="B1471"/>
      <c r="C1471"/>
      <c r="E1471"/>
      <c r="F1471"/>
      <c r="H1471"/>
      <c r="I1471"/>
      <c r="J1471"/>
      <c r="K1471"/>
      <c r="L1471"/>
      <c r="M1471"/>
    </row>
    <row r="1472" spans="1:13" x14ac:dyDescent="0.2">
      <c r="A1472"/>
      <c r="B1472"/>
      <c r="C1472"/>
      <c r="E1472"/>
      <c r="F1472"/>
      <c r="H1472"/>
      <c r="I1472"/>
      <c r="J1472"/>
      <c r="K1472"/>
      <c r="L1472"/>
      <c r="M1472"/>
    </row>
    <row r="1473" spans="1:13" x14ac:dyDescent="0.2">
      <c r="A1473"/>
      <c r="B1473"/>
      <c r="C1473"/>
      <c r="E1473"/>
      <c r="F1473"/>
      <c r="H1473"/>
      <c r="I1473"/>
      <c r="J1473"/>
      <c r="K1473"/>
      <c r="L1473"/>
      <c r="M1473"/>
    </row>
    <row r="1474" spans="1:13" x14ac:dyDescent="0.2">
      <c r="A1474"/>
      <c r="B1474"/>
      <c r="C1474"/>
      <c r="E1474"/>
      <c r="F1474"/>
      <c r="H1474"/>
      <c r="I1474"/>
      <c r="J1474"/>
      <c r="K1474"/>
      <c r="L1474"/>
      <c r="M1474"/>
    </row>
    <row r="1475" spans="1:13" x14ac:dyDescent="0.2">
      <c r="A1475"/>
      <c r="B1475"/>
      <c r="C1475"/>
      <c r="E1475"/>
      <c r="F1475"/>
      <c r="H1475"/>
      <c r="I1475"/>
      <c r="J1475"/>
      <c r="K1475"/>
      <c r="L1475"/>
      <c r="M1475"/>
    </row>
    <row r="1476" spans="1:13" x14ac:dyDescent="0.2">
      <c r="A1476"/>
      <c r="B1476"/>
      <c r="C1476"/>
      <c r="E1476"/>
      <c r="F1476"/>
      <c r="H1476"/>
      <c r="I1476"/>
      <c r="J1476"/>
      <c r="K1476"/>
      <c r="L1476"/>
      <c r="M1476"/>
    </row>
    <row r="1477" spans="1:13" x14ac:dyDescent="0.2">
      <c r="A1477"/>
      <c r="B1477"/>
      <c r="C1477"/>
      <c r="E1477"/>
      <c r="F1477"/>
      <c r="H1477"/>
      <c r="I1477"/>
      <c r="J1477"/>
      <c r="K1477"/>
      <c r="L1477"/>
      <c r="M1477"/>
    </row>
    <row r="1478" spans="1:13" x14ac:dyDescent="0.2">
      <c r="A1478"/>
      <c r="B1478"/>
      <c r="C1478"/>
      <c r="E1478"/>
      <c r="F1478"/>
      <c r="H1478"/>
      <c r="I1478"/>
      <c r="J1478"/>
      <c r="K1478"/>
      <c r="L1478"/>
      <c r="M1478"/>
    </row>
    <row r="1479" spans="1:13" x14ac:dyDescent="0.2">
      <c r="A1479"/>
      <c r="B1479"/>
      <c r="C1479"/>
      <c r="E1479"/>
      <c r="F1479"/>
      <c r="H1479"/>
      <c r="I1479"/>
      <c r="J1479"/>
      <c r="K1479"/>
      <c r="L1479"/>
      <c r="M1479"/>
    </row>
    <row r="1480" spans="1:13" x14ac:dyDescent="0.2">
      <c r="A1480"/>
      <c r="B1480"/>
      <c r="C1480"/>
      <c r="E1480"/>
      <c r="F1480"/>
      <c r="H1480"/>
      <c r="I1480"/>
      <c r="J1480"/>
      <c r="K1480"/>
      <c r="L1480"/>
      <c r="M1480"/>
    </row>
    <row r="1481" spans="1:13" x14ac:dyDescent="0.2">
      <c r="A1481"/>
      <c r="B1481"/>
      <c r="C1481"/>
      <c r="E1481"/>
      <c r="F1481"/>
      <c r="H1481"/>
      <c r="I1481"/>
      <c r="J1481"/>
      <c r="K1481"/>
      <c r="L1481"/>
      <c r="M1481"/>
    </row>
    <row r="1482" spans="1:13" x14ac:dyDescent="0.2">
      <c r="A1482"/>
      <c r="B1482"/>
      <c r="C1482"/>
      <c r="E1482"/>
      <c r="F1482"/>
      <c r="H1482"/>
      <c r="I1482"/>
      <c r="J1482"/>
      <c r="K1482"/>
      <c r="L1482"/>
      <c r="M1482"/>
    </row>
    <row r="1483" spans="1:13" x14ac:dyDescent="0.2">
      <c r="A1483"/>
      <c r="B1483"/>
      <c r="C1483"/>
      <c r="E1483"/>
      <c r="F1483"/>
      <c r="H1483"/>
      <c r="I1483"/>
      <c r="J1483"/>
      <c r="K1483"/>
      <c r="L1483"/>
      <c r="M1483"/>
    </row>
    <row r="1484" spans="1:13" x14ac:dyDescent="0.2">
      <c r="A1484"/>
      <c r="B1484"/>
      <c r="C1484"/>
      <c r="E1484"/>
      <c r="F1484"/>
      <c r="H1484"/>
      <c r="I1484"/>
      <c r="J1484"/>
      <c r="K1484"/>
      <c r="L1484"/>
      <c r="M1484"/>
    </row>
    <row r="1485" spans="1:13" x14ac:dyDescent="0.2">
      <c r="A1485"/>
      <c r="B1485"/>
      <c r="C1485"/>
      <c r="E1485"/>
      <c r="F1485"/>
      <c r="H1485"/>
      <c r="I1485"/>
      <c r="J1485"/>
      <c r="K1485"/>
      <c r="L1485"/>
      <c r="M1485"/>
    </row>
    <row r="1486" spans="1:13" x14ac:dyDescent="0.2">
      <c r="A1486"/>
      <c r="B1486"/>
      <c r="C1486"/>
      <c r="E1486"/>
      <c r="F1486"/>
      <c r="H1486"/>
      <c r="I1486"/>
      <c r="J1486"/>
      <c r="K1486"/>
      <c r="L1486"/>
      <c r="M1486"/>
    </row>
    <row r="1487" spans="1:13" x14ac:dyDescent="0.2">
      <c r="A1487"/>
      <c r="B1487"/>
      <c r="C1487"/>
      <c r="E1487"/>
      <c r="F1487"/>
      <c r="H1487"/>
      <c r="I1487"/>
      <c r="J1487"/>
      <c r="K1487"/>
      <c r="L1487"/>
      <c r="M1487"/>
    </row>
    <row r="1488" spans="1:13" x14ac:dyDescent="0.2">
      <c r="A1488"/>
      <c r="B1488"/>
      <c r="C1488"/>
      <c r="E1488"/>
      <c r="F1488"/>
      <c r="H1488"/>
      <c r="I1488"/>
      <c r="J1488"/>
      <c r="K1488"/>
      <c r="L1488"/>
      <c r="M1488"/>
    </row>
    <row r="1489" spans="1:13" x14ac:dyDescent="0.2">
      <c r="A1489"/>
      <c r="B1489"/>
      <c r="C1489"/>
      <c r="E1489"/>
      <c r="F1489"/>
      <c r="H1489"/>
      <c r="I1489"/>
      <c r="J1489"/>
      <c r="K1489"/>
      <c r="L1489"/>
      <c r="M1489"/>
    </row>
    <row r="1490" spans="1:13" x14ac:dyDescent="0.2">
      <c r="A1490"/>
      <c r="B1490"/>
      <c r="C1490"/>
      <c r="E1490"/>
      <c r="F1490"/>
      <c r="H1490"/>
      <c r="I1490"/>
      <c r="J1490"/>
      <c r="K1490"/>
      <c r="L1490"/>
      <c r="M1490"/>
    </row>
    <row r="1491" spans="1:13" x14ac:dyDescent="0.2">
      <c r="A1491"/>
      <c r="B1491"/>
      <c r="C1491"/>
      <c r="E1491"/>
      <c r="F1491"/>
      <c r="H1491"/>
      <c r="I1491"/>
      <c r="J1491"/>
      <c r="K1491"/>
      <c r="L1491"/>
      <c r="M1491"/>
    </row>
    <row r="1492" spans="1:13" x14ac:dyDescent="0.2">
      <c r="A1492"/>
      <c r="B1492"/>
      <c r="C1492"/>
      <c r="E1492"/>
      <c r="F1492"/>
      <c r="H1492"/>
      <c r="I1492"/>
      <c r="J1492"/>
      <c r="K1492"/>
      <c r="L1492"/>
      <c r="M1492"/>
    </row>
    <row r="1493" spans="1:13" x14ac:dyDescent="0.2">
      <c r="A1493"/>
      <c r="B1493"/>
      <c r="C1493"/>
      <c r="E1493"/>
      <c r="F1493"/>
      <c r="H1493"/>
      <c r="I1493"/>
      <c r="J1493"/>
      <c r="K1493"/>
      <c r="L1493"/>
      <c r="M1493"/>
    </row>
    <row r="1494" spans="1:13" x14ac:dyDescent="0.2">
      <c r="A1494"/>
      <c r="B1494"/>
      <c r="C1494"/>
      <c r="E1494"/>
      <c r="F1494"/>
      <c r="H1494"/>
      <c r="I1494"/>
      <c r="J1494"/>
      <c r="K1494"/>
      <c r="L1494"/>
      <c r="M1494"/>
    </row>
    <row r="1495" spans="1:13" x14ac:dyDescent="0.2">
      <c r="A1495"/>
      <c r="B1495"/>
      <c r="C1495"/>
      <c r="E1495"/>
      <c r="F1495"/>
      <c r="H1495"/>
      <c r="I1495"/>
      <c r="J1495"/>
      <c r="K1495"/>
      <c r="L1495"/>
      <c r="M1495"/>
    </row>
    <row r="1496" spans="1:13" x14ac:dyDescent="0.2">
      <c r="A1496"/>
      <c r="B1496"/>
      <c r="C1496"/>
      <c r="E1496"/>
      <c r="F1496"/>
      <c r="H1496"/>
      <c r="I1496"/>
      <c r="J1496"/>
      <c r="K1496"/>
      <c r="L1496"/>
      <c r="M1496"/>
    </row>
    <row r="1497" spans="1:13" x14ac:dyDescent="0.2">
      <c r="A1497"/>
      <c r="B1497"/>
      <c r="C1497"/>
      <c r="E1497"/>
      <c r="F1497"/>
      <c r="H1497"/>
      <c r="I1497"/>
      <c r="J1497"/>
      <c r="K1497"/>
      <c r="L1497"/>
      <c r="M1497"/>
    </row>
    <row r="1498" spans="1:13" x14ac:dyDescent="0.2">
      <c r="A1498"/>
      <c r="B1498"/>
      <c r="C1498"/>
      <c r="E1498"/>
      <c r="F1498"/>
      <c r="H1498"/>
      <c r="I1498"/>
      <c r="J1498"/>
      <c r="K1498"/>
      <c r="L1498"/>
      <c r="M1498"/>
    </row>
    <row r="1499" spans="1:13" x14ac:dyDescent="0.2">
      <c r="A1499"/>
      <c r="B1499"/>
      <c r="C1499"/>
      <c r="E1499"/>
      <c r="F1499"/>
      <c r="H1499"/>
      <c r="I1499"/>
      <c r="J1499"/>
      <c r="K1499"/>
      <c r="L1499"/>
      <c r="M1499"/>
    </row>
    <row r="1500" spans="1:13" x14ac:dyDescent="0.2">
      <c r="A1500"/>
      <c r="B1500"/>
      <c r="C1500"/>
      <c r="E1500"/>
      <c r="F1500"/>
      <c r="H1500"/>
      <c r="I1500"/>
      <c r="J1500"/>
      <c r="K1500"/>
      <c r="L1500"/>
      <c r="M1500"/>
    </row>
    <row r="1501" spans="1:13" x14ac:dyDescent="0.2">
      <c r="A1501"/>
      <c r="B1501"/>
      <c r="C1501"/>
      <c r="E1501"/>
      <c r="F1501"/>
      <c r="H1501"/>
      <c r="I1501"/>
      <c r="J1501"/>
      <c r="K1501"/>
      <c r="L1501"/>
      <c r="M1501"/>
    </row>
    <row r="1502" spans="1:13" x14ac:dyDescent="0.2">
      <c r="A1502"/>
      <c r="B1502"/>
      <c r="C1502"/>
      <c r="E1502"/>
      <c r="F1502"/>
      <c r="H1502"/>
      <c r="I1502"/>
      <c r="J1502"/>
      <c r="K1502"/>
      <c r="L1502"/>
      <c r="M1502"/>
    </row>
    <row r="1503" spans="1:13" x14ac:dyDescent="0.2">
      <c r="A1503"/>
      <c r="B1503"/>
      <c r="C1503"/>
      <c r="E1503"/>
      <c r="F1503"/>
      <c r="H1503"/>
      <c r="I1503"/>
      <c r="J1503"/>
      <c r="K1503"/>
      <c r="L1503"/>
      <c r="M1503"/>
    </row>
    <row r="1504" spans="1:13" x14ac:dyDescent="0.2">
      <c r="A1504"/>
      <c r="B1504"/>
      <c r="C1504"/>
      <c r="E1504"/>
      <c r="F1504"/>
      <c r="H1504"/>
      <c r="I1504"/>
      <c r="J1504"/>
      <c r="K1504"/>
      <c r="L1504"/>
      <c r="M1504"/>
    </row>
    <row r="1505" spans="1:13" x14ac:dyDescent="0.2">
      <c r="A1505"/>
      <c r="B1505"/>
      <c r="C1505"/>
      <c r="E1505"/>
      <c r="F1505"/>
      <c r="H1505"/>
      <c r="I1505"/>
      <c r="J1505"/>
      <c r="K1505"/>
      <c r="L1505"/>
      <c r="M1505"/>
    </row>
    <row r="1506" spans="1:13" x14ac:dyDescent="0.2">
      <c r="A1506"/>
      <c r="B1506"/>
      <c r="C1506"/>
      <c r="E1506"/>
      <c r="F1506"/>
      <c r="H1506"/>
      <c r="I1506"/>
      <c r="J1506"/>
      <c r="K1506"/>
      <c r="L1506"/>
      <c r="M1506"/>
    </row>
    <row r="1507" spans="1:13" x14ac:dyDescent="0.2">
      <c r="A1507"/>
      <c r="B1507"/>
      <c r="C1507"/>
      <c r="E1507"/>
      <c r="F1507"/>
      <c r="H1507"/>
      <c r="I1507"/>
      <c r="J1507"/>
      <c r="K1507"/>
      <c r="L1507"/>
      <c r="M1507"/>
    </row>
    <row r="1508" spans="1:13" x14ac:dyDescent="0.2">
      <c r="A1508"/>
      <c r="B1508"/>
      <c r="C1508"/>
      <c r="E1508"/>
      <c r="F1508"/>
      <c r="H1508"/>
      <c r="I1508"/>
      <c r="J1508"/>
      <c r="K1508"/>
      <c r="L1508"/>
      <c r="M1508"/>
    </row>
    <row r="1509" spans="1:13" x14ac:dyDescent="0.2">
      <c r="A1509"/>
      <c r="B1509"/>
      <c r="C1509"/>
      <c r="E1509"/>
      <c r="F1509"/>
      <c r="H1509"/>
      <c r="I1509"/>
      <c r="J1509"/>
      <c r="K1509"/>
      <c r="L1509"/>
      <c r="M1509"/>
    </row>
    <row r="1510" spans="1:13" x14ac:dyDescent="0.2">
      <c r="A1510"/>
      <c r="B1510"/>
      <c r="C1510"/>
      <c r="E1510"/>
      <c r="F1510"/>
      <c r="H1510"/>
      <c r="I1510"/>
      <c r="J1510"/>
      <c r="K1510"/>
      <c r="L1510"/>
      <c r="M1510"/>
    </row>
    <row r="1511" spans="1:13" x14ac:dyDescent="0.2">
      <c r="A1511"/>
      <c r="B1511"/>
      <c r="C1511"/>
      <c r="E1511"/>
      <c r="F1511"/>
      <c r="H1511"/>
      <c r="I1511"/>
      <c r="J1511"/>
      <c r="K1511"/>
      <c r="L1511"/>
      <c r="M1511"/>
    </row>
    <row r="1512" spans="1:13" x14ac:dyDescent="0.2">
      <c r="A1512"/>
      <c r="B1512"/>
      <c r="C1512"/>
      <c r="E1512"/>
      <c r="F1512"/>
      <c r="H1512"/>
      <c r="I1512"/>
      <c r="J1512"/>
      <c r="K1512"/>
      <c r="L1512"/>
      <c r="M1512"/>
    </row>
    <row r="1513" spans="1:13" x14ac:dyDescent="0.2">
      <c r="A1513"/>
      <c r="B1513"/>
      <c r="C1513"/>
      <c r="E1513"/>
      <c r="F1513"/>
      <c r="H1513"/>
      <c r="I1513"/>
      <c r="J1513"/>
      <c r="K1513"/>
      <c r="L1513"/>
      <c r="M1513"/>
    </row>
    <row r="1514" spans="1:13" x14ac:dyDescent="0.2">
      <c r="A1514"/>
      <c r="B1514"/>
      <c r="C1514"/>
      <c r="E1514"/>
      <c r="F1514"/>
      <c r="H1514"/>
      <c r="I1514"/>
      <c r="J1514"/>
      <c r="K1514"/>
      <c r="L1514"/>
      <c r="M1514"/>
    </row>
    <row r="1515" spans="1:13" x14ac:dyDescent="0.2">
      <c r="A1515"/>
      <c r="B1515"/>
      <c r="C1515"/>
      <c r="E1515"/>
      <c r="F1515"/>
      <c r="H1515"/>
      <c r="I1515"/>
      <c r="J1515"/>
      <c r="K1515"/>
      <c r="L1515"/>
      <c r="M1515"/>
    </row>
    <row r="1516" spans="1:13" x14ac:dyDescent="0.2">
      <c r="A1516"/>
      <c r="B1516"/>
      <c r="C1516"/>
      <c r="E1516"/>
      <c r="F1516"/>
      <c r="H1516"/>
      <c r="I1516"/>
      <c r="J1516"/>
      <c r="K1516"/>
      <c r="L1516"/>
      <c r="M1516"/>
    </row>
    <row r="1517" spans="1:13" x14ac:dyDescent="0.2">
      <c r="A1517"/>
      <c r="B1517"/>
      <c r="C1517"/>
      <c r="E1517"/>
      <c r="F1517"/>
      <c r="H1517"/>
      <c r="I1517"/>
      <c r="J1517"/>
      <c r="K1517"/>
      <c r="L1517"/>
      <c r="M1517"/>
    </row>
    <row r="1518" spans="1:13" x14ac:dyDescent="0.2">
      <c r="A1518"/>
      <c r="B1518"/>
      <c r="C1518"/>
      <c r="E1518"/>
      <c r="F1518"/>
      <c r="H1518"/>
      <c r="I1518"/>
      <c r="J1518"/>
      <c r="K1518"/>
      <c r="L1518"/>
      <c r="M1518"/>
    </row>
    <row r="1519" spans="1:13" x14ac:dyDescent="0.2">
      <c r="A1519"/>
      <c r="B1519"/>
      <c r="C1519"/>
      <c r="E1519"/>
      <c r="F1519"/>
      <c r="H1519"/>
      <c r="I1519"/>
      <c r="J1519"/>
      <c r="K1519"/>
      <c r="L1519"/>
      <c r="M1519"/>
    </row>
    <row r="1520" spans="1:13" x14ac:dyDescent="0.2">
      <c r="A1520"/>
      <c r="B1520"/>
      <c r="C1520"/>
      <c r="E1520"/>
      <c r="F1520"/>
      <c r="H1520"/>
      <c r="I1520"/>
      <c r="J1520"/>
      <c r="K1520"/>
      <c r="L1520"/>
      <c r="M1520"/>
    </row>
    <row r="1521" spans="1:13" x14ac:dyDescent="0.2">
      <c r="A1521"/>
      <c r="B1521"/>
      <c r="C1521"/>
      <c r="E1521"/>
      <c r="F1521"/>
      <c r="H1521"/>
      <c r="I1521"/>
      <c r="J1521"/>
      <c r="K1521"/>
      <c r="L1521"/>
      <c r="M1521"/>
    </row>
    <row r="1522" spans="1:13" x14ac:dyDescent="0.2">
      <c r="A1522"/>
      <c r="B1522"/>
      <c r="C1522"/>
      <c r="E1522"/>
      <c r="F1522"/>
      <c r="H1522"/>
      <c r="I1522"/>
      <c r="J1522"/>
      <c r="K1522"/>
      <c r="L1522"/>
      <c r="M1522"/>
    </row>
    <row r="1523" spans="1:13" x14ac:dyDescent="0.2">
      <c r="A1523"/>
      <c r="B1523"/>
      <c r="C1523"/>
      <c r="E1523"/>
      <c r="F1523"/>
      <c r="H1523"/>
      <c r="I1523"/>
      <c r="J1523"/>
      <c r="K1523"/>
      <c r="L1523"/>
      <c r="M1523"/>
    </row>
    <row r="1524" spans="1:13" x14ac:dyDescent="0.2">
      <c r="A1524"/>
      <c r="B1524"/>
      <c r="C1524"/>
      <c r="E1524"/>
      <c r="F1524"/>
      <c r="H1524"/>
      <c r="I1524"/>
      <c r="J1524"/>
      <c r="K1524"/>
      <c r="L1524"/>
      <c r="M1524"/>
    </row>
    <row r="1525" spans="1:13" x14ac:dyDescent="0.2">
      <c r="A1525"/>
      <c r="B1525"/>
      <c r="C1525"/>
      <c r="E1525"/>
      <c r="F1525"/>
      <c r="H1525"/>
      <c r="I1525"/>
      <c r="J1525"/>
      <c r="K1525"/>
      <c r="L1525"/>
      <c r="M1525"/>
    </row>
    <row r="1526" spans="1:13" x14ac:dyDescent="0.2">
      <c r="A1526"/>
      <c r="B1526"/>
      <c r="C1526"/>
      <c r="E1526"/>
      <c r="F1526"/>
      <c r="H1526"/>
      <c r="I1526"/>
      <c r="J1526"/>
      <c r="K1526"/>
      <c r="L1526"/>
      <c r="M1526"/>
    </row>
    <row r="1527" spans="1:13" x14ac:dyDescent="0.2">
      <c r="A1527"/>
      <c r="B1527"/>
      <c r="C1527"/>
      <c r="E1527"/>
      <c r="F1527"/>
      <c r="H1527"/>
      <c r="I1527"/>
      <c r="J1527"/>
      <c r="K1527"/>
      <c r="L1527"/>
      <c r="M1527"/>
    </row>
    <row r="1528" spans="1:13" x14ac:dyDescent="0.2">
      <c r="A1528"/>
      <c r="B1528"/>
      <c r="C1528"/>
      <c r="E1528"/>
      <c r="F1528"/>
      <c r="H1528"/>
      <c r="I1528"/>
      <c r="J1528"/>
      <c r="K1528"/>
      <c r="L1528"/>
      <c r="M1528"/>
    </row>
    <row r="1529" spans="1:13" x14ac:dyDescent="0.2">
      <c r="A1529"/>
      <c r="B1529"/>
      <c r="C1529"/>
      <c r="E1529"/>
      <c r="F1529"/>
      <c r="H1529"/>
      <c r="I1529"/>
      <c r="J1529"/>
      <c r="K1529"/>
      <c r="L1529"/>
      <c r="M1529"/>
    </row>
    <row r="1530" spans="1:13" x14ac:dyDescent="0.2">
      <c r="A1530"/>
      <c r="B1530"/>
      <c r="C1530"/>
      <c r="E1530"/>
      <c r="F1530"/>
      <c r="H1530"/>
      <c r="I1530"/>
      <c r="J1530"/>
      <c r="K1530"/>
      <c r="L1530"/>
      <c r="M1530"/>
    </row>
    <row r="1531" spans="1:13" x14ac:dyDescent="0.2">
      <c r="A1531"/>
      <c r="B1531"/>
      <c r="C1531"/>
      <c r="E1531"/>
      <c r="F1531"/>
      <c r="H1531"/>
      <c r="I1531"/>
      <c r="J1531"/>
      <c r="K1531"/>
      <c r="L1531"/>
      <c r="M1531"/>
    </row>
    <row r="1532" spans="1:13" x14ac:dyDescent="0.2">
      <c r="A1532"/>
      <c r="B1532"/>
      <c r="C1532"/>
      <c r="E1532"/>
      <c r="F1532"/>
      <c r="H1532"/>
      <c r="I1532"/>
      <c r="J1532"/>
      <c r="K1532"/>
      <c r="L1532"/>
      <c r="M1532"/>
    </row>
    <row r="1533" spans="1:13" x14ac:dyDescent="0.2">
      <c r="A1533"/>
      <c r="B1533"/>
      <c r="C1533"/>
      <c r="E1533"/>
      <c r="F1533"/>
      <c r="H1533"/>
      <c r="I1533"/>
      <c r="J1533"/>
      <c r="K1533"/>
      <c r="L1533"/>
      <c r="M1533"/>
    </row>
    <row r="1534" spans="1:13" x14ac:dyDescent="0.2">
      <c r="A1534"/>
      <c r="B1534"/>
      <c r="C1534"/>
      <c r="E1534"/>
      <c r="F1534"/>
      <c r="H1534"/>
      <c r="I1534"/>
      <c r="J1534"/>
      <c r="K1534"/>
      <c r="L1534"/>
      <c r="M1534"/>
    </row>
    <row r="1535" spans="1:13" x14ac:dyDescent="0.2">
      <c r="A1535"/>
      <c r="B1535"/>
      <c r="C1535"/>
      <c r="E1535"/>
      <c r="F1535"/>
      <c r="H1535"/>
      <c r="I1535"/>
      <c r="J1535"/>
      <c r="K1535"/>
      <c r="L1535"/>
      <c r="M1535"/>
    </row>
    <row r="1536" spans="1:13" x14ac:dyDescent="0.2">
      <c r="A1536"/>
      <c r="B1536"/>
      <c r="C1536"/>
      <c r="E1536"/>
      <c r="F1536"/>
      <c r="H1536"/>
      <c r="I1536"/>
      <c r="J1536"/>
      <c r="K1536"/>
      <c r="L1536"/>
      <c r="M1536"/>
    </row>
    <row r="1537" spans="1:13" x14ac:dyDescent="0.2">
      <c r="A1537"/>
      <c r="B1537"/>
      <c r="C1537"/>
      <c r="E1537"/>
      <c r="F1537"/>
      <c r="H1537"/>
      <c r="I1537"/>
      <c r="J1537"/>
      <c r="K1537"/>
      <c r="L1537"/>
      <c r="M1537"/>
    </row>
    <row r="1538" spans="1:13" x14ac:dyDescent="0.2">
      <c r="A1538"/>
      <c r="B1538"/>
      <c r="C1538"/>
      <c r="E1538"/>
      <c r="F1538"/>
      <c r="H1538"/>
      <c r="I1538"/>
      <c r="J1538"/>
      <c r="K1538"/>
      <c r="L1538"/>
      <c r="M1538"/>
    </row>
    <row r="1539" spans="1:13" x14ac:dyDescent="0.2">
      <c r="A1539"/>
      <c r="B1539"/>
      <c r="C1539"/>
      <c r="E1539"/>
      <c r="F1539"/>
      <c r="H1539"/>
      <c r="I1539"/>
      <c r="J1539"/>
      <c r="K1539"/>
      <c r="L1539"/>
      <c r="M1539"/>
    </row>
    <row r="1540" spans="1:13" x14ac:dyDescent="0.2">
      <c r="A1540"/>
      <c r="B1540"/>
      <c r="C1540"/>
      <c r="E1540"/>
      <c r="F1540"/>
      <c r="H1540"/>
      <c r="I1540"/>
      <c r="J1540"/>
      <c r="K1540"/>
      <c r="L1540"/>
      <c r="M1540"/>
    </row>
    <row r="1541" spans="1:13" x14ac:dyDescent="0.2">
      <c r="A1541"/>
      <c r="B1541"/>
      <c r="C1541"/>
      <c r="E1541"/>
      <c r="F1541"/>
      <c r="H1541"/>
      <c r="I1541"/>
      <c r="J1541"/>
      <c r="K1541"/>
      <c r="L1541"/>
      <c r="M1541"/>
    </row>
    <row r="1542" spans="1:13" x14ac:dyDescent="0.2">
      <c r="A1542"/>
      <c r="B1542"/>
      <c r="C1542"/>
      <c r="E1542"/>
      <c r="F1542"/>
      <c r="H1542"/>
      <c r="I1542"/>
      <c r="J1542"/>
      <c r="K1542"/>
      <c r="L1542"/>
      <c r="M1542"/>
    </row>
    <row r="1543" spans="1:13" x14ac:dyDescent="0.2">
      <c r="A1543"/>
      <c r="B1543"/>
      <c r="C1543"/>
      <c r="E1543"/>
      <c r="F1543"/>
      <c r="H1543"/>
      <c r="I1543"/>
      <c r="J1543"/>
      <c r="K1543"/>
      <c r="L1543"/>
      <c r="M1543"/>
    </row>
    <row r="1544" spans="1:13" x14ac:dyDescent="0.2">
      <c r="A1544"/>
      <c r="B1544"/>
      <c r="C1544"/>
      <c r="E1544"/>
      <c r="F1544"/>
      <c r="H1544"/>
      <c r="I1544"/>
      <c r="J1544"/>
      <c r="K1544"/>
      <c r="L1544"/>
      <c r="M1544"/>
    </row>
    <row r="1545" spans="1:13" x14ac:dyDescent="0.2">
      <c r="A1545"/>
      <c r="B1545"/>
      <c r="C1545"/>
      <c r="E1545"/>
      <c r="F1545"/>
      <c r="H1545"/>
      <c r="I1545"/>
      <c r="J1545"/>
      <c r="K1545"/>
      <c r="L1545"/>
      <c r="M1545"/>
    </row>
    <row r="1546" spans="1:13" x14ac:dyDescent="0.2">
      <c r="A1546"/>
      <c r="B1546"/>
      <c r="C1546"/>
      <c r="E1546"/>
      <c r="F1546"/>
      <c r="H1546"/>
      <c r="I1546"/>
      <c r="J1546"/>
      <c r="K1546"/>
      <c r="L1546"/>
      <c r="M1546"/>
    </row>
    <row r="1547" spans="1:13" x14ac:dyDescent="0.2">
      <c r="A1547"/>
      <c r="B1547"/>
      <c r="C1547"/>
      <c r="E1547"/>
      <c r="F1547"/>
      <c r="H1547"/>
      <c r="I1547"/>
      <c r="J1547"/>
      <c r="K1547"/>
      <c r="L1547"/>
      <c r="M1547"/>
    </row>
    <row r="1548" spans="1:13" x14ac:dyDescent="0.2">
      <c r="A1548"/>
      <c r="B1548"/>
      <c r="C1548"/>
      <c r="E1548"/>
      <c r="F1548"/>
      <c r="H1548"/>
      <c r="I1548"/>
      <c r="J1548"/>
      <c r="K1548"/>
      <c r="L1548"/>
      <c r="M1548"/>
    </row>
    <row r="1549" spans="1:13" x14ac:dyDescent="0.2">
      <c r="A1549"/>
      <c r="B1549"/>
      <c r="C1549"/>
      <c r="E1549"/>
      <c r="F1549"/>
      <c r="H1549"/>
      <c r="I1549"/>
      <c r="J1549"/>
      <c r="K1549"/>
      <c r="L1549"/>
      <c r="M1549"/>
    </row>
    <row r="1550" spans="1:13" x14ac:dyDescent="0.2">
      <c r="A1550"/>
      <c r="B1550"/>
      <c r="C1550"/>
      <c r="E1550"/>
      <c r="F1550"/>
      <c r="H1550"/>
      <c r="I1550"/>
      <c r="J1550"/>
      <c r="K1550"/>
      <c r="L1550"/>
      <c r="M1550"/>
    </row>
    <row r="1551" spans="1:13" x14ac:dyDescent="0.2">
      <c r="A1551"/>
      <c r="B1551"/>
      <c r="C1551"/>
      <c r="E1551"/>
      <c r="F1551"/>
      <c r="H1551"/>
      <c r="I1551"/>
      <c r="J1551"/>
      <c r="K1551"/>
      <c r="L1551"/>
      <c r="M1551"/>
    </row>
    <row r="1552" spans="1:13" x14ac:dyDescent="0.2">
      <c r="A1552"/>
      <c r="B1552"/>
      <c r="C1552"/>
      <c r="E1552"/>
      <c r="F1552"/>
      <c r="H1552"/>
      <c r="I1552"/>
      <c r="J1552"/>
      <c r="K1552"/>
      <c r="L1552"/>
      <c r="M1552"/>
    </row>
    <row r="1553" spans="1:13" x14ac:dyDescent="0.2">
      <c r="A1553"/>
      <c r="B1553"/>
      <c r="C1553"/>
      <c r="E1553"/>
      <c r="F1553"/>
      <c r="H1553"/>
      <c r="I1553"/>
      <c r="J1553"/>
      <c r="K1553"/>
      <c r="L1553"/>
      <c r="M1553"/>
    </row>
    <row r="1554" spans="1:13" x14ac:dyDescent="0.2">
      <c r="A1554"/>
      <c r="B1554"/>
      <c r="C1554"/>
      <c r="E1554"/>
      <c r="F1554"/>
      <c r="H1554"/>
      <c r="I1554"/>
      <c r="J1554"/>
      <c r="K1554"/>
      <c r="L1554"/>
      <c r="M1554"/>
    </row>
    <row r="1555" spans="1:13" x14ac:dyDescent="0.2">
      <c r="A1555"/>
      <c r="B1555"/>
      <c r="C1555"/>
      <c r="E1555"/>
      <c r="F1555"/>
      <c r="H1555"/>
      <c r="I1555"/>
      <c r="J1555"/>
      <c r="K1555"/>
      <c r="L1555"/>
      <c r="M1555"/>
    </row>
    <row r="1556" spans="1:13" x14ac:dyDescent="0.2">
      <c r="A1556"/>
      <c r="B1556"/>
      <c r="C1556"/>
      <c r="E1556"/>
      <c r="F1556"/>
      <c r="H1556"/>
      <c r="I1556"/>
      <c r="J1556"/>
      <c r="K1556"/>
      <c r="L1556"/>
      <c r="M1556"/>
    </row>
    <row r="1557" spans="1:13" x14ac:dyDescent="0.2">
      <c r="A1557"/>
      <c r="B1557"/>
      <c r="C1557"/>
      <c r="E1557"/>
      <c r="F1557"/>
      <c r="H1557"/>
      <c r="I1557"/>
      <c r="J1557"/>
      <c r="K1557"/>
      <c r="L1557"/>
      <c r="M1557"/>
    </row>
    <row r="1558" spans="1:13" x14ac:dyDescent="0.2">
      <c r="A1558"/>
      <c r="B1558"/>
      <c r="C1558"/>
      <c r="E1558"/>
      <c r="F1558"/>
      <c r="H1558"/>
      <c r="I1558"/>
      <c r="J1558"/>
      <c r="K1558"/>
      <c r="L1558"/>
      <c r="M1558"/>
    </row>
    <row r="1559" spans="1:13" x14ac:dyDescent="0.2">
      <c r="A1559"/>
      <c r="B1559"/>
      <c r="C1559"/>
      <c r="E1559"/>
      <c r="F1559"/>
      <c r="H1559"/>
      <c r="I1559"/>
      <c r="J1559"/>
      <c r="K1559"/>
      <c r="L1559"/>
      <c r="M1559"/>
    </row>
    <row r="1560" spans="1:13" x14ac:dyDescent="0.2">
      <c r="A1560"/>
      <c r="B1560"/>
      <c r="C1560"/>
      <c r="E1560"/>
      <c r="F1560"/>
      <c r="H1560"/>
      <c r="I1560"/>
      <c r="J1560"/>
      <c r="K1560"/>
      <c r="L1560"/>
      <c r="M1560"/>
    </row>
    <row r="1561" spans="1:13" x14ac:dyDescent="0.2">
      <c r="A1561"/>
      <c r="B1561"/>
      <c r="C1561"/>
      <c r="E1561"/>
      <c r="F1561"/>
      <c r="H1561"/>
      <c r="I1561"/>
      <c r="J1561"/>
      <c r="K1561"/>
      <c r="L1561"/>
      <c r="M1561"/>
    </row>
    <row r="1562" spans="1:13" x14ac:dyDescent="0.2">
      <c r="A1562"/>
      <c r="B1562"/>
      <c r="C1562"/>
      <c r="E1562"/>
      <c r="F1562"/>
      <c r="H1562"/>
      <c r="I1562"/>
      <c r="J1562"/>
      <c r="K1562"/>
      <c r="L1562"/>
      <c r="M1562"/>
    </row>
    <row r="1563" spans="1:13" x14ac:dyDescent="0.2">
      <c r="A1563"/>
      <c r="B1563"/>
      <c r="C1563"/>
      <c r="E1563"/>
      <c r="F1563"/>
      <c r="H1563"/>
      <c r="I1563"/>
      <c r="J1563"/>
      <c r="K1563"/>
      <c r="L1563"/>
      <c r="M1563"/>
    </row>
    <row r="1564" spans="1:13" x14ac:dyDescent="0.2">
      <c r="A1564"/>
      <c r="B1564"/>
      <c r="C1564"/>
      <c r="E1564"/>
      <c r="F1564"/>
      <c r="H1564"/>
      <c r="I1564"/>
      <c r="J1564"/>
      <c r="K1564"/>
      <c r="L1564"/>
      <c r="M1564"/>
    </row>
    <row r="1565" spans="1:13" x14ac:dyDescent="0.2">
      <c r="A1565"/>
      <c r="B1565"/>
      <c r="C1565"/>
      <c r="E1565"/>
      <c r="F1565"/>
      <c r="H1565"/>
      <c r="I1565"/>
      <c r="J1565"/>
      <c r="K1565"/>
      <c r="L1565"/>
      <c r="M1565"/>
    </row>
    <row r="1566" spans="1:13" x14ac:dyDescent="0.2">
      <c r="A1566"/>
      <c r="B1566"/>
      <c r="C1566"/>
      <c r="E1566"/>
      <c r="F1566"/>
      <c r="H1566"/>
      <c r="I1566"/>
      <c r="J1566"/>
      <c r="K1566"/>
      <c r="L1566"/>
      <c r="M1566"/>
    </row>
    <row r="1567" spans="1:13" x14ac:dyDescent="0.2">
      <c r="A1567"/>
      <c r="B1567"/>
      <c r="C1567"/>
      <c r="E1567"/>
      <c r="F1567"/>
      <c r="H1567"/>
      <c r="I1567"/>
      <c r="J1567"/>
      <c r="K1567"/>
      <c r="L1567"/>
      <c r="M1567"/>
    </row>
    <row r="1568" spans="1:13" x14ac:dyDescent="0.2">
      <c r="A1568"/>
      <c r="B1568"/>
      <c r="C1568"/>
      <c r="E1568"/>
      <c r="F1568"/>
      <c r="H1568"/>
      <c r="I1568"/>
      <c r="J1568"/>
      <c r="K1568"/>
      <c r="L1568"/>
      <c r="M1568"/>
    </row>
    <row r="1569" spans="1:13" x14ac:dyDescent="0.2">
      <c r="A1569"/>
      <c r="B1569"/>
      <c r="C1569"/>
      <c r="E1569"/>
      <c r="F1569"/>
      <c r="H1569"/>
      <c r="I1569"/>
      <c r="J1569"/>
      <c r="K1569"/>
      <c r="L1569"/>
      <c r="M1569"/>
    </row>
    <row r="1570" spans="1:13" x14ac:dyDescent="0.2">
      <c r="A1570"/>
      <c r="B1570"/>
      <c r="C1570"/>
      <c r="E1570"/>
      <c r="F1570"/>
      <c r="H1570"/>
      <c r="I1570"/>
      <c r="J1570"/>
      <c r="K1570"/>
      <c r="L1570"/>
      <c r="M1570"/>
    </row>
    <row r="1571" spans="1:13" x14ac:dyDescent="0.2">
      <c r="A1571"/>
      <c r="B1571"/>
      <c r="C1571"/>
      <c r="E1571"/>
      <c r="F1571"/>
      <c r="H1571"/>
      <c r="I1571"/>
      <c r="J1571"/>
      <c r="K1571"/>
      <c r="L1571"/>
      <c r="M1571"/>
    </row>
    <row r="1572" spans="1:13" x14ac:dyDescent="0.2">
      <c r="A1572"/>
      <c r="B1572"/>
      <c r="C1572"/>
      <c r="E1572"/>
      <c r="F1572"/>
      <c r="H1572"/>
      <c r="I1572"/>
      <c r="J1572"/>
      <c r="K1572"/>
      <c r="L1572"/>
      <c r="M1572"/>
    </row>
    <row r="1573" spans="1:13" x14ac:dyDescent="0.2">
      <c r="A1573"/>
      <c r="B1573"/>
      <c r="C1573"/>
      <c r="E1573"/>
      <c r="F1573"/>
      <c r="H1573"/>
      <c r="I1573"/>
      <c r="J1573"/>
      <c r="K1573"/>
      <c r="L1573"/>
      <c r="M1573"/>
    </row>
    <row r="1574" spans="1:13" x14ac:dyDescent="0.2">
      <c r="A1574"/>
      <c r="B1574"/>
      <c r="C1574"/>
      <c r="E1574"/>
      <c r="F1574"/>
      <c r="H1574"/>
      <c r="I1574"/>
      <c r="J1574"/>
      <c r="K1574"/>
      <c r="L1574"/>
      <c r="M1574"/>
    </row>
    <row r="1575" spans="1:13" x14ac:dyDescent="0.2">
      <c r="A1575"/>
      <c r="B1575"/>
      <c r="C1575"/>
      <c r="E1575"/>
      <c r="F1575"/>
      <c r="H1575"/>
      <c r="I1575"/>
      <c r="J1575"/>
      <c r="K1575"/>
      <c r="L1575"/>
      <c r="M1575"/>
    </row>
    <row r="1576" spans="1:13" x14ac:dyDescent="0.2">
      <c r="A1576"/>
      <c r="B1576"/>
      <c r="C1576"/>
      <c r="E1576"/>
      <c r="F1576"/>
      <c r="H1576"/>
      <c r="I1576"/>
      <c r="J1576"/>
      <c r="K1576"/>
      <c r="L1576"/>
      <c r="M1576"/>
    </row>
    <row r="1577" spans="1:13" x14ac:dyDescent="0.2">
      <c r="A1577"/>
      <c r="B1577"/>
      <c r="C1577"/>
      <c r="E1577"/>
      <c r="F1577"/>
      <c r="H1577"/>
      <c r="I1577"/>
      <c r="J1577"/>
      <c r="K1577"/>
      <c r="L1577"/>
      <c r="M1577"/>
    </row>
    <row r="1578" spans="1:13" x14ac:dyDescent="0.2">
      <c r="A1578"/>
      <c r="B1578"/>
      <c r="C1578"/>
      <c r="E1578"/>
      <c r="F1578"/>
      <c r="H1578"/>
      <c r="I1578"/>
      <c r="J1578"/>
      <c r="K1578"/>
      <c r="L1578"/>
      <c r="M1578"/>
    </row>
    <row r="1579" spans="1:13" x14ac:dyDescent="0.2">
      <c r="A1579"/>
      <c r="B1579"/>
      <c r="C1579"/>
      <c r="E1579"/>
      <c r="F1579"/>
      <c r="H1579"/>
      <c r="I1579"/>
      <c r="J1579"/>
      <c r="K1579"/>
      <c r="L1579"/>
      <c r="M1579"/>
    </row>
    <row r="1580" spans="1:13" x14ac:dyDescent="0.2">
      <c r="A1580"/>
      <c r="B1580"/>
      <c r="C1580"/>
      <c r="E1580"/>
      <c r="F1580"/>
      <c r="H1580"/>
      <c r="I1580"/>
      <c r="J1580"/>
      <c r="K1580"/>
      <c r="L1580"/>
      <c r="M1580"/>
    </row>
    <row r="1581" spans="1:13" x14ac:dyDescent="0.2">
      <c r="A1581"/>
      <c r="B1581"/>
      <c r="C1581"/>
      <c r="E1581"/>
      <c r="F1581"/>
      <c r="H1581"/>
      <c r="I1581"/>
      <c r="J1581"/>
      <c r="K1581"/>
      <c r="L1581"/>
      <c r="M1581"/>
    </row>
    <row r="1582" spans="1:13" x14ac:dyDescent="0.2">
      <c r="A1582"/>
      <c r="B1582"/>
      <c r="C1582"/>
      <c r="E1582"/>
      <c r="F1582"/>
      <c r="H1582"/>
      <c r="I1582"/>
      <c r="J1582"/>
      <c r="K1582"/>
      <c r="L1582"/>
      <c r="M1582"/>
    </row>
    <row r="1583" spans="1:13" x14ac:dyDescent="0.2">
      <c r="A1583"/>
      <c r="B1583"/>
      <c r="C1583"/>
      <c r="E1583"/>
      <c r="F1583"/>
      <c r="H1583"/>
      <c r="I1583"/>
      <c r="J1583"/>
      <c r="K1583"/>
      <c r="L1583"/>
      <c r="M1583"/>
    </row>
    <row r="1584" spans="1:13" x14ac:dyDescent="0.2">
      <c r="A1584"/>
      <c r="B1584"/>
      <c r="C1584"/>
      <c r="E1584"/>
      <c r="F1584"/>
      <c r="H1584"/>
      <c r="I1584"/>
      <c r="J1584"/>
      <c r="K1584"/>
      <c r="L1584"/>
      <c r="M1584"/>
    </row>
    <row r="1585" spans="1:13" x14ac:dyDescent="0.2">
      <c r="A1585"/>
      <c r="B1585"/>
      <c r="C1585"/>
      <c r="E1585"/>
      <c r="F1585"/>
      <c r="H1585"/>
      <c r="I1585"/>
      <c r="J1585"/>
      <c r="K1585"/>
      <c r="L1585"/>
      <c r="M1585"/>
    </row>
    <row r="1586" spans="1:13" x14ac:dyDescent="0.2">
      <c r="A1586"/>
      <c r="B1586"/>
      <c r="C1586"/>
      <c r="E1586"/>
      <c r="F1586"/>
      <c r="H1586"/>
      <c r="I1586"/>
      <c r="J1586"/>
      <c r="K1586"/>
      <c r="L1586"/>
      <c r="M1586"/>
    </row>
    <row r="1587" spans="1:13" x14ac:dyDescent="0.2">
      <c r="A1587"/>
      <c r="B1587"/>
      <c r="C1587"/>
      <c r="E1587"/>
      <c r="F1587"/>
      <c r="H1587"/>
      <c r="I1587"/>
      <c r="J1587"/>
      <c r="K1587"/>
      <c r="L1587"/>
      <c r="M1587"/>
    </row>
    <row r="1588" spans="1:13" x14ac:dyDescent="0.2">
      <c r="A1588"/>
      <c r="B1588"/>
      <c r="C1588"/>
      <c r="E1588"/>
      <c r="F1588"/>
      <c r="H1588"/>
      <c r="I1588"/>
      <c r="J1588"/>
      <c r="K1588"/>
      <c r="L1588"/>
      <c r="M1588"/>
    </row>
    <row r="1589" spans="1:13" x14ac:dyDescent="0.2">
      <c r="A1589"/>
      <c r="B1589"/>
      <c r="C1589"/>
      <c r="E1589"/>
      <c r="F1589"/>
      <c r="H1589"/>
      <c r="I1589"/>
      <c r="J1589"/>
      <c r="K1589"/>
      <c r="L1589"/>
      <c r="M1589"/>
    </row>
    <row r="1590" spans="1:13" x14ac:dyDescent="0.2">
      <c r="A1590"/>
      <c r="B1590"/>
      <c r="C1590"/>
      <c r="E1590"/>
      <c r="F1590"/>
      <c r="H1590"/>
      <c r="I1590"/>
      <c r="J1590"/>
      <c r="K1590"/>
      <c r="L1590"/>
      <c r="M1590"/>
    </row>
    <row r="1591" spans="1:13" x14ac:dyDescent="0.2">
      <c r="A1591"/>
      <c r="B1591"/>
      <c r="C1591"/>
      <c r="E1591"/>
      <c r="F1591"/>
      <c r="H1591"/>
      <c r="I1591"/>
      <c r="J1591"/>
      <c r="K1591"/>
      <c r="L1591"/>
      <c r="M1591"/>
    </row>
    <row r="1592" spans="1:13" x14ac:dyDescent="0.2">
      <c r="A1592"/>
      <c r="B1592"/>
      <c r="C1592"/>
      <c r="E1592"/>
      <c r="F1592"/>
      <c r="H1592"/>
      <c r="I1592"/>
      <c r="J1592"/>
      <c r="K1592"/>
      <c r="L1592"/>
      <c r="M1592"/>
    </row>
    <row r="1593" spans="1:13" x14ac:dyDescent="0.2">
      <c r="A1593"/>
      <c r="B1593"/>
      <c r="C1593"/>
      <c r="E1593"/>
      <c r="F1593"/>
      <c r="H1593"/>
      <c r="I1593"/>
      <c r="J1593"/>
      <c r="K1593"/>
      <c r="L1593"/>
      <c r="M1593"/>
    </row>
    <row r="1594" spans="1:13" x14ac:dyDescent="0.2">
      <c r="A1594"/>
      <c r="B1594"/>
      <c r="C1594"/>
      <c r="E1594"/>
      <c r="F1594"/>
      <c r="H1594"/>
      <c r="I1594"/>
      <c r="J1594"/>
      <c r="K1594"/>
      <c r="L1594"/>
      <c r="M1594"/>
    </row>
    <row r="1595" spans="1:13" x14ac:dyDescent="0.2">
      <c r="A1595"/>
      <c r="B1595"/>
      <c r="C1595"/>
      <c r="E1595"/>
      <c r="F1595"/>
      <c r="H1595"/>
      <c r="I1595"/>
      <c r="J1595"/>
      <c r="K1595"/>
      <c r="L1595"/>
      <c r="M1595"/>
    </row>
    <row r="1596" spans="1:13" x14ac:dyDescent="0.2">
      <c r="A1596"/>
      <c r="B1596"/>
      <c r="C1596"/>
      <c r="E1596"/>
      <c r="F1596"/>
      <c r="H1596"/>
      <c r="I1596"/>
      <c r="J1596"/>
      <c r="K1596"/>
      <c r="L1596"/>
      <c r="M1596"/>
    </row>
    <row r="1597" spans="1:13" x14ac:dyDescent="0.2">
      <c r="A1597"/>
      <c r="B1597"/>
      <c r="C1597"/>
      <c r="E1597"/>
      <c r="F1597"/>
      <c r="H1597"/>
      <c r="I1597"/>
      <c r="J1597"/>
      <c r="K1597"/>
      <c r="L1597"/>
      <c r="M1597"/>
    </row>
    <row r="1598" spans="1:13" x14ac:dyDescent="0.2">
      <c r="A1598"/>
      <c r="B1598"/>
      <c r="C1598"/>
      <c r="E1598"/>
      <c r="F1598"/>
      <c r="H1598"/>
      <c r="I1598"/>
      <c r="J1598"/>
      <c r="K1598"/>
      <c r="L1598"/>
      <c r="M1598"/>
    </row>
    <row r="1599" spans="1:13" x14ac:dyDescent="0.2">
      <c r="A1599"/>
      <c r="B1599"/>
      <c r="C1599"/>
      <c r="E1599"/>
      <c r="F1599"/>
      <c r="H1599"/>
      <c r="I1599"/>
      <c r="J1599"/>
      <c r="K1599"/>
      <c r="L1599"/>
      <c r="M1599"/>
    </row>
    <row r="1600" spans="1:13" x14ac:dyDescent="0.2">
      <c r="A1600"/>
      <c r="B1600"/>
      <c r="C1600"/>
      <c r="E1600"/>
      <c r="F1600"/>
      <c r="H1600"/>
      <c r="I1600"/>
      <c r="J1600"/>
      <c r="K1600"/>
      <c r="L1600"/>
      <c r="M1600"/>
    </row>
    <row r="1601" spans="1:13" x14ac:dyDescent="0.2">
      <c r="A1601"/>
      <c r="B1601"/>
      <c r="C1601"/>
      <c r="E1601"/>
      <c r="F1601"/>
      <c r="H1601"/>
      <c r="I1601"/>
      <c r="J1601"/>
      <c r="K1601"/>
      <c r="L1601"/>
      <c r="M1601"/>
    </row>
    <row r="1602" spans="1:13" x14ac:dyDescent="0.2">
      <c r="A1602"/>
      <c r="B1602"/>
      <c r="C1602"/>
      <c r="E1602"/>
      <c r="F1602"/>
      <c r="H1602"/>
      <c r="I1602"/>
      <c r="J1602"/>
      <c r="K1602"/>
      <c r="L1602"/>
      <c r="M1602"/>
    </row>
    <row r="1603" spans="1:13" x14ac:dyDescent="0.2">
      <c r="A1603"/>
      <c r="B1603"/>
      <c r="C1603"/>
      <c r="E1603"/>
      <c r="F1603"/>
      <c r="H1603"/>
      <c r="I1603"/>
      <c r="J1603"/>
      <c r="K1603"/>
      <c r="L1603"/>
      <c r="M1603"/>
    </row>
    <row r="1604" spans="1:13" x14ac:dyDescent="0.2">
      <c r="A1604"/>
      <c r="B1604"/>
      <c r="C1604"/>
      <c r="E1604"/>
      <c r="F1604"/>
      <c r="H1604"/>
      <c r="I1604"/>
      <c r="J1604"/>
      <c r="K1604"/>
      <c r="L1604"/>
      <c r="M1604"/>
    </row>
    <row r="1605" spans="1:13" x14ac:dyDescent="0.2">
      <c r="A1605"/>
      <c r="B1605"/>
      <c r="C1605"/>
      <c r="E1605"/>
      <c r="F1605"/>
      <c r="H1605"/>
      <c r="I1605"/>
      <c r="J1605"/>
      <c r="K1605"/>
      <c r="L1605"/>
      <c r="M1605"/>
    </row>
    <row r="1606" spans="1:13" x14ac:dyDescent="0.2">
      <c r="A1606"/>
      <c r="B1606"/>
      <c r="C1606"/>
      <c r="E1606"/>
      <c r="F1606"/>
      <c r="H1606"/>
      <c r="I1606"/>
      <c r="J1606"/>
      <c r="K1606"/>
      <c r="L1606"/>
      <c r="M1606"/>
    </row>
    <row r="1607" spans="1:13" x14ac:dyDescent="0.2">
      <c r="A1607"/>
      <c r="B1607"/>
      <c r="C1607"/>
      <c r="E1607"/>
      <c r="F1607"/>
      <c r="H1607"/>
      <c r="I1607"/>
      <c r="J1607"/>
      <c r="K1607"/>
      <c r="L1607"/>
      <c r="M1607"/>
    </row>
    <row r="1608" spans="1:13" x14ac:dyDescent="0.2">
      <c r="A1608"/>
      <c r="B1608"/>
      <c r="C1608"/>
      <c r="E1608"/>
      <c r="F1608"/>
      <c r="H1608"/>
      <c r="I1608"/>
      <c r="J1608"/>
      <c r="K1608"/>
      <c r="L1608"/>
      <c r="M1608"/>
    </row>
    <row r="1609" spans="1:13" x14ac:dyDescent="0.2">
      <c r="A1609"/>
      <c r="B1609"/>
      <c r="C1609"/>
      <c r="E1609"/>
      <c r="F1609"/>
      <c r="H1609"/>
      <c r="I1609"/>
      <c r="J1609"/>
      <c r="K1609"/>
      <c r="L1609"/>
      <c r="M1609"/>
    </row>
    <row r="1610" spans="1:13" x14ac:dyDescent="0.2">
      <c r="A1610"/>
      <c r="B1610"/>
      <c r="C1610"/>
      <c r="E1610"/>
      <c r="F1610"/>
      <c r="H1610"/>
      <c r="I1610"/>
      <c r="J1610"/>
      <c r="K1610"/>
      <c r="L1610"/>
      <c r="M1610"/>
    </row>
    <row r="1611" spans="1:13" x14ac:dyDescent="0.2">
      <c r="A1611"/>
      <c r="B1611"/>
      <c r="C1611"/>
      <c r="E1611"/>
      <c r="F1611"/>
      <c r="H1611"/>
      <c r="I1611"/>
      <c r="J1611"/>
      <c r="K1611"/>
      <c r="L1611"/>
      <c r="M1611"/>
    </row>
    <row r="1612" spans="1:13" x14ac:dyDescent="0.2">
      <c r="A1612"/>
      <c r="B1612"/>
      <c r="C1612"/>
      <c r="E1612"/>
      <c r="F1612"/>
      <c r="H1612"/>
      <c r="I1612"/>
      <c r="J1612"/>
      <c r="K1612"/>
      <c r="L1612"/>
      <c r="M1612"/>
    </row>
    <row r="1613" spans="1:13" x14ac:dyDescent="0.2">
      <c r="A1613"/>
      <c r="B1613"/>
      <c r="C1613"/>
      <c r="E1613"/>
      <c r="F1613"/>
      <c r="H1613"/>
      <c r="I1613"/>
      <c r="J1613"/>
      <c r="K1613"/>
      <c r="L1613"/>
      <c r="M1613"/>
    </row>
    <row r="1614" spans="1:13" x14ac:dyDescent="0.2">
      <c r="A1614"/>
      <c r="B1614"/>
      <c r="C1614"/>
      <c r="E1614"/>
      <c r="F1614"/>
      <c r="H1614"/>
      <c r="I1614"/>
      <c r="J1614"/>
      <c r="K1614"/>
      <c r="L1614"/>
      <c r="M1614"/>
    </row>
    <row r="1615" spans="1:13" x14ac:dyDescent="0.2">
      <c r="A1615"/>
      <c r="B1615"/>
      <c r="C1615"/>
      <c r="E1615"/>
      <c r="F1615"/>
      <c r="H1615"/>
      <c r="I1615"/>
      <c r="J1615"/>
      <c r="K1615"/>
      <c r="L1615"/>
      <c r="M1615"/>
    </row>
    <row r="1616" spans="1:13" x14ac:dyDescent="0.2">
      <c r="A1616"/>
      <c r="B1616"/>
      <c r="C1616"/>
      <c r="E1616"/>
      <c r="F1616"/>
      <c r="H1616"/>
      <c r="I1616"/>
      <c r="J1616"/>
      <c r="K1616"/>
      <c r="L1616"/>
      <c r="M1616"/>
    </row>
    <row r="1617" spans="1:13" x14ac:dyDescent="0.2">
      <c r="A1617"/>
      <c r="B1617"/>
      <c r="C1617"/>
      <c r="E1617"/>
      <c r="F1617"/>
      <c r="H1617"/>
      <c r="I1617"/>
      <c r="J1617"/>
      <c r="K1617"/>
      <c r="L1617"/>
      <c r="M1617"/>
    </row>
    <row r="1618" spans="1:13" x14ac:dyDescent="0.2">
      <c r="A1618"/>
      <c r="B1618"/>
      <c r="C1618"/>
      <c r="E1618"/>
      <c r="F1618"/>
      <c r="H1618"/>
      <c r="I1618"/>
      <c r="J1618"/>
      <c r="K1618"/>
      <c r="L1618"/>
      <c r="M1618"/>
    </row>
    <row r="1619" spans="1:13" x14ac:dyDescent="0.2">
      <c r="A1619"/>
      <c r="B1619"/>
      <c r="C1619"/>
      <c r="E1619"/>
      <c r="F1619"/>
      <c r="H1619"/>
      <c r="I1619"/>
      <c r="J1619"/>
      <c r="K1619"/>
      <c r="L1619"/>
      <c r="M1619"/>
    </row>
    <row r="1620" spans="1:13" x14ac:dyDescent="0.2">
      <c r="A1620"/>
      <c r="B1620"/>
      <c r="C1620"/>
      <c r="E1620"/>
      <c r="F1620"/>
      <c r="H1620"/>
      <c r="I1620"/>
      <c r="J1620"/>
      <c r="K1620"/>
      <c r="L1620"/>
      <c r="M1620"/>
    </row>
    <row r="1621" spans="1:13" x14ac:dyDescent="0.2">
      <c r="A1621"/>
      <c r="B1621"/>
      <c r="C1621"/>
      <c r="E1621"/>
      <c r="F1621"/>
      <c r="H1621"/>
      <c r="I1621"/>
      <c r="J1621"/>
      <c r="K1621"/>
      <c r="L1621"/>
      <c r="M1621"/>
    </row>
    <row r="1622" spans="1:13" x14ac:dyDescent="0.2">
      <c r="A1622"/>
      <c r="B1622"/>
      <c r="C1622"/>
      <c r="E1622"/>
      <c r="F1622"/>
      <c r="H1622"/>
      <c r="I1622"/>
      <c r="J1622"/>
      <c r="K1622"/>
      <c r="L1622"/>
      <c r="M1622"/>
    </row>
    <row r="1623" spans="1:13" x14ac:dyDescent="0.2">
      <c r="A1623"/>
      <c r="B1623"/>
      <c r="C1623"/>
      <c r="E1623"/>
      <c r="F1623"/>
      <c r="H1623"/>
      <c r="I1623"/>
      <c r="J1623"/>
      <c r="K1623"/>
      <c r="L1623"/>
      <c r="M1623"/>
    </row>
    <row r="1624" spans="1:13" x14ac:dyDescent="0.2">
      <c r="A1624"/>
      <c r="B1624"/>
      <c r="C1624"/>
      <c r="E1624"/>
      <c r="F1624"/>
      <c r="H1624"/>
      <c r="I1624"/>
      <c r="J1624"/>
      <c r="K1624"/>
      <c r="L1624"/>
      <c r="M1624"/>
    </row>
    <row r="1625" spans="1:13" x14ac:dyDescent="0.2">
      <c r="A1625"/>
      <c r="B1625"/>
      <c r="C1625"/>
      <c r="E1625"/>
      <c r="F1625"/>
      <c r="H1625"/>
      <c r="I1625"/>
      <c r="J1625"/>
      <c r="K1625"/>
      <c r="L1625"/>
      <c r="M1625"/>
    </row>
    <row r="1626" spans="1:13" x14ac:dyDescent="0.2">
      <c r="A1626"/>
      <c r="B1626"/>
      <c r="C1626"/>
      <c r="E1626"/>
      <c r="F1626"/>
      <c r="H1626"/>
      <c r="I1626"/>
      <c r="J1626"/>
      <c r="K1626"/>
      <c r="L1626"/>
      <c r="M1626"/>
    </row>
    <row r="1627" spans="1:13" x14ac:dyDescent="0.2">
      <c r="A1627"/>
      <c r="B1627"/>
      <c r="C1627"/>
      <c r="E1627"/>
      <c r="F1627"/>
      <c r="H1627"/>
      <c r="I1627"/>
      <c r="J1627"/>
      <c r="K1627"/>
      <c r="L1627"/>
      <c r="M1627"/>
    </row>
    <row r="1628" spans="1:13" x14ac:dyDescent="0.2">
      <c r="A1628"/>
      <c r="B1628"/>
      <c r="C1628"/>
      <c r="E1628"/>
      <c r="F1628"/>
      <c r="H1628"/>
      <c r="I1628"/>
      <c r="J1628"/>
      <c r="K1628"/>
      <c r="L1628"/>
      <c r="M1628"/>
    </row>
    <row r="1629" spans="1:13" x14ac:dyDescent="0.2">
      <c r="A1629"/>
      <c r="B1629"/>
      <c r="C1629"/>
      <c r="E1629"/>
      <c r="F1629"/>
      <c r="H1629"/>
      <c r="I1629"/>
      <c r="J1629"/>
      <c r="K1629"/>
      <c r="L1629"/>
      <c r="M1629"/>
    </row>
    <row r="1630" spans="1:13" x14ac:dyDescent="0.2">
      <c r="A1630"/>
      <c r="B1630"/>
      <c r="C1630"/>
      <c r="E1630"/>
      <c r="F1630"/>
      <c r="H1630"/>
      <c r="I1630"/>
      <c r="J1630"/>
      <c r="K1630"/>
      <c r="L1630"/>
      <c r="M1630"/>
    </row>
    <row r="1631" spans="1:13" x14ac:dyDescent="0.2">
      <c r="A1631"/>
      <c r="B1631"/>
      <c r="C1631"/>
      <c r="E1631"/>
      <c r="F1631"/>
      <c r="H1631"/>
      <c r="I1631"/>
      <c r="J1631"/>
      <c r="K1631"/>
      <c r="L1631"/>
      <c r="M1631"/>
    </row>
    <row r="1632" spans="1:13" x14ac:dyDescent="0.2">
      <c r="A1632"/>
      <c r="B1632"/>
      <c r="C1632"/>
      <c r="E1632"/>
      <c r="F1632"/>
      <c r="H1632"/>
      <c r="I1632"/>
      <c r="J1632"/>
      <c r="K1632"/>
      <c r="L1632"/>
      <c r="M1632"/>
    </row>
    <row r="1633" spans="1:13" x14ac:dyDescent="0.2">
      <c r="A1633"/>
      <c r="B1633"/>
      <c r="C1633"/>
      <c r="E1633"/>
      <c r="F1633"/>
      <c r="H1633"/>
      <c r="I1633"/>
      <c r="J1633"/>
      <c r="K1633"/>
      <c r="L1633"/>
      <c r="M1633"/>
    </row>
    <row r="1634" spans="1:13" x14ac:dyDescent="0.2">
      <c r="A1634"/>
      <c r="B1634"/>
      <c r="C1634"/>
      <c r="E1634"/>
      <c r="F1634"/>
      <c r="H1634"/>
      <c r="I1634"/>
      <c r="J1634"/>
      <c r="K1634"/>
      <c r="L1634"/>
      <c r="M1634"/>
    </row>
    <row r="1635" spans="1:13" x14ac:dyDescent="0.2">
      <c r="A1635"/>
      <c r="B1635"/>
      <c r="C1635"/>
      <c r="E1635"/>
      <c r="F1635"/>
      <c r="H1635"/>
      <c r="I1635"/>
      <c r="J1635"/>
      <c r="K1635"/>
      <c r="L1635"/>
      <c r="M1635"/>
    </row>
    <row r="1636" spans="1:13" x14ac:dyDescent="0.2">
      <c r="A1636"/>
      <c r="B1636"/>
      <c r="C1636"/>
      <c r="E1636"/>
      <c r="F1636"/>
      <c r="H1636"/>
      <c r="I1636"/>
      <c r="J1636"/>
      <c r="K1636"/>
      <c r="L1636"/>
      <c r="M1636"/>
    </row>
    <row r="1637" spans="1:13" x14ac:dyDescent="0.2">
      <c r="A1637"/>
      <c r="B1637"/>
      <c r="C1637"/>
      <c r="E1637"/>
      <c r="F1637"/>
      <c r="H1637"/>
      <c r="I1637"/>
      <c r="J1637"/>
      <c r="K1637"/>
      <c r="L1637"/>
      <c r="M1637"/>
    </row>
    <row r="1638" spans="1:13" x14ac:dyDescent="0.2">
      <c r="A1638"/>
      <c r="B1638"/>
      <c r="C1638"/>
      <c r="E1638"/>
      <c r="F1638"/>
      <c r="H1638"/>
      <c r="I1638"/>
      <c r="J1638"/>
      <c r="K1638"/>
      <c r="L1638"/>
      <c r="M1638"/>
    </row>
    <row r="1639" spans="1:13" x14ac:dyDescent="0.2">
      <c r="A1639"/>
      <c r="B1639"/>
      <c r="C1639"/>
      <c r="E1639"/>
      <c r="F1639"/>
      <c r="H1639"/>
      <c r="I1639"/>
      <c r="J1639"/>
      <c r="K1639"/>
      <c r="L1639"/>
      <c r="M1639"/>
    </row>
    <row r="1640" spans="1:13" x14ac:dyDescent="0.2">
      <c r="A1640"/>
      <c r="B1640"/>
      <c r="C1640"/>
      <c r="E1640"/>
      <c r="F1640"/>
      <c r="H1640"/>
      <c r="I1640"/>
      <c r="J1640"/>
      <c r="K1640"/>
      <c r="L1640"/>
      <c r="M1640"/>
    </row>
    <row r="1641" spans="1:13" x14ac:dyDescent="0.2">
      <c r="A1641"/>
      <c r="B1641"/>
      <c r="C1641"/>
      <c r="E1641"/>
      <c r="F1641"/>
      <c r="H1641"/>
      <c r="I1641"/>
      <c r="J1641"/>
      <c r="K1641"/>
      <c r="L1641"/>
      <c r="M1641"/>
    </row>
    <row r="1642" spans="1:13" x14ac:dyDescent="0.2">
      <c r="A1642"/>
      <c r="B1642"/>
      <c r="C1642"/>
      <c r="E1642"/>
      <c r="F1642"/>
      <c r="H1642"/>
      <c r="I1642"/>
      <c r="J1642"/>
      <c r="K1642"/>
      <c r="L1642"/>
      <c r="M1642"/>
    </row>
    <row r="1643" spans="1:13" x14ac:dyDescent="0.2">
      <c r="A1643"/>
      <c r="B1643"/>
      <c r="C1643"/>
      <c r="E1643"/>
      <c r="F1643"/>
      <c r="H1643"/>
      <c r="I1643"/>
      <c r="J1643"/>
      <c r="K1643"/>
      <c r="L1643"/>
      <c r="M1643"/>
    </row>
    <row r="1644" spans="1:13" x14ac:dyDescent="0.2">
      <c r="A1644"/>
      <c r="B1644"/>
      <c r="C1644"/>
      <c r="E1644"/>
      <c r="F1644"/>
      <c r="H1644"/>
      <c r="I1644"/>
      <c r="J1644"/>
      <c r="K1644"/>
      <c r="L1644"/>
      <c r="M1644"/>
    </row>
    <row r="1645" spans="1:13" x14ac:dyDescent="0.2">
      <c r="A1645"/>
      <c r="B1645"/>
      <c r="C1645"/>
      <c r="E1645"/>
      <c r="F1645"/>
      <c r="H1645"/>
      <c r="I1645"/>
      <c r="J1645"/>
      <c r="K1645"/>
      <c r="L1645"/>
      <c r="M1645"/>
    </row>
    <row r="1646" spans="1:13" x14ac:dyDescent="0.2">
      <c r="A1646"/>
      <c r="B1646"/>
      <c r="C1646"/>
      <c r="E1646"/>
      <c r="F1646"/>
      <c r="H1646"/>
      <c r="I1646"/>
      <c r="J1646"/>
      <c r="K1646"/>
      <c r="L1646"/>
      <c r="M1646"/>
    </row>
    <row r="1647" spans="1:13" x14ac:dyDescent="0.2">
      <c r="A1647"/>
      <c r="B1647"/>
      <c r="C1647"/>
      <c r="E1647"/>
      <c r="F1647"/>
      <c r="H1647"/>
      <c r="I1647"/>
      <c r="J1647"/>
      <c r="K1647"/>
      <c r="L1647"/>
      <c r="M1647"/>
    </row>
    <row r="1648" spans="1:13" x14ac:dyDescent="0.2">
      <c r="A1648"/>
      <c r="B1648"/>
      <c r="C1648"/>
      <c r="E1648"/>
      <c r="F1648"/>
      <c r="H1648"/>
      <c r="I1648"/>
      <c r="J1648"/>
      <c r="K1648"/>
      <c r="L1648"/>
      <c r="M1648"/>
    </row>
    <row r="1649" spans="1:13" x14ac:dyDescent="0.2">
      <c r="A1649"/>
      <c r="B1649"/>
      <c r="C1649"/>
      <c r="E1649"/>
      <c r="F1649"/>
      <c r="H1649"/>
      <c r="I1649"/>
      <c r="J1649"/>
      <c r="K1649"/>
      <c r="L1649"/>
      <c r="M1649"/>
    </row>
    <row r="1650" spans="1:13" x14ac:dyDescent="0.2">
      <c r="A1650"/>
      <c r="B1650"/>
      <c r="C1650"/>
      <c r="E1650"/>
      <c r="F1650"/>
      <c r="H1650"/>
      <c r="I1650"/>
      <c r="J1650"/>
      <c r="K1650"/>
      <c r="L1650"/>
      <c r="M1650"/>
    </row>
    <row r="1651" spans="1:13" x14ac:dyDescent="0.2">
      <c r="A1651"/>
      <c r="B1651"/>
      <c r="C1651"/>
      <c r="E1651"/>
      <c r="F1651"/>
      <c r="H1651"/>
      <c r="I1651"/>
      <c r="J1651"/>
      <c r="K1651"/>
      <c r="L1651"/>
      <c r="M1651"/>
    </row>
    <row r="1652" spans="1:13" x14ac:dyDescent="0.2">
      <c r="A1652"/>
      <c r="B1652"/>
      <c r="C1652"/>
      <c r="E1652"/>
      <c r="F1652"/>
      <c r="H1652"/>
      <c r="I1652"/>
      <c r="J1652"/>
      <c r="K1652"/>
      <c r="L1652"/>
      <c r="M1652"/>
    </row>
    <row r="1653" spans="1:13" x14ac:dyDescent="0.2">
      <c r="A1653"/>
      <c r="B1653"/>
      <c r="C1653"/>
      <c r="E1653"/>
      <c r="F1653"/>
      <c r="H1653"/>
      <c r="I1653"/>
      <c r="J1653"/>
      <c r="K1653"/>
      <c r="L1653"/>
      <c r="M1653"/>
    </row>
    <row r="1654" spans="1:13" x14ac:dyDescent="0.2">
      <c r="A1654"/>
      <c r="B1654"/>
      <c r="C1654"/>
      <c r="E1654"/>
      <c r="F1654"/>
      <c r="H1654"/>
      <c r="I1654"/>
      <c r="J1654"/>
      <c r="K1654"/>
      <c r="L1654"/>
      <c r="M1654"/>
    </row>
    <row r="1655" spans="1:13" x14ac:dyDescent="0.2">
      <c r="A1655"/>
      <c r="B1655"/>
      <c r="C1655"/>
      <c r="E1655"/>
      <c r="F1655"/>
      <c r="H1655"/>
      <c r="I1655"/>
      <c r="J1655"/>
      <c r="K1655"/>
      <c r="L1655"/>
      <c r="M1655"/>
    </row>
    <row r="1656" spans="1:13" x14ac:dyDescent="0.2">
      <c r="A1656"/>
      <c r="B1656"/>
      <c r="C1656"/>
      <c r="E1656"/>
      <c r="F1656"/>
      <c r="H1656"/>
      <c r="I1656"/>
      <c r="J1656"/>
      <c r="K1656"/>
      <c r="L1656"/>
      <c r="M1656"/>
    </row>
    <row r="1657" spans="1:13" x14ac:dyDescent="0.2">
      <c r="A1657"/>
      <c r="B1657"/>
      <c r="C1657"/>
      <c r="E1657"/>
      <c r="F1657"/>
      <c r="H1657"/>
      <c r="I1657"/>
      <c r="J1657"/>
      <c r="K1657"/>
      <c r="L1657"/>
      <c r="M1657"/>
    </row>
    <row r="1658" spans="1:13" x14ac:dyDescent="0.2">
      <c r="A1658"/>
      <c r="B1658"/>
      <c r="C1658"/>
      <c r="E1658"/>
      <c r="F1658"/>
      <c r="H1658"/>
      <c r="I1658"/>
      <c r="J1658"/>
      <c r="K1658"/>
      <c r="L1658"/>
      <c r="M1658"/>
    </row>
    <row r="1659" spans="1:13" x14ac:dyDescent="0.2">
      <c r="A1659"/>
      <c r="B1659"/>
      <c r="C1659"/>
      <c r="E1659"/>
      <c r="F1659"/>
      <c r="H1659"/>
      <c r="I1659"/>
      <c r="J1659"/>
      <c r="K1659"/>
      <c r="L1659"/>
      <c r="M1659"/>
    </row>
    <row r="1660" spans="1:13" x14ac:dyDescent="0.2">
      <c r="A1660"/>
      <c r="B1660"/>
      <c r="C1660"/>
      <c r="E1660"/>
      <c r="F1660"/>
      <c r="H1660"/>
      <c r="I1660"/>
      <c r="J1660"/>
      <c r="K1660"/>
      <c r="L1660"/>
      <c r="M1660"/>
    </row>
    <row r="1661" spans="1:13" x14ac:dyDescent="0.2">
      <c r="A1661"/>
      <c r="B1661"/>
      <c r="C1661"/>
      <c r="E1661"/>
      <c r="F1661"/>
      <c r="H1661"/>
      <c r="I1661"/>
      <c r="J1661"/>
      <c r="K1661"/>
      <c r="L1661"/>
      <c r="M1661"/>
    </row>
    <row r="1662" spans="1:13" x14ac:dyDescent="0.2">
      <c r="A1662"/>
      <c r="B1662"/>
      <c r="C1662"/>
      <c r="E1662"/>
      <c r="F1662"/>
      <c r="H1662"/>
      <c r="I1662"/>
      <c r="J1662"/>
      <c r="K1662"/>
      <c r="L1662"/>
      <c r="M1662"/>
    </row>
    <row r="1663" spans="1:13" x14ac:dyDescent="0.2">
      <c r="A1663"/>
      <c r="B1663"/>
      <c r="C1663"/>
      <c r="E1663"/>
      <c r="F1663"/>
      <c r="H1663"/>
      <c r="I1663"/>
      <c r="J1663"/>
      <c r="K1663"/>
      <c r="L1663"/>
      <c r="M1663"/>
    </row>
    <row r="1664" spans="1:13" x14ac:dyDescent="0.2">
      <c r="A1664"/>
      <c r="B1664"/>
      <c r="C1664"/>
      <c r="E1664"/>
      <c r="F1664"/>
      <c r="H1664"/>
      <c r="I1664"/>
      <c r="J1664"/>
      <c r="K1664"/>
      <c r="L1664"/>
      <c r="M1664"/>
    </row>
    <row r="1665" spans="1:13" x14ac:dyDescent="0.2">
      <c r="A1665"/>
      <c r="B1665"/>
      <c r="C1665"/>
      <c r="E1665"/>
      <c r="F1665"/>
      <c r="H1665"/>
      <c r="I1665"/>
      <c r="J1665"/>
      <c r="K1665"/>
      <c r="L1665"/>
      <c r="M1665"/>
    </row>
    <row r="1666" spans="1:13" x14ac:dyDescent="0.2">
      <c r="A1666"/>
      <c r="B1666"/>
      <c r="C1666"/>
      <c r="E1666"/>
      <c r="F1666"/>
      <c r="H1666"/>
      <c r="I1666"/>
      <c r="J1666"/>
      <c r="K1666"/>
      <c r="L1666"/>
      <c r="M1666"/>
    </row>
    <row r="1667" spans="1:13" x14ac:dyDescent="0.2">
      <c r="A1667"/>
      <c r="B1667"/>
      <c r="C1667"/>
      <c r="E1667"/>
      <c r="F1667"/>
      <c r="H1667"/>
      <c r="I1667"/>
      <c r="J1667"/>
      <c r="K1667"/>
      <c r="L1667"/>
      <c r="M1667"/>
    </row>
    <row r="1668" spans="1:13" x14ac:dyDescent="0.2">
      <c r="A1668"/>
      <c r="B1668"/>
      <c r="C1668"/>
      <c r="E1668"/>
      <c r="F1668"/>
      <c r="H1668"/>
      <c r="I1668"/>
      <c r="J1668"/>
      <c r="K1668"/>
      <c r="L1668"/>
      <c r="M1668"/>
    </row>
    <row r="1669" spans="1:13" x14ac:dyDescent="0.2">
      <c r="A1669"/>
      <c r="B1669"/>
      <c r="C1669"/>
      <c r="E1669"/>
      <c r="F1669"/>
      <c r="H1669"/>
      <c r="I1669"/>
      <c r="J1669"/>
      <c r="K1669"/>
      <c r="L1669"/>
      <c r="M1669"/>
    </row>
    <row r="1670" spans="1:13" x14ac:dyDescent="0.2">
      <c r="A1670"/>
      <c r="B1670"/>
      <c r="C1670"/>
      <c r="E1670"/>
      <c r="F1670"/>
      <c r="H1670"/>
      <c r="I1670"/>
      <c r="J1670"/>
      <c r="K1670"/>
      <c r="L1670"/>
      <c r="M1670"/>
    </row>
    <row r="1671" spans="1:13" x14ac:dyDescent="0.2">
      <c r="A1671"/>
      <c r="B1671"/>
      <c r="C1671"/>
      <c r="E1671"/>
      <c r="F1671"/>
      <c r="H1671"/>
      <c r="I1671"/>
      <c r="J1671"/>
      <c r="K1671"/>
      <c r="L1671"/>
      <c r="M1671"/>
    </row>
    <row r="1672" spans="1:13" x14ac:dyDescent="0.2">
      <c r="A1672"/>
      <c r="B1672"/>
      <c r="C1672"/>
      <c r="E1672"/>
      <c r="F1672"/>
      <c r="H1672"/>
      <c r="I1672"/>
      <c r="J1672"/>
      <c r="K1672"/>
      <c r="L1672"/>
      <c r="M1672"/>
    </row>
    <row r="1673" spans="1:13" x14ac:dyDescent="0.2">
      <c r="A1673"/>
      <c r="B1673"/>
      <c r="C1673"/>
      <c r="E1673"/>
      <c r="F1673"/>
      <c r="H1673"/>
      <c r="I1673"/>
      <c r="J1673"/>
      <c r="K1673"/>
      <c r="L1673"/>
      <c r="M1673"/>
    </row>
    <row r="1674" spans="1:13" x14ac:dyDescent="0.2">
      <c r="A1674"/>
      <c r="B1674"/>
      <c r="C1674"/>
      <c r="E1674"/>
      <c r="F1674"/>
      <c r="H1674"/>
      <c r="I1674"/>
      <c r="J1674"/>
      <c r="K1674"/>
      <c r="L1674"/>
      <c r="M1674"/>
    </row>
    <row r="1675" spans="1:13" x14ac:dyDescent="0.2">
      <c r="A1675"/>
      <c r="B1675"/>
      <c r="C1675"/>
      <c r="E1675"/>
      <c r="F1675"/>
      <c r="H1675"/>
      <c r="I1675"/>
      <c r="J1675"/>
      <c r="K1675"/>
      <c r="L1675"/>
      <c r="M1675"/>
    </row>
    <row r="1676" spans="1:13" x14ac:dyDescent="0.2">
      <c r="A1676"/>
      <c r="B1676"/>
      <c r="C1676"/>
      <c r="E1676"/>
      <c r="F1676"/>
      <c r="H1676"/>
      <c r="I1676"/>
      <c r="J1676"/>
      <c r="K1676"/>
      <c r="L1676"/>
      <c r="M1676"/>
    </row>
    <row r="1677" spans="1:13" x14ac:dyDescent="0.2">
      <c r="A1677"/>
      <c r="B1677"/>
      <c r="C1677"/>
      <c r="E1677"/>
      <c r="F1677"/>
      <c r="H1677"/>
      <c r="I1677"/>
      <c r="J1677"/>
      <c r="K1677"/>
      <c r="L1677"/>
      <c r="M1677"/>
    </row>
    <row r="1678" spans="1:13" x14ac:dyDescent="0.2">
      <c r="A1678"/>
      <c r="B1678"/>
      <c r="C1678"/>
      <c r="E1678"/>
      <c r="F1678"/>
      <c r="H1678"/>
      <c r="I1678"/>
      <c r="J1678"/>
      <c r="K1678"/>
      <c r="L1678"/>
      <c r="M1678"/>
    </row>
    <row r="1679" spans="1:13" x14ac:dyDescent="0.2">
      <c r="A1679"/>
      <c r="B1679"/>
      <c r="C1679"/>
      <c r="E1679"/>
      <c r="F1679"/>
      <c r="H1679"/>
      <c r="I1679"/>
      <c r="J1679"/>
      <c r="K1679"/>
      <c r="L1679"/>
      <c r="M1679"/>
    </row>
    <row r="1680" spans="1:13" x14ac:dyDescent="0.2">
      <c r="A1680"/>
      <c r="B1680"/>
      <c r="C1680"/>
      <c r="E1680"/>
      <c r="F1680"/>
      <c r="H1680"/>
      <c r="I1680"/>
      <c r="J1680"/>
      <c r="K1680"/>
      <c r="L1680"/>
      <c r="M1680"/>
    </row>
    <row r="1681" spans="1:13" x14ac:dyDescent="0.2">
      <c r="A1681"/>
      <c r="B1681"/>
      <c r="C1681"/>
      <c r="E1681"/>
      <c r="F1681"/>
      <c r="H1681"/>
      <c r="I1681"/>
      <c r="J1681"/>
      <c r="K1681"/>
      <c r="L1681"/>
      <c r="M1681"/>
    </row>
    <row r="1682" spans="1:13" x14ac:dyDescent="0.2">
      <c r="A1682"/>
      <c r="B1682"/>
      <c r="C1682"/>
      <c r="E1682"/>
      <c r="F1682"/>
      <c r="H1682"/>
      <c r="I1682"/>
      <c r="J1682"/>
      <c r="K1682"/>
      <c r="L1682"/>
      <c r="M1682"/>
    </row>
    <row r="1683" spans="1:13" x14ac:dyDescent="0.2">
      <c r="A1683"/>
      <c r="B1683"/>
      <c r="C1683"/>
      <c r="E1683"/>
      <c r="F1683"/>
      <c r="H1683"/>
      <c r="I1683"/>
      <c r="J1683"/>
      <c r="K1683"/>
      <c r="L1683"/>
      <c r="M1683"/>
    </row>
    <row r="1684" spans="1:13" x14ac:dyDescent="0.2">
      <c r="A1684"/>
      <c r="B1684"/>
      <c r="C1684"/>
      <c r="E1684"/>
      <c r="F1684"/>
      <c r="H1684"/>
      <c r="I1684"/>
      <c r="J1684"/>
      <c r="K1684"/>
      <c r="L1684"/>
      <c r="M1684"/>
    </row>
    <row r="1685" spans="1:13" x14ac:dyDescent="0.2">
      <c r="A1685"/>
      <c r="B1685"/>
      <c r="C1685"/>
      <c r="E1685"/>
      <c r="F1685"/>
      <c r="H1685"/>
      <c r="I1685"/>
      <c r="J1685"/>
      <c r="K1685"/>
      <c r="L1685"/>
      <c r="M1685"/>
    </row>
    <row r="1686" spans="1:13" x14ac:dyDescent="0.2">
      <c r="A1686"/>
      <c r="B1686"/>
      <c r="C1686"/>
      <c r="E1686"/>
      <c r="F1686"/>
      <c r="H1686"/>
      <c r="I1686"/>
      <c r="J1686"/>
      <c r="K1686"/>
      <c r="L1686"/>
      <c r="M1686"/>
    </row>
    <row r="1687" spans="1:13" x14ac:dyDescent="0.2">
      <c r="A1687"/>
      <c r="B1687"/>
      <c r="C1687"/>
      <c r="E1687"/>
      <c r="F1687"/>
      <c r="H1687"/>
      <c r="I1687"/>
      <c r="J1687"/>
      <c r="K1687"/>
      <c r="L1687"/>
      <c r="M1687"/>
    </row>
    <row r="1688" spans="1:13" x14ac:dyDescent="0.2">
      <c r="A1688"/>
      <c r="B1688"/>
      <c r="C1688"/>
      <c r="E1688"/>
      <c r="F1688"/>
      <c r="H1688"/>
      <c r="I1688"/>
      <c r="J1688"/>
      <c r="K1688"/>
      <c r="L1688"/>
      <c r="M1688"/>
    </row>
    <row r="1689" spans="1:13" x14ac:dyDescent="0.2">
      <c r="A1689"/>
      <c r="B1689"/>
      <c r="C1689"/>
      <c r="E1689"/>
      <c r="F1689"/>
      <c r="H1689"/>
      <c r="I1689"/>
      <c r="J1689"/>
      <c r="K1689"/>
      <c r="L1689"/>
      <c r="M1689"/>
    </row>
    <row r="1690" spans="1:13" x14ac:dyDescent="0.2">
      <c r="A1690"/>
      <c r="B1690"/>
      <c r="C1690"/>
      <c r="E1690"/>
      <c r="F1690"/>
      <c r="H1690"/>
      <c r="I1690"/>
      <c r="J1690"/>
      <c r="K1690"/>
      <c r="L1690"/>
      <c r="M1690"/>
    </row>
    <row r="1691" spans="1:13" x14ac:dyDescent="0.2">
      <c r="A1691"/>
      <c r="B1691"/>
      <c r="C1691"/>
      <c r="E1691"/>
      <c r="F1691"/>
      <c r="H1691"/>
      <c r="I1691"/>
      <c r="J1691"/>
      <c r="K1691"/>
      <c r="L1691"/>
      <c r="M1691"/>
    </row>
    <row r="1692" spans="1:13" x14ac:dyDescent="0.2">
      <c r="A1692"/>
      <c r="B1692"/>
      <c r="C1692"/>
      <c r="E1692"/>
      <c r="F1692"/>
      <c r="H1692"/>
      <c r="I1692"/>
      <c r="J1692"/>
      <c r="K1692"/>
      <c r="L1692"/>
      <c r="M1692"/>
    </row>
    <row r="1693" spans="1:13" x14ac:dyDescent="0.2">
      <c r="A1693"/>
      <c r="B1693"/>
      <c r="C1693"/>
      <c r="E1693"/>
      <c r="F1693"/>
      <c r="H1693"/>
      <c r="I1693"/>
      <c r="J1693"/>
      <c r="K1693"/>
      <c r="L1693"/>
      <c r="M1693"/>
    </row>
    <row r="1694" spans="1:13" x14ac:dyDescent="0.2">
      <c r="A1694"/>
      <c r="B1694"/>
      <c r="C1694"/>
      <c r="E1694"/>
      <c r="F1694"/>
      <c r="H1694"/>
      <c r="I1694"/>
      <c r="J1694"/>
      <c r="K1694"/>
      <c r="L1694"/>
      <c r="M1694"/>
    </row>
    <row r="1695" spans="1:13" x14ac:dyDescent="0.2">
      <c r="A1695"/>
      <c r="B1695"/>
      <c r="C1695"/>
      <c r="E1695"/>
      <c r="F1695"/>
      <c r="H1695"/>
      <c r="I1695"/>
      <c r="J1695"/>
      <c r="K1695"/>
      <c r="L1695"/>
      <c r="M1695"/>
    </row>
    <row r="1696" spans="1:13" x14ac:dyDescent="0.2">
      <c r="A1696"/>
      <c r="B1696"/>
      <c r="C1696"/>
      <c r="E1696"/>
      <c r="F1696"/>
      <c r="H1696"/>
      <c r="I1696"/>
      <c r="J1696"/>
      <c r="K1696"/>
      <c r="L1696"/>
      <c r="M1696"/>
    </row>
    <row r="1697" spans="1:13" x14ac:dyDescent="0.2">
      <c r="A1697"/>
      <c r="B1697"/>
      <c r="C1697"/>
      <c r="E1697"/>
      <c r="F1697"/>
      <c r="H1697"/>
      <c r="I1697"/>
      <c r="J1697"/>
      <c r="K1697"/>
      <c r="L1697"/>
      <c r="M1697"/>
    </row>
    <row r="1698" spans="1:13" x14ac:dyDescent="0.2">
      <c r="A1698"/>
      <c r="B1698"/>
      <c r="C1698"/>
      <c r="E1698"/>
      <c r="F1698"/>
      <c r="H1698"/>
      <c r="I1698"/>
      <c r="J1698"/>
      <c r="K1698"/>
      <c r="L1698"/>
      <c r="M1698"/>
    </row>
    <row r="1699" spans="1:13" x14ac:dyDescent="0.2">
      <c r="A1699"/>
      <c r="B1699"/>
      <c r="C1699"/>
      <c r="E1699"/>
      <c r="F1699"/>
      <c r="H1699"/>
      <c r="I1699"/>
      <c r="J1699"/>
      <c r="K1699"/>
      <c r="L1699"/>
      <c r="M1699"/>
    </row>
    <row r="1700" spans="1:13" x14ac:dyDescent="0.2">
      <c r="A1700"/>
      <c r="B1700"/>
      <c r="C1700"/>
      <c r="E1700"/>
      <c r="F1700"/>
      <c r="H1700"/>
      <c r="I1700"/>
      <c r="J1700"/>
      <c r="K1700"/>
      <c r="L1700"/>
      <c r="M1700"/>
    </row>
    <row r="1701" spans="1:13" x14ac:dyDescent="0.2">
      <c r="A1701"/>
      <c r="B1701"/>
      <c r="C1701"/>
      <c r="E1701"/>
      <c r="F1701"/>
      <c r="H1701"/>
      <c r="I1701"/>
      <c r="J1701"/>
      <c r="K1701"/>
      <c r="L1701"/>
      <c r="M1701"/>
    </row>
    <row r="1702" spans="1:13" x14ac:dyDescent="0.2">
      <c r="A1702"/>
      <c r="B1702"/>
      <c r="C1702"/>
      <c r="E1702"/>
      <c r="F1702"/>
      <c r="H1702"/>
      <c r="I1702"/>
      <c r="J1702"/>
      <c r="K1702"/>
      <c r="L1702"/>
      <c r="M1702"/>
    </row>
    <row r="1703" spans="1:13" x14ac:dyDescent="0.2">
      <c r="A1703"/>
      <c r="B1703"/>
      <c r="C1703"/>
      <c r="E1703"/>
      <c r="F1703"/>
      <c r="H1703"/>
      <c r="I1703"/>
      <c r="J1703"/>
      <c r="K1703"/>
      <c r="L1703"/>
      <c r="M1703"/>
    </row>
    <row r="1704" spans="1:13" x14ac:dyDescent="0.2">
      <c r="A1704"/>
      <c r="B1704"/>
      <c r="C1704"/>
      <c r="E1704"/>
      <c r="F1704"/>
      <c r="H1704"/>
      <c r="I1704"/>
      <c r="J1704"/>
      <c r="K1704"/>
      <c r="L1704"/>
      <c r="M1704"/>
    </row>
    <row r="1705" spans="1:13" x14ac:dyDescent="0.2">
      <c r="A1705"/>
      <c r="B1705"/>
      <c r="C1705"/>
      <c r="E1705"/>
      <c r="F1705"/>
      <c r="H1705"/>
      <c r="I1705"/>
      <c r="J1705"/>
      <c r="K1705"/>
      <c r="L1705"/>
      <c r="M1705"/>
    </row>
    <row r="1706" spans="1:13" x14ac:dyDescent="0.2">
      <c r="A1706"/>
      <c r="B1706"/>
      <c r="C1706"/>
      <c r="E1706"/>
      <c r="F1706"/>
      <c r="H1706"/>
      <c r="I1706"/>
      <c r="J1706"/>
      <c r="K1706"/>
      <c r="L1706"/>
      <c r="M1706"/>
    </row>
    <row r="1707" spans="1:13" x14ac:dyDescent="0.2">
      <c r="A1707"/>
      <c r="B1707"/>
      <c r="C1707"/>
      <c r="E1707"/>
      <c r="F1707"/>
      <c r="H1707"/>
      <c r="I1707"/>
      <c r="J1707"/>
      <c r="K1707"/>
      <c r="L1707"/>
      <c r="M1707"/>
    </row>
    <row r="1708" spans="1:13" x14ac:dyDescent="0.2">
      <c r="A1708"/>
      <c r="B1708"/>
      <c r="C1708"/>
      <c r="E1708"/>
      <c r="F1708"/>
      <c r="H1708"/>
      <c r="I1708"/>
      <c r="J1708"/>
      <c r="K1708"/>
      <c r="L1708"/>
      <c r="M1708"/>
    </row>
    <row r="1709" spans="1:13" x14ac:dyDescent="0.2">
      <c r="A1709"/>
      <c r="B1709"/>
      <c r="C1709"/>
      <c r="E1709"/>
      <c r="F1709"/>
      <c r="H1709"/>
      <c r="I1709"/>
      <c r="J1709"/>
      <c r="K1709"/>
      <c r="L1709"/>
      <c r="M1709"/>
    </row>
    <row r="1710" spans="1:13" x14ac:dyDescent="0.2">
      <c r="A1710"/>
      <c r="B1710"/>
      <c r="C1710"/>
      <c r="E1710"/>
      <c r="F1710"/>
      <c r="H1710"/>
      <c r="I1710"/>
      <c r="J1710"/>
      <c r="K1710"/>
      <c r="L1710"/>
      <c r="M1710"/>
    </row>
    <row r="1711" spans="1:13" x14ac:dyDescent="0.2">
      <c r="A1711"/>
      <c r="B1711"/>
      <c r="C1711"/>
      <c r="E1711"/>
      <c r="F1711"/>
      <c r="H1711"/>
      <c r="I1711"/>
      <c r="J1711"/>
      <c r="K1711"/>
      <c r="L1711"/>
      <c r="M1711"/>
    </row>
    <row r="1712" spans="1:13" x14ac:dyDescent="0.2">
      <c r="A1712"/>
      <c r="B1712"/>
      <c r="C1712"/>
      <c r="E1712"/>
      <c r="F1712"/>
      <c r="H1712"/>
      <c r="I1712"/>
      <c r="J1712"/>
      <c r="K1712"/>
      <c r="L1712"/>
      <c r="M1712"/>
    </row>
    <row r="1713" spans="1:13" x14ac:dyDescent="0.2">
      <c r="A1713"/>
      <c r="B1713"/>
      <c r="C1713"/>
      <c r="E1713"/>
      <c r="F1713"/>
      <c r="H1713"/>
      <c r="I1713"/>
      <c r="J1713"/>
      <c r="K1713"/>
      <c r="L1713"/>
      <c r="M1713"/>
    </row>
    <row r="1714" spans="1:13" x14ac:dyDescent="0.2">
      <c r="A1714"/>
      <c r="B1714"/>
      <c r="C1714"/>
      <c r="E1714"/>
      <c r="F1714"/>
      <c r="H1714"/>
      <c r="I1714"/>
      <c r="J1714"/>
      <c r="K1714"/>
      <c r="L1714"/>
      <c r="M1714"/>
    </row>
    <row r="1715" spans="1:13" x14ac:dyDescent="0.2">
      <c r="A1715"/>
      <c r="B1715"/>
      <c r="C1715"/>
      <c r="E1715"/>
      <c r="F1715"/>
      <c r="H1715"/>
      <c r="I1715"/>
      <c r="J1715"/>
      <c r="K1715"/>
      <c r="L1715"/>
      <c r="M1715"/>
    </row>
    <row r="1716" spans="1:13" x14ac:dyDescent="0.2">
      <c r="A1716"/>
      <c r="B1716"/>
      <c r="C1716"/>
      <c r="E1716"/>
      <c r="F1716"/>
      <c r="H1716"/>
      <c r="I1716"/>
      <c r="J1716"/>
      <c r="K1716"/>
      <c r="L1716"/>
      <c r="M1716"/>
    </row>
    <row r="1717" spans="1:13" x14ac:dyDescent="0.2">
      <c r="A1717"/>
      <c r="B1717"/>
      <c r="C1717"/>
      <c r="E1717"/>
      <c r="F1717"/>
      <c r="H1717"/>
      <c r="I1717"/>
      <c r="J1717"/>
      <c r="K1717"/>
      <c r="L1717"/>
      <c r="M1717"/>
    </row>
    <row r="1718" spans="1:13" x14ac:dyDescent="0.2">
      <c r="A1718"/>
      <c r="B1718"/>
      <c r="C1718"/>
      <c r="E1718"/>
      <c r="F1718"/>
      <c r="H1718"/>
      <c r="I1718"/>
      <c r="J1718"/>
      <c r="K1718"/>
      <c r="L1718"/>
      <c r="M1718"/>
    </row>
    <row r="1719" spans="1:13" x14ac:dyDescent="0.2">
      <c r="A1719"/>
      <c r="B1719"/>
      <c r="C1719"/>
      <c r="E1719"/>
      <c r="F1719"/>
      <c r="H1719"/>
      <c r="I1719"/>
      <c r="J1719"/>
      <c r="K1719"/>
      <c r="L1719"/>
      <c r="M1719"/>
    </row>
    <row r="1720" spans="1:13" x14ac:dyDescent="0.2">
      <c r="A1720"/>
      <c r="B1720"/>
      <c r="C1720"/>
      <c r="E1720"/>
      <c r="F1720"/>
      <c r="H1720"/>
      <c r="I1720"/>
      <c r="J1720"/>
      <c r="K1720"/>
      <c r="L1720"/>
      <c r="M1720"/>
    </row>
    <row r="1721" spans="1:13" x14ac:dyDescent="0.2">
      <c r="A1721"/>
      <c r="B1721"/>
      <c r="C1721"/>
      <c r="E1721"/>
      <c r="F1721"/>
      <c r="H1721"/>
      <c r="I1721"/>
      <c r="J1721"/>
      <c r="K1721"/>
      <c r="L1721"/>
      <c r="M1721"/>
    </row>
    <row r="1722" spans="1:13" x14ac:dyDescent="0.2">
      <c r="A1722"/>
      <c r="B1722"/>
      <c r="C1722"/>
      <c r="E1722"/>
      <c r="F1722"/>
      <c r="H1722"/>
      <c r="I1722"/>
      <c r="J1722"/>
      <c r="K1722"/>
      <c r="L1722"/>
      <c r="M1722"/>
    </row>
    <row r="1723" spans="1:13" x14ac:dyDescent="0.2">
      <c r="A1723"/>
      <c r="B1723"/>
      <c r="C1723"/>
      <c r="E1723"/>
      <c r="F1723"/>
      <c r="H1723"/>
      <c r="I1723"/>
      <c r="J1723"/>
      <c r="K1723"/>
      <c r="L1723"/>
      <c r="M1723"/>
    </row>
    <row r="1724" spans="1:13" x14ac:dyDescent="0.2">
      <c r="A1724"/>
      <c r="B1724"/>
      <c r="C1724"/>
      <c r="E1724"/>
      <c r="F1724"/>
      <c r="H1724"/>
      <c r="I1724"/>
      <c r="J1724"/>
      <c r="K1724"/>
      <c r="L1724"/>
      <c r="M1724"/>
    </row>
    <row r="1725" spans="1:13" x14ac:dyDescent="0.2">
      <c r="A1725"/>
      <c r="B1725"/>
      <c r="C1725"/>
      <c r="E1725"/>
      <c r="F1725"/>
      <c r="H1725"/>
      <c r="I1725"/>
      <c r="J1725"/>
      <c r="K1725"/>
      <c r="L1725"/>
      <c r="M1725"/>
    </row>
    <row r="1726" spans="1:13" x14ac:dyDescent="0.2">
      <c r="A1726"/>
      <c r="B1726"/>
      <c r="C1726"/>
      <c r="E1726"/>
      <c r="F1726"/>
      <c r="H1726"/>
      <c r="I1726"/>
      <c r="J1726"/>
      <c r="K1726"/>
      <c r="L1726"/>
      <c r="M1726"/>
    </row>
    <row r="1727" spans="1:13" x14ac:dyDescent="0.2">
      <c r="A1727"/>
      <c r="B1727"/>
      <c r="C1727"/>
      <c r="E1727"/>
      <c r="F1727"/>
      <c r="H1727"/>
      <c r="I1727"/>
      <c r="J1727"/>
      <c r="K1727"/>
      <c r="L1727"/>
      <c r="M1727"/>
    </row>
    <row r="1728" spans="1:13" x14ac:dyDescent="0.2">
      <c r="A1728"/>
      <c r="B1728"/>
      <c r="C1728"/>
      <c r="E1728"/>
      <c r="F1728"/>
      <c r="H1728"/>
      <c r="I1728"/>
      <c r="J1728"/>
      <c r="K1728"/>
      <c r="L1728"/>
      <c r="M1728"/>
    </row>
    <row r="1729" spans="1:13" x14ac:dyDescent="0.2">
      <c r="A1729"/>
      <c r="B1729"/>
      <c r="C1729"/>
      <c r="E1729"/>
      <c r="F1729"/>
      <c r="H1729"/>
      <c r="I1729"/>
      <c r="J1729"/>
      <c r="K1729"/>
      <c r="L1729"/>
      <c r="M1729"/>
    </row>
    <row r="1730" spans="1:13" x14ac:dyDescent="0.2">
      <c r="A1730"/>
      <c r="B1730"/>
      <c r="C1730"/>
      <c r="E1730"/>
      <c r="F1730"/>
      <c r="H1730"/>
      <c r="I1730"/>
      <c r="J1730"/>
      <c r="K1730"/>
      <c r="L1730"/>
      <c r="M1730"/>
    </row>
    <row r="1731" spans="1:13" x14ac:dyDescent="0.2">
      <c r="A1731"/>
      <c r="B1731"/>
      <c r="C1731"/>
      <c r="E1731"/>
      <c r="F1731"/>
      <c r="H1731"/>
      <c r="I1731"/>
      <c r="J1731"/>
      <c r="K1731"/>
      <c r="L1731"/>
      <c r="M1731"/>
    </row>
    <row r="1732" spans="1:13" x14ac:dyDescent="0.2">
      <c r="A1732"/>
      <c r="B1732"/>
      <c r="C1732"/>
      <c r="E1732"/>
      <c r="F1732"/>
      <c r="H1732"/>
      <c r="I1732"/>
      <c r="J1732"/>
      <c r="K1732"/>
      <c r="L1732"/>
      <c r="M1732"/>
    </row>
    <row r="1733" spans="1:13" x14ac:dyDescent="0.2">
      <c r="A1733"/>
      <c r="B1733"/>
      <c r="C1733"/>
      <c r="E1733"/>
      <c r="F1733"/>
      <c r="H1733"/>
      <c r="I1733"/>
      <c r="J1733"/>
      <c r="K1733"/>
      <c r="L1733"/>
      <c r="M1733"/>
    </row>
    <row r="1734" spans="1:13" x14ac:dyDescent="0.2">
      <c r="A1734"/>
      <c r="B1734"/>
      <c r="C1734"/>
      <c r="E1734"/>
      <c r="F1734"/>
      <c r="H1734"/>
      <c r="I1734"/>
      <c r="J1734"/>
      <c r="K1734"/>
      <c r="L1734"/>
      <c r="M1734"/>
    </row>
    <row r="1735" spans="1:13" x14ac:dyDescent="0.2">
      <c r="A1735"/>
      <c r="B1735"/>
      <c r="C1735"/>
      <c r="E1735"/>
      <c r="F1735"/>
      <c r="H1735"/>
      <c r="I1735"/>
      <c r="J1735"/>
      <c r="K1735"/>
      <c r="L1735"/>
      <c r="M1735"/>
    </row>
    <row r="1736" spans="1:13" x14ac:dyDescent="0.2">
      <c r="A1736"/>
      <c r="B1736"/>
      <c r="C1736"/>
      <c r="E1736"/>
      <c r="F1736"/>
      <c r="H1736"/>
      <c r="I1736"/>
      <c r="J1736"/>
      <c r="K1736"/>
      <c r="L1736"/>
      <c r="M1736"/>
    </row>
    <row r="1737" spans="1:13" x14ac:dyDescent="0.2">
      <c r="A1737"/>
      <c r="B1737"/>
      <c r="C1737"/>
      <c r="E1737"/>
      <c r="F1737"/>
      <c r="H1737"/>
      <c r="I1737"/>
      <c r="J1737"/>
      <c r="K1737"/>
      <c r="L1737"/>
      <c r="M1737"/>
    </row>
    <row r="1738" spans="1:13" x14ac:dyDescent="0.2">
      <c r="A1738"/>
      <c r="B1738"/>
      <c r="C1738"/>
      <c r="E1738"/>
      <c r="F1738"/>
      <c r="H1738"/>
      <c r="I1738"/>
      <c r="J1738"/>
      <c r="K1738"/>
      <c r="L1738"/>
      <c r="M1738"/>
    </row>
    <row r="1739" spans="1:13" x14ac:dyDescent="0.2">
      <c r="A1739"/>
      <c r="B1739"/>
      <c r="C1739"/>
      <c r="E1739"/>
      <c r="F1739"/>
      <c r="H1739"/>
      <c r="I1739"/>
      <c r="J1739"/>
      <c r="K1739"/>
      <c r="L1739"/>
      <c r="M1739"/>
    </row>
    <row r="1740" spans="1:13" x14ac:dyDescent="0.2">
      <c r="A1740"/>
      <c r="B1740"/>
      <c r="C1740"/>
      <c r="E1740"/>
      <c r="F1740"/>
      <c r="H1740"/>
      <c r="I1740"/>
      <c r="J1740"/>
      <c r="K1740"/>
      <c r="L1740"/>
      <c r="M1740"/>
    </row>
    <row r="1741" spans="1:13" x14ac:dyDescent="0.2">
      <c r="A1741"/>
      <c r="B1741"/>
      <c r="C1741"/>
      <c r="E1741"/>
      <c r="F1741"/>
      <c r="H1741"/>
      <c r="I1741"/>
      <c r="J1741"/>
      <c r="K1741"/>
      <c r="L1741"/>
      <c r="M1741"/>
    </row>
    <row r="1742" spans="1:13" x14ac:dyDescent="0.2">
      <c r="A1742"/>
      <c r="B1742"/>
      <c r="C1742"/>
      <c r="E1742"/>
      <c r="F1742"/>
      <c r="H1742"/>
      <c r="I1742"/>
      <c r="J1742"/>
      <c r="K1742"/>
      <c r="L1742"/>
      <c r="M1742"/>
    </row>
    <row r="1743" spans="1:13" x14ac:dyDescent="0.2">
      <c r="A1743"/>
      <c r="B1743"/>
      <c r="C1743"/>
      <c r="E1743"/>
      <c r="F1743"/>
      <c r="H1743"/>
      <c r="I1743"/>
      <c r="J1743"/>
      <c r="K1743"/>
      <c r="L1743"/>
      <c r="M1743"/>
    </row>
    <row r="1744" spans="1:13" x14ac:dyDescent="0.2">
      <c r="A1744"/>
      <c r="B1744"/>
      <c r="C1744"/>
      <c r="E1744"/>
      <c r="F1744"/>
      <c r="H1744"/>
      <c r="I1744"/>
      <c r="J1744"/>
      <c r="K1744"/>
      <c r="L1744"/>
      <c r="M1744"/>
    </row>
    <row r="1745" spans="1:13" x14ac:dyDescent="0.2">
      <c r="A1745"/>
      <c r="B1745"/>
      <c r="C1745"/>
      <c r="E1745"/>
      <c r="F1745"/>
      <c r="H1745"/>
      <c r="I1745"/>
      <c r="J1745"/>
      <c r="K1745"/>
      <c r="L1745"/>
      <c r="M1745"/>
    </row>
    <row r="1746" spans="1:13" x14ac:dyDescent="0.2">
      <c r="A1746"/>
      <c r="B1746"/>
      <c r="C1746"/>
      <c r="E1746"/>
      <c r="F1746"/>
      <c r="H1746"/>
      <c r="I1746"/>
      <c r="J1746"/>
      <c r="K1746"/>
      <c r="L1746"/>
      <c r="M1746"/>
    </row>
    <row r="1747" spans="1:13" x14ac:dyDescent="0.2">
      <c r="A1747"/>
      <c r="B1747"/>
      <c r="C1747"/>
      <c r="E1747"/>
      <c r="F1747"/>
      <c r="H1747"/>
      <c r="I1747"/>
      <c r="J1747"/>
      <c r="K1747"/>
      <c r="L1747"/>
      <c r="M1747"/>
    </row>
    <row r="1748" spans="1:13" x14ac:dyDescent="0.2">
      <c r="A1748"/>
      <c r="B1748"/>
      <c r="C1748"/>
      <c r="E1748"/>
      <c r="F1748"/>
      <c r="H1748"/>
      <c r="I1748"/>
      <c r="J1748"/>
      <c r="K1748"/>
      <c r="L1748"/>
      <c r="M1748"/>
    </row>
    <row r="1749" spans="1:13" x14ac:dyDescent="0.2">
      <c r="A1749"/>
      <c r="B1749"/>
      <c r="C1749"/>
      <c r="E1749"/>
      <c r="F1749"/>
      <c r="H1749"/>
      <c r="I1749"/>
      <c r="J1749"/>
      <c r="K1749"/>
      <c r="L1749"/>
      <c r="M1749"/>
    </row>
    <row r="1750" spans="1:13" x14ac:dyDescent="0.2">
      <c r="A1750"/>
      <c r="B1750"/>
      <c r="C1750"/>
      <c r="E1750"/>
      <c r="F1750"/>
      <c r="H1750"/>
      <c r="I1750"/>
      <c r="J1750"/>
      <c r="K1750"/>
      <c r="L1750"/>
      <c r="M1750"/>
    </row>
    <row r="1751" spans="1:13" x14ac:dyDescent="0.2">
      <c r="A1751"/>
      <c r="B1751"/>
      <c r="C1751"/>
      <c r="E1751"/>
      <c r="F1751"/>
      <c r="H1751"/>
      <c r="I1751"/>
      <c r="J1751"/>
      <c r="K1751"/>
      <c r="L1751"/>
      <c r="M1751"/>
    </row>
    <row r="1752" spans="1:13" x14ac:dyDescent="0.2">
      <c r="A1752"/>
      <c r="B1752"/>
      <c r="C1752"/>
      <c r="E1752"/>
      <c r="F1752"/>
      <c r="H1752"/>
      <c r="I1752"/>
      <c r="J1752"/>
      <c r="K1752"/>
      <c r="L1752"/>
      <c r="M1752"/>
    </row>
    <row r="1753" spans="1:13" x14ac:dyDescent="0.2">
      <c r="A1753"/>
      <c r="B1753"/>
      <c r="C1753"/>
      <c r="E1753"/>
      <c r="F1753"/>
      <c r="H1753"/>
      <c r="I1753"/>
      <c r="J1753"/>
      <c r="K1753"/>
      <c r="L1753"/>
      <c r="M1753"/>
    </row>
    <row r="1754" spans="1:13" x14ac:dyDescent="0.2">
      <c r="A1754"/>
      <c r="B1754"/>
      <c r="C1754"/>
      <c r="E1754"/>
      <c r="F1754"/>
      <c r="H1754"/>
      <c r="I1754"/>
      <c r="J1754"/>
      <c r="K1754"/>
      <c r="L1754"/>
      <c r="M1754"/>
    </row>
    <row r="1755" spans="1:13" x14ac:dyDescent="0.2">
      <c r="A1755"/>
      <c r="B1755"/>
      <c r="C1755"/>
      <c r="E1755"/>
      <c r="F1755"/>
      <c r="H1755"/>
      <c r="I1755"/>
      <c r="J1755"/>
      <c r="K1755"/>
      <c r="L1755"/>
      <c r="M1755"/>
    </row>
    <row r="1756" spans="1:13" x14ac:dyDescent="0.2">
      <c r="A1756"/>
      <c r="B1756"/>
      <c r="C1756"/>
      <c r="E1756"/>
      <c r="F1756"/>
      <c r="H1756"/>
      <c r="I1756"/>
      <c r="J1756"/>
      <c r="K1756"/>
      <c r="L1756"/>
      <c r="M1756"/>
    </row>
    <row r="1757" spans="1:13" x14ac:dyDescent="0.2">
      <c r="A1757"/>
      <c r="B1757"/>
      <c r="C1757"/>
      <c r="E1757"/>
      <c r="F1757"/>
      <c r="H1757"/>
      <c r="I1757"/>
      <c r="J1757"/>
      <c r="K1757"/>
      <c r="L1757"/>
      <c r="M1757"/>
    </row>
    <row r="1758" spans="1:13" x14ac:dyDescent="0.2">
      <c r="A1758"/>
      <c r="B1758"/>
      <c r="C1758"/>
      <c r="E1758"/>
      <c r="F1758"/>
      <c r="H1758"/>
      <c r="I1758"/>
      <c r="J1758"/>
      <c r="K1758"/>
      <c r="L1758"/>
      <c r="M1758"/>
    </row>
    <row r="1759" spans="1:13" x14ac:dyDescent="0.2">
      <c r="A1759"/>
      <c r="B1759"/>
      <c r="C1759"/>
      <c r="E1759"/>
      <c r="F1759"/>
      <c r="H1759"/>
      <c r="I1759"/>
      <c r="J1759"/>
      <c r="K1759"/>
      <c r="L1759"/>
      <c r="M1759"/>
    </row>
    <row r="1760" spans="1:13" x14ac:dyDescent="0.2">
      <c r="A1760"/>
      <c r="B1760"/>
      <c r="C1760"/>
      <c r="E1760"/>
      <c r="F1760"/>
      <c r="H1760"/>
      <c r="I1760"/>
      <c r="J1760"/>
      <c r="K1760"/>
      <c r="L1760"/>
      <c r="M1760"/>
    </row>
    <row r="1761" spans="1:13" x14ac:dyDescent="0.2">
      <c r="A1761"/>
      <c r="B1761"/>
      <c r="C1761"/>
      <c r="E1761"/>
      <c r="F1761"/>
      <c r="H1761"/>
      <c r="I1761"/>
      <c r="J1761"/>
      <c r="K1761"/>
      <c r="L1761"/>
      <c r="M1761"/>
    </row>
    <row r="1762" spans="1:13" x14ac:dyDescent="0.2">
      <c r="A1762"/>
      <c r="B1762"/>
      <c r="C1762"/>
      <c r="E1762"/>
      <c r="F1762"/>
      <c r="H1762"/>
      <c r="I1762"/>
      <c r="J1762"/>
      <c r="K1762"/>
      <c r="L1762"/>
      <c r="M1762"/>
    </row>
    <row r="1763" spans="1:13" x14ac:dyDescent="0.2">
      <c r="A1763"/>
      <c r="B1763"/>
      <c r="C1763"/>
      <c r="E1763"/>
      <c r="F1763"/>
      <c r="H1763"/>
      <c r="I1763"/>
      <c r="J1763"/>
      <c r="K1763"/>
      <c r="L1763"/>
      <c r="M1763"/>
    </row>
    <row r="1764" spans="1:13" x14ac:dyDescent="0.2">
      <c r="A1764"/>
      <c r="B1764"/>
      <c r="C1764"/>
      <c r="E1764"/>
      <c r="F1764"/>
      <c r="H1764"/>
      <c r="I1764"/>
      <c r="J1764"/>
      <c r="K1764"/>
      <c r="L1764"/>
      <c r="M1764"/>
    </row>
    <row r="1765" spans="1:13" x14ac:dyDescent="0.2">
      <c r="A1765"/>
      <c r="B1765"/>
      <c r="C1765"/>
      <c r="E1765"/>
      <c r="F1765"/>
      <c r="H1765"/>
      <c r="I1765"/>
      <c r="J1765"/>
      <c r="K1765"/>
      <c r="L1765"/>
      <c r="M1765"/>
    </row>
    <row r="1766" spans="1:13" x14ac:dyDescent="0.2">
      <c r="A1766"/>
      <c r="B1766"/>
      <c r="C1766"/>
      <c r="E1766"/>
      <c r="F1766"/>
      <c r="H1766"/>
      <c r="I1766"/>
      <c r="J1766"/>
      <c r="K1766"/>
      <c r="L1766"/>
      <c r="M1766"/>
    </row>
    <row r="1767" spans="1:13" x14ac:dyDescent="0.2">
      <c r="A1767"/>
      <c r="B1767"/>
      <c r="C1767"/>
      <c r="E1767"/>
      <c r="F1767"/>
      <c r="H1767"/>
      <c r="I1767"/>
      <c r="J1767"/>
      <c r="K1767"/>
      <c r="L1767"/>
      <c r="M1767"/>
    </row>
    <row r="1768" spans="1:13" x14ac:dyDescent="0.2">
      <c r="A1768"/>
      <c r="B1768"/>
      <c r="C1768"/>
      <c r="E1768"/>
      <c r="F1768"/>
      <c r="H1768"/>
      <c r="I1768"/>
      <c r="J1768"/>
      <c r="K1768"/>
      <c r="L1768"/>
      <c r="M1768"/>
    </row>
    <row r="1769" spans="1:13" x14ac:dyDescent="0.2">
      <c r="A1769"/>
      <c r="B1769"/>
      <c r="C1769"/>
      <c r="E1769"/>
      <c r="F1769"/>
      <c r="H1769"/>
      <c r="I1769"/>
      <c r="J1769"/>
      <c r="K1769"/>
      <c r="L1769"/>
      <c r="M1769"/>
    </row>
    <row r="1770" spans="1:13" x14ac:dyDescent="0.2">
      <c r="A1770"/>
      <c r="B1770"/>
      <c r="C1770"/>
      <c r="E1770"/>
      <c r="F1770"/>
      <c r="H1770"/>
      <c r="I1770"/>
      <c r="J1770"/>
      <c r="K1770"/>
      <c r="L1770"/>
      <c r="M1770"/>
    </row>
    <row r="1771" spans="1:13" x14ac:dyDescent="0.2">
      <c r="A1771"/>
      <c r="B1771"/>
      <c r="C1771"/>
      <c r="E1771"/>
      <c r="F1771"/>
      <c r="H1771"/>
      <c r="I1771"/>
      <c r="J1771"/>
      <c r="K1771"/>
      <c r="L1771"/>
      <c r="M1771"/>
    </row>
    <row r="1772" spans="1:13" x14ac:dyDescent="0.2">
      <c r="A1772"/>
      <c r="B1772"/>
      <c r="C1772"/>
      <c r="E1772"/>
      <c r="F1772"/>
      <c r="H1772"/>
      <c r="I1772"/>
      <c r="J1772"/>
      <c r="K1772"/>
      <c r="L1772"/>
      <c r="M1772"/>
    </row>
    <row r="1773" spans="1:13" x14ac:dyDescent="0.2">
      <c r="A1773"/>
      <c r="B1773"/>
      <c r="C1773"/>
      <c r="E1773"/>
      <c r="F1773"/>
      <c r="H1773"/>
      <c r="I1773"/>
      <c r="J1773"/>
      <c r="K1773"/>
      <c r="L1773"/>
      <c r="M1773"/>
    </row>
    <row r="1774" spans="1:13" x14ac:dyDescent="0.2">
      <c r="A1774"/>
      <c r="B1774"/>
      <c r="C1774"/>
      <c r="E1774"/>
      <c r="F1774"/>
      <c r="H1774"/>
      <c r="I1774"/>
      <c r="J1774"/>
      <c r="K1774"/>
      <c r="L1774"/>
      <c r="M1774"/>
    </row>
    <row r="1775" spans="1:13" x14ac:dyDescent="0.2">
      <c r="A1775"/>
      <c r="B1775"/>
      <c r="C1775"/>
      <c r="E1775"/>
      <c r="F1775"/>
      <c r="H1775"/>
      <c r="I1775"/>
      <c r="J1775"/>
      <c r="K1775"/>
      <c r="L1775"/>
      <c r="M1775"/>
    </row>
    <row r="1776" spans="1:13" x14ac:dyDescent="0.2">
      <c r="A1776"/>
      <c r="B1776"/>
      <c r="C1776"/>
      <c r="E1776"/>
      <c r="F1776"/>
      <c r="H1776"/>
      <c r="I1776"/>
      <c r="J1776"/>
      <c r="K1776"/>
      <c r="L1776"/>
      <c r="M1776"/>
    </row>
    <row r="1777" spans="1:13" x14ac:dyDescent="0.2">
      <c r="A1777"/>
      <c r="B1777"/>
      <c r="C1777"/>
      <c r="E1777"/>
      <c r="F1777"/>
      <c r="H1777"/>
      <c r="I1777"/>
      <c r="J1777"/>
      <c r="K1777"/>
      <c r="L1777"/>
      <c r="M1777"/>
    </row>
    <row r="1778" spans="1:13" x14ac:dyDescent="0.2">
      <c r="A1778"/>
      <c r="B1778"/>
      <c r="C1778"/>
      <c r="E1778"/>
      <c r="F1778"/>
      <c r="H1778"/>
      <c r="I1778"/>
      <c r="J1778"/>
      <c r="K1778"/>
      <c r="L1778"/>
      <c r="M1778"/>
    </row>
    <row r="1779" spans="1:13" x14ac:dyDescent="0.2">
      <c r="A1779"/>
      <c r="B1779"/>
      <c r="C1779"/>
      <c r="E1779"/>
      <c r="F1779"/>
      <c r="H1779"/>
      <c r="I1779"/>
      <c r="J1779"/>
      <c r="K1779"/>
      <c r="L1779"/>
      <c r="M1779"/>
    </row>
    <row r="1780" spans="1:13" x14ac:dyDescent="0.2">
      <c r="A1780"/>
      <c r="B1780"/>
      <c r="C1780"/>
      <c r="E1780"/>
      <c r="F1780"/>
      <c r="H1780"/>
      <c r="I1780"/>
      <c r="J1780"/>
      <c r="K1780"/>
      <c r="L1780"/>
      <c r="M1780"/>
    </row>
    <row r="1781" spans="1:13" x14ac:dyDescent="0.2">
      <c r="A1781"/>
      <c r="B1781"/>
      <c r="C1781"/>
      <c r="E1781"/>
      <c r="F1781"/>
      <c r="H1781"/>
      <c r="I1781"/>
      <c r="J1781"/>
      <c r="K1781"/>
      <c r="L1781"/>
      <c r="M1781"/>
    </row>
    <row r="1782" spans="1:13" x14ac:dyDescent="0.2">
      <c r="A1782"/>
      <c r="B1782"/>
      <c r="C1782"/>
      <c r="E1782"/>
      <c r="F1782"/>
      <c r="H1782"/>
      <c r="I1782"/>
      <c r="J1782"/>
      <c r="K1782"/>
      <c r="L1782"/>
      <c r="M1782"/>
    </row>
    <row r="1783" spans="1:13" x14ac:dyDescent="0.2">
      <c r="A1783"/>
      <c r="B1783"/>
      <c r="C1783"/>
      <c r="E1783"/>
      <c r="F1783"/>
      <c r="H1783"/>
      <c r="I1783"/>
      <c r="J1783"/>
      <c r="K1783"/>
      <c r="L1783"/>
      <c r="M1783"/>
    </row>
    <row r="1784" spans="1:13" x14ac:dyDescent="0.2">
      <c r="A1784"/>
      <c r="B1784"/>
      <c r="C1784"/>
      <c r="E1784"/>
      <c r="F1784"/>
      <c r="H1784"/>
      <c r="I1784"/>
      <c r="J1784"/>
      <c r="K1784"/>
      <c r="L1784"/>
      <c r="M1784"/>
    </row>
    <row r="1785" spans="1:13" x14ac:dyDescent="0.2">
      <c r="A1785"/>
      <c r="B1785"/>
      <c r="C1785"/>
      <c r="E1785"/>
      <c r="F1785"/>
      <c r="H1785"/>
      <c r="I1785"/>
      <c r="J1785"/>
      <c r="K1785"/>
      <c r="L1785"/>
      <c r="M1785"/>
    </row>
    <row r="1786" spans="1:13" x14ac:dyDescent="0.2">
      <c r="A1786"/>
      <c r="B1786"/>
      <c r="C1786"/>
      <c r="E1786"/>
      <c r="F1786"/>
      <c r="H1786"/>
      <c r="I1786"/>
      <c r="J1786"/>
      <c r="K1786"/>
      <c r="L1786"/>
      <c r="M1786"/>
    </row>
    <row r="1787" spans="1:13" x14ac:dyDescent="0.2">
      <c r="A1787"/>
      <c r="B1787"/>
      <c r="C1787"/>
      <c r="E1787"/>
      <c r="F1787"/>
      <c r="H1787"/>
      <c r="I1787"/>
      <c r="J1787"/>
      <c r="K1787"/>
      <c r="L1787"/>
      <c r="M1787"/>
    </row>
    <row r="1788" spans="1:13" x14ac:dyDescent="0.2">
      <c r="A1788"/>
      <c r="B1788"/>
      <c r="C1788"/>
      <c r="E1788"/>
      <c r="F1788"/>
      <c r="H1788"/>
      <c r="I1788"/>
      <c r="J1788"/>
      <c r="K1788"/>
      <c r="L1788"/>
      <c r="M1788"/>
    </row>
    <row r="1789" spans="1:13" x14ac:dyDescent="0.2">
      <c r="A1789"/>
      <c r="B1789"/>
      <c r="C1789"/>
      <c r="E1789"/>
      <c r="F1789"/>
      <c r="H1789"/>
      <c r="I1789"/>
      <c r="J1789"/>
      <c r="K1789"/>
      <c r="L1789"/>
      <c r="M1789"/>
    </row>
    <row r="1790" spans="1:13" x14ac:dyDescent="0.2">
      <c r="A1790"/>
      <c r="B1790"/>
      <c r="C1790"/>
      <c r="E1790"/>
      <c r="F1790"/>
      <c r="H1790"/>
      <c r="I1790"/>
      <c r="J1790"/>
      <c r="K1790"/>
      <c r="L1790"/>
      <c r="M1790"/>
    </row>
    <row r="1791" spans="1:13" x14ac:dyDescent="0.2">
      <c r="A1791"/>
      <c r="B1791"/>
      <c r="C1791"/>
      <c r="E1791"/>
      <c r="F1791"/>
      <c r="H1791"/>
      <c r="I1791"/>
      <c r="J1791"/>
      <c r="K1791"/>
      <c r="L1791"/>
      <c r="M1791"/>
    </row>
    <row r="1792" spans="1:13" x14ac:dyDescent="0.2">
      <c r="A1792"/>
      <c r="B1792"/>
      <c r="C1792"/>
      <c r="E1792"/>
      <c r="F1792"/>
      <c r="H1792"/>
      <c r="I1792"/>
      <c r="J1792"/>
      <c r="K1792"/>
      <c r="L1792"/>
      <c r="M1792"/>
    </row>
    <row r="1793" spans="1:13" x14ac:dyDescent="0.2">
      <c r="A1793"/>
      <c r="B1793"/>
      <c r="C1793"/>
      <c r="E1793"/>
      <c r="F1793"/>
      <c r="H1793"/>
      <c r="I1793"/>
      <c r="J1793"/>
      <c r="K1793"/>
      <c r="L1793"/>
      <c r="M1793"/>
    </row>
    <row r="1794" spans="1:13" x14ac:dyDescent="0.2">
      <c r="A1794"/>
      <c r="B1794"/>
      <c r="C1794"/>
      <c r="E1794"/>
      <c r="F1794"/>
      <c r="H1794"/>
      <c r="I1794"/>
      <c r="J1794"/>
      <c r="K1794"/>
      <c r="L1794"/>
      <c r="M1794"/>
    </row>
    <row r="1795" spans="1:13" x14ac:dyDescent="0.2">
      <c r="A1795"/>
      <c r="B1795"/>
      <c r="C1795"/>
      <c r="E1795"/>
      <c r="F1795"/>
      <c r="H1795"/>
      <c r="I1795"/>
      <c r="J1795"/>
      <c r="K1795"/>
      <c r="L1795"/>
      <c r="M1795"/>
    </row>
    <row r="1796" spans="1:13" x14ac:dyDescent="0.2">
      <c r="A1796"/>
      <c r="B1796"/>
      <c r="C1796"/>
      <c r="E1796"/>
      <c r="F1796"/>
      <c r="H1796"/>
      <c r="I1796"/>
      <c r="J1796"/>
      <c r="K1796"/>
      <c r="L1796"/>
      <c r="M1796"/>
    </row>
    <row r="1797" spans="1:13" x14ac:dyDescent="0.2">
      <c r="A1797"/>
      <c r="B1797"/>
      <c r="C1797"/>
      <c r="E1797"/>
      <c r="F1797"/>
      <c r="H1797"/>
      <c r="I1797"/>
      <c r="J1797"/>
      <c r="K1797"/>
      <c r="L1797"/>
      <c r="M1797"/>
    </row>
    <row r="1798" spans="1:13" x14ac:dyDescent="0.2">
      <c r="A1798"/>
      <c r="B1798"/>
      <c r="C1798"/>
      <c r="E1798"/>
      <c r="F1798"/>
      <c r="H1798"/>
      <c r="I1798"/>
      <c r="J1798"/>
      <c r="K1798"/>
      <c r="L1798"/>
      <c r="M1798"/>
    </row>
    <row r="1799" spans="1:13" x14ac:dyDescent="0.2">
      <c r="A1799"/>
      <c r="B1799"/>
      <c r="C1799"/>
      <c r="E1799"/>
      <c r="F1799"/>
      <c r="H1799"/>
      <c r="I1799"/>
      <c r="J1799"/>
      <c r="K1799"/>
      <c r="L1799"/>
      <c r="M1799"/>
    </row>
    <row r="1800" spans="1:13" x14ac:dyDescent="0.2">
      <c r="A1800"/>
      <c r="B1800"/>
      <c r="C1800"/>
      <c r="E1800"/>
      <c r="F1800"/>
      <c r="H1800"/>
      <c r="I1800"/>
      <c r="J1800"/>
      <c r="K1800"/>
      <c r="L1800"/>
      <c r="M1800"/>
    </row>
    <row r="1801" spans="1:13" x14ac:dyDescent="0.2">
      <c r="A1801"/>
      <c r="B1801"/>
      <c r="C1801"/>
      <c r="E1801"/>
      <c r="F1801"/>
      <c r="H1801"/>
      <c r="I1801"/>
      <c r="J1801"/>
      <c r="K1801"/>
      <c r="L1801"/>
      <c r="M1801"/>
    </row>
    <row r="1802" spans="1:13" x14ac:dyDescent="0.2">
      <c r="A1802"/>
      <c r="B1802"/>
      <c r="C1802"/>
      <c r="E1802"/>
      <c r="F1802"/>
      <c r="H1802"/>
      <c r="I1802"/>
      <c r="J1802"/>
      <c r="K1802"/>
      <c r="L1802"/>
      <c r="M1802"/>
    </row>
    <row r="1803" spans="1:13" x14ac:dyDescent="0.2">
      <c r="A1803"/>
      <c r="B1803"/>
      <c r="C1803"/>
      <c r="E1803"/>
      <c r="F1803"/>
      <c r="H1803"/>
      <c r="I1803"/>
      <c r="J1803"/>
      <c r="K1803"/>
      <c r="L1803"/>
      <c r="M1803"/>
    </row>
    <row r="1804" spans="1:13" x14ac:dyDescent="0.2">
      <c r="A1804"/>
      <c r="B1804"/>
      <c r="C1804"/>
      <c r="E1804"/>
      <c r="F1804"/>
      <c r="H1804"/>
      <c r="I1804"/>
      <c r="J1804"/>
      <c r="K1804"/>
      <c r="L1804"/>
      <c r="M1804"/>
    </row>
    <row r="1805" spans="1:13" x14ac:dyDescent="0.2">
      <c r="A1805"/>
      <c r="B1805"/>
      <c r="C1805"/>
      <c r="E1805"/>
      <c r="F1805"/>
      <c r="H1805"/>
      <c r="I1805"/>
      <c r="J1805"/>
      <c r="K1805"/>
      <c r="L1805"/>
      <c r="M1805"/>
    </row>
    <row r="1806" spans="1:13" x14ac:dyDescent="0.2">
      <c r="A1806"/>
      <c r="B1806"/>
      <c r="C1806"/>
      <c r="E1806"/>
      <c r="F1806"/>
      <c r="H1806"/>
      <c r="I1806"/>
      <c r="J1806"/>
      <c r="K1806"/>
      <c r="L1806"/>
      <c r="M1806"/>
    </row>
    <row r="1807" spans="1:13" x14ac:dyDescent="0.2">
      <c r="A1807"/>
      <c r="B1807"/>
      <c r="C1807"/>
      <c r="E1807"/>
      <c r="F1807"/>
      <c r="H1807"/>
      <c r="I1807"/>
      <c r="J1807"/>
      <c r="K1807"/>
      <c r="L1807"/>
      <c r="M1807"/>
    </row>
    <row r="1808" spans="1:13" x14ac:dyDescent="0.2">
      <c r="A1808"/>
      <c r="B1808"/>
      <c r="C1808"/>
      <c r="E1808"/>
      <c r="F1808"/>
      <c r="H1808"/>
      <c r="I1808"/>
      <c r="J1808"/>
      <c r="K1808"/>
      <c r="L1808"/>
      <c r="M1808"/>
    </row>
    <row r="1809" spans="1:13" x14ac:dyDescent="0.2">
      <c r="A1809"/>
      <c r="B1809"/>
      <c r="C1809"/>
      <c r="E1809"/>
      <c r="F1809"/>
      <c r="H1809"/>
      <c r="I1809"/>
      <c r="J1809"/>
      <c r="K1809"/>
      <c r="L1809"/>
      <c r="M1809"/>
    </row>
    <row r="1810" spans="1:13" x14ac:dyDescent="0.2">
      <c r="A1810"/>
      <c r="B1810"/>
      <c r="C1810"/>
      <c r="E1810"/>
      <c r="F1810"/>
      <c r="H1810"/>
      <c r="I1810"/>
      <c r="J1810"/>
      <c r="K1810"/>
      <c r="L1810"/>
      <c r="M1810"/>
    </row>
    <row r="1811" spans="1:13" x14ac:dyDescent="0.2">
      <c r="A1811"/>
      <c r="B1811"/>
      <c r="C1811"/>
      <c r="E1811"/>
      <c r="F1811"/>
      <c r="H1811"/>
      <c r="I1811"/>
      <c r="J1811"/>
      <c r="K1811"/>
      <c r="L1811"/>
      <c r="M1811"/>
    </row>
    <row r="1812" spans="1:13" x14ac:dyDescent="0.2">
      <c r="A1812"/>
      <c r="B1812"/>
      <c r="C1812"/>
      <c r="E1812"/>
      <c r="F1812"/>
      <c r="H1812"/>
      <c r="I1812"/>
      <c r="J1812"/>
      <c r="K1812"/>
      <c r="L1812"/>
      <c r="M1812"/>
    </row>
    <row r="1813" spans="1:13" x14ac:dyDescent="0.2">
      <c r="A1813"/>
      <c r="B1813"/>
      <c r="C1813"/>
      <c r="E1813"/>
      <c r="F1813"/>
      <c r="H1813"/>
      <c r="I1813"/>
      <c r="J1813"/>
      <c r="K1813"/>
      <c r="L1813"/>
      <c r="M1813"/>
    </row>
    <row r="1814" spans="1:13" x14ac:dyDescent="0.2">
      <c r="A1814"/>
      <c r="B1814"/>
      <c r="C1814"/>
      <c r="E1814"/>
      <c r="F1814"/>
      <c r="H1814"/>
      <c r="I1814"/>
      <c r="J1814"/>
      <c r="K1814"/>
      <c r="L1814"/>
      <c r="M1814"/>
    </row>
    <row r="1815" spans="1:13" x14ac:dyDescent="0.2">
      <c r="A1815"/>
      <c r="B1815"/>
      <c r="C1815"/>
      <c r="E1815"/>
      <c r="F1815"/>
      <c r="H1815"/>
      <c r="I1815"/>
      <c r="J1815"/>
      <c r="K1815"/>
      <c r="L1815"/>
      <c r="M1815"/>
    </row>
    <row r="1816" spans="1:13" x14ac:dyDescent="0.2">
      <c r="A1816"/>
      <c r="B1816"/>
      <c r="C1816"/>
      <c r="E1816"/>
      <c r="F1816"/>
      <c r="H1816"/>
      <c r="I1816"/>
      <c r="J1816"/>
      <c r="K1816"/>
      <c r="L1816"/>
      <c r="M1816"/>
    </row>
    <row r="1817" spans="1:13" x14ac:dyDescent="0.2">
      <c r="A1817"/>
      <c r="B1817"/>
      <c r="C1817"/>
      <c r="E1817"/>
      <c r="F1817"/>
      <c r="H1817"/>
      <c r="I1817"/>
      <c r="J1817"/>
      <c r="K1817"/>
      <c r="L1817"/>
      <c r="M1817"/>
    </row>
    <row r="1818" spans="1:13" x14ac:dyDescent="0.2">
      <c r="A1818"/>
      <c r="B1818"/>
      <c r="C1818"/>
      <c r="E1818"/>
      <c r="F1818"/>
      <c r="H1818"/>
      <c r="I1818"/>
      <c r="J1818"/>
      <c r="K1818"/>
      <c r="L1818"/>
      <c r="M1818"/>
    </row>
    <row r="1819" spans="1:13" x14ac:dyDescent="0.2">
      <c r="A1819"/>
      <c r="B1819"/>
      <c r="C1819"/>
      <c r="E1819"/>
      <c r="F1819"/>
      <c r="H1819"/>
      <c r="I1819"/>
      <c r="J1819"/>
      <c r="K1819"/>
      <c r="L1819"/>
      <c r="M1819"/>
    </row>
    <row r="1820" spans="1:13" x14ac:dyDescent="0.2">
      <c r="A1820"/>
      <c r="B1820"/>
      <c r="C1820"/>
      <c r="E1820"/>
      <c r="F1820"/>
      <c r="H1820"/>
      <c r="I1820"/>
      <c r="J1820"/>
      <c r="K1820"/>
      <c r="L1820"/>
      <c r="M1820"/>
    </row>
    <row r="1821" spans="1:13" x14ac:dyDescent="0.2">
      <c r="A1821"/>
      <c r="B1821"/>
      <c r="C1821"/>
      <c r="E1821"/>
      <c r="F1821"/>
      <c r="H1821"/>
      <c r="I1821"/>
      <c r="J1821"/>
      <c r="K1821"/>
      <c r="L1821"/>
      <c r="M1821"/>
    </row>
    <row r="1822" spans="1:13" x14ac:dyDescent="0.2">
      <c r="A1822"/>
      <c r="B1822"/>
      <c r="C1822"/>
      <c r="E1822"/>
      <c r="F1822"/>
      <c r="H1822"/>
      <c r="I1822"/>
      <c r="J1822"/>
      <c r="K1822"/>
      <c r="L1822"/>
      <c r="M1822"/>
    </row>
    <row r="1823" spans="1:13" x14ac:dyDescent="0.2">
      <c r="A1823"/>
      <c r="B1823"/>
      <c r="C1823"/>
      <c r="E1823"/>
      <c r="F1823"/>
      <c r="H1823"/>
      <c r="I1823"/>
      <c r="J1823"/>
      <c r="K1823"/>
      <c r="L1823"/>
      <c r="M1823"/>
    </row>
    <row r="1824" spans="1:13" x14ac:dyDescent="0.2">
      <c r="A1824"/>
      <c r="B1824"/>
      <c r="C1824"/>
      <c r="E1824"/>
      <c r="F1824"/>
      <c r="H1824"/>
      <c r="I1824"/>
      <c r="J1824"/>
      <c r="K1824"/>
      <c r="L1824"/>
      <c r="M1824"/>
    </row>
    <row r="1825" spans="1:13" x14ac:dyDescent="0.2">
      <c r="A1825"/>
      <c r="B1825"/>
      <c r="C1825"/>
      <c r="E1825"/>
      <c r="F1825"/>
      <c r="H1825"/>
      <c r="I1825"/>
      <c r="J1825"/>
      <c r="K1825"/>
      <c r="L1825"/>
      <c r="M1825"/>
    </row>
    <row r="1826" spans="1:13" x14ac:dyDescent="0.2">
      <c r="A1826"/>
      <c r="B1826"/>
      <c r="C1826"/>
      <c r="E1826"/>
      <c r="F1826"/>
      <c r="H1826"/>
      <c r="I1826"/>
      <c r="J1826"/>
      <c r="K1826"/>
      <c r="L1826"/>
      <c r="M1826"/>
    </row>
    <row r="1827" spans="1:13" x14ac:dyDescent="0.2">
      <c r="A1827"/>
      <c r="B1827"/>
      <c r="C1827"/>
      <c r="E1827"/>
      <c r="F1827"/>
      <c r="H1827"/>
      <c r="I1827"/>
      <c r="J1827"/>
      <c r="K1827"/>
      <c r="L1827"/>
      <c r="M1827"/>
    </row>
    <row r="1828" spans="1:13" x14ac:dyDescent="0.2">
      <c r="A1828"/>
      <c r="B1828"/>
      <c r="C1828"/>
      <c r="E1828"/>
      <c r="F1828"/>
      <c r="H1828"/>
      <c r="I1828"/>
      <c r="J1828"/>
      <c r="K1828"/>
      <c r="L1828"/>
      <c r="M1828"/>
    </row>
    <row r="1829" spans="1:13" x14ac:dyDescent="0.2">
      <c r="A1829"/>
      <c r="B1829"/>
      <c r="C1829"/>
      <c r="E1829"/>
      <c r="F1829"/>
      <c r="H1829"/>
      <c r="I1829"/>
      <c r="J1829"/>
      <c r="K1829"/>
      <c r="L1829"/>
      <c r="M1829"/>
    </row>
    <row r="1830" spans="1:13" x14ac:dyDescent="0.2">
      <c r="A1830"/>
      <c r="B1830"/>
      <c r="C1830"/>
      <c r="E1830"/>
      <c r="F1830"/>
      <c r="H1830"/>
      <c r="I1830"/>
      <c r="J1830"/>
      <c r="K1830"/>
      <c r="L1830"/>
      <c r="M1830"/>
    </row>
    <row r="1831" spans="1:13" x14ac:dyDescent="0.2">
      <c r="A1831"/>
      <c r="B1831"/>
      <c r="C1831"/>
      <c r="E1831"/>
      <c r="F1831"/>
      <c r="H1831"/>
      <c r="I1831"/>
      <c r="J1831"/>
      <c r="K1831"/>
      <c r="L1831"/>
      <c r="M1831"/>
    </row>
    <row r="1832" spans="1:13" x14ac:dyDescent="0.2">
      <c r="A1832"/>
      <c r="B1832"/>
      <c r="C1832"/>
      <c r="E1832"/>
      <c r="F1832"/>
      <c r="H1832"/>
      <c r="I1832"/>
      <c r="J1832"/>
      <c r="K1832"/>
      <c r="L1832"/>
      <c r="M1832"/>
    </row>
    <row r="1833" spans="1:13" x14ac:dyDescent="0.2">
      <c r="A1833"/>
      <c r="B1833"/>
      <c r="C1833"/>
      <c r="E1833"/>
      <c r="F1833"/>
      <c r="H1833"/>
      <c r="I1833"/>
      <c r="J1833"/>
      <c r="K1833"/>
      <c r="L1833"/>
      <c r="M1833"/>
    </row>
    <row r="1834" spans="1:13" x14ac:dyDescent="0.2">
      <c r="A1834"/>
      <c r="B1834"/>
      <c r="C1834"/>
      <c r="E1834"/>
      <c r="F1834"/>
      <c r="H1834"/>
      <c r="I1834"/>
      <c r="J1834"/>
      <c r="K1834"/>
      <c r="L1834"/>
      <c r="M1834"/>
    </row>
    <row r="1835" spans="1:13" x14ac:dyDescent="0.2">
      <c r="A1835"/>
      <c r="B1835"/>
      <c r="C1835"/>
      <c r="E1835"/>
      <c r="F1835"/>
      <c r="H1835"/>
      <c r="I1835"/>
      <c r="J1835"/>
      <c r="K1835"/>
      <c r="L1835"/>
      <c r="M1835"/>
    </row>
    <row r="1836" spans="1:13" x14ac:dyDescent="0.2">
      <c r="A1836"/>
      <c r="B1836"/>
      <c r="C1836"/>
      <c r="E1836"/>
      <c r="F1836"/>
      <c r="H1836"/>
      <c r="I1836"/>
      <c r="J1836"/>
      <c r="K1836"/>
      <c r="L1836"/>
      <c r="M1836"/>
    </row>
    <row r="1837" spans="1:13" x14ac:dyDescent="0.2">
      <c r="A1837"/>
      <c r="B1837"/>
      <c r="C1837"/>
      <c r="E1837"/>
      <c r="F1837"/>
      <c r="H1837"/>
      <c r="I1837"/>
      <c r="J1837"/>
      <c r="K1837"/>
      <c r="L1837"/>
      <c r="M1837"/>
    </row>
    <row r="1838" spans="1:13" x14ac:dyDescent="0.2">
      <c r="A1838"/>
      <c r="B1838"/>
      <c r="C1838"/>
      <c r="E1838"/>
      <c r="F1838"/>
      <c r="H1838"/>
      <c r="I1838"/>
      <c r="J1838"/>
      <c r="K1838"/>
      <c r="L1838"/>
      <c r="M1838"/>
    </row>
    <row r="1839" spans="1:13" x14ac:dyDescent="0.2">
      <c r="A1839"/>
      <c r="B1839"/>
      <c r="C1839"/>
      <c r="E1839"/>
      <c r="F1839"/>
      <c r="H1839"/>
      <c r="I1839"/>
      <c r="J1839"/>
      <c r="K1839"/>
      <c r="L1839"/>
      <c r="M1839"/>
    </row>
    <row r="1840" spans="1:13" x14ac:dyDescent="0.2">
      <c r="A1840"/>
      <c r="B1840"/>
      <c r="C1840"/>
      <c r="E1840"/>
      <c r="F1840"/>
      <c r="H1840"/>
      <c r="I1840"/>
      <c r="J1840"/>
      <c r="K1840"/>
      <c r="L1840"/>
      <c r="M1840"/>
    </row>
    <row r="1841" spans="1:13" x14ac:dyDescent="0.2">
      <c r="A1841"/>
      <c r="B1841"/>
      <c r="C1841"/>
      <c r="E1841"/>
      <c r="F1841"/>
      <c r="H1841"/>
      <c r="I1841"/>
      <c r="J1841"/>
      <c r="K1841"/>
      <c r="L1841"/>
      <c r="M1841"/>
    </row>
    <row r="1842" spans="1:13" x14ac:dyDescent="0.2">
      <c r="A1842"/>
      <c r="B1842"/>
      <c r="C1842"/>
      <c r="E1842"/>
      <c r="F1842"/>
      <c r="H1842"/>
      <c r="I1842"/>
      <c r="J1842"/>
      <c r="K1842"/>
      <c r="L1842"/>
      <c r="M1842"/>
    </row>
    <row r="1843" spans="1:13" x14ac:dyDescent="0.2">
      <c r="A1843"/>
      <c r="B1843"/>
      <c r="C1843"/>
      <c r="E1843"/>
      <c r="F1843"/>
      <c r="H1843"/>
      <c r="I1843"/>
      <c r="J1843"/>
      <c r="K1843"/>
      <c r="L1843"/>
      <c r="M1843"/>
    </row>
    <row r="1844" spans="1:13" x14ac:dyDescent="0.2">
      <c r="A1844"/>
      <c r="B1844"/>
      <c r="C1844"/>
      <c r="E1844"/>
      <c r="F1844"/>
      <c r="H1844"/>
      <c r="I1844"/>
      <c r="J1844"/>
      <c r="K1844"/>
      <c r="L1844"/>
      <c r="M1844"/>
    </row>
    <row r="1845" spans="1:13" x14ac:dyDescent="0.2">
      <c r="A1845"/>
      <c r="B1845"/>
      <c r="C1845"/>
      <c r="E1845"/>
      <c r="F1845"/>
      <c r="H1845"/>
      <c r="I1845"/>
      <c r="J1845"/>
      <c r="K1845"/>
      <c r="L1845"/>
      <c r="M1845"/>
    </row>
    <row r="1846" spans="1:13" x14ac:dyDescent="0.2">
      <c r="A1846"/>
      <c r="B1846"/>
      <c r="C1846"/>
      <c r="E1846"/>
      <c r="F1846"/>
      <c r="H1846"/>
      <c r="I1846"/>
      <c r="J1846"/>
      <c r="K1846"/>
      <c r="L1846"/>
      <c r="M1846"/>
    </row>
    <row r="1847" spans="1:13" x14ac:dyDescent="0.2">
      <c r="A1847"/>
      <c r="B1847"/>
      <c r="C1847"/>
      <c r="E1847"/>
      <c r="F1847"/>
      <c r="H1847"/>
      <c r="I1847"/>
      <c r="J1847"/>
      <c r="K1847"/>
      <c r="L1847"/>
      <c r="M1847"/>
    </row>
    <row r="1848" spans="1:13" x14ac:dyDescent="0.2">
      <c r="A1848"/>
      <c r="B1848"/>
      <c r="C1848"/>
      <c r="E1848"/>
      <c r="F1848"/>
      <c r="H1848"/>
      <c r="I1848"/>
      <c r="J1848"/>
      <c r="K1848"/>
      <c r="L1848"/>
      <c r="M1848"/>
    </row>
    <row r="1849" spans="1:13" x14ac:dyDescent="0.2">
      <c r="A1849"/>
      <c r="B1849"/>
      <c r="C1849"/>
      <c r="E1849"/>
      <c r="F1849"/>
      <c r="H1849"/>
      <c r="I1849"/>
      <c r="J1849"/>
      <c r="K1849"/>
      <c r="L1849"/>
      <c r="M1849"/>
    </row>
    <row r="1850" spans="1:13" x14ac:dyDescent="0.2">
      <c r="A1850"/>
      <c r="B1850"/>
      <c r="C1850"/>
      <c r="E1850"/>
      <c r="F1850"/>
      <c r="H1850"/>
      <c r="I1850"/>
      <c r="J1850"/>
      <c r="K1850"/>
      <c r="L1850"/>
      <c r="M1850"/>
    </row>
    <row r="1851" spans="1:13" x14ac:dyDescent="0.2">
      <c r="A1851"/>
      <c r="B1851"/>
      <c r="C1851"/>
      <c r="E1851"/>
      <c r="F1851"/>
      <c r="H1851"/>
      <c r="I1851"/>
      <c r="J1851"/>
      <c r="K1851"/>
      <c r="L1851"/>
      <c r="M1851"/>
    </row>
    <row r="1852" spans="1:13" x14ac:dyDescent="0.2">
      <c r="A1852"/>
      <c r="B1852"/>
      <c r="C1852"/>
      <c r="E1852"/>
      <c r="F1852"/>
      <c r="H1852"/>
      <c r="I1852"/>
      <c r="J1852"/>
      <c r="K1852"/>
      <c r="L1852"/>
      <c r="M1852"/>
    </row>
    <row r="1853" spans="1:13" x14ac:dyDescent="0.2">
      <c r="A1853"/>
      <c r="B1853"/>
      <c r="C1853"/>
      <c r="E1853"/>
      <c r="F1853"/>
      <c r="H1853"/>
      <c r="I1853"/>
      <c r="J1853"/>
      <c r="K1853"/>
      <c r="L1853"/>
      <c r="M1853"/>
    </row>
    <row r="1854" spans="1:13" x14ac:dyDescent="0.2">
      <c r="A1854"/>
      <c r="B1854"/>
      <c r="C1854"/>
      <c r="E1854"/>
      <c r="F1854"/>
      <c r="H1854"/>
      <c r="I1854"/>
      <c r="J1854"/>
      <c r="K1854"/>
      <c r="L1854"/>
      <c r="M1854"/>
    </row>
    <row r="1855" spans="1:13" x14ac:dyDescent="0.2">
      <c r="A1855"/>
      <c r="B1855"/>
      <c r="C1855"/>
      <c r="E1855"/>
      <c r="F1855"/>
      <c r="H1855"/>
      <c r="I1855"/>
      <c r="J1855"/>
      <c r="K1855"/>
      <c r="L1855"/>
      <c r="M1855"/>
    </row>
    <row r="1856" spans="1:13" x14ac:dyDescent="0.2">
      <c r="A1856"/>
      <c r="B1856"/>
      <c r="C1856"/>
      <c r="E1856"/>
      <c r="F1856"/>
      <c r="H1856"/>
      <c r="I1856"/>
      <c r="J1856"/>
      <c r="K1856"/>
      <c r="L1856"/>
      <c r="M1856"/>
    </row>
    <row r="1857" spans="1:13" x14ac:dyDescent="0.2">
      <c r="A1857"/>
      <c r="B1857"/>
      <c r="C1857"/>
      <c r="E1857"/>
      <c r="F1857"/>
      <c r="H1857"/>
      <c r="I1857"/>
      <c r="J1857"/>
      <c r="K1857"/>
      <c r="L1857"/>
      <c r="M1857"/>
    </row>
    <row r="1858" spans="1:13" x14ac:dyDescent="0.2">
      <c r="A1858"/>
      <c r="B1858"/>
      <c r="C1858"/>
      <c r="E1858"/>
      <c r="F1858"/>
      <c r="H1858"/>
      <c r="I1858"/>
      <c r="J1858"/>
      <c r="K1858"/>
      <c r="L1858"/>
      <c r="M1858"/>
    </row>
    <row r="1859" spans="1:13" x14ac:dyDescent="0.2">
      <c r="A1859"/>
      <c r="B1859"/>
      <c r="C1859"/>
      <c r="E1859"/>
      <c r="F1859"/>
      <c r="H1859"/>
      <c r="I1859"/>
      <c r="J1859"/>
      <c r="K1859"/>
      <c r="L1859"/>
      <c r="M1859"/>
    </row>
    <row r="1860" spans="1:13" x14ac:dyDescent="0.2">
      <c r="A1860"/>
      <c r="B1860"/>
      <c r="C1860"/>
      <c r="E1860"/>
      <c r="F1860"/>
      <c r="H1860"/>
      <c r="I1860"/>
      <c r="J1860"/>
      <c r="K1860"/>
      <c r="L1860"/>
      <c r="M1860"/>
    </row>
    <row r="1861" spans="1:13" x14ac:dyDescent="0.2">
      <c r="A1861"/>
      <c r="B1861"/>
      <c r="C1861"/>
      <c r="E1861"/>
      <c r="F1861"/>
      <c r="H1861"/>
      <c r="I1861"/>
      <c r="J1861"/>
      <c r="K1861"/>
      <c r="L1861"/>
      <c r="M1861"/>
    </row>
    <row r="1862" spans="1:13" x14ac:dyDescent="0.2">
      <c r="A1862"/>
      <c r="B1862"/>
      <c r="C1862"/>
      <c r="E1862"/>
      <c r="F1862"/>
      <c r="H1862"/>
      <c r="I1862"/>
      <c r="J1862"/>
      <c r="K1862"/>
      <c r="L1862"/>
      <c r="M1862"/>
    </row>
    <row r="1863" spans="1:13" x14ac:dyDescent="0.2">
      <c r="A1863"/>
      <c r="B1863"/>
      <c r="C1863"/>
      <c r="E1863"/>
      <c r="F1863"/>
      <c r="H1863"/>
      <c r="I1863"/>
      <c r="J1863"/>
      <c r="K1863"/>
      <c r="L1863"/>
      <c r="M1863"/>
    </row>
    <row r="1864" spans="1:13" x14ac:dyDescent="0.2">
      <c r="A1864"/>
      <c r="B1864"/>
      <c r="C1864"/>
      <c r="E1864"/>
      <c r="F1864"/>
      <c r="H1864"/>
      <c r="I1864"/>
      <c r="J1864"/>
      <c r="K1864"/>
      <c r="L1864"/>
      <c r="M1864"/>
    </row>
    <row r="1865" spans="1:13" x14ac:dyDescent="0.2">
      <c r="A1865"/>
      <c r="B1865"/>
      <c r="C1865"/>
      <c r="E1865"/>
      <c r="F1865"/>
      <c r="H1865"/>
      <c r="I1865"/>
      <c r="J1865"/>
      <c r="K1865"/>
      <c r="L1865"/>
      <c r="M1865"/>
    </row>
    <row r="1866" spans="1:13" x14ac:dyDescent="0.2">
      <c r="A1866"/>
      <c r="B1866"/>
      <c r="C1866"/>
      <c r="E1866"/>
      <c r="F1866"/>
      <c r="H1866"/>
      <c r="I1866"/>
      <c r="J1866"/>
      <c r="K1866"/>
      <c r="L1866"/>
      <c r="M1866"/>
    </row>
    <row r="1867" spans="1:13" x14ac:dyDescent="0.2">
      <c r="A1867"/>
      <c r="B1867"/>
      <c r="C1867"/>
      <c r="E1867"/>
      <c r="F1867"/>
      <c r="H1867"/>
      <c r="I1867"/>
      <c r="J1867"/>
      <c r="K1867"/>
      <c r="L1867"/>
      <c r="M1867"/>
    </row>
    <row r="1868" spans="1:13" x14ac:dyDescent="0.2">
      <c r="A1868"/>
      <c r="B1868"/>
      <c r="C1868"/>
      <c r="E1868"/>
      <c r="F1868"/>
      <c r="H1868"/>
      <c r="I1868"/>
      <c r="J1868"/>
      <c r="K1868"/>
      <c r="L1868"/>
      <c r="M1868"/>
    </row>
    <row r="1869" spans="1:13" x14ac:dyDescent="0.2">
      <c r="A1869"/>
      <c r="B1869"/>
      <c r="C1869"/>
      <c r="E1869"/>
      <c r="F1869"/>
      <c r="H1869"/>
      <c r="I1869"/>
      <c r="J1869"/>
      <c r="K1869"/>
      <c r="L1869"/>
      <c r="M1869"/>
    </row>
    <row r="1870" spans="1:13" x14ac:dyDescent="0.2">
      <c r="A1870"/>
      <c r="B1870"/>
      <c r="C1870"/>
      <c r="E1870"/>
      <c r="F1870"/>
      <c r="H1870"/>
      <c r="I1870"/>
      <c r="J1870"/>
      <c r="K1870"/>
      <c r="L1870"/>
      <c r="M1870"/>
    </row>
    <row r="1871" spans="1:13" x14ac:dyDescent="0.2">
      <c r="A1871"/>
      <c r="B1871"/>
      <c r="C1871"/>
      <c r="E1871"/>
      <c r="F1871"/>
      <c r="H1871"/>
      <c r="I1871"/>
      <c r="J1871"/>
      <c r="K1871"/>
      <c r="L1871"/>
      <c r="M1871"/>
    </row>
    <row r="1872" spans="1:13" x14ac:dyDescent="0.2">
      <c r="A1872"/>
      <c r="B1872"/>
      <c r="C1872"/>
      <c r="E1872"/>
      <c r="F1872"/>
      <c r="H1872"/>
      <c r="I1872"/>
      <c r="J1872"/>
      <c r="K1872"/>
      <c r="L1872"/>
      <c r="M1872"/>
    </row>
    <row r="1873" spans="1:13" x14ac:dyDescent="0.2">
      <c r="A1873"/>
      <c r="B1873"/>
      <c r="C1873"/>
      <c r="E1873"/>
      <c r="F1873"/>
      <c r="H1873"/>
      <c r="I1873"/>
      <c r="J1873"/>
      <c r="K1873"/>
      <c r="L1873"/>
      <c r="M1873"/>
    </row>
    <row r="1874" spans="1:13" x14ac:dyDescent="0.2">
      <c r="A1874"/>
      <c r="B1874"/>
      <c r="C1874"/>
      <c r="E1874"/>
      <c r="F1874"/>
      <c r="H1874"/>
      <c r="I1874"/>
      <c r="J1874"/>
      <c r="K1874"/>
      <c r="L1874"/>
      <c r="M1874"/>
    </row>
    <row r="1875" spans="1:13" x14ac:dyDescent="0.2">
      <c r="A1875"/>
      <c r="B1875"/>
      <c r="C1875"/>
      <c r="E1875"/>
      <c r="F1875"/>
      <c r="H1875"/>
      <c r="I1875"/>
      <c r="J1875"/>
      <c r="K1875"/>
      <c r="L1875"/>
      <c r="M1875"/>
    </row>
    <row r="1876" spans="1:13" x14ac:dyDescent="0.2">
      <c r="A1876"/>
      <c r="B1876"/>
      <c r="C1876"/>
      <c r="E1876"/>
      <c r="F1876"/>
      <c r="H1876"/>
      <c r="I1876"/>
      <c r="J1876"/>
      <c r="K1876"/>
      <c r="L1876"/>
      <c r="M1876"/>
    </row>
    <row r="1877" spans="1:13" x14ac:dyDescent="0.2">
      <c r="A1877"/>
      <c r="B1877"/>
      <c r="C1877"/>
      <c r="E1877"/>
      <c r="F1877"/>
      <c r="H1877"/>
      <c r="I1877"/>
      <c r="J1877"/>
      <c r="K1877"/>
      <c r="L1877"/>
      <c r="M1877"/>
    </row>
    <row r="1878" spans="1:13" x14ac:dyDescent="0.2">
      <c r="A1878"/>
      <c r="B1878"/>
      <c r="C1878"/>
      <c r="E1878"/>
      <c r="F1878"/>
      <c r="H1878"/>
      <c r="I1878"/>
      <c r="J1878"/>
      <c r="K1878"/>
      <c r="L1878"/>
      <c r="M1878"/>
    </row>
    <row r="1879" spans="1:13" x14ac:dyDescent="0.2">
      <c r="A1879"/>
      <c r="B1879"/>
      <c r="C1879"/>
      <c r="E1879"/>
      <c r="F1879"/>
      <c r="H1879"/>
      <c r="I1879"/>
      <c r="J1879"/>
      <c r="K1879"/>
      <c r="L1879"/>
      <c r="M1879"/>
    </row>
    <row r="1880" spans="1:13" x14ac:dyDescent="0.2">
      <c r="A1880"/>
      <c r="B1880"/>
      <c r="C1880"/>
      <c r="E1880"/>
      <c r="F1880"/>
      <c r="H1880"/>
      <c r="I1880"/>
      <c r="J1880"/>
      <c r="K1880"/>
      <c r="L1880"/>
      <c r="M1880"/>
    </row>
    <row r="1881" spans="1:13" x14ac:dyDescent="0.2">
      <c r="A1881"/>
      <c r="B1881"/>
      <c r="C1881"/>
      <c r="E1881"/>
      <c r="F1881"/>
      <c r="H1881"/>
      <c r="I1881"/>
      <c r="J1881"/>
      <c r="K1881"/>
      <c r="L1881"/>
      <c r="M1881"/>
    </row>
    <row r="1882" spans="1:13" x14ac:dyDescent="0.2">
      <c r="A1882"/>
      <c r="B1882"/>
      <c r="C1882"/>
      <c r="E1882"/>
      <c r="F1882"/>
      <c r="H1882"/>
      <c r="I1882"/>
      <c r="J1882"/>
      <c r="K1882"/>
      <c r="L1882"/>
      <c r="M1882"/>
    </row>
    <row r="1883" spans="1:13" x14ac:dyDescent="0.2">
      <c r="A1883"/>
      <c r="B1883"/>
      <c r="C1883"/>
      <c r="E1883"/>
      <c r="F1883"/>
      <c r="H1883"/>
      <c r="I1883"/>
      <c r="J1883"/>
      <c r="K1883"/>
      <c r="L1883"/>
      <c r="M1883"/>
    </row>
    <row r="1884" spans="1:13" x14ac:dyDescent="0.2">
      <c r="A1884"/>
      <c r="B1884"/>
      <c r="C1884"/>
      <c r="E1884"/>
      <c r="F1884"/>
      <c r="H1884"/>
      <c r="I1884"/>
      <c r="J1884"/>
      <c r="K1884"/>
      <c r="L1884"/>
      <c r="M1884"/>
    </row>
    <row r="1885" spans="1:13" x14ac:dyDescent="0.2">
      <c r="A1885"/>
      <c r="B1885"/>
      <c r="C1885"/>
      <c r="E1885"/>
      <c r="F1885"/>
      <c r="H1885"/>
      <c r="I1885"/>
      <c r="J1885"/>
      <c r="K1885"/>
      <c r="L1885"/>
      <c r="M1885"/>
    </row>
    <row r="1886" spans="1:13" x14ac:dyDescent="0.2">
      <c r="A1886"/>
      <c r="B1886"/>
      <c r="C1886"/>
      <c r="E1886"/>
      <c r="F1886"/>
      <c r="H1886"/>
      <c r="I1886"/>
      <c r="J1886"/>
      <c r="K1886"/>
      <c r="L1886"/>
      <c r="M1886"/>
    </row>
    <row r="1887" spans="1:13" x14ac:dyDescent="0.2">
      <c r="A1887"/>
      <c r="B1887"/>
      <c r="C1887"/>
      <c r="E1887"/>
      <c r="F1887"/>
      <c r="H1887"/>
      <c r="I1887"/>
      <c r="J1887"/>
      <c r="K1887"/>
      <c r="L1887"/>
      <c r="M1887"/>
    </row>
    <row r="1888" spans="1:13" x14ac:dyDescent="0.2">
      <c r="A1888"/>
      <c r="B1888"/>
      <c r="C1888"/>
      <c r="E1888"/>
      <c r="F1888"/>
      <c r="H1888"/>
      <c r="I1888"/>
      <c r="J1888"/>
      <c r="K1888"/>
      <c r="L1888"/>
      <c r="M1888"/>
    </row>
    <row r="1889" spans="1:13" x14ac:dyDescent="0.2">
      <c r="A1889"/>
      <c r="B1889"/>
      <c r="C1889"/>
      <c r="E1889"/>
      <c r="F1889"/>
      <c r="H1889"/>
      <c r="I1889"/>
      <c r="J1889"/>
      <c r="K1889"/>
      <c r="L1889"/>
      <c r="M1889"/>
    </row>
    <row r="1890" spans="1:13" x14ac:dyDescent="0.2">
      <c r="A1890"/>
      <c r="B1890"/>
      <c r="C1890"/>
      <c r="E1890"/>
      <c r="F1890"/>
      <c r="H1890"/>
      <c r="I1890"/>
      <c r="J1890"/>
      <c r="K1890"/>
      <c r="L1890"/>
      <c r="M1890"/>
    </row>
    <row r="1891" spans="1:13" x14ac:dyDescent="0.2">
      <c r="A1891"/>
      <c r="B1891"/>
      <c r="C1891"/>
      <c r="E1891"/>
      <c r="F1891"/>
      <c r="H1891"/>
      <c r="I1891"/>
      <c r="J1891"/>
      <c r="K1891"/>
      <c r="L1891"/>
      <c r="M1891"/>
    </row>
    <row r="1892" spans="1:13" x14ac:dyDescent="0.2">
      <c r="A1892"/>
      <c r="B1892"/>
      <c r="C1892"/>
      <c r="E1892"/>
      <c r="F1892"/>
      <c r="H1892"/>
      <c r="I1892"/>
      <c r="J1892"/>
      <c r="K1892"/>
      <c r="L1892"/>
      <c r="M1892"/>
    </row>
    <row r="1893" spans="1:13" x14ac:dyDescent="0.2">
      <c r="A1893"/>
      <c r="B1893"/>
      <c r="C1893"/>
      <c r="E1893"/>
      <c r="F1893"/>
      <c r="H1893"/>
      <c r="I1893"/>
      <c r="J1893"/>
      <c r="K1893"/>
      <c r="L1893"/>
      <c r="M1893"/>
    </row>
    <row r="1894" spans="1:13" x14ac:dyDescent="0.2">
      <c r="A1894"/>
      <c r="B1894"/>
      <c r="C1894"/>
      <c r="E1894"/>
      <c r="F1894"/>
      <c r="H1894"/>
      <c r="I1894"/>
      <c r="J1894"/>
      <c r="K1894"/>
      <c r="L1894"/>
      <c r="M1894"/>
    </row>
    <row r="1895" spans="1:13" x14ac:dyDescent="0.2">
      <c r="A1895"/>
      <c r="B1895"/>
      <c r="C1895"/>
      <c r="E1895"/>
      <c r="F1895"/>
      <c r="H1895"/>
      <c r="I1895"/>
      <c r="J1895"/>
      <c r="K1895"/>
      <c r="L1895"/>
      <c r="M1895"/>
    </row>
    <row r="1896" spans="1:13" x14ac:dyDescent="0.2">
      <c r="A1896"/>
      <c r="B1896"/>
      <c r="C1896"/>
      <c r="E1896"/>
      <c r="F1896"/>
      <c r="H1896"/>
      <c r="I1896"/>
      <c r="J1896"/>
      <c r="K1896"/>
      <c r="L1896"/>
      <c r="M1896"/>
    </row>
    <row r="1897" spans="1:13" x14ac:dyDescent="0.2">
      <c r="A1897"/>
      <c r="B1897"/>
      <c r="C1897"/>
      <c r="E1897"/>
      <c r="F1897"/>
      <c r="H1897"/>
      <c r="I1897"/>
      <c r="J1897"/>
      <c r="K1897"/>
      <c r="L1897"/>
      <c r="M1897"/>
    </row>
    <row r="1898" spans="1:13" x14ac:dyDescent="0.2">
      <c r="A1898"/>
      <c r="B1898"/>
      <c r="C1898"/>
      <c r="E1898"/>
      <c r="F1898"/>
      <c r="H1898"/>
      <c r="I1898"/>
      <c r="J1898"/>
      <c r="K1898"/>
      <c r="L1898"/>
      <c r="M1898"/>
    </row>
    <row r="1899" spans="1:13" x14ac:dyDescent="0.2">
      <c r="A1899"/>
      <c r="B1899"/>
      <c r="C1899"/>
      <c r="E1899"/>
      <c r="F1899"/>
      <c r="H1899"/>
      <c r="I1899"/>
      <c r="J1899"/>
      <c r="K1899"/>
      <c r="L1899"/>
      <c r="M1899"/>
    </row>
    <row r="1900" spans="1:13" x14ac:dyDescent="0.2">
      <c r="A1900"/>
      <c r="B1900"/>
      <c r="C1900"/>
      <c r="E1900"/>
      <c r="F1900"/>
      <c r="H1900"/>
      <c r="I1900"/>
      <c r="J1900"/>
      <c r="K1900"/>
      <c r="L1900"/>
      <c r="M1900"/>
    </row>
    <row r="1901" spans="1:13" x14ac:dyDescent="0.2">
      <c r="A1901"/>
      <c r="B1901"/>
      <c r="C1901"/>
      <c r="E1901"/>
      <c r="F1901"/>
      <c r="H1901"/>
      <c r="I1901"/>
      <c r="J1901"/>
      <c r="K1901"/>
      <c r="L1901"/>
      <c r="M1901"/>
    </row>
    <row r="1902" spans="1:13" x14ac:dyDescent="0.2">
      <c r="A1902"/>
      <c r="B1902"/>
      <c r="C1902"/>
      <c r="E1902"/>
      <c r="F1902"/>
      <c r="H1902"/>
      <c r="I1902"/>
      <c r="J1902"/>
      <c r="K1902"/>
      <c r="L1902"/>
      <c r="M1902"/>
    </row>
    <row r="1903" spans="1:13" x14ac:dyDescent="0.2">
      <c r="A1903"/>
      <c r="B1903"/>
      <c r="C1903"/>
      <c r="E1903"/>
      <c r="F1903"/>
      <c r="H1903"/>
      <c r="I1903"/>
      <c r="J1903"/>
      <c r="K1903"/>
      <c r="L1903"/>
      <c r="M1903"/>
    </row>
    <row r="1904" spans="1:13" x14ac:dyDescent="0.2">
      <c r="A1904"/>
      <c r="B1904"/>
      <c r="C1904"/>
      <c r="E1904"/>
      <c r="F1904"/>
      <c r="H1904"/>
      <c r="I1904"/>
      <c r="J1904"/>
      <c r="K1904"/>
      <c r="L1904"/>
      <c r="M1904"/>
    </row>
    <row r="1905" spans="1:13" x14ac:dyDescent="0.2">
      <c r="A1905"/>
      <c r="B1905"/>
      <c r="C1905"/>
      <c r="E1905"/>
      <c r="F1905"/>
      <c r="H1905"/>
      <c r="I1905"/>
      <c r="J1905"/>
      <c r="K1905"/>
      <c r="L1905"/>
      <c r="M1905"/>
    </row>
    <row r="1906" spans="1:13" x14ac:dyDescent="0.2">
      <c r="A1906"/>
      <c r="B1906"/>
      <c r="C1906"/>
      <c r="E1906"/>
      <c r="F1906"/>
      <c r="H1906"/>
      <c r="I1906"/>
      <c r="J1906"/>
      <c r="K1906"/>
      <c r="L1906"/>
      <c r="M1906"/>
    </row>
    <row r="1907" spans="1:13" x14ac:dyDescent="0.2">
      <c r="A1907"/>
      <c r="B1907"/>
      <c r="C1907"/>
      <c r="E1907"/>
      <c r="F1907"/>
      <c r="H1907"/>
      <c r="I1907"/>
      <c r="J1907"/>
      <c r="K1907"/>
      <c r="L1907"/>
      <c r="M1907"/>
    </row>
    <row r="1908" spans="1:13" x14ac:dyDescent="0.2">
      <c r="A1908"/>
      <c r="B1908"/>
      <c r="C1908"/>
      <c r="E1908"/>
      <c r="F1908"/>
      <c r="H1908"/>
      <c r="I1908"/>
      <c r="J1908"/>
      <c r="K1908"/>
      <c r="L1908"/>
      <c r="M1908"/>
    </row>
    <row r="1909" spans="1:13" x14ac:dyDescent="0.2">
      <c r="A1909"/>
      <c r="B1909"/>
      <c r="C1909"/>
      <c r="E1909"/>
      <c r="F1909"/>
      <c r="H1909"/>
      <c r="I1909"/>
      <c r="J1909"/>
      <c r="K1909"/>
      <c r="L1909"/>
      <c r="M1909"/>
    </row>
    <row r="1910" spans="1:13" x14ac:dyDescent="0.2">
      <c r="A1910"/>
      <c r="B1910"/>
      <c r="C1910"/>
      <c r="E1910"/>
      <c r="F1910"/>
      <c r="H1910"/>
      <c r="I1910"/>
      <c r="J1910"/>
      <c r="K1910"/>
      <c r="L1910"/>
      <c r="M1910"/>
    </row>
    <row r="1911" spans="1:13" x14ac:dyDescent="0.2">
      <c r="A1911"/>
      <c r="B1911"/>
      <c r="C1911"/>
      <c r="E1911"/>
      <c r="F1911"/>
      <c r="H1911"/>
      <c r="I1911"/>
      <c r="J1911"/>
      <c r="K1911"/>
      <c r="L1911"/>
      <c r="M1911"/>
    </row>
    <row r="1912" spans="1:13" x14ac:dyDescent="0.2">
      <c r="A1912"/>
      <c r="B1912"/>
      <c r="C1912"/>
      <c r="E1912"/>
      <c r="F1912"/>
      <c r="H1912"/>
      <c r="I1912"/>
      <c r="J1912"/>
      <c r="K1912"/>
      <c r="L1912"/>
      <c r="M1912"/>
    </row>
    <row r="1913" spans="1:13" x14ac:dyDescent="0.2">
      <c r="A1913"/>
      <c r="B1913"/>
      <c r="C1913"/>
      <c r="E1913"/>
      <c r="F1913"/>
      <c r="H1913"/>
      <c r="I1913"/>
      <c r="J1913"/>
      <c r="K1913"/>
      <c r="L1913"/>
      <c r="M1913"/>
    </row>
    <row r="1914" spans="1:13" x14ac:dyDescent="0.2">
      <c r="A1914"/>
      <c r="B1914"/>
      <c r="C1914"/>
      <c r="E1914"/>
      <c r="F1914"/>
      <c r="H1914"/>
      <c r="I1914"/>
      <c r="J1914"/>
      <c r="K1914"/>
      <c r="L1914"/>
      <c r="M1914"/>
    </row>
    <row r="1915" spans="1:13" x14ac:dyDescent="0.2">
      <c r="A1915"/>
      <c r="B1915"/>
      <c r="C1915"/>
      <c r="E1915"/>
      <c r="F1915"/>
      <c r="H1915"/>
      <c r="I1915"/>
      <c r="J1915"/>
      <c r="K1915"/>
      <c r="L1915"/>
      <c r="M1915"/>
    </row>
    <row r="1916" spans="1:13" x14ac:dyDescent="0.2">
      <c r="A1916"/>
      <c r="B1916"/>
      <c r="C1916"/>
      <c r="E1916"/>
      <c r="F1916"/>
      <c r="H1916"/>
      <c r="I1916"/>
      <c r="J1916"/>
      <c r="K1916"/>
      <c r="L1916"/>
      <c r="M1916"/>
    </row>
    <row r="1917" spans="1:13" x14ac:dyDescent="0.2">
      <c r="A1917"/>
      <c r="B1917"/>
      <c r="C1917"/>
      <c r="E1917"/>
      <c r="F1917"/>
      <c r="H1917"/>
      <c r="I1917"/>
      <c r="J1917"/>
      <c r="K1917"/>
      <c r="L1917"/>
      <c r="M1917"/>
    </row>
    <row r="1918" spans="1:13" x14ac:dyDescent="0.2">
      <c r="A1918"/>
      <c r="B1918"/>
      <c r="C1918"/>
      <c r="E1918"/>
      <c r="F1918"/>
      <c r="H1918"/>
      <c r="I1918"/>
      <c r="J1918"/>
      <c r="K1918"/>
      <c r="L1918"/>
      <c r="M1918"/>
    </row>
    <row r="1919" spans="1:13" x14ac:dyDescent="0.2">
      <c r="A1919"/>
      <c r="B1919"/>
      <c r="C1919"/>
      <c r="E1919"/>
      <c r="F1919"/>
      <c r="H1919"/>
      <c r="I1919"/>
      <c r="J1919"/>
      <c r="K1919"/>
      <c r="L1919"/>
      <c r="M1919"/>
    </row>
    <row r="1920" spans="1:13" x14ac:dyDescent="0.2">
      <c r="A1920"/>
      <c r="B1920"/>
      <c r="C1920"/>
      <c r="E1920"/>
      <c r="F1920"/>
      <c r="H1920"/>
      <c r="I1920"/>
      <c r="J1920"/>
      <c r="K1920"/>
      <c r="L1920"/>
      <c r="M1920"/>
    </row>
    <row r="1921" spans="1:13" x14ac:dyDescent="0.2">
      <c r="A1921"/>
      <c r="B1921"/>
      <c r="C1921"/>
      <c r="E1921"/>
      <c r="F1921"/>
      <c r="H1921"/>
      <c r="I1921"/>
      <c r="J1921"/>
      <c r="K1921"/>
      <c r="L1921"/>
      <c r="M1921"/>
    </row>
    <row r="1922" spans="1:13" x14ac:dyDescent="0.2">
      <c r="A1922"/>
      <c r="B1922"/>
      <c r="C1922"/>
      <c r="E1922"/>
      <c r="F1922"/>
      <c r="H1922"/>
      <c r="I1922"/>
      <c r="J1922"/>
      <c r="K1922"/>
      <c r="L1922"/>
      <c r="M1922"/>
    </row>
    <row r="1923" spans="1:13" x14ac:dyDescent="0.2">
      <c r="A1923"/>
      <c r="B1923"/>
      <c r="C1923"/>
      <c r="E1923"/>
      <c r="F1923"/>
      <c r="H1923"/>
      <c r="I1923"/>
      <c r="J1923"/>
      <c r="K1923"/>
      <c r="L1923"/>
      <c r="M1923"/>
    </row>
    <row r="1924" spans="1:13" x14ac:dyDescent="0.2">
      <c r="A1924"/>
      <c r="B1924"/>
      <c r="C1924"/>
      <c r="E1924"/>
      <c r="F1924"/>
      <c r="H1924"/>
      <c r="I1924"/>
      <c r="J1924"/>
      <c r="K1924"/>
      <c r="L1924"/>
      <c r="M1924"/>
    </row>
    <row r="1925" spans="1:13" x14ac:dyDescent="0.2">
      <c r="A1925"/>
      <c r="B1925"/>
      <c r="C1925"/>
      <c r="E1925"/>
      <c r="F1925"/>
      <c r="H1925"/>
      <c r="I1925"/>
      <c r="J1925"/>
      <c r="K1925"/>
      <c r="L1925"/>
      <c r="M1925"/>
    </row>
    <row r="1926" spans="1:13" x14ac:dyDescent="0.2">
      <c r="A1926"/>
      <c r="B1926"/>
      <c r="C1926"/>
      <c r="E1926"/>
      <c r="F1926"/>
      <c r="H1926"/>
      <c r="I1926"/>
      <c r="J1926"/>
      <c r="K1926"/>
      <c r="L1926"/>
      <c r="M1926"/>
    </row>
    <row r="1927" spans="1:13" x14ac:dyDescent="0.2">
      <c r="A1927"/>
      <c r="B1927"/>
      <c r="C1927"/>
      <c r="E1927"/>
      <c r="F1927"/>
      <c r="H1927"/>
      <c r="I1927"/>
      <c r="J1927"/>
      <c r="K1927"/>
      <c r="L1927"/>
      <c r="M1927"/>
    </row>
    <row r="1928" spans="1:13" x14ac:dyDescent="0.2">
      <c r="A1928"/>
      <c r="B1928"/>
      <c r="C1928"/>
      <c r="E1928"/>
      <c r="F1928"/>
      <c r="H1928"/>
      <c r="I1928"/>
      <c r="J1928"/>
      <c r="K1928"/>
      <c r="L1928"/>
      <c r="M1928"/>
    </row>
    <row r="1929" spans="1:13" x14ac:dyDescent="0.2">
      <c r="A1929"/>
      <c r="B1929"/>
      <c r="C1929"/>
      <c r="E1929"/>
      <c r="F1929"/>
      <c r="H1929"/>
      <c r="I1929"/>
      <c r="J1929"/>
      <c r="K1929"/>
      <c r="L1929"/>
      <c r="M1929"/>
    </row>
    <row r="1930" spans="1:13" x14ac:dyDescent="0.2">
      <c r="A1930"/>
      <c r="B1930"/>
      <c r="C1930"/>
      <c r="E1930"/>
      <c r="F1930"/>
      <c r="H1930"/>
      <c r="I1930"/>
      <c r="J1930"/>
      <c r="K1930"/>
      <c r="L1930"/>
      <c r="M1930"/>
    </row>
    <row r="1931" spans="1:13" x14ac:dyDescent="0.2">
      <c r="A1931"/>
      <c r="B1931"/>
      <c r="C1931"/>
      <c r="E1931"/>
      <c r="F1931"/>
      <c r="H1931"/>
      <c r="I1931"/>
      <c r="J1931"/>
      <c r="K1931"/>
      <c r="L1931"/>
      <c r="M1931"/>
    </row>
    <row r="1932" spans="1:13" x14ac:dyDescent="0.2">
      <c r="A1932"/>
      <c r="B1932"/>
      <c r="C1932"/>
      <c r="E1932"/>
      <c r="F1932"/>
      <c r="H1932"/>
      <c r="I1932"/>
      <c r="J1932"/>
      <c r="K1932"/>
      <c r="L1932"/>
      <c r="M1932"/>
    </row>
    <row r="1933" spans="1:13" x14ac:dyDescent="0.2">
      <c r="A1933"/>
      <c r="B1933"/>
      <c r="C1933"/>
      <c r="E1933"/>
      <c r="F1933"/>
      <c r="H1933"/>
      <c r="I1933"/>
      <c r="J1933"/>
      <c r="K1933"/>
      <c r="L1933"/>
      <c r="M1933"/>
    </row>
    <row r="1934" spans="1:13" x14ac:dyDescent="0.2">
      <c r="A1934"/>
      <c r="B1934"/>
      <c r="C1934"/>
      <c r="E1934"/>
      <c r="F1934"/>
      <c r="H1934"/>
      <c r="I1934"/>
      <c r="J1934"/>
      <c r="K1934"/>
      <c r="L1934"/>
      <c r="M1934"/>
    </row>
    <row r="1935" spans="1:13" x14ac:dyDescent="0.2">
      <c r="A1935"/>
      <c r="B1935"/>
      <c r="C1935"/>
      <c r="E1935"/>
      <c r="F1935"/>
      <c r="H1935"/>
      <c r="I1935"/>
      <c r="J1935"/>
      <c r="K1935"/>
      <c r="L1935"/>
      <c r="M1935"/>
    </row>
    <row r="1936" spans="1:13" x14ac:dyDescent="0.2">
      <c r="A1936"/>
      <c r="B1936"/>
      <c r="C1936"/>
      <c r="E1936"/>
      <c r="F1936"/>
      <c r="H1936"/>
      <c r="I1936"/>
      <c r="J1936"/>
      <c r="K1936"/>
      <c r="L1936"/>
      <c r="M1936"/>
    </row>
    <row r="1937" spans="1:13" x14ac:dyDescent="0.2">
      <c r="A1937"/>
      <c r="B1937"/>
      <c r="C1937"/>
      <c r="E1937"/>
      <c r="F1937"/>
      <c r="H1937"/>
      <c r="I1937"/>
      <c r="J1937"/>
      <c r="K1937"/>
      <c r="L1937"/>
      <c r="M1937"/>
    </row>
    <row r="1938" spans="1:13" x14ac:dyDescent="0.2">
      <c r="A1938"/>
      <c r="B1938"/>
      <c r="C1938"/>
      <c r="E1938"/>
      <c r="F1938"/>
      <c r="H1938"/>
      <c r="I1938"/>
      <c r="J1938"/>
      <c r="K1938"/>
      <c r="L1938"/>
      <c r="M1938"/>
    </row>
    <row r="1939" spans="1:13" x14ac:dyDescent="0.2">
      <c r="A1939"/>
      <c r="B1939"/>
      <c r="C1939"/>
      <c r="E1939"/>
      <c r="F1939"/>
      <c r="H1939"/>
      <c r="I1939"/>
      <c r="J1939"/>
      <c r="K1939"/>
      <c r="L1939"/>
      <c r="M1939"/>
    </row>
    <row r="1940" spans="1:13" x14ac:dyDescent="0.2">
      <c r="A1940"/>
      <c r="B1940"/>
      <c r="C1940"/>
      <c r="E1940"/>
      <c r="F1940"/>
      <c r="H1940"/>
      <c r="I1940"/>
      <c r="J1940"/>
      <c r="K1940"/>
      <c r="L1940"/>
      <c r="M1940"/>
    </row>
    <row r="1941" spans="1:13" x14ac:dyDescent="0.2">
      <c r="A1941"/>
      <c r="B1941"/>
      <c r="C1941"/>
      <c r="E1941"/>
      <c r="F1941"/>
      <c r="H1941"/>
      <c r="I1941"/>
      <c r="J1941"/>
      <c r="K1941"/>
      <c r="L1941"/>
      <c r="M1941"/>
    </row>
    <row r="1942" spans="1:13" x14ac:dyDescent="0.2">
      <c r="A1942"/>
      <c r="B1942"/>
      <c r="C1942"/>
      <c r="E1942"/>
      <c r="F1942"/>
      <c r="H1942"/>
      <c r="I1942"/>
      <c r="J1942"/>
      <c r="K1942"/>
      <c r="L1942"/>
      <c r="M1942"/>
    </row>
    <row r="1943" spans="1:13" x14ac:dyDescent="0.2">
      <c r="A1943"/>
      <c r="B1943"/>
      <c r="C1943"/>
      <c r="E1943"/>
      <c r="F1943"/>
      <c r="H1943"/>
      <c r="I1943"/>
      <c r="J1943"/>
      <c r="K1943"/>
      <c r="L1943"/>
      <c r="M1943"/>
    </row>
    <row r="1944" spans="1:13" x14ac:dyDescent="0.2">
      <c r="A1944"/>
      <c r="B1944"/>
      <c r="C1944"/>
      <c r="E1944"/>
      <c r="F1944"/>
      <c r="H1944"/>
      <c r="I1944"/>
      <c r="J1944"/>
      <c r="K1944"/>
      <c r="L1944"/>
      <c r="M1944"/>
    </row>
    <row r="1945" spans="1:13" x14ac:dyDescent="0.2">
      <c r="A1945"/>
      <c r="B1945"/>
      <c r="C1945"/>
      <c r="E1945"/>
      <c r="F1945"/>
      <c r="H1945"/>
      <c r="I1945"/>
      <c r="J1945"/>
      <c r="K1945"/>
      <c r="L1945"/>
      <c r="M1945"/>
    </row>
    <row r="1946" spans="1:13" x14ac:dyDescent="0.2">
      <c r="A1946"/>
      <c r="B1946"/>
      <c r="C1946"/>
      <c r="E1946"/>
      <c r="F1946"/>
      <c r="H1946"/>
      <c r="I1946"/>
      <c r="J1946"/>
      <c r="K1946"/>
      <c r="L1946"/>
      <c r="M1946"/>
    </row>
    <row r="1947" spans="1:13" x14ac:dyDescent="0.2">
      <c r="A1947"/>
      <c r="B1947"/>
      <c r="C1947"/>
      <c r="E1947"/>
      <c r="F1947"/>
      <c r="H1947"/>
      <c r="I1947"/>
      <c r="J1947"/>
      <c r="K1947"/>
      <c r="L1947"/>
      <c r="M1947"/>
    </row>
    <row r="1948" spans="1:13" x14ac:dyDescent="0.2">
      <c r="A1948"/>
      <c r="B1948"/>
      <c r="C1948"/>
      <c r="E1948"/>
      <c r="F1948"/>
      <c r="H1948"/>
      <c r="I1948"/>
      <c r="J1948"/>
      <c r="K1948"/>
      <c r="L1948"/>
      <c r="M1948"/>
    </row>
    <row r="1949" spans="1:13" x14ac:dyDescent="0.2">
      <c r="A1949"/>
      <c r="B1949"/>
      <c r="C1949"/>
      <c r="E1949"/>
      <c r="F1949"/>
      <c r="H1949"/>
      <c r="I1949"/>
      <c r="J1949"/>
      <c r="K1949"/>
      <c r="L1949"/>
      <c r="M1949"/>
    </row>
    <row r="1950" spans="1:13" x14ac:dyDescent="0.2">
      <c r="A1950"/>
      <c r="B1950"/>
      <c r="C1950"/>
      <c r="E1950"/>
      <c r="F1950"/>
      <c r="H1950"/>
      <c r="I1950"/>
      <c r="J1950"/>
      <c r="K1950"/>
      <c r="L1950"/>
      <c r="M1950"/>
    </row>
    <row r="1951" spans="1:13" x14ac:dyDescent="0.2">
      <c r="A1951"/>
      <c r="B1951"/>
      <c r="C1951"/>
      <c r="E1951"/>
      <c r="F1951"/>
      <c r="H1951"/>
      <c r="I1951"/>
      <c r="J1951"/>
      <c r="K1951"/>
      <c r="L1951"/>
      <c r="M1951"/>
    </row>
    <row r="1952" spans="1:13" x14ac:dyDescent="0.2">
      <c r="A1952"/>
      <c r="B1952"/>
      <c r="C1952"/>
      <c r="E1952"/>
      <c r="F1952"/>
      <c r="H1952"/>
      <c r="I1952"/>
      <c r="J1952"/>
      <c r="K1952"/>
      <c r="L1952"/>
      <c r="M1952"/>
    </row>
    <row r="1953" spans="1:13" x14ac:dyDescent="0.2">
      <c r="A1953"/>
      <c r="B1953"/>
      <c r="C1953"/>
      <c r="E1953"/>
      <c r="F1953"/>
      <c r="H1953"/>
      <c r="I1953"/>
      <c r="J1953"/>
      <c r="K1953"/>
      <c r="L1953"/>
      <c r="M1953"/>
    </row>
    <row r="1954" spans="1:13" x14ac:dyDescent="0.2">
      <c r="A1954"/>
      <c r="B1954"/>
      <c r="C1954"/>
      <c r="E1954"/>
      <c r="F1954"/>
      <c r="H1954"/>
      <c r="I1954"/>
      <c r="J1954"/>
      <c r="K1954"/>
      <c r="L1954"/>
      <c r="M1954"/>
    </row>
    <row r="1955" spans="1:13" x14ac:dyDescent="0.2">
      <c r="A1955"/>
      <c r="B1955"/>
      <c r="C1955"/>
      <c r="E1955"/>
      <c r="F1955"/>
      <c r="H1955"/>
      <c r="I1955"/>
      <c r="J1955"/>
      <c r="K1955"/>
      <c r="L1955"/>
      <c r="M1955"/>
    </row>
    <row r="1956" spans="1:13" x14ac:dyDescent="0.2">
      <c r="A1956"/>
      <c r="B1956"/>
      <c r="C1956"/>
      <c r="E1956"/>
      <c r="F1956"/>
      <c r="H1956"/>
      <c r="I1956"/>
      <c r="J1956"/>
      <c r="K1956"/>
      <c r="L1956"/>
      <c r="M1956"/>
    </row>
    <row r="1957" spans="1:13" x14ac:dyDescent="0.2">
      <c r="A1957"/>
      <c r="B1957"/>
      <c r="C1957"/>
      <c r="E1957"/>
      <c r="F1957"/>
      <c r="H1957"/>
      <c r="I1957"/>
      <c r="J1957"/>
      <c r="K1957"/>
      <c r="L1957"/>
      <c r="M1957"/>
    </row>
    <row r="1958" spans="1:13" x14ac:dyDescent="0.2">
      <c r="A1958"/>
      <c r="B1958"/>
      <c r="C1958"/>
      <c r="E1958"/>
      <c r="F1958"/>
      <c r="H1958"/>
      <c r="I1958"/>
      <c r="J1958"/>
      <c r="K1958"/>
      <c r="L1958"/>
      <c r="M1958"/>
    </row>
    <row r="1959" spans="1:13" x14ac:dyDescent="0.2">
      <c r="A1959"/>
      <c r="B1959"/>
      <c r="C1959"/>
      <c r="E1959"/>
      <c r="F1959"/>
      <c r="H1959"/>
      <c r="I1959"/>
      <c r="J1959"/>
      <c r="K1959"/>
      <c r="L1959"/>
      <c r="M1959"/>
    </row>
    <row r="1960" spans="1:13" x14ac:dyDescent="0.2">
      <c r="A1960"/>
      <c r="B1960"/>
      <c r="C1960"/>
      <c r="E1960"/>
      <c r="F1960"/>
      <c r="H1960"/>
      <c r="I1960"/>
      <c r="J1960"/>
      <c r="K1960"/>
      <c r="L1960"/>
      <c r="M1960"/>
    </row>
    <row r="1961" spans="1:13" x14ac:dyDescent="0.2">
      <c r="A1961"/>
      <c r="B1961"/>
      <c r="C1961"/>
      <c r="E1961"/>
      <c r="F1961"/>
      <c r="H1961"/>
      <c r="I1961"/>
      <c r="J1961"/>
      <c r="K1961"/>
      <c r="L1961"/>
      <c r="M1961"/>
    </row>
    <row r="1962" spans="1:13" x14ac:dyDescent="0.2">
      <c r="A1962"/>
      <c r="B1962"/>
      <c r="C1962"/>
      <c r="E1962"/>
      <c r="F1962"/>
      <c r="H1962"/>
      <c r="I1962"/>
      <c r="J1962"/>
      <c r="K1962"/>
      <c r="L1962"/>
      <c r="M1962"/>
    </row>
    <row r="1963" spans="1:13" x14ac:dyDescent="0.2">
      <c r="A1963"/>
      <c r="B1963"/>
      <c r="C1963"/>
      <c r="E1963"/>
      <c r="F1963"/>
      <c r="H1963"/>
      <c r="I1963"/>
      <c r="J1963"/>
      <c r="K1963"/>
      <c r="L1963"/>
      <c r="M1963"/>
    </row>
    <row r="1964" spans="1:13" x14ac:dyDescent="0.2">
      <c r="A1964"/>
      <c r="B1964"/>
      <c r="C1964"/>
      <c r="E1964"/>
      <c r="F1964"/>
      <c r="H1964"/>
      <c r="I1964"/>
      <c r="J1964"/>
      <c r="K1964"/>
      <c r="L1964"/>
      <c r="M1964"/>
    </row>
    <row r="1965" spans="1:13" x14ac:dyDescent="0.2">
      <c r="A1965"/>
      <c r="B1965"/>
      <c r="C1965"/>
      <c r="E1965"/>
      <c r="F1965"/>
      <c r="H1965"/>
      <c r="I1965"/>
      <c r="J1965"/>
      <c r="K1965"/>
      <c r="L1965"/>
      <c r="M1965"/>
    </row>
    <row r="1966" spans="1:13" x14ac:dyDescent="0.2">
      <c r="A1966"/>
      <c r="B1966"/>
      <c r="C1966"/>
      <c r="E1966"/>
      <c r="F1966"/>
      <c r="H1966"/>
      <c r="I1966"/>
      <c r="J1966"/>
      <c r="K1966"/>
      <c r="L1966"/>
      <c r="M1966"/>
    </row>
    <row r="1967" spans="1:13" x14ac:dyDescent="0.2">
      <c r="A1967"/>
      <c r="B1967"/>
      <c r="C1967"/>
      <c r="E1967"/>
      <c r="F1967"/>
      <c r="H1967"/>
      <c r="I1967"/>
      <c r="J1967"/>
      <c r="K1967"/>
      <c r="L1967"/>
      <c r="M1967"/>
    </row>
    <row r="1968" spans="1:13" x14ac:dyDescent="0.2">
      <c r="A1968"/>
      <c r="B1968"/>
      <c r="C1968"/>
      <c r="E1968"/>
      <c r="F1968"/>
      <c r="H1968"/>
      <c r="I1968"/>
      <c r="J1968"/>
      <c r="K1968"/>
      <c r="L1968"/>
      <c r="M1968"/>
    </row>
    <row r="1969" spans="1:13" x14ac:dyDescent="0.2">
      <c r="A1969"/>
      <c r="B1969"/>
      <c r="C1969"/>
      <c r="E1969"/>
      <c r="F1969"/>
      <c r="H1969"/>
      <c r="I1969"/>
      <c r="J1969"/>
      <c r="K1969"/>
      <c r="L1969"/>
      <c r="M1969"/>
    </row>
    <row r="1970" spans="1:13" x14ac:dyDescent="0.2">
      <c r="A1970"/>
      <c r="B1970"/>
      <c r="C1970"/>
      <c r="E1970"/>
      <c r="F1970"/>
      <c r="H1970"/>
      <c r="I1970"/>
      <c r="J1970"/>
      <c r="K1970"/>
      <c r="L1970"/>
      <c r="M1970"/>
    </row>
    <row r="1971" spans="1:13" x14ac:dyDescent="0.2">
      <c r="A1971"/>
      <c r="B1971"/>
      <c r="C1971"/>
      <c r="E1971"/>
      <c r="F1971"/>
      <c r="H1971"/>
      <c r="I1971"/>
      <c r="J1971"/>
      <c r="K1971"/>
      <c r="L1971"/>
      <c r="M1971"/>
    </row>
    <row r="1972" spans="1:13" x14ac:dyDescent="0.2">
      <c r="A1972"/>
      <c r="B1972"/>
      <c r="C1972"/>
      <c r="E1972"/>
      <c r="F1972"/>
      <c r="H1972"/>
      <c r="I1972"/>
      <c r="J1972"/>
      <c r="K1972"/>
      <c r="L1972"/>
      <c r="M1972"/>
    </row>
    <row r="1973" spans="1:13" x14ac:dyDescent="0.2">
      <c r="A1973"/>
      <c r="B1973"/>
      <c r="C1973"/>
      <c r="E1973"/>
      <c r="F1973"/>
      <c r="H1973"/>
      <c r="I1973"/>
      <c r="J1973"/>
      <c r="K1973"/>
      <c r="L1973"/>
      <c r="M1973"/>
    </row>
    <row r="1974" spans="1:13" x14ac:dyDescent="0.2">
      <c r="A1974"/>
      <c r="B1974"/>
      <c r="C1974"/>
      <c r="E1974"/>
      <c r="F1974"/>
      <c r="H1974"/>
      <c r="I1974"/>
      <c r="J1974"/>
      <c r="K1974"/>
      <c r="L1974"/>
      <c r="M1974"/>
    </row>
    <row r="1975" spans="1:13" x14ac:dyDescent="0.2">
      <c r="A1975"/>
      <c r="B1975"/>
      <c r="C1975"/>
      <c r="E1975"/>
      <c r="F1975"/>
      <c r="H1975"/>
      <c r="I1975"/>
      <c r="J1975"/>
      <c r="K1975"/>
      <c r="L1975"/>
      <c r="M1975"/>
    </row>
    <row r="1976" spans="1:13" x14ac:dyDescent="0.2">
      <c r="A1976"/>
      <c r="B1976"/>
      <c r="C1976"/>
      <c r="E1976"/>
      <c r="F1976"/>
      <c r="H1976"/>
      <c r="I1976"/>
      <c r="J1976"/>
      <c r="K1976"/>
      <c r="L1976"/>
      <c r="M1976"/>
    </row>
    <row r="1977" spans="1:13" x14ac:dyDescent="0.2">
      <c r="A1977"/>
      <c r="B1977"/>
      <c r="C1977"/>
      <c r="E1977"/>
      <c r="F1977"/>
      <c r="H1977"/>
      <c r="I1977"/>
      <c r="J1977"/>
      <c r="K1977"/>
      <c r="L1977"/>
      <c r="M1977"/>
    </row>
    <row r="1978" spans="1:13" x14ac:dyDescent="0.2">
      <c r="A1978"/>
      <c r="B1978"/>
      <c r="C1978"/>
      <c r="E1978"/>
      <c r="F1978"/>
      <c r="H1978"/>
      <c r="I1978"/>
      <c r="J1978"/>
      <c r="K1978"/>
      <c r="L1978"/>
      <c r="M1978"/>
    </row>
    <row r="1979" spans="1:13" x14ac:dyDescent="0.2">
      <c r="A1979"/>
      <c r="B1979"/>
      <c r="C1979"/>
      <c r="E1979"/>
      <c r="F1979"/>
      <c r="H1979"/>
      <c r="I1979"/>
      <c r="J1979"/>
      <c r="K1979"/>
      <c r="L1979"/>
      <c r="M1979"/>
    </row>
    <row r="1980" spans="1:13" x14ac:dyDescent="0.2">
      <c r="A1980"/>
      <c r="B1980"/>
      <c r="C1980"/>
      <c r="E1980"/>
      <c r="F1980"/>
      <c r="H1980"/>
      <c r="I1980"/>
      <c r="J1980"/>
      <c r="K1980"/>
      <c r="L1980"/>
      <c r="M1980"/>
    </row>
    <row r="1981" spans="1:13" x14ac:dyDescent="0.2">
      <c r="A1981"/>
      <c r="B1981"/>
      <c r="C1981"/>
      <c r="E1981"/>
      <c r="F1981"/>
      <c r="H1981"/>
      <c r="I1981"/>
      <c r="J1981"/>
      <c r="K1981"/>
      <c r="L1981"/>
      <c r="M1981"/>
    </row>
    <row r="1982" spans="1:13" x14ac:dyDescent="0.2">
      <c r="A1982"/>
      <c r="B1982"/>
      <c r="C1982"/>
      <c r="E1982"/>
      <c r="F1982"/>
      <c r="H1982"/>
      <c r="I1982"/>
      <c r="J1982"/>
      <c r="K1982"/>
      <c r="L1982"/>
      <c r="M1982"/>
    </row>
    <row r="1983" spans="1:13" x14ac:dyDescent="0.2">
      <c r="A1983"/>
      <c r="B1983"/>
      <c r="C1983"/>
      <c r="E1983"/>
      <c r="F1983"/>
      <c r="H1983"/>
      <c r="I1983"/>
      <c r="J1983"/>
      <c r="K1983"/>
      <c r="L1983"/>
      <c r="M1983"/>
    </row>
  </sheetData>
  <sortState xmlns:xlrd2="http://schemas.microsoft.com/office/spreadsheetml/2017/richdata2" ref="B2:J28">
    <sortCondition descending="1" ref="F2:F28"/>
    <sortCondition descending="1" ref="G2:G28"/>
    <sortCondition ref="I2:I28"/>
    <sortCondition ref="J2:J28"/>
    <sortCondition descending="1" ref="H2:H28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A1984:A1048576 A1:A1394">
    <cfRule type="duplicateValues" dxfId="37" priority="12"/>
  </conditionalFormatting>
  <conditionalFormatting sqref="J2:J1048576">
    <cfRule type="cellIs" dxfId="36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B12" sqref="B12:C12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48" t="s">
        <v>1096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1095</v>
      </c>
      <c r="R1" s="148"/>
      <c r="S1" s="148"/>
      <c r="T1" s="148"/>
    </row>
    <row r="2" spans="1:26" s="14" customFormat="1" ht="30" customHeight="1" x14ac:dyDescent="0.2">
      <c r="A2" s="20" t="s">
        <v>849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877</v>
      </c>
      <c r="V2" s="49" t="s">
        <v>1103</v>
      </c>
    </row>
    <row r="3" spans="1:26" x14ac:dyDescent="0.2">
      <c r="A3" t="str">
        <f>B3&amp;C3</f>
        <v>Stewart MCSWEYN1500m</v>
      </c>
      <c r="B3" t="s">
        <v>642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>B4&amp;C4</f>
        <v>Ashley MOLONEYdecathlon</v>
      </c>
      <c r="B4" t="s">
        <v>513</v>
      </c>
      <c r="C4" s="5" t="s">
        <v>44</v>
      </c>
      <c r="D4" s="5">
        <v>36598</v>
      </c>
      <c r="E4">
        <v>1376</v>
      </c>
      <c r="F4" s="2">
        <v>1</v>
      </c>
      <c r="G4">
        <v>1227</v>
      </c>
      <c r="H4">
        <v>1206</v>
      </c>
      <c r="L4" s="5">
        <v>44413</v>
      </c>
      <c r="M4" s="5">
        <v>44639</v>
      </c>
      <c r="N4" s="5"/>
      <c r="O4" s="5"/>
      <c r="P4" s="56"/>
      <c r="Q4" s="39">
        <f>RANK(E4,$E$3:$E$485)</f>
        <v>2</v>
      </c>
      <c r="R4" s="2">
        <f>VLOOKUP(C4,Quals!$A$2:$C$23,3,FALSE)</f>
        <v>1181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51" t="s">
        <v>1097</v>
      </c>
      <c r="W4" s="152"/>
      <c r="X4" s="152"/>
      <c r="Y4" s="152"/>
      <c r="Z4" s="153"/>
    </row>
    <row r="5" spans="1:26" x14ac:dyDescent="0.2">
      <c r="A5" t="str">
        <f>B5&amp;C5</f>
        <v>Oliver HOARE1500m</v>
      </c>
      <c r="B5" t="s">
        <v>643</v>
      </c>
      <c r="C5" s="5" t="s">
        <v>28</v>
      </c>
      <c r="D5" s="5">
        <v>35459</v>
      </c>
      <c r="E5">
        <v>1367</v>
      </c>
      <c r="F5" s="2">
        <v>2</v>
      </c>
      <c r="G5">
        <v>1251</v>
      </c>
      <c r="H5">
        <v>1207</v>
      </c>
      <c r="I5">
        <v>1237</v>
      </c>
      <c r="J5">
        <v>1191</v>
      </c>
      <c r="K5">
        <v>1200</v>
      </c>
      <c r="L5" s="5">
        <v>44590</v>
      </c>
      <c r="M5" s="5">
        <v>44448</v>
      </c>
      <c r="N5" s="5">
        <v>44640</v>
      </c>
      <c r="O5" s="5">
        <v>44442</v>
      </c>
      <c r="P5" s="56">
        <v>44325</v>
      </c>
      <c r="Q5" s="39">
        <f>RANK(E5,$E$3:$E$485)</f>
        <v>3</v>
      </c>
      <c r="R5" s="2">
        <f>VLOOKUP(C5,Quals!$A$2:$C$23,3,FALSE)</f>
        <v>1175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>B6&amp;C6</f>
        <v>Brandon STARChigh-jump</v>
      </c>
      <c r="B6" t="s">
        <v>757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>RANK(E6,$E$3:$E$485)</f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>B7&amp;C7</f>
        <v>Peter BOL800m</v>
      </c>
      <c r="B7" t="s">
        <v>600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>RANK(E7,$E$3:$E$485)</f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>B8&amp;C8</f>
        <v>Kurtis MARSCHALLpole-vault</v>
      </c>
      <c r="B8" t="s">
        <v>769</v>
      </c>
      <c r="C8" s="5" t="s">
        <v>36</v>
      </c>
      <c r="D8" s="5">
        <v>35545</v>
      </c>
      <c r="E8">
        <v>1299</v>
      </c>
      <c r="F8" s="2">
        <v>1</v>
      </c>
      <c r="G8">
        <v>1217</v>
      </c>
      <c r="H8">
        <v>1198</v>
      </c>
      <c r="I8">
        <v>1198</v>
      </c>
      <c r="J8">
        <v>1184</v>
      </c>
      <c r="K8">
        <v>1201</v>
      </c>
      <c r="L8" s="5">
        <v>44453</v>
      </c>
      <c r="M8" s="5">
        <v>44640</v>
      </c>
      <c r="N8" s="5">
        <v>44408</v>
      </c>
      <c r="O8" s="5">
        <v>44444</v>
      </c>
      <c r="P8" s="56">
        <v>44626</v>
      </c>
      <c r="Q8" s="39">
        <f>RANK(E8,$E$3:$E$485)</f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60" t="s">
        <v>1098</v>
      </c>
      <c r="W8" s="161"/>
      <c r="X8" s="161"/>
      <c r="Y8" s="161"/>
      <c r="Z8" s="162"/>
    </row>
    <row r="9" spans="1:26" x14ac:dyDescent="0.2">
      <c r="A9" t="str">
        <f>B9&amp;C9</f>
        <v>Rohan BROWNING100m</v>
      </c>
      <c r="B9" t="s">
        <v>503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>RANK(E9,$E$3:$E$485)</f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>B10&amp;C10</f>
        <v>Matthew DENNYdiscus-throw</v>
      </c>
      <c r="B10" t="s">
        <v>781</v>
      </c>
      <c r="C10" s="6" t="s">
        <v>40</v>
      </c>
      <c r="D10" s="5">
        <v>35218</v>
      </c>
      <c r="E10">
        <v>1270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1112</v>
      </c>
      <c r="L10" s="5">
        <v>44408</v>
      </c>
      <c r="M10" s="5">
        <v>44407</v>
      </c>
      <c r="N10" s="5">
        <v>44303</v>
      </c>
      <c r="O10" s="5">
        <v>44359</v>
      </c>
      <c r="P10" s="56">
        <v>44652</v>
      </c>
      <c r="Q10" s="39">
        <f>RANK(E10,$E$3:$E$485)</f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>B11&amp;C11</f>
        <v>Jye EDWARDS1500m</v>
      </c>
      <c r="B11" t="s">
        <v>644</v>
      </c>
      <c r="C11" s="5" t="s">
        <v>28</v>
      </c>
      <c r="D11" s="5">
        <v>35860</v>
      </c>
      <c r="E11">
        <v>1259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1193</v>
      </c>
      <c r="L11" s="5">
        <v>44378</v>
      </c>
      <c r="M11" s="5">
        <v>44304</v>
      </c>
      <c r="N11" s="5">
        <v>44386</v>
      </c>
      <c r="O11" s="5">
        <v>44366</v>
      </c>
      <c r="P11" s="56">
        <v>44378</v>
      </c>
      <c r="Q11" s="39">
        <f>RANK(E11,$E$3:$E$485)</f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>B12&amp;C12</f>
        <v>Cedric DUBLERdecathlon</v>
      </c>
      <c r="B12" t="s">
        <v>717</v>
      </c>
      <c r="C12" s="5" t="s">
        <v>44</v>
      </c>
      <c r="D12" s="5">
        <v>34712</v>
      </c>
      <c r="E12">
        <v>1234</v>
      </c>
      <c r="F12" s="2">
        <v>2</v>
      </c>
      <c r="G12">
        <v>1187</v>
      </c>
      <c r="H12">
        <v>1131</v>
      </c>
      <c r="L12" s="5">
        <v>44653</v>
      </c>
      <c r="M12" s="5">
        <v>43642</v>
      </c>
      <c r="N12" s="5"/>
      <c r="O12" s="5"/>
      <c r="P12" s="56"/>
      <c r="Q12" s="39">
        <f>RANK(E12,$E$3:$E$485)</f>
        <v>10</v>
      </c>
      <c r="R12" s="2">
        <f>VLOOKUP(C12,Quals!$A$2:$C$23,3,FALSE)</f>
        <v>1181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>B13&amp;C13</f>
        <v>Nicholas HOUGH110mh</v>
      </c>
      <c r="B13" t="s">
        <v>714</v>
      </c>
      <c r="C13" s="5" t="s">
        <v>31</v>
      </c>
      <c r="D13" s="5">
        <v>34262</v>
      </c>
      <c r="E13">
        <v>1219</v>
      </c>
      <c r="F13" s="2">
        <v>1</v>
      </c>
      <c r="G13">
        <v>1114</v>
      </c>
      <c r="H13">
        <v>1156</v>
      </c>
      <c r="I13">
        <v>1140</v>
      </c>
      <c r="J13">
        <v>1112</v>
      </c>
      <c r="K13">
        <v>1145</v>
      </c>
      <c r="L13" s="5">
        <v>43644</v>
      </c>
      <c r="M13" s="5">
        <v>44282</v>
      </c>
      <c r="N13" s="5">
        <v>44304</v>
      </c>
      <c r="O13" s="5">
        <v>44632</v>
      </c>
      <c r="P13" s="56">
        <v>44411</v>
      </c>
      <c r="Q13" s="39">
        <f>RANK(E13,$E$3:$E$485)</f>
        <v>11</v>
      </c>
      <c r="R13" s="2">
        <f>VLOOKUP(C13,Quals!$A$2:$C$23,3,FALSE)</f>
        <v>1193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>B14&amp;C14</f>
        <v>Christopher MITREVSKIlong-jump</v>
      </c>
      <c r="B14" t="s">
        <v>727</v>
      </c>
      <c r="C14" s="5" t="s">
        <v>37</v>
      </c>
      <c r="D14" s="5">
        <v>35258</v>
      </c>
      <c r="E14">
        <v>1214</v>
      </c>
      <c r="F14" s="2">
        <v>1</v>
      </c>
      <c r="G14">
        <v>1146</v>
      </c>
      <c r="H14">
        <v>1142</v>
      </c>
      <c r="I14">
        <v>1171</v>
      </c>
      <c r="J14">
        <v>1149</v>
      </c>
      <c r="K14">
        <v>1079</v>
      </c>
      <c r="L14" s="5">
        <v>44353</v>
      </c>
      <c r="M14" s="5">
        <v>44282</v>
      </c>
      <c r="N14" s="5">
        <v>44639</v>
      </c>
      <c r="O14" s="5">
        <v>44618</v>
      </c>
      <c r="P14" s="56">
        <v>44355</v>
      </c>
      <c r="Q14" s="39">
        <f>RANK(E14,$E$3:$E$485)</f>
        <v>12</v>
      </c>
      <c r="R14" s="2">
        <f>VLOOKUP(C14,Quals!$A$2:$C$23,3,FALSE)</f>
        <v>1186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>B15&amp;C15</f>
        <v>Daniel GOLUBOVICdecathlon</v>
      </c>
      <c r="B15" t="s">
        <v>718</v>
      </c>
      <c r="C15" s="5" t="s">
        <v>44</v>
      </c>
      <c r="D15" s="5">
        <v>34302</v>
      </c>
      <c r="E15">
        <v>1214</v>
      </c>
      <c r="F15" s="2">
        <v>3</v>
      </c>
      <c r="G15">
        <v>1178</v>
      </c>
      <c r="H15">
        <v>1161</v>
      </c>
      <c r="L15" s="5">
        <v>44549</v>
      </c>
      <c r="M15" s="5">
        <v>44366</v>
      </c>
      <c r="N15" s="5"/>
      <c r="O15" s="5"/>
      <c r="P15" s="56"/>
      <c r="Q15" s="39">
        <f>RANK(E15,$E$3:$E$485)</f>
        <v>12</v>
      </c>
      <c r="R15" s="2">
        <f>VLOOKUP(C15,Quals!$A$2:$C$23,3,FALSE)</f>
        <v>1181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>B16&amp;C16</f>
        <v>Rhydian COWLEY20km-race-walking</v>
      </c>
      <c r="B16" t="s">
        <v>812</v>
      </c>
      <c r="C16" s="6" t="s">
        <v>81</v>
      </c>
      <c r="D16" s="5">
        <v>33242</v>
      </c>
      <c r="E16">
        <v>1214</v>
      </c>
      <c r="F16" s="2">
        <v>1</v>
      </c>
      <c r="G16">
        <v>1138</v>
      </c>
      <c r="H16">
        <v>1152</v>
      </c>
      <c r="I16">
        <v>1117</v>
      </c>
      <c r="L16" s="5">
        <v>44282</v>
      </c>
      <c r="M16" s="5">
        <v>44318</v>
      </c>
      <c r="N16" s="5">
        <v>44605</v>
      </c>
      <c r="O16" s="5"/>
      <c r="P16" s="56"/>
      <c r="Q16" s="39">
        <f>RANK(E16,$E$3:$E$485)</f>
        <v>12</v>
      </c>
      <c r="R16" s="2">
        <f>VLOOKUP(C16,Quals!$A$2:$C$23,3,FALSE)</f>
        <v>1149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>B17&amp;C17</f>
        <v>Matthew RAMSDEN1500m</v>
      </c>
      <c r="B17" t="s">
        <v>645</v>
      </c>
      <c r="C17" s="5" t="s">
        <v>28</v>
      </c>
      <c r="D17" s="5">
        <v>35634</v>
      </c>
      <c r="E17">
        <v>1212</v>
      </c>
      <c r="F17" s="2">
        <v>4</v>
      </c>
      <c r="G17">
        <v>1134</v>
      </c>
      <c r="H17">
        <v>1048</v>
      </c>
      <c r="I17">
        <v>1150</v>
      </c>
      <c r="J17">
        <v>1187</v>
      </c>
      <c r="K17">
        <v>1126</v>
      </c>
      <c r="L17" s="5">
        <v>44339</v>
      </c>
      <c r="M17" s="5">
        <v>43642</v>
      </c>
      <c r="N17" s="5">
        <v>44429</v>
      </c>
      <c r="O17" s="5">
        <v>44380</v>
      </c>
      <c r="P17" s="56">
        <v>44304</v>
      </c>
      <c r="Q17" s="39">
        <f>RANK(E17,$E$3:$E$485)</f>
        <v>15</v>
      </c>
      <c r="R17" s="2">
        <f>VLOOKUP(C17,Quals!$A$2:$C$23,3,FALSE)</f>
        <v>1175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>B18&amp;C18</f>
        <v>Ben BUCKINGHAM3000msc</v>
      </c>
      <c r="B18" t="s">
        <v>670</v>
      </c>
      <c r="C18" s="5" t="s">
        <v>34</v>
      </c>
      <c r="D18" s="5">
        <v>33550</v>
      </c>
      <c r="E18">
        <v>1211</v>
      </c>
      <c r="F18" s="2">
        <v>1</v>
      </c>
      <c r="G18">
        <v>1074</v>
      </c>
      <c r="H18">
        <v>1147</v>
      </c>
      <c r="I18">
        <v>1134</v>
      </c>
      <c r="L18" s="5">
        <v>43643</v>
      </c>
      <c r="M18" s="5">
        <v>44355</v>
      </c>
      <c r="N18" s="5">
        <v>44282</v>
      </c>
      <c r="O18" s="5"/>
      <c r="P18" s="56"/>
      <c r="Q18" s="39">
        <f>RANK(E18,$E$3:$E$485)</f>
        <v>16</v>
      </c>
      <c r="R18" s="2">
        <f>VLOOKUP(C18,Quals!$A$2:$C$23,3,FALSE)</f>
        <v>1158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>Q</v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>B19&amp;C19</f>
        <v>Steven SOLOMON400m</v>
      </c>
      <c r="B19" t="s">
        <v>578</v>
      </c>
      <c r="C19" s="5" t="s">
        <v>26</v>
      </c>
      <c r="D19" s="5">
        <v>34105</v>
      </c>
      <c r="E19">
        <v>1209</v>
      </c>
      <c r="F19" s="2">
        <v>1</v>
      </c>
      <c r="G19">
        <v>1103</v>
      </c>
      <c r="H19">
        <v>1169</v>
      </c>
      <c r="I19">
        <v>1184</v>
      </c>
      <c r="J19">
        <v>1153</v>
      </c>
      <c r="K19">
        <v>1160</v>
      </c>
      <c r="L19" s="5">
        <v>43643</v>
      </c>
      <c r="M19" s="5">
        <v>44410</v>
      </c>
      <c r="N19" s="5">
        <v>44409</v>
      </c>
      <c r="O19" s="5">
        <v>44611</v>
      </c>
      <c r="P19" s="56">
        <v>44610</v>
      </c>
      <c r="Q19" s="39">
        <f>RANK(E19,$E$3:$E$485)</f>
        <v>17</v>
      </c>
      <c r="R19" s="2">
        <f>VLOOKUP(C19,Quals!$A$2:$C$23,3,FALSE)</f>
        <v>1187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>B20&amp;C20</f>
        <v>Morgan MCDONALD5000m</v>
      </c>
      <c r="B20" t="s">
        <v>680</v>
      </c>
      <c r="C20" s="5" t="s">
        <v>29</v>
      </c>
      <c r="D20" s="5">
        <v>35178</v>
      </c>
      <c r="E20">
        <v>1207</v>
      </c>
      <c r="F20" s="2">
        <v>1</v>
      </c>
      <c r="G20">
        <v>1128</v>
      </c>
      <c r="H20">
        <v>1132</v>
      </c>
      <c r="I20">
        <v>1160</v>
      </c>
      <c r="L20" s="5">
        <v>44339</v>
      </c>
      <c r="M20" s="5">
        <v>44309</v>
      </c>
      <c r="N20" s="5">
        <v>44359</v>
      </c>
      <c r="O20" s="5"/>
      <c r="P20" s="56"/>
      <c r="Q20" s="39">
        <f>RANK(E20,$E$3:$E$485)</f>
        <v>18</v>
      </c>
      <c r="R20" s="2">
        <f>VLOOKUP(C20,Quals!$A$2:$C$23,3,FALSE)</f>
        <v>1161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>B21&amp;C21</f>
        <v>Matthew RAMSDEN5000m</v>
      </c>
      <c r="B21" t="s">
        <v>645</v>
      </c>
      <c r="C21" s="5" t="s">
        <v>29</v>
      </c>
      <c r="D21" s="5">
        <v>35634</v>
      </c>
      <c r="E21">
        <v>1204</v>
      </c>
      <c r="F21" s="2">
        <v>2</v>
      </c>
      <c r="G21">
        <v>1203</v>
      </c>
      <c r="H21">
        <v>1127</v>
      </c>
      <c r="I21">
        <v>1135</v>
      </c>
      <c r="L21" s="5">
        <v>44390</v>
      </c>
      <c r="M21" s="5">
        <v>44376</v>
      </c>
      <c r="N21" s="5">
        <v>44327</v>
      </c>
      <c r="O21" s="5"/>
      <c r="P21" s="56"/>
      <c r="Q21" s="39">
        <f>RANK(E21,$E$3:$E$485)</f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>B22&amp;C22</f>
        <v>Nicholas ANDREWS110mh</v>
      </c>
      <c r="B22" t="s">
        <v>715</v>
      </c>
      <c r="C22" s="5" t="s">
        <v>31</v>
      </c>
      <c r="D22" s="5">
        <v>35463</v>
      </c>
      <c r="E22">
        <v>1204</v>
      </c>
      <c r="F22" s="2">
        <v>2</v>
      </c>
      <c r="G22">
        <v>1101</v>
      </c>
      <c r="H22">
        <v>1141</v>
      </c>
      <c r="I22">
        <v>1124</v>
      </c>
      <c r="J22">
        <v>1112</v>
      </c>
      <c r="K22">
        <v>1101</v>
      </c>
      <c r="L22" s="5">
        <v>43644</v>
      </c>
      <c r="M22" s="5">
        <v>44282</v>
      </c>
      <c r="N22" s="5">
        <v>44612</v>
      </c>
      <c r="O22" s="5">
        <v>44304</v>
      </c>
      <c r="P22" s="56">
        <v>44590</v>
      </c>
      <c r="Q22" s="39">
        <f>RANK(E22,$E$3:$E$485)</f>
        <v>19</v>
      </c>
      <c r="R22" s="2">
        <f>VLOOKUP(C22,Quals!$A$2:$C$23,3,FALSE)</f>
        <v>1193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>B23&amp;C23</f>
        <v>Kyle SWAN20km-race-walking</v>
      </c>
      <c r="B23" t="s">
        <v>814</v>
      </c>
      <c r="C23" s="5" t="s">
        <v>81</v>
      </c>
      <c r="D23" s="5">
        <v>36247</v>
      </c>
      <c r="E23">
        <v>1204</v>
      </c>
      <c r="F23" s="2">
        <v>2</v>
      </c>
      <c r="G23">
        <v>1155</v>
      </c>
      <c r="H23">
        <v>1103</v>
      </c>
      <c r="I23">
        <v>1131</v>
      </c>
      <c r="L23" s="5">
        <v>44605</v>
      </c>
      <c r="M23" s="5">
        <v>44282</v>
      </c>
      <c r="N23" s="5">
        <v>44650</v>
      </c>
      <c r="O23" s="5"/>
      <c r="P23" s="56"/>
      <c r="Q23" s="39">
        <f>RANK(E23,$E$3:$E$485)</f>
        <v>19</v>
      </c>
      <c r="R23" s="2">
        <f>VLOOKUP(C23,Quals!$A$2:$C$23,3,FALSE)</f>
        <v>1149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>Q</v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>B24&amp;C24</f>
        <v>Declan TINGAY20km-race-walking</v>
      </c>
      <c r="B24" t="s">
        <v>813</v>
      </c>
      <c r="C24" s="5" t="s">
        <v>81</v>
      </c>
      <c r="D24" s="5">
        <v>36197</v>
      </c>
      <c r="E24">
        <v>1202</v>
      </c>
      <c r="F24" s="2">
        <v>3</v>
      </c>
      <c r="G24">
        <v>1175</v>
      </c>
      <c r="H24">
        <v>1096</v>
      </c>
      <c r="I24">
        <v>1120</v>
      </c>
      <c r="L24" s="5">
        <v>44605</v>
      </c>
      <c r="M24" s="5">
        <v>44282</v>
      </c>
      <c r="N24" s="5">
        <v>44359</v>
      </c>
      <c r="O24" s="5"/>
      <c r="P24" s="56"/>
      <c r="Q24" s="39">
        <f>RANK(E24,$E$3:$E$485)</f>
        <v>22</v>
      </c>
      <c r="R24" s="2">
        <f>VLOOKUP(C24,Quals!$A$2:$C$23,3,FALSE)</f>
        <v>1149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>Q</v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>B25&amp;C25</f>
        <v>David MCNEILL5000m</v>
      </c>
      <c r="B25" t="s">
        <v>681</v>
      </c>
      <c r="C25" s="5" t="s">
        <v>29</v>
      </c>
      <c r="D25" s="5">
        <v>31691</v>
      </c>
      <c r="E25">
        <v>1199</v>
      </c>
      <c r="F25" s="2">
        <v>3</v>
      </c>
      <c r="G25">
        <v>1180</v>
      </c>
      <c r="H25">
        <v>1163</v>
      </c>
      <c r="I25">
        <v>1158</v>
      </c>
      <c r="L25" s="5">
        <v>44378</v>
      </c>
      <c r="M25" s="5">
        <v>44327</v>
      </c>
      <c r="N25" s="5">
        <v>44359</v>
      </c>
      <c r="O25" s="5"/>
      <c r="P25" s="56"/>
      <c r="Q25" s="39">
        <f>RANK(E25,$E$3:$E$485)</f>
        <v>23</v>
      </c>
      <c r="R25" s="2">
        <f>VLOOKUP(C25,Quals!$A$2:$C$23,3,FALSE)</f>
        <v>1161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>Q</v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>B26&amp;C26</f>
        <v>Charlie HUNTER800m</v>
      </c>
      <c r="B26" t="s">
        <v>601</v>
      </c>
      <c r="C26" s="5" t="s">
        <v>27</v>
      </c>
      <c r="D26" s="5">
        <v>35266</v>
      </c>
      <c r="E26">
        <v>1197</v>
      </c>
      <c r="F26" s="2">
        <v>2</v>
      </c>
      <c r="G26">
        <v>1107</v>
      </c>
      <c r="H26">
        <v>1193</v>
      </c>
      <c r="I26">
        <v>1151</v>
      </c>
      <c r="J26">
        <v>1113</v>
      </c>
      <c r="K26">
        <v>1166</v>
      </c>
      <c r="L26" s="5">
        <v>44310</v>
      </c>
      <c r="M26" s="5">
        <v>44369</v>
      </c>
      <c r="N26" s="5">
        <v>44358</v>
      </c>
      <c r="O26" s="5">
        <v>44590</v>
      </c>
      <c r="P26" s="56">
        <v>44360</v>
      </c>
      <c r="Q26" s="39">
        <f>RANK(E26,$E$3:$E$485)</f>
        <v>24</v>
      </c>
      <c r="R26" s="2">
        <f>VLOOKUP(C26,Quals!$A$2:$C$23,3,FALSE)</f>
        <v>1167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>B27&amp;C27</f>
        <v>Henry FRAYNElong-jump</v>
      </c>
      <c r="B27" t="s">
        <v>728</v>
      </c>
      <c r="C27" s="5" t="s">
        <v>37</v>
      </c>
      <c r="D27" s="5">
        <v>32977</v>
      </c>
      <c r="E27">
        <v>1195</v>
      </c>
      <c r="F27" s="2">
        <v>2</v>
      </c>
      <c r="G27">
        <v>1131</v>
      </c>
      <c r="H27">
        <v>1123</v>
      </c>
      <c r="I27">
        <v>1129</v>
      </c>
      <c r="J27">
        <v>1105</v>
      </c>
      <c r="K27">
        <v>1061</v>
      </c>
      <c r="L27" s="5">
        <v>44304</v>
      </c>
      <c r="M27" s="5">
        <v>44408</v>
      </c>
      <c r="N27" s="5">
        <v>44353</v>
      </c>
      <c r="O27" s="5">
        <v>44282</v>
      </c>
      <c r="P27" s="56">
        <v>44339</v>
      </c>
      <c r="Q27" s="39">
        <f>RANK(E27,$E$3:$E$485)</f>
        <v>25</v>
      </c>
      <c r="R27" s="2">
        <f>VLOOKUP(C27,Quals!$A$2:$C$23,3,FALSE)</f>
        <v>1186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>B28&amp;C28</f>
        <v>Rorey HUNTER1500m</v>
      </c>
      <c r="B28" t="s">
        <v>646</v>
      </c>
      <c r="C28" s="5" t="s">
        <v>28</v>
      </c>
      <c r="D28" s="5">
        <v>34002</v>
      </c>
      <c r="E28">
        <v>1187</v>
      </c>
      <c r="F28" s="2">
        <v>5</v>
      </c>
      <c r="G28">
        <v>1143</v>
      </c>
      <c r="H28">
        <v>1045</v>
      </c>
      <c r="I28">
        <v>1142</v>
      </c>
      <c r="J28">
        <v>1121</v>
      </c>
      <c r="K28">
        <v>1155</v>
      </c>
      <c r="L28" s="5">
        <v>44304</v>
      </c>
      <c r="M28" s="5">
        <v>43642</v>
      </c>
      <c r="N28" s="5">
        <v>44380</v>
      </c>
      <c r="O28" s="5">
        <v>44376</v>
      </c>
      <c r="P28" s="56">
        <v>44366</v>
      </c>
      <c r="Q28" s="39">
        <f>RANK(E28,$E$3:$E$485)</f>
        <v>26</v>
      </c>
      <c r="R28" s="2">
        <f>VLOOKUP(C28,Quals!$A$2:$C$23,3,FALSE)</f>
        <v>1175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>B29&amp;C29</f>
        <v>Jack RAYNER10000m</v>
      </c>
      <c r="B29" t="s">
        <v>701</v>
      </c>
      <c r="C29" s="5" t="s">
        <v>30</v>
      </c>
      <c r="D29" s="5">
        <v>35052</v>
      </c>
      <c r="E29">
        <v>1185</v>
      </c>
      <c r="F29" s="2">
        <v>1</v>
      </c>
      <c r="G29">
        <v>1202</v>
      </c>
      <c r="H29">
        <v>1106</v>
      </c>
      <c r="L29" s="5">
        <v>44626</v>
      </c>
      <c r="M29" s="5">
        <v>44587</v>
      </c>
      <c r="N29" s="5"/>
      <c r="O29" s="5"/>
      <c r="P29" s="56"/>
      <c r="Q29" s="39">
        <f>RANK(E29,$E$3:$E$485)</f>
        <v>27</v>
      </c>
      <c r="R29" s="2">
        <f>VLOOKUP(C29,Quals!$A$2:$C$23,3,FALSE)</f>
        <v>1182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>B30&amp;C30</f>
        <v>Jeffrey RISELEY800m</v>
      </c>
      <c r="B30" t="s">
        <v>602</v>
      </c>
      <c r="C30" s="5" t="s">
        <v>27</v>
      </c>
      <c r="D30" s="5">
        <v>31727</v>
      </c>
      <c r="E30">
        <v>1180</v>
      </c>
      <c r="F30" s="2">
        <v>3</v>
      </c>
      <c r="G30">
        <v>1178</v>
      </c>
      <c r="H30">
        <v>1163</v>
      </c>
      <c r="I30">
        <v>1119</v>
      </c>
      <c r="J30">
        <v>1162</v>
      </c>
      <c r="K30">
        <v>1161</v>
      </c>
      <c r="L30" s="5">
        <v>44367</v>
      </c>
      <c r="M30" s="5">
        <v>44349</v>
      </c>
      <c r="N30" s="5">
        <v>44606</v>
      </c>
      <c r="O30" s="5">
        <v>44359</v>
      </c>
      <c r="P30" s="56">
        <v>44408</v>
      </c>
      <c r="Q30" s="39">
        <f>RANK(E30,$E$3:$E$485)</f>
        <v>28</v>
      </c>
      <c r="R30" s="2">
        <f>VLOOKUP(C30,Quals!$A$2:$C$23,3,FALSE)</f>
        <v>1167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>B31&amp;C31</f>
        <v>Matthew CLARKE3000msc</v>
      </c>
      <c r="B31" t="s">
        <v>671</v>
      </c>
      <c r="C31" s="6" t="s">
        <v>34</v>
      </c>
      <c r="D31" s="5">
        <v>34818</v>
      </c>
      <c r="E31">
        <v>1178</v>
      </c>
      <c r="F31" s="2">
        <v>2</v>
      </c>
      <c r="G31">
        <v>1155</v>
      </c>
      <c r="H31">
        <v>1056</v>
      </c>
      <c r="I31">
        <v>1157</v>
      </c>
      <c r="L31" s="5">
        <v>44365</v>
      </c>
      <c r="M31" s="5">
        <v>43643</v>
      </c>
      <c r="N31" s="5">
        <v>44372</v>
      </c>
      <c r="O31" s="5"/>
      <c r="P31" s="56"/>
      <c r="Q31" s="39">
        <f>RANK(E31,$E$3:$E$485)</f>
        <v>29</v>
      </c>
      <c r="R31" s="2">
        <f>VLOOKUP(C31,Quals!$A$2:$C$23,3,FALSE)</f>
        <v>1158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>B32&amp;C32</f>
        <v>Alex BECK400m</v>
      </c>
      <c r="B32" t="s">
        <v>554</v>
      </c>
      <c r="C32" s="5" t="s">
        <v>26</v>
      </c>
      <c r="D32" s="5">
        <v>33641</v>
      </c>
      <c r="E32">
        <v>1177</v>
      </c>
      <c r="F32" s="2">
        <v>2</v>
      </c>
      <c r="G32">
        <v>1105</v>
      </c>
      <c r="H32">
        <v>1071</v>
      </c>
      <c r="I32">
        <v>1084</v>
      </c>
      <c r="J32">
        <v>1095</v>
      </c>
      <c r="K32">
        <v>1143</v>
      </c>
      <c r="L32" s="5">
        <v>44282</v>
      </c>
      <c r="M32" s="5">
        <v>43643</v>
      </c>
      <c r="N32" s="5">
        <v>44303</v>
      </c>
      <c r="O32" s="5">
        <v>44632</v>
      </c>
      <c r="P32" s="56">
        <v>44409</v>
      </c>
      <c r="Q32" s="39">
        <f>RANK(E32,$E$3:$E$485)</f>
        <v>30</v>
      </c>
      <c r="R32" s="2">
        <f>VLOOKUP(C32,Quals!$A$2:$C$23,3,FALSE)</f>
        <v>1187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>B33&amp;C33</f>
        <v>Joel BADENhigh-jump</v>
      </c>
      <c r="B33" t="s">
        <v>758</v>
      </c>
      <c r="C33" s="5" t="s">
        <v>35</v>
      </c>
      <c r="D33" s="5">
        <v>35096</v>
      </c>
      <c r="E33">
        <v>1177</v>
      </c>
      <c r="F33" s="2">
        <v>2</v>
      </c>
      <c r="G33">
        <v>1117</v>
      </c>
      <c r="H33">
        <v>1126</v>
      </c>
      <c r="I33">
        <v>1152</v>
      </c>
      <c r="J33">
        <v>1037</v>
      </c>
      <c r="K33">
        <v>1143</v>
      </c>
      <c r="L33" s="5">
        <v>44282</v>
      </c>
      <c r="M33" s="5">
        <v>44632</v>
      </c>
      <c r="N33" s="5">
        <v>44611</v>
      </c>
      <c r="O33" s="5">
        <v>43642</v>
      </c>
      <c r="P33" s="56">
        <v>44569</v>
      </c>
      <c r="Q33" s="39">
        <f>RANK(E33,$E$3:$E$485)</f>
        <v>30</v>
      </c>
      <c r="R33" s="2">
        <f>VLOOKUP(C33,Quals!$A$2:$C$23,3,FALSE)</f>
        <v>1206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>B34&amp;C34</f>
        <v>James NIPPERESS3000msc</v>
      </c>
      <c r="B34" t="s">
        <v>672</v>
      </c>
      <c r="C34" s="5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>RANK(E34,$E$3:$E$485)</f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>B35&amp;C35</f>
        <v>Chris DOUGLAS400mh</v>
      </c>
      <c r="B35" t="s">
        <v>721</v>
      </c>
      <c r="C35" s="5" t="s">
        <v>33</v>
      </c>
      <c r="D35" s="5">
        <v>35471</v>
      </c>
      <c r="E35">
        <v>1176</v>
      </c>
      <c r="F35" s="2">
        <v>1</v>
      </c>
      <c r="G35">
        <v>1155</v>
      </c>
      <c r="H35">
        <v>1145</v>
      </c>
      <c r="I35">
        <v>1141</v>
      </c>
      <c r="J35">
        <v>1102</v>
      </c>
      <c r="K35">
        <v>1102</v>
      </c>
      <c r="L35" s="5">
        <v>44304</v>
      </c>
      <c r="M35" s="5">
        <v>44280</v>
      </c>
      <c r="N35" s="5">
        <v>44286</v>
      </c>
      <c r="O35" s="5">
        <v>44365</v>
      </c>
      <c r="P35" s="56">
        <v>44352</v>
      </c>
      <c r="Q35" s="39">
        <f>RANK(E35,$E$3:$E$485)</f>
        <v>32</v>
      </c>
      <c r="R35" s="2">
        <f>VLOOKUP(C35,Quals!$A$2:$C$23,3,FALSE)</f>
        <v>1185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>B36&amp;C36</f>
        <v>Patrick TIERNAN10000m</v>
      </c>
      <c r="B36" t="s">
        <v>700</v>
      </c>
      <c r="C36" s="5" t="s">
        <v>30</v>
      </c>
      <c r="D36" s="5">
        <v>34588</v>
      </c>
      <c r="E36">
        <v>1175</v>
      </c>
      <c r="F36" s="2">
        <v>2</v>
      </c>
      <c r="G36">
        <v>1190</v>
      </c>
      <c r="H36">
        <v>1154</v>
      </c>
      <c r="L36" s="5">
        <v>44170</v>
      </c>
      <c r="M36" s="5">
        <v>44626</v>
      </c>
      <c r="N36" s="5"/>
      <c r="O36" s="5"/>
      <c r="P36" s="56"/>
      <c r="Q36" s="39">
        <f>RANK(E36,$E$3:$E$485)</f>
        <v>34</v>
      </c>
      <c r="R36" s="2">
        <f>VLOOKUP(C36,Quals!$A$2:$C$23,3,FALSE)</f>
        <v>1182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>B37&amp;C37</f>
        <v>Edward TRIPPAS3000msc</v>
      </c>
      <c r="B37" t="s">
        <v>673</v>
      </c>
      <c r="C37" s="5" t="s">
        <v>34</v>
      </c>
      <c r="D37" s="5">
        <v>36060</v>
      </c>
      <c r="E37">
        <v>1162</v>
      </c>
      <c r="F37" s="2">
        <v>4</v>
      </c>
      <c r="G37">
        <v>1168</v>
      </c>
      <c r="H37">
        <v>1117</v>
      </c>
      <c r="I37">
        <v>1139</v>
      </c>
      <c r="L37" s="5">
        <v>44376</v>
      </c>
      <c r="M37" s="5">
        <v>44304</v>
      </c>
      <c r="N37" s="5">
        <v>44344</v>
      </c>
      <c r="O37" s="5"/>
      <c r="P37" s="56"/>
      <c r="Q37" s="39">
        <f>RANK(E37,$E$3:$E$485)</f>
        <v>35</v>
      </c>
      <c r="R37" s="2">
        <f>VLOOKUP(C37,Quals!$A$2:$C$23,3,FALSE)</f>
        <v>1158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>B38&amp;C38</f>
        <v>Alec DIAMONDdecathlon</v>
      </c>
      <c r="B38" t="s">
        <v>720</v>
      </c>
      <c r="C38" s="5" t="s">
        <v>44</v>
      </c>
      <c r="D38" s="5">
        <v>35651</v>
      </c>
      <c r="E38">
        <v>1162</v>
      </c>
      <c r="F38" s="2">
        <v>4</v>
      </c>
      <c r="G38">
        <v>1127</v>
      </c>
      <c r="H38">
        <v>1126</v>
      </c>
      <c r="L38" s="5">
        <v>44653</v>
      </c>
      <c r="M38" s="5">
        <v>44366</v>
      </c>
      <c r="N38" s="5"/>
      <c r="O38" s="5"/>
      <c r="P38" s="56"/>
      <c r="Q38" s="39">
        <f>RANK(E38,$E$3:$E$485)</f>
        <v>35</v>
      </c>
      <c r="R38" s="2">
        <f>VLOOKUP(C38,Quals!$A$2:$C$23,3,FALSE)</f>
        <v>1181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>B39&amp;C39</f>
        <v>Damien BIRKINHEADshot-put</v>
      </c>
      <c r="B39" t="s">
        <v>786</v>
      </c>
      <c r="C39" s="5" t="s">
        <v>39</v>
      </c>
      <c r="D39" s="5">
        <v>34067</v>
      </c>
      <c r="E39">
        <v>1159</v>
      </c>
      <c r="F39" s="2">
        <v>1</v>
      </c>
      <c r="G39">
        <v>1094</v>
      </c>
      <c r="H39">
        <v>1091</v>
      </c>
      <c r="I39">
        <v>1093</v>
      </c>
      <c r="J39">
        <v>1113</v>
      </c>
      <c r="K39">
        <v>1093</v>
      </c>
      <c r="L39" s="5">
        <v>43643</v>
      </c>
      <c r="M39" s="5">
        <v>44304</v>
      </c>
      <c r="N39" s="5">
        <v>44359</v>
      </c>
      <c r="O39" s="5">
        <v>44365</v>
      </c>
      <c r="P39" s="56">
        <v>44296</v>
      </c>
      <c r="Q39" s="39">
        <f>RANK(E39,$E$3:$E$485)</f>
        <v>37</v>
      </c>
      <c r="R39" s="2">
        <f>VLOOKUP(C39,Quals!$A$2:$C$23,3,FALSE)</f>
        <v>1187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>B40&amp;C40</f>
        <v>Angus ARMSTRONGpole-vault</v>
      </c>
      <c r="B40" t="s">
        <v>770</v>
      </c>
      <c r="C40" s="5" t="s">
        <v>36</v>
      </c>
      <c r="D40" s="5">
        <v>35506</v>
      </c>
      <c r="E40">
        <v>1157</v>
      </c>
      <c r="F40" s="2">
        <v>2</v>
      </c>
      <c r="G40">
        <v>1102</v>
      </c>
      <c r="H40">
        <v>1102</v>
      </c>
      <c r="I40">
        <v>1102</v>
      </c>
      <c r="J40">
        <v>1102</v>
      </c>
      <c r="K40">
        <v>1021</v>
      </c>
      <c r="L40" s="5">
        <v>43641</v>
      </c>
      <c r="M40" s="5">
        <v>44653</v>
      </c>
      <c r="N40" s="5">
        <v>44568</v>
      </c>
      <c r="O40" s="5">
        <v>44589</v>
      </c>
      <c r="P40" s="56">
        <v>44304</v>
      </c>
      <c r="Q40" s="39">
        <f>RANK(E40,$E$3:$E$485)</f>
        <v>38</v>
      </c>
      <c r="R40" s="2">
        <f>VLOOKUP(C40,Quals!$A$2:$C$23,3,FALSE)</f>
        <v>1212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>B41&amp;C41</f>
        <v>Aidan MURPHY200m</v>
      </c>
      <c r="B41" t="s">
        <v>515</v>
      </c>
      <c r="C41" s="5" t="s">
        <v>25</v>
      </c>
      <c r="D41" s="5">
        <v>37908</v>
      </c>
      <c r="E41">
        <v>1155</v>
      </c>
      <c r="F41" s="2">
        <v>1</v>
      </c>
      <c r="G41">
        <v>1163</v>
      </c>
      <c r="H41">
        <v>1118</v>
      </c>
      <c r="I41">
        <v>1104</v>
      </c>
      <c r="J41">
        <v>1124</v>
      </c>
      <c r="K41">
        <v>1121</v>
      </c>
      <c r="L41" s="5">
        <v>44612</v>
      </c>
      <c r="M41" s="5">
        <v>44604</v>
      </c>
      <c r="N41" s="5">
        <v>44639</v>
      </c>
      <c r="O41" s="5">
        <v>44569</v>
      </c>
      <c r="P41" s="56">
        <v>44527</v>
      </c>
      <c r="Q41" s="39">
        <f>RANK(E41,$E$3:$E$485)</f>
        <v>39</v>
      </c>
      <c r="R41" s="2">
        <f>VLOOKUP(C41,Quals!$A$2:$C$23,3,FALSE)</f>
        <v>1182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>B42&amp;C42</f>
        <v>Jack HALE100m</v>
      </c>
      <c r="B42" t="s">
        <v>504</v>
      </c>
      <c r="C42" s="5" t="s">
        <v>2</v>
      </c>
      <c r="D42" s="5">
        <v>35937</v>
      </c>
      <c r="E42">
        <v>1153</v>
      </c>
      <c r="F42" s="2">
        <v>2</v>
      </c>
      <c r="G42">
        <v>1037</v>
      </c>
      <c r="H42">
        <v>1095</v>
      </c>
      <c r="I42">
        <v>1114</v>
      </c>
      <c r="J42">
        <v>1118</v>
      </c>
      <c r="K42">
        <v>1095</v>
      </c>
      <c r="L42" s="5">
        <v>43642</v>
      </c>
      <c r="M42" s="5">
        <v>44282</v>
      </c>
      <c r="N42" s="5">
        <v>44359</v>
      </c>
      <c r="O42" s="5">
        <v>44604</v>
      </c>
      <c r="P42" s="56">
        <v>44366</v>
      </c>
      <c r="Q42" s="39">
        <f>RANK(E42,$E$3:$E$485)</f>
        <v>40</v>
      </c>
      <c r="R42" s="2">
        <f>VLOOKUP(C42,Quals!$A$2:$C$23,3,FALSE)</f>
        <v>1189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>B43&amp;C43</f>
        <v>Max STEVENS3000msc</v>
      </c>
      <c r="B43" t="s">
        <v>674</v>
      </c>
      <c r="C43" s="6" t="s">
        <v>34</v>
      </c>
      <c r="D43" s="5">
        <v>34654</v>
      </c>
      <c r="E43">
        <v>1149</v>
      </c>
      <c r="F43" s="2">
        <v>5</v>
      </c>
      <c r="G43">
        <v>1065</v>
      </c>
      <c r="H43">
        <v>1118</v>
      </c>
      <c r="I43">
        <v>1064</v>
      </c>
      <c r="L43" s="5">
        <v>43643</v>
      </c>
      <c r="M43" s="5">
        <v>44639</v>
      </c>
      <c r="N43" s="5">
        <v>44365</v>
      </c>
      <c r="O43" s="5"/>
      <c r="P43" s="56"/>
      <c r="Q43" s="39">
        <f>RANK(E43,$E$3:$E$485)</f>
        <v>41</v>
      </c>
      <c r="R43" s="2">
        <f>VLOOKUP(C43,Quals!$A$2:$C$23,3,FALSE)</f>
        <v>1158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>B44&amp;C44</f>
        <v>David MCNEILL10000m</v>
      </c>
      <c r="B44" t="s">
        <v>681</v>
      </c>
      <c r="C44" s="5" t="s">
        <v>30</v>
      </c>
      <c r="D44" s="5">
        <v>31691</v>
      </c>
      <c r="E44">
        <v>1149</v>
      </c>
      <c r="F44" s="2">
        <v>3</v>
      </c>
      <c r="G44">
        <v>1106</v>
      </c>
      <c r="H44">
        <v>1098</v>
      </c>
      <c r="L44" s="5">
        <v>44222</v>
      </c>
      <c r="M44" s="5">
        <v>44587</v>
      </c>
      <c r="N44" s="5"/>
      <c r="O44" s="5"/>
      <c r="P44" s="56"/>
      <c r="Q44" s="39">
        <f>RANK(E44,$E$3:$E$485)</f>
        <v>41</v>
      </c>
      <c r="R44" s="2">
        <f>VLOOKUP(C44,Quals!$A$2:$C$23,3,FALSE)</f>
        <v>1182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>B45&amp;C45</f>
        <v>Zane BRANCOlong-jump</v>
      </c>
      <c r="B45" t="s">
        <v>730</v>
      </c>
      <c r="C45" s="5" t="s">
        <v>37</v>
      </c>
      <c r="D45" s="5">
        <v>36529</v>
      </c>
      <c r="E45">
        <v>1146</v>
      </c>
      <c r="F45" s="2">
        <v>3</v>
      </c>
      <c r="G45">
        <v>1094</v>
      </c>
      <c r="H45">
        <v>1103</v>
      </c>
      <c r="I45">
        <v>1094</v>
      </c>
      <c r="J45">
        <v>1092</v>
      </c>
      <c r="K45">
        <v>1084</v>
      </c>
      <c r="L45" s="5">
        <v>44304</v>
      </c>
      <c r="M45" s="5">
        <v>44282</v>
      </c>
      <c r="N45" s="5">
        <v>44639</v>
      </c>
      <c r="O45" s="5">
        <v>44352</v>
      </c>
      <c r="P45" s="56">
        <v>44626</v>
      </c>
      <c r="Q45" s="39">
        <f>RANK(E45,$E$3:$E$485)</f>
        <v>43</v>
      </c>
      <c r="R45" s="2">
        <f>VLOOKUP(C45,Quals!$A$2:$C$23,3,FALSE)</f>
        <v>1186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>B46&amp;C46</f>
        <v>Jack ANSTEY1500m</v>
      </c>
      <c r="B46" t="s">
        <v>613</v>
      </c>
      <c r="C46" s="5" t="s">
        <v>28</v>
      </c>
      <c r="D46" s="5">
        <v>35528</v>
      </c>
      <c r="E46">
        <v>1141</v>
      </c>
      <c r="F46" s="2">
        <v>6</v>
      </c>
      <c r="G46">
        <v>1179</v>
      </c>
      <c r="H46">
        <v>1176</v>
      </c>
      <c r="I46">
        <v>1102</v>
      </c>
      <c r="J46">
        <v>1118</v>
      </c>
      <c r="K46">
        <v>1095</v>
      </c>
      <c r="L46" s="5">
        <v>44619</v>
      </c>
      <c r="M46" s="5">
        <v>44604</v>
      </c>
      <c r="N46" s="5">
        <v>44353</v>
      </c>
      <c r="O46" s="5">
        <v>44296</v>
      </c>
      <c r="P46" s="56">
        <v>44345</v>
      </c>
      <c r="Q46" s="39">
        <f>RANK(E46,$E$3:$E$485)</f>
        <v>44</v>
      </c>
      <c r="R46" s="2">
        <f>VLOOKUP(C46,Quals!$A$2:$C$23,3,FALSE)</f>
        <v>1175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>B47&amp;C47</f>
        <v>Brett ROBINSON10000m</v>
      </c>
      <c r="B47" t="s">
        <v>702</v>
      </c>
      <c r="C47" s="5" t="s">
        <v>30</v>
      </c>
      <c r="D47" s="5">
        <v>33366</v>
      </c>
      <c r="E47">
        <v>1137</v>
      </c>
      <c r="F47" s="2">
        <v>4</v>
      </c>
      <c r="G47">
        <v>1131</v>
      </c>
      <c r="H47">
        <v>1083</v>
      </c>
      <c r="L47" s="5">
        <v>44222</v>
      </c>
      <c r="M47" s="5">
        <v>43884</v>
      </c>
      <c r="N47" s="5"/>
      <c r="O47" s="5"/>
      <c r="P47" s="56"/>
      <c r="Q47" s="39">
        <f>RANK(E47,$E$3:$E$485)</f>
        <v>45</v>
      </c>
      <c r="R47" s="2">
        <f>VLOOKUP(C47,Quals!$A$2:$C$23,3,FALSE)</f>
        <v>1182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>B48&amp;C48</f>
        <v>Jacob MCCORRY110mh</v>
      </c>
      <c r="B48" t="s">
        <v>716</v>
      </c>
      <c r="C48" s="5" t="s">
        <v>31</v>
      </c>
      <c r="D48" s="5">
        <v>35754</v>
      </c>
      <c r="E48">
        <v>1136</v>
      </c>
      <c r="F48" s="2">
        <v>3</v>
      </c>
      <c r="G48">
        <v>1049</v>
      </c>
      <c r="H48">
        <v>1086</v>
      </c>
      <c r="I48">
        <v>1086</v>
      </c>
      <c r="J48">
        <v>1092</v>
      </c>
      <c r="K48">
        <v>1046</v>
      </c>
      <c r="L48" s="5">
        <v>43644</v>
      </c>
      <c r="M48" s="5">
        <v>44282</v>
      </c>
      <c r="N48" s="5">
        <v>44632</v>
      </c>
      <c r="O48" s="5">
        <v>44549</v>
      </c>
      <c r="P48" s="56">
        <v>44304</v>
      </c>
      <c r="Q48" s="39">
        <f>RANK(E48,$E$3:$E$485)</f>
        <v>46</v>
      </c>
      <c r="R48" s="2">
        <f>VLOOKUP(C48,Quals!$A$2:$C$23,3,FALSE)</f>
        <v>1193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>B49&amp;C49</f>
        <v>Jake PENNY100m</v>
      </c>
      <c r="B49" t="s">
        <v>505</v>
      </c>
      <c r="C49" s="6" t="s">
        <v>2</v>
      </c>
      <c r="D49" s="5">
        <v>35187</v>
      </c>
      <c r="E49">
        <v>1134</v>
      </c>
      <c r="F49" s="2">
        <v>3</v>
      </c>
      <c r="G49">
        <v>1069</v>
      </c>
      <c r="H49">
        <v>1112</v>
      </c>
      <c r="I49">
        <v>1128</v>
      </c>
      <c r="J49">
        <v>1105</v>
      </c>
      <c r="K49">
        <v>1092</v>
      </c>
      <c r="L49" s="5">
        <v>44303</v>
      </c>
      <c r="M49" s="5">
        <v>44352</v>
      </c>
      <c r="N49" s="5">
        <v>44544</v>
      </c>
      <c r="O49" s="5">
        <v>44520</v>
      </c>
      <c r="P49" s="56">
        <v>44604</v>
      </c>
      <c r="Q49" s="39">
        <f>RANK(E49,$E$3:$E$485)</f>
        <v>47</v>
      </c>
      <c r="R49" s="2">
        <f>VLOOKUP(C49,Quals!$A$2:$C$23,3,FALSE)</f>
        <v>1189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>B50&amp;C50</f>
        <v>Jake DORAN100m</v>
      </c>
      <c r="B50" t="s">
        <v>506</v>
      </c>
      <c r="C50" s="5" t="s">
        <v>2</v>
      </c>
      <c r="D50" s="5">
        <v>36725</v>
      </c>
      <c r="E50">
        <v>1133</v>
      </c>
      <c r="F50" s="2">
        <v>4</v>
      </c>
      <c r="G50">
        <v>1076</v>
      </c>
      <c r="H50">
        <v>1079</v>
      </c>
      <c r="I50">
        <v>1102</v>
      </c>
      <c r="J50">
        <v>1056</v>
      </c>
      <c r="K50">
        <v>1061</v>
      </c>
      <c r="L50" s="5">
        <v>43642</v>
      </c>
      <c r="M50" s="5">
        <v>43642</v>
      </c>
      <c r="N50" s="5">
        <v>44604</v>
      </c>
      <c r="O50" s="5">
        <v>44632</v>
      </c>
      <c r="P50" s="56">
        <v>44359</v>
      </c>
      <c r="Q50" s="39">
        <f>RANK(E50,$E$3:$E$485)</f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>B51&amp;C51</f>
        <v>Jacob DESPARD100m</v>
      </c>
      <c r="B51" t="s">
        <v>509</v>
      </c>
      <c r="C51" s="5" t="s">
        <v>2</v>
      </c>
      <c r="D51" s="5">
        <v>35389</v>
      </c>
      <c r="E51">
        <v>1133</v>
      </c>
      <c r="F51" s="2">
        <v>5</v>
      </c>
      <c r="G51">
        <v>1149</v>
      </c>
      <c r="H51">
        <v>1072</v>
      </c>
      <c r="I51">
        <v>1095</v>
      </c>
      <c r="J51">
        <v>1069</v>
      </c>
      <c r="K51">
        <v>1079</v>
      </c>
      <c r="L51" s="5">
        <v>44639</v>
      </c>
      <c r="M51" s="5">
        <v>44282</v>
      </c>
      <c r="N51" s="5">
        <v>44604</v>
      </c>
      <c r="O51" s="5">
        <v>44632</v>
      </c>
      <c r="P51" s="56">
        <v>44611</v>
      </c>
      <c r="Q51" s="39">
        <f>RANK(E51,$E$3:$E$485)</f>
        <v>48</v>
      </c>
      <c r="R51" s="2">
        <f>VLOOKUP(C51,Quals!$A$2:$C$23,3,FALSE)</f>
        <v>1189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>B52&amp;C52</f>
        <v>Ky ROBINSON5000m</v>
      </c>
      <c r="B52" t="s">
        <v>675</v>
      </c>
      <c r="C52" s="5" t="s">
        <v>29</v>
      </c>
      <c r="D52" s="5">
        <v>44612</v>
      </c>
      <c r="E52">
        <v>1132</v>
      </c>
      <c r="F52" s="2">
        <v>4</v>
      </c>
      <c r="G52">
        <v>1187</v>
      </c>
      <c r="H52">
        <v>1131</v>
      </c>
      <c r="I52">
        <v>1028</v>
      </c>
      <c r="L52" s="5">
        <v>44631</v>
      </c>
      <c r="M52" s="5">
        <v>44603</v>
      </c>
      <c r="N52" s="5">
        <v>44288</v>
      </c>
      <c r="O52" s="5"/>
      <c r="P52" s="56"/>
      <c r="Q52" s="39">
        <f>RANK(E52,$E$3:$E$485)</f>
        <v>50</v>
      </c>
      <c r="R52" s="2">
        <f>VLOOKUP(C52,Quals!$A$2:$C$23,3,FALSE)</f>
        <v>1161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>B53&amp;C53</f>
        <v>Ryan GREGSON1500m</v>
      </c>
      <c r="B53" t="s">
        <v>647</v>
      </c>
      <c r="C53" s="5" t="s">
        <v>28</v>
      </c>
      <c r="D53" s="5">
        <v>32989</v>
      </c>
      <c r="E53">
        <v>1131</v>
      </c>
      <c r="F53" s="2">
        <v>7</v>
      </c>
      <c r="G53">
        <v>1136</v>
      </c>
      <c r="H53">
        <v>1151</v>
      </c>
      <c r="I53">
        <v>1102</v>
      </c>
      <c r="J53">
        <v>1036</v>
      </c>
      <c r="K53">
        <v>1074</v>
      </c>
      <c r="L53" s="5">
        <v>44304</v>
      </c>
      <c r="M53" s="5">
        <v>44287</v>
      </c>
      <c r="N53" s="5">
        <v>44280</v>
      </c>
      <c r="O53" s="5">
        <v>44339</v>
      </c>
      <c r="P53" s="56">
        <v>44302</v>
      </c>
      <c r="Q53" s="39">
        <f>RANK(E53,$E$3:$E$485)</f>
        <v>51</v>
      </c>
      <c r="R53" s="2">
        <f>VLOOKUP(C53,Quals!$A$2:$C$23,3,FALSE)</f>
        <v>1175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>B54&amp;C54</f>
        <v>Callum DAVIES1500m</v>
      </c>
      <c r="B54" t="s">
        <v>648</v>
      </c>
      <c r="C54" s="5" t="s">
        <v>28</v>
      </c>
      <c r="D54" s="5">
        <v>36359</v>
      </c>
      <c r="E54">
        <v>1128</v>
      </c>
      <c r="F54" s="2">
        <v>8</v>
      </c>
      <c r="G54">
        <v>1121</v>
      </c>
      <c r="H54">
        <v>1106</v>
      </c>
      <c r="I54">
        <v>1080</v>
      </c>
      <c r="J54">
        <v>1121</v>
      </c>
      <c r="K54">
        <v>1060</v>
      </c>
      <c r="L54" s="5">
        <v>44304</v>
      </c>
      <c r="M54" s="5">
        <v>44280</v>
      </c>
      <c r="N54" s="5">
        <v>44639</v>
      </c>
      <c r="O54" s="5">
        <v>44287</v>
      </c>
      <c r="P54" s="56">
        <v>44626</v>
      </c>
      <c r="Q54" s="39">
        <f>RANK(E54,$E$3:$E$485)</f>
        <v>52</v>
      </c>
      <c r="R54" s="2">
        <f>VLOOKUP(C54,Quals!$A$2:$C$23,3,FALSE)</f>
        <v>1175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>B55&amp;C55</f>
        <v>Liam O'BRIENjavelin-throw</v>
      </c>
      <c r="B55" t="s">
        <v>799</v>
      </c>
      <c r="C55" s="5" t="s">
        <v>41</v>
      </c>
      <c r="D55" s="5">
        <v>35168</v>
      </c>
      <c r="E55">
        <v>1126</v>
      </c>
      <c r="F55" s="2">
        <v>1</v>
      </c>
      <c r="G55">
        <v>1112</v>
      </c>
      <c r="H55">
        <v>1063</v>
      </c>
      <c r="I55">
        <v>1054</v>
      </c>
      <c r="J55">
        <v>1038</v>
      </c>
      <c r="K55">
        <v>1009</v>
      </c>
      <c r="L55" s="5">
        <v>44304</v>
      </c>
      <c r="M55" s="5">
        <v>43641</v>
      </c>
      <c r="N55" s="5">
        <v>44366</v>
      </c>
      <c r="O55" s="5">
        <v>44639</v>
      </c>
      <c r="P55" s="56">
        <v>44626</v>
      </c>
      <c r="Q55" s="39">
        <f>RANK(E55,$E$3:$E$485)</f>
        <v>53</v>
      </c>
      <c r="R55" s="2">
        <f>VLOOKUP(C55,Quals!$A$2:$C$23,3,FALSE)</f>
        <v>1173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>B56&amp;C56</f>
        <v>Sam MCENTEE5000m</v>
      </c>
      <c r="B56" t="s">
        <v>1022</v>
      </c>
      <c r="C56" s="5" t="s">
        <v>29</v>
      </c>
      <c r="D56" s="5">
        <v>33637</v>
      </c>
      <c r="E56">
        <v>1123</v>
      </c>
      <c r="F56" s="2">
        <v>5</v>
      </c>
      <c r="G56">
        <v>1130</v>
      </c>
      <c r="H56">
        <v>1078</v>
      </c>
      <c r="I56">
        <v>1080</v>
      </c>
      <c r="L56" s="5">
        <v>44632</v>
      </c>
      <c r="M56" s="5">
        <v>44604</v>
      </c>
      <c r="N56" s="5">
        <v>44628</v>
      </c>
      <c r="O56" s="5"/>
      <c r="P56" s="56"/>
      <c r="Q56" s="39">
        <f>RANK(E56,$E$3:$E$485)</f>
        <v>54</v>
      </c>
      <c r="R56" s="2">
        <f>VLOOKUP(C56,Quals!$A$2:$C$23,3,FALSE)</f>
        <v>1161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>B57&amp;C57</f>
        <v>Alex HARTMANN200m</v>
      </c>
      <c r="B57" t="s">
        <v>511</v>
      </c>
      <c r="C57" s="5" t="s">
        <v>25</v>
      </c>
      <c r="D57" s="5">
        <v>34035</v>
      </c>
      <c r="E57">
        <v>1122</v>
      </c>
      <c r="F57" s="2">
        <v>2</v>
      </c>
      <c r="G57">
        <v>1049</v>
      </c>
      <c r="H57">
        <v>1108</v>
      </c>
      <c r="I57">
        <v>1069</v>
      </c>
      <c r="J57">
        <v>1053</v>
      </c>
      <c r="K57">
        <v>1053</v>
      </c>
      <c r="L57" s="5">
        <v>43644</v>
      </c>
      <c r="M57" s="5">
        <v>44626</v>
      </c>
      <c r="N57" s="5">
        <v>44639</v>
      </c>
      <c r="O57" s="5">
        <v>44304</v>
      </c>
      <c r="P57" s="56">
        <v>44352</v>
      </c>
      <c r="Q57" s="39">
        <f>RANK(E57,$E$3:$E$485)</f>
        <v>55</v>
      </c>
      <c r="R57" s="2">
        <f>VLOOKUP(C57,Quals!$A$2:$C$23,3,FALSE)</f>
        <v>1182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>B58&amp;C58</f>
        <v>Ayo OREtriple-jump</v>
      </c>
      <c r="B58" t="s">
        <v>749</v>
      </c>
      <c r="C58" s="5" t="s">
        <v>38</v>
      </c>
      <c r="D58" s="5">
        <v>35543</v>
      </c>
      <c r="E58">
        <v>1120</v>
      </c>
      <c r="F58" s="2">
        <v>1</v>
      </c>
      <c r="G58">
        <v>1030</v>
      </c>
      <c r="H58">
        <v>1075</v>
      </c>
      <c r="I58">
        <v>1048</v>
      </c>
      <c r="J58">
        <v>1070</v>
      </c>
      <c r="K58">
        <v>1056</v>
      </c>
      <c r="L58" s="5">
        <v>43644</v>
      </c>
      <c r="M58" s="5">
        <v>44632</v>
      </c>
      <c r="N58" s="5">
        <v>44303</v>
      </c>
      <c r="O58" s="5">
        <v>44611</v>
      </c>
      <c r="P58" s="56">
        <v>44604</v>
      </c>
      <c r="Q58" s="39">
        <f>RANK(E58,$E$3:$E$485)</f>
        <v>56</v>
      </c>
      <c r="R58" s="2">
        <f>VLOOKUP(C58,Quals!$A$2:$C$23,3,FALSE)</f>
        <v>1179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>B59&amp;C59</f>
        <v>Yual REATHhigh-jump</v>
      </c>
      <c r="B59" t="s">
        <v>760</v>
      </c>
      <c r="C59" s="5" t="s">
        <v>35</v>
      </c>
      <c r="D59" s="5">
        <v>36664</v>
      </c>
      <c r="E59">
        <v>1119</v>
      </c>
      <c r="F59" s="2">
        <v>3</v>
      </c>
      <c r="G59">
        <v>1135</v>
      </c>
      <c r="H59">
        <v>1099</v>
      </c>
      <c r="I59">
        <v>1046</v>
      </c>
      <c r="J59">
        <v>1090</v>
      </c>
      <c r="K59">
        <v>1090</v>
      </c>
      <c r="L59" s="5">
        <v>44541</v>
      </c>
      <c r="M59" s="5">
        <v>44611</v>
      </c>
      <c r="N59" s="5">
        <v>44303</v>
      </c>
      <c r="O59" s="5">
        <v>44597</v>
      </c>
      <c r="P59" s="56">
        <v>44625</v>
      </c>
      <c r="Q59" s="39">
        <f>RANK(E59,$E$3:$E$485)</f>
        <v>57</v>
      </c>
      <c r="R59" s="2">
        <f>VLOOKUP(C59,Quals!$A$2:$C$23,3,FALSE)</f>
        <v>1206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>B60&amp;C60</f>
        <v>Connor DIFFEY200m</v>
      </c>
      <c r="B60" t="s">
        <v>553</v>
      </c>
      <c r="C60" s="5" t="s">
        <v>25</v>
      </c>
      <c r="D60" s="5">
        <v>34998</v>
      </c>
      <c r="E60">
        <v>1118</v>
      </c>
      <c r="F60" s="2">
        <v>3</v>
      </c>
      <c r="G60">
        <v>1068</v>
      </c>
      <c r="H60">
        <v>1109</v>
      </c>
      <c r="I60">
        <v>1108</v>
      </c>
      <c r="J60">
        <v>1065</v>
      </c>
      <c r="K60">
        <v>1079</v>
      </c>
      <c r="L60" s="5">
        <v>44304</v>
      </c>
      <c r="M60" s="5">
        <v>44549</v>
      </c>
      <c r="N60" s="5">
        <v>44465</v>
      </c>
      <c r="O60" s="5">
        <v>44282</v>
      </c>
      <c r="P60" s="56">
        <v>44591</v>
      </c>
      <c r="Q60" s="39">
        <f>RANK(E60,$E$3:$E$485)</f>
        <v>58</v>
      </c>
      <c r="R60" s="2">
        <f>VLOOKUP(C60,Quals!$A$2:$C$23,3,FALSE)</f>
        <v>1182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>B61&amp;C61</f>
        <v>Cameron MCENTYREjavelin-throw</v>
      </c>
      <c r="B61" t="s">
        <v>800</v>
      </c>
      <c r="C61" s="5" t="s">
        <v>41</v>
      </c>
      <c r="D61" s="5">
        <v>36201</v>
      </c>
      <c r="E61">
        <v>1117</v>
      </c>
      <c r="F61" s="2">
        <v>2</v>
      </c>
      <c r="G61">
        <v>1074</v>
      </c>
      <c r="H61">
        <v>1093</v>
      </c>
      <c r="I61">
        <v>1096</v>
      </c>
      <c r="J61">
        <v>1043</v>
      </c>
      <c r="K61">
        <v>1012</v>
      </c>
      <c r="L61" s="5">
        <v>44653</v>
      </c>
      <c r="M61" s="5">
        <v>44611</v>
      </c>
      <c r="N61" s="5">
        <v>44570</v>
      </c>
      <c r="O61" s="5">
        <v>44639</v>
      </c>
      <c r="P61" s="56">
        <v>44304</v>
      </c>
      <c r="Q61" s="39">
        <f>RANK(E61,$E$3:$E$485)</f>
        <v>59</v>
      </c>
      <c r="R61" s="2">
        <f>VLOOKUP(C61,Quals!$A$2:$C$23,3,FALSE)</f>
        <v>1173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>B62&amp;C62</f>
        <v>Will ROBERTS100m</v>
      </c>
      <c r="B62" t="s">
        <v>507</v>
      </c>
      <c r="C62" s="5" t="s">
        <v>2</v>
      </c>
      <c r="D62" s="5">
        <v>36427</v>
      </c>
      <c r="E62">
        <v>1116</v>
      </c>
      <c r="F62" s="2">
        <v>6</v>
      </c>
      <c r="G62">
        <v>1063</v>
      </c>
      <c r="H62">
        <v>1116</v>
      </c>
      <c r="I62">
        <v>1095</v>
      </c>
      <c r="J62">
        <v>1094</v>
      </c>
      <c r="K62">
        <v>1082</v>
      </c>
      <c r="L62" s="5">
        <v>44303</v>
      </c>
      <c r="M62" s="5">
        <v>44597</v>
      </c>
      <c r="N62" s="5">
        <v>44611</v>
      </c>
      <c r="O62" s="5">
        <v>44289</v>
      </c>
      <c r="P62" s="56">
        <v>44639</v>
      </c>
      <c r="Q62" s="39">
        <f>RANK(E62,$E$3:$E$485)</f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>B63&amp;C63</f>
        <v>Joshua AZZOPARDI100m</v>
      </c>
      <c r="B63" t="s">
        <v>510</v>
      </c>
      <c r="C63" s="5" t="s">
        <v>2</v>
      </c>
      <c r="D63" s="5">
        <v>36491</v>
      </c>
      <c r="E63">
        <v>1115</v>
      </c>
      <c r="F63" s="2">
        <v>7</v>
      </c>
      <c r="G63">
        <v>1122</v>
      </c>
      <c r="H63">
        <v>1105</v>
      </c>
      <c r="I63">
        <v>1059</v>
      </c>
      <c r="J63">
        <v>1040</v>
      </c>
      <c r="K63">
        <v>1063</v>
      </c>
      <c r="L63" s="5">
        <v>44639</v>
      </c>
      <c r="M63" s="5">
        <v>44625</v>
      </c>
      <c r="N63" s="5">
        <v>44282</v>
      </c>
      <c r="O63" s="5">
        <v>44303</v>
      </c>
      <c r="P63" s="56">
        <v>44352</v>
      </c>
      <c r="Q63" s="39">
        <f>RANK(E63,$E$3:$E$485)</f>
        <v>61</v>
      </c>
      <c r="R63" s="2">
        <f>VLOOKUP(C63,Quals!$A$2:$C$23,3,FALSE)</f>
        <v>1189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>B64&amp;C64</f>
        <v>Jack LUNN800m</v>
      </c>
      <c r="B64" t="s">
        <v>604</v>
      </c>
      <c r="C64" s="6" t="s">
        <v>27</v>
      </c>
      <c r="D64" s="5">
        <v>37180</v>
      </c>
      <c r="E64">
        <v>1115</v>
      </c>
      <c r="F64" s="2">
        <v>4</v>
      </c>
      <c r="G64">
        <v>1090</v>
      </c>
      <c r="H64">
        <v>1101</v>
      </c>
      <c r="I64">
        <v>1093</v>
      </c>
      <c r="J64">
        <v>1032</v>
      </c>
      <c r="K64">
        <v>1064</v>
      </c>
      <c r="L64" s="5">
        <v>44639</v>
      </c>
      <c r="M64" s="5">
        <v>44604</v>
      </c>
      <c r="N64" s="5">
        <v>44632</v>
      </c>
      <c r="O64" s="5">
        <v>44303</v>
      </c>
      <c r="P64" s="56">
        <v>44581</v>
      </c>
      <c r="Q64" s="39">
        <f>RANK(E64,$E$3:$E$485)</f>
        <v>61</v>
      </c>
      <c r="R64" s="2">
        <f>VLOOKUP(C64,Quals!$A$2:$C$23,3,FALSE)</f>
        <v>1167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>B65&amp;C65</f>
        <v>Adam SPENCER1500m</v>
      </c>
      <c r="B65" t="s">
        <v>650</v>
      </c>
      <c r="C65" s="5" t="s">
        <v>28</v>
      </c>
      <c r="D65" s="5">
        <v>37168</v>
      </c>
      <c r="E65">
        <v>1115</v>
      </c>
      <c r="F65" s="2">
        <v>9</v>
      </c>
      <c r="G65">
        <v>1165</v>
      </c>
      <c r="H65">
        <v>1107</v>
      </c>
      <c r="I65">
        <v>1095</v>
      </c>
      <c r="J65">
        <v>1078</v>
      </c>
      <c r="K65">
        <v>1041</v>
      </c>
      <c r="L65" s="5">
        <v>44604</v>
      </c>
      <c r="M65" s="5">
        <v>44280</v>
      </c>
      <c r="N65" s="5">
        <v>44304</v>
      </c>
      <c r="O65" s="5">
        <v>44590</v>
      </c>
      <c r="P65" s="56">
        <v>44287</v>
      </c>
      <c r="Q65" s="39">
        <f>RANK(E65,$E$3:$E$485)</f>
        <v>61</v>
      </c>
      <c r="R65" s="2">
        <f>VLOOKUP(C65,Quals!$A$2:$C$23,3,FALSE)</f>
        <v>1175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>B66&amp;C66</f>
        <v>Tyler GUNN400m</v>
      </c>
      <c r="B66" t="s">
        <v>579</v>
      </c>
      <c r="C66" s="5" t="s">
        <v>26</v>
      </c>
      <c r="D66" s="5">
        <v>36456</v>
      </c>
      <c r="E66">
        <v>1114</v>
      </c>
      <c r="F66" s="2">
        <v>3</v>
      </c>
      <c r="G66">
        <v>1077</v>
      </c>
      <c r="H66">
        <v>1048</v>
      </c>
      <c r="I66">
        <v>1031</v>
      </c>
      <c r="J66">
        <v>1045</v>
      </c>
      <c r="K66">
        <v>1063</v>
      </c>
      <c r="L66" s="5">
        <v>43643</v>
      </c>
      <c r="M66" s="5">
        <v>44303</v>
      </c>
      <c r="N66" s="5">
        <v>44282</v>
      </c>
      <c r="O66" s="5">
        <v>44352</v>
      </c>
      <c r="P66" s="56">
        <v>44301</v>
      </c>
      <c r="Q66" s="39">
        <f>RANK(E66,$E$3:$E$485)</f>
        <v>64</v>
      </c>
      <c r="R66" s="2">
        <f>VLOOKUP(C66,Quals!$A$2:$C$23,3,FALSE)</f>
        <v>1187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>B67&amp;C67</f>
        <v>Calab LAW200m</v>
      </c>
      <c r="B67" t="s">
        <v>517</v>
      </c>
      <c r="C67" s="5" t="s">
        <v>25</v>
      </c>
      <c r="D67" s="5">
        <v>37986</v>
      </c>
      <c r="E67">
        <v>1111</v>
      </c>
      <c r="F67" s="2">
        <v>4</v>
      </c>
      <c r="L67" s="5"/>
      <c r="M67" s="5"/>
      <c r="N67" s="5"/>
      <c r="O67" s="5"/>
      <c r="P67" s="56"/>
      <c r="Q67" s="39">
        <f>RANK(E67,$E$3:$E$485)</f>
        <v>65</v>
      </c>
      <c r="R67" s="2">
        <f>VLOOKUP(C67,Quals!$A$2:$C$23,3,FALSE)</f>
        <v>1182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>B68&amp;C68</f>
        <v>Sam BLAKE1500m</v>
      </c>
      <c r="B68" t="s">
        <v>607</v>
      </c>
      <c r="C68" s="5" t="s">
        <v>28</v>
      </c>
      <c r="D68" s="5">
        <v>34891</v>
      </c>
      <c r="E68">
        <v>1111</v>
      </c>
      <c r="F68" s="2">
        <v>10</v>
      </c>
      <c r="G68">
        <v>1101</v>
      </c>
      <c r="H68">
        <v>1127</v>
      </c>
      <c r="I68">
        <v>1066</v>
      </c>
      <c r="J68">
        <v>1094</v>
      </c>
      <c r="K68">
        <v>1071</v>
      </c>
      <c r="L68" s="5">
        <v>44355</v>
      </c>
      <c r="M68" s="5">
        <v>44345</v>
      </c>
      <c r="N68" s="5">
        <v>44337</v>
      </c>
      <c r="O68" s="5">
        <v>44604</v>
      </c>
      <c r="P68" s="56">
        <v>44331</v>
      </c>
      <c r="Q68" s="39">
        <f>RANK(E68,$E$3:$E$485)</f>
        <v>65</v>
      </c>
      <c r="R68" s="2">
        <f>VLOOKUP(C68,Quals!$A$2:$C$23,3,FALSE)</f>
        <v>1175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>B69&amp;C69</f>
        <v>Ian HALPIN400m</v>
      </c>
      <c r="B69" t="s">
        <v>580</v>
      </c>
      <c r="C69" s="5" t="s">
        <v>26</v>
      </c>
      <c r="D69" s="5">
        <v>34079</v>
      </c>
      <c r="E69">
        <v>1110</v>
      </c>
      <c r="F69" s="2">
        <v>4</v>
      </c>
      <c r="G69">
        <v>1079</v>
      </c>
      <c r="H69">
        <v>1089</v>
      </c>
      <c r="I69">
        <v>1089</v>
      </c>
      <c r="J69">
        <v>1033</v>
      </c>
      <c r="K69">
        <v>1038</v>
      </c>
      <c r="L69" s="5">
        <v>44632</v>
      </c>
      <c r="M69" s="5">
        <v>44590</v>
      </c>
      <c r="N69" s="5">
        <v>44611</v>
      </c>
      <c r="O69" s="5">
        <v>44282</v>
      </c>
      <c r="P69" s="56">
        <v>44303</v>
      </c>
      <c r="Q69" s="39">
        <f>RANK(E69,$E$3:$E$485)</f>
        <v>67</v>
      </c>
      <c r="R69" s="2">
        <f>VLOOKUP(C69,Quals!$A$2:$C$23,3,FALSE)</f>
        <v>1187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>B70&amp;C70</f>
        <v>Jared MICALLEF800m</v>
      </c>
      <c r="B70" t="s">
        <v>605</v>
      </c>
      <c r="C70" s="6" t="s">
        <v>27</v>
      </c>
      <c r="D70" s="5">
        <v>35944</v>
      </c>
      <c r="E70">
        <v>1108</v>
      </c>
      <c r="F70" s="2">
        <v>5</v>
      </c>
      <c r="G70">
        <v>1086</v>
      </c>
      <c r="H70">
        <v>1035</v>
      </c>
      <c r="I70">
        <v>1080</v>
      </c>
      <c r="J70">
        <v>1042</v>
      </c>
      <c r="K70">
        <v>1067</v>
      </c>
      <c r="L70" s="5">
        <v>44639</v>
      </c>
      <c r="M70" s="5">
        <v>44303</v>
      </c>
      <c r="N70" s="5">
        <v>44604</v>
      </c>
      <c r="O70" s="5">
        <v>44282</v>
      </c>
      <c r="P70" s="56">
        <v>44632</v>
      </c>
      <c r="Q70" s="39">
        <f>RANK(E70,$E$3:$E$485)</f>
        <v>68</v>
      </c>
      <c r="R70" s="2">
        <f>VLOOKUP(C70,Quals!$A$2:$C$23,3,FALSE)</f>
        <v>1167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>B71&amp;C71</f>
        <v>Jake DORAN200m</v>
      </c>
      <c r="B71" t="s">
        <v>506</v>
      </c>
      <c r="C71" s="5" t="s">
        <v>25</v>
      </c>
      <c r="D71" s="5">
        <v>36725</v>
      </c>
      <c r="E71">
        <v>1107</v>
      </c>
      <c r="F71" s="2">
        <v>5</v>
      </c>
      <c r="G71">
        <v>1078</v>
      </c>
      <c r="H71">
        <v>1078</v>
      </c>
      <c r="I71">
        <v>1081</v>
      </c>
      <c r="J71">
        <v>1090</v>
      </c>
      <c r="K71">
        <v>1046</v>
      </c>
      <c r="L71" s="5">
        <v>43644</v>
      </c>
      <c r="M71" s="5">
        <v>44639</v>
      </c>
      <c r="N71" s="5">
        <v>44604</v>
      </c>
      <c r="O71" s="5">
        <v>44583</v>
      </c>
      <c r="P71" s="56">
        <v>44549</v>
      </c>
      <c r="Q71" s="39">
        <f>RANK(E71,$E$3:$E$485)</f>
        <v>69</v>
      </c>
      <c r="R71" s="2">
        <f>VLOOKUP(C71,Quals!$A$2:$C$23,3,FALSE)</f>
        <v>1182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>B72&amp;C72</f>
        <v>Liam ADAMSmarathon</v>
      </c>
      <c r="B72" t="s">
        <v>704</v>
      </c>
      <c r="C72" s="5" t="s">
        <v>82</v>
      </c>
      <c r="D72" s="5">
        <v>31659</v>
      </c>
      <c r="E72">
        <v>1106</v>
      </c>
      <c r="F72" s="2">
        <v>1</v>
      </c>
      <c r="G72">
        <v>1147</v>
      </c>
      <c r="H72">
        <v>1065</v>
      </c>
      <c r="L72" s="5">
        <v>43898</v>
      </c>
      <c r="M72" s="5">
        <v>44416</v>
      </c>
      <c r="N72" s="5"/>
      <c r="O72" s="5"/>
      <c r="P72" s="56"/>
      <c r="Q72" s="39">
        <f>RANK(E72,$E$3:$E$485)</f>
        <v>70</v>
      </c>
      <c r="R72" s="2" t="str">
        <f>VLOOKUP(C72,Quals!$A$2:$C$23,3,FALSE)</f>
        <v>Discr.</v>
      </c>
      <c r="S72" s="2" t="str">
        <f>""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>B73&amp;C73</f>
        <v>Brett ROBINSONmarathon</v>
      </c>
      <c r="B73" t="s">
        <v>702</v>
      </c>
      <c r="C73" s="5" t="s">
        <v>82</v>
      </c>
      <c r="D73" s="5">
        <v>33366</v>
      </c>
      <c r="E73">
        <v>1106</v>
      </c>
      <c r="F73" s="2">
        <v>2</v>
      </c>
      <c r="G73">
        <v>1121</v>
      </c>
      <c r="H73">
        <v>1086</v>
      </c>
      <c r="L73" s="5">
        <v>44178</v>
      </c>
      <c r="M73" s="5">
        <v>44542</v>
      </c>
      <c r="N73" s="5"/>
      <c r="O73" s="5"/>
      <c r="P73" s="56"/>
      <c r="Q73" s="39">
        <f>RANK(E73,$E$3:$E$485)</f>
        <v>70</v>
      </c>
      <c r="R73" s="2" t="str">
        <f>VLOOKUP(C73,Quals!$A$2:$C$23,3,FALSE)</f>
        <v>Discr.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>B74&amp;C74</f>
        <v>Reece EDWARDSmarathon</v>
      </c>
      <c r="B74" t="s">
        <v>818</v>
      </c>
      <c r="C74" s="5" t="s">
        <v>82</v>
      </c>
      <c r="D74" s="5">
        <v>33170</v>
      </c>
      <c r="E74">
        <v>1105</v>
      </c>
      <c r="F74" s="2">
        <v>3</v>
      </c>
      <c r="G74">
        <v>1105</v>
      </c>
      <c r="H74">
        <v>1104</v>
      </c>
      <c r="L74" s="5">
        <v>44493</v>
      </c>
      <c r="M74" s="5">
        <v>44339</v>
      </c>
      <c r="N74" s="5"/>
      <c r="O74" s="5"/>
      <c r="P74" s="56"/>
      <c r="Q74" s="39">
        <f>RANK(E74,$E$3:$E$485)</f>
        <v>72</v>
      </c>
      <c r="R74" s="2" t="str">
        <f>VLOOKUP(C74,Quals!$A$2:$C$23,3,FALSE)</f>
        <v>Discr.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>B75&amp;C75</f>
        <v>Tom WILLEMS400m</v>
      </c>
      <c r="B75" t="s">
        <v>559</v>
      </c>
      <c r="C75" s="5" t="s">
        <v>26</v>
      </c>
      <c r="D75" s="5">
        <v>36818</v>
      </c>
      <c r="E75">
        <v>1103</v>
      </c>
      <c r="F75" s="2">
        <v>5</v>
      </c>
      <c r="G75">
        <v>1145</v>
      </c>
      <c r="H75">
        <v>1140</v>
      </c>
      <c r="I75">
        <v>1075</v>
      </c>
      <c r="J75">
        <v>1067</v>
      </c>
      <c r="K75">
        <v>1040</v>
      </c>
      <c r="L75" s="5">
        <v>44618</v>
      </c>
      <c r="M75" s="5">
        <v>44604</v>
      </c>
      <c r="N75" s="5">
        <v>44590</v>
      </c>
      <c r="O75" s="5">
        <v>44330</v>
      </c>
      <c r="P75" s="56">
        <v>44331</v>
      </c>
      <c r="Q75" s="39">
        <f>RANK(E75,$E$3:$E$485)</f>
        <v>73</v>
      </c>
      <c r="R75" s="2">
        <f>VLOOKUP(C75,Quals!$A$2:$C$23,3,FALSE)</f>
        <v>1187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>B76&amp;C76</f>
        <v>Ky ROBINSON3000msc</v>
      </c>
      <c r="B76" t="s">
        <v>675</v>
      </c>
      <c r="C76" s="6" t="s">
        <v>34</v>
      </c>
      <c r="D76" s="5">
        <v>44612</v>
      </c>
      <c r="E76">
        <v>1102</v>
      </c>
      <c r="F76" s="2">
        <v>6</v>
      </c>
      <c r="G76">
        <v>1113</v>
      </c>
      <c r="H76">
        <v>1095</v>
      </c>
      <c r="I76">
        <v>1077</v>
      </c>
      <c r="L76" s="5">
        <v>44358</v>
      </c>
      <c r="M76" s="5">
        <v>44356</v>
      </c>
      <c r="N76" s="5">
        <v>44345</v>
      </c>
      <c r="O76" s="5"/>
      <c r="P76" s="56"/>
      <c r="Q76" s="39">
        <f>RANK(E76,$E$3:$E$485)</f>
        <v>74</v>
      </c>
      <c r="R76" s="2">
        <f>VLOOKUP(C76,Quals!$A$2:$C$23,3,FALSE)</f>
        <v>1158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>B77&amp;C77</f>
        <v>Ned WEATHERLYhammer-throw</v>
      </c>
      <c r="B77" t="s">
        <v>794</v>
      </c>
      <c r="C77" s="5" t="s">
        <v>42</v>
      </c>
      <c r="D77" s="5">
        <v>35807</v>
      </c>
      <c r="E77">
        <v>1101</v>
      </c>
      <c r="F77" s="2">
        <v>1</v>
      </c>
      <c r="G77">
        <v>1035</v>
      </c>
      <c r="H77">
        <v>985</v>
      </c>
      <c r="I77">
        <v>1012</v>
      </c>
      <c r="J77">
        <v>1028</v>
      </c>
      <c r="K77">
        <v>1017</v>
      </c>
      <c r="L77" s="5">
        <v>44651</v>
      </c>
      <c r="M77" s="5">
        <v>43644</v>
      </c>
      <c r="N77" s="5">
        <v>44302</v>
      </c>
      <c r="O77" s="5">
        <v>44632</v>
      </c>
      <c r="P77" s="56">
        <v>44611</v>
      </c>
      <c r="Q77" s="39">
        <f>RANK(E77,$E$3:$E$485)</f>
        <v>75</v>
      </c>
      <c r="R77" s="2">
        <f>VLOOKUP(C77,Quals!$A$2:$C$23,3,FALSE)</f>
        <v>1164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>B78&amp;C78</f>
        <v>Joshua AZZOPARDI200m</v>
      </c>
      <c r="B78" t="s">
        <v>510</v>
      </c>
      <c r="C78" s="5" t="s">
        <v>25</v>
      </c>
      <c r="D78" s="5">
        <v>36491</v>
      </c>
      <c r="E78">
        <v>1099</v>
      </c>
      <c r="F78" s="2">
        <v>6</v>
      </c>
      <c r="G78">
        <v>1079</v>
      </c>
      <c r="H78">
        <v>1082</v>
      </c>
      <c r="I78">
        <v>1094</v>
      </c>
      <c r="J78">
        <v>1024</v>
      </c>
      <c r="K78">
        <v>1040</v>
      </c>
      <c r="L78" s="5">
        <v>44304</v>
      </c>
      <c r="M78" s="5">
        <v>44282</v>
      </c>
      <c r="N78" s="5">
        <v>44626</v>
      </c>
      <c r="O78" s="5">
        <v>44359</v>
      </c>
      <c r="P78" s="56">
        <v>44304</v>
      </c>
      <c r="Q78" s="39">
        <f>RANK(E78,$E$3:$E$485)</f>
        <v>76</v>
      </c>
      <c r="R78" s="2">
        <f>VLOOKUP(C78,Quals!$A$2:$C$23,3,FALSE)</f>
        <v>1182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>B79&amp;C79</f>
        <v>Isaac HEYNE5000m</v>
      </c>
      <c r="B79" t="s">
        <v>686</v>
      </c>
      <c r="C79" s="5" t="s">
        <v>29</v>
      </c>
      <c r="D79" s="5">
        <v>36549</v>
      </c>
      <c r="E79">
        <v>1098</v>
      </c>
      <c r="F79" s="2">
        <v>6</v>
      </c>
      <c r="G79">
        <v>1122</v>
      </c>
      <c r="H79">
        <v>1070</v>
      </c>
      <c r="I79">
        <v>1051</v>
      </c>
      <c r="L79" s="5">
        <v>44632</v>
      </c>
      <c r="M79" s="5">
        <v>44604</v>
      </c>
      <c r="N79" s="5">
        <v>44527</v>
      </c>
      <c r="O79" s="5"/>
      <c r="P79" s="56"/>
      <c r="Q79" s="39">
        <f>RANK(E79,$E$3:$E$485)</f>
        <v>77</v>
      </c>
      <c r="R79" s="2">
        <f>VLOOKUP(C79,Quals!$A$2:$C$23,3,FALSE)</f>
        <v>1161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>B80&amp;C80</f>
        <v>Jack BRUCE5000m</v>
      </c>
      <c r="B80" t="s">
        <v>703</v>
      </c>
      <c r="C80" s="5" t="s">
        <v>29</v>
      </c>
      <c r="D80" s="5">
        <v>34577</v>
      </c>
      <c r="E80">
        <v>1098</v>
      </c>
      <c r="F80" s="2">
        <v>7</v>
      </c>
      <c r="G80">
        <v>1104</v>
      </c>
      <c r="H80">
        <v>1075</v>
      </c>
      <c r="I80">
        <v>1046</v>
      </c>
      <c r="L80" s="5">
        <v>44315</v>
      </c>
      <c r="M80" s="5">
        <v>44604</v>
      </c>
      <c r="N80" s="5">
        <v>44628</v>
      </c>
      <c r="O80" s="5"/>
      <c r="P80" s="56"/>
      <c r="Q80" s="39">
        <f>RANK(E80,$E$3:$E$485)</f>
        <v>77</v>
      </c>
      <c r="R80" s="2">
        <f>VLOOKUP(C80,Quals!$A$2:$C$23,3,FALSE)</f>
        <v>1161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>B81&amp;C81</f>
        <v>Edward GODDARDmarathon</v>
      </c>
      <c r="B81" t="s">
        <v>1069</v>
      </c>
      <c r="C81" s="5" t="s">
        <v>82</v>
      </c>
      <c r="D81" s="5">
        <v>35727</v>
      </c>
      <c r="E81">
        <v>1098</v>
      </c>
      <c r="F81" s="2">
        <v>4</v>
      </c>
      <c r="G81">
        <v>1099</v>
      </c>
      <c r="H81">
        <v>1097</v>
      </c>
      <c r="L81" s="5">
        <v>44654</v>
      </c>
      <c r="M81" s="5">
        <v>44178</v>
      </c>
      <c r="N81" s="5"/>
      <c r="O81" s="5"/>
      <c r="P81" s="56"/>
      <c r="Q81" s="39">
        <f>RANK(E81,$E$3:$E$485)</f>
        <v>77</v>
      </c>
      <c r="R81" s="2" t="str">
        <f>VLOOKUP(C81,Quals!$A$2:$C$23,3,FALSE)</f>
        <v>Discr.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>B82&amp;C82</f>
        <v>Simon GREIG100m</v>
      </c>
      <c r="B82" t="s">
        <v>508</v>
      </c>
      <c r="C82" s="5" t="s">
        <v>2</v>
      </c>
      <c r="D82" s="5">
        <v>34127</v>
      </c>
      <c r="E82">
        <v>1097</v>
      </c>
      <c r="F82" s="2">
        <v>8</v>
      </c>
      <c r="G82">
        <v>1069</v>
      </c>
      <c r="H82">
        <v>1071</v>
      </c>
      <c r="I82">
        <v>1043</v>
      </c>
      <c r="J82">
        <v>1076</v>
      </c>
      <c r="K82">
        <v>1077</v>
      </c>
      <c r="L82" s="5">
        <v>44282</v>
      </c>
      <c r="M82" s="5">
        <v>44359</v>
      </c>
      <c r="N82" s="5">
        <v>44303</v>
      </c>
      <c r="O82" s="5">
        <v>44506</v>
      </c>
      <c r="P82" s="56">
        <v>44282</v>
      </c>
      <c r="Q82" s="39">
        <f>RANK(E82,$E$3:$E$485)</f>
        <v>80</v>
      </c>
      <c r="R82" s="2">
        <f>VLOOKUP(C82,Quals!$A$2:$C$23,3,FALSE)</f>
        <v>1189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>B83&amp;C83</f>
        <v>Mark FOKAS400mh</v>
      </c>
      <c r="B83" t="s">
        <v>589</v>
      </c>
      <c r="C83" s="5" t="s">
        <v>33</v>
      </c>
      <c r="D83" s="5">
        <v>37029</v>
      </c>
      <c r="E83">
        <v>1097</v>
      </c>
      <c r="F83" s="2">
        <v>2</v>
      </c>
      <c r="G83">
        <v>1066</v>
      </c>
      <c r="H83">
        <v>1055</v>
      </c>
      <c r="I83">
        <v>1067</v>
      </c>
      <c r="J83">
        <v>1071</v>
      </c>
      <c r="K83">
        <v>1047</v>
      </c>
      <c r="L83" s="5">
        <v>44639</v>
      </c>
      <c r="M83" s="5">
        <v>44304</v>
      </c>
      <c r="N83" s="5">
        <v>44589</v>
      </c>
      <c r="O83" s="5">
        <v>44576</v>
      </c>
      <c r="P83" s="56">
        <v>44618</v>
      </c>
      <c r="Q83" s="39">
        <f>RANK(E83,$E$3:$E$485)</f>
        <v>80</v>
      </c>
      <c r="R83" s="2">
        <f>VLOOKUP(C83,Quals!$A$2:$C$23,3,FALSE)</f>
        <v>1185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>B84&amp;C84</f>
        <v>Cruz HOGANjavelin-throw</v>
      </c>
      <c r="B84" t="s">
        <v>801</v>
      </c>
      <c r="C84" s="5" t="s">
        <v>41</v>
      </c>
      <c r="D84" s="5">
        <v>34387</v>
      </c>
      <c r="E84">
        <v>1097</v>
      </c>
      <c r="F84" s="2">
        <v>3</v>
      </c>
      <c r="G84">
        <v>1063</v>
      </c>
      <c r="H84">
        <v>1047</v>
      </c>
      <c r="I84">
        <v>1047</v>
      </c>
      <c r="J84">
        <v>1054</v>
      </c>
      <c r="K84">
        <v>1049</v>
      </c>
      <c r="L84" s="5">
        <v>44653</v>
      </c>
      <c r="M84" s="5">
        <v>44304</v>
      </c>
      <c r="N84" s="5">
        <v>44366</v>
      </c>
      <c r="O84" s="5">
        <v>44639</v>
      </c>
      <c r="P84" s="56">
        <v>44617</v>
      </c>
      <c r="Q84" s="39">
        <f>RANK(E84,$E$3:$E$485)</f>
        <v>80</v>
      </c>
      <c r="R84" s="2">
        <f>VLOOKUP(C84,Quals!$A$2:$C$23,3,FALSE)</f>
        <v>1173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>B85&amp;C85</f>
        <v>Matthew CLARKE5000m</v>
      </c>
      <c r="B85" t="s">
        <v>671</v>
      </c>
      <c r="C85" s="5" t="s">
        <v>29</v>
      </c>
      <c r="D85" s="5">
        <v>34818</v>
      </c>
      <c r="E85">
        <v>1096</v>
      </c>
      <c r="F85" s="2">
        <v>8</v>
      </c>
      <c r="G85">
        <v>1120</v>
      </c>
      <c r="H85">
        <v>1066</v>
      </c>
      <c r="I85">
        <v>1054</v>
      </c>
      <c r="L85" s="5">
        <v>44632</v>
      </c>
      <c r="M85" s="5">
        <v>44527</v>
      </c>
      <c r="N85" s="5">
        <v>44604</v>
      </c>
      <c r="O85" s="5"/>
      <c r="P85" s="56"/>
      <c r="Q85" s="39">
        <f>RANK(E85,$E$3:$E$485)</f>
        <v>83</v>
      </c>
      <c r="R85" s="2">
        <f>VLOOKUP(C85,Quals!$A$2:$C$23,3,FALSE)</f>
        <v>1161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>B86&amp;C86</f>
        <v>Alexander KOLESNIKOFFshot-put</v>
      </c>
      <c r="B86" t="s">
        <v>787</v>
      </c>
      <c r="C86" s="5" t="s">
        <v>39</v>
      </c>
      <c r="D86" s="5">
        <v>36799</v>
      </c>
      <c r="E86">
        <v>1096</v>
      </c>
      <c r="F86" s="2">
        <v>2</v>
      </c>
      <c r="G86">
        <v>1074</v>
      </c>
      <c r="H86">
        <v>1073</v>
      </c>
      <c r="I86">
        <v>1068</v>
      </c>
      <c r="J86">
        <v>1064</v>
      </c>
      <c r="K86">
        <v>1064</v>
      </c>
      <c r="L86" s="5">
        <v>44304</v>
      </c>
      <c r="M86" s="5">
        <v>44646</v>
      </c>
      <c r="N86" s="5">
        <v>44637</v>
      </c>
      <c r="O86" s="5">
        <v>44583</v>
      </c>
      <c r="P86" s="56">
        <v>44591</v>
      </c>
      <c r="Q86" s="39">
        <f>RANK(E86,$E$3:$E$485)</f>
        <v>83</v>
      </c>
      <c r="R86" s="2">
        <f>VLOOKUP(C86,Quals!$A$2:$C$23,3,FALSE)</f>
        <v>1187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>B87&amp;C87</f>
        <v>Jalen RUCKERlong-jump</v>
      </c>
      <c r="B87" t="s">
        <v>731</v>
      </c>
      <c r="C87" s="5" t="s">
        <v>37</v>
      </c>
      <c r="D87" s="5">
        <v>35479</v>
      </c>
      <c r="E87">
        <v>1095</v>
      </c>
      <c r="F87" s="2">
        <v>4</v>
      </c>
      <c r="G87">
        <v>1079</v>
      </c>
      <c r="H87">
        <v>1081</v>
      </c>
      <c r="I87">
        <v>1041</v>
      </c>
      <c r="J87">
        <v>1068</v>
      </c>
      <c r="K87">
        <v>1040</v>
      </c>
      <c r="L87" s="5">
        <v>44282</v>
      </c>
      <c r="M87" s="5">
        <v>44352</v>
      </c>
      <c r="N87" s="5">
        <v>44304</v>
      </c>
      <c r="O87" s="5">
        <v>44626</v>
      </c>
      <c r="P87" s="56">
        <v>44569</v>
      </c>
      <c r="Q87" s="39">
        <f>RANK(E87,$E$3:$E$485)</f>
        <v>85</v>
      </c>
      <c r="R87" s="2">
        <f>VLOOKUP(C87,Quals!$A$2:$C$23,3,FALSE)</f>
        <v>1186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>B88&amp;C88</f>
        <v>Mason COHEN800m</v>
      </c>
      <c r="B88" t="s">
        <v>603</v>
      </c>
      <c r="C88" s="5" t="s">
        <v>27</v>
      </c>
      <c r="D88" s="5">
        <v>35327</v>
      </c>
      <c r="E88">
        <v>1093</v>
      </c>
      <c r="F88" s="2">
        <v>6</v>
      </c>
      <c r="G88">
        <v>1033</v>
      </c>
      <c r="H88">
        <v>1047</v>
      </c>
      <c r="I88">
        <v>1045</v>
      </c>
      <c r="J88">
        <v>1012</v>
      </c>
      <c r="K88">
        <v>1053</v>
      </c>
      <c r="L88" s="5">
        <v>43643</v>
      </c>
      <c r="M88" s="5">
        <v>44282</v>
      </c>
      <c r="N88" s="5">
        <v>44604</v>
      </c>
      <c r="O88" s="5">
        <v>44303</v>
      </c>
      <c r="P88" s="56">
        <v>44302</v>
      </c>
      <c r="Q88" s="39">
        <f>RANK(E88,$E$3:$E$485)</f>
        <v>86</v>
      </c>
      <c r="R88" s="2">
        <f>VLOOKUP(C88,Quals!$A$2:$C$23,3,FALSE)</f>
        <v>1167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>B89&amp;C89</f>
        <v>Julian KONLEtriple-jump</v>
      </c>
      <c r="B89" t="s">
        <v>750</v>
      </c>
      <c r="C89" s="5" t="s">
        <v>38</v>
      </c>
      <c r="D89" s="5">
        <v>35585</v>
      </c>
      <c r="E89">
        <v>1093</v>
      </c>
      <c r="F89" s="2">
        <v>2</v>
      </c>
      <c r="G89">
        <v>1070</v>
      </c>
      <c r="H89">
        <v>1084</v>
      </c>
      <c r="I89">
        <v>1041</v>
      </c>
      <c r="J89">
        <v>1025</v>
      </c>
      <c r="K89">
        <v>1034</v>
      </c>
      <c r="L89" s="5">
        <v>44303</v>
      </c>
      <c r="M89" s="5">
        <v>44604</v>
      </c>
      <c r="N89" s="5">
        <v>44280</v>
      </c>
      <c r="O89" s="5">
        <v>44632</v>
      </c>
      <c r="P89" s="56">
        <v>44625</v>
      </c>
      <c r="Q89" s="39">
        <f>RANK(E89,$E$3:$E$485)</f>
        <v>86</v>
      </c>
      <c r="R89" s="2">
        <f>VLOOKUP(C89,Quals!$A$2:$C$23,3,FALSE)</f>
        <v>1179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>B90&amp;C90</f>
        <v>Alex HARTMANN100m</v>
      </c>
      <c r="B90" t="s">
        <v>511</v>
      </c>
      <c r="C90" s="5" t="s">
        <v>2</v>
      </c>
      <c r="D90" s="5">
        <v>34035</v>
      </c>
      <c r="E90">
        <v>1092</v>
      </c>
      <c r="F90" s="2">
        <v>9</v>
      </c>
      <c r="G90">
        <v>1005</v>
      </c>
      <c r="H90">
        <v>1085</v>
      </c>
      <c r="I90">
        <v>1047</v>
      </c>
      <c r="J90">
        <v>1002</v>
      </c>
      <c r="K90">
        <v>1060</v>
      </c>
      <c r="L90" s="5">
        <v>43642</v>
      </c>
      <c r="M90" s="5">
        <v>44625</v>
      </c>
      <c r="N90" s="5">
        <v>44303</v>
      </c>
      <c r="O90" s="5">
        <v>43642</v>
      </c>
      <c r="P90" s="56">
        <v>44625</v>
      </c>
      <c r="Q90" s="39">
        <f>RANK(E90,$E$3:$E$485)</f>
        <v>88</v>
      </c>
      <c r="R90" s="2">
        <f>VLOOKUP(C90,Quals!$A$2:$C$23,3,FALSE)</f>
        <v>1189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>B91&amp;C91</f>
        <v>Thomas DO CANTOmarathon</v>
      </c>
      <c r="B91" t="s">
        <v>706</v>
      </c>
      <c r="C91" s="6" t="s">
        <v>82</v>
      </c>
      <c r="D91" s="5">
        <v>31562</v>
      </c>
      <c r="E91">
        <v>1092</v>
      </c>
      <c r="F91" s="2">
        <v>5</v>
      </c>
      <c r="G91">
        <v>1099</v>
      </c>
      <c r="H91">
        <v>1084</v>
      </c>
      <c r="L91" s="5">
        <v>44178</v>
      </c>
      <c r="M91" s="5">
        <v>44542</v>
      </c>
      <c r="N91" s="5"/>
      <c r="O91" s="5"/>
      <c r="P91" s="56"/>
      <c r="Q91" s="39">
        <f>RANK(E91,$E$3:$E$485)</f>
        <v>88</v>
      </c>
      <c r="R91" s="2" t="str">
        <f>VLOOKUP(C91,Quals!$A$2:$C$23,3,FALSE)</f>
        <v>Discr.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>B92&amp;C92</f>
        <v>Mick STANOVSEK1500m</v>
      </c>
      <c r="B92" t="s">
        <v>4595</v>
      </c>
      <c r="C92" s="5" t="s">
        <v>28</v>
      </c>
      <c r="D92" s="5">
        <v>35446</v>
      </c>
      <c r="E92">
        <v>1091</v>
      </c>
      <c r="F92" s="2">
        <v>11</v>
      </c>
      <c r="G92">
        <v>1081</v>
      </c>
      <c r="H92">
        <v>1113</v>
      </c>
      <c r="I92">
        <v>1094</v>
      </c>
      <c r="J92">
        <v>1059</v>
      </c>
      <c r="K92">
        <v>1051</v>
      </c>
      <c r="L92" s="5">
        <v>44639</v>
      </c>
      <c r="M92" s="5">
        <v>44316</v>
      </c>
      <c r="N92" s="5">
        <v>44280</v>
      </c>
      <c r="O92" s="5">
        <v>44330</v>
      </c>
      <c r="P92" s="56">
        <v>44342</v>
      </c>
      <c r="Q92" s="39">
        <f>RANK(E92,$E$3:$E$485)</f>
        <v>90</v>
      </c>
      <c r="R92" s="2">
        <f>VLOOKUP(C92,Quals!$A$2:$C$23,3,FALSE)</f>
        <v>1175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>B93&amp;C93</f>
        <v>Dalton DI MEDIOpole-vault</v>
      </c>
      <c r="B93" t="s">
        <v>773</v>
      </c>
      <c r="C93" s="5" t="s">
        <v>36</v>
      </c>
      <c r="D93" s="5">
        <v>36832</v>
      </c>
      <c r="E93">
        <v>1090</v>
      </c>
      <c r="F93" s="2">
        <v>3</v>
      </c>
      <c r="G93">
        <v>1061</v>
      </c>
      <c r="H93">
        <v>1034</v>
      </c>
      <c r="I93">
        <v>1075</v>
      </c>
      <c r="J93">
        <v>1061</v>
      </c>
      <c r="K93">
        <v>1048</v>
      </c>
      <c r="L93" s="5">
        <v>44653</v>
      </c>
      <c r="M93" s="5">
        <v>44632</v>
      </c>
      <c r="N93" s="5">
        <v>44626</v>
      </c>
      <c r="O93" s="5">
        <v>44609</v>
      </c>
      <c r="P93" s="56">
        <v>44583</v>
      </c>
      <c r="Q93" s="39">
        <f>RANK(E93,$E$3:$E$485)</f>
        <v>91</v>
      </c>
      <c r="R93" s="2">
        <f>VLOOKUP(C93,Quals!$A$2:$C$23,3,FALSE)</f>
        <v>1212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>B94&amp;C94</f>
        <v>Liam ADAMS10000m</v>
      </c>
      <c r="B94" t="s">
        <v>704</v>
      </c>
      <c r="C94" s="5" t="s">
        <v>30</v>
      </c>
      <c r="D94" s="5">
        <v>31659</v>
      </c>
      <c r="E94">
        <v>1089</v>
      </c>
      <c r="F94" s="2">
        <v>5</v>
      </c>
      <c r="G94">
        <v>1062</v>
      </c>
      <c r="H94">
        <v>1071</v>
      </c>
      <c r="L94" s="5">
        <v>44587</v>
      </c>
      <c r="M94" s="5">
        <v>43884</v>
      </c>
      <c r="N94" s="5"/>
      <c r="O94" s="5"/>
      <c r="P94" s="56"/>
      <c r="Q94" s="39">
        <f>RANK(E94,$E$3:$E$485)</f>
        <v>92</v>
      </c>
      <c r="R94" s="2">
        <f>VLOOKUP(C94,Quals!$A$2:$C$23,3,FALSE)</f>
        <v>1182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>B95&amp;C95</f>
        <v>Will THOMPSON20km-race-walking</v>
      </c>
      <c r="B95" t="s">
        <v>1063</v>
      </c>
      <c r="C95" s="6" t="s">
        <v>81</v>
      </c>
      <c r="D95" s="5">
        <v>37578</v>
      </c>
      <c r="E95">
        <v>1089</v>
      </c>
      <c r="F95" s="2">
        <v>4</v>
      </c>
      <c r="G95">
        <v>1092</v>
      </c>
      <c r="H95">
        <v>1073</v>
      </c>
      <c r="I95">
        <v>1014</v>
      </c>
      <c r="L95" s="5">
        <v>44605</v>
      </c>
      <c r="M95" s="5">
        <v>44650</v>
      </c>
      <c r="N95" s="5">
        <v>44625</v>
      </c>
      <c r="O95" s="5"/>
      <c r="P95" s="56"/>
      <c r="Q95" s="39">
        <f>RANK(E95,$E$3:$E$485)</f>
        <v>92</v>
      </c>
      <c r="R95" s="2">
        <f>VLOOKUP(C95,Quals!$A$2:$C$23,3,FALSE)</f>
        <v>1149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>B96&amp;C96</f>
        <v>Jesse HUNT1500m</v>
      </c>
      <c r="B96" t="s">
        <v>651</v>
      </c>
      <c r="C96" s="5" t="s">
        <v>28</v>
      </c>
      <c r="D96" s="5">
        <v>36004</v>
      </c>
      <c r="E96">
        <v>1087</v>
      </c>
      <c r="F96" s="2">
        <v>12</v>
      </c>
      <c r="G96">
        <v>1113</v>
      </c>
      <c r="H96">
        <v>1114</v>
      </c>
      <c r="I96">
        <v>1069</v>
      </c>
      <c r="J96">
        <v>1066</v>
      </c>
      <c r="K96">
        <v>1056</v>
      </c>
      <c r="L96" s="5">
        <v>44590</v>
      </c>
      <c r="M96" s="5">
        <v>44344</v>
      </c>
      <c r="N96" s="5">
        <v>44331</v>
      </c>
      <c r="O96" s="5">
        <v>44617</v>
      </c>
      <c r="P96" s="56">
        <v>44319</v>
      </c>
      <c r="Q96" s="39">
        <f>RANK(E96,$E$3:$E$485)</f>
        <v>94</v>
      </c>
      <c r="R96" s="2">
        <f>VLOOKUP(C96,Quals!$A$2:$C$23,3,FALSE)</f>
        <v>1175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>B97&amp;C97</f>
        <v>Jude THOMAS5000m</v>
      </c>
      <c r="B97" t="s">
        <v>684</v>
      </c>
      <c r="C97" s="5" t="s">
        <v>29</v>
      </c>
      <c r="D97" s="5">
        <v>37332</v>
      </c>
      <c r="E97">
        <v>1087</v>
      </c>
      <c r="F97" s="2">
        <v>9</v>
      </c>
      <c r="G97">
        <v>1132</v>
      </c>
      <c r="H97">
        <v>1049</v>
      </c>
      <c r="I97">
        <v>1007</v>
      </c>
      <c r="L97" s="5">
        <v>44632</v>
      </c>
      <c r="M97" s="5">
        <v>44604</v>
      </c>
      <c r="N97" s="5">
        <v>44301</v>
      </c>
      <c r="O97" s="5"/>
      <c r="P97" s="56"/>
      <c r="Q97" s="39">
        <f>RANK(E97,$E$3:$E$485)</f>
        <v>94</v>
      </c>
      <c r="R97" s="2">
        <f>VLOOKUP(C97,Quals!$A$2:$C$23,3,FALSE)</f>
        <v>1161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>B98&amp;C98</f>
        <v>Oscar MIERShigh-jump</v>
      </c>
      <c r="B98" t="s">
        <v>759</v>
      </c>
      <c r="C98" s="5" t="s">
        <v>35</v>
      </c>
      <c r="D98" s="5">
        <v>37216</v>
      </c>
      <c r="E98">
        <v>1087</v>
      </c>
      <c r="F98" s="2">
        <v>4</v>
      </c>
      <c r="G98">
        <v>1117</v>
      </c>
      <c r="H98">
        <v>1046</v>
      </c>
      <c r="I98">
        <v>1046</v>
      </c>
      <c r="J98">
        <v>1002</v>
      </c>
      <c r="K98">
        <v>1011</v>
      </c>
      <c r="L98" s="5">
        <v>44282</v>
      </c>
      <c r="M98" s="5">
        <v>44352</v>
      </c>
      <c r="N98" s="5">
        <v>44576</v>
      </c>
      <c r="O98" s="5">
        <v>44303</v>
      </c>
      <c r="P98" s="56">
        <v>44632</v>
      </c>
      <c r="Q98" s="39">
        <f>RANK(E98,$E$3:$E$485)</f>
        <v>94</v>
      </c>
      <c r="R98" s="2">
        <f>VLOOKUP(C98,Quals!$A$2:$C$23,3,FALSE)</f>
        <v>1206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>B99&amp;C99</f>
        <v>Jackson SHARP1500m</v>
      </c>
      <c r="B99" t="s">
        <v>649</v>
      </c>
      <c r="C99" s="5" t="s">
        <v>28</v>
      </c>
      <c r="D99" s="5">
        <v>36759</v>
      </c>
      <c r="E99">
        <v>1086</v>
      </c>
      <c r="F99" s="2">
        <v>13</v>
      </c>
      <c r="G99">
        <v>1095</v>
      </c>
      <c r="H99">
        <v>1079</v>
      </c>
      <c r="I99">
        <v>1087</v>
      </c>
      <c r="J99">
        <v>1081</v>
      </c>
      <c r="K99">
        <v>1076</v>
      </c>
      <c r="L99" s="5">
        <v>44345</v>
      </c>
      <c r="M99" s="5">
        <v>44302</v>
      </c>
      <c r="N99" s="5">
        <v>44353</v>
      </c>
      <c r="O99" s="5">
        <v>44378</v>
      </c>
      <c r="P99" s="56">
        <v>44617</v>
      </c>
      <c r="Q99" s="39">
        <f>RANK(E99,$E$3:$E$485)</f>
        <v>97</v>
      </c>
      <c r="R99" s="2">
        <f>VLOOKUP(C99,Quals!$A$2:$C$23,3,FALSE)</f>
        <v>1175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>B100&amp;C100</f>
        <v>Jeremy ANDREWSlong-jump</v>
      </c>
      <c r="B100" t="s">
        <v>732</v>
      </c>
      <c r="C100" s="5" t="s">
        <v>37</v>
      </c>
      <c r="D100" s="5">
        <v>33911</v>
      </c>
      <c r="E100">
        <v>1085</v>
      </c>
      <c r="F100" s="2">
        <v>5</v>
      </c>
      <c r="G100">
        <v>1071</v>
      </c>
      <c r="H100">
        <v>1057</v>
      </c>
      <c r="I100">
        <v>1036</v>
      </c>
      <c r="J100">
        <v>1045</v>
      </c>
      <c r="K100">
        <v>1040</v>
      </c>
      <c r="L100" s="5">
        <v>44304</v>
      </c>
      <c r="M100" s="5">
        <v>44282</v>
      </c>
      <c r="N100" s="5">
        <v>44359</v>
      </c>
      <c r="O100" s="5">
        <v>44611</v>
      </c>
      <c r="P100" s="56">
        <v>44631</v>
      </c>
      <c r="Q100" s="39">
        <f>RANK(E100,$E$3:$E$485)</f>
        <v>98</v>
      </c>
      <c r="R100" s="2">
        <f>VLOOKUP(C100,Quals!$A$2:$C$23,3,FALSE)</f>
        <v>1186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>B101&amp;C101</f>
        <v>Aidan MURPHY100m</v>
      </c>
      <c r="B101" t="s">
        <v>515</v>
      </c>
      <c r="C101" s="5" t="s">
        <v>2</v>
      </c>
      <c r="D101" s="5">
        <v>37908</v>
      </c>
      <c r="E101">
        <v>1084</v>
      </c>
      <c r="F101" s="2">
        <v>10</v>
      </c>
      <c r="G101">
        <v>1118</v>
      </c>
      <c r="H101">
        <v>1089</v>
      </c>
      <c r="I101">
        <v>1079</v>
      </c>
      <c r="J101">
        <v>1057</v>
      </c>
      <c r="K101">
        <v>1006</v>
      </c>
      <c r="L101" s="5">
        <v>44506</v>
      </c>
      <c r="M101" s="5">
        <v>44590</v>
      </c>
      <c r="N101" s="5">
        <v>44604</v>
      </c>
      <c r="O101" s="5">
        <v>44569</v>
      </c>
      <c r="P101" s="56">
        <v>44541</v>
      </c>
      <c r="Q101" s="39">
        <f>RANK(E101,$E$3:$E$485)</f>
        <v>99</v>
      </c>
      <c r="R101" s="2">
        <f>VLOOKUP(C101,Quals!$A$2:$C$23,3,FALSE)</f>
        <v>1189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>B102&amp;C102</f>
        <v>Conor FRY400mh</v>
      </c>
      <c r="B102" t="s">
        <v>585</v>
      </c>
      <c r="C102" s="5" t="s">
        <v>33</v>
      </c>
      <c r="D102" s="5">
        <v>35845</v>
      </c>
      <c r="E102">
        <v>1084</v>
      </c>
      <c r="F102" s="2">
        <v>3</v>
      </c>
      <c r="G102">
        <v>1089</v>
      </c>
      <c r="H102">
        <v>1046</v>
      </c>
      <c r="I102">
        <v>1053</v>
      </c>
      <c r="J102">
        <v>1048</v>
      </c>
      <c r="K102">
        <v>1048</v>
      </c>
      <c r="L102" s="5">
        <v>44589</v>
      </c>
      <c r="M102" s="5">
        <v>44639</v>
      </c>
      <c r="N102" s="5">
        <v>44618</v>
      </c>
      <c r="O102" s="5">
        <v>44280</v>
      </c>
      <c r="P102" s="56">
        <v>44604</v>
      </c>
      <c r="Q102" s="39">
        <f>RANK(E102,$E$3:$E$485)</f>
        <v>99</v>
      </c>
      <c r="R102" s="2">
        <f>VLOOKUP(C102,Quals!$A$2:$C$23,3,FALSE)</f>
        <v>1185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>B103&amp;C103</f>
        <v>Zachary FACIONI5000m</v>
      </c>
      <c r="B103" t="s">
        <v>682</v>
      </c>
      <c r="C103" s="6" t="s">
        <v>29</v>
      </c>
      <c r="D103" s="5">
        <v>36253</v>
      </c>
      <c r="E103">
        <v>1083</v>
      </c>
      <c r="F103" s="2">
        <v>10</v>
      </c>
      <c r="G103">
        <v>1099</v>
      </c>
      <c r="H103">
        <v>1084</v>
      </c>
      <c r="I103">
        <v>1048</v>
      </c>
      <c r="L103" s="5">
        <v>44331</v>
      </c>
      <c r="M103" s="5">
        <v>44302</v>
      </c>
      <c r="N103" s="5">
        <v>44344</v>
      </c>
      <c r="O103" s="5"/>
      <c r="P103" s="56"/>
      <c r="Q103" s="39">
        <f>RANK(E103,$E$3:$E$485)</f>
        <v>101</v>
      </c>
      <c r="R103" s="2">
        <f>VLOOKUP(C103,Quals!$A$2:$C$23,3,FALSE)</f>
        <v>1161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>B104&amp;C104</f>
        <v>Sam BLAKE800m</v>
      </c>
      <c r="B104" t="s">
        <v>607</v>
      </c>
      <c r="C104" s="5" t="s">
        <v>27</v>
      </c>
      <c r="D104" s="5">
        <v>34891</v>
      </c>
      <c r="E104">
        <v>1081</v>
      </c>
      <c r="F104" s="2">
        <v>7</v>
      </c>
      <c r="G104">
        <v>1113</v>
      </c>
      <c r="H104">
        <v>1086</v>
      </c>
      <c r="I104">
        <v>1094</v>
      </c>
      <c r="J104">
        <v>1088</v>
      </c>
      <c r="K104">
        <v>946</v>
      </c>
      <c r="L104" s="5">
        <v>44374</v>
      </c>
      <c r="M104" s="5">
        <v>44391</v>
      </c>
      <c r="N104" s="5">
        <v>44597</v>
      </c>
      <c r="O104" s="5">
        <v>44366</v>
      </c>
      <c r="P104" s="56">
        <v>44577</v>
      </c>
      <c r="Q104" s="39">
        <f>RANK(E104,$E$3:$E$485)</f>
        <v>102</v>
      </c>
      <c r="R104" s="2">
        <f>VLOOKUP(C104,Quals!$A$2:$C$23,3,FALSE)</f>
        <v>1167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>B105&amp;C105</f>
        <v>Sam HURWOOD110mh</v>
      </c>
      <c r="B105" t="s">
        <v>857</v>
      </c>
      <c r="C105" s="5" t="s">
        <v>31</v>
      </c>
      <c r="D105" s="5">
        <v>36957</v>
      </c>
      <c r="E105">
        <v>1081</v>
      </c>
      <c r="F105" s="2">
        <v>4</v>
      </c>
      <c r="G105">
        <v>1057</v>
      </c>
      <c r="H105">
        <v>1064</v>
      </c>
      <c r="I105">
        <v>1073</v>
      </c>
      <c r="J105">
        <v>1025</v>
      </c>
      <c r="K105">
        <v>1018</v>
      </c>
      <c r="L105" s="5">
        <v>44304</v>
      </c>
      <c r="M105" s="5">
        <v>44632</v>
      </c>
      <c r="N105" s="5">
        <v>44626</v>
      </c>
      <c r="O105" s="5">
        <v>44590</v>
      </c>
      <c r="P105" s="56">
        <v>44583</v>
      </c>
      <c r="Q105" s="39">
        <f>RANK(E105,$E$3:$E$485)</f>
        <v>102</v>
      </c>
      <c r="R105" s="2">
        <f>VLOOKUP(C105,Quals!$A$2:$C$23,3,FALSE)</f>
        <v>1193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>B106&amp;C106</f>
        <v>Shemaiah JAMEStriple-jump</v>
      </c>
      <c r="B106" t="s">
        <v>751</v>
      </c>
      <c r="C106" s="6" t="s">
        <v>38</v>
      </c>
      <c r="D106" s="5">
        <v>35623</v>
      </c>
      <c r="E106">
        <v>1081</v>
      </c>
      <c r="F106" s="2">
        <v>3</v>
      </c>
      <c r="G106">
        <v>1088</v>
      </c>
      <c r="H106">
        <v>1044</v>
      </c>
      <c r="I106">
        <v>1018</v>
      </c>
      <c r="J106">
        <v>1016</v>
      </c>
      <c r="K106">
        <v>1014</v>
      </c>
      <c r="L106" s="5">
        <v>44303</v>
      </c>
      <c r="M106" s="5">
        <v>44604</v>
      </c>
      <c r="N106" s="5">
        <v>44632</v>
      </c>
      <c r="O106" s="5">
        <v>44280</v>
      </c>
      <c r="P106" s="56">
        <v>44625</v>
      </c>
      <c r="Q106" s="39">
        <f>RANK(E106,$E$3:$E$485)</f>
        <v>102</v>
      </c>
      <c r="R106" s="2">
        <f>VLOOKUP(C106,Quals!$A$2:$C$23,3,FALSE)</f>
        <v>1179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>B107&amp;C107</f>
        <v>Aiden HARVEYshot-put</v>
      </c>
      <c r="B107" t="s">
        <v>788</v>
      </c>
      <c r="C107" s="5" t="s">
        <v>39</v>
      </c>
      <c r="D107" s="5">
        <v>36266</v>
      </c>
      <c r="E107">
        <v>1080</v>
      </c>
      <c r="F107" s="2">
        <v>3</v>
      </c>
      <c r="G107">
        <v>1030</v>
      </c>
      <c r="H107">
        <v>980</v>
      </c>
      <c r="I107">
        <v>1020</v>
      </c>
      <c r="J107">
        <v>1012</v>
      </c>
      <c r="K107">
        <v>1003</v>
      </c>
      <c r="L107" s="5">
        <v>44653</v>
      </c>
      <c r="M107" s="5">
        <v>43643</v>
      </c>
      <c r="N107" s="5">
        <v>44304</v>
      </c>
      <c r="O107" s="5">
        <v>44639</v>
      </c>
      <c r="P107" s="56">
        <v>44632</v>
      </c>
      <c r="Q107" s="39">
        <f>RANK(E107,$E$3:$E$485)</f>
        <v>105</v>
      </c>
      <c r="R107" s="2">
        <f>VLOOKUP(C107,Quals!$A$2:$C$23,3,FALSE)</f>
        <v>1187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>B108&amp;C108</f>
        <v>Carl GIBBONS20km-race-walking</v>
      </c>
      <c r="B108" t="s">
        <v>815</v>
      </c>
      <c r="C108" s="5" t="s">
        <v>81</v>
      </c>
      <c r="D108" s="5">
        <v>35235</v>
      </c>
      <c r="E108">
        <v>1080</v>
      </c>
      <c r="F108" s="2">
        <v>5</v>
      </c>
      <c r="G108">
        <v>1054</v>
      </c>
      <c r="H108">
        <v>1036</v>
      </c>
      <c r="I108">
        <v>1016</v>
      </c>
      <c r="L108" s="5">
        <v>44605</v>
      </c>
      <c r="M108" s="5">
        <v>44282</v>
      </c>
      <c r="N108" s="5">
        <v>44318</v>
      </c>
      <c r="O108" s="5"/>
      <c r="P108" s="56"/>
      <c r="Q108" s="39">
        <f>RANK(E108,$E$3:$E$485)</f>
        <v>105</v>
      </c>
      <c r="R108" s="2">
        <f>VLOOKUP(C108,Quals!$A$2:$C$23,3,FALSE)</f>
        <v>1149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>B109&amp;C109</f>
        <v>Simioluwa THOMSEN-AJAYIhigh-jump</v>
      </c>
      <c r="B109" t="s">
        <v>761</v>
      </c>
      <c r="C109" s="5" t="s">
        <v>35</v>
      </c>
      <c r="D109" s="5">
        <v>36628</v>
      </c>
      <c r="E109">
        <v>1077</v>
      </c>
      <c r="F109" s="2">
        <v>5</v>
      </c>
      <c r="G109">
        <v>1046</v>
      </c>
      <c r="H109">
        <v>1046</v>
      </c>
      <c r="I109">
        <v>1055</v>
      </c>
      <c r="J109">
        <v>1002</v>
      </c>
      <c r="K109">
        <v>1019</v>
      </c>
      <c r="L109" s="5">
        <v>44303</v>
      </c>
      <c r="M109" s="5">
        <v>44282</v>
      </c>
      <c r="N109" s="5">
        <v>44632</v>
      </c>
      <c r="O109" s="5">
        <v>44352</v>
      </c>
      <c r="P109" s="56">
        <v>44513</v>
      </c>
      <c r="Q109" s="39">
        <f>RANK(E109,$E$3:$E$485)</f>
        <v>107</v>
      </c>
      <c r="R109" s="2">
        <f>VLOOKUP(C109,Quals!$A$2:$C$23,3,FALSE)</f>
        <v>1206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>B110&amp;C110</f>
        <v>Dhruv RODRIGUES-CHICO200m</v>
      </c>
      <c r="B110" t="s">
        <v>556</v>
      </c>
      <c r="C110" s="5" t="s">
        <v>25</v>
      </c>
      <c r="D110" s="5">
        <v>36109</v>
      </c>
      <c r="E110">
        <v>1076</v>
      </c>
      <c r="F110" s="2">
        <v>7</v>
      </c>
      <c r="G110">
        <v>1082</v>
      </c>
      <c r="H110">
        <v>1063</v>
      </c>
      <c r="I110">
        <v>1043</v>
      </c>
      <c r="J110">
        <v>1018</v>
      </c>
      <c r="K110">
        <v>1027</v>
      </c>
      <c r="L110" s="5">
        <v>44304</v>
      </c>
      <c r="M110" s="5">
        <v>44597</v>
      </c>
      <c r="N110" s="5">
        <v>44618</v>
      </c>
      <c r="O110" s="5">
        <v>44639</v>
      </c>
      <c r="P110" s="56">
        <v>44304</v>
      </c>
      <c r="Q110" s="39">
        <f>RANK(E110,$E$3:$E$485)</f>
        <v>108</v>
      </c>
      <c r="R110" s="2">
        <f>VLOOKUP(C110,Quals!$A$2:$C$23,3,FALSE)</f>
        <v>1182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>B111&amp;C111</f>
        <v>Dylan STENSON800m</v>
      </c>
      <c r="B111" t="s">
        <v>617</v>
      </c>
      <c r="C111" s="5" t="s">
        <v>27</v>
      </c>
      <c r="D111" s="5">
        <v>32416</v>
      </c>
      <c r="E111">
        <v>1076</v>
      </c>
      <c r="F111" s="2">
        <v>8</v>
      </c>
      <c r="G111">
        <v>1079</v>
      </c>
      <c r="H111">
        <v>1073</v>
      </c>
      <c r="I111">
        <v>1055</v>
      </c>
      <c r="J111">
        <v>1048</v>
      </c>
      <c r="K111">
        <v>1027</v>
      </c>
      <c r="L111" s="5">
        <v>44639</v>
      </c>
      <c r="M111" s="5">
        <v>44604</v>
      </c>
      <c r="N111" s="5">
        <v>44576</v>
      </c>
      <c r="O111" s="5">
        <v>44618</v>
      </c>
      <c r="P111" s="56">
        <v>44597</v>
      </c>
      <c r="Q111" s="39">
        <f>RANK(E111,$E$3:$E$485)</f>
        <v>108</v>
      </c>
      <c r="R111" s="2">
        <f>VLOOKUP(C111,Quals!$A$2:$C$23,3,FALSE)</f>
        <v>1167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>B112&amp;C112</f>
        <v>Thomas DO CANTO10000m</v>
      </c>
      <c r="B112" t="s">
        <v>706</v>
      </c>
      <c r="C112" s="5" t="s">
        <v>30</v>
      </c>
      <c r="D112" s="5">
        <v>31562</v>
      </c>
      <c r="E112">
        <v>1076</v>
      </c>
      <c r="F112" s="2">
        <v>6</v>
      </c>
      <c r="G112">
        <v>1077</v>
      </c>
      <c r="H112">
        <v>1046</v>
      </c>
      <c r="L112" s="5">
        <v>44222</v>
      </c>
      <c r="M112" s="5">
        <v>44318</v>
      </c>
      <c r="N112" s="5"/>
      <c r="O112" s="5"/>
      <c r="P112" s="56"/>
      <c r="Q112" s="39">
        <f>RANK(E112,$E$3:$E$485)</f>
        <v>108</v>
      </c>
      <c r="R112" s="2">
        <f>VLOOKUP(C112,Quals!$A$2:$C$23,3,FALSE)</f>
        <v>1182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>B113&amp;C113</f>
        <v>Ashley MOLONEYlong-jump</v>
      </c>
      <c r="B113" t="s">
        <v>513</v>
      </c>
      <c r="C113" s="5" t="s">
        <v>37</v>
      </c>
      <c r="D113" s="5">
        <v>36598</v>
      </c>
      <c r="E113">
        <v>1075</v>
      </c>
      <c r="F113" s="2">
        <v>6</v>
      </c>
      <c r="G113">
        <v>1065</v>
      </c>
      <c r="H113">
        <v>1099</v>
      </c>
      <c r="I113">
        <v>1077</v>
      </c>
      <c r="J113">
        <v>1060</v>
      </c>
      <c r="K113">
        <v>1034</v>
      </c>
      <c r="L113" s="5">
        <v>44394</v>
      </c>
      <c r="M113" s="5">
        <v>44638</v>
      </c>
      <c r="N113" s="5">
        <v>44301</v>
      </c>
      <c r="O113" s="5">
        <v>44412</v>
      </c>
      <c r="P113" s="56">
        <v>43641</v>
      </c>
      <c r="Q113" s="39">
        <f>RANK(E113,$E$3:$E$485)</f>
        <v>111</v>
      </c>
      <c r="R113" s="2">
        <f>VLOOKUP(C113,Quals!$A$2:$C$23,3,FALSE)</f>
        <v>1186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>B114&amp;C114</f>
        <v>Tyler JONES20km-race-walking</v>
      </c>
      <c r="B114" t="s">
        <v>858</v>
      </c>
      <c r="C114" s="5" t="s">
        <v>81</v>
      </c>
      <c r="D114" s="5">
        <v>35893</v>
      </c>
      <c r="E114">
        <v>1074</v>
      </c>
      <c r="F114" s="2">
        <v>6</v>
      </c>
      <c r="G114">
        <v>1102</v>
      </c>
      <c r="H114">
        <v>1015</v>
      </c>
      <c r="I114">
        <v>985</v>
      </c>
      <c r="L114" s="5">
        <v>44605</v>
      </c>
      <c r="M114" s="5">
        <v>43870</v>
      </c>
      <c r="N114" s="5">
        <v>44650</v>
      </c>
      <c r="O114" s="5"/>
      <c r="P114" s="56"/>
      <c r="Q114" s="39">
        <f>RANK(E114,$E$3:$E$485)</f>
        <v>112</v>
      </c>
      <c r="R114" s="2">
        <f>VLOOKUP(C114,Quals!$A$2:$C$23,3,FALSE)</f>
        <v>1149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>B115&amp;C115</f>
        <v>Zach HOLDSWORTH100m</v>
      </c>
      <c r="B115" t="s">
        <v>512</v>
      </c>
      <c r="C115" s="5" t="s">
        <v>2</v>
      </c>
      <c r="D115" s="5">
        <v>35634</v>
      </c>
      <c r="E115">
        <v>1073</v>
      </c>
      <c r="F115" s="2">
        <v>11</v>
      </c>
      <c r="G115">
        <v>1053</v>
      </c>
      <c r="H115">
        <v>1088</v>
      </c>
      <c r="I115">
        <v>1076</v>
      </c>
      <c r="J115">
        <v>1050</v>
      </c>
      <c r="K115">
        <v>1037</v>
      </c>
      <c r="L115" s="5">
        <v>44282</v>
      </c>
      <c r="M115" s="5">
        <v>44289</v>
      </c>
      <c r="N115" s="5">
        <v>44282</v>
      </c>
      <c r="O115" s="5">
        <v>44625</v>
      </c>
      <c r="P115" s="56">
        <v>44548</v>
      </c>
      <c r="Q115" s="39">
        <f>RANK(E115,$E$3:$E$485)</f>
        <v>113</v>
      </c>
      <c r="R115" s="2">
        <f>VLOOKUP(C115,Quals!$A$2:$C$23,3,FALSE)</f>
        <v>1189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>B116&amp;C116</f>
        <v>Michael ROMANIN200m</v>
      </c>
      <c r="B116" t="s">
        <v>516</v>
      </c>
      <c r="C116" s="5" t="s">
        <v>25</v>
      </c>
      <c r="D116" s="5">
        <v>35423</v>
      </c>
      <c r="E116">
        <v>1072</v>
      </c>
      <c r="F116" s="2">
        <v>8</v>
      </c>
      <c r="G116">
        <v>1047</v>
      </c>
      <c r="H116">
        <v>1079</v>
      </c>
      <c r="I116">
        <v>1056</v>
      </c>
      <c r="J116">
        <v>1024</v>
      </c>
      <c r="K116">
        <v>1046</v>
      </c>
      <c r="L116" s="5">
        <v>44304</v>
      </c>
      <c r="M116" s="5">
        <v>44626</v>
      </c>
      <c r="N116" s="5">
        <v>44612</v>
      </c>
      <c r="O116" s="5">
        <v>44639</v>
      </c>
      <c r="P116" s="56">
        <v>44304</v>
      </c>
      <c r="Q116" s="39">
        <f>RANK(E116,$E$3:$E$485)</f>
        <v>114</v>
      </c>
      <c r="R116" s="2">
        <f>VLOOKUP(C116,Quals!$A$2:$C$23,3,FALSE)</f>
        <v>1182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>B117&amp;C117</f>
        <v>Andrew BUCHANAN10000m</v>
      </c>
      <c r="B117" t="s">
        <v>683</v>
      </c>
      <c r="C117" s="5" t="s">
        <v>30</v>
      </c>
      <c r="D117" s="5">
        <v>33338</v>
      </c>
      <c r="E117">
        <v>1072</v>
      </c>
      <c r="F117" s="2">
        <v>7</v>
      </c>
      <c r="G117">
        <v>1078</v>
      </c>
      <c r="H117">
        <v>1032</v>
      </c>
      <c r="L117" s="5">
        <v>44222</v>
      </c>
      <c r="M117" s="5">
        <v>44619</v>
      </c>
      <c r="N117" s="5"/>
      <c r="O117" s="5"/>
      <c r="P117" s="56"/>
      <c r="Q117" s="39">
        <f>RANK(E117,$E$3:$E$485)</f>
        <v>114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>B118&amp;C118</f>
        <v>Alec DIAMONDlong-jump</v>
      </c>
      <c r="B118" t="s">
        <v>720</v>
      </c>
      <c r="C118" s="5" t="s">
        <v>37</v>
      </c>
      <c r="D118" s="5">
        <v>35651</v>
      </c>
      <c r="E118">
        <v>1072</v>
      </c>
      <c r="F118" s="2">
        <v>7</v>
      </c>
      <c r="G118">
        <v>1077</v>
      </c>
      <c r="H118">
        <v>1081</v>
      </c>
      <c r="I118">
        <v>1075</v>
      </c>
      <c r="J118">
        <v>1070</v>
      </c>
      <c r="K118">
        <v>1008</v>
      </c>
      <c r="L118" s="5">
        <v>44282</v>
      </c>
      <c r="M118" s="5">
        <v>44365</v>
      </c>
      <c r="N118" s="5">
        <v>44576</v>
      </c>
      <c r="O118" s="5">
        <v>44301</v>
      </c>
      <c r="P118" s="56">
        <v>44604</v>
      </c>
      <c r="Q118" s="39">
        <f>RANK(E118,$E$3:$E$485)</f>
        <v>114</v>
      </c>
      <c r="R118" s="2">
        <f>VLOOKUP(C118,Quals!$A$2:$C$23,3,FALSE)</f>
        <v>1186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>B119&amp;C119</f>
        <v>Christopher IUS100m</v>
      </c>
      <c r="B119" t="s">
        <v>518</v>
      </c>
      <c r="C119" s="5" t="s">
        <v>2</v>
      </c>
      <c r="D119" s="5">
        <v>36566</v>
      </c>
      <c r="E119">
        <v>1070</v>
      </c>
      <c r="F119" s="2">
        <v>12</v>
      </c>
      <c r="G119">
        <v>1089</v>
      </c>
      <c r="H119">
        <v>1070</v>
      </c>
      <c r="I119">
        <v>1063</v>
      </c>
      <c r="J119">
        <v>1050</v>
      </c>
      <c r="K119">
        <v>1037</v>
      </c>
      <c r="L119" s="5">
        <v>44625</v>
      </c>
      <c r="M119" s="5">
        <v>44576</v>
      </c>
      <c r="N119" s="5">
        <v>44611</v>
      </c>
      <c r="O119" s="5">
        <v>44625</v>
      </c>
      <c r="P119" s="56">
        <v>44548</v>
      </c>
      <c r="Q119" s="39">
        <f>RANK(E119,$E$3:$E$485)</f>
        <v>117</v>
      </c>
      <c r="R119" s="2">
        <f>VLOOKUP(C119,Quals!$A$2:$C$23,3,FALSE)</f>
        <v>1189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>B120&amp;C120</f>
        <v>Jagga PYBUS100m</v>
      </c>
      <c r="B120" t="s">
        <v>522</v>
      </c>
      <c r="C120" s="5" t="s">
        <v>2</v>
      </c>
      <c r="D120" s="5">
        <v>37054</v>
      </c>
      <c r="E120">
        <v>1069</v>
      </c>
      <c r="F120" s="2">
        <v>13</v>
      </c>
      <c r="G120">
        <v>1102</v>
      </c>
      <c r="H120">
        <v>1063</v>
      </c>
      <c r="I120">
        <v>1042</v>
      </c>
      <c r="J120">
        <v>1018</v>
      </c>
      <c r="K120">
        <v>1018</v>
      </c>
      <c r="L120" s="5">
        <v>44639</v>
      </c>
      <c r="M120" s="5">
        <v>44611</v>
      </c>
      <c r="N120" s="5">
        <v>44618</v>
      </c>
      <c r="O120" s="5">
        <v>44576</v>
      </c>
      <c r="P120" s="56">
        <v>44604</v>
      </c>
      <c r="Q120" s="39">
        <f>RANK(E120,$E$3:$E$485)</f>
        <v>118</v>
      </c>
      <c r="R120" s="2">
        <f>VLOOKUP(C120,Quals!$A$2:$C$23,3,FALSE)</f>
        <v>1189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>B121&amp;C121</f>
        <v>Jacob DESPARD200m</v>
      </c>
      <c r="B121" t="s">
        <v>509</v>
      </c>
      <c r="C121" s="5" t="s">
        <v>25</v>
      </c>
      <c r="D121" s="5">
        <v>35389</v>
      </c>
      <c r="E121">
        <v>1067</v>
      </c>
      <c r="F121" s="2">
        <v>9</v>
      </c>
      <c r="G121">
        <v>1076</v>
      </c>
      <c r="H121">
        <v>1076</v>
      </c>
      <c r="I121">
        <v>1068</v>
      </c>
      <c r="J121">
        <v>1032</v>
      </c>
      <c r="K121">
        <v>1031</v>
      </c>
      <c r="L121" s="5">
        <v>44604</v>
      </c>
      <c r="M121" s="5">
        <v>44549</v>
      </c>
      <c r="N121" s="5">
        <v>44612</v>
      </c>
      <c r="O121" s="5">
        <v>44591</v>
      </c>
      <c r="P121" s="56">
        <v>44591</v>
      </c>
      <c r="Q121" s="39">
        <f>RANK(E121,$E$3:$E$485)</f>
        <v>119</v>
      </c>
      <c r="R121" s="2">
        <f>VLOOKUP(C121,Quals!$A$2:$C$23,3,FALSE)</f>
        <v>1182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>B122&amp;C122</f>
        <v>Emmanuel FAKIYEtriple-jump</v>
      </c>
      <c r="B122" t="s">
        <v>753</v>
      </c>
      <c r="C122" s="5" t="s">
        <v>38</v>
      </c>
      <c r="D122" s="5">
        <v>35457</v>
      </c>
      <c r="E122">
        <v>1066</v>
      </c>
      <c r="F122" s="2">
        <v>4</v>
      </c>
      <c r="G122">
        <v>965</v>
      </c>
      <c r="H122">
        <v>1034</v>
      </c>
      <c r="I122">
        <v>1026</v>
      </c>
      <c r="J122">
        <v>1041</v>
      </c>
      <c r="K122">
        <v>1005</v>
      </c>
      <c r="L122" s="5">
        <v>43644</v>
      </c>
      <c r="M122" s="5">
        <v>44632</v>
      </c>
      <c r="N122" s="5">
        <v>44303</v>
      </c>
      <c r="O122" s="5">
        <v>44310</v>
      </c>
      <c r="P122" s="56">
        <v>44591</v>
      </c>
      <c r="Q122" s="39">
        <f>RANK(E122,$E$3:$E$485)</f>
        <v>120</v>
      </c>
      <c r="R122" s="2">
        <f>VLOOKUP(C122,Quals!$A$2:$C$23,3,FALSE)</f>
        <v>1179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>B123&amp;C123</f>
        <v>Oliver RAIMOND1500m</v>
      </c>
      <c r="B123" t="s">
        <v>655</v>
      </c>
      <c r="C123" s="5" t="s">
        <v>28</v>
      </c>
      <c r="D123" s="5">
        <v>37054</v>
      </c>
      <c r="E123">
        <v>1065</v>
      </c>
      <c r="F123" s="2">
        <v>14</v>
      </c>
      <c r="G123">
        <v>1136</v>
      </c>
      <c r="H123">
        <v>1064</v>
      </c>
      <c r="I123">
        <v>1047</v>
      </c>
      <c r="J123">
        <v>1046</v>
      </c>
      <c r="K123">
        <v>1031</v>
      </c>
      <c r="L123" s="5">
        <v>44604</v>
      </c>
      <c r="M123" s="5">
        <v>44617</v>
      </c>
      <c r="N123" s="5">
        <v>44317</v>
      </c>
      <c r="O123" s="5">
        <v>44302</v>
      </c>
      <c r="P123" s="56">
        <v>44330</v>
      </c>
      <c r="Q123" s="39">
        <f>RANK(E123,$E$3:$E$485)</f>
        <v>121</v>
      </c>
      <c r="R123" s="2">
        <f>VLOOKUP(C123,Quals!$A$2:$C$23,3,FALSE)</f>
        <v>1175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>B124&amp;C124</f>
        <v>Joe BURGESS3000msc</v>
      </c>
      <c r="B124" t="s">
        <v>664</v>
      </c>
      <c r="C124" s="5" t="s">
        <v>34</v>
      </c>
      <c r="D124" s="5">
        <v>35426</v>
      </c>
      <c r="E124">
        <v>1065</v>
      </c>
      <c r="F124" s="2">
        <v>7</v>
      </c>
      <c r="G124">
        <v>1038</v>
      </c>
      <c r="H124">
        <v>1037</v>
      </c>
      <c r="I124">
        <v>1012</v>
      </c>
      <c r="L124" s="5">
        <v>44304</v>
      </c>
      <c r="M124" s="5">
        <v>44282</v>
      </c>
      <c r="N124" s="5">
        <v>44639</v>
      </c>
      <c r="O124" s="5"/>
      <c r="P124" s="56"/>
      <c r="Q124" s="39">
        <f>RANK(E124,$E$3:$E$485)</f>
        <v>121</v>
      </c>
      <c r="R124" s="2">
        <f>VLOOKUP(C124,Quals!$A$2:$C$23,3,FALSE)</f>
        <v>1158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>B125&amp;C125</f>
        <v>Connor MURPHYtriple-jump</v>
      </c>
      <c r="B125" t="s">
        <v>752</v>
      </c>
      <c r="C125" s="5" t="s">
        <v>38</v>
      </c>
      <c r="D125" s="5">
        <v>37186</v>
      </c>
      <c r="E125">
        <v>1065</v>
      </c>
      <c r="F125" s="2">
        <v>5</v>
      </c>
      <c r="G125">
        <v>1083</v>
      </c>
      <c r="H125">
        <v>1030</v>
      </c>
      <c r="I125">
        <v>1027</v>
      </c>
      <c r="J125">
        <v>1019</v>
      </c>
      <c r="K125">
        <v>1007</v>
      </c>
      <c r="L125" s="5">
        <v>44303</v>
      </c>
      <c r="M125" s="5">
        <v>44591</v>
      </c>
      <c r="N125" s="5">
        <v>44548</v>
      </c>
      <c r="O125" s="5">
        <v>44577</v>
      </c>
      <c r="P125" s="56">
        <v>44604</v>
      </c>
      <c r="Q125" s="39">
        <f>RANK(E125,$E$3:$E$485)</f>
        <v>121</v>
      </c>
      <c r="R125" s="2">
        <f>VLOOKUP(C125,Quals!$A$2:$C$23,3,FALSE)</f>
        <v>1179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>B126&amp;C126</f>
        <v>Haftu STRINTZOS5000m</v>
      </c>
      <c r="B126" t="s">
        <v>685</v>
      </c>
      <c r="C126" s="5" t="s">
        <v>29</v>
      </c>
      <c r="D126" s="5">
        <v>1999</v>
      </c>
      <c r="E126">
        <v>1063</v>
      </c>
      <c r="F126" s="2">
        <v>11</v>
      </c>
      <c r="G126">
        <v>1102</v>
      </c>
      <c r="H126">
        <v>1042</v>
      </c>
      <c r="I126">
        <v>1032</v>
      </c>
      <c r="L126" s="5">
        <v>44618</v>
      </c>
      <c r="M126" s="5">
        <v>44280</v>
      </c>
      <c r="N126" s="5">
        <v>44603</v>
      </c>
      <c r="O126" s="5"/>
      <c r="P126" s="56"/>
      <c r="Q126" s="39">
        <f>RANK(E126,$E$3:$E$485)</f>
        <v>124</v>
      </c>
      <c r="R126" s="2">
        <f>VLOOKUP(C126,Quals!$A$2:$C$23,3,FALSE)</f>
        <v>1161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>B127&amp;C127</f>
        <v>Joel TOBIN-WHITE10000m</v>
      </c>
      <c r="B127" t="s">
        <v>1023</v>
      </c>
      <c r="C127" t="s">
        <v>30</v>
      </c>
      <c r="D127" s="5">
        <v>34395</v>
      </c>
      <c r="E127">
        <v>1063</v>
      </c>
      <c r="F127" s="2">
        <v>8</v>
      </c>
      <c r="G127">
        <v>1059</v>
      </c>
      <c r="H127">
        <v>1027</v>
      </c>
      <c r="L127" s="5">
        <v>44587</v>
      </c>
      <c r="M127" s="5">
        <v>44619</v>
      </c>
      <c r="N127" s="5"/>
      <c r="O127" s="5"/>
      <c r="P127" s="56"/>
      <c r="Q127" s="39">
        <f>RANK(E127,$E$3:$E$485)</f>
        <v>124</v>
      </c>
      <c r="R127" s="2">
        <f>VLOOKUP(C127,Quals!$A$2:$C$23,3,FALSE)</f>
        <v>1182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>B128&amp;C128</f>
        <v>Hamish PEACOCKjavelin-throw</v>
      </c>
      <c r="B128" t="s">
        <v>804</v>
      </c>
      <c r="C128" s="5" t="s">
        <v>41</v>
      </c>
      <c r="D128" s="5">
        <v>33161</v>
      </c>
      <c r="E128">
        <v>1062</v>
      </c>
      <c r="F128" s="2">
        <v>4</v>
      </c>
      <c r="G128">
        <v>969</v>
      </c>
      <c r="H128">
        <v>1061</v>
      </c>
      <c r="I128">
        <v>1007</v>
      </c>
      <c r="J128">
        <v>998</v>
      </c>
      <c r="K128">
        <v>985</v>
      </c>
      <c r="L128" s="5">
        <v>43641</v>
      </c>
      <c r="M128" s="5">
        <v>44611</v>
      </c>
      <c r="N128" s="5">
        <v>44304</v>
      </c>
      <c r="O128" s="5">
        <v>44653</v>
      </c>
      <c r="P128" s="56">
        <v>44639</v>
      </c>
      <c r="Q128" s="39">
        <f>RANK(E128,$E$3:$E$485)</f>
        <v>126</v>
      </c>
      <c r="R128" s="2">
        <f>VLOOKUP(C128,Quals!$A$2:$C$23,3,FALSE)</f>
        <v>1173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>B129&amp;C129</f>
        <v>Tom WILLEMS200m</v>
      </c>
      <c r="B129" t="s">
        <v>559</v>
      </c>
      <c r="C129" s="6" t="s">
        <v>25</v>
      </c>
      <c r="D129" s="5">
        <v>36818</v>
      </c>
      <c r="E129">
        <v>1061</v>
      </c>
      <c r="F129" s="2">
        <v>10</v>
      </c>
      <c r="G129">
        <v>1138</v>
      </c>
      <c r="H129">
        <v>1109</v>
      </c>
      <c r="I129">
        <v>1010</v>
      </c>
      <c r="J129">
        <v>1011</v>
      </c>
      <c r="K129">
        <v>1015</v>
      </c>
      <c r="L129" s="5">
        <v>44618</v>
      </c>
      <c r="M129" s="5">
        <v>44603</v>
      </c>
      <c r="N129" s="5">
        <v>44296</v>
      </c>
      <c r="O129" s="5">
        <v>44282</v>
      </c>
      <c r="P129" s="56">
        <v>44330</v>
      </c>
      <c r="Q129" s="39">
        <f>RANK(E129,$E$3:$E$485)</f>
        <v>127</v>
      </c>
      <c r="R129" s="2">
        <f>VLOOKUP(C129,Quals!$A$2:$C$23,3,FALSE)</f>
        <v>1182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>B130&amp;C130</f>
        <v>Isaac HEYNE1500m</v>
      </c>
      <c r="B130" t="s">
        <v>686</v>
      </c>
      <c r="C130" s="5" t="s">
        <v>28</v>
      </c>
      <c r="D130" s="5">
        <v>36549</v>
      </c>
      <c r="E130">
        <v>1061</v>
      </c>
      <c r="F130" s="2">
        <v>15</v>
      </c>
      <c r="G130">
        <v>1083</v>
      </c>
      <c r="H130">
        <v>1059</v>
      </c>
      <c r="I130">
        <v>1031</v>
      </c>
      <c r="J130">
        <v>1027</v>
      </c>
      <c r="K130">
        <v>1053</v>
      </c>
      <c r="L130" s="5">
        <v>44304</v>
      </c>
      <c r="M130" s="5">
        <v>44302</v>
      </c>
      <c r="N130" s="5">
        <v>44611</v>
      </c>
      <c r="O130" s="5">
        <v>44639</v>
      </c>
      <c r="P130" s="56">
        <v>44280</v>
      </c>
      <c r="Q130" s="39">
        <f>RANK(E130,$E$3:$E$485)</f>
        <v>127</v>
      </c>
      <c r="R130" s="2">
        <f>VLOOKUP(C130,Quals!$A$2:$C$23,3,FALSE)</f>
        <v>1175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>B131&amp;C131</f>
        <v>Jai GORDON100m</v>
      </c>
      <c r="B131" t="s">
        <v>526</v>
      </c>
      <c r="C131" s="5" t="s">
        <v>2</v>
      </c>
      <c r="D131" s="5">
        <v>37759</v>
      </c>
      <c r="E131">
        <v>1060</v>
      </c>
      <c r="F131" s="2">
        <v>14</v>
      </c>
      <c r="G131">
        <v>1092</v>
      </c>
      <c r="H131">
        <v>1070</v>
      </c>
      <c r="I131">
        <v>1070</v>
      </c>
      <c r="J131">
        <v>1024</v>
      </c>
      <c r="K131">
        <v>983</v>
      </c>
      <c r="L131" s="5">
        <v>44639</v>
      </c>
      <c r="M131" s="5">
        <v>44611</v>
      </c>
      <c r="N131" s="5">
        <v>44625</v>
      </c>
      <c r="O131" s="5">
        <v>44590</v>
      </c>
      <c r="P131" s="56">
        <v>44604</v>
      </c>
      <c r="Q131" s="39">
        <f>RANK(E131,$E$3:$E$485)</f>
        <v>129</v>
      </c>
      <c r="R131" s="2">
        <f>VLOOKUP(C131,Quals!$A$2:$C$23,3,FALSE)</f>
        <v>1189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>B132&amp;C132</f>
        <v>Michael ROMANIN100m</v>
      </c>
      <c r="B132" t="s">
        <v>516</v>
      </c>
      <c r="C132" s="5" t="s">
        <v>2</v>
      </c>
      <c r="D132" s="5">
        <v>35423</v>
      </c>
      <c r="E132">
        <v>1060</v>
      </c>
      <c r="F132" s="2">
        <v>15</v>
      </c>
      <c r="G132">
        <v>1062</v>
      </c>
      <c r="H132">
        <v>1039</v>
      </c>
      <c r="I132">
        <v>1047</v>
      </c>
      <c r="J132">
        <v>1040</v>
      </c>
      <c r="K132">
        <v>1031</v>
      </c>
      <c r="L132" s="5">
        <v>44527</v>
      </c>
      <c r="M132" s="5">
        <v>44611</v>
      </c>
      <c r="N132" s="5">
        <v>44625</v>
      </c>
      <c r="O132" s="5">
        <v>44576</v>
      </c>
      <c r="P132" s="56">
        <v>44541</v>
      </c>
      <c r="Q132" s="39">
        <f>RANK(E132,$E$3:$E$485)</f>
        <v>129</v>
      </c>
      <c r="R132" s="2">
        <f>VLOOKUP(C132,Quals!$A$2:$C$23,3,FALSE)</f>
        <v>1189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>B133&amp;C133</f>
        <v>Charlie JEFFRESON800m</v>
      </c>
      <c r="B133" t="s">
        <v>608</v>
      </c>
      <c r="C133" s="5" t="s">
        <v>27</v>
      </c>
      <c r="D133" s="5">
        <v>38240</v>
      </c>
      <c r="E133">
        <v>1060</v>
      </c>
      <c r="F133" s="2">
        <v>9</v>
      </c>
      <c r="G133">
        <v>1096</v>
      </c>
      <c r="H133">
        <v>1096</v>
      </c>
      <c r="I133">
        <v>1056</v>
      </c>
      <c r="J133">
        <v>998</v>
      </c>
      <c r="K133">
        <v>963</v>
      </c>
      <c r="L133" s="5">
        <v>44632</v>
      </c>
      <c r="M133" s="5">
        <v>44604</v>
      </c>
      <c r="N133" s="5">
        <v>44301</v>
      </c>
      <c r="O133" s="5">
        <v>44540</v>
      </c>
      <c r="P133" s="56">
        <v>44611</v>
      </c>
      <c r="Q133" s="39">
        <f>RANK(E133,$E$3:$E$485)</f>
        <v>129</v>
      </c>
      <c r="R133" s="2">
        <f>VLOOKUP(C133,Quals!$A$2:$C$23,3,FALSE)</f>
        <v>1167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>B134&amp;C134</f>
        <v>Ashley MOLONEY100m</v>
      </c>
      <c r="B134" t="s">
        <v>513</v>
      </c>
      <c r="C134" s="5" t="s">
        <v>2</v>
      </c>
      <c r="D134" s="5">
        <v>36598</v>
      </c>
      <c r="E134">
        <v>1059</v>
      </c>
      <c r="F134" s="2">
        <v>16</v>
      </c>
      <c r="G134">
        <v>1097</v>
      </c>
      <c r="H134">
        <v>1092</v>
      </c>
      <c r="I134">
        <v>1056</v>
      </c>
      <c r="J134">
        <v>1040</v>
      </c>
      <c r="K134">
        <v>1011</v>
      </c>
      <c r="L134" s="5">
        <v>44638</v>
      </c>
      <c r="M134" s="5">
        <v>44412</v>
      </c>
      <c r="N134" s="5">
        <v>44301</v>
      </c>
      <c r="O134" s="5">
        <v>44352</v>
      </c>
      <c r="P134" s="56">
        <v>43641</v>
      </c>
      <c r="Q134" s="39">
        <f>RANK(E134,$E$3:$E$485)</f>
        <v>132</v>
      </c>
      <c r="R134" s="2">
        <f>VLOOKUP(C134,Quals!$A$2:$C$23,3,FALSE)</f>
        <v>1189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>B135&amp;C135</f>
        <v>Andrew BUCHANAN5000m</v>
      </c>
      <c r="B135" t="s">
        <v>683</v>
      </c>
      <c r="C135" s="5" t="s">
        <v>29</v>
      </c>
      <c r="D135" s="5">
        <v>33338</v>
      </c>
      <c r="E135">
        <v>1058</v>
      </c>
      <c r="F135" s="2">
        <v>12</v>
      </c>
      <c r="G135">
        <v>1080</v>
      </c>
      <c r="H135">
        <v>936</v>
      </c>
      <c r="I135">
        <v>1024</v>
      </c>
      <c r="L135" s="5">
        <v>44315</v>
      </c>
      <c r="M135" s="5">
        <v>43641</v>
      </c>
      <c r="N135" s="5">
        <v>44628</v>
      </c>
      <c r="O135" s="5"/>
      <c r="P135" s="56"/>
      <c r="Q135" s="39">
        <f>RANK(E135,$E$3:$E$485)</f>
        <v>133</v>
      </c>
      <c r="R135" s="2">
        <f>VLOOKUP(C135,Quals!$A$2:$C$23,3,FALSE)</f>
        <v>1161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>B136&amp;C136</f>
        <v>Zachary NUNISlong-jump</v>
      </c>
      <c r="B136" t="s">
        <v>734</v>
      </c>
      <c r="C136" s="5" t="s">
        <v>37</v>
      </c>
      <c r="D136" s="5">
        <v>36468</v>
      </c>
      <c r="E136">
        <v>1057</v>
      </c>
      <c r="F136" s="2">
        <v>8</v>
      </c>
      <c r="G136">
        <v>1075</v>
      </c>
      <c r="H136">
        <v>1053</v>
      </c>
      <c r="I136">
        <v>1036</v>
      </c>
      <c r="J136">
        <v>1027</v>
      </c>
      <c r="K136">
        <v>1032</v>
      </c>
      <c r="L136" s="5">
        <v>44330</v>
      </c>
      <c r="M136" s="5">
        <v>44310</v>
      </c>
      <c r="N136" s="5">
        <v>44316</v>
      </c>
      <c r="O136" s="5">
        <v>44289</v>
      </c>
      <c r="P136" s="56">
        <v>44603</v>
      </c>
      <c r="Q136" s="39">
        <f>RANK(E136,$E$3:$E$485)</f>
        <v>134</v>
      </c>
      <c r="R136" s="2">
        <f>VLOOKUP(C136,Quals!$A$2:$C$23,3,FALSE)</f>
        <v>1186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>B137&amp;C137</f>
        <v>Amiru CHANDRASENAlong-jump</v>
      </c>
      <c r="B137" t="s">
        <v>735</v>
      </c>
      <c r="C137" s="5" t="s">
        <v>37</v>
      </c>
      <c r="D137" s="5">
        <v>37470</v>
      </c>
      <c r="E137">
        <v>1057</v>
      </c>
      <c r="F137" s="2">
        <v>9</v>
      </c>
      <c r="G137">
        <v>1060</v>
      </c>
      <c r="H137">
        <v>1050</v>
      </c>
      <c r="I137">
        <v>1040</v>
      </c>
      <c r="J137">
        <v>1019</v>
      </c>
      <c r="K137">
        <v>1029</v>
      </c>
      <c r="L137" s="5">
        <v>44587</v>
      </c>
      <c r="M137" s="5">
        <v>44618</v>
      </c>
      <c r="N137" s="5">
        <v>44576</v>
      </c>
      <c r="O137" s="5">
        <v>44639</v>
      </c>
      <c r="P137" s="56">
        <v>44300</v>
      </c>
      <c r="Q137" s="39">
        <f>RANK(E137,$E$3:$E$485)</f>
        <v>134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>B138&amp;C138</f>
        <v>Lachlan PAGEdiscus-throw</v>
      </c>
      <c r="B138" t="s">
        <v>783</v>
      </c>
      <c r="C138" s="5" t="s">
        <v>40</v>
      </c>
      <c r="D138" s="5">
        <v>35780</v>
      </c>
      <c r="E138">
        <v>1057</v>
      </c>
      <c r="F138" s="2">
        <v>2</v>
      </c>
      <c r="G138">
        <v>1016</v>
      </c>
      <c r="H138">
        <v>1015</v>
      </c>
      <c r="I138">
        <v>952</v>
      </c>
      <c r="J138">
        <v>1001</v>
      </c>
      <c r="K138">
        <v>984</v>
      </c>
      <c r="L138" s="5">
        <v>44652</v>
      </c>
      <c r="M138" s="5">
        <v>44303</v>
      </c>
      <c r="N138" s="5">
        <v>43644</v>
      </c>
      <c r="O138" s="5">
        <v>44541</v>
      </c>
      <c r="P138" s="56">
        <v>44611</v>
      </c>
      <c r="Q138" s="39">
        <f>RANK(E138,$E$3:$E$485)</f>
        <v>134</v>
      </c>
      <c r="R138" s="2">
        <f>VLOOKUP(C138,Quals!$A$2:$C$23,3,FALSE)</f>
        <v>1171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>B139&amp;C139</f>
        <v>Aidan MURPHY400m</v>
      </c>
      <c r="B139" t="s">
        <v>515</v>
      </c>
      <c r="C139" s="5" t="s">
        <v>26</v>
      </c>
      <c r="D139" s="5">
        <v>37908</v>
      </c>
      <c r="E139">
        <v>1056</v>
      </c>
      <c r="F139" s="2">
        <v>6</v>
      </c>
      <c r="G139">
        <v>1091</v>
      </c>
      <c r="H139">
        <v>1056</v>
      </c>
      <c r="I139">
        <v>1036</v>
      </c>
      <c r="J139">
        <v>1030</v>
      </c>
      <c r="K139">
        <v>982</v>
      </c>
      <c r="L139" s="5">
        <v>44541</v>
      </c>
      <c r="M139" s="5">
        <v>44590</v>
      </c>
      <c r="N139" s="5">
        <v>44485</v>
      </c>
      <c r="O139" s="5">
        <v>44506</v>
      </c>
      <c r="P139" s="56">
        <v>44280</v>
      </c>
      <c r="Q139" s="39">
        <f>RANK(E139,$E$3:$E$485)</f>
        <v>137</v>
      </c>
      <c r="R139" s="2">
        <f>VLOOKUP(C139,Quals!$A$2:$C$23,3,FALSE)</f>
        <v>1187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>B140&amp;C140</f>
        <v>Duncan MILLER1500m</v>
      </c>
      <c r="B140" t="s">
        <v>652</v>
      </c>
      <c r="C140" s="5" t="s">
        <v>28</v>
      </c>
      <c r="D140" s="5">
        <v>36555</v>
      </c>
      <c r="E140">
        <v>1056</v>
      </c>
      <c r="F140" s="2">
        <v>16</v>
      </c>
      <c r="G140">
        <v>1111</v>
      </c>
      <c r="H140">
        <v>1093</v>
      </c>
      <c r="I140">
        <v>1055</v>
      </c>
      <c r="J140">
        <v>1024</v>
      </c>
      <c r="K140">
        <v>976</v>
      </c>
      <c r="L140" s="5">
        <v>44576</v>
      </c>
      <c r="M140" s="5">
        <v>44534</v>
      </c>
      <c r="N140" s="5">
        <v>44287</v>
      </c>
      <c r="O140" s="5">
        <v>44282</v>
      </c>
      <c r="P140" s="56">
        <v>44302</v>
      </c>
      <c r="Q140" s="39">
        <f>RANK(E140,$E$3:$E$485)</f>
        <v>137</v>
      </c>
      <c r="R140" s="2">
        <f>VLOOKUP(C140,Quals!$A$2:$C$23,3,FALSE)</f>
        <v>1175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>B141&amp;C141</f>
        <v>Aidan HOBBS3000msc</v>
      </c>
      <c r="B141" t="s">
        <v>676</v>
      </c>
      <c r="C141" s="5" t="s">
        <v>34</v>
      </c>
      <c r="D141" s="5">
        <v>31691</v>
      </c>
      <c r="E141">
        <v>1056</v>
      </c>
      <c r="F141" s="2">
        <v>8</v>
      </c>
      <c r="G141">
        <v>1035</v>
      </c>
      <c r="H141">
        <v>1034</v>
      </c>
      <c r="I141">
        <v>1004</v>
      </c>
      <c r="L141" s="5">
        <v>44304</v>
      </c>
      <c r="M141" s="5">
        <v>44282</v>
      </c>
      <c r="N141" s="5">
        <v>44639</v>
      </c>
      <c r="O141" s="5"/>
      <c r="P141" s="56"/>
      <c r="Q141" s="39">
        <f>RANK(E141,$E$3:$E$485)</f>
        <v>137</v>
      </c>
      <c r="R141" s="2">
        <f>VLOOKUP(C141,Quals!$A$2:$C$23,3,FALSE)</f>
        <v>1158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>B142&amp;C142</f>
        <v>Haftu STRINTZOS10000m</v>
      </c>
      <c r="B142" t="s">
        <v>685</v>
      </c>
      <c r="C142" s="5" t="s">
        <v>30</v>
      </c>
      <c r="D142" s="5">
        <v>1999</v>
      </c>
      <c r="E142">
        <v>1056</v>
      </c>
      <c r="F142" s="2">
        <v>9</v>
      </c>
      <c r="G142">
        <v>1048</v>
      </c>
      <c r="H142">
        <v>1055</v>
      </c>
      <c r="L142" s="5">
        <v>44310</v>
      </c>
      <c r="M142" s="5">
        <v>44356</v>
      </c>
      <c r="N142" s="5"/>
      <c r="O142" s="5"/>
      <c r="P142" s="56"/>
      <c r="Q142" s="39">
        <f>RANK(E142,$E$3:$E$485)</f>
        <v>137</v>
      </c>
      <c r="R142" s="2">
        <f>VLOOKUP(C142,Quals!$A$2:$C$23,3,FALSE)</f>
        <v>1182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>B143&amp;C143</f>
        <v>Cedric DUBLER110mh</v>
      </c>
      <c r="B143" t="s">
        <v>717</v>
      </c>
      <c r="C143" s="6" t="s">
        <v>31</v>
      </c>
      <c r="D143" s="5">
        <v>34712</v>
      </c>
      <c r="E143">
        <v>1056</v>
      </c>
      <c r="F143" s="2">
        <v>5</v>
      </c>
      <c r="G143">
        <v>1082</v>
      </c>
      <c r="H143">
        <v>1036</v>
      </c>
      <c r="I143">
        <v>1057</v>
      </c>
      <c r="J143">
        <v>1009</v>
      </c>
      <c r="K143">
        <v>979</v>
      </c>
      <c r="L143" s="5">
        <v>44632</v>
      </c>
      <c r="M143" s="5">
        <v>44282</v>
      </c>
      <c r="N143" s="5">
        <v>43642</v>
      </c>
      <c r="O143" s="5">
        <v>44302</v>
      </c>
      <c r="P143" s="56">
        <v>44626</v>
      </c>
      <c r="Q143" s="39">
        <f>RANK(E143,$E$3:$E$485)</f>
        <v>137</v>
      </c>
      <c r="R143" s="2">
        <f>VLOOKUP(C143,Quals!$A$2:$C$23,3,FALSE)</f>
        <v>1193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>B144&amp;C144</f>
        <v>Jack DOWNEYpole-vault</v>
      </c>
      <c r="B144" t="s">
        <v>771</v>
      </c>
      <c r="C144" t="s">
        <v>36</v>
      </c>
      <c r="D144" s="5">
        <v>37179</v>
      </c>
      <c r="E144">
        <v>1056</v>
      </c>
      <c r="F144" s="2">
        <v>4</v>
      </c>
      <c r="G144">
        <v>1102</v>
      </c>
      <c r="H144">
        <v>1048</v>
      </c>
      <c r="I144">
        <v>980</v>
      </c>
      <c r="J144">
        <v>980</v>
      </c>
      <c r="K144">
        <v>940</v>
      </c>
      <c r="L144" s="5">
        <v>44304</v>
      </c>
      <c r="M144" s="5">
        <v>44625</v>
      </c>
      <c r="N144" s="5">
        <v>44653</v>
      </c>
      <c r="O144" s="5">
        <v>44632</v>
      </c>
      <c r="P144" s="56">
        <v>44611</v>
      </c>
      <c r="Q144" s="39">
        <f>RANK(E144,$E$3:$E$485)</f>
        <v>137</v>
      </c>
      <c r="R144" s="2">
        <f>VLOOKUP(C144,Quals!$A$2:$C$23,3,FALSE)</f>
        <v>1212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>B145&amp;C145</f>
        <v>Sam TAYLORlong-jump</v>
      </c>
      <c r="B145" t="s">
        <v>543</v>
      </c>
      <c r="C145" t="s">
        <v>37</v>
      </c>
      <c r="D145" s="5">
        <v>37033</v>
      </c>
      <c r="E145">
        <v>1055</v>
      </c>
      <c r="F145" s="2">
        <v>10</v>
      </c>
      <c r="G145">
        <v>1090</v>
      </c>
      <c r="H145">
        <v>1088</v>
      </c>
      <c r="I145">
        <v>1053</v>
      </c>
      <c r="J145">
        <v>1008</v>
      </c>
      <c r="K145">
        <v>952</v>
      </c>
      <c r="L145" s="5">
        <v>44639</v>
      </c>
      <c r="M145" s="5">
        <v>44612</v>
      </c>
      <c r="N145" s="5">
        <v>44625</v>
      </c>
      <c r="O145" s="5">
        <v>44576</v>
      </c>
      <c r="P145" s="56">
        <v>44301</v>
      </c>
      <c r="Q145" s="39">
        <f>RANK(E145,$E$3:$E$485)</f>
        <v>143</v>
      </c>
      <c r="R145" s="2">
        <f>VLOOKUP(C145,Quals!$A$2:$C$23,3,FALSE)</f>
        <v>1186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>B146&amp;C146</f>
        <v>Calab LAW100m</v>
      </c>
      <c r="B146" t="s">
        <v>517</v>
      </c>
      <c r="C146" s="5" t="s">
        <v>2</v>
      </c>
      <c r="D146" s="5">
        <v>37986</v>
      </c>
      <c r="E146">
        <v>1054</v>
      </c>
      <c r="F146" s="2">
        <v>17</v>
      </c>
      <c r="G146">
        <v>1097</v>
      </c>
      <c r="H146">
        <v>1051</v>
      </c>
      <c r="I146">
        <v>1027</v>
      </c>
      <c r="J146">
        <v>1027</v>
      </c>
      <c r="K146">
        <v>1011</v>
      </c>
      <c r="L146" s="5">
        <v>44597</v>
      </c>
      <c r="M146" s="5">
        <v>44625</v>
      </c>
      <c r="N146" s="5">
        <v>44471</v>
      </c>
      <c r="O146" s="5">
        <v>44590</v>
      </c>
      <c r="P146" s="56">
        <v>44457</v>
      </c>
      <c r="Q146" s="39">
        <f>RANK(E146,$E$3:$E$485)</f>
        <v>144</v>
      </c>
      <c r="R146" s="2">
        <f>VLOOKUP(C146,Quals!$A$2:$C$23,3,FALSE)</f>
        <v>1189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>B147&amp;C147</f>
        <v>Nicholas DONALDSON400m</v>
      </c>
      <c r="B147" t="s">
        <v>562</v>
      </c>
      <c r="C147" s="6" t="s">
        <v>26</v>
      </c>
      <c r="D147" s="5">
        <v>37561</v>
      </c>
      <c r="E147">
        <v>1054</v>
      </c>
      <c r="F147" s="2">
        <v>7</v>
      </c>
      <c r="G147">
        <v>1045</v>
      </c>
      <c r="H147">
        <v>1061</v>
      </c>
      <c r="I147">
        <v>1027</v>
      </c>
      <c r="J147">
        <v>1040</v>
      </c>
      <c r="K147">
        <v>1010</v>
      </c>
      <c r="L147" s="5">
        <v>44632</v>
      </c>
      <c r="M147" s="5">
        <v>44611</v>
      </c>
      <c r="N147" s="5">
        <v>44570</v>
      </c>
      <c r="O147" s="5">
        <v>44610</v>
      </c>
      <c r="P147" s="56">
        <v>44534</v>
      </c>
      <c r="Q147" s="39">
        <f>RANK(E147,$E$3:$E$485)</f>
        <v>144</v>
      </c>
      <c r="R147" s="2">
        <f>VLOOKUP(C147,Quals!$A$2:$C$23,3,FALSE)</f>
        <v>1187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>B148&amp;C148</f>
        <v>Riley COCKSmarathon</v>
      </c>
      <c r="B148" t="s">
        <v>707</v>
      </c>
      <c r="C148" s="5" t="s">
        <v>82</v>
      </c>
      <c r="D148" s="5">
        <v>35060</v>
      </c>
      <c r="E148">
        <v>1054</v>
      </c>
      <c r="F148" s="2">
        <v>6</v>
      </c>
      <c r="G148">
        <v>1072</v>
      </c>
      <c r="H148">
        <v>1036</v>
      </c>
      <c r="L148" s="5">
        <v>44360</v>
      </c>
      <c r="M148" s="5">
        <v>44542</v>
      </c>
      <c r="N148" s="5"/>
      <c r="O148" s="5"/>
      <c r="P148" s="56"/>
      <c r="Q148" s="39">
        <f>RANK(E148,$E$3:$E$485)</f>
        <v>144</v>
      </c>
      <c r="R148" s="2" t="str">
        <f>VLOOKUP(C148,Quals!$A$2:$C$23,3,FALSE)</f>
        <v>Discr.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>B149&amp;C149</f>
        <v>Kieren TALL10000m</v>
      </c>
      <c r="B149" t="s">
        <v>688</v>
      </c>
      <c r="C149" s="5" t="s">
        <v>30</v>
      </c>
      <c r="D149" s="5">
        <v>36047</v>
      </c>
      <c r="E149">
        <v>1052</v>
      </c>
      <c r="F149" s="2">
        <v>10</v>
      </c>
      <c r="G149">
        <v>1036</v>
      </c>
      <c r="H149">
        <v>1049</v>
      </c>
      <c r="L149" s="5">
        <v>44222</v>
      </c>
      <c r="M149" s="5">
        <v>44318</v>
      </c>
      <c r="N149" s="5"/>
      <c r="O149" s="5"/>
      <c r="P149" s="56"/>
      <c r="Q149" s="39">
        <f>RANK(E149,$E$3:$E$485)</f>
        <v>147</v>
      </c>
      <c r="R149" s="2">
        <f>VLOOKUP(C149,Quals!$A$2:$C$23,3,FALSE)</f>
        <v>1182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>B150&amp;C150</f>
        <v>Luke MAJOR400mh</v>
      </c>
      <c r="B150" t="s">
        <v>723</v>
      </c>
      <c r="C150" s="5" t="s">
        <v>33</v>
      </c>
      <c r="D150" s="5">
        <v>34494</v>
      </c>
      <c r="E150">
        <v>1052</v>
      </c>
      <c r="F150" s="2">
        <v>4</v>
      </c>
      <c r="G150">
        <v>1018</v>
      </c>
      <c r="H150">
        <v>1037</v>
      </c>
      <c r="I150">
        <v>1005</v>
      </c>
      <c r="J150">
        <v>1023</v>
      </c>
      <c r="K150">
        <v>1026</v>
      </c>
      <c r="L150" s="5">
        <v>44304</v>
      </c>
      <c r="M150" s="5">
        <v>44576</v>
      </c>
      <c r="N150" s="5">
        <v>44639</v>
      </c>
      <c r="O150" s="5">
        <v>44280</v>
      </c>
      <c r="P150" s="56">
        <v>44589</v>
      </c>
      <c r="Q150" s="39">
        <f>RANK(E150,$E$3:$E$485)</f>
        <v>147</v>
      </c>
      <c r="R150" s="2">
        <f>VLOOKUP(C150,Quals!$A$2:$C$23,3,FALSE)</f>
        <v>1185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>B151&amp;C151</f>
        <v>Costa KOUSPARIShammer-throw</v>
      </c>
      <c r="B151" t="s">
        <v>793</v>
      </c>
      <c r="C151" s="5" t="s">
        <v>42</v>
      </c>
      <c r="D151" s="5">
        <v>35228</v>
      </c>
      <c r="E151">
        <v>1051</v>
      </c>
      <c r="F151" s="2">
        <v>2</v>
      </c>
      <c r="G151">
        <v>989</v>
      </c>
      <c r="H151">
        <v>997</v>
      </c>
      <c r="I151">
        <v>987</v>
      </c>
      <c r="J151">
        <v>975</v>
      </c>
      <c r="K151">
        <v>961</v>
      </c>
      <c r="L151" s="5">
        <v>43644</v>
      </c>
      <c r="M151" s="5">
        <v>44302</v>
      </c>
      <c r="N151" s="5">
        <v>44651</v>
      </c>
      <c r="O151" s="5">
        <v>44507</v>
      </c>
      <c r="P151" s="56">
        <v>44605</v>
      </c>
      <c r="Q151" s="39">
        <f>RANK(E151,$E$3:$E$485)</f>
        <v>149</v>
      </c>
      <c r="R151" s="2">
        <f>VLOOKUP(C151,Quals!$A$2:$C$23,3,FALSE)</f>
        <v>1164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>B152&amp;C152</f>
        <v>Daniel GOLUBOVIC110mh</v>
      </c>
      <c r="B152" t="s">
        <v>718</v>
      </c>
      <c r="C152" s="6" t="s">
        <v>31</v>
      </c>
      <c r="D152" s="5">
        <v>34302</v>
      </c>
      <c r="E152">
        <v>1050</v>
      </c>
      <c r="F152" s="2">
        <v>6</v>
      </c>
      <c r="G152">
        <v>1062</v>
      </c>
      <c r="H152">
        <v>1043</v>
      </c>
      <c r="I152">
        <v>997</v>
      </c>
      <c r="J152">
        <v>1050</v>
      </c>
      <c r="K152">
        <v>976</v>
      </c>
      <c r="L152" s="5">
        <v>44632</v>
      </c>
      <c r="M152" s="5">
        <v>44626</v>
      </c>
      <c r="N152" s="5">
        <v>44282</v>
      </c>
      <c r="O152" s="5">
        <v>44549</v>
      </c>
      <c r="P152" s="56">
        <v>44527</v>
      </c>
      <c r="Q152" s="39">
        <f>RANK(E152,$E$3:$E$485)</f>
        <v>150</v>
      </c>
      <c r="R152" s="2">
        <f>VLOOKUP(C152,Quals!$A$2:$C$23,3,FALSE)</f>
        <v>1193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>B153&amp;C153</f>
        <v>Adrian POTTER5000m</v>
      </c>
      <c r="B153" t="s">
        <v>689</v>
      </c>
      <c r="C153" s="5" t="s">
        <v>29</v>
      </c>
      <c r="D153" s="5">
        <v>34767</v>
      </c>
      <c r="E153">
        <v>1048</v>
      </c>
      <c r="F153" s="2">
        <v>13</v>
      </c>
      <c r="G153">
        <v>1070</v>
      </c>
      <c r="H153">
        <v>1046</v>
      </c>
      <c r="I153">
        <v>1019</v>
      </c>
      <c r="L153" s="5">
        <v>44315</v>
      </c>
      <c r="M153" s="5">
        <v>44604</v>
      </c>
      <c r="N153" s="5">
        <v>44628</v>
      </c>
      <c r="O153" s="5"/>
      <c r="P153" s="56"/>
      <c r="Q153" s="39">
        <f>RANK(E153,$E$3:$E$485)</f>
        <v>151</v>
      </c>
      <c r="R153" s="2">
        <f>VLOOKUP(C153,Quals!$A$2:$C$23,3,FALSE)</f>
        <v>1161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>B154&amp;C154</f>
        <v>David BROCKdecathlon</v>
      </c>
      <c r="B154" t="s">
        <v>808</v>
      </c>
      <c r="C154" t="s">
        <v>44</v>
      </c>
      <c r="D154" s="5">
        <v>34493</v>
      </c>
      <c r="E154">
        <v>1048</v>
      </c>
      <c r="F154" s="2">
        <v>5</v>
      </c>
      <c r="G154">
        <v>1015</v>
      </c>
      <c r="H154">
        <v>991</v>
      </c>
      <c r="L154" s="5">
        <v>43877</v>
      </c>
      <c r="M154" s="5">
        <v>44302</v>
      </c>
      <c r="N154" s="5"/>
      <c r="O154" s="5"/>
      <c r="P154" s="56"/>
      <c r="Q154" s="39">
        <f>RANK(E154,$E$3:$E$485)</f>
        <v>151</v>
      </c>
      <c r="R154" s="2">
        <f>VLOOKUP(C154,Quals!$A$2:$C$23,3,FALSE)</f>
        <v>1181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>B155&amp;C155</f>
        <v>Christian PAYNTERdecathlon</v>
      </c>
      <c r="B155" t="s">
        <v>807</v>
      </c>
      <c r="C155" s="5" t="s">
        <v>44</v>
      </c>
      <c r="D155" s="5">
        <v>35543</v>
      </c>
      <c r="E155">
        <v>1048</v>
      </c>
      <c r="F155" s="2">
        <v>6</v>
      </c>
      <c r="G155">
        <v>1005</v>
      </c>
      <c r="H155">
        <v>1036</v>
      </c>
      <c r="L155" s="5">
        <v>44653</v>
      </c>
      <c r="M155" s="5">
        <v>44570</v>
      </c>
      <c r="N155" s="5"/>
      <c r="O155" s="5"/>
      <c r="P155" s="56"/>
      <c r="Q155" s="39">
        <f>RANK(E155,$E$3:$E$485)</f>
        <v>151</v>
      </c>
      <c r="R155" s="2">
        <f>VLOOKUP(C155,Quals!$A$2:$C$23,3,FALSE)</f>
        <v>1181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>B156&amp;C156</f>
        <v>Jye PERROTT800m</v>
      </c>
      <c r="B156" t="s">
        <v>4777</v>
      </c>
      <c r="C156" s="5" t="s">
        <v>27</v>
      </c>
      <c r="D156" s="5">
        <v>36013</v>
      </c>
      <c r="E156">
        <v>1047</v>
      </c>
      <c r="F156" s="2">
        <v>10</v>
      </c>
      <c r="G156">
        <v>1090</v>
      </c>
      <c r="H156">
        <v>1026</v>
      </c>
      <c r="I156">
        <v>1025</v>
      </c>
      <c r="J156">
        <v>1007</v>
      </c>
      <c r="K156">
        <v>984</v>
      </c>
      <c r="L156" s="5">
        <v>44639</v>
      </c>
      <c r="M156" s="5">
        <v>44303</v>
      </c>
      <c r="N156" s="5">
        <v>44632</v>
      </c>
      <c r="O156" s="5">
        <v>44302</v>
      </c>
      <c r="P156" s="56">
        <v>44301</v>
      </c>
      <c r="Q156" s="39">
        <f>RANK(E156,$E$3:$E$485)</f>
        <v>154</v>
      </c>
      <c r="R156" s="2">
        <f>VLOOKUP(C156,Quals!$A$2:$C$23,3,FALSE)</f>
        <v>1167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>B157&amp;C157</f>
        <v>Harry MAY800m</v>
      </c>
      <c r="B157" t="s">
        <v>621</v>
      </c>
      <c r="C157" s="5" t="s">
        <v>27</v>
      </c>
      <c r="D157" s="5">
        <v>33853</v>
      </c>
      <c r="E157">
        <v>1047</v>
      </c>
      <c r="F157" s="2">
        <v>11</v>
      </c>
      <c r="G157">
        <v>1053</v>
      </c>
      <c r="H157">
        <v>1059</v>
      </c>
      <c r="I157">
        <v>1030</v>
      </c>
      <c r="J157">
        <v>1016</v>
      </c>
      <c r="K157">
        <v>1004</v>
      </c>
      <c r="L157" s="5">
        <v>44639</v>
      </c>
      <c r="M157" s="5">
        <v>44604</v>
      </c>
      <c r="N157" s="5">
        <v>44632</v>
      </c>
      <c r="O157" s="5">
        <v>44546</v>
      </c>
      <c r="P157" s="56">
        <v>44527</v>
      </c>
      <c r="Q157" s="39">
        <f>RANK(E157,$E$3:$E$485)</f>
        <v>154</v>
      </c>
      <c r="R157" s="2">
        <f>VLOOKUP(C157,Quals!$A$2:$C$23,3,FALSE)</f>
        <v>1167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>B158&amp;C158</f>
        <v>Thomas MOORCROFT800m</v>
      </c>
      <c r="B158" t="s">
        <v>611</v>
      </c>
      <c r="C158" s="5" t="s">
        <v>27</v>
      </c>
      <c r="D158" s="5">
        <v>36638</v>
      </c>
      <c r="E158">
        <v>1046</v>
      </c>
      <c r="F158" s="2">
        <v>12</v>
      </c>
      <c r="G158">
        <v>1042</v>
      </c>
      <c r="H158">
        <v>1041</v>
      </c>
      <c r="I158">
        <v>1033</v>
      </c>
      <c r="J158">
        <v>1031</v>
      </c>
      <c r="K158">
        <v>1012</v>
      </c>
      <c r="L158" s="5">
        <v>44612</v>
      </c>
      <c r="M158" s="5">
        <v>44287</v>
      </c>
      <c r="N158" s="5">
        <v>44639</v>
      </c>
      <c r="O158" s="5">
        <v>44596</v>
      </c>
      <c r="P158" s="56">
        <v>44547</v>
      </c>
      <c r="Q158" s="39">
        <f>RANK(E158,$E$3:$E$485)</f>
        <v>156</v>
      </c>
      <c r="R158" s="2">
        <f>VLOOKUP(C158,Quals!$A$2:$C$23,3,FALSE)</f>
        <v>1167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>B159&amp;C159</f>
        <v>Liam FAIRWEATHERlong-jump</v>
      </c>
      <c r="B159" t="s">
        <v>737</v>
      </c>
      <c r="C159" s="5" t="s">
        <v>37</v>
      </c>
      <c r="D159" s="5">
        <v>37460</v>
      </c>
      <c r="E159">
        <v>1046</v>
      </c>
      <c r="F159" s="2">
        <v>11</v>
      </c>
      <c r="G159">
        <v>1047</v>
      </c>
      <c r="H159">
        <v>1030</v>
      </c>
      <c r="I159">
        <v>1038</v>
      </c>
      <c r="J159">
        <v>1042</v>
      </c>
      <c r="K159">
        <v>1018</v>
      </c>
      <c r="L159" s="5">
        <v>44570</v>
      </c>
      <c r="M159" s="5">
        <v>44612</v>
      </c>
      <c r="N159" s="5">
        <v>44625</v>
      </c>
      <c r="O159" s="5">
        <v>44302</v>
      </c>
      <c r="P159" s="56">
        <v>44583</v>
      </c>
      <c r="Q159" s="39">
        <f>RANK(E159,$E$3:$E$485)</f>
        <v>156</v>
      </c>
      <c r="R159" s="2">
        <f>VLOOKUP(C159,Quals!$A$2:$C$23,3,FALSE)</f>
        <v>1186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>B160&amp;C160</f>
        <v>Lachlan BURNSpole-vault</v>
      </c>
      <c r="B160" t="s">
        <v>772</v>
      </c>
      <c r="C160" s="5" t="s">
        <v>36</v>
      </c>
      <c r="D160" s="5">
        <v>35843</v>
      </c>
      <c r="E160">
        <v>1046</v>
      </c>
      <c r="F160" s="2">
        <v>5</v>
      </c>
      <c r="G160">
        <v>1061</v>
      </c>
      <c r="H160">
        <v>1061</v>
      </c>
      <c r="I160">
        <v>1021</v>
      </c>
      <c r="J160">
        <v>1021</v>
      </c>
      <c r="K160">
        <v>1007</v>
      </c>
      <c r="L160" s="5">
        <v>44330</v>
      </c>
      <c r="M160" s="5">
        <v>44342</v>
      </c>
      <c r="N160" s="5">
        <v>44296</v>
      </c>
      <c r="O160" s="5">
        <v>44596</v>
      </c>
      <c r="P160" s="56">
        <v>44532</v>
      </c>
      <c r="Q160" s="39">
        <f>RANK(E160,$E$3:$E$485)</f>
        <v>156</v>
      </c>
      <c r="R160" s="2">
        <f>VLOOKUP(C160,Quals!$A$2:$C$23,3,FALSE)</f>
        <v>1212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>B161&amp;C161</f>
        <v>Jordan SARMENTO200m</v>
      </c>
      <c r="B161" t="s">
        <v>555</v>
      </c>
      <c r="C161" s="5" t="s">
        <v>25</v>
      </c>
      <c r="D161" s="5">
        <v>35153</v>
      </c>
      <c r="E161">
        <v>1045</v>
      </c>
      <c r="F161" s="2">
        <v>11</v>
      </c>
      <c r="G161">
        <v>1088</v>
      </c>
      <c r="H161">
        <v>1025</v>
      </c>
      <c r="I161">
        <v>1025</v>
      </c>
      <c r="J161">
        <v>1018</v>
      </c>
      <c r="K161">
        <v>1011</v>
      </c>
      <c r="L161" s="5">
        <v>44289</v>
      </c>
      <c r="M161" s="5">
        <v>44280</v>
      </c>
      <c r="N161" s="5">
        <v>44591</v>
      </c>
      <c r="O161" s="5">
        <v>44591</v>
      </c>
      <c r="P161" s="56">
        <v>44612</v>
      </c>
      <c r="Q161" s="39">
        <f>RANK(E161,$E$3:$E$485)</f>
        <v>159</v>
      </c>
      <c r="R161" s="2">
        <f>VLOOKUP(C161,Quals!$A$2:$C$23,3,FALSE)</f>
        <v>1182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>B162&amp;C162</f>
        <v>Cooper SHERMAN200m</v>
      </c>
      <c r="B162" t="s">
        <v>548</v>
      </c>
      <c r="C162" s="5" t="s">
        <v>25</v>
      </c>
      <c r="D162" s="5">
        <v>44671</v>
      </c>
      <c r="E162">
        <v>1045</v>
      </c>
      <c r="F162" s="2">
        <v>12</v>
      </c>
      <c r="G162">
        <v>1051</v>
      </c>
      <c r="H162">
        <v>1051</v>
      </c>
      <c r="I162">
        <v>1042</v>
      </c>
      <c r="J162">
        <v>1014</v>
      </c>
      <c r="K162">
        <v>982</v>
      </c>
      <c r="L162" s="5">
        <v>44544</v>
      </c>
      <c r="M162" s="5">
        <v>44591</v>
      </c>
      <c r="N162" s="5">
        <v>44597</v>
      </c>
      <c r="O162" s="5">
        <v>44639</v>
      </c>
      <c r="P162" s="56">
        <v>44541</v>
      </c>
      <c r="Q162" s="39">
        <f>RANK(E162,$E$3:$E$485)</f>
        <v>159</v>
      </c>
      <c r="R162" s="2">
        <f>VLOOKUP(C162,Quals!$A$2:$C$23,3,FALSE)</f>
        <v>1182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>B163&amp;C163</f>
        <v>Riley MCGOWN800m</v>
      </c>
      <c r="B163" t="s">
        <v>616</v>
      </c>
      <c r="C163" s="5" t="s">
        <v>27</v>
      </c>
      <c r="D163" s="5">
        <v>35196</v>
      </c>
      <c r="E163">
        <v>1043</v>
      </c>
      <c r="F163" s="2">
        <v>13</v>
      </c>
      <c r="G163">
        <v>1047</v>
      </c>
      <c r="H163">
        <v>1037</v>
      </c>
      <c r="I163">
        <v>1032</v>
      </c>
      <c r="J163">
        <v>1031</v>
      </c>
      <c r="K163">
        <v>984</v>
      </c>
      <c r="L163" s="5">
        <v>44632</v>
      </c>
      <c r="M163" s="5">
        <v>44637</v>
      </c>
      <c r="N163" s="5">
        <v>44282</v>
      </c>
      <c r="O163" s="5">
        <v>44625</v>
      </c>
      <c r="P163" s="56">
        <v>44548</v>
      </c>
      <c r="Q163" s="39">
        <f>RANK(E163,$E$3:$E$485)</f>
        <v>161</v>
      </c>
      <c r="R163" s="2">
        <f>VLOOKUP(C163,Quals!$A$2:$C$23,3,FALSE)</f>
        <v>1167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>B164&amp;C164</f>
        <v>Joshua PHILLIPS5000m</v>
      </c>
      <c r="B164" t="s">
        <v>687</v>
      </c>
      <c r="C164" s="5" t="s">
        <v>29</v>
      </c>
      <c r="D164" s="5">
        <v>36279</v>
      </c>
      <c r="E164">
        <v>1042</v>
      </c>
      <c r="F164" s="2">
        <v>14</v>
      </c>
      <c r="G164">
        <v>1082</v>
      </c>
      <c r="H164">
        <v>1037</v>
      </c>
      <c r="I164">
        <v>1007</v>
      </c>
      <c r="L164" s="5">
        <v>44618</v>
      </c>
      <c r="M164" s="5">
        <v>44280</v>
      </c>
      <c r="N164" s="5">
        <v>44344</v>
      </c>
      <c r="O164" s="5"/>
      <c r="P164" s="56"/>
      <c r="Q164" s="39">
        <f>RANK(E164,$E$3:$E$485)</f>
        <v>162</v>
      </c>
      <c r="R164" s="2">
        <f>VLOOKUP(C164,Quals!$A$2:$C$23,3,FALSE)</f>
        <v>1161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>B165&amp;C165</f>
        <v>Tim VINCENT10000m</v>
      </c>
      <c r="B165" t="s">
        <v>691</v>
      </c>
      <c r="C165" s="5" t="s">
        <v>30</v>
      </c>
      <c r="D165" s="5">
        <v>36044</v>
      </c>
      <c r="E165">
        <v>1042</v>
      </c>
      <c r="F165" s="2">
        <v>11</v>
      </c>
      <c r="G165">
        <v>1042</v>
      </c>
      <c r="H165">
        <v>1032</v>
      </c>
      <c r="L165" s="5">
        <v>44457</v>
      </c>
      <c r="M165" s="5">
        <v>44222</v>
      </c>
      <c r="N165" s="5"/>
      <c r="O165" s="5"/>
      <c r="P165" s="56"/>
      <c r="Q165" s="39">
        <f>RANK(E165,$E$3:$E$485)</f>
        <v>162</v>
      </c>
      <c r="R165" s="2">
        <f>VLOOKUP(C165,Quals!$A$2:$C$23,3,FALSE)</f>
        <v>1182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>B166&amp;C166</f>
        <v>Louis STENMARK400m</v>
      </c>
      <c r="B166" t="s">
        <v>581</v>
      </c>
      <c r="C166" s="5" t="s">
        <v>26</v>
      </c>
      <c r="D166" s="5">
        <v>35876</v>
      </c>
      <c r="E166">
        <v>1041</v>
      </c>
      <c r="F166" s="2">
        <v>8</v>
      </c>
      <c r="G166">
        <v>1004</v>
      </c>
      <c r="H166">
        <v>1015</v>
      </c>
      <c r="I166">
        <v>1029</v>
      </c>
      <c r="J166">
        <v>1022</v>
      </c>
      <c r="K166">
        <v>983</v>
      </c>
      <c r="L166" s="5">
        <v>44282</v>
      </c>
      <c r="M166" s="5">
        <v>44366</v>
      </c>
      <c r="N166" s="5">
        <v>44332</v>
      </c>
      <c r="O166" s="5">
        <v>44346</v>
      </c>
      <c r="P166" s="56">
        <v>44359</v>
      </c>
      <c r="Q166" s="39">
        <f>RANK(E166,$E$3:$E$485)</f>
        <v>164</v>
      </c>
      <c r="R166" s="2">
        <f>VLOOKUP(C166,Quals!$A$2:$C$23,3,FALSE)</f>
        <v>1187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>B167&amp;C167</f>
        <v>Mick STANOVSEK800m</v>
      </c>
      <c r="B167" t="s">
        <v>4595</v>
      </c>
      <c r="C167" s="5" t="s">
        <v>27</v>
      </c>
      <c r="D167" s="5">
        <v>35446</v>
      </c>
      <c r="E167">
        <v>1040</v>
      </c>
      <c r="F167" s="2">
        <v>14</v>
      </c>
      <c r="G167">
        <v>1079</v>
      </c>
      <c r="H167">
        <v>1045</v>
      </c>
      <c r="I167">
        <v>1047</v>
      </c>
      <c r="J167">
        <v>1011</v>
      </c>
      <c r="K167">
        <v>997</v>
      </c>
      <c r="L167" s="5">
        <v>44282</v>
      </c>
      <c r="M167" s="5">
        <v>44296</v>
      </c>
      <c r="N167" s="5">
        <v>44331</v>
      </c>
      <c r="O167" s="5">
        <v>44350</v>
      </c>
      <c r="P167" s="56">
        <v>44369</v>
      </c>
      <c r="Q167" s="39">
        <f>RANK(E167,$E$3:$E$485)</f>
        <v>165</v>
      </c>
      <c r="R167" s="2">
        <f>VLOOKUP(C167,Quals!$A$2:$C$23,3,FALSE)</f>
        <v>1167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>B168&amp;C168</f>
        <v>Joel TOBIN-WHITE5000m</v>
      </c>
      <c r="B168" t="s">
        <v>1023</v>
      </c>
      <c r="C168" s="5" t="s">
        <v>29</v>
      </c>
      <c r="D168" s="5">
        <v>34395</v>
      </c>
      <c r="E168">
        <v>1039</v>
      </c>
      <c r="F168" s="2">
        <v>15</v>
      </c>
      <c r="G168">
        <v>1071</v>
      </c>
      <c r="H168">
        <v>1053</v>
      </c>
      <c r="I168">
        <v>971</v>
      </c>
      <c r="L168" s="5">
        <v>44604</v>
      </c>
      <c r="M168" s="5">
        <v>44315</v>
      </c>
      <c r="N168" s="5">
        <v>44628</v>
      </c>
      <c r="O168" s="5"/>
      <c r="P168" s="56"/>
      <c r="Q168" s="39">
        <f>RANK(E168,$E$3:$E$485)</f>
        <v>166</v>
      </c>
      <c r="R168" s="2">
        <f>VLOOKUP(C168,Quals!$A$2:$C$23,3,FALSE)</f>
        <v>1161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>B169&amp;C169</f>
        <v>Joshua ATKINSON400m</v>
      </c>
      <c r="B169" t="s">
        <v>582</v>
      </c>
      <c r="C169" s="5" t="s">
        <v>26</v>
      </c>
      <c r="D169" s="5">
        <v>37766</v>
      </c>
      <c r="E169">
        <v>1038</v>
      </c>
      <c r="F169" s="2">
        <v>9</v>
      </c>
      <c r="G169">
        <v>1071</v>
      </c>
      <c r="H169">
        <v>1057</v>
      </c>
      <c r="I169">
        <v>1048</v>
      </c>
      <c r="J169">
        <v>1028</v>
      </c>
      <c r="K169">
        <v>929</v>
      </c>
      <c r="L169" s="5">
        <v>44590</v>
      </c>
      <c r="M169" s="5">
        <v>44618</v>
      </c>
      <c r="N169" s="5">
        <v>44299</v>
      </c>
      <c r="O169" s="5">
        <v>44282</v>
      </c>
      <c r="P169" s="56">
        <v>44298</v>
      </c>
      <c r="Q169" s="39">
        <f>RANK(E169,$E$3:$E$485)</f>
        <v>167</v>
      </c>
      <c r="R169" s="2">
        <f>VLOOKUP(C169,Quals!$A$2:$C$23,3,FALSE)</f>
        <v>1187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>B170&amp;C170</f>
        <v>Lachlan RAPER800m</v>
      </c>
      <c r="B170" t="s">
        <v>606</v>
      </c>
      <c r="C170" s="5" t="s">
        <v>27</v>
      </c>
      <c r="D170" s="5">
        <v>36386</v>
      </c>
      <c r="E170">
        <v>1038</v>
      </c>
      <c r="F170" s="2">
        <v>15</v>
      </c>
      <c r="G170">
        <v>1080</v>
      </c>
      <c r="H170">
        <v>1018</v>
      </c>
      <c r="I170">
        <v>1021</v>
      </c>
      <c r="J170">
        <v>1014</v>
      </c>
      <c r="K170">
        <v>980</v>
      </c>
      <c r="L170" s="5">
        <v>44581</v>
      </c>
      <c r="M170" s="5">
        <v>44303</v>
      </c>
      <c r="N170" s="5">
        <v>44310</v>
      </c>
      <c r="O170" s="5">
        <v>44302</v>
      </c>
      <c r="P170" s="56">
        <v>44301</v>
      </c>
      <c r="Q170" s="39">
        <f>RANK(E170,$E$3:$E$485)</f>
        <v>167</v>
      </c>
      <c r="R170" s="2">
        <f>VLOOKUP(C170,Quals!$A$2:$C$23,3,FALSE)</f>
        <v>1167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>B171&amp;C171</f>
        <v>Ashley MOLONEY110mh</v>
      </c>
      <c r="B171" t="s">
        <v>513</v>
      </c>
      <c r="C171" s="5" t="s">
        <v>31</v>
      </c>
      <c r="D171" s="5">
        <v>36598</v>
      </c>
      <c r="E171">
        <v>1037</v>
      </c>
      <c r="F171" s="2">
        <v>7</v>
      </c>
      <c r="G171">
        <v>1079</v>
      </c>
      <c r="H171">
        <v>1058</v>
      </c>
      <c r="I171">
        <v>1043</v>
      </c>
      <c r="J171">
        <v>1014</v>
      </c>
      <c r="K171">
        <v>964</v>
      </c>
      <c r="L171" s="5">
        <v>44639</v>
      </c>
      <c r="M171" s="5">
        <v>44413</v>
      </c>
      <c r="N171" s="5">
        <v>44302</v>
      </c>
      <c r="O171" s="5">
        <v>43642</v>
      </c>
      <c r="P171" s="56">
        <v>44352</v>
      </c>
      <c r="Q171" s="39">
        <f>RANK(E171,$E$3:$E$485)</f>
        <v>169</v>
      </c>
      <c r="R171" s="2">
        <f>VLOOKUP(C171,Quals!$A$2:$C$23,3,FALSE)</f>
        <v>1193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>B172&amp;C172</f>
        <v>Dylan JAMESlong-jump</v>
      </c>
      <c r="B172" t="s">
        <v>736</v>
      </c>
      <c r="C172" s="5" t="s">
        <v>37</v>
      </c>
      <c r="D172" s="5">
        <v>37317</v>
      </c>
      <c r="E172">
        <v>1037</v>
      </c>
      <c r="F172" s="2">
        <v>12</v>
      </c>
      <c r="G172">
        <v>1072</v>
      </c>
      <c r="H172">
        <v>1038</v>
      </c>
      <c r="I172">
        <v>1010</v>
      </c>
      <c r="J172">
        <v>1017</v>
      </c>
      <c r="K172">
        <v>1001</v>
      </c>
      <c r="L172" s="5">
        <v>44331</v>
      </c>
      <c r="M172" s="5">
        <v>44310</v>
      </c>
      <c r="N172" s="5">
        <v>44590</v>
      </c>
      <c r="O172" s="5">
        <v>44342</v>
      </c>
      <c r="P172" s="56">
        <v>44296</v>
      </c>
      <c r="Q172" s="39">
        <f>RANK(E172,$E$3:$E$485)</f>
        <v>169</v>
      </c>
      <c r="R172" s="2">
        <f>VLOOKUP(C172,Quals!$A$2:$C$23,3,FALSE)</f>
        <v>1186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>B173&amp;C173</f>
        <v>Riley COCKS10000m</v>
      </c>
      <c r="B173" t="s">
        <v>707</v>
      </c>
      <c r="C173" s="5" t="s">
        <v>30</v>
      </c>
      <c r="D173" s="5">
        <v>35060</v>
      </c>
      <c r="E173">
        <v>1036</v>
      </c>
      <c r="F173" s="2">
        <v>12</v>
      </c>
      <c r="G173">
        <v>1063</v>
      </c>
      <c r="H173">
        <v>984</v>
      </c>
      <c r="L173" s="5">
        <v>44222</v>
      </c>
      <c r="M173" s="5">
        <v>44619</v>
      </c>
      <c r="N173" s="5"/>
      <c r="O173" s="5"/>
      <c r="P173" s="56"/>
      <c r="Q173" s="39">
        <f>RANK(E173,$E$3:$E$485)</f>
        <v>171</v>
      </c>
      <c r="R173" s="2">
        <f>VLOOKUP(C173,Quals!$A$2:$C$23,3,FALSE)</f>
        <v>1182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>B174&amp;C174</f>
        <v>Matthew HUSSEY1500m</v>
      </c>
      <c r="B174" t="s">
        <v>656</v>
      </c>
      <c r="C174" s="5" t="s">
        <v>28</v>
      </c>
      <c r="D174" s="5">
        <v>37120</v>
      </c>
      <c r="E174">
        <v>1035</v>
      </c>
      <c r="F174" s="2">
        <v>17</v>
      </c>
      <c r="G174">
        <v>1066</v>
      </c>
      <c r="H174">
        <v>1043</v>
      </c>
      <c r="I174">
        <v>1042</v>
      </c>
      <c r="J174">
        <v>1010</v>
      </c>
      <c r="K174">
        <v>942</v>
      </c>
      <c r="L174" s="5">
        <v>44639</v>
      </c>
      <c r="M174" s="5">
        <v>44280</v>
      </c>
      <c r="N174" s="5">
        <v>44302</v>
      </c>
      <c r="O174" s="5">
        <v>44600</v>
      </c>
      <c r="P174" s="56">
        <v>44611</v>
      </c>
      <c r="Q174" s="39">
        <f>RANK(E174,$E$3:$E$485)</f>
        <v>172</v>
      </c>
      <c r="R174" s="2">
        <f>VLOOKUP(C174,Quals!$A$2:$C$23,3,FALSE)</f>
        <v>1175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>B175&amp;C175</f>
        <v>Samuel FIELD1500m</v>
      </c>
      <c r="B175" t="s">
        <v>657</v>
      </c>
      <c r="C175" s="5" t="s">
        <v>28</v>
      </c>
      <c r="D175" s="5">
        <v>2000</v>
      </c>
      <c r="E175">
        <v>1035</v>
      </c>
      <c r="F175" s="2">
        <v>18</v>
      </c>
      <c r="G175">
        <v>1075</v>
      </c>
      <c r="H175">
        <v>1039</v>
      </c>
      <c r="I175">
        <v>1037</v>
      </c>
      <c r="J175">
        <v>1024</v>
      </c>
      <c r="K175">
        <v>995</v>
      </c>
      <c r="L175" s="5">
        <v>44315</v>
      </c>
      <c r="M175" s="5">
        <v>44329</v>
      </c>
      <c r="N175" s="5">
        <v>44302</v>
      </c>
      <c r="O175" s="5">
        <v>44288</v>
      </c>
      <c r="P175" s="56">
        <v>44342</v>
      </c>
      <c r="Q175" s="39">
        <f>RANK(E175,$E$3:$E$485)</f>
        <v>172</v>
      </c>
      <c r="R175" s="2">
        <f>VLOOKUP(C175,Quals!$A$2:$C$23,3,FALSE)</f>
        <v>1175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>B176&amp;C176</f>
        <v>Will ROBERTS200m</v>
      </c>
      <c r="B176" t="s">
        <v>507</v>
      </c>
      <c r="C176" s="5" t="s">
        <v>25</v>
      </c>
      <c r="D176" s="5">
        <v>36427</v>
      </c>
      <c r="E176">
        <v>1034</v>
      </c>
      <c r="F176" s="2">
        <v>13</v>
      </c>
      <c r="G176">
        <v>1043</v>
      </c>
      <c r="H176">
        <v>1026</v>
      </c>
      <c r="I176">
        <v>1024</v>
      </c>
      <c r="J176">
        <v>997</v>
      </c>
      <c r="K176">
        <v>1001</v>
      </c>
      <c r="L176" s="5">
        <v>44591</v>
      </c>
      <c r="M176" s="5">
        <v>44569</v>
      </c>
      <c r="N176" s="5">
        <v>44527</v>
      </c>
      <c r="O176" s="5">
        <v>44280</v>
      </c>
      <c r="P176" s="56">
        <v>44506</v>
      </c>
      <c r="Q176" s="39">
        <f>RANK(E176,$E$3:$E$485)</f>
        <v>174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>B177&amp;C177</f>
        <v>Jordan SARMENTO400m</v>
      </c>
      <c r="B177" t="s">
        <v>555</v>
      </c>
      <c r="C177" s="5" t="s">
        <v>26</v>
      </c>
      <c r="D177" s="5">
        <v>35153</v>
      </c>
      <c r="E177">
        <v>1033</v>
      </c>
      <c r="F177" s="2">
        <v>10</v>
      </c>
      <c r="G177">
        <v>1007</v>
      </c>
      <c r="H177">
        <v>1013</v>
      </c>
      <c r="I177">
        <v>1027</v>
      </c>
      <c r="J177">
        <v>981</v>
      </c>
      <c r="K177">
        <v>1009</v>
      </c>
      <c r="L177" s="5">
        <v>44282</v>
      </c>
      <c r="M177" s="5">
        <v>44637</v>
      </c>
      <c r="N177" s="5">
        <v>44301</v>
      </c>
      <c r="O177" s="5">
        <v>44303</v>
      </c>
      <c r="P177" s="56">
        <v>44625</v>
      </c>
      <c r="Q177" s="39">
        <f>RANK(E177,$E$3:$E$485)</f>
        <v>175</v>
      </c>
      <c r="R177" s="2">
        <f>VLOOKUP(C177,Quals!$A$2:$C$23,3,FALSE)</f>
        <v>1187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>B178&amp;C178</f>
        <v>Jack BRUCE10000m</v>
      </c>
      <c r="B178" t="s">
        <v>703</v>
      </c>
      <c r="C178" s="5" t="s">
        <v>30</v>
      </c>
      <c r="D178" s="5">
        <v>34577</v>
      </c>
      <c r="E178">
        <v>1033</v>
      </c>
      <c r="F178" s="2">
        <v>13</v>
      </c>
      <c r="G178">
        <v>1043</v>
      </c>
      <c r="H178">
        <v>993</v>
      </c>
      <c r="L178" s="5">
        <v>44353</v>
      </c>
      <c r="M178" s="5">
        <v>44587</v>
      </c>
      <c r="N178" s="5"/>
      <c r="O178" s="5"/>
      <c r="P178" s="56"/>
      <c r="Q178" s="39">
        <f>RANK(E178,$E$3:$E$485)</f>
        <v>175</v>
      </c>
      <c r="R178" s="2">
        <f>VLOOKUP(C178,Quals!$A$2:$C$23,3,FALSE)</f>
        <v>1182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>B179&amp;C179</f>
        <v>Jamee SMITH400m</v>
      </c>
      <c r="B179" t="s">
        <v>1009</v>
      </c>
      <c r="C179" s="5" t="s">
        <v>26</v>
      </c>
      <c r="D179" s="5">
        <v>36656</v>
      </c>
      <c r="E179">
        <v>1032</v>
      </c>
      <c r="F179" s="2">
        <v>11</v>
      </c>
      <c r="G179">
        <v>1033</v>
      </c>
      <c r="H179">
        <v>1018</v>
      </c>
      <c r="I179">
        <v>1028</v>
      </c>
      <c r="J179">
        <v>995</v>
      </c>
      <c r="K179">
        <v>1007</v>
      </c>
      <c r="L179" s="5">
        <v>44303</v>
      </c>
      <c r="M179" s="5">
        <v>44289</v>
      </c>
      <c r="N179" s="5">
        <v>44301</v>
      </c>
      <c r="O179" s="5">
        <v>44626</v>
      </c>
      <c r="P179" s="56">
        <v>44610</v>
      </c>
      <c r="Q179" s="39">
        <f>RANK(E179,$E$3:$E$485)</f>
        <v>177</v>
      </c>
      <c r="R179" s="2">
        <f>VLOOKUP(C179,Quals!$A$2:$C$23,3,FALSE)</f>
        <v>1187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>B180&amp;C180</f>
        <v>Zak PATTERSON5000m</v>
      </c>
      <c r="B180" t="s">
        <v>1015</v>
      </c>
      <c r="C180" t="s">
        <v>29</v>
      </c>
      <c r="D180" s="5">
        <v>34848</v>
      </c>
      <c r="E180">
        <v>1032</v>
      </c>
      <c r="F180" s="2">
        <v>16</v>
      </c>
      <c r="G180">
        <v>1066</v>
      </c>
      <c r="H180">
        <v>1024</v>
      </c>
      <c r="I180">
        <v>984</v>
      </c>
      <c r="L180" s="5">
        <v>44604</v>
      </c>
      <c r="M180" s="5">
        <v>44525</v>
      </c>
      <c r="N180" s="5">
        <v>44628</v>
      </c>
      <c r="O180" s="5"/>
      <c r="P180" s="56"/>
      <c r="Q180" s="39">
        <f>RANK(E180,$E$3:$E$485)</f>
        <v>177</v>
      </c>
      <c r="R180" s="2">
        <f>VLOOKUP(C180,Quals!$A$2:$C$23,3,FALSE)</f>
        <v>1161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>B181&amp;C181</f>
        <v>Fejiro OMUVWIE100m</v>
      </c>
      <c r="B181" t="s">
        <v>514</v>
      </c>
      <c r="C181" s="5" t="s">
        <v>2</v>
      </c>
      <c r="D181" s="5">
        <v>33660</v>
      </c>
      <c r="E181">
        <v>1031</v>
      </c>
      <c r="F181" s="2">
        <v>18</v>
      </c>
      <c r="G181">
        <v>1095</v>
      </c>
      <c r="H181">
        <v>1059</v>
      </c>
      <c r="I181">
        <v>1056</v>
      </c>
      <c r="J181">
        <v>959</v>
      </c>
      <c r="K181">
        <v>941</v>
      </c>
      <c r="L181" s="5">
        <v>44576</v>
      </c>
      <c r="M181" s="5">
        <v>44471</v>
      </c>
      <c r="N181" s="5">
        <v>44513</v>
      </c>
      <c r="O181" s="5">
        <v>44303</v>
      </c>
      <c r="P181" s="56">
        <v>44302</v>
      </c>
      <c r="Q181" s="39">
        <f>RANK(E181,$E$3:$E$485)</f>
        <v>179</v>
      </c>
      <c r="R181" s="2">
        <f>VLOOKUP(C181,Quals!$A$2:$C$23,3,FALSE)</f>
        <v>1189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>B182&amp;C182</f>
        <v>Thomas COREL400m</v>
      </c>
      <c r="B182" t="s">
        <v>584</v>
      </c>
      <c r="C182" s="5" t="s">
        <v>26</v>
      </c>
      <c r="D182" s="5">
        <v>1999</v>
      </c>
      <c r="E182">
        <v>1031</v>
      </c>
      <c r="F182" s="2">
        <v>12</v>
      </c>
      <c r="G182">
        <v>1103</v>
      </c>
      <c r="H182">
        <v>1043</v>
      </c>
      <c r="I182">
        <v>1050</v>
      </c>
      <c r="J182">
        <v>963</v>
      </c>
      <c r="K182">
        <v>967</v>
      </c>
      <c r="L182" s="5">
        <v>44597</v>
      </c>
      <c r="M182" s="5">
        <v>44613</v>
      </c>
      <c r="N182" s="5">
        <v>44421</v>
      </c>
      <c r="O182" s="5">
        <v>44318</v>
      </c>
      <c r="P182" s="56">
        <v>44408</v>
      </c>
      <c r="Q182" s="39">
        <f>RANK(E182,$E$3:$E$485)</f>
        <v>179</v>
      </c>
      <c r="R182" s="2">
        <f>VLOOKUP(C182,Quals!$A$2:$C$23,3,FALSE)</f>
        <v>1187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>B183&amp;C183</f>
        <v>Blake SHAWlong-jump</v>
      </c>
      <c r="B183" t="s">
        <v>738</v>
      </c>
      <c r="C183" s="5" t="s">
        <v>37</v>
      </c>
      <c r="E183">
        <v>1031</v>
      </c>
      <c r="F183" s="2">
        <v>13</v>
      </c>
      <c r="G183">
        <v>1068</v>
      </c>
      <c r="H183">
        <v>1025</v>
      </c>
      <c r="I183">
        <v>1006</v>
      </c>
      <c r="J183">
        <v>989</v>
      </c>
      <c r="K183">
        <v>978</v>
      </c>
      <c r="L183" s="5">
        <v>44639</v>
      </c>
      <c r="M183" s="5">
        <v>44576</v>
      </c>
      <c r="N183" s="5">
        <v>44589</v>
      </c>
      <c r="O183" s="5">
        <v>44548</v>
      </c>
      <c r="P183" s="56">
        <v>44534</v>
      </c>
      <c r="Q183" s="39">
        <f>RANK(E183,$E$3:$E$485)</f>
        <v>179</v>
      </c>
      <c r="R183" s="2">
        <f>VLOOKUP(C183,Quals!$A$2:$C$23,3,FALSE)</f>
        <v>1186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>B184&amp;C184</f>
        <v>Ryan TARRANT100m</v>
      </c>
      <c r="B184" t="s">
        <v>527</v>
      </c>
      <c r="C184" s="5" t="s">
        <v>2</v>
      </c>
      <c r="D184" s="5">
        <v>38290</v>
      </c>
      <c r="E184">
        <v>1030</v>
      </c>
      <c r="F184" s="2">
        <v>19</v>
      </c>
      <c r="G184">
        <v>1031</v>
      </c>
      <c r="H184">
        <v>1043</v>
      </c>
      <c r="I184">
        <v>1027</v>
      </c>
      <c r="J184">
        <v>1005</v>
      </c>
      <c r="K184">
        <v>1002</v>
      </c>
      <c r="L184" s="5">
        <v>44597</v>
      </c>
      <c r="M184" s="5">
        <v>44639</v>
      </c>
      <c r="N184" s="5">
        <v>44611</v>
      </c>
      <c r="O184" s="5">
        <v>44576</v>
      </c>
      <c r="P184" s="56">
        <v>44611</v>
      </c>
      <c r="Q184" s="39">
        <f>RANK(E184,$E$3:$E$485)</f>
        <v>182</v>
      </c>
      <c r="R184" s="2">
        <f>VLOOKUP(C184,Quals!$A$2:$C$23,3,FALSE)</f>
        <v>1189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>B185&amp;C185</f>
        <v>Luke GRAVES3000msc</v>
      </c>
      <c r="B185" t="s">
        <v>1013</v>
      </c>
      <c r="C185" s="5" t="s">
        <v>34</v>
      </c>
      <c r="D185" s="5">
        <v>36237</v>
      </c>
      <c r="E185">
        <v>1030</v>
      </c>
      <c r="F185" s="2">
        <v>9</v>
      </c>
      <c r="G185">
        <v>1022</v>
      </c>
      <c r="H185">
        <v>1017</v>
      </c>
      <c r="I185">
        <v>1008</v>
      </c>
      <c r="L185" s="5">
        <v>44281</v>
      </c>
      <c r="M185" s="5">
        <v>44622</v>
      </c>
      <c r="N185" s="5">
        <v>44612</v>
      </c>
      <c r="O185" s="5"/>
      <c r="P185" s="56"/>
      <c r="Q185" s="39">
        <f>RANK(E185,$E$3:$E$485)</f>
        <v>182</v>
      </c>
      <c r="R185" s="2">
        <f>VLOOKUP(C185,Quals!$A$2:$C$23,3,FALSE)</f>
        <v>1158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>B186&amp;C186</f>
        <v>Harvey MURRANT400mh</v>
      </c>
      <c r="B186" t="s">
        <v>588</v>
      </c>
      <c r="C186" s="5" t="s">
        <v>33</v>
      </c>
      <c r="D186" s="5">
        <v>36226</v>
      </c>
      <c r="E186">
        <v>1030</v>
      </c>
      <c r="F186" s="2">
        <v>5</v>
      </c>
      <c r="G186">
        <v>1053</v>
      </c>
      <c r="H186">
        <v>1028</v>
      </c>
      <c r="I186">
        <v>1029</v>
      </c>
      <c r="J186">
        <v>1017</v>
      </c>
      <c r="K186">
        <v>964</v>
      </c>
      <c r="L186" s="5">
        <v>44602</v>
      </c>
      <c r="M186" s="5">
        <v>44589</v>
      </c>
      <c r="N186" s="5">
        <v>44541</v>
      </c>
      <c r="O186" s="5">
        <v>44576</v>
      </c>
      <c r="P186" s="56">
        <v>44285</v>
      </c>
      <c r="Q186" s="39">
        <f>RANK(E186,$E$3:$E$485)</f>
        <v>182</v>
      </c>
      <c r="R186" s="2">
        <f>VLOOKUP(C186,Quals!$A$2:$C$23,3,FALSE)</f>
        <v>1185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>B187&amp;C187</f>
        <v>Ashley WONG200m</v>
      </c>
      <c r="B187" t="s">
        <v>520</v>
      </c>
      <c r="C187" s="5" t="s">
        <v>25</v>
      </c>
      <c r="D187" s="5">
        <v>38240</v>
      </c>
      <c r="E187">
        <v>1029</v>
      </c>
      <c r="F187" s="2">
        <v>14</v>
      </c>
      <c r="G187">
        <v>1018</v>
      </c>
      <c r="H187">
        <v>1019</v>
      </c>
      <c r="I187">
        <v>1011</v>
      </c>
      <c r="J187">
        <v>1007</v>
      </c>
      <c r="K187">
        <v>1016</v>
      </c>
      <c r="L187" s="5">
        <v>44282</v>
      </c>
      <c r="M187" s="5">
        <v>44481</v>
      </c>
      <c r="N187" s="5">
        <v>44305</v>
      </c>
      <c r="O187" s="5">
        <v>44485</v>
      </c>
      <c r="P187" s="56">
        <v>44527</v>
      </c>
      <c r="Q187" s="39">
        <f>RANK(E187,$E$3:$E$485)</f>
        <v>185</v>
      </c>
      <c r="R187" s="2">
        <f>VLOOKUP(C187,Quals!$A$2:$C$23,3,FALSE)</f>
        <v>1182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>B188&amp;C188</f>
        <v>Bryce COLLINS400mh</v>
      </c>
      <c r="B188" t="s">
        <v>724</v>
      </c>
      <c r="C188" s="5" t="s">
        <v>33</v>
      </c>
      <c r="D188" s="5">
        <v>35241</v>
      </c>
      <c r="E188">
        <v>1029</v>
      </c>
      <c r="F188" s="2">
        <v>6</v>
      </c>
      <c r="G188">
        <v>973</v>
      </c>
      <c r="H188">
        <v>1004</v>
      </c>
      <c r="I188">
        <v>1026</v>
      </c>
      <c r="J188">
        <v>979</v>
      </c>
      <c r="K188">
        <v>908</v>
      </c>
      <c r="L188" s="5">
        <v>43643</v>
      </c>
      <c r="M188" s="5">
        <v>44304</v>
      </c>
      <c r="N188" s="5">
        <v>44280</v>
      </c>
      <c r="O188" s="5">
        <v>44302</v>
      </c>
      <c r="P188" s="56">
        <v>43641</v>
      </c>
      <c r="Q188" s="39">
        <f>RANK(E188,$E$3:$E$485)</f>
        <v>185</v>
      </c>
      <c r="R188" s="2">
        <f>VLOOKUP(C188,Quals!$A$2:$C$23,3,FALSE)</f>
        <v>1185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>B189&amp;C189</f>
        <v>Connor BOND100m</v>
      </c>
      <c r="B189" t="s">
        <v>532</v>
      </c>
      <c r="C189" s="6" t="s">
        <v>2</v>
      </c>
      <c r="D189" s="5">
        <v>44640</v>
      </c>
      <c r="E189">
        <v>1028</v>
      </c>
      <c r="F189" s="2">
        <v>20</v>
      </c>
      <c r="G189">
        <v>1053</v>
      </c>
      <c r="H189">
        <v>1021</v>
      </c>
      <c r="I189">
        <v>1024</v>
      </c>
      <c r="J189">
        <v>1005</v>
      </c>
      <c r="K189">
        <v>987</v>
      </c>
      <c r="L189" s="5">
        <v>44639</v>
      </c>
      <c r="M189" s="5">
        <v>44632</v>
      </c>
      <c r="N189" s="5">
        <v>44618</v>
      </c>
      <c r="O189" s="5">
        <v>44569</v>
      </c>
      <c r="P189" s="56">
        <v>44527</v>
      </c>
      <c r="Q189" s="39">
        <f>RANK(E189,$E$3:$E$485)</f>
        <v>187</v>
      </c>
      <c r="R189" s="2">
        <f>VLOOKUP(C189,Quals!$A$2:$C$23,3,FALSE)</f>
        <v>1189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>B190&amp;C190</f>
        <v>Stefan MUSIC1500m</v>
      </c>
      <c r="B190" t="s">
        <v>659</v>
      </c>
      <c r="C190" s="5" t="s">
        <v>28</v>
      </c>
      <c r="D190" s="5">
        <v>36009</v>
      </c>
      <c r="E190">
        <v>1028</v>
      </c>
      <c r="F190" s="2">
        <v>19</v>
      </c>
      <c r="G190">
        <v>1041</v>
      </c>
      <c r="H190">
        <v>1036</v>
      </c>
      <c r="I190">
        <v>1016</v>
      </c>
      <c r="J190">
        <v>1004</v>
      </c>
      <c r="K190">
        <v>973</v>
      </c>
      <c r="L190" s="5">
        <v>44639</v>
      </c>
      <c r="M190" s="5">
        <v>44611</v>
      </c>
      <c r="N190" s="5">
        <v>44581</v>
      </c>
      <c r="O190" s="5">
        <v>44302</v>
      </c>
      <c r="P190" s="56">
        <v>44282</v>
      </c>
      <c r="Q190" s="39">
        <f>RANK(E190,$E$3:$E$485)</f>
        <v>187</v>
      </c>
      <c r="R190" s="2">
        <f>VLOOKUP(C190,Quals!$A$2:$C$23,3,FALSE)</f>
        <v>1175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>B191&amp;C191</f>
        <v>Alexander STITT1500m</v>
      </c>
      <c r="B191" t="s">
        <v>658</v>
      </c>
      <c r="C191" t="s">
        <v>28</v>
      </c>
      <c r="D191" s="5">
        <v>37082</v>
      </c>
      <c r="E191">
        <v>1028</v>
      </c>
      <c r="F191" s="2">
        <v>20</v>
      </c>
      <c r="G191">
        <v>1057</v>
      </c>
      <c r="H191">
        <v>1042</v>
      </c>
      <c r="I191">
        <v>1016</v>
      </c>
      <c r="J191">
        <v>1016</v>
      </c>
      <c r="K191">
        <v>1010</v>
      </c>
      <c r="L191" s="5">
        <v>44575</v>
      </c>
      <c r="M191" s="5">
        <v>44316</v>
      </c>
      <c r="N191" s="5">
        <v>44296</v>
      </c>
      <c r="O191" s="5">
        <v>44604</v>
      </c>
      <c r="P191" s="56">
        <v>44332</v>
      </c>
      <c r="Q191" s="39">
        <f>RANK(E191,$E$3:$E$485)</f>
        <v>187</v>
      </c>
      <c r="R191" s="2">
        <f>VLOOKUP(C191,Quals!$A$2:$C$23,3,FALSE)</f>
        <v>1175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>B192&amp;C192</f>
        <v>Dylan JAMEStriple-jump</v>
      </c>
      <c r="B192" t="s">
        <v>736</v>
      </c>
      <c r="C192" s="5" t="s">
        <v>38</v>
      </c>
      <c r="D192" s="5">
        <v>37317</v>
      </c>
      <c r="E192">
        <v>1028</v>
      </c>
      <c r="F192" s="2">
        <v>6</v>
      </c>
      <c r="G192">
        <v>1031</v>
      </c>
      <c r="H192">
        <v>1034</v>
      </c>
      <c r="I192">
        <v>1027</v>
      </c>
      <c r="J192">
        <v>1013</v>
      </c>
      <c r="K192">
        <v>998</v>
      </c>
      <c r="L192" s="5">
        <v>44317</v>
      </c>
      <c r="M192" s="5">
        <v>44604</v>
      </c>
      <c r="N192" s="5">
        <v>44618</v>
      </c>
      <c r="O192" s="5">
        <v>44332</v>
      </c>
      <c r="P192" s="56">
        <v>44344</v>
      </c>
      <c r="Q192" s="39">
        <f>RANK(E192,$E$3:$E$485)</f>
        <v>187</v>
      </c>
      <c r="R192" s="2">
        <f>VLOOKUP(C192,Quals!$A$2:$C$23,3,FALSE)</f>
        <v>1179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>B193&amp;C193</f>
        <v>Timothy HEYEShammer-throw</v>
      </c>
      <c r="B193" t="s">
        <v>796</v>
      </c>
      <c r="C193" s="5" t="s">
        <v>42</v>
      </c>
      <c r="D193" s="5">
        <v>35781</v>
      </c>
      <c r="E193">
        <v>1028</v>
      </c>
      <c r="F193" s="2">
        <v>3</v>
      </c>
      <c r="G193">
        <v>1015</v>
      </c>
      <c r="H193">
        <v>1021</v>
      </c>
      <c r="I193">
        <v>955</v>
      </c>
      <c r="J193">
        <v>962</v>
      </c>
      <c r="K193">
        <v>966</v>
      </c>
      <c r="L193" s="5">
        <v>44651</v>
      </c>
      <c r="M193" s="5">
        <v>44632</v>
      </c>
      <c r="N193" s="5">
        <v>44302</v>
      </c>
      <c r="O193" s="5">
        <v>44612</v>
      </c>
      <c r="P193" s="56">
        <v>44548</v>
      </c>
      <c r="Q193" s="39">
        <f>RANK(E193,$E$3:$E$485)</f>
        <v>187</v>
      </c>
      <c r="R193" s="2">
        <f>VLOOKUP(C193,Quals!$A$2:$C$23,3,FALSE)</f>
        <v>1164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>B194&amp;C194</f>
        <v>Hayden COBBE800m</v>
      </c>
      <c r="B194" t="s">
        <v>610</v>
      </c>
      <c r="C194" s="5" t="s">
        <v>27</v>
      </c>
      <c r="D194" s="5">
        <v>1999</v>
      </c>
      <c r="E194">
        <v>1027</v>
      </c>
      <c r="F194" s="2">
        <v>16</v>
      </c>
      <c r="G194">
        <v>1074</v>
      </c>
      <c r="H194">
        <v>1048</v>
      </c>
      <c r="I194">
        <v>1007</v>
      </c>
      <c r="J194">
        <v>983</v>
      </c>
      <c r="K194">
        <v>995</v>
      </c>
      <c r="L194" s="5">
        <v>44610</v>
      </c>
      <c r="M194" s="5">
        <v>44617</v>
      </c>
      <c r="N194" s="5">
        <v>44316</v>
      </c>
      <c r="O194" s="5">
        <v>44303</v>
      </c>
      <c r="P194" s="56">
        <v>44329</v>
      </c>
      <c r="Q194" s="39">
        <f>RANK(E194,$E$3:$E$485)</f>
        <v>192</v>
      </c>
      <c r="R194" s="2">
        <f>VLOOKUP(C194,Quals!$A$2:$C$23,3,FALSE)</f>
        <v>1167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>B195&amp;C195</f>
        <v>Wilson CRAMpole-vault</v>
      </c>
      <c r="B195" t="s">
        <v>776</v>
      </c>
      <c r="C195" s="5" t="s">
        <v>36</v>
      </c>
      <c r="D195" s="5">
        <v>37757</v>
      </c>
      <c r="E195">
        <v>1027</v>
      </c>
      <c r="F195" s="2">
        <v>6</v>
      </c>
      <c r="G195">
        <v>1034</v>
      </c>
      <c r="H195">
        <v>1023</v>
      </c>
      <c r="I195">
        <v>980</v>
      </c>
      <c r="J195">
        <v>1007</v>
      </c>
      <c r="K195">
        <v>994</v>
      </c>
      <c r="L195" s="5">
        <v>44642</v>
      </c>
      <c r="M195" s="5">
        <v>44520</v>
      </c>
      <c r="N195" s="5">
        <v>44304</v>
      </c>
      <c r="O195" s="5">
        <v>44633</v>
      </c>
      <c r="P195" s="56">
        <v>44550</v>
      </c>
      <c r="Q195" s="39">
        <f>RANK(E195,$E$3:$E$485)</f>
        <v>192</v>
      </c>
      <c r="R195" s="2">
        <f>VLOOKUP(C195,Quals!$A$2:$C$23,3,FALSE)</f>
        <v>1212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>B196&amp;C196</f>
        <v>Liam HARRISpole-vault</v>
      </c>
      <c r="B196" t="s">
        <v>775</v>
      </c>
      <c r="C196" s="5" t="s">
        <v>36</v>
      </c>
      <c r="D196" s="5">
        <v>35644</v>
      </c>
      <c r="E196">
        <v>1027</v>
      </c>
      <c r="F196" s="2">
        <v>7</v>
      </c>
      <c r="G196">
        <v>980</v>
      </c>
      <c r="H196">
        <v>980</v>
      </c>
      <c r="I196">
        <v>1021</v>
      </c>
      <c r="J196">
        <v>1007</v>
      </c>
      <c r="K196">
        <v>994</v>
      </c>
      <c r="L196" s="5">
        <v>44304</v>
      </c>
      <c r="M196" s="5">
        <v>44653</v>
      </c>
      <c r="N196" s="5">
        <v>44292</v>
      </c>
      <c r="O196" s="5">
        <v>44609</v>
      </c>
      <c r="P196" s="56">
        <v>44590</v>
      </c>
      <c r="Q196" s="39">
        <f>RANK(E196,$E$3:$E$485)</f>
        <v>192</v>
      </c>
      <c r="R196" s="2">
        <f>VLOOKUP(C196,Quals!$A$2:$C$23,3,FALSE)</f>
        <v>1212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>B197&amp;C197</f>
        <v>Mitchell BAKER20km-race-walking</v>
      </c>
      <c r="B197" t="s">
        <v>859</v>
      </c>
      <c r="C197" s="5" t="s">
        <v>81</v>
      </c>
      <c r="D197" s="5">
        <v>37078</v>
      </c>
      <c r="E197">
        <v>1027</v>
      </c>
      <c r="F197" s="2">
        <v>7</v>
      </c>
      <c r="G197">
        <v>1027</v>
      </c>
      <c r="H197">
        <v>974</v>
      </c>
      <c r="I197">
        <v>984</v>
      </c>
      <c r="L197" s="5">
        <v>44282</v>
      </c>
      <c r="M197" s="5">
        <v>44605</v>
      </c>
      <c r="N197" s="5">
        <v>44359</v>
      </c>
      <c r="O197" s="5"/>
      <c r="P197" s="56"/>
      <c r="Q197" s="39">
        <f>RANK(E197,$E$3:$E$485)</f>
        <v>192</v>
      </c>
      <c r="R197" s="2">
        <f>VLOOKUP(C197,Quals!$A$2:$C$23,3,FALSE)</f>
        <v>1149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>B198&amp;C198</f>
        <v>Will JOHNS200m</v>
      </c>
      <c r="B198" t="s">
        <v>557</v>
      </c>
      <c r="C198" s="5" t="s">
        <v>25</v>
      </c>
      <c r="D198" s="5">
        <v>34654</v>
      </c>
      <c r="E198">
        <v>1026</v>
      </c>
      <c r="F198" s="2">
        <v>15</v>
      </c>
      <c r="G198">
        <v>1066</v>
      </c>
      <c r="H198">
        <v>1034</v>
      </c>
      <c r="I198">
        <v>997</v>
      </c>
      <c r="J198">
        <v>980</v>
      </c>
      <c r="K198">
        <v>984</v>
      </c>
      <c r="L198" s="5">
        <v>44304</v>
      </c>
      <c r="M198" s="5">
        <v>44304</v>
      </c>
      <c r="N198" s="5">
        <v>44591</v>
      </c>
      <c r="O198" s="5">
        <v>44612</v>
      </c>
      <c r="P198" s="56">
        <v>44626</v>
      </c>
      <c r="Q198" s="39">
        <f>RANK(E198,$E$3:$E$485)</f>
        <v>196</v>
      </c>
      <c r="R198" s="2">
        <f>VLOOKUP(C198,Quals!$A$2:$C$23,3,FALSE)</f>
        <v>1182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>B199&amp;C199</f>
        <v>Andre WARING5000m</v>
      </c>
      <c r="B199" t="s">
        <v>653</v>
      </c>
      <c r="C199" s="5" t="s">
        <v>29</v>
      </c>
      <c r="D199" s="5">
        <v>34199</v>
      </c>
      <c r="E199">
        <v>1026</v>
      </c>
      <c r="F199" s="2">
        <v>17</v>
      </c>
      <c r="G199">
        <v>1080</v>
      </c>
      <c r="H199">
        <v>1048</v>
      </c>
      <c r="I199">
        <v>928</v>
      </c>
      <c r="L199" s="5">
        <v>44315</v>
      </c>
      <c r="M199" s="5">
        <v>44604</v>
      </c>
      <c r="N199" s="5">
        <v>44628</v>
      </c>
      <c r="O199" s="5"/>
      <c r="P199" s="56"/>
      <c r="Q199" s="39">
        <f>RANK(E199,$E$3:$E$485)</f>
        <v>196</v>
      </c>
      <c r="R199" s="2">
        <f>VLOOKUP(C199,Quals!$A$2:$C$23,3,FALSE)</f>
        <v>1161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>B200&amp;C200</f>
        <v>Andre WARING10000m</v>
      </c>
      <c r="B200" t="s">
        <v>653</v>
      </c>
      <c r="C200" s="5" t="s">
        <v>30</v>
      </c>
      <c r="D200" s="5">
        <v>34199</v>
      </c>
      <c r="E200">
        <v>1026</v>
      </c>
      <c r="F200" s="2">
        <v>14</v>
      </c>
      <c r="G200">
        <v>1037</v>
      </c>
      <c r="H200">
        <v>990</v>
      </c>
      <c r="L200" s="5">
        <v>44178</v>
      </c>
      <c r="M200" s="5">
        <v>44587</v>
      </c>
      <c r="N200" s="5"/>
      <c r="O200" s="5"/>
      <c r="P200" s="56"/>
      <c r="Q200" s="39">
        <f>RANK(E200,$E$3:$E$485)</f>
        <v>196</v>
      </c>
      <c r="R200" s="2">
        <f>VLOOKUP(C200,Quals!$A$2:$C$23,3,FALSE)</f>
        <v>1182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>B201&amp;C201</f>
        <v>Adam PYKE1500m</v>
      </c>
      <c r="B201" t="s">
        <v>624</v>
      </c>
      <c r="C201" s="5" t="s">
        <v>28</v>
      </c>
      <c r="D201" s="5">
        <v>35030</v>
      </c>
      <c r="E201">
        <v>1025</v>
      </c>
      <c r="F201" s="2">
        <v>21</v>
      </c>
      <c r="G201">
        <v>1060</v>
      </c>
      <c r="H201">
        <v>1056</v>
      </c>
      <c r="I201">
        <v>1020</v>
      </c>
      <c r="J201">
        <v>988</v>
      </c>
      <c r="K201">
        <v>982</v>
      </c>
      <c r="L201" s="5">
        <v>44302</v>
      </c>
      <c r="M201" s="5">
        <v>44280</v>
      </c>
      <c r="N201" s="5">
        <v>44304</v>
      </c>
      <c r="O201" s="5">
        <v>44611</v>
      </c>
      <c r="P201" s="56">
        <v>44581</v>
      </c>
      <c r="Q201" s="39">
        <f>RANK(E201,$E$3:$E$485)</f>
        <v>199</v>
      </c>
      <c r="R201" s="2">
        <f>VLOOKUP(C201,Quals!$A$2:$C$23,3,FALSE)</f>
        <v>1175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>B202&amp;C202</f>
        <v>Luke SHAW800m</v>
      </c>
      <c r="B202" t="s">
        <v>612</v>
      </c>
      <c r="C202" s="5" t="s">
        <v>27</v>
      </c>
      <c r="D202" s="5">
        <v>37232</v>
      </c>
      <c r="E202">
        <v>1024</v>
      </c>
      <c r="F202" s="2">
        <v>17</v>
      </c>
      <c r="G202">
        <v>1052</v>
      </c>
      <c r="H202">
        <v>1040</v>
      </c>
      <c r="I202">
        <v>1042</v>
      </c>
      <c r="J202">
        <v>998</v>
      </c>
      <c r="K202">
        <v>933</v>
      </c>
      <c r="L202" s="5">
        <v>44287</v>
      </c>
      <c r="M202" s="5">
        <v>44612</v>
      </c>
      <c r="N202" s="5">
        <v>44596</v>
      </c>
      <c r="O202" s="5">
        <v>44631</v>
      </c>
      <c r="P202" s="56">
        <v>44301</v>
      </c>
      <c r="Q202" s="39">
        <f>RANK(E202,$E$3:$E$485)</f>
        <v>200</v>
      </c>
      <c r="R202" s="2">
        <f>VLOOKUP(C202,Quals!$A$2:$C$23,3,FALSE)</f>
        <v>1167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>B203&amp;C203</f>
        <v>Ben CHAMBERLAIN10000m</v>
      </c>
      <c r="B203" t="s">
        <v>690</v>
      </c>
      <c r="C203" s="5" t="s">
        <v>30</v>
      </c>
      <c r="D203" s="5">
        <v>35891</v>
      </c>
      <c r="E203">
        <v>1023</v>
      </c>
      <c r="F203" s="2">
        <v>15</v>
      </c>
      <c r="G203">
        <v>1020</v>
      </c>
      <c r="H203">
        <v>1006</v>
      </c>
      <c r="L203" s="5">
        <v>44267</v>
      </c>
      <c r="M203" s="5">
        <v>44477</v>
      </c>
      <c r="N203" s="5"/>
      <c r="O203" s="5"/>
      <c r="P203" s="56"/>
      <c r="Q203" s="39">
        <f>RANK(E203,$E$3:$E$485)</f>
        <v>201</v>
      </c>
      <c r="R203" s="2">
        <f>VLOOKUP(C203,Quals!$A$2:$C$23,3,FALSE)</f>
        <v>1182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>B204&amp;C204</f>
        <v>Triston VINCENTpole-vault</v>
      </c>
      <c r="B204" t="s">
        <v>774</v>
      </c>
      <c r="C204" s="5" t="s">
        <v>36</v>
      </c>
      <c r="D204" s="5">
        <v>35677</v>
      </c>
      <c r="E204">
        <v>1021</v>
      </c>
      <c r="F204" s="2">
        <v>8</v>
      </c>
      <c r="G204">
        <v>980</v>
      </c>
      <c r="H204">
        <v>980</v>
      </c>
      <c r="I204">
        <v>1002</v>
      </c>
      <c r="J204">
        <v>1007</v>
      </c>
      <c r="K204">
        <v>967</v>
      </c>
      <c r="L204" s="5">
        <v>44304</v>
      </c>
      <c r="M204" s="5">
        <v>44653</v>
      </c>
      <c r="N204" s="5">
        <v>44542</v>
      </c>
      <c r="O204" s="5">
        <v>44597</v>
      </c>
      <c r="P204" s="56">
        <v>44626</v>
      </c>
      <c r="Q204" s="39">
        <f>RANK(E204,$E$3:$E$485)</f>
        <v>202</v>
      </c>
      <c r="R204" s="2">
        <f>VLOOKUP(C204,Quals!$A$2:$C$23,3,FALSE)</f>
        <v>1212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>B205&amp;C205</f>
        <v>Howard MCDONALDjavelin-throw</v>
      </c>
      <c r="B205" t="s">
        <v>1057</v>
      </c>
      <c r="C205" t="s">
        <v>41</v>
      </c>
      <c r="D205" s="5">
        <v>37126</v>
      </c>
      <c r="E205">
        <v>1021</v>
      </c>
      <c r="F205" s="2">
        <v>5</v>
      </c>
      <c r="G205">
        <v>1010</v>
      </c>
      <c r="H205">
        <v>1034</v>
      </c>
      <c r="I205">
        <v>1007</v>
      </c>
      <c r="J205">
        <v>992</v>
      </c>
      <c r="K205">
        <v>914</v>
      </c>
      <c r="L205" s="5">
        <v>44304</v>
      </c>
      <c r="M205" s="5">
        <v>44626</v>
      </c>
      <c r="N205" s="5">
        <v>44639</v>
      </c>
      <c r="O205" s="5">
        <v>44611</v>
      </c>
      <c r="P205" s="56">
        <v>44601</v>
      </c>
      <c r="Q205" s="39">
        <f>RANK(E205,$E$3:$E$485)</f>
        <v>202</v>
      </c>
      <c r="R205" s="2">
        <f>VLOOKUP(C205,Quals!$A$2:$C$23,3,FALSE)</f>
        <v>1173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>B206&amp;C206</f>
        <v>Angus BEER1500m</v>
      </c>
      <c r="B206" t="s">
        <v>618</v>
      </c>
      <c r="C206" s="5" t="s">
        <v>28</v>
      </c>
      <c r="D206" s="5">
        <v>37268</v>
      </c>
      <c r="E206">
        <v>1020</v>
      </c>
      <c r="F206" s="2">
        <v>22</v>
      </c>
      <c r="G206">
        <v>1061</v>
      </c>
      <c r="H206">
        <v>1033</v>
      </c>
      <c r="I206">
        <v>1017</v>
      </c>
      <c r="J206">
        <v>998</v>
      </c>
      <c r="K206">
        <v>983</v>
      </c>
      <c r="L206" s="5">
        <v>44617</v>
      </c>
      <c r="M206" s="5">
        <v>44604</v>
      </c>
      <c r="N206" s="5">
        <v>44295</v>
      </c>
      <c r="O206" s="5">
        <v>44302</v>
      </c>
      <c r="P206" s="56">
        <v>44316</v>
      </c>
      <c r="Q206" s="39">
        <f>RANK(E206,$E$3:$E$485)</f>
        <v>204</v>
      </c>
      <c r="R206" s="2">
        <f>VLOOKUP(C206,Quals!$A$2:$C$23,3,FALSE)</f>
        <v>1175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>B207&amp;C207</f>
        <v>Grant SZALEKtriple-jump</v>
      </c>
      <c r="B207" t="s">
        <v>754</v>
      </c>
      <c r="C207" s="5" t="s">
        <v>38</v>
      </c>
      <c r="D207" s="5">
        <v>35917</v>
      </c>
      <c r="E207">
        <v>1019</v>
      </c>
      <c r="F207" s="2">
        <v>7</v>
      </c>
      <c r="G207">
        <v>1019</v>
      </c>
      <c r="H207">
        <v>1019</v>
      </c>
      <c r="I207">
        <v>1013</v>
      </c>
      <c r="J207">
        <v>1011</v>
      </c>
      <c r="K207">
        <v>991</v>
      </c>
      <c r="L207" s="5">
        <v>44639</v>
      </c>
      <c r="M207" s="5">
        <v>44332</v>
      </c>
      <c r="N207" s="5">
        <v>44303</v>
      </c>
      <c r="O207" s="5">
        <v>44344</v>
      </c>
      <c r="P207" s="56">
        <v>44612</v>
      </c>
      <c r="Q207" s="39">
        <f>RANK(E207,$E$3:$E$485)</f>
        <v>205</v>
      </c>
      <c r="R207" s="2">
        <f>VLOOKUP(C207,Quals!$A$2:$C$23,3,FALSE)</f>
        <v>1179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>B208&amp;C208</f>
        <v>William WHITEjavelin-throw</v>
      </c>
      <c r="B208" t="s">
        <v>1060</v>
      </c>
      <c r="C208" s="5" t="s">
        <v>41</v>
      </c>
      <c r="D208" s="5">
        <v>34491</v>
      </c>
      <c r="E208">
        <v>1019</v>
      </c>
      <c r="F208" s="2">
        <v>6</v>
      </c>
      <c r="G208">
        <v>1015</v>
      </c>
      <c r="H208">
        <v>1005</v>
      </c>
      <c r="I208">
        <v>989</v>
      </c>
      <c r="J208">
        <v>995</v>
      </c>
      <c r="K208">
        <v>953</v>
      </c>
      <c r="L208" s="5">
        <v>44653</v>
      </c>
      <c r="M208" s="5">
        <v>44639</v>
      </c>
      <c r="N208" s="5">
        <v>44626</v>
      </c>
      <c r="O208" s="5">
        <v>44651</v>
      </c>
      <c r="P208" s="56">
        <v>44601</v>
      </c>
      <c r="Q208" s="39">
        <f>RANK(E208,$E$3:$E$485)</f>
        <v>205</v>
      </c>
      <c r="R208" s="2">
        <f>VLOOKUP(C208,Quals!$A$2:$C$23,3,FALSE)</f>
        <v>1173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>B209&amp;C209</f>
        <v>James JOYCEYhammer-throw</v>
      </c>
      <c r="B209" t="s">
        <v>795</v>
      </c>
      <c r="C209" s="6" t="s">
        <v>42</v>
      </c>
      <c r="D209" s="5">
        <v>36445</v>
      </c>
      <c r="E209">
        <v>1018</v>
      </c>
      <c r="F209" s="2">
        <v>4</v>
      </c>
      <c r="G209">
        <v>1029</v>
      </c>
      <c r="H209">
        <v>1002</v>
      </c>
      <c r="I209">
        <v>1002</v>
      </c>
      <c r="J209">
        <v>1002</v>
      </c>
      <c r="K209">
        <v>990</v>
      </c>
      <c r="L209" s="5">
        <v>44638</v>
      </c>
      <c r="M209" s="5">
        <v>44319</v>
      </c>
      <c r="N209" s="5">
        <v>44316</v>
      </c>
      <c r="O209" s="5">
        <v>44646</v>
      </c>
      <c r="P209" s="56">
        <v>44329</v>
      </c>
      <c r="Q209" s="39">
        <f>RANK(E209,$E$3:$E$485)</f>
        <v>207</v>
      </c>
      <c r="R209" s="2">
        <f>VLOOKUP(C209,Quals!$A$2:$C$23,3,FALSE)</f>
        <v>1164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>B210&amp;C210</f>
        <v>Carl COOREY-EWINGS100m</v>
      </c>
      <c r="B210" t="s">
        <v>525</v>
      </c>
      <c r="C210" s="5" t="s">
        <v>2</v>
      </c>
      <c r="D210" s="5">
        <v>35908</v>
      </c>
      <c r="E210">
        <v>1017</v>
      </c>
      <c r="F210" s="2">
        <v>21</v>
      </c>
      <c r="G210">
        <v>1053</v>
      </c>
      <c r="H210">
        <v>1008</v>
      </c>
      <c r="I210">
        <v>1008</v>
      </c>
      <c r="J210">
        <v>996</v>
      </c>
      <c r="K210">
        <v>996</v>
      </c>
      <c r="L210" s="5">
        <v>44625</v>
      </c>
      <c r="M210" s="5">
        <v>44303</v>
      </c>
      <c r="N210" s="5">
        <v>44611</v>
      </c>
      <c r="O210" s="5">
        <v>44604</v>
      </c>
      <c r="P210" s="56">
        <v>44611</v>
      </c>
      <c r="Q210" s="39">
        <f>RANK(E210,$E$3:$E$485)</f>
        <v>208</v>
      </c>
      <c r="R210" s="2">
        <f>VLOOKUP(C210,Quals!$A$2:$C$23,3,FALSE)</f>
        <v>1189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>B211&amp;C211</f>
        <v>Matthew RIZZO100m</v>
      </c>
      <c r="B211" t="s">
        <v>524</v>
      </c>
      <c r="C211" s="5" t="s">
        <v>2</v>
      </c>
      <c r="D211" s="5">
        <v>36078</v>
      </c>
      <c r="E211">
        <v>1017</v>
      </c>
      <c r="F211" s="2">
        <v>22</v>
      </c>
      <c r="G211">
        <v>1043</v>
      </c>
      <c r="H211">
        <v>1021</v>
      </c>
      <c r="I211">
        <v>1018</v>
      </c>
      <c r="J211">
        <v>992</v>
      </c>
      <c r="K211">
        <v>990</v>
      </c>
      <c r="L211" s="5">
        <v>44576</v>
      </c>
      <c r="M211" s="5">
        <v>44611</v>
      </c>
      <c r="N211" s="5">
        <v>44611</v>
      </c>
      <c r="O211" s="5">
        <v>44604</v>
      </c>
      <c r="P211" s="56">
        <v>44639</v>
      </c>
      <c r="Q211" s="39">
        <f>RANK(E211,$E$3:$E$485)</f>
        <v>208</v>
      </c>
      <c r="R211" s="2">
        <f>VLOOKUP(C211,Quals!$A$2:$C$23,3,FALSE)</f>
        <v>1189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>B212&amp;C212</f>
        <v>Ashley WONG100m</v>
      </c>
      <c r="B212" t="s">
        <v>520</v>
      </c>
      <c r="C212" s="5" t="s">
        <v>2</v>
      </c>
      <c r="D212" s="5">
        <v>38240</v>
      </c>
      <c r="E212">
        <v>1017</v>
      </c>
      <c r="F212" s="2">
        <v>23</v>
      </c>
      <c r="G212">
        <v>1018</v>
      </c>
      <c r="H212">
        <v>1011</v>
      </c>
      <c r="I212">
        <v>1018</v>
      </c>
      <c r="J212">
        <v>1008</v>
      </c>
      <c r="K212">
        <v>993</v>
      </c>
      <c r="L212" s="5">
        <v>44534</v>
      </c>
      <c r="M212" s="5">
        <v>44485</v>
      </c>
      <c r="N212" s="5">
        <v>44352</v>
      </c>
      <c r="O212" s="5">
        <v>44464</v>
      </c>
      <c r="P212" s="56">
        <v>44527</v>
      </c>
      <c r="Q212" s="39">
        <f>RANK(E212,$E$3:$E$485)</f>
        <v>208</v>
      </c>
      <c r="R212" s="2">
        <f>VLOOKUP(C212,Quals!$A$2:$C$23,3,FALSE)</f>
        <v>1189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>B213&amp;C213</f>
        <v>Jaxon HAYMAN400m</v>
      </c>
      <c r="B213" t="s">
        <v>568</v>
      </c>
      <c r="C213" s="5" t="s">
        <v>26</v>
      </c>
      <c r="D213" s="5">
        <v>35932</v>
      </c>
      <c r="E213">
        <v>1017</v>
      </c>
      <c r="F213" s="2">
        <v>13</v>
      </c>
      <c r="G213">
        <v>1029</v>
      </c>
      <c r="H213">
        <v>1014</v>
      </c>
      <c r="I213">
        <v>1015</v>
      </c>
      <c r="J213">
        <v>1027</v>
      </c>
      <c r="K213">
        <v>956</v>
      </c>
      <c r="L213" s="5">
        <v>44590</v>
      </c>
      <c r="M213" s="5">
        <v>44625</v>
      </c>
      <c r="N213" s="5">
        <v>44604</v>
      </c>
      <c r="O213" s="5">
        <v>44534</v>
      </c>
      <c r="P213" s="56">
        <v>44301</v>
      </c>
      <c r="Q213" s="39">
        <f>RANK(E213,$E$3:$E$485)</f>
        <v>208</v>
      </c>
      <c r="R213" s="2">
        <f>VLOOKUP(C213,Quals!$A$2:$C$23,3,FALSE)</f>
        <v>1187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>B214&amp;C214</f>
        <v>Adam KOPP400m</v>
      </c>
      <c r="B214" t="s">
        <v>575</v>
      </c>
      <c r="C214" s="5" t="s">
        <v>26</v>
      </c>
      <c r="D214" s="5">
        <v>36178</v>
      </c>
      <c r="E214">
        <v>1017</v>
      </c>
      <c r="F214" s="2">
        <v>14</v>
      </c>
      <c r="G214">
        <v>1020</v>
      </c>
      <c r="H214">
        <v>1020</v>
      </c>
      <c r="I214">
        <v>993</v>
      </c>
      <c r="J214">
        <v>991</v>
      </c>
      <c r="K214">
        <v>978</v>
      </c>
      <c r="L214" s="5">
        <v>44533</v>
      </c>
      <c r="M214" s="5">
        <v>44603</v>
      </c>
      <c r="N214" s="5">
        <v>44281</v>
      </c>
      <c r="O214" s="5">
        <v>44568</v>
      </c>
      <c r="P214" s="56">
        <v>44611</v>
      </c>
      <c r="Q214" s="39">
        <f>RANK(E214,$E$3:$E$485)</f>
        <v>208</v>
      </c>
      <c r="R214" s="2">
        <f>VLOOKUP(C214,Quals!$A$2:$C$23,3,FALSE)</f>
        <v>1187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>B215&amp;C215</f>
        <v>Williams LEWIS1500m</v>
      </c>
      <c r="B215" t="s">
        <v>888</v>
      </c>
      <c r="C215" s="5" t="s">
        <v>28</v>
      </c>
      <c r="D215" s="5">
        <v>36793</v>
      </c>
      <c r="E215">
        <v>1017</v>
      </c>
      <c r="F215" s="2">
        <v>23</v>
      </c>
      <c r="G215">
        <v>1048</v>
      </c>
      <c r="H215">
        <v>1028</v>
      </c>
      <c r="I215">
        <v>997</v>
      </c>
      <c r="J215">
        <v>970</v>
      </c>
      <c r="K215">
        <v>945</v>
      </c>
      <c r="L215" s="5">
        <v>44639</v>
      </c>
      <c r="M215" s="5">
        <v>44630</v>
      </c>
      <c r="N215" s="5">
        <v>44546</v>
      </c>
      <c r="O215" s="5">
        <v>44587</v>
      </c>
      <c r="P215" s="56">
        <v>44611</v>
      </c>
      <c r="Q215" s="39">
        <f>RANK(E215,$E$3:$E$485)</f>
        <v>208</v>
      </c>
      <c r="R215" s="2">
        <f>VLOOKUP(C215,Quals!$A$2:$C$23,3,FALSE)</f>
        <v>1175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>B216&amp;C216</f>
        <v>Lachlan KENNEDY100m</v>
      </c>
      <c r="B216" t="s">
        <v>521</v>
      </c>
      <c r="C216" s="6" t="s">
        <v>2</v>
      </c>
      <c r="D216" s="5">
        <v>44640</v>
      </c>
      <c r="E216">
        <v>1016</v>
      </c>
      <c r="F216" s="2">
        <v>24</v>
      </c>
      <c r="G216">
        <v>1037</v>
      </c>
      <c r="H216">
        <v>1009</v>
      </c>
      <c r="I216">
        <v>1012</v>
      </c>
      <c r="J216">
        <v>1011</v>
      </c>
      <c r="K216">
        <v>990</v>
      </c>
      <c r="L216" s="5">
        <v>44464</v>
      </c>
      <c r="M216" s="5">
        <v>44625</v>
      </c>
      <c r="N216" s="5">
        <v>44597</v>
      </c>
      <c r="O216" s="5">
        <v>44639</v>
      </c>
      <c r="P216" s="56">
        <v>44471</v>
      </c>
      <c r="Q216" s="39">
        <f>RANK(E216,$E$3:$E$485)</f>
        <v>214</v>
      </c>
      <c r="R216" s="2">
        <f>VLOOKUP(C216,Quals!$A$2:$C$23,3,FALSE)</f>
        <v>1189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>B217&amp;C217</f>
        <v>Dylan BURROWS800m</v>
      </c>
      <c r="B217" t="s">
        <v>619</v>
      </c>
      <c r="C217" s="5" t="s">
        <v>27</v>
      </c>
      <c r="D217" s="5">
        <v>36343</v>
      </c>
      <c r="E217">
        <v>1016</v>
      </c>
      <c r="F217" s="2">
        <v>18</v>
      </c>
      <c r="G217">
        <v>1047</v>
      </c>
      <c r="H217">
        <v>1028</v>
      </c>
      <c r="I217">
        <v>1000</v>
      </c>
      <c r="J217">
        <v>1001</v>
      </c>
      <c r="K217">
        <v>987</v>
      </c>
      <c r="L217" s="5">
        <v>44610</v>
      </c>
      <c r="M217" s="5">
        <v>44618</v>
      </c>
      <c r="N217" s="5">
        <v>44604</v>
      </c>
      <c r="O217" s="5">
        <v>44331</v>
      </c>
      <c r="P217" s="56">
        <v>44310</v>
      </c>
      <c r="Q217" s="39">
        <f>RANK(E217,$E$3:$E$485)</f>
        <v>214</v>
      </c>
      <c r="R217" s="2">
        <f>VLOOKUP(C217,Quals!$A$2:$C$23,3,FALSE)</f>
        <v>1167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>B218&amp;C218</f>
        <v>Tim FRASER20km-race-walking</v>
      </c>
      <c r="B218" t="s">
        <v>816</v>
      </c>
      <c r="C218" s="5" t="s">
        <v>81</v>
      </c>
      <c r="D218" s="5">
        <v>2000</v>
      </c>
      <c r="E218">
        <v>1016</v>
      </c>
      <c r="F218" s="2">
        <v>8</v>
      </c>
      <c r="G218">
        <v>1038</v>
      </c>
      <c r="H218">
        <v>974</v>
      </c>
      <c r="I218">
        <v>939</v>
      </c>
      <c r="L218" s="5">
        <v>44605</v>
      </c>
      <c r="M218" s="5">
        <v>44650</v>
      </c>
      <c r="N218" s="5">
        <v>44282</v>
      </c>
      <c r="O218" s="5"/>
      <c r="P218" s="56"/>
      <c r="Q218" s="39">
        <f>RANK(E218,$E$3:$E$485)</f>
        <v>214</v>
      </c>
      <c r="R218" s="2">
        <f>VLOOKUP(C218,Quals!$A$2:$C$23,3,FALSE)</f>
        <v>1149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>B219&amp;C219</f>
        <v>Reece HOLDER400m</v>
      </c>
      <c r="B219" t="s">
        <v>583</v>
      </c>
      <c r="C219" s="5" t="s">
        <v>26</v>
      </c>
      <c r="D219" s="5">
        <v>37488</v>
      </c>
      <c r="E219">
        <v>1015</v>
      </c>
      <c r="F219" s="2">
        <v>15</v>
      </c>
      <c r="G219">
        <v>1059</v>
      </c>
      <c r="H219">
        <v>1035</v>
      </c>
      <c r="I219">
        <v>1015</v>
      </c>
      <c r="J219">
        <v>974</v>
      </c>
      <c r="K219">
        <v>933</v>
      </c>
      <c r="L219" s="5">
        <v>44299</v>
      </c>
      <c r="M219" s="5">
        <v>44625</v>
      </c>
      <c r="N219" s="5">
        <v>44352</v>
      </c>
      <c r="O219" s="5">
        <v>44298</v>
      </c>
      <c r="P219" s="56">
        <v>44282</v>
      </c>
      <c r="Q219" s="39">
        <f>RANK(E219,$E$3:$E$485)</f>
        <v>217</v>
      </c>
      <c r="R219" s="2">
        <f>VLOOKUP(C219,Quals!$A$2:$C$23,3,FALSE)</f>
        <v>1187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>B220&amp;C220</f>
        <v>Duncan CAMERON200m</v>
      </c>
      <c r="B220" t="s">
        <v>560</v>
      </c>
      <c r="C220" s="5" t="s">
        <v>25</v>
      </c>
      <c r="D220" s="5">
        <v>35383</v>
      </c>
      <c r="E220">
        <v>1014</v>
      </c>
      <c r="F220" s="2">
        <v>16</v>
      </c>
      <c r="G220">
        <v>1027</v>
      </c>
      <c r="H220">
        <v>1002</v>
      </c>
      <c r="I220">
        <v>1002</v>
      </c>
      <c r="J220">
        <v>1002</v>
      </c>
      <c r="K220">
        <v>994</v>
      </c>
      <c r="L220" s="5">
        <v>44612</v>
      </c>
      <c r="M220" s="5">
        <v>44597</v>
      </c>
      <c r="N220" s="5">
        <v>44632</v>
      </c>
      <c r="O220" s="5">
        <v>44612</v>
      </c>
      <c r="P220" s="56">
        <v>44304</v>
      </c>
      <c r="Q220" s="39">
        <f>RANK(E220,$E$3:$E$485)</f>
        <v>218</v>
      </c>
      <c r="R220" s="2">
        <f>VLOOKUP(C220,Quals!$A$2:$C$23,3,FALSE)</f>
        <v>1182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>B221&amp;C221</f>
        <v>Obssa YOUSSOUF800m</v>
      </c>
      <c r="B221" t="s">
        <v>609</v>
      </c>
      <c r="C221" s="5" t="s">
        <v>27</v>
      </c>
      <c r="D221" s="5">
        <v>36329</v>
      </c>
      <c r="E221">
        <v>1014</v>
      </c>
      <c r="F221" s="2">
        <v>19</v>
      </c>
      <c r="G221">
        <v>1046</v>
      </c>
      <c r="H221">
        <v>1057</v>
      </c>
      <c r="I221">
        <v>1023</v>
      </c>
      <c r="J221">
        <v>978</v>
      </c>
      <c r="K221">
        <v>943</v>
      </c>
      <c r="L221" s="5">
        <v>44310</v>
      </c>
      <c r="M221" s="5">
        <v>44302</v>
      </c>
      <c r="N221" s="5">
        <v>44282</v>
      </c>
      <c r="O221" s="5">
        <v>44301</v>
      </c>
      <c r="P221" s="56">
        <v>44309</v>
      </c>
      <c r="Q221" s="39">
        <f>RANK(E221,$E$3:$E$485)</f>
        <v>218</v>
      </c>
      <c r="R221" s="2">
        <f>VLOOKUP(C221,Quals!$A$2:$C$23,3,FALSE)</f>
        <v>1167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>B222&amp;C222</f>
        <v>Callum RORISON400m</v>
      </c>
      <c r="B222" t="s">
        <v>590</v>
      </c>
      <c r="C222" s="5" t="s">
        <v>26</v>
      </c>
      <c r="D222" s="5">
        <v>36946</v>
      </c>
      <c r="E222">
        <v>1012</v>
      </c>
      <c r="F222" s="2">
        <v>16</v>
      </c>
      <c r="G222">
        <v>1050</v>
      </c>
      <c r="H222">
        <v>1024</v>
      </c>
      <c r="I222">
        <v>989</v>
      </c>
      <c r="J222">
        <v>971</v>
      </c>
      <c r="K222">
        <v>959</v>
      </c>
      <c r="L222" s="5">
        <v>44632</v>
      </c>
      <c r="M222" s="5">
        <v>44590</v>
      </c>
      <c r="N222" s="5">
        <v>44625</v>
      </c>
      <c r="O222" s="5">
        <v>44548</v>
      </c>
      <c r="P222" s="56">
        <v>44301</v>
      </c>
      <c r="Q222" s="39">
        <f>RANK(E222,$E$3:$E$485)</f>
        <v>220</v>
      </c>
      <c r="R222" s="2">
        <f>VLOOKUP(C222,Quals!$A$2:$C$23,3,FALSE)</f>
        <v>1187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>B223&amp;C223</f>
        <v>Thomas HUNT400mh</v>
      </c>
      <c r="B223" t="s">
        <v>725</v>
      </c>
      <c r="C223" s="5" t="s">
        <v>33</v>
      </c>
      <c r="D223" s="5">
        <v>37167</v>
      </c>
      <c r="E223">
        <v>1012</v>
      </c>
      <c r="F223" s="2">
        <v>7</v>
      </c>
      <c r="G223">
        <v>1022</v>
      </c>
      <c r="H223">
        <v>988</v>
      </c>
      <c r="I223">
        <v>1012</v>
      </c>
      <c r="J223">
        <v>982</v>
      </c>
      <c r="K223">
        <v>969</v>
      </c>
      <c r="L223" s="5">
        <v>44280</v>
      </c>
      <c r="M223" s="5">
        <v>44304</v>
      </c>
      <c r="N223" s="5">
        <v>44302</v>
      </c>
      <c r="O223" s="5">
        <v>44625</v>
      </c>
      <c r="P223" s="56">
        <v>44618</v>
      </c>
      <c r="Q223" s="39">
        <f>RANK(E223,$E$3:$E$485)</f>
        <v>220</v>
      </c>
      <c r="R223" s="2">
        <f>VLOOKUP(C223,Quals!$A$2:$C$23,3,FALSE)</f>
        <v>1185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>B224&amp;C224</f>
        <v>Angus CLARKhigh-jump</v>
      </c>
      <c r="B224" t="s">
        <v>763</v>
      </c>
      <c r="C224" s="5" t="s">
        <v>35</v>
      </c>
      <c r="D224" s="5">
        <v>36930</v>
      </c>
      <c r="E224">
        <v>1012</v>
      </c>
      <c r="F224" s="2">
        <v>6</v>
      </c>
      <c r="G224">
        <v>1019</v>
      </c>
      <c r="H224">
        <v>1002</v>
      </c>
      <c r="I224">
        <v>1002</v>
      </c>
      <c r="J224">
        <v>958</v>
      </c>
      <c r="K224">
        <v>967</v>
      </c>
      <c r="L224" s="5">
        <v>44308</v>
      </c>
      <c r="M224" s="5">
        <v>44610</v>
      </c>
      <c r="N224" s="5">
        <v>44520</v>
      </c>
      <c r="O224" s="5">
        <v>44303</v>
      </c>
      <c r="P224" s="56">
        <v>44632</v>
      </c>
      <c r="Q224" s="39">
        <f>RANK(E224,$E$3:$E$485)</f>
        <v>220</v>
      </c>
      <c r="R224" s="2">
        <f>VLOOKUP(C224,Quals!$A$2:$C$23,3,FALSE)</f>
        <v>1206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>B225&amp;C225</f>
        <v>Sebastian REYNEKEdecathlon</v>
      </c>
      <c r="B225" t="s">
        <v>809</v>
      </c>
      <c r="C225" s="5" t="s">
        <v>44</v>
      </c>
      <c r="D225" s="5">
        <v>36975</v>
      </c>
      <c r="E225">
        <v>1012</v>
      </c>
      <c r="F225" s="2">
        <v>7</v>
      </c>
      <c r="G225">
        <v>1013</v>
      </c>
      <c r="H225">
        <v>1002</v>
      </c>
      <c r="L225" s="5">
        <v>44234</v>
      </c>
      <c r="M225" s="5">
        <v>44614</v>
      </c>
      <c r="N225" s="5"/>
      <c r="O225" s="5"/>
      <c r="P225" s="56"/>
      <c r="Q225" s="39">
        <f>RANK(E225,$E$3:$E$485)</f>
        <v>220</v>
      </c>
      <c r="R225" s="2">
        <f>VLOOKUP(C225,Quals!$A$2:$C$23,3,FALSE)</f>
        <v>1181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>B226&amp;C226</f>
        <v>Jack ANSTEY800m</v>
      </c>
      <c r="B226" t="s">
        <v>613</v>
      </c>
      <c r="C226" s="5" t="s">
        <v>27</v>
      </c>
      <c r="D226" s="5">
        <v>35528</v>
      </c>
      <c r="E226">
        <v>1011</v>
      </c>
      <c r="F226" s="2">
        <v>20</v>
      </c>
      <c r="G226">
        <v>1041</v>
      </c>
      <c r="H226">
        <v>1020</v>
      </c>
      <c r="I226">
        <v>985</v>
      </c>
      <c r="J226">
        <v>987</v>
      </c>
      <c r="K226">
        <v>982</v>
      </c>
      <c r="L226" s="5">
        <v>44332</v>
      </c>
      <c r="M226" s="5">
        <v>44331</v>
      </c>
      <c r="N226" s="5">
        <v>44288</v>
      </c>
      <c r="O226" s="5">
        <v>44323</v>
      </c>
      <c r="P226" s="56">
        <v>44310</v>
      </c>
      <c r="Q226" s="39">
        <f>RANK(E226,$E$3:$E$485)</f>
        <v>224</v>
      </c>
      <c r="R226" s="2">
        <f>VLOOKUP(C226,Quals!$A$2:$C$23,3,FALSE)</f>
        <v>1167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>B227&amp;C227</f>
        <v>Aiden HINSONtriple-jump</v>
      </c>
      <c r="B227" t="s">
        <v>740</v>
      </c>
      <c r="C227" s="5" t="s">
        <v>38</v>
      </c>
      <c r="D227" s="5">
        <v>37777</v>
      </c>
      <c r="E227">
        <v>1011</v>
      </c>
      <c r="F227" s="2">
        <v>8</v>
      </c>
      <c r="G227">
        <v>1054</v>
      </c>
      <c r="H227">
        <v>1006</v>
      </c>
      <c r="I227">
        <v>1002</v>
      </c>
      <c r="J227">
        <v>993</v>
      </c>
      <c r="K227">
        <v>930</v>
      </c>
      <c r="L227" s="5">
        <v>44583</v>
      </c>
      <c r="M227" s="5">
        <v>44285</v>
      </c>
      <c r="N227" s="5">
        <v>44569</v>
      </c>
      <c r="O227" s="5">
        <v>44301</v>
      </c>
      <c r="P227" s="56">
        <v>44548</v>
      </c>
      <c r="Q227" s="39">
        <f>RANK(E227,$E$3:$E$485)</f>
        <v>224</v>
      </c>
      <c r="R227" s="2">
        <f>VLOOKUP(C227,Quals!$A$2:$C$23,3,FALSE)</f>
        <v>1179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>B228&amp;C228</f>
        <v>Ashley MOLONEYpole-vault</v>
      </c>
      <c r="B228" t="s">
        <v>513</v>
      </c>
      <c r="C228" s="5" t="s">
        <v>36</v>
      </c>
      <c r="D228" s="5">
        <v>36598</v>
      </c>
      <c r="E228">
        <v>1011</v>
      </c>
      <c r="F228" s="2">
        <v>9</v>
      </c>
      <c r="G228">
        <v>1007</v>
      </c>
      <c r="H228">
        <v>1021</v>
      </c>
      <c r="I228">
        <v>967</v>
      </c>
      <c r="J228">
        <v>994</v>
      </c>
      <c r="K228">
        <v>994</v>
      </c>
      <c r="L228" s="5">
        <v>44395</v>
      </c>
      <c r="M228" s="5">
        <v>44639</v>
      </c>
      <c r="N228" s="5">
        <v>44366</v>
      </c>
      <c r="O228" s="5">
        <v>43642</v>
      </c>
      <c r="P228" s="56">
        <v>44413</v>
      </c>
      <c r="Q228" s="39">
        <f>RANK(E228,$E$3:$E$485)</f>
        <v>224</v>
      </c>
      <c r="R228" s="2">
        <f>VLOOKUP(C228,Quals!$A$2:$C$23,3,FALSE)</f>
        <v>1212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>B229&amp;C229</f>
        <v>Dean MENZIESmarathon</v>
      </c>
      <c r="B229" t="s">
        <v>713</v>
      </c>
      <c r="C229" t="s">
        <v>82</v>
      </c>
      <c r="D229" s="5">
        <v>32177</v>
      </c>
      <c r="E229">
        <v>1011</v>
      </c>
      <c r="F229" s="2">
        <v>7</v>
      </c>
      <c r="G229">
        <v>1020</v>
      </c>
      <c r="H229">
        <v>1001</v>
      </c>
      <c r="L229" s="5">
        <v>44486</v>
      </c>
      <c r="M229" s="5">
        <v>43898</v>
      </c>
      <c r="N229" s="5"/>
      <c r="O229" s="5"/>
      <c r="P229" s="56"/>
      <c r="Q229" s="39">
        <f>RANK(E229,$E$3:$E$485)</f>
        <v>224</v>
      </c>
      <c r="R229" s="2" t="str">
        <f>VLOOKUP(C229,Quals!$A$2:$C$23,3,FALSE)</f>
        <v>Discr.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>B230&amp;C230</f>
        <v>Daniel BLEST400m</v>
      </c>
      <c r="B230" t="s">
        <v>571</v>
      </c>
      <c r="C230" s="5" t="s">
        <v>26</v>
      </c>
      <c r="D230" s="5">
        <v>37474</v>
      </c>
      <c r="E230">
        <v>1010</v>
      </c>
      <c r="F230" s="2">
        <v>17</v>
      </c>
      <c r="G230">
        <v>1012</v>
      </c>
      <c r="H230">
        <v>1009</v>
      </c>
      <c r="I230">
        <v>994</v>
      </c>
      <c r="J230">
        <v>993</v>
      </c>
      <c r="K230">
        <v>985</v>
      </c>
      <c r="L230" s="5">
        <v>44604</v>
      </c>
      <c r="M230" s="5">
        <v>44590</v>
      </c>
      <c r="N230" s="5">
        <v>44576</v>
      </c>
      <c r="O230" s="5">
        <v>44625</v>
      </c>
      <c r="P230" s="56">
        <v>44586</v>
      </c>
      <c r="Q230" s="39">
        <f>RANK(E230,$E$3:$E$485)</f>
        <v>228</v>
      </c>
      <c r="R230" s="2">
        <f>VLOOKUP(C230,Quals!$A$2:$C$23,3,FALSE)</f>
        <v>1187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>B231&amp;C231</f>
        <v>DeGras AMEKATA800m</v>
      </c>
      <c r="B231" t="s">
        <v>626</v>
      </c>
      <c r="C231" s="6" t="s">
        <v>27</v>
      </c>
      <c r="D231" s="5">
        <v>44581</v>
      </c>
      <c r="E231">
        <v>1010</v>
      </c>
      <c r="F231" s="2">
        <v>21</v>
      </c>
      <c r="G231">
        <v>1016</v>
      </c>
      <c r="H231">
        <v>999</v>
      </c>
      <c r="I231">
        <v>1007</v>
      </c>
      <c r="J231">
        <v>992</v>
      </c>
      <c r="K231">
        <v>980</v>
      </c>
      <c r="L231" s="5">
        <v>44546</v>
      </c>
      <c r="M231" s="5">
        <v>44639</v>
      </c>
      <c r="N231" s="5">
        <v>44604</v>
      </c>
      <c r="O231" s="5">
        <v>44632</v>
      </c>
      <c r="P231" s="56">
        <v>44499</v>
      </c>
      <c r="Q231" s="39">
        <f>RANK(E231,$E$3:$E$485)</f>
        <v>228</v>
      </c>
      <c r="R231" s="2">
        <f>VLOOKUP(C231,Quals!$A$2:$C$23,3,FALSE)</f>
        <v>1167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>B232&amp;C232</f>
        <v>William BROWNhammer-throw</v>
      </c>
      <c r="B232" t="s">
        <v>797</v>
      </c>
      <c r="C232" s="6" t="s">
        <v>42</v>
      </c>
      <c r="D232" s="5">
        <v>35359</v>
      </c>
      <c r="E232">
        <v>1010</v>
      </c>
      <c r="F232" s="2">
        <v>5</v>
      </c>
      <c r="G232">
        <v>990</v>
      </c>
      <c r="H232">
        <v>956</v>
      </c>
      <c r="I232">
        <v>963</v>
      </c>
      <c r="J232">
        <v>977</v>
      </c>
      <c r="K232">
        <v>949</v>
      </c>
      <c r="L232" s="5">
        <v>44302</v>
      </c>
      <c r="M232" s="5">
        <v>44651</v>
      </c>
      <c r="N232" s="5">
        <v>44632</v>
      </c>
      <c r="O232" s="5">
        <v>44612</v>
      </c>
      <c r="P232" s="56">
        <v>44584</v>
      </c>
      <c r="Q232" s="39">
        <f>RANK(E232,$E$3:$E$485)</f>
        <v>228</v>
      </c>
      <c r="R232" s="2">
        <f>VLOOKUP(C232,Quals!$A$2:$C$23,3,FALSE)</f>
        <v>1164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>B233&amp;C233</f>
        <v>Jaryd CLIFFORD5000m</v>
      </c>
      <c r="B233" t="s">
        <v>654</v>
      </c>
      <c r="C233" s="5" t="s">
        <v>29</v>
      </c>
      <c r="D233" s="5">
        <v>36346</v>
      </c>
      <c r="E233">
        <v>1009</v>
      </c>
      <c r="F233" s="2">
        <v>18</v>
      </c>
      <c r="G233">
        <v>1078</v>
      </c>
      <c r="H233">
        <v>983</v>
      </c>
      <c r="I233">
        <v>933</v>
      </c>
      <c r="L233" s="5">
        <v>44632</v>
      </c>
      <c r="M233" s="5">
        <v>44365</v>
      </c>
      <c r="N233" s="5">
        <v>44604</v>
      </c>
      <c r="O233" s="5"/>
      <c r="P233" s="56"/>
      <c r="Q233" s="39">
        <f>RANK(E233,$E$3:$E$485)</f>
        <v>231</v>
      </c>
      <c r="R233" s="2">
        <f>VLOOKUP(C233,Quals!$A$2:$C$23,3,FALSE)</f>
        <v>1161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>B234&amp;C234</f>
        <v>Michael CRITICOSjavelin-throw</v>
      </c>
      <c r="B234" t="s">
        <v>803</v>
      </c>
      <c r="C234" s="5" t="s">
        <v>41</v>
      </c>
      <c r="D234" s="5">
        <v>34725</v>
      </c>
      <c r="E234">
        <v>1008</v>
      </c>
      <c r="F234" s="2">
        <v>7</v>
      </c>
      <c r="G234">
        <v>992</v>
      </c>
      <c r="H234">
        <v>994</v>
      </c>
      <c r="I234">
        <v>962</v>
      </c>
      <c r="J234">
        <v>953</v>
      </c>
      <c r="K234">
        <v>937</v>
      </c>
      <c r="L234" s="5">
        <v>44304</v>
      </c>
      <c r="M234" s="5">
        <v>44366</v>
      </c>
      <c r="N234" s="5">
        <v>44653</v>
      </c>
      <c r="O234" s="5">
        <v>44359</v>
      </c>
      <c r="P234" s="56">
        <v>44352</v>
      </c>
      <c r="Q234" s="39">
        <f>RANK(E234,$E$3:$E$485)</f>
        <v>232</v>
      </c>
      <c r="R234" s="2">
        <f>VLOOKUP(C234,Quals!$A$2:$C$23,3,FALSE)</f>
        <v>1173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>B235&amp;C235</f>
        <v>Martin CLARKdecathlon</v>
      </c>
      <c r="B235" t="s">
        <v>811</v>
      </c>
      <c r="C235" s="5" t="s">
        <v>44</v>
      </c>
      <c r="D235" s="5">
        <v>33932</v>
      </c>
      <c r="E235">
        <v>1008</v>
      </c>
      <c r="F235" s="2">
        <v>8</v>
      </c>
      <c r="G235">
        <v>970</v>
      </c>
      <c r="H235">
        <v>961</v>
      </c>
      <c r="L235" s="5">
        <v>44549</v>
      </c>
      <c r="M235" s="5">
        <v>44653</v>
      </c>
      <c r="N235" s="5"/>
      <c r="O235" s="5"/>
      <c r="P235" s="56"/>
      <c r="Q235" s="39">
        <f>RANK(E235,$E$3:$E$485)</f>
        <v>232</v>
      </c>
      <c r="R235" s="2">
        <f>VLOOKUP(C235,Quals!$A$2:$C$23,3,FALSE)</f>
        <v>1181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>B236&amp;C236</f>
        <v>Sebastian SULTANA100m</v>
      </c>
      <c r="B236" t="s">
        <v>523</v>
      </c>
      <c r="C236" s="5" t="s">
        <v>2</v>
      </c>
      <c r="D236" s="5">
        <v>44701</v>
      </c>
      <c r="E236">
        <v>1006</v>
      </c>
      <c r="F236" s="2">
        <v>25</v>
      </c>
      <c r="G236">
        <v>1011</v>
      </c>
      <c r="H236">
        <v>993</v>
      </c>
      <c r="I236">
        <v>997</v>
      </c>
      <c r="J236">
        <v>1002</v>
      </c>
      <c r="K236">
        <v>996</v>
      </c>
      <c r="L236" s="5">
        <v>44597</v>
      </c>
      <c r="M236" s="5">
        <v>44618</v>
      </c>
      <c r="N236" s="5">
        <v>44527</v>
      </c>
      <c r="O236" s="5">
        <v>44639</v>
      </c>
      <c r="P236" s="56">
        <v>44548</v>
      </c>
      <c r="Q236" s="39">
        <f>RANK(E236,$E$3:$E$485)</f>
        <v>234</v>
      </c>
      <c r="R236" s="2">
        <f>VLOOKUP(C236,Quals!$A$2:$C$23,3,FALSE)</f>
        <v>1189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>B237&amp;C237</f>
        <v>Tyson BONNEY200m</v>
      </c>
      <c r="B237" t="s">
        <v>558</v>
      </c>
      <c r="C237" s="5" t="s">
        <v>25</v>
      </c>
      <c r="D237" s="5">
        <v>37340</v>
      </c>
      <c r="E237">
        <v>1006</v>
      </c>
      <c r="F237" s="2">
        <v>17</v>
      </c>
      <c r="G237">
        <v>1020</v>
      </c>
      <c r="H237">
        <v>1015</v>
      </c>
      <c r="I237">
        <v>991</v>
      </c>
      <c r="J237">
        <v>954</v>
      </c>
      <c r="K237">
        <v>978</v>
      </c>
      <c r="L237" s="5">
        <v>44282</v>
      </c>
      <c r="M237" s="5">
        <v>44300</v>
      </c>
      <c r="N237" s="5">
        <v>44304</v>
      </c>
      <c r="O237" s="5">
        <v>44352</v>
      </c>
      <c r="P237" s="56">
        <v>44527</v>
      </c>
      <c r="Q237" s="39">
        <f>RANK(E237,$E$3:$E$485)</f>
        <v>234</v>
      </c>
      <c r="R237" s="2">
        <f>VLOOKUP(C237,Quals!$A$2:$C$23,3,FALSE)</f>
        <v>1182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>B238&amp;C238</f>
        <v>Hayden TODD800m</v>
      </c>
      <c r="B238" t="s">
        <v>615</v>
      </c>
      <c r="C238" s="5" t="s">
        <v>27</v>
      </c>
      <c r="D238" s="5">
        <v>38532</v>
      </c>
      <c r="E238">
        <v>1005</v>
      </c>
      <c r="F238" s="2">
        <v>22</v>
      </c>
      <c r="G238">
        <v>1015</v>
      </c>
      <c r="H238">
        <v>991</v>
      </c>
      <c r="I238">
        <v>1004</v>
      </c>
      <c r="J238">
        <v>980</v>
      </c>
      <c r="K238">
        <v>978</v>
      </c>
      <c r="L238" s="5">
        <v>44589</v>
      </c>
      <c r="M238" s="5">
        <v>44597</v>
      </c>
      <c r="N238" s="5">
        <v>44282</v>
      </c>
      <c r="O238" s="5">
        <v>44520</v>
      </c>
      <c r="P238" s="56">
        <v>44540</v>
      </c>
      <c r="Q238" s="39">
        <f>RANK(E238,$E$3:$E$485)</f>
        <v>236</v>
      </c>
      <c r="R238" s="2">
        <f>VLOOKUP(C238,Quals!$A$2:$C$23,3,FALSE)</f>
        <v>1167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>B239&amp;C239</f>
        <v>Liam BOUDIN10000m</v>
      </c>
      <c r="B239" t="s">
        <v>699</v>
      </c>
      <c r="C239" s="5" t="s">
        <v>30</v>
      </c>
      <c r="D239" s="5">
        <v>35676</v>
      </c>
      <c r="E239">
        <v>1005</v>
      </c>
      <c r="F239" s="2">
        <v>16</v>
      </c>
      <c r="G239">
        <v>1009</v>
      </c>
      <c r="H239">
        <v>995</v>
      </c>
      <c r="L239" s="5">
        <v>44360</v>
      </c>
      <c r="M239" s="5">
        <v>44457</v>
      </c>
      <c r="N239" s="5"/>
      <c r="O239" s="5"/>
      <c r="P239" s="56"/>
      <c r="Q239" s="39">
        <f>RANK(E239,$E$3:$E$485)</f>
        <v>236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>B240&amp;C240</f>
        <v>Connor BOND200m</v>
      </c>
      <c r="B240" t="s">
        <v>532</v>
      </c>
      <c r="C240" s="5" t="s">
        <v>25</v>
      </c>
      <c r="D240" s="5">
        <v>44640</v>
      </c>
      <c r="E240">
        <v>1004</v>
      </c>
      <c r="F240" s="2">
        <v>18</v>
      </c>
      <c r="G240">
        <v>1038</v>
      </c>
      <c r="H240">
        <v>1009</v>
      </c>
      <c r="I240">
        <v>1012</v>
      </c>
      <c r="J240">
        <v>975</v>
      </c>
      <c r="K240">
        <v>947</v>
      </c>
      <c r="L240" s="5">
        <v>44619</v>
      </c>
      <c r="M240" s="5">
        <v>44527</v>
      </c>
      <c r="N240" s="5">
        <v>44569</v>
      </c>
      <c r="O240" s="5">
        <v>44540</v>
      </c>
      <c r="P240" s="56">
        <v>44540</v>
      </c>
      <c r="Q240" s="39">
        <f>RANK(E240,$E$3:$E$485)</f>
        <v>238</v>
      </c>
      <c r="R240" s="2">
        <f>VLOOKUP(C240,Quals!$A$2:$C$23,3,FALSE)</f>
        <v>1182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>B241&amp;C241</f>
        <v>Andrew GOSCHNIK200m</v>
      </c>
      <c r="B241" t="s">
        <v>563</v>
      </c>
      <c r="C241" s="5" t="s">
        <v>25</v>
      </c>
      <c r="D241" s="5">
        <v>44612</v>
      </c>
      <c r="E241">
        <v>1004</v>
      </c>
      <c r="F241" s="2">
        <v>19</v>
      </c>
      <c r="G241">
        <v>1022</v>
      </c>
      <c r="H241">
        <v>1020</v>
      </c>
      <c r="I241">
        <v>993</v>
      </c>
      <c r="J241">
        <v>987</v>
      </c>
      <c r="K241">
        <v>977</v>
      </c>
      <c r="L241" s="5">
        <v>44612</v>
      </c>
      <c r="M241" s="5">
        <v>44612</v>
      </c>
      <c r="N241" s="5">
        <v>44591</v>
      </c>
      <c r="O241" s="5">
        <v>44591</v>
      </c>
      <c r="P241" s="56">
        <v>44548</v>
      </c>
      <c r="Q241" s="39">
        <f>RANK(E241,$E$3:$E$485)</f>
        <v>238</v>
      </c>
      <c r="R241" s="2">
        <f>VLOOKUP(C241,Quals!$A$2:$C$23,3,FALSE)</f>
        <v>1182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>B242&amp;C242</f>
        <v>Luke MAJOR400m</v>
      </c>
      <c r="B242" t="s">
        <v>723</v>
      </c>
      <c r="C242" s="5" t="s">
        <v>26</v>
      </c>
      <c r="D242" s="5">
        <v>34494</v>
      </c>
      <c r="E242">
        <v>1004</v>
      </c>
      <c r="F242" s="2">
        <v>18</v>
      </c>
      <c r="G242">
        <v>1006</v>
      </c>
      <c r="H242">
        <v>1006</v>
      </c>
      <c r="I242">
        <v>1002</v>
      </c>
      <c r="J242">
        <v>985</v>
      </c>
      <c r="K242">
        <v>951</v>
      </c>
      <c r="L242" s="5">
        <v>44612</v>
      </c>
      <c r="M242" s="5">
        <v>44590</v>
      </c>
      <c r="N242" s="5">
        <v>44569</v>
      </c>
      <c r="O242" s="5">
        <v>44544</v>
      </c>
      <c r="P242" s="56">
        <v>44513</v>
      </c>
      <c r="Q242" s="39">
        <f>RANK(E242,$E$3:$E$485)</f>
        <v>238</v>
      </c>
      <c r="R242" s="2">
        <f>VLOOKUP(C242,Quals!$A$2:$C$23,3,FALSE)</f>
        <v>1187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>B243&amp;C243</f>
        <v>Neil JANSEjavelin-throw</v>
      </c>
      <c r="B243" t="s">
        <v>1058</v>
      </c>
      <c r="C243" s="5" t="s">
        <v>41</v>
      </c>
      <c r="D243" s="5">
        <v>36822</v>
      </c>
      <c r="E243">
        <v>1002</v>
      </c>
      <c r="F243" s="2">
        <v>8</v>
      </c>
      <c r="G243">
        <v>1029</v>
      </c>
      <c r="H243">
        <v>1015</v>
      </c>
      <c r="I243">
        <v>1010</v>
      </c>
      <c r="J243">
        <v>981</v>
      </c>
      <c r="K243">
        <v>854</v>
      </c>
      <c r="L243" s="5">
        <v>44366</v>
      </c>
      <c r="M243" s="5">
        <v>44359</v>
      </c>
      <c r="N243" s="5">
        <v>44639</v>
      </c>
      <c r="O243" s="5">
        <v>44611</v>
      </c>
      <c r="P243" s="56">
        <v>44651</v>
      </c>
      <c r="Q243" s="39">
        <f>RANK(E243,$E$3:$E$485)</f>
        <v>241</v>
      </c>
      <c r="R243" s="2">
        <f>VLOOKUP(C243,Quals!$A$2:$C$23,3,FALSE)</f>
        <v>1173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>B244&amp;C244</f>
        <v>Kyle NICOLUSSI100m</v>
      </c>
      <c r="B244" t="s">
        <v>530</v>
      </c>
      <c r="C244" s="5" t="s">
        <v>2</v>
      </c>
      <c r="D244" s="5">
        <v>36381</v>
      </c>
      <c r="E244">
        <v>1001</v>
      </c>
      <c r="F244" s="2">
        <v>26</v>
      </c>
      <c r="G244">
        <v>1026</v>
      </c>
      <c r="H244">
        <v>989</v>
      </c>
      <c r="I244">
        <v>994</v>
      </c>
      <c r="J244">
        <v>986</v>
      </c>
      <c r="K244">
        <v>983</v>
      </c>
      <c r="L244" s="5">
        <v>44611</v>
      </c>
      <c r="M244" s="5">
        <v>44541</v>
      </c>
      <c r="N244" s="5">
        <v>44590</v>
      </c>
      <c r="O244" s="5">
        <v>44611</v>
      </c>
      <c r="P244" s="56">
        <v>44625</v>
      </c>
      <c r="Q244" s="39">
        <f>RANK(E244,$E$3:$E$485)</f>
        <v>242</v>
      </c>
      <c r="R244" s="2">
        <f>VLOOKUP(C244,Quals!$A$2:$C$23,3,FALSE)</f>
        <v>1189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>B245&amp;C245</f>
        <v>Kaleb CLARK200m</v>
      </c>
      <c r="B245" t="s">
        <v>531</v>
      </c>
      <c r="C245" s="5" t="s">
        <v>25</v>
      </c>
      <c r="D245" s="5">
        <v>38091</v>
      </c>
      <c r="E245">
        <v>1001</v>
      </c>
      <c r="F245" s="2">
        <v>20</v>
      </c>
      <c r="G245">
        <v>1008</v>
      </c>
      <c r="H245">
        <v>999</v>
      </c>
      <c r="I245">
        <v>984</v>
      </c>
      <c r="J245">
        <v>982</v>
      </c>
      <c r="K245">
        <v>982</v>
      </c>
      <c r="L245" s="5">
        <v>44471</v>
      </c>
      <c r="M245" s="5">
        <v>44481</v>
      </c>
      <c r="N245" s="5">
        <v>44591</v>
      </c>
      <c r="O245" s="5">
        <v>44465</v>
      </c>
      <c r="P245" s="56">
        <v>44485</v>
      </c>
      <c r="Q245" s="39">
        <f>RANK(E245,$E$3:$E$485)</f>
        <v>242</v>
      </c>
      <c r="R245" s="2">
        <f>VLOOKUP(C245,Quals!$A$2:$C$23,3,FALSE)</f>
        <v>1182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>B246&amp;C246</f>
        <v>Matthew FRIAR100m</v>
      </c>
      <c r="B246" t="s">
        <v>544</v>
      </c>
      <c r="C246" s="5" t="s">
        <v>2</v>
      </c>
      <c r="D246" s="5">
        <v>44640</v>
      </c>
      <c r="E246">
        <v>1000</v>
      </c>
      <c r="F246" s="2">
        <v>27</v>
      </c>
      <c r="G246">
        <v>1031</v>
      </c>
      <c r="H246">
        <v>1011</v>
      </c>
      <c r="I246">
        <v>983</v>
      </c>
      <c r="J246">
        <v>977</v>
      </c>
      <c r="K246">
        <v>959</v>
      </c>
      <c r="L246" s="5">
        <v>44632</v>
      </c>
      <c r="M246" s="5">
        <v>44639</v>
      </c>
      <c r="N246" s="5">
        <v>44597</v>
      </c>
      <c r="O246" s="5">
        <v>44569</v>
      </c>
      <c r="P246" s="56">
        <v>44602</v>
      </c>
      <c r="Q246" s="39">
        <f>RANK(E246,$E$3:$E$485)</f>
        <v>244</v>
      </c>
      <c r="R246" s="2">
        <f>VLOOKUP(C246,Quals!$A$2:$C$23,3,FALSE)</f>
        <v>1189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>B247&amp;C247</f>
        <v>Christopher GEORDAS100m</v>
      </c>
      <c r="B247" t="s">
        <v>529</v>
      </c>
      <c r="C247" s="5" t="s">
        <v>2</v>
      </c>
      <c r="D247" s="5">
        <v>37235</v>
      </c>
      <c r="E247">
        <v>1000</v>
      </c>
      <c r="F247" s="2">
        <v>28</v>
      </c>
      <c r="G247">
        <v>1005</v>
      </c>
      <c r="H247">
        <v>990</v>
      </c>
      <c r="I247">
        <v>1005</v>
      </c>
      <c r="J247">
        <v>977</v>
      </c>
      <c r="K247">
        <v>965</v>
      </c>
      <c r="L247" s="5">
        <v>44568</v>
      </c>
      <c r="M247" s="5">
        <v>44610</v>
      </c>
      <c r="N247" s="5">
        <v>44610</v>
      </c>
      <c r="O247" s="5">
        <v>44519</v>
      </c>
      <c r="P247" s="56">
        <v>44622</v>
      </c>
      <c r="Q247" s="39">
        <f>RANK(E247,$E$3:$E$485)</f>
        <v>244</v>
      </c>
      <c r="R247" s="2">
        <f>VLOOKUP(C247,Quals!$A$2:$C$23,3,FALSE)</f>
        <v>1189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>B248&amp;C248</f>
        <v>Jack BOULTON400m</v>
      </c>
      <c r="B248" t="s">
        <v>569</v>
      </c>
      <c r="C248" s="6" t="s">
        <v>26</v>
      </c>
      <c r="D248" s="5">
        <v>38152</v>
      </c>
      <c r="E248">
        <v>1000</v>
      </c>
      <c r="F248" s="2">
        <v>19</v>
      </c>
      <c r="G248">
        <v>1008</v>
      </c>
      <c r="H248">
        <v>1033</v>
      </c>
      <c r="I248">
        <v>1012</v>
      </c>
      <c r="J248">
        <v>949</v>
      </c>
      <c r="K248">
        <v>928</v>
      </c>
      <c r="L248" s="5">
        <v>44280</v>
      </c>
      <c r="M248" s="5">
        <v>44299</v>
      </c>
      <c r="N248" s="5">
        <v>44303</v>
      </c>
      <c r="O248" s="5">
        <v>44298</v>
      </c>
      <c r="P248" s="56">
        <v>44625</v>
      </c>
      <c r="Q248" s="39">
        <f>RANK(E248,$E$3:$E$485)</f>
        <v>244</v>
      </c>
      <c r="R248" s="2">
        <f>VLOOKUP(C248,Quals!$A$2:$C$23,3,FALSE)</f>
        <v>1187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>B249&amp;C249</f>
        <v>Michael TSOTSOS400mh</v>
      </c>
      <c r="B249" t="s">
        <v>598</v>
      </c>
      <c r="C249" s="5" t="s">
        <v>33</v>
      </c>
      <c r="D249" s="5">
        <v>36333</v>
      </c>
      <c r="E249">
        <v>1000</v>
      </c>
      <c r="F249" s="2">
        <v>8</v>
      </c>
      <c r="G249">
        <v>996</v>
      </c>
      <c r="H249">
        <v>976</v>
      </c>
      <c r="I249">
        <v>1010</v>
      </c>
      <c r="J249">
        <v>972</v>
      </c>
      <c r="K249">
        <v>975</v>
      </c>
      <c r="L249" s="5">
        <v>44618</v>
      </c>
      <c r="M249" s="5">
        <v>44639</v>
      </c>
      <c r="N249" s="5">
        <v>44576</v>
      </c>
      <c r="O249" s="5">
        <v>44280</v>
      </c>
      <c r="P249" s="56">
        <v>44602</v>
      </c>
      <c r="Q249" s="39">
        <f>RANK(E249,$E$3:$E$485)</f>
        <v>244</v>
      </c>
      <c r="R249" s="2">
        <f>VLOOKUP(C249,Quals!$A$2:$C$23,3,FALSE)</f>
        <v>1185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>B250&amp;C250</f>
        <v>Cedric DUBLERpole-vault</v>
      </c>
      <c r="B250" t="s">
        <v>717</v>
      </c>
      <c r="C250" s="5" t="s">
        <v>36</v>
      </c>
      <c r="D250" s="5">
        <v>34712</v>
      </c>
      <c r="E250">
        <v>1000</v>
      </c>
      <c r="F250" s="2">
        <v>10</v>
      </c>
      <c r="G250">
        <v>994</v>
      </c>
      <c r="H250">
        <v>994</v>
      </c>
      <c r="I250">
        <v>994</v>
      </c>
      <c r="J250">
        <v>994</v>
      </c>
      <c r="K250">
        <v>967</v>
      </c>
      <c r="L250" s="5">
        <v>44359</v>
      </c>
      <c r="M250" s="5">
        <v>44626</v>
      </c>
      <c r="N250" s="5">
        <v>43642</v>
      </c>
      <c r="O250" s="5">
        <v>44653</v>
      </c>
      <c r="P250" s="56">
        <v>44302</v>
      </c>
      <c r="Q250" s="39">
        <f>RANK(E250,$E$3:$E$485)</f>
        <v>244</v>
      </c>
      <c r="R250" s="2">
        <f>VLOOKUP(C250,Quals!$A$2:$C$23,3,FALSE)</f>
        <v>1212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>B251&amp;C251</f>
        <v>Cooper SHERMAN400m</v>
      </c>
      <c r="B251" t="s">
        <v>548</v>
      </c>
      <c r="C251" s="6" t="s">
        <v>26</v>
      </c>
      <c r="D251" s="5">
        <v>44671</v>
      </c>
      <c r="E251">
        <v>997</v>
      </c>
      <c r="F251" s="2">
        <v>20</v>
      </c>
      <c r="G251">
        <v>1032</v>
      </c>
      <c r="H251">
        <v>1011</v>
      </c>
      <c r="I251">
        <v>995</v>
      </c>
      <c r="J251">
        <v>959</v>
      </c>
      <c r="K251">
        <v>932</v>
      </c>
      <c r="L251" s="5">
        <v>44590</v>
      </c>
      <c r="M251" s="5">
        <v>44602</v>
      </c>
      <c r="N251" s="5">
        <v>44569</v>
      </c>
      <c r="O251" s="5">
        <v>44548</v>
      </c>
      <c r="P251" s="56">
        <v>44534</v>
      </c>
      <c r="Q251" s="39">
        <f>RANK(E251,$E$3:$E$485)</f>
        <v>249</v>
      </c>
      <c r="R251" s="2">
        <f>VLOOKUP(C251,Quals!$A$2:$C$23,3,FALSE)</f>
        <v>1187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>B252&amp;C252</f>
        <v>Matthew SCARR1500m</v>
      </c>
      <c r="B252" t="s">
        <v>662</v>
      </c>
      <c r="C252" s="5" t="s">
        <v>28</v>
      </c>
      <c r="D252" s="5">
        <v>36010</v>
      </c>
      <c r="E252">
        <v>997</v>
      </c>
      <c r="F252" s="2">
        <v>24</v>
      </c>
      <c r="G252">
        <v>1052</v>
      </c>
      <c r="H252">
        <v>1030</v>
      </c>
      <c r="I252">
        <v>1010</v>
      </c>
      <c r="J252">
        <v>977</v>
      </c>
      <c r="K252">
        <v>909</v>
      </c>
      <c r="L252" s="5">
        <v>44619</v>
      </c>
      <c r="M252" s="5">
        <v>44331</v>
      </c>
      <c r="N252" s="5">
        <v>44597</v>
      </c>
      <c r="O252" s="5">
        <v>44295</v>
      </c>
      <c r="P252" s="56">
        <v>44318</v>
      </c>
      <c r="Q252" s="39">
        <f>RANK(E252,$E$3:$E$485)</f>
        <v>249</v>
      </c>
      <c r="R252" s="2">
        <f>VLOOKUP(C252,Quals!$A$2:$C$23,3,FALSE)</f>
        <v>1175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>B253&amp;C253</f>
        <v>Leonard KING100m</v>
      </c>
      <c r="B253" t="s">
        <v>880</v>
      </c>
      <c r="C253" s="6" t="s">
        <v>2</v>
      </c>
      <c r="D253" s="5">
        <v>35649</v>
      </c>
      <c r="E253">
        <v>996</v>
      </c>
      <c r="F253" s="2">
        <v>29</v>
      </c>
      <c r="G253">
        <v>1031</v>
      </c>
      <c r="H253">
        <v>990</v>
      </c>
      <c r="I253">
        <v>997</v>
      </c>
      <c r="J253">
        <v>980</v>
      </c>
      <c r="K253">
        <v>974</v>
      </c>
      <c r="L253" s="5">
        <v>44548</v>
      </c>
      <c r="M253" s="5">
        <v>44590</v>
      </c>
      <c r="N253" s="5">
        <v>44590</v>
      </c>
      <c r="O253" s="5">
        <v>44590</v>
      </c>
      <c r="P253" s="56">
        <v>44625</v>
      </c>
      <c r="Q253" s="39">
        <f>RANK(E253,$E$3:$E$485)</f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>B254&amp;C254</f>
        <v>Max ROSIN800m</v>
      </c>
      <c r="B254" t="s">
        <v>614</v>
      </c>
      <c r="C254" s="5" t="s">
        <v>27</v>
      </c>
      <c r="D254" s="5">
        <v>44612</v>
      </c>
      <c r="E254">
        <v>996</v>
      </c>
      <c r="F254" s="2">
        <v>23</v>
      </c>
      <c r="G254">
        <v>1025</v>
      </c>
      <c r="H254">
        <v>1022</v>
      </c>
      <c r="I254">
        <v>976</v>
      </c>
      <c r="J254">
        <v>966</v>
      </c>
      <c r="K254">
        <v>962</v>
      </c>
      <c r="L254" s="5">
        <v>44301</v>
      </c>
      <c r="M254" s="5">
        <v>44282</v>
      </c>
      <c r="N254" s="5">
        <v>44279</v>
      </c>
      <c r="O254" s="5">
        <v>44287</v>
      </c>
      <c r="P254" s="56">
        <v>44548</v>
      </c>
      <c r="Q254" s="39">
        <f>RANK(E254,$E$3:$E$485)</f>
        <v>251</v>
      </c>
      <c r="R254" s="2">
        <f>VLOOKUP(C254,Quals!$A$2:$C$23,3,FALSE)</f>
        <v>1167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>B255&amp;C255</f>
        <v>Adam GODDARD1500m</v>
      </c>
      <c r="B255" t="s">
        <v>663</v>
      </c>
      <c r="C255" s="6" t="s">
        <v>28</v>
      </c>
      <c r="D255" s="5">
        <v>37826</v>
      </c>
      <c r="E255">
        <v>995</v>
      </c>
      <c r="F255" s="2">
        <v>25</v>
      </c>
      <c r="G255">
        <v>1011</v>
      </c>
      <c r="H255">
        <v>983</v>
      </c>
      <c r="I255">
        <v>974</v>
      </c>
      <c r="J255">
        <v>982</v>
      </c>
      <c r="K255">
        <v>941</v>
      </c>
      <c r="L255" s="5">
        <v>44630</v>
      </c>
      <c r="M255" s="5">
        <v>44281</v>
      </c>
      <c r="N255" s="5">
        <v>44611</v>
      </c>
      <c r="O255" s="5">
        <v>44299</v>
      </c>
      <c r="P255" s="56">
        <v>44352</v>
      </c>
      <c r="Q255" s="39">
        <f>RANK(E255,$E$3:$E$485)</f>
        <v>253</v>
      </c>
      <c r="R255" s="2">
        <f>VLOOKUP(C255,Quals!$A$2:$C$23,3,FALSE)</f>
        <v>1175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>B256&amp;C256</f>
        <v>Liam GEORGILOPOULOSpole-vault</v>
      </c>
      <c r="B256" t="s">
        <v>777</v>
      </c>
      <c r="C256" s="5" t="s">
        <v>36</v>
      </c>
      <c r="D256" s="5">
        <v>37868</v>
      </c>
      <c r="E256">
        <v>995</v>
      </c>
      <c r="F256" s="2">
        <v>11</v>
      </c>
      <c r="G256">
        <v>1007</v>
      </c>
      <c r="H256">
        <v>994</v>
      </c>
      <c r="I256">
        <v>953</v>
      </c>
      <c r="J256">
        <v>940</v>
      </c>
      <c r="K256">
        <v>940</v>
      </c>
      <c r="L256" s="5">
        <v>44597</v>
      </c>
      <c r="M256" s="5">
        <v>44527</v>
      </c>
      <c r="N256" s="5">
        <v>44632</v>
      </c>
      <c r="O256" s="5">
        <v>44653</v>
      </c>
      <c r="P256" s="56">
        <v>44352</v>
      </c>
      <c r="Q256" s="39">
        <f>RANK(E256,$E$3:$E$485)</f>
        <v>253</v>
      </c>
      <c r="R256" s="2">
        <f>VLOOKUP(C256,Quals!$A$2:$C$23,3,FALSE)</f>
        <v>1212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>B257&amp;C257</f>
        <v>Declan CARMANdiscus-throw</v>
      </c>
      <c r="B257" t="s">
        <v>784</v>
      </c>
      <c r="C257" s="6" t="s">
        <v>40</v>
      </c>
      <c r="D257" s="5">
        <v>37069</v>
      </c>
      <c r="E257">
        <v>995</v>
      </c>
      <c r="F257" s="2">
        <v>3</v>
      </c>
      <c r="G257">
        <v>995</v>
      </c>
      <c r="H257">
        <v>976</v>
      </c>
      <c r="I257">
        <v>976</v>
      </c>
      <c r="J257">
        <v>989</v>
      </c>
      <c r="K257">
        <v>969</v>
      </c>
      <c r="L257" s="5">
        <v>44618</v>
      </c>
      <c r="M257" s="5">
        <v>44541</v>
      </c>
      <c r="N257" s="5">
        <v>44584</v>
      </c>
      <c r="O257" s="5">
        <v>44548</v>
      </c>
      <c r="P257" s="56">
        <v>44590</v>
      </c>
      <c r="Q257" s="39">
        <f>RANK(E257,$E$3:$E$485)</f>
        <v>253</v>
      </c>
      <c r="R257" s="2">
        <f>VLOOKUP(C257,Quals!$A$2:$C$23,3,FALSE)</f>
        <v>1171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>B258&amp;C258</f>
        <v>Michael HANSFORD100m</v>
      </c>
      <c r="B258" t="s">
        <v>533</v>
      </c>
      <c r="C258" s="5" t="s">
        <v>2</v>
      </c>
      <c r="D258" s="5">
        <v>35751</v>
      </c>
      <c r="E258">
        <v>993</v>
      </c>
      <c r="F258" s="2">
        <v>30</v>
      </c>
      <c r="G258">
        <v>1011</v>
      </c>
      <c r="H258">
        <v>1005</v>
      </c>
      <c r="I258">
        <v>971</v>
      </c>
      <c r="J258">
        <v>966</v>
      </c>
      <c r="K258">
        <v>974</v>
      </c>
      <c r="L258" s="5">
        <v>44632</v>
      </c>
      <c r="M258" s="5">
        <v>44544</v>
      </c>
      <c r="N258" s="5">
        <v>44541</v>
      </c>
      <c r="O258" s="5">
        <v>44602</v>
      </c>
      <c r="P258" s="56">
        <v>44611</v>
      </c>
      <c r="Q258" s="39">
        <f>RANK(E258,$E$3:$E$485)</f>
        <v>256</v>
      </c>
      <c r="R258" s="2">
        <f>VLOOKUP(C258,Quals!$A$2:$C$23,3,FALSE)</f>
        <v>1189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>B259&amp;C259</f>
        <v>Joel POCKLINGTONpole-vault</v>
      </c>
      <c r="B259" t="s">
        <v>778</v>
      </c>
      <c r="C259" s="5" t="s">
        <v>36</v>
      </c>
      <c r="D259" s="5">
        <v>31514</v>
      </c>
      <c r="E259">
        <v>993</v>
      </c>
      <c r="F259" s="2">
        <v>12</v>
      </c>
      <c r="G259">
        <v>1021</v>
      </c>
      <c r="H259">
        <v>1007</v>
      </c>
      <c r="I259">
        <v>967</v>
      </c>
      <c r="J259">
        <v>967</v>
      </c>
      <c r="K259">
        <v>953</v>
      </c>
      <c r="L259" s="5">
        <v>44292</v>
      </c>
      <c r="M259" s="5">
        <v>44626</v>
      </c>
      <c r="N259" s="5">
        <v>44532</v>
      </c>
      <c r="O259" s="5">
        <v>44609</v>
      </c>
      <c r="P259" s="56">
        <v>44604</v>
      </c>
      <c r="Q259" s="39">
        <f>RANK(E259,$E$3:$E$485)</f>
        <v>256</v>
      </c>
      <c r="R259" s="2">
        <f>VLOOKUP(C259,Quals!$A$2:$C$23,3,FALSE)</f>
        <v>1212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>B260&amp;C260</f>
        <v>Jack ATHERTON800m</v>
      </c>
      <c r="B260" t="s">
        <v>620</v>
      </c>
      <c r="C260" s="5" t="s">
        <v>27</v>
      </c>
      <c r="D260" s="5">
        <v>37049</v>
      </c>
      <c r="E260">
        <v>992</v>
      </c>
      <c r="F260" s="2">
        <v>24</v>
      </c>
      <c r="G260">
        <v>995</v>
      </c>
      <c r="H260">
        <v>995</v>
      </c>
      <c r="I260">
        <v>984</v>
      </c>
      <c r="J260">
        <v>963</v>
      </c>
      <c r="K260">
        <v>968</v>
      </c>
      <c r="L260" s="5">
        <v>44600</v>
      </c>
      <c r="M260" s="5">
        <v>44576</v>
      </c>
      <c r="N260" s="5">
        <v>44286</v>
      </c>
      <c r="O260" s="5">
        <v>44612</v>
      </c>
      <c r="P260" s="56">
        <v>44301</v>
      </c>
      <c r="Q260" s="39">
        <f>RANK(E260,$E$3:$E$485)</f>
        <v>258</v>
      </c>
      <c r="R260" s="2">
        <f>VLOOKUP(C260,Quals!$A$2:$C$23,3,FALSE)</f>
        <v>1167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>B261&amp;C261</f>
        <v>Harvey CHILCOTT3000msc</v>
      </c>
      <c r="B261" t="s">
        <v>677</v>
      </c>
      <c r="C261" s="5" t="s">
        <v>34</v>
      </c>
      <c r="D261" s="5">
        <v>36609</v>
      </c>
      <c r="E261">
        <v>992</v>
      </c>
      <c r="F261" s="2">
        <v>10</v>
      </c>
      <c r="G261">
        <v>1011</v>
      </c>
      <c r="H261">
        <v>976</v>
      </c>
      <c r="I261">
        <v>983</v>
      </c>
      <c r="L261" s="5">
        <v>44331</v>
      </c>
      <c r="M261" s="5">
        <v>44289</v>
      </c>
      <c r="N261" s="5">
        <v>44316</v>
      </c>
      <c r="O261" s="5"/>
      <c r="P261" s="56"/>
      <c r="Q261" s="39">
        <f>RANK(E261,$E$3:$E$485)</f>
        <v>258</v>
      </c>
      <c r="R261" s="2">
        <f>VLOOKUP(C261,Quals!$A$2:$C$23,3,FALSE)</f>
        <v>1158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>B262&amp;C262</f>
        <v>Christopher DALE3000msc</v>
      </c>
      <c r="B262" t="s">
        <v>678</v>
      </c>
      <c r="C262" s="5" t="s">
        <v>34</v>
      </c>
      <c r="D262" s="5">
        <v>33601</v>
      </c>
      <c r="E262">
        <v>992</v>
      </c>
      <c r="F262" s="2">
        <v>11</v>
      </c>
      <c r="G262">
        <v>980</v>
      </c>
      <c r="H262">
        <v>978</v>
      </c>
      <c r="I262">
        <v>975</v>
      </c>
      <c r="L262" s="5">
        <v>44639</v>
      </c>
      <c r="M262" s="5">
        <v>44612</v>
      </c>
      <c r="N262" s="5">
        <v>44304</v>
      </c>
      <c r="O262" s="5"/>
      <c r="P262" s="56"/>
      <c r="Q262" s="39">
        <f>RANK(E262,$E$3:$E$485)</f>
        <v>258</v>
      </c>
      <c r="R262" s="2">
        <f>VLOOKUP(C262,Quals!$A$2:$C$23,3,FALSE)</f>
        <v>1158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>B263&amp;C263</f>
        <v>Riley COCKS5000m</v>
      </c>
      <c r="B263" t="s">
        <v>707</v>
      </c>
      <c r="C263" s="5" t="s">
        <v>29</v>
      </c>
      <c r="D263" s="5">
        <v>35060</v>
      </c>
      <c r="E263">
        <v>992</v>
      </c>
      <c r="F263" s="2">
        <v>19</v>
      </c>
      <c r="G263">
        <v>1047</v>
      </c>
      <c r="H263">
        <v>986</v>
      </c>
      <c r="I263">
        <v>945</v>
      </c>
      <c r="L263" s="5">
        <v>44604</v>
      </c>
      <c r="M263" s="5">
        <v>44595</v>
      </c>
      <c r="N263" s="5">
        <v>44628</v>
      </c>
      <c r="O263" s="5"/>
      <c r="P263" s="56"/>
      <c r="Q263" s="39">
        <f>RANK(E263,$E$3:$E$485)</f>
        <v>258</v>
      </c>
      <c r="R263" s="2">
        <f>VLOOKUP(C263,Quals!$A$2:$C$23,3,FALSE)</f>
        <v>1161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>B264&amp;C264</f>
        <v>Jagga PYBUS200m</v>
      </c>
      <c r="B264" t="s">
        <v>522</v>
      </c>
      <c r="C264" s="5" t="s">
        <v>25</v>
      </c>
      <c r="D264" s="5">
        <v>37054</v>
      </c>
      <c r="E264">
        <v>991</v>
      </c>
      <c r="F264" s="2">
        <v>21</v>
      </c>
      <c r="G264">
        <v>1053</v>
      </c>
      <c r="H264">
        <v>1018</v>
      </c>
      <c r="I264">
        <v>991</v>
      </c>
      <c r="J264">
        <v>956</v>
      </c>
      <c r="K264">
        <v>874</v>
      </c>
      <c r="L264" s="5">
        <v>44582</v>
      </c>
      <c r="M264" s="5">
        <v>44632</v>
      </c>
      <c r="N264" s="5">
        <v>44612</v>
      </c>
      <c r="O264" s="5">
        <v>44520</v>
      </c>
      <c r="P264" s="56">
        <v>44612</v>
      </c>
      <c r="Q264" s="39">
        <f>RANK(E264,$E$3:$E$485)</f>
        <v>262</v>
      </c>
      <c r="R264" s="2">
        <f>VLOOKUP(C264,Quals!$A$2:$C$23,3,FALSE)</f>
        <v>1182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>B265&amp;C265</f>
        <v>Kyle NICOLUSSI200m</v>
      </c>
      <c r="B265" t="s">
        <v>530</v>
      </c>
      <c r="C265" s="5" t="s">
        <v>25</v>
      </c>
      <c r="D265" s="5">
        <v>36381</v>
      </c>
      <c r="E265">
        <v>991</v>
      </c>
      <c r="F265" s="2">
        <v>22</v>
      </c>
      <c r="G265">
        <v>1025</v>
      </c>
      <c r="H265">
        <v>1001</v>
      </c>
      <c r="I265">
        <v>992</v>
      </c>
      <c r="J265">
        <v>984</v>
      </c>
      <c r="K265">
        <v>936</v>
      </c>
      <c r="L265" s="5">
        <v>44626</v>
      </c>
      <c r="M265" s="5">
        <v>44541</v>
      </c>
      <c r="N265" s="5">
        <v>44612</v>
      </c>
      <c r="O265" s="5">
        <v>44527</v>
      </c>
      <c r="P265" s="56">
        <v>44612</v>
      </c>
      <c r="Q265" s="39">
        <f>RANK(E265,$E$3:$E$485)</f>
        <v>262</v>
      </c>
      <c r="R265" s="2">
        <f>VLOOKUP(C265,Quals!$A$2:$C$23,3,FALSE)</f>
        <v>1182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>B266&amp;C266</f>
        <v>Jin Su JUNG100m</v>
      </c>
      <c r="B266" t="s">
        <v>519</v>
      </c>
      <c r="C266" s="5" t="s">
        <v>2</v>
      </c>
      <c r="D266" s="5">
        <v>34289</v>
      </c>
      <c r="E266">
        <v>990</v>
      </c>
      <c r="F266" s="2">
        <v>31</v>
      </c>
      <c r="G266">
        <v>1022</v>
      </c>
      <c r="H266">
        <v>999</v>
      </c>
      <c r="I266">
        <v>983</v>
      </c>
      <c r="J266">
        <v>975</v>
      </c>
      <c r="K266">
        <v>968</v>
      </c>
      <c r="L266" s="5">
        <v>44282</v>
      </c>
      <c r="M266" s="5">
        <v>44625</v>
      </c>
      <c r="N266" s="5">
        <v>44352</v>
      </c>
      <c r="O266" s="5">
        <v>44576</v>
      </c>
      <c r="P266" s="56">
        <v>44359</v>
      </c>
      <c r="Q266" s="39">
        <f>RANK(E266,$E$3:$E$485)</f>
        <v>264</v>
      </c>
      <c r="R266" s="2">
        <f>VLOOKUP(C266,Quals!$A$2:$C$23,3,FALSE)</f>
        <v>1189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>B267&amp;C267</f>
        <v>Nicholas DONALDSON200m</v>
      </c>
      <c r="B267" t="s">
        <v>562</v>
      </c>
      <c r="C267" s="5" t="s">
        <v>25</v>
      </c>
      <c r="D267" s="5">
        <v>37561</v>
      </c>
      <c r="E267">
        <v>990</v>
      </c>
      <c r="F267" s="2">
        <v>23</v>
      </c>
      <c r="G267">
        <v>1007</v>
      </c>
      <c r="H267">
        <v>981</v>
      </c>
      <c r="I267">
        <v>980</v>
      </c>
      <c r="J267">
        <v>981</v>
      </c>
      <c r="K267">
        <v>953</v>
      </c>
      <c r="L267" s="5">
        <v>44576</v>
      </c>
      <c r="M267" s="5">
        <v>44548</v>
      </c>
      <c r="N267" s="5">
        <v>44625</v>
      </c>
      <c r="O267" s="5">
        <v>44591</v>
      </c>
      <c r="P267" s="56">
        <v>44591</v>
      </c>
      <c r="Q267" s="39">
        <f>RANK(E267,$E$3:$E$485)</f>
        <v>264</v>
      </c>
      <c r="R267" s="2">
        <f>VLOOKUP(C267,Quals!$A$2:$C$23,3,FALSE)</f>
        <v>1182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>B268&amp;C268</f>
        <v>Hugo WHITEHEAD200m</v>
      </c>
      <c r="B268" t="s">
        <v>4590</v>
      </c>
      <c r="C268" s="6" t="s">
        <v>25</v>
      </c>
      <c r="D268" s="5">
        <v>36294</v>
      </c>
      <c r="E268">
        <v>990</v>
      </c>
      <c r="F268" s="2">
        <v>24</v>
      </c>
      <c r="G268">
        <v>1008</v>
      </c>
      <c r="H268">
        <v>1005</v>
      </c>
      <c r="I268">
        <v>989</v>
      </c>
      <c r="J268">
        <v>971</v>
      </c>
      <c r="K268">
        <v>970</v>
      </c>
      <c r="L268" s="5">
        <v>44626</v>
      </c>
      <c r="M268" s="5">
        <v>44626</v>
      </c>
      <c r="N268" s="5">
        <v>44612</v>
      </c>
      <c r="O268" s="5">
        <v>44304</v>
      </c>
      <c r="P268" s="56">
        <v>44612</v>
      </c>
      <c r="Q268" s="39">
        <f>RANK(E268,$E$3:$E$485)</f>
        <v>264</v>
      </c>
      <c r="R268" s="2">
        <f>VLOOKUP(C268,Quals!$A$2:$C$23,3,FALSE)</f>
        <v>1182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>B269&amp;C269</f>
        <v>Harvey MURRANT400m</v>
      </c>
      <c r="B269" t="s">
        <v>588</v>
      </c>
      <c r="C269" s="5" t="s">
        <v>26</v>
      </c>
      <c r="D269" s="5">
        <v>36226</v>
      </c>
      <c r="E269">
        <v>990</v>
      </c>
      <c r="F269" s="2">
        <v>21</v>
      </c>
      <c r="G269">
        <v>1001</v>
      </c>
      <c r="H269">
        <v>987</v>
      </c>
      <c r="I269">
        <v>995</v>
      </c>
      <c r="J269">
        <v>961</v>
      </c>
      <c r="K269">
        <v>962</v>
      </c>
      <c r="L269" s="5">
        <v>44569</v>
      </c>
      <c r="M269" s="5">
        <v>44548</v>
      </c>
      <c r="N269" s="5">
        <v>44590</v>
      </c>
      <c r="O269" s="5">
        <v>44612</v>
      </c>
      <c r="P269" s="56">
        <v>44520</v>
      </c>
      <c r="Q269" s="39">
        <f>RANK(E269,$E$3:$E$485)</f>
        <v>264</v>
      </c>
      <c r="R269" s="2">
        <f>VLOOKUP(C269,Quals!$A$2:$C$23,3,FALSE)</f>
        <v>1187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>B270&amp;C270</f>
        <v>Christopher GEORDAS200m</v>
      </c>
      <c r="B270" t="s">
        <v>529</v>
      </c>
      <c r="C270" s="5" t="s">
        <v>25</v>
      </c>
      <c r="D270" s="5">
        <v>37235</v>
      </c>
      <c r="E270">
        <v>988</v>
      </c>
      <c r="F270" s="2">
        <v>25</v>
      </c>
      <c r="G270">
        <v>999</v>
      </c>
      <c r="H270">
        <v>980</v>
      </c>
      <c r="I270">
        <v>985</v>
      </c>
      <c r="J270">
        <v>959</v>
      </c>
      <c r="K270">
        <v>949</v>
      </c>
      <c r="L270" s="5">
        <v>44596</v>
      </c>
      <c r="M270" s="5">
        <v>44612</v>
      </c>
      <c r="N270" s="5">
        <v>44617</v>
      </c>
      <c r="O270" s="5">
        <v>44526</v>
      </c>
      <c r="P270" s="56">
        <v>44512</v>
      </c>
      <c r="Q270" s="39">
        <f>RANK(E270,$E$3:$E$485)</f>
        <v>268</v>
      </c>
      <c r="R270" s="2">
        <f>VLOOKUP(C270,Quals!$A$2:$C$23,3,FALSE)</f>
        <v>1182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>B271&amp;C271</f>
        <v>Cameron MYERS1500m</v>
      </c>
      <c r="B271" t="s">
        <v>890</v>
      </c>
      <c r="C271" s="5" t="s">
        <v>28</v>
      </c>
      <c r="D271" s="5">
        <v>44732</v>
      </c>
      <c r="E271">
        <v>986</v>
      </c>
      <c r="F271" s="2">
        <v>26</v>
      </c>
      <c r="G271">
        <v>1024</v>
      </c>
      <c r="H271">
        <v>1001</v>
      </c>
      <c r="I271">
        <v>990</v>
      </c>
      <c r="J271">
        <v>951</v>
      </c>
      <c r="K271">
        <v>923</v>
      </c>
      <c r="L271" s="5">
        <v>44611</v>
      </c>
      <c r="M271" s="5">
        <v>44590</v>
      </c>
      <c r="N271" s="5">
        <v>44639</v>
      </c>
      <c r="O271" s="5">
        <v>44610</v>
      </c>
      <c r="P271" s="56">
        <v>44286</v>
      </c>
      <c r="Q271" s="39">
        <f>RANK(E271,$E$3:$E$485)</f>
        <v>269</v>
      </c>
      <c r="R271" s="2">
        <f>VLOOKUP(C271,Quals!$A$2:$C$23,3,FALSE)</f>
        <v>1175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>B272&amp;C272</f>
        <v>Nicholas KOLLIAShigh-jump</v>
      </c>
      <c r="B272" t="s">
        <v>764</v>
      </c>
      <c r="C272" s="5" t="s">
        <v>35</v>
      </c>
      <c r="D272" s="5">
        <v>37047</v>
      </c>
      <c r="E272">
        <v>986</v>
      </c>
      <c r="F272" s="2">
        <v>7</v>
      </c>
      <c r="G272">
        <v>958</v>
      </c>
      <c r="H272">
        <v>993</v>
      </c>
      <c r="I272">
        <v>967</v>
      </c>
      <c r="J272">
        <v>958</v>
      </c>
      <c r="K272">
        <v>958</v>
      </c>
      <c r="L272" s="5">
        <v>44303</v>
      </c>
      <c r="M272" s="5">
        <v>44308</v>
      </c>
      <c r="N272" s="5">
        <v>44610</v>
      </c>
      <c r="O272" s="5">
        <v>44282</v>
      </c>
      <c r="P272" s="56">
        <v>44520</v>
      </c>
      <c r="Q272" s="39">
        <f>RANK(E272,$E$3:$E$485)</f>
        <v>269</v>
      </c>
      <c r="R272" s="2">
        <f>VLOOKUP(C272,Quals!$A$2:$C$23,3,FALSE)</f>
        <v>1206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>B273&amp;C273</f>
        <v>James WOODSpole-vault</v>
      </c>
      <c r="B273" t="s">
        <v>779</v>
      </c>
      <c r="C273" s="5" t="s">
        <v>36</v>
      </c>
      <c r="D273" s="5">
        <v>37653</v>
      </c>
      <c r="E273">
        <v>986</v>
      </c>
      <c r="F273" s="2">
        <v>13</v>
      </c>
      <c r="G273">
        <v>1007</v>
      </c>
      <c r="H273">
        <v>940</v>
      </c>
      <c r="I273">
        <v>940</v>
      </c>
      <c r="J273">
        <v>967</v>
      </c>
      <c r="K273">
        <v>967</v>
      </c>
      <c r="L273" s="5">
        <v>44642</v>
      </c>
      <c r="M273" s="5">
        <v>44304</v>
      </c>
      <c r="N273" s="5">
        <v>44653</v>
      </c>
      <c r="O273" s="5">
        <v>44609</v>
      </c>
      <c r="P273" s="56">
        <v>44633</v>
      </c>
      <c r="Q273" s="39">
        <f>RANK(E273,$E$3:$E$485)</f>
        <v>269</v>
      </c>
      <c r="R273" s="2">
        <f>VLOOKUP(C273,Quals!$A$2:$C$23,3,FALSE)</f>
        <v>1212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>B274&amp;C274</f>
        <v>Anthony VLATKO800m</v>
      </c>
      <c r="B274" t="s">
        <v>623</v>
      </c>
      <c r="C274" s="5" t="s">
        <v>27</v>
      </c>
      <c r="D274" s="5">
        <v>37103</v>
      </c>
      <c r="E274">
        <v>985</v>
      </c>
      <c r="F274" s="2">
        <v>25</v>
      </c>
      <c r="G274">
        <v>1008</v>
      </c>
      <c r="H274">
        <v>1002</v>
      </c>
      <c r="I274">
        <v>1004</v>
      </c>
      <c r="J274">
        <v>960</v>
      </c>
      <c r="K274">
        <v>927</v>
      </c>
      <c r="L274" s="5">
        <v>44317</v>
      </c>
      <c r="M274" s="5">
        <v>44324</v>
      </c>
      <c r="N274" s="5">
        <v>44331</v>
      </c>
      <c r="O274" s="5">
        <v>44308</v>
      </c>
      <c r="P274" s="56">
        <v>44323</v>
      </c>
      <c r="Q274" s="39">
        <f>RANK(E274,$E$3:$E$485)</f>
        <v>272</v>
      </c>
      <c r="R274" s="2">
        <f>VLOOKUP(C274,Quals!$A$2:$C$23,3,FALSE)</f>
        <v>1167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>B275&amp;C275</f>
        <v>Duncan CAMERON400m</v>
      </c>
      <c r="B275" t="s">
        <v>560</v>
      </c>
      <c r="C275" s="5" t="s">
        <v>26</v>
      </c>
      <c r="D275" s="5">
        <v>35383</v>
      </c>
      <c r="E275">
        <v>983</v>
      </c>
      <c r="F275" s="2">
        <v>22</v>
      </c>
      <c r="G275">
        <v>997</v>
      </c>
      <c r="H275">
        <v>972</v>
      </c>
      <c r="I275">
        <v>970</v>
      </c>
      <c r="J275">
        <v>949</v>
      </c>
      <c r="K275">
        <v>956</v>
      </c>
      <c r="L275" s="5">
        <v>44611</v>
      </c>
      <c r="M275" s="5">
        <v>44639</v>
      </c>
      <c r="N275" s="5">
        <v>44547</v>
      </c>
      <c r="O275" s="5">
        <v>44625</v>
      </c>
      <c r="P275" s="56">
        <v>44590</v>
      </c>
      <c r="Q275" s="39">
        <f>RANK(E275,$E$3:$E$485)</f>
        <v>273</v>
      </c>
      <c r="R275" s="2">
        <f>VLOOKUP(C275,Quals!$A$2:$C$23,3,FALSE)</f>
        <v>1187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>B276&amp;C276</f>
        <v>Thomas MOORCROFT1500m</v>
      </c>
      <c r="B276" t="s">
        <v>611</v>
      </c>
      <c r="C276" s="5" t="s">
        <v>28</v>
      </c>
      <c r="D276" s="5">
        <v>36638</v>
      </c>
      <c r="E276">
        <v>983</v>
      </c>
      <c r="F276" s="2">
        <v>27</v>
      </c>
      <c r="G276">
        <v>998</v>
      </c>
      <c r="H276">
        <v>997</v>
      </c>
      <c r="I276">
        <v>997</v>
      </c>
      <c r="J276">
        <v>942</v>
      </c>
      <c r="K276">
        <v>931</v>
      </c>
      <c r="L276" s="5">
        <v>44589</v>
      </c>
      <c r="M276" s="5">
        <v>44281</v>
      </c>
      <c r="N276" s="5">
        <v>44302</v>
      </c>
      <c r="O276" s="5">
        <v>44519</v>
      </c>
      <c r="P276" s="56">
        <v>44611</v>
      </c>
      <c r="Q276" s="39">
        <f>RANK(E276,$E$3:$E$485)</f>
        <v>273</v>
      </c>
      <c r="R276" s="2">
        <f>VLOOKUP(C276,Quals!$A$2:$C$23,3,FALSE)</f>
        <v>1175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>B277&amp;C277</f>
        <v>Matthew WECKERdecathlon</v>
      </c>
      <c r="B277" t="s">
        <v>810</v>
      </c>
      <c r="C277" s="5" t="s">
        <v>44</v>
      </c>
      <c r="D277" s="5">
        <v>35791</v>
      </c>
      <c r="E277">
        <v>983</v>
      </c>
      <c r="F277" s="2">
        <v>9</v>
      </c>
      <c r="G277">
        <v>945</v>
      </c>
      <c r="H277">
        <v>956</v>
      </c>
      <c r="L277" s="5">
        <v>43877</v>
      </c>
      <c r="M277" s="5">
        <v>44302</v>
      </c>
      <c r="N277" s="5"/>
      <c r="O277" s="5"/>
      <c r="P277" s="56"/>
      <c r="Q277" s="39">
        <f>RANK(E277,$E$3:$E$485)</f>
        <v>273</v>
      </c>
      <c r="R277" s="2">
        <f>VLOOKUP(C277,Quals!$A$2:$C$23,3,FALSE)</f>
        <v>1181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>B278&amp;C278</f>
        <v>Mitchell O'NEILL200m</v>
      </c>
      <c r="B278" t="s">
        <v>534</v>
      </c>
      <c r="C278" s="6" t="s">
        <v>25</v>
      </c>
      <c r="D278" s="5">
        <v>36038</v>
      </c>
      <c r="E278">
        <v>982</v>
      </c>
      <c r="F278" s="2">
        <v>26</v>
      </c>
      <c r="G278">
        <v>1000</v>
      </c>
      <c r="H278">
        <v>973</v>
      </c>
      <c r="I278">
        <v>973</v>
      </c>
      <c r="J278">
        <v>977</v>
      </c>
      <c r="K278">
        <v>964</v>
      </c>
      <c r="L278" s="5">
        <v>44612</v>
      </c>
      <c r="M278" s="5">
        <v>44584</v>
      </c>
      <c r="N278" s="5">
        <v>44612</v>
      </c>
      <c r="O278" s="5">
        <v>44584</v>
      </c>
      <c r="P278" s="56">
        <v>44569</v>
      </c>
      <c r="Q278" s="39">
        <f>RANK(E278,$E$3:$E$485)</f>
        <v>276</v>
      </c>
      <c r="R278" s="2">
        <f>VLOOKUP(C278,Quals!$A$2:$C$23,3,FALSE)</f>
        <v>1182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>B279&amp;C279</f>
        <v>Charles SPROTT5000m</v>
      </c>
      <c r="B279" t="s">
        <v>854</v>
      </c>
      <c r="C279" s="5" t="s">
        <v>29</v>
      </c>
      <c r="D279" s="5">
        <v>44640</v>
      </c>
      <c r="E279">
        <v>982</v>
      </c>
      <c r="F279" s="2">
        <v>20</v>
      </c>
      <c r="G279">
        <v>1056</v>
      </c>
      <c r="H279">
        <v>979</v>
      </c>
      <c r="I279">
        <v>905</v>
      </c>
      <c r="L279" s="5">
        <v>44632</v>
      </c>
      <c r="M279" s="5">
        <v>44604</v>
      </c>
      <c r="N279" s="5">
        <v>44583</v>
      </c>
      <c r="O279" s="5"/>
      <c r="P279" s="56"/>
      <c r="Q279" s="39">
        <f>RANK(E279,$E$3:$E$485)</f>
        <v>276</v>
      </c>
      <c r="R279" s="2">
        <f>VLOOKUP(C279,Quals!$A$2:$C$23,3,FALSE)</f>
        <v>1161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>B280&amp;C280</f>
        <v>Kieren PERKINS5000m</v>
      </c>
      <c r="B280" t="s">
        <v>695</v>
      </c>
      <c r="C280" s="5" t="s">
        <v>29</v>
      </c>
      <c r="D280" s="5">
        <v>33862</v>
      </c>
      <c r="E280">
        <v>980</v>
      </c>
      <c r="F280" s="2">
        <v>21</v>
      </c>
      <c r="G280">
        <v>1001</v>
      </c>
      <c r="H280">
        <v>976</v>
      </c>
      <c r="I280">
        <v>950</v>
      </c>
      <c r="L280" s="5">
        <v>44604</v>
      </c>
      <c r="M280" s="5">
        <v>44597</v>
      </c>
      <c r="N280" s="5">
        <v>44513</v>
      </c>
      <c r="O280" s="5"/>
      <c r="P280" s="56"/>
      <c r="Q280" s="39">
        <f>RANK(E280,$E$3:$E$485)</f>
        <v>278</v>
      </c>
      <c r="R280" s="2">
        <f>VLOOKUP(C280,Quals!$A$2:$C$23,3,FALSE)</f>
        <v>1161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>B281&amp;C281</f>
        <v>Max BERRY200m</v>
      </c>
      <c r="B281" t="s">
        <v>565</v>
      </c>
      <c r="C281" s="5" t="s">
        <v>25</v>
      </c>
      <c r="D281" s="5">
        <v>44732</v>
      </c>
      <c r="E281">
        <v>979</v>
      </c>
      <c r="F281" s="2">
        <v>27</v>
      </c>
      <c r="G281">
        <v>985</v>
      </c>
      <c r="H281">
        <v>984</v>
      </c>
      <c r="I281">
        <v>981</v>
      </c>
      <c r="J281">
        <v>945</v>
      </c>
      <c r="K281">
        <v>932</v>
      </c>
      <c r="L281" s="5">
        <v>44591</v>
      </c>
      <c r="M281" s="5">
        <v>44612</v>
      </c>
      <c r="N281" s="5">
        <v>44506</v>
      </c>
      <c r="O281" s="5">
        <v>44300</v>
      </c>
      <c r="P281" s="56">
        <v>44513</v>
      </c>
      <c r="Q281" s="39">
        <f>RANK(E281,$E$3:$E$485)</f>
        <v>279</v>
      </c>
      <c r="R281" s="2">
        <f>VLOOKUP(C281,Quals!$A$2:$C$23,3,FALSE)</f>
        <v>1182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>B282&amp;C282</f>
        <v>Jacob HRISTIANOPOULOSlong-jump</v>
      </c>
      <c r="B282" t="s">
        <v>742</v>
      </c>
      <c r="C282" t="s">
        <v>37</v>
      </c>
      <c r="D282" s="5">
        <v>44640</v>
      </c>
      <c r="E282">
        <v>979</v>
      </c>
      <c r="F282" s="2">
        <v>14</v>
      </c>
      <c r="G282">
        <v>969</v>
      </c>
      <c r="H282">
        <v>969</v>
      </c>
      <c r="I282">
        <v>961</v>
      </c>
      <c r="J282">
        <v>961</v>
      </c>
      <c r="K282">
        <v>958</v>
      </c>
      <c r="L282" s="5">
        <v>44547</v>
      </c>
      <c r="M282" s="5">
        <v>44611</v>
      </c>
      <c r="N282" s="5">
        <v>44611</v>
      </c>
      <c r="O282" s="5">
        <v>44287</v>
      </c>
      <c r="P282" s="56">
        <v>44477</v>
      </c>
      <c r="Q282" s="39">
        <f>RANK(E282,$E$3:$E$485)</f>
        <v>279</v>
      </c>
      <c r="R282" s="2">
        <f>VLOOKUP(C282,Quals!$A$2:$C$23,3,FALSE)</f>
        <v>1186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>B283&amp;C283</f>
        <v>Angus BEER800m</v>
      </c>
      <c r="B283" t="s">
        <v>618</v>
      </c>
      <c r="C283" s="5" t="s">
        <v>27</v>
      </c>
      <c r="D283" s="5">
        <v>37268</v>
      </c>
      <c r="E283">
        <v>978</v>
      </c>
      <c r="F283" s="2">
        <v>26</v>
      </c>
      <c r="G283">
        <v>1069</v>
      </c>
      <c r="H283">
        <v>970</v>
      </c>
      <c r="I283">
        <v>962</v>
      </c>
      <c r="J283">
        <v>958</v>
      </c>
      <c r="K283">
        <v>932</v>
      </c>
      <c r="L283" s="5">
        <v>44590</v>
      </c>
      <c r="M283" s="5">
        <v>44303</v>
      </c>
      <c r="N283" s="5">
        <v>44308</v>
      </c>
      <c r="O283" s="5">
        <v>44329</v>
      </c>
      <c r="P283" s="56">
        <v>44282</v>
      </c>
      <c r="Q283" s="39">
        <f>RANK(E283,$E$3:$E$485)</f>
        <v>281</v>
      </c>
      <c r="R283" s="2">
        <f>VLOOKUP(C283,Quals!$A$2:$C$23,3,FALSE)</f>
        <v>1167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>B284&amp;C284</f>
        <v>Timothy LEFROY10000m</v>
      </c>
      <c r="B284" t="s">
        <v>693</v>
      </c>
      <c r="C284" s="5" t="s">
        <v>30</v>
      </c>
      <c r="D284" s="5">
        <v>1992</v>
      </c>
      <c r="E284">
        <v>978</v>
      </c>
      <c r="F284" s="2">
        <v>17</v>
      </c>
      <c r="G284">
        <v>986</v>
      </c>
      <c r="H284">
        <v>971</v>
      </c>
      <c r="L284" s="5">
        <v>44386</v>
      </c>
      <c r="M284" s="5">
        <v>44352</v>
      </c>
      <c r="N284" s="5"/>
      <c r="O284" s="5"/>
      <c r="P284" s="56"/>
      <c r="Q284" s="39">
        <f>RANK(E284,$E$3:$E$485)</f>
        <v>281</v>
      </c>
      <c r="R284" s="2">
        <f>VLOOKUP(C284,Quals!$A$2:$C$23,3,FALSE)</f>
        <v>1182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>B285&amp;C285</f>
        <v>Mackenzie LIDDELOWlong-jump</v>
      </c>
      <c r="B285" t="s">
        <v>741</v>
      </c>
      <c r="C285" s="5" t="s">
        <v>37</v>
      </c>
      <c r="D285" s="5">
        <v>35786</v>
      </c>
      <c r="E285">
        <v>978</v>
      </c>
      <c r="F285" s="2">
        <v>15</v>
      </c>
      <c r="G285">
        <v>986</v>
      </c>
      <c r="H285">
        <v>980</v>
      </c>
      <c r="I285">
        <v>963</v>
      </c>
      <c r="J285">
        <v>958</v>
      </c>
      <c r="K285">
        <v>928</v>
      </c>
      <c r="L285" s="5">
        <v>44575</v>
      </c>
      <c r="M285" s="5">
        <v>44526</v>
      </c>
      <c r="N285" s="5">
        <v>44611</v>
      </c>
      <c r="O285" s="5">
        <v>44547</v>
      </c>
      <c r="P285" s="56">
        <v>44596</v>
      </c>
      <c r="Q285" s="39">
        <f>RANK(E285,$E$3:$E$485)</f>
        <v>281</v>
      </c>
      <c r="R285" s="2">
        <f>VLOOKUP(C285,Quals!$A$2:$C$23,3,FALSE)</f>
        <v>1186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>B286&amp;C286</f>
        <v>Ace HASLAM200m</v>
      </c>
      <c r="B286" t="s">
        <v>567</v>
      </c>
      <c r="C286" s="5" t="s">
        <v>25</v>
      </c>
      <c r="D286" s="5">
        <v>44640</v>
      </c>
      <c r="E286">
        <v>977</v>
      </c>
      <c r="F286" s="2">
        <v>28</v>
      </c>
      <c r="L286" s="5"/>
      <c r="M286" s="5"/>
      <c r="N286" s="5"/>
      <c r="O286" s="5"/>
      <c r="P286" s="56"/>
      <c r="Q286" s="39">
        <f>RANK(E286,$E$3:$E$485)</f>
        <v>284</v>
      </c>
      <c r="R286" s="2">
        <f>VLOOKUP(C286,Quals!$A$2:$C$23,3,FALSE)</f>
        <v>1182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>B287&amp;C287</f>
        <v>Jacob COCKS10000m</v>
      </c>
      <c r="B287" t="s">
        <v>709</v>
      </c>
      <c r="C287" s="5" t="s">
        <v>30</v>
      </c>
      <c r="D287" s="5">
        <v>34473</v>
      </c>
      <c r="E287">
        <v>977</v>
      </c>
      <c r="F287" s="2">
        <v>18</v>
      </c>
      <c r="G287">
        <v>960</v>
      </c>
      <c r="H287">
        <v>974</v>
      </c>
      <c r="L287" s="5">
        <v>44587</v>
      </c>
      <c r="M287" s="5">
        <v>44222</v>
      </c>
      <c r="N287" s="5"/>
      <c r="O287" s="5"/>
      <c r="P287" s="56"/>
      <c r="Q287" s="39">
        <f>RANK(E287,$E$3:$E$485)</f>
        <v>284</v>
      </c>
      <c r="R287" s="2">
        <f>VLOOKUP(C287,Quals!$A$2:$C$23,3,FALSE)</f>
        <v>1182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>B288&amp;C288</f>
        <v>Andrew CLARE100m</v>
      </c>
      <c r="B288" t="s">
        <v>528</v>
      </c>
      <c r="C288" s="5" t="s">
        <v>2</v>
      </c>
      <c r="D288" s="5">
        <v>44612</v>
      </c>
      <c r="E288">
        <v>976</v>
      </c>
      <c r="F288" s="2">
        <v>32</v>
      </c>
      <c r="G288">
        <v>1034</v>
      </c>
      <c r="H288">
        <v>990</v>
      </c>
      <c r="I288">
        <v>968</v>
      </c>
      <c r="J288">
        <v>962</v>
      </c>
      <c r="K288">
        <v>918</v>
      </c>
      <c r="L288" s="5">
        <v>44506</v>
      </c>
      <c r="M288" s="5">
        <v>44534</v>
      </c>
      <c r="N288" s="5">
        <v>44527</v>
      </c>
      <c r="O288" s="5">
        <v>44513</v>
      </c>
      <c r="P288" s="56">
        <v>44625</v>
      </c>
      <c r="Q288" s="39">
        <f>RANK(E288,$E$3:$E$485)</f>
        <v>286</v>
      </c>
      <c r="R288" s="2">
        <f>VLOOKUP(C288,Quals!$A$2:$C$23,3,FALSE)</f>
        <v>1189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>B289&amp;C289</f>
        <v>Cooper SHERMAN100m</v>
      </c>
      <c r="B289" t="s">
        <v>548</v>
      </c>
      <c r="C289" s="5" t="s">
        <v>2</v>
      </c>
      <c r="D289" s="5">
        <v>44671</v>
      </c>
      <c r="E289">
        <v>976</v>
      </c>
      <c r="F289" s="2">
        <v>33</v>
      </c>
      <c r="G289">
        <v>1022</v>
      </c>
      <c r="H289">
        <v>977</v>
      </c>
      <c r="I289">
        <v>974</v>
      </c>
      <c r="J289">
        <v>939</v>
      </c>
      <c r="K289">
        <v>940</v>
      </c>
      <c r="L289" s="5">
        <v>44602</v>
      </c>
      <c r="M289" s="5">
        <v>44611</v>
      </c>
      <c r="N289" s="5">
        <v>44544</v>
      </c>
      <c r="O289" s="5">
        <v>44534</v>
      </c>
      <c r="P289" s="56">
        <v>44569</v>
      </c>
      <c r="Q289" s="39">
        <f>RANK(E289,$E$3:$E$485)</f>
        <v>286</v>
      </c>
      <c r="R289" s="2">
        <f>VLOOKUP(C289,Quals!$A$2:$C$23,3,FALSE)</f>
        <v>1189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>B290&amp;C290</f>
        <v>Kaleb CLARK100m</v>
      </c>
      <c r="B290" t="s">
        <v>531</v>
      </c>
      <c r="C290" s="6" t="s">
        <v>2</v>
      </c>
      <c r="D290" s="5">
        <v>38091</v>
      </c>
      <c r="E290">
        <v>976</v>
      </c>
      <c r="F290" s="2">
        <v>34</v>
      </c>
      <c r="G290">
        <v>986</v>
      </c>
      <c r="H290">
        <v>968</v>
      </c>
      <c r="I290">
        <v>977</v>
      </c>
      <c r="J290">
        <v>968</v>
      </c>
      <c r="K290">
        <v>962</v>
      </c>
      <c r="L290" s="5">
        <v>44485</v>
      </c>
      <c r="M290" s="5">
        <v>44457</v>
      </c>
      <c r="N290" s="5">
        <v>44597</v>
      </c>
      <c r="O290" s="5">
        <v>44513</v>
      </c>
      <c r="P290" s="56">
        <v>44548</v>
      </c>
      <c r="Q290" s="39">
        <f>RANK(E290,$E$3:$E$485)</f>
        <v>286</v>
      </c>
      <c r="R290" s="2">
        <f>VLOOKUP(C290,Quals!$A$2:$C$23,3,FALSE)</f>
        <v>1189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>B291&amp;C291</f>
        <v>Preston DEGARNHAM200m</v>
      </c>
      <c r="B291" t="s">
        <v>1007</v>
      </c>
      <c r="C291" s="5" t="s">
        <v>25</v>
      </c>
      <c r="D291" s="5">
        <v>36872</v>
      </c>
      <c r="E291">
        <v>976</v>
      </c>
      <c r="F291" s="2">
        <v>29</v>
      </c>
      <c r="G291">
        <v>1008</v>
      </c>
      <c r="H291">
        <v>991</v>
      </c>
      <c r="I291">
        <v>964</v>
      </c>
      <c r="J291">
        <v>963</v>
      </c>
      <c r="K291">
        <v>934</v>
      </c>
      <c r="L291" s="5">
        <v>44601</v>
      </c>
      <c r="M291" s="5">
        <v>44310</v>
      </c>
      <c r="N291" s="5">
        <v>44626</v>
      </c>
      <c r="O291" s="5">
        <v>44611</v>
      </c>
      <c r="P291" s="56">
        <v>44309</v>
      </c>
      <c r="Q291" s="39">
        <f>RANK(E291,$E$3:$E$485)</f>
        <v>286</v>
      </c>
      <c r="R291" s="2">
        <f>VLOOKUP(C291,Quals!$A$2:$C$23,3,FALSE)</f>
        <v>1182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>B292&amp;C292</f>
        <v>Tom DAVIES1500m</v>
      </c>
      <c r="B292" t="s">
        <v>889</v>
      </c>
      <c r="C292" s="6" t="s">
        <v>28</v>
      </c>
      <c r="E292">
        <v>976</v>
      </c>
      <c r="F292" s="2">
        <v>28</v>
      </c>
      <c r="G292">
        <v>1004</v>
      </c>
      <c r="H292">
        <v>984</v>
      </c>
      <c r="I292">
        <v>971</v>
      </c>
      <c r="J292">
        <v>946</v>
      </c>
      <c r="K292">
        <v>934</v>
      </c>
      <c r="L292" s="5">
        <v>44611</v>
      </c>
      <c r="M292" s="5">
        <v>44548</v>
      </c>
      <c r="N292" s="5">
        <v>44625</v>
      </c>
      <c r="O292" s="5">
        <v>44307</v>
      </c>
      <c r="P292" s="56">
        <v>44587</v>
      </c>
      <c r="Q292" s="39">
        <f>RANK(E292,$E$3:$E$485)</f>
        <v>286</v>
      </c>
      <c r="R292" s="2">
        <f>VLOOKUP(C292,Quals!$A$2:$C$23,3,FALSE)</f>
        <v>1175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>B293&amp;C293</f>
        <v>Luke BURROWS1500m</v>
      </c>
      <c r="B293" t="s">
        <v>852</v>
      </c>
      <c r="C293" s="6" t="s">
        <v>28</v>
      </c>
      <c r="D293" s="5">
        <v>36760</v>
      </c>
      <c r="E293">
        <v>976</v>
      </c>
      <c r="F293" s="2">
        <v>29</v>
      </c>
      <c r="G293">
        <v>996</v>
      </c>
      <c r="H293">
        <v>965</v>
      </c>
      <c r="I293">
        <v>967</v>
      </c>
      <c r="J293">
        <v>951</v>
      </c>
      <c r="K293">
        <v>930</v>
      </c>
      <c r="L293" s="5">
        <v>44603</v>
      </c>
      <c r="M293" s="5">
        <v>44505</v>
      </c>
      <c r="N293" s="5">
        <v>44281</v>
      </c>
      <c r="O293" s="5">
        <v>44611</v>
      </c>
      <c r="P293" s="56">
        <v>44482</v>
      </c>
      <c r="Q293" s="39">
        <f>RANK(E293,$E$3:$E$485)</f>
        <v>286</v>
      </c>
      <c r="R293" s="2">
        <f>VLOOKUP(C293,Quals!$A$2:$C$23,3,FALSE)</f>
        <v>1175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>B294&amp;C294</f>
        <v>Adrian POTTER10000m</v>
      </c>
      <c r="B294" t="s">
        <v>689</v>
      </c>
      <c r="C294" s="5" t="s">
        <v>30</v>
      </c>
      <c r="D294" s="5">
        <v>34767</v>
      </c>
      <c r="E294">
        <v>976</v>
      </c>
      <c r="F294" s="2">
        <v>19</v>
      </c>
      <c r="G294">
        <v>1019</v>
      </c>
      <c r="H294">
        <v>933</v>
      </c>
      <c r="L294" s="5">
        <v>44222</v>
      </c>
      <c r="M294" s="5">
        <v>44587</v>
      </c>
      <c r="N294" s="5"/>
      <c r="O294" s="5"/>
      <c r="P294" s="56"/>
      <c r="Q294" s="39">
        <f>RANK(E294,$E$3:$E$485)</f>
        <v>286</v>
      </c>
      <c r="R294" s="2">
        <f>VLOOKUP(C294,Quals!$A$2:$C$23,3,FALSE)</f>
        <v>1182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>B295&amp;C295</f>
        <v>Archie REID10000m</v>
      </c>
      <c r="B295" t="s">
        <v>710</v>
      </c>
      <c r="C295" s="5" t="s">
        <v>30</v>
      </c>
      <c r="D295" s="5">
        <v>37061</v>
      </c>
      <c r="E295">
        <v>976</v>
      </c>
      <c r="F295" s="2">
        <v>20</v>
      </c>
      <c r="G295">
        <v>1009</v>
      </c>
      <c r="H295">
        <v>943</v>
      </c>
      <c r="L295" s="5">
        <v>44360</v>
      </c>
      <c r="M295" s="5">
        <v>44587</v>
      </c>
      <c r="N295" s="5"/>
      <c r="O295" s="5"/>
      <c r="P295" s="56"/>
      <c r="Q295" s="39">
        <f>RANK(E295,$E$3:$E$485)</f>
        <v>286</v>
      </c>
      <c r="R295" s="2">
        <f>VLOOKUP(C295,Quals!$A$2:$C$23,3,FALSE)</f>
        <v>1182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>B296&amp;C296</f>
        <v>Alex PERINhigh-jump</v>
      </c>
      <c r="B296" t="s">
        <v>766</v>
      </c>
      <c r="C296" s="5" t="s">
        <v>35</v>
      </c>
      <c r="D296" s="5">
        <v>38317</v>
      </c>
      <c r="E296">
        <v>976</v>
      </c>
      <c r="F296" s="2">
        <v>8</v>
      </c>
      <c r="G296">
        <v>993</v>
      </c>
      <c r="H296">
        <v>984</v>
      </c>
      <c r="I296">
        <v>975</v>
      </c>
      <c r="J296">
        <v>940</v>
      </c>
      <c r="K296">
        <v>914</v>
      </c>
      <c r="L296" s="5">
        <v>44302</v>
      </c>
      <c r="M296" s="5">
        <v>44596</v>
      </c>
      <c r="N296" s="5">
        <v>44499</v>
      </c>
      <c r="O296" s="5">
        <v>44526</v>
      </c>
      <c r="P296" s="56">
        <v>44287</v>
      </c>
      <c r="Q296" s="39">
        <f>RANK(E296,$E$3:$E$485)</f>
        <v>286</v>
      </c>
      <c r="R296" s="2">
        <f>VLOOKUP(C296,Quals!$A$2:$C$23,3,FALSE)</f>
        <v>1206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>B297&amp;C297</f>
        <v>Sam CLIFFORD5000m</v>
      </c>
      <c r="B297" t="s">
        <v>694</v>
      </c>
      <c r="C297" s="6" t="s">
        <v>29</v>
      </c>
      <c r="D297" s="5">
        <v>37387</v>
      </c>
      <c r="E297">
        <v>975</v>
      </c>
      <c r="F297" s="2">
        <v>22</v>
      </c>
      <c r="G297">
        <v>1062</v>
      </c>
      <c r="H297">
        <v>925</v>
      </c>
      <c r="I297">
        <v>924</v>
      </c>
      <c r="L297" s="5">
        <v>44632</v>
      </c>
      <c r="M297" s="5">
        <v>44610</v>
      </c>
      <c r="N297" s="5">
        <v>44527</v>
      </c>
      <c r="O297" s="5"/>
      <c r="P297" s="56"/>
      <c r="Q297" s="39">
        <f>RANK(E297,$E$3:$E$485)</f>
        <v>295</v>
      </c>
      <c r="R297" s="2">
        <f>VLOOKUP(C297,Quals!$A$2:$C$23,3,FALSE)</f>
        <v>1161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>B298&amp;C298</f>
        <v>Toby O'BRIEN3000msc</v>
      </c>
      <c r="B298" t="s">
        <v>1020</v>
      </c>
      <c r="C298" s="6" t="s">
        <v>34</v>
      </c>
      <c r="D298" s="5">
        <v>34994</v>
      </c>
      <c r="E298">
        <v>974</v>
      </c>
      <c r="F298" s="2">
        <v>12</v>
      </c>
      <c r="G298">
        <v>986</v>
      </c>
      <c r="H298">
        <v>954</v>
      </c>
      <c r="I298">
        <v>923</v>
      </c>
      <c r="L298" s="5">
        <v>44304</v>
      </c>
      <c r="M298" s="5">
        <v>44639</v>
      </c>
      <c r="N298" s="5">
        <v>44612</v>
      </c>
      <c r="O298" s="5"/>
      <c r="P298" s="56"/>
      <c r="Q298" s="39">
        <f>RANK(E298,$E$3:$E$485)</f>
        <v>296</v>
      </c>
      <c r="R298" s="2">
        <f>VLOOKUP(C298,Quals!$A$2:$C$23,3,FALSE)</f>
        <v>1158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>B299&amp;C299</f>
        <v>Matthew CROWE400mh</v>
      </c>
      <c r="B299" t="s">
        <v>1010</v>
      </c>
      <c r="C299" s="5" t="s">
        <v>33</v>
      </c>
      <c r="D299" s="5">
        <v>35496</v>
      </c>
      <c r="E299">
        <v>974</v>
      </c>
      <c r="F299" s="2">
        <v>9</v>
      </c>
      <c r="G299">
        <v>995</v>
      </c>
      <c r="H299">
        <v>977</v>
      </c>
      <c r="I299">
        <v>943</v>
      </c>
      <c r="J299">
        <v>957</v>
      </c>
      <c r="K299">
        <v>939</v>
      </c>
      <c r="L299" s="5">
        <v>44625</v>
      </c>
      <c r="M299" s="5">
        <v>44610</v>
      </c>
      <c r="N299" s="5">
        <v>44548</v>
      </c>
      <c r="O299" s="5">
        <v>44589</v>
      </c>
      <c r="P299" s="56">
        <v>44576</v>
      </c>
      <c r="Q299" s="39">
        <f>RANK(E299,$E$3:$E$485)</f>
        <v>296</v>
      </c>
      <c r="R299" s="2">
        <f>VLOOKUP(C299,Quals!$A$2:$C$23,3,FALSE)</f>
        <v>1185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>B300&amp;C300</f>
        <v>Darcy HOLMEShigh-jump</v>
      </c>
      <c r="B300" t="s">
        <v>767</v>
      </c>
      <c r="C300" s="5" t="s">
        <v>35</v>
      </c>
      <c r="D300" s="5">
        <v>38035</v>
      </c>
      <c r="E300">
        <v>973</v>
      </c>
      <c r="F300" s="2">
        <v>9</v>
      </c>
      <c r="G300">
        <v>1002</v>
      </c>
      <c r="H300">
        <v>967</v>
      </c>
      <c r="I300">
        <v>967</v>
      </c>
      <c r="J300">
        <v>914</v>
      </c>
      <c r="K300">
        <v>914</v>
      </c>
      <c r="L300" s="5">
        <v>44610</v>
      </c>
      <c r="M300" s="5">
        <v>44632</v>
      </c>
      <c r="N300" s="5">
        <v>44302</v>
      </c>
      <c r="O300" s="5">
        <v>44590</v>
      </c>
      <c r="P300" s="56">
        <v>44625</v>
      </c>
      <c r="Q300" s="39">
        <f>RANK(E300,$E$3:$E$485)</f>
        <v>298</v>
      </c>
      <c r="R300" s="2">
        <f>VLOOKUP(C300,Quals!$A$2:$C$23,3,FALSE)</f>
        <v>1206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>B301&amp;C301</f>
        <v>Joseph AYOADE100m</v>
      </c>
      <c r="B301" t="s">
        <v>535</v>
      </c>
      <c r="C301" s="5" t="s">
        <v>2</v>
      </c>
      <c r="D301" s="5">
        <v>44671</v>
      </c>
      <c r="E301">
        <v>972</v>
      </c>
      <c r="F301" s="2">
        <v>35</v>
      </c>
      <c r="G301">
        <v>980</v>
      </c>
      <c r="H301">
        <v>974</v>
      </c>
      <c r="I301">
        <v>956</v>
      </c>
      <c r="J301">
        <v>968</v>
      </c>
      <c r="K301">
        <v>962</v>
      </c>
      <c r="L301" s="5">
        <v>44639</v>
      </c>
      <c r="M301" s="5">
        <v>44597</v>
      </c>
      <c r="N301" s="5">
        <v>44590</v>
      </c>
      <c r="O301" s="5">
        <v>44548</v>
      </c>
      <c r="P301" s="56">
        <v>44597</v>
      </c>
      <c r="Q301" s="39">
        <f>RANK(E301,$E$3:$E$485)</f>
        <v>299</v>
      </c>
      <c r="R301" s="2">
        <f>VLOOKUP(C301,Quals!$A$2:$C$23,3,FALSE)</f>
        <v>1189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>B302&amp;C302</f>
        <v>Augustine NKETIA JUNIOR400m</v>
      </c>
      <c r="B302" t="s">
        <v>587</v>
      </c>
      <c r="C302" s="5" t="s">
        <v>26</v>
      </c>
      <c r="D302" s="5">
        <v>37702</v>
      </c>
      <c r="E302">
        <v>972</v>
      </c>
      <c r="F302" s="2">
        <v>23</v>
      </c>
      <c r="G302">
        <v>1007</v>
      </c>
      <c r="H302">
        <v>982</v>
      </c>
      <c r="I302">
        <v>957</v>
      </c>
      <c r="J302">
        <v>954</v>
      </c>
      <c r="K302">
        <v>932</v>
      </c>
      <c r="L302" s="5">
        <v>44299</v>
      </c>
      <c r="M302" s="5">
        <v>44590</v>
      </c>
      <c r="N302" s="5">
        <v>44298</v>
      </c>
      <c r="O302" s="5">
        <v>44611</v>
      </c>
      <c r="P302" s="56">
        <v>44581</v>
      </c>
      <c r="Q302" s="39">
        <f>RANK(E302,$E$3:$E$485)</f>
        <v>299</v>
      </c>
      <c r="R302" s="2">
        <f>VLOOKUP(C302,Quals!$A$2:$C$23,3,FALSE)</f>
        <v>1187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>B303&amp;C303</f>
        <v>Tom MARCH800m</v>
      </c>
      <c r="B303" t="s">
        <v>632</v>
      </c>
      <c r="C303" s="5" t="s">
        <v>27</v>
      </c>
      <c r="E303">
        <v>972</v>
      </c>
      <c r="F303" s="2">
        <v>27</v>
      </c>
      <c r="G303">
        <v>979</v>
      </c>
      <c r="H303">
        <v>946</v>
      </c>
      <c r="I303">
        <v>969</v>
      </c>
      <c r="J303">
        <v>963</v>
      </c>
      <c r="K303">
        <v>951</v>
      </c>
      <c r="L303" s="5">
        <v>44589</v>
      </c>
      <c r="M303" s="5">
        <v>44587</v>
      </c>
      <c r="N303" s="5">
        <v>44612</v>
      </c>
      <c r="O303" s="5">
        <v>44604</v>
      </c>
      <c r="P303" s="56">
        <v>44619</v>
      </c>
      <c r="Q303" s="39">
        <f>RANK(E303,$E$3:$E$485)</f>
        <v>299</v>
      </c>
      <c r="R303" s="2">
        <f>VLOOKUP(C303,Quals!$A$2:$C$23,3,FALSE)</f>
        <v>1167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>B304&amp;C304</f>
        <v>Thomas THORPE5000m</v>
      </c>
      <c r="B304" t="s">
        <v>4781</v>
      </c>
      <c r="C304" s="5" t="s">
        <v>29</v>
      </c>
      <c r="D304" s="5">
        <v>35206</v>
      </c>
      <c r="E304">
        <v>972</v>
      </c>
      <c r="F304" s="2">
        <v>23</v>
      </c>
      <c r="G304">
        <v>1005</v>
      </c>
      <c r="H304">
        <v>977</v>
      </c>
      <c r="I304">
        <v>922</v>
      </c>
      <c r="L304" s="5">
        <v>44537</v>
      </c>
      <c r="M304" s="5">
        <v>44525</v>
      </c>
      <c r="N304" s="5">
        <v>44628</v>
      </c>
      <c r="O304" s="5"/>
      <c r="P304" s="56"/>
      <c r="Q304" s="39">
        <f>RANK(E304,$E$3:$E$485)</f>
        <v>299</v>
      </c>
      <c r="R304" s="2">
        <f>VLOOKUP(C304,Quals!$A$2:$C$23,3,FALSE)</f>
        <v>1161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>B305&amp;C305</f>
        <v>Jacob COCKSmarathon</v>
      </c>
      <c r="B305" t="s">
        <v>709</v>
      </c>
      <c r="C305" s="5" t="s">
        <v>82</v>
      </c>
      <c r="D305" s="5">
        <v>34473</v>
      </c>
      <c r="E305">
        <v>972</v>
      </c>
      <c r="F305" s="2">
        <v>8</v>
      </c>
      <c r="G305">
        <v>979</v>
      </c>
      <c r="H305">
        <v>966</v>
      </c>
      <c r="L305" s="5">
        <v>44542</v>
      </c>
      <c r="M305" s="5">
        <v>44178</v>
      </c>
      <c r="N305" s="5"/>
      <c r="O305" s="5"/>
      <c r="P305" s="56"/>
      <c r="Q305" s="39">
        <f>RANK(E305,$E$3:$E$485)</f>
        <v>299</v>
      </c>
      <c r="R305" s="2" t="str">
        <f>VLOOKUP(C305,Quals!$A$2:$C$23,3,FALSE)</f>
        <v>Discr.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>B306&amp;C306</f>
        <v>Lachlan KENNEDY200m</v>
      </c>
      <c r="B306" t="s">
        <v>521</v>
      </c>
      <c r="C306" s="5" t="s">
        <v>25</v>
      </c>
      <c r="D306" s="5">
        <v>44640</v>
      </c>
      <c r="E306">
        <v>971</v>
      </c>
      <c r="F306" s="2">
        <v>30</v>
      </c>
      <c r="G306">
        <v>1002</v>
      </c>
      <c r="H306">
        <v>975</v>
      </c>
      <c r="I306">
        <v>978</v>
      </c>
      <c r="J306">
        <v>947</v>
      </c>
      <c r="K306">
        <v>923</v>
      </c>
      <c r="L306" s="5">
        <v>44626</v>
      </c>
      <c r="M306" s="5">
        <v>44485</v>
      </c>
      <c r="N306" s="5">
        <v>44481</v>
      </c>
      <c r="O306" s="5">
        <v>44471</v>
      </c>
      <c r="P306" s="56">
        <v>44597</v>
      </c>
      <c r="Q306" s="39">
        <f>RANK(E306,$E$3:$E$485)</f>
        <v>304</v>
      </c>
      <c r="R306" s="2">
        <f>VLOOKUP(C306,Quals!$A$2:$C$23,3,FALSE)</f>
        <v>1182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>B307&amp;C307</f>
        <v>Justin CAVANAGH100m</v>
      </c>
      <c r="B307" t="s">
        <v>4587</v>
      </c>
      <c r="C307" s="5" t="s">
        <v>2</v>
      </c>
      <c r="D307" s="5">
        <v>34809</v>
      </c>
      <c r="E307">
        <v>970</v>
      </c>
      <c r="F307" s="2">
        <v>36</v>
      </c>
      <c r="G307">
        <v>1011</v>
      </c>
      <c r="H307">
        <v>1009</v>
      </c>
      <c r="I307">
        <v>983</v>
      </c>
      <c r="J307">
        <v>971</v>
      </c>
      <c r="K307">
        <v>878</v>
      </c>
      <c r="L307" s="5">
        <v>44303</v>
      </c>
      <c r="M307" s="5">
        <v>44282</v>
      </c>
      <c r="N307" s="5">
        <v>44352</v>
      </c>
      <c r="O307" s="5">
        <v>44302</v>
      </c>
      <c r="P307" s="56">
        <v>44638</v>
      </c>
      <c r="Q307" s="39">
        <f>RANK(E307,$E$3:$E$485)</f>
        <v>305</v>
      </c>
      <c r="R307" s="2">
        <f>VLOOKUP(C307,Quals!$A$2:$C$23,3,FALSE)</f>
        <v>1189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>B308&amp;C308</f>
        <v>Julian LAY100m</v>
      </c>
      <c r="B308" t="s">
        <v>552</v>
      </c>
      <c r="C308" s="6" t="s">
        <v>2</v>
      </c>
      <c r="D308" s="5">
        <v>2000</v>
      </c>
      <c r="E308">
        <v>970</v>
      </c>
      <c r="F308" s="2">
        <v>37</v>
      </c>
      <c r="G308">
        <v>983</v>
      </c>
      <c r="H308">
        <v>980</v>
      </c>
      <c r="I308">
        <v>977</v>
      </c>
      <c r="J308">
        <v>962</v>
      </c>
      <c r="K308">
        <v>949</v>
      </c>
      <c r="L308" s="5">
        <v>44625</v>
      </c>
      <c r="M308" s="5">
        <v>44506</v>
      </c>
      <c r="N308" s="5">
        <v>44625</v>
      </c>
      <c r="O308" s="5">
        <v>44548</v>
      </c>
      <c r="P308" s="56">
        <v>44583</v>
      </c>
      <c r="Q308" s="39">
        <f>RANK(E308,$E$3:$E$485)</f>
        <v>305</v>
      </c>
      <c r="R308" s="2">
        <f>VLOOKUP(C308,Quals!$A$2:$C$23,3,FALSE)</f>
        <v>1189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>B309&amp;C309</f>
        <v>Ryan ATKINS200m</v>
      </c>
      <c r="B309" t="s">
        <v>564</v>
      </c>
      <c r="C309" s="5" t="s">
        <v>25</v>
      </c>
      <c r="D309" s="5">
        <v>35493</v>
      </c>
      <c r="E309">
        <v>970</v>
      </c>
      <c r="F309" s="2">
        <v>31</v>
      </c>
      <c r="G309">
        <v>985</v>
      </c>
      <c r="H309">
        <v>963</v>
      </c>
      <c r="I309">
        <v>964</v>
      </c>
      <c r="J309">
        <v>947</v>
      </c>
      <c r="K309">
        <v>957</v>
      </c>
      <c r="L309" s="5">
        <v>44597</v>
      </c>
      <c r="M309" s="5">
        <v>44618</v>
      </c>
      <c r="N309" s="5">
        <v>44304</v>
      </c>
      <c r="O309" s="5">
        <v>44282</v>
      </c>
      <c r="P309" s="56">
        <v>44569</v>
      </c>
      <c r="Q309" s="39">
        <f>RANK(E309,$E$3:$E$485)</f>
        <v>305</v>
      </c>
      <c r="R309" s="2">
        <f>VLOOKUP(C309,Quals!$A$2:$C$23,3,FALSE)</f>
        <v>1182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>B310&amp;C310</f>
        <v>Robert DICKINSON800m</v>
      </c>
      <c r="B310" t="s">
        <v>625</v>
      </c>
      <c r="C310" s="5" t="s">
        <v>27</v>
      </c>
      <c r="D310" s="5">
        <v>36512</v>
      </c>
      <c r="E310">
        <v>970</v>
      </c>
      <c r="F310" s="2">
        <v>28</v>
      </c>
      <c r="G310">
        <v>988</v>
      </c>
      <c r="H310">
        <v>985</v>
      </c>
      <c r="I310">
        <v>964</v>
      </c>
      <c r="J310">
        <v>945</v>
      </c>
      <c r="K310">
        <v>944</v>
      </c>
      <c r="L310" s="5">
        <v>44597</v>
      </c>
      <c r="M310" s="5">
        <v>44612</v>
      </c>
      <c r="N310" s="5">
        <v>44625</v>
      </c>
      <c r="O310" s="5">
        <v>44637</v>
      </c>
      <c r="P310" s="56">
        <v>44611</v>
      </c>
      <c r="Q310" s="39">
        <f>RANK(E310,$E$3:$E$485)</f>
        <v>305</v>
      </c>
      <c r="R310" s="2">
        <f>VLOOKUP(C310,Quals!$A$2:$C$23,3,FALSE)</f>
        <v>1167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>B311&amp;C311</f>
        <v>Oli CALLAHANlong-jump</v>
      </c>
      <c r="B311" t="s">
        <v>739</v>
      </c>
      <c r="C311" s="5" t="s">
        <v>37</v>
      </c>
      <c r="D311" s="5">
        <v>35786</v>
      </c>
      <c r="E311">
        <v>970</v>
      </c>
      <c r="F311" s="2">
        <v>16</v>
      </c>
      <c r="G311">
        <v>997</v>
      </c>
      <c r="H311">
        <v>950</v>
      </c>
      <c r="I311">
        <v>958</v>
      </c>
      <c r="J311">
        <v>941</v>
      </c>
      <c r="K311">
        <v>935</v>
      </c>
      <c r="L311" s="5">
        <v>44611</v>
      </c>
      <c r="M311" s="5">
        <v>44590</v>
      </c>
      <c r="N311" s="5">
        <v>44302</v>
      </c>
      <c r="O311" s="5">
        <v>44541</v>
      </c>
      <c r="P311" s="56">
        <v>44603</v>
      </c>
      <c r="Q311" s="39">
        <f>RANK(E311,$E$3:$E$485)</f>
        <v>305</v>
      </c>
      <c r="R311" s="2">
        <f>VLOOKUP(C311,Quals!$A$2:$C$23,3,FALSE)</f>
        <v>1186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>B312&amp;C312</f>
        <v>Ben ST. LAWRENCEmarathon</v>
      </c>
      <c r="B312" t="s">
        <v>705</v>
      </c>
      <c r="C312" s="5" t="s">
        <v>82</v>
      </c>
      <c r="D312" s="5">
        <v>29897</v>
      </c>
      <c r="E312">
        <v>970</v>
      </c>
      <c r="F312" s="2">
        <v>9</v>
      </c>
      <c r="G312">
        <v>1063</v>
      </c>
      <c r="H312">
        <v>877</v>
      </c>
      <c r="L312" s="5">
        <v>44360</v>
      </c>
      <c r="M312" s="5">
        <v>43898</v>
      </c>
      <c r="N312" s="5"/>
      <c r="O312" s="5"/>
      <c r="P312" s="56"/>
      <c r="Q312" s="39">
        <f>RANK(E312,$E$3:$E$485)</f>
        <v>305</v>
      </c>
      <c r="R312" s="2" t="str">
        <f>VLOOKUP(C312,Quals!$A$2:$C$23,3,FALSE)</f>
        <v>Discr.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>B313&amp;C313</f>
        <v>James HEALEY800m</v>
      </c>
      <c r="B313" t="s">
        <v>622</v>
      </c>
      <c r="C313" s="5" t="s">
        <v>27</v>
      </c>
      <c r="D313" s="5">
        <v>37934</v>
      </c>
      <c r="E313">
        <v>969</v>
      </c>
      <c r="F313" s="2">
        <v>29</v>
      </c>
      <c r="G313">
        <v>1017</v>
      </c>
      <c r="H313">
        <v>1007</v>
      </c>
      <c r="I313">
        <v>967</v>
      </c>
      <c r="J313">
        <v>929</v>
      </c>
      <c r="K313">
        <v>929</v>
      </c>
      <c r="L313" s="5">
        <v>44301</v>
      </c>
      <c r="M313" s="5">
        <v>44282</v>
      </c>
      <c r="N313" s="5">
        <v>44611</v>
      </c>
      <c r="O313" s="5">
        <v>44619</v>
      </c>
      <c r="P313" s="56">
        <v>44637</v>
      </c>
      <c r="Q313" s="39">
        <f>RANK(E313,$E$3:$E$485)</f>
        <v>311</v>
      </c>
      <c r="R313" s="2">
        <f>VLOOKUP(C313,Quals!$A$2:$C$23,3,FALSE)</f>
        <v>1167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>B314&amp;C314</f>
        <v>Ryan COOPER100m</v>
      </c>
      <c r="B314" t="s">
        <v>536</v>
      </c>
      <c r="C314" s="5" t="s">
        <v>2</v>
      </c>
      <c r="D314" s="5">
        <v>36414</v>
      </c>
      <c r="E314">
        <v>968</v>
      </c>
      <c r="F314" s="2">
        <v>38</v>
      </c>
      <c r="G314">
        <v>984</v>
      </c>
      <c r="H314">
        <v>983</v>
      </c>
      <c r="I314">
        <v>959</v>
      </c>
      <c r="J314">
        <v>931</v>
      </c>
      <c r="K314">
        <v>937</v>
      </c>
      <c r="L314" s="5">
        <v>44587</v>
      </c>
      <c r="M314" s="5">
        <v>44576</v>
      </c>
      <c r="N314" s="5">
        <v>44625</v>
      </c>
      <c r="O314" s="5">
        <v>44611</v>
      </c>
      <c r="P314" s="56">
        <v>44604</v>
      </c>
      <c r="Q314" s="39">
        <f>RANK(E314,$E$3:$E$485)</f>
        <v>312</v>
      </c>
      <c r="R314" s="2">
        <f>VLOOKUP(C314,Quals!$A$2:$C$23,3,FALSE)</f>
        <v>1189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>B315&amp;C315</f>
        <v>Thomas REYNOLDS400m</v>
      </c>
      <c r="B315" t="s">
        <v>593</v>
      </c>
      <c r="C315" s="5" t="s">
        <v>26</v>
      </c>
      <c r="E315">
        <v>968</v>
      </c>
      <c r="F315" s="2">
        <v>24</v>
      </c>
      <c r="G315">
        <v>995</v>
      </c>
      <c r="H315">
        <v>956</v>
      </c>
      <c r="I315">
        <v>945</v>
      </c>
      <c r="J315">
        <v>941</v>
      </c>
      <c r="K315">
        <v>934</v>
      </c>
      <c r="L315" s="5">
        <v>44612</v>
      </c>
      <c r="M315" s="5">
        <v>44534</v>
      </c>
      <c r="N315" s="5">
        <v>44604</v>
      </c>
      <c r="O315" s="5">
        <v>44597</v>
      </c>
      <c r="P315" s="56">
        <v>44513</v>
      </c>
      <c r="Q315" s="39">
        <f>RANK(E315,$E$3:$E$485)</f>
        <v>312</v>
      </c>
      <c r="R315" s="2">
        <f>VLOOKUP(C315,Quals!$A$2:$C$23,3,FALSE)</f>
        <v>1187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>B316&amp;C316</f>
        <v>Timothy LEFROY5000m</v>
      </c>
      <c r="B316" t="s">
        <v>693</v>
      </c>
      <c r="C316" s="5" t="s">
        <v>29</v>
      </c>
      <c r="D316" s="5">
        <v>1992</v>
      </c>
      <c r="E316">
        <v>968</v>
      </c>
      <c r="F316" s="2">
        <v>24</v>
      </c>
      <c r="G316">
        <v>986</v>
      </c>
      <c r="H316">
        <v>971</v>
      </c>
      <c r="I316">
        <v>948</v>
      </c>
      <c r="L316" s="5">
        <v>44359</v>
      </c>
      <c r="M316" s="5">
        <v>44394</v>
      </c>
      <c r="N316" s="5">
        <v>44401</v>
      </c>
      <c r="O316" s="5"/>
      <c r="P316" s="56"/>
      <c r="Q316" s="39">
        <f>RANK(E316,$E$3:$E$485)</f>
        <v>312</v>
      </c>
      <c r="R316" s="2">
        <f>VLOOKUP(C316,Quals!$A$2:$C$23,3,FALSE)</f>
        <v>1161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>B317&amp;C317</f>
        <v>Ethan PETCOSlong-jump</v>
      </c>
      <c r="B317" t="s">
        <v>1033</v>
      </c>
      <c r="C317" s="5" t="s">
        <v>37</v>
      </c>
      <c r="D317" s="5">
        <v>37666</v>
      </c>
      <c r="E317">
        <v>968</v>
      </c>
      <c r="F317" s="2">
        <v>17</v>
      </c>
      <c r="G317">
        <v>992</v>
      </c>
      <c r="H317">
        <v>958</v>
      </c>
      <c r="I317">
        <v>952</v>
      </c>
      <c r="J317">
        <v>950</v>
      </c>
      <c r="K317">
        <v>937</v>
      </c>
      <c r="L317" s="5">
        <v>44486</v>
      </c>
      <c r="M317" s="5">
        <v>44597</v>
      </c>
      <c r="N317" s="5">
        <v>44481</v>
      </c>
      <c r="O317" s="5">
        <v>44300</v>
      </c>
      <c r="P317" s="56">
        <v>44611</v>
      </c>
      <c r="Q317" s="39">
        <f>RANK(E317,$E$3:$E$485)</f>
        <v>312</v>
      </c>
      <c r="R317" s="2">
        <f>VLOOKUP(C317,Quals!$A$2:$C$23,3,FALSE)</f>
        <v>1186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>B318&amp;C318</f>
        <v>Cameron DE BRUIN200m</v>
      </c>
      <c r="B318" t="s">
        <v>566</v>
      </c>
      <c r="C318" s="6" t="s">
        <v>25</v>
      </c>
      <c r="D318" s="5">
        <v>36926</v>
      </c>
      <c r="E318">
        <v>967</v>
      </c>
      <c r="F318" s="2">
        <v>32</v>
      </c>
      <c r="G318">
        <v>966</v>
      </c>
      <c r="H318">
        <v>967</v>
      </c>
      <c r="I318">
        <v>966</v>
      </c>
      <c r="J318">
        <v>946</v>
      </c>
      <c r="K318">
        <v>959</v>
      </c>
      <c r="L318" s="5">
        <v>44285</v>
      </c>
      <c r="M318" s="5">
        <v>44304</v>
      </c>
      <c r="N318" s="5">
        <v>44549</v>
      </c>
      <c r="O318" s="5">
        <v>44280</v>
      </c>
      <c r="P318" s="56">
        <v>44304</v>
      </c>
      <c r="Q318" s="39">
        <f>RANK(E318,$E$3:$E$485)</f>
        <v>316</v>
      </c>
      <c r="R318" s="2">
        <f>VLOOKUP(C318,Quals!$A$2:$C$23,3,FALSE)</f>
        <v>1182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>B319&amp;C319</f>
        <v>Kyle BENNETT400mh</v>
      </c>
      <c r="B319" t="s">
        <v>726</v>
      </c>
      <c r="C319" s="6" t="s">
        <v>33</v>
      </c>
      <c r="D319" s="5">
        <v>37957</v>
      </c>
      <c r="E319">
        <v>967</v>
      </c>
      <c r="F319" s="2">
        <v>10</v>
      </c>
      <c r="G319">
        <v>982</v>
      </c>
      <c r="H319">
        <v>949</v>
      </c>
      <c r="I319">
        <v>941</v>
      </c>
      <c r="J319">
        <v>934</v>
      </c>
      <c r="K319">
        <v>929</v>
      </c>
      <c r="L319" s="5">
        <v>44639</v>
      </c>
      <c r="M319" s="5">
        <v>44597</v>
      </c>
      <c r="N319" s="5">
        <v>44576</v>
      </c>
      <c r="O319" s="5">
        <v>44301</v>
      </c>
      <c r="P319" s="56">
        <v>44625</v>
      </c>
      <c r="Q319" s="39">
        <f>RANK(E319,$E$3:$E$485)</f>
        <v>316</v>
      </c>
      <c r="R319" s="2">
        <f>VLOOKUP(C319,Quals!$A$2:$C$23,3,FALSE)</f>
        <v>1185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>B320&amp;C320</f>
        <v>Sam TAYLOR100m</v>
      </c>
      <c r="B320" t="s">
        <v>543</v>
      </c>
      <c r="C320" s="5" t="s">
        <v>2</v>
      </c>
      <c r="D320" s="5">
        <v>37033</v>
      </c>
      <c r="E320">
        <v>966</v>
      </c>
      <c r="F320" s="2">
        <v>39</v>
      </c>
      <c r="G320">
        <v>993</v>
      </c>
      <c r="H320">
        <v>977</v>
      </c>
      <c r="I320">
        <v>965</v>
      </c>
      <c r="J320">
        <v>952</v>
      </c>
      <c r="K320">
        <v>943</v>
      </c>
      <c r="L320" s="5">
        <v>44576</v>
      </c>
      <c r="M320" s="5">
        <v>44625</v>
      </c>
      <c r="N320" s="5">
        <v>44611</v>
      </c>
      <c r="O320" s="5">
        <v>44301</v>
      </c>
      <c r="P320" s="56">
        <v>44610</v>
      </c>
      <c r="Q320" s="39">
        <f>RANK(E320,$E$3:$E$485)</f>
        <v>318</v>
      </c>
      <c r="R320" s="2">
        <f>VLOOKUP(C320,Quals!$A$2:$C$23,3,FALSE)</f>
        <v>1189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>B321&amp;C321</f>
        <v>Ryan ATKINS400m</v>
      </c>
      <c r="B321" t="s">
        <v>564</v>
      </c>
      <c r="C321" s="5" t="s">
        <v>26</v>
      </c>
      <c r="D321" s="5">
        <v>35493</v>
      </c>
      <c r="E321">
        <v>966</v>
      </c>
      <c r="F321" s="2">
        <v>25</v>
      </c>
      <c r="G321">
        <v>976</v>
      </c>
      <c r="H321">
        <v>981</v>
      </c>
      <c r="I321">
        <v>949</v>
      </c>
      <c r="J321">
        <v>941</v>
      </c>
      <c r="K321">
        <v>933</v>
      </c>
      <c r="L321" s="5">
        <v>44281</v>
      </c>
      <c r="M321" s="5">
        <v>44301</v>
      </c>
      <c r="N321" s="5">
        <v>44506</v>
      </c>
      <c r="O321" s="5">
        <v>44547</v>
      </c>
      <c r="P321" s="56">
        <v>44611</v>
      </c>
      <c r="Q321" s="39">
        <f>RANK(E321,$E$3:$E$485)</f>
        <v>318</v>
      </c>
      <c r="R321" s="2">
        <f>VLOOKUP(C321,Quals!$A$2:$C$23,3,FALSE)</f>
        <v>1187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>B322&amp;C322</f>
        <v>Cameron MUSGROVE800m</v>
      </c>
      <c r="B322" t="s">
        <v>627</v>
      </c>
      <c r="C322" s="5" t="s">
        <v>27</v>
      </c>
      <c r="D322" s="5">
        <v>36109</v>
      </c>
      <c r="E322">
        <v>966</v>
      </c>
      <c r="F322" s="2">
        <v>30</v>
      </c>
      <c r="G322">
        <v>1004</v>
      </c>
      <c r="H322">
        <v>960</v>
      </c>
      <c r="I322">
        <v>959</v>
      </c>
      <c r="J322">
        <v>944</v>
      </c>
      <c r="K322">
        <v>941</v>
      </c>
      <c r="L322" s="5">
        <v>44589</v>
      </c>
      <c r="M322" s="5">
        <v>44611</v>
      </c>
      <c r="N322" s="5">
        <v>44282</v>
      </c>
      <c r="O322" s="5">
        <v>44520</v>
      </c>
      <c r="P322" s="56">
        <v>44637</v>
      </c>
      <c r="Q322" s="39">
        <f>RANK(E322,$E$3:$E$485)</f>
        <v>318</v>
      </c>
      <c r="R322" s="2">
        <f>VLOOKUP(C322,Quals!$A$2:$C$23,3,FALSE)</f>
        <v>1167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>B323&amp;C323</f>
        <v>Mitchel LANGBORNE800m</v>
      </c>
      <c r="B323" t="s">
        <v>640</v>
      </c>
      <c r="C323" s="5" t="s">
        <v>27</v>
      </c>
      <c r="D323" s="5">
        <v>44671</v>
      </c>
      <c r="E323">
        <v>965</v>
      </c>
      <c r="F323" s="2">
        <v>31</v>
      </c>
      <c r="G323">
        <v>988</v>
      </c>
      <c r="H323">
        <v>965</v>
      </c>
      <c r="I323">
        <v>962</v>
      </c>
      <c r="J323">
        <v>946</v>
      </c>
      <c r="K323">
        <v>916</v>
      </c>
      <c r="L323" s="5">
        <v>44639</v>
      </c>
      <c r="M323" s="5">
        <v>44618</v>
      </c>
      <c r="N323" s="5">
        <v>44600</v>
      </c>
      <c r="O323" s="5">
        <v>44630</v>
      </c>
      <c r="P323" s="56">
        <v>44305</v>
      </c>
      <c r="Q323" s="39">
        <f>RANK(E323,$E$3:$E$485)</f>
        <v>321</v>
      </c>
      <c r="R323" s="2">
        <f>VLOOKUP(C323,Quals!$A$2:$C$23,3,FALSE)</f>
        <v>1167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>B324&amp;C324</f>
        <v>Griffin KELLY1500m</v>
      </c>
      <c r="B324" t="s">
        <v>4598</v>
      </c>
      <c r="C324" s="5" t="s">
        <v>28</v>
      </c>
      <c r="E324">
        <v>965</v>
      </c>
      <c r="F324" s="2">
        <v>30</v>
      </c>
      <c r="G324">
        <v>980</v>
      </c>
      <c r="H324">
        <v>974</v>
      </c>
      <c r="I324">
        <v>945</v>
      </c>
      <c r="J324">
        <v>939</v>
      </c>
      <c r="K324">
        <v>924</v>
      </c>
      <c r="L324" s="5">
        <v>44626</v>
      </c>
      <c r="M324" s="5">
        <v>44457</v>
      </c>
      <c r="N324" s="5">
        <v>44586</v>
      </c>
      <c r="O324" s="5">
        <v>44489</v>
      </c>
      <c r="P324" s="56">
        <v>44481</v>
      </c>
      <c r="Q324" s="39">
        <f>RANK(E324,$E$3:$E$485)</f>
        <v>321</v>
      </c>
      <c r="R324" s="2">
        <f>VLOOKUP(C324,Quals!$A$2:$C$23,3,FALSE)</f>
        <v>1175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>B325&amp;C325</f>
        <v>Seth O'DONNELL5000m</v>
      </c>
      <c r="B325" t="s">
        <v>856</v>
      </c>
      <c r="C325" s="5" t="s">
        <v>29</v>
      </c>
      <c r="D325" s="5">
        <v>44581</v>
      </c>
      <c r="E325">
        <v>965</v>
      </c>
      <c r="F325" s="2">
        <v>25</v>
      </c>
      <c r="G325">
        <v>983</v>
      </c>
      <c r="H325">
        <v>947</v>
      </c>
      <c r="I325">
        <v>946</v>
      </c>
      <c r="L325" s="5">
        <v>44628</v>
      </c>
      <c r="M325" s="5">
        <v>44576</v>
      </c>
      <c r="N325" s="5">
        <v>44604</v>
      </c>
      <c r="O325" s="5"/>
      <c r="P325" s="56"/>
      <c r="Q325" s="39">
        <f>RANK(E325,$E$3:$E$485)</f>
        <v>321</v>
      </c>
      <c r="R325" s="2">
        <f>VLOOKUP(C325,Quals!$A$2:$C$23,3,FALSE)</f>
        <v>1161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>B326&amp;C326</f>
        <v>Michael HANNA100m</v>
      </c>
      <c r="B326" t="s">
        <v>550</v>
      </c>
      <c r="C326" s="5" t="s">
        <v>2</v>
      </c>
      <c r="D326" s="5">
        <v>36678</v>
      </c>
      <c r="E326">
        <v>964</v>
      </c>
      <c r="F326" s="2">
        <v>40</v>
      </c>
      <c r="G326">
        <v>1021</v>
      </c>
      <c r="H326">
        <v>980</v>
      </c>
      <c r="I326">
        <v>949</v>
      </c>
      <c r="J326">
        <v>932</v>
      </c>
      <c r="K326">
        <v>931</v>
      </c>
      <c r="L326" s="5">
        <v>44625</v>
      </c>
      <c r="M326" s="5">
        <v>44611</v>
      </c>
      <c r="N326" s="5">
        <v>44590</v>
      </c>
      <c r="O326" s="5">
        <v>44590</v>
      </c>
      <c r="P326" s="56">
        <v>44302</v>
      </c>
      <c r="Q326" s="39">
        <f>RANK(E326,$E$3:$E$485)</f>
        <v>324</v>
      </c>
      <c r="R326" s="2">
        <f>VLOOKUP(C326,Quals!$A$2:$C$23,3,FALSE)</f>
        <v>1189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>B327&amp;C327</f>
        <v>Mark FOKAS400m</v>
      </c>
      <c r="B327" t="s">
        <v>589</v>
      </c>
      <c r="C327" s="5" t="s">
        <v>26</v>
      </c>
      <c r="D327" s="5">
        <v>37029</v>
      </c>
      <c r="E327">
        <v>964</v>
      </c>
      <c r="F327" s="2">
        <v>26</v>
      </c>
      <c r="G327">
        <v>972</v>
      </c>
      <c r="H327">
        <v>961</v>
      </c>
      <c r="I327">
        <v>950</v>
      </c>
      <c r="J327">
        <v>949</v>
      </c>
      <c r="K327">
        <v>940</v>
      </c>
      <c r="L327" s="5">
        <v>44513</v>
      </c>
      <c r="M327" s="5">
        <v>44548</v>
      </c>
      <c r="N327" s="5">
        <v>44289</v>
      </c>
      <c r="O327" s="5">
        <v>44308</v>
      </c>
      <c r="P327" s="56">
        <v>44618</v>
      </c>
      <c r="Q327" s="39">
        <f>RANK(E327,$E$3:$E$485)</f>
        <v>324</v>
      </c>
      <c r="R327" s="2">
        <f>VLOOKUP(C327,Quals!$A$2:$C$23,3,FALSE)</f>
        <v>1187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>B328&amp;C328</f>
        <v>Kang NYOAK1500m</v>
      </c>
      <c r="B328" t="s">
        <v>629</v>
      </c>
      <c r="C328" s="5" t="s">
        <v>28</v>
      </c>
      <c r="D328" s="5">
        <v>36590</v>
      </c>
      <c r="E328">
        <v>964</v>
      </c>
      <c r="F328" s="2">
        <v>31</v>
      </c>
      <c r="G328">
        <v>1039</v>
      </c>
      <c r="H328">
        <v>980</v>
      </c>
      <c r="I328">
        <v>959</v>
      </c>
      <c r="J328">
        <v>950</v>
      </c>
      <c r="K328">
        <v>893</v>
      </c>
      <c r="L328" s="5">
        <v>44316</v>
      </c>
      <c r="M328" s="5">
        <v>44289</v>
      </c>
      <c r="N328" s="5">
        <v>44296</v>
      </c>
      <c r="O328" s="5">
        <v>44330</v>
      </c>
      <c r="P328" s="56">
        <v>44331</v>
      </c>
      <c r="Q328" s="39">
        <f>RANK(E328,$E$3:$E$485)</f>
        <v>324</v>
      </c>
      <c r="R328" s="2">
        <f>VLOOKUP(C328,Quals!$A$2:$C$23,3,FALSE)</f>
        <v>1175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>B329&amp;C329</f>
        <v>Lewis CLABBURN100m</v>
      </c>
      <c r="B329" t="s">
        <v>1004</v>
      </c>
      <c r="C329" s="5" t="s">
        <v>2</v>
      </c>
      <c r="D329" s="5">
        <v>36535</v>
      </c>
      <c r="E329">
        <v>962</v>
      </c>
      <c r="F329" s="2">
        <v>41</v>
      </c>
      <c r="G329">
        <v>1008</v>
      </c>
      <c r="H329">
        <v>977</v>
      </c>
      <c r="I329">
        <v>971</v>
      </c>
      <c r="J329">
        <v>937</v>
      </c>
      <c r="K329">
        <v>911</v>
      </c>
      <c r="L329" s="5">
        <v>44576</v>
      </c>
      <c r="M329" s="5">
        <v>44625</v>
      </c>
      <c r="N329" s="5">
        <v>44625</v>
      </c>
      <c r="O329" s="5">
        <v>44282</v>
      </c>
      <c r="P329" s="56">
        <v>44569</v>
      </c>
      <c r="Q329" s="39">
        <f>RANK(E329,$E$3:$E$485)</f>
        <v>327</v>
      </c>
      <c r="R329" s="2">
        <f>VLOOKUP(C329,Quals!$A$2:$C$23,3,FALSE)</f>
        <v>1189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>B330&amp;C330</f>
        <v>Joseph RYAN1500m</v>
      </c>
      <c r="B330" t="s">
        <v>665</v>
      </c>
      <c r="C330" s="5" t="s">
        <v>28</v>
      </c>
      <c r="D330" s="5">
        <v>34728</v>
      </c>
      <c r="E330">
        <v>962</v>
      </c>
      <c r="F330" s="2">
        <v>32</v>
      </c>
      <c r="G330">
        <v>968</v>
      </c>
      <c r="H330">
        <v>970</v>
      </c>
      <c r="I330">
        <v>953</v>
      </c>
      <c r="J330">
        <v>949</v>
      </c>
      <c r="K330">
        <v>947</v>
      </c>
      <c r="L330" s="5">
        <v>44597</v>
      </c>
      <c r="M330" s="5">
        <v>44282</v>
      </c>
      <c r="N330" s="5">
        <v>44587</v>
      </c>
      <c r="O330" s="5">
        <v>44548</v>
      </c>
      <c r="P330" s="56">
        <v>44625</v>
      </c>
      <c r="Q330" s="39">
        <f>RANK(E330,$E$3:$E$485)</f>
        <v>327</v>
      </c>
      <c r="R330" s="2">
        <f>VLOOKUP(C330,Quals!$A$2:$C$23,3,FALSE)</f>
        <v>1175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>B331&amp;C331</f>
        <v>Lachlan O'KEEFEhigh-jump</v>
      </c>
      <c r="B331" t="s">
        <v>768</v>
      </c>
      <c r="C331" s="5" t="s">
        <v>35</v>
      </c>
      <c r="D331" s="5">
        <v>38388</v>
      </c>
      <c r="E331">
        <v>962</v>
      </c>
      <c r="F331" s="2">
        <v>10</v>
      </c>
      <c r="G331">
        <v>1002</v>
      </c>
      <c r="H331">
        <v>967</v>
      </c>
      <c r="I331">
        <v>958</v>
      </c>
      <c r="J331">
        <v>914</v>
      </c>
      <c r="K331">
        <v>914</v>
      </c>
      <c r="L331" s="5">
        <v>44611</v>
      </c>
      <c r="M331" s="5">
        <v>44569</v>
      </c>
      <c r="N331" s="5">
        <v>44637</v>
      </c>
      <c r="O331" s="5">
        <v>44302</v>
      </c>
      <c r="P331" s="56">
        <v>44590</v>
      </c>
      <c r="Q331" s="39">
        <f>RANK(E331,$E$3:$E$485)</f>
        <v>327</v>
      </c>
      <c r="R331" s="2">
        <f>VLOOKUP(C331,Quals!$A$2:$C$23,3,FALSE)</f>
        <v>1206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>B332&amp;C332</f>
        <v>Dylan RICHARDSON20km-race-walking</v>
      </c>
      <c r="B332" t="s">
        <v>817</v>
      </c>
      <c r="C332" s="5" t="s">
        <v>81</v>
      </c>
      <c r="D332" s="5">
        <v>36816</v>
      </c>
      <c r="E332">
        <v>962</v>
      </c>
      <c r="F332" s="2">
        <v>9</v>
      </c>
      <c r="G332">
        <v>959</v>
      </c>
      <c r="H332">
        <v>967</v>
      </c>
      <c r="I332">
        <v>888</v>
      </c>
      <c r="L332" s="5">
        <v>44605</v>
      </c>
      <c r="M332" s="5">
        <v>44650</v>
      </c>
      <c r="N332" s="5">
        <v>44282</v>
      </c>
      <c r="O332" s="5"/>
      <c r="P332" s="56"/>
      <c r="Q332" s="39">
        <f>RANK(E332,$E$3:$E$485)</f>
        <v>327</v>
      </c>
      <c r="R332" s="2">
        <f>VLOOKUP(C332,Quals!$A$2:$C$23,3,FALSE)</f>
        <v>1149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>B333&amp;C333</f>
        <v>Jonty FLOTTMANN100m</v>
      </c>
      <c r="B333" t="s">
        <v>542</v>
      </c>
      <c r="C333" s="5" t="s">
        <v>2</v>
      </c>
      <c r="D333" s="5">
        <v>35521</v>
      </c>
      <c r="E333">
        <v>961</v>
      </c>
      <c r="F333" s="2">
        <v>42</v>
      </c>
      <c r="G333">
        <v>990</v>
      </c>
      <c r="H333">
        <v>965</v>
      </c>
      <c r="I333">
        <v>971</v>
      </c>
      <c r="J333">
        <v>929</v>
      </c>
      <c r="K333">
        <v>928</v>
      </c>
      <c r="L333" s="5">
        <v>44625</v>
      </c>
      <c r="M333" s="5">
        <v>44282</v>
      </c>
      <c r="N333" s="5">
        <v>44625</v>
      </c>
      <c r="O333" s="5">
        <v>44611</v>
      </c>
      <c r="P333" s="56">
        <v>44548</v>
      </c>
      <c r="Q333" s="39">
        <f>RANK(E333,$E$3:$E$485)</f>
        <v>331</v>
      </c>
      <c r="R333" s="2">
        <f>VLOOKUP(C333,Quals!$A$2:$C$23,3,FALSE)</f>
        <v>1189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>B334&amp;C334</f>
        <v>Alexander CREAK400m</v>
      </c>
      <c r="B334" t="s">
        <v>574</v>
      </c>
      <c r="C334" s="5" t="s">
        <v>26</v>
      </c>
      <c r="D334" s="5">
        <v>44640</v>
      </c>
      <c r="E334">
        <v>961</v>
      </c>
      <c r="F334" s="2">
        <v>27</v>
      </c>
      <c r="G334">
        <v>982</v>
      </c>
      <c r="H334">
        <v>971</v>
      </c>
      <c r="I334">
        <v>959</v>
      </c>
      <c r="J334">
        <v>948</v>
      </c>
      <c r="K334">
        <v>918</v>
      </c>
      <c r="L334" s="5">
        <v>44299</v>
      </c>
      <c r="M334" s="5">
        <v>44298</v>
      </c>
      <c r="N334" s="5">
        <v>44625</v>
      </c>
      <c r="O334" s="5">
        <v>44590</v>
      </c>
      <c r="P334" s="56">
        <v>44611</v>
      </c>
      <c r="Q334" s="39">
        <f>RANK(E334,$E$3:$E$485)</f>
        <v>331</v>
      </c>
      <c r="R334" s="2">
        <f>VLOOKUP(C334,Quals!$A$2:$C$23,3,FALSE)</f>
        <v>1187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>B335&amp;C335</f>
        <v>Joe BURGESS1500m</v>
      </c>
      <c r="B335" t="s">
        <v>664</v>
      </c>
      <c r="C335" s="6" t="s">
        <v>28</v>
      </c>
      <c r="D335" s="5">
        <v>35426</v>
      </c>
      <c r="E335">
        <v>961</v>
      </c>
      <c r="F335" s="2">
        <v>33</v>
      </c>
      <c r="G335">
        <v>983</v>
      </c>
      <c r="H335">
        <v>979</v>
      </c>
      <c r="I335">
        <v>955</v>
      </c>
      <c r="J335">
        <v>947</v>
      </c>
      <c r="K335">
        <v>924</v>
      </c>
      <c r="L335" s="5">
        <v>44590</v>
      </c>
      <c r="M335" s="5">
        <v>44581</v>
      </c>
      <c r="N335" s="5">
        <v>44610</v>
      </c>
      <c r="O335" s="5">
        <v>44611</v>
      </c>
      <c r="P335" s="56">
        <v>44548</v>
      </c>
      <c r="Q335" s="39">
        <f>RANK(E335,$E$3:$E$485)</f>
        <v>331</v>
      </c>
      <c r="R335" s="2">
        <f>VLOOKUP(C335,Quals!$A$2:$C$23,3,FALSE)</f>
        <v>1175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>B336&amp;C336</f>
        <v>Harry NORMAN5000m</v>
      </c>
      <c r="B336" t="s">
        <v>855</v>
      </c>
      <c r="C336" s="5" t="s">
        <v>29</v>
      </c>
      <c r="D336" s="5">
        <v>37027</v>
      </c>
      <c r="E336">
        <v>961</v>
      </c>
      <c r="F336" s="2">
        <v>26</v>
      </c>
      <c r="G336">
        <v>992</v>
      </c>
      <c r="H336">
        <v>967</v>
      </c>
      <c r="I336">
        <v>925</v>
      </c>
      <c r="L336" s="5">
        <v>44525</v>
      </c>
      <c r="M336" s="5">
        <v>44604</v>
      </c>
      <c r="N336" s="5">
        <v>44537</v>
      </c>
      <c r="O336" s="5"/>
      <c r="P336" s="56"/>
      <c r="Q336" s="39">
        <f>RANK(E336,$E$3:$E$485)</f>
        <v>331</v>
      </c>
      <c r="R336" s="2">
        <f>VLOOKUP(C336,Quals!$A$2:$C$23,3,FALSE)</f>
        <v>1161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>B337&amp;C337</f>
        <v>Guy WALTERS10000m</v>
      </c>
      <c r="B337" t="s">
        <v>711</v>
      </c>
      <c r="C337" s="5" t="s">
        <v>30</v>
      </c>
      <c r="D337" s="5">
        <v>34589</v>
      </c>
      <c r="E337">
        <v>961</v>
      </c>
      <c r="F337" s="2">
        <v>21</v>
      </c>
      <c r="G337">
        <v>968</v>
      </c>
      <c r="H337">
        <v>949</v>
      </c>
      <c r="L337" s="5">
        <v>44527</v>
      </c>
      <c r="M337" s="5">
        <v>44318</v>
      </c>
      <c r="N337" s="5"/>
      <c r="O337" s="5"/>
      <c r="P337" s="56"/>
      <c r="Q337" s="39">
        <f>RANK(E337,$E$3:$E$485)</f>
        <v>331</v>
      </c>
      <c r="R337" s="2">
        <f>VLOOKUP(C337,Quals!$A$2:$C$23,3,FALSE)</f>
        <v>1182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>B338&amp;C338</f>
        <v>Alec DIAMOND110mh</v>
      </c>
      <c r="B338" t="s">
        <v>720</v>
      </c>
      <c r="C338" s="5" t="s">
        <v>31</v>
      </c>
      <c r="D338" s="5">
        <v>35651</v>
      </c>
      <c r="E338">
        <v>961</v>
      </c>
      <c r="F338" s="2">
        <v>8</v>
      </c>
      <c r="G338">
        <v>1002</v>
      </c>
      <c r="H338">
        <v>954</v>
      </c>
      <c r="I338">
        <v>960</v>
      </c>
      <c r="J338">
        <v>929</v>
      </c>
      <c r="K338">
        <v>918</v>
      </c>
      <c r="L338" s="5">
        <v>44632</v>
      </c>
      <c r="M338" s="5">
        <v>44548</v>
      </c>
      <c r="N338" s="5">
        <v>44577</v>
      </c>
      <c r="O338" s="5">
        <v>44605</v>
      </c>
      <c r="P338" s="56">
        <v>44302</v>
      </c>
      <c r="Q338" s="39">
        <f>RANK(E338,$E$3:$E$485)</f>
        <v>331</v>
      </c>
      <c r="R338" s="2">
        <f>VLOOKUP(C338,Quals!$A$2:$C$23,3,FALSE)</f>
        <v>1193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>B339&amp;C339</f>
        <v>Jaxon HAYMAN200m</v>
      </c>
      <c r="B339" t="s">
        <v>568</v>
      </c>
      <c r="C339" s="5" t="s">
        <v>25</v>
      </c>
      <c r="D339" s="5">
        <v>35932</v>
      </c>
      <c r="E339">
        <v>960</v>
      </c>
      <c r="F339" s="2">
        <v>33</v>
      </c>
      <c r="G339">
        <v>982</v>
      </c>
      <c r="H339">
        <v>978</v>
      </c>
      <c r="I339">
        <v>959</v>
      </c>
      <c r="J339">
        <v>949</v>
      </c>
      <c r="K339">
        <v>936</v>
      </c>
      <c r="L339" s="5">
        <v>44626</v>
      </c>
      <c r="M339" s="5">
        <v>44583</v>
      </c>
      <c r="N339" s="5">
        <v>44611</v>
      </c>
      <c r="O339" s="5">
        <v>44549</v>
      </c>
      <c r="P339" s="56">
        <v>44527</v>
      </c>
      <c r="Q339" s="39">
        <f>RANK(E339,$E$3:$E$485)</f>
        <v>337</v>
      </c>
      <c r="R339" s="2">
        <f>VLOOKUP(C339,Quals!$A$2:$C$23,3,FALSE)</f>
        <v>1182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>B340&amp;C340</f>
        <v>Nicholas BATE200m</v>
      </c>
      <c r="B340" t="s">
        <v>539</v>
      </c>
      <c r="C340" s="5" t="s">
        <v>25</v>
      </c>
      <c r="D340" s="5">
        <v>34771</v>
      </c>
      <c r="E340">
        <v>960</v>
      </c>
      <c r="F340" s="2">
        <v>34</v>
      </c>
      <c r="G340">
        <v>979</v>
      </c>
      <c r="H340">
        <v>969</v>
      </c>
      <c r="I340">
        <v>967</v>
      </c>
      <c r="J340">
        <v>959</v>
      </c>
      <c r="K340">
        <v>928</v>
      </c>
      <c r="L340" s="5">
        <v>44612</v>
      </c>
      <c r="M340" s="5">
        <v>44612</v>
      </c>
      <c r="N340" s="5">
        <v>44625</v>
      </c>
      <c r="O340" s="5">
        <v>44289</v>
      </c>
      <c r="P340" s="56">
        <v>44569</v>
      </c>
      <c r="Q340" s="39">
        <f>RANK(E340,$E$3:$E$485)</f>
        <v>337</v>
      </c>
      <c r="R340" s="2">
        <f>VLOOKUP(C340,Quals!$A$2:$C$23,3,FALSE)</f>
        <v>1182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>B341&amp;C341</f>
        <v>Hamish HART1500m</v>
      </c>
      <c r="B341" t="s">
        <v>892</v>
      </c>
      <c r="C341" s="5" t="s">
        <v>28</v>
      </c>
      <c r="D341" s="5">
        <v>44671</v>
      </c>
      <c r="E341">
        <v>960</v>
      </c>
      <c r="F341" s="2">
        <v>34</v>
      </c>
      <c r="G341">
        <v>970</v>
      </c>
      <c r="H341">
        <v>976</v>
      </c>
      <c r="I341">
        <v>945</v>
      </c>
      <c r="J341">
        <v>946</v>
      </c>
      <c r="K341">
        <v>944</v>
      </c>
      <c r="L341" s="5">
        <v>44637</v>
      </c>
      <c r="M341" s="5">
        <v>44611</v>
      </c>
      <c r="N341" s="5">
        <v>44597</v>
      </c>
      <c r="O341" s="5">
        <v>44618</v>
      </c>
      <c r="P341" s="56">
        <v>44548</v>
      </c>
      <c r="Q341" s="39">
        <f>RANK(E341,$E$3:$E$485)</f>
        <v>337</v>
      </c>
      <c r="R341" s="2">
        <f>VLOOKUP(C341,Quals!$A$2:$C$23,3,FALSE)</f>
        <v>1175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>B342&amp;C342</f>
        <v>Zachary NUNIStriple-jump</v>
      </c>
      <c r="B342" t="s">
        <v>734</v>
      </c>
      <c r="C342" s="5" t="s">
        <v>38</v>
      </c>
      <c r="D342" s="5">
        <v>36468</v>
      </c>
      <c r="E342">
        <v>960</v>
      </c>
      <c r="F342" s="2">
        <v>9</v>
      </c>
      <c r="G342">
        <v>992</v>
      </c>
      <c r="H342">
        <v>963</v>
      </c>
      <c r="I342">
        <v>962</v>
      </c>
      <c r="J342">
        <v>933</v>
      </c>
      <c r="K342">
        <v>904</v>
      </c>
      <c r="L342" s="5">
        <v>44604</v>
      </c>
      <c r="M342" s="5">
        <v>44303</v>
      </c>
      <c r="N342" s="5">
        <v>44331</v>
      </c>
      <c r="O342" s="5">
        <v>44289</v>
      </c>
      <c r="P342" s="56">
        <v>44321</v>
      </c>
      <c r="Q342" s="39">
        <f>RANK(E342,$E$3:$E$485)</f>
        <v>337</v>
      </c>
      <c r="R342" s="2">
        <f>VLOOKUP(C342,Quals!$A$2:$C$23,3,FALSE)</f>
        <v>1179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>B343&amp;C343</f>
        <v>Daniel GREENshot-put</v>
      </c>
      <c r="B343" t="s">
        <v>790</v>
      </c>
      <c r="C343" s="5" t="s">
        <v>39</v>
      </c>
      <c r="D343" s="5">
        <v>35403</v>
      </c>
      <c r="E343">
        <v>960</v>
      </c>
      <c r="F343" s="2">
        <v>4</v>
      </c>
      <c r="G343">
        <v>971</v>
      </c>
      <c r="H343">
        <v>928</v>
      </c>
      <c r="I343">
        <v>917</v>
      </c>
      <c r="J343">
        <v>911</v>
      </c>
      <c r="K343">
        <v>872</v>
      </c>
      <c r="L343" s="5">
        <v>44304</v>
      </c>
      <c r="M343" s="5">
        <v>44653</v>
      </c>
      <c r="N343" s="5">
        <v>44576</v>
      </c>
      <c r="O343" s="5">
        <v>44457</v>
      </c>
      <c r="P343" s="56">
        <v>44639</v>
      </c>
      <c r="Q343" s="39">
        <f>RANK(E343,$E$3:$E$485)</f>
        <v>337</v>
      </c>
      <c r="R343" s="2">
        <f>VLOOKUP(C343,Quals!$A$2:$C$23,3,FALSE)</f>
        <v>1187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>B344&amp;C344</f>
        <v>Harrison MARTINENKO1500m</v>
      </c>
      <c r="B344" t="s">
        <v>668</v>
      </c>
      <c r="C344" s="5" t="s">
        <v>28</v>
      </c>
      <c r="D344" s="5">
        <v>44581</v>
      </c>
      <c r="E344">
        <v>959</v>
      </c>
      <c r="F344" s="2">
        <v>35</v>
      </c>
      <c r="G344">
        <v>972</v>
      </c>
      <c r="H344">
        <v>965</v>
      </c>
      <c r="I344">
        <v>955</v>
      </c>
      <c r="J344">
        <v>958</v>
      </c>
      <c r="K344">
        <v>921</v>
      </c>
      <c r="L344" s="5">
        <v>44619</v>
      </c>
      <c r="M344" s="5">
        <v>44295</v>
      </c>
      <c r="N344" s="5">
        <v>44610</v>
      </c>
      <c r="O344" s="5">
        <v>44318</v>
      </c>
      <c r="P344" s="56">
        <v>44281</v>
      </c>
      <c r="Q344" s="39">
        <f>RANK(E344,$E$3:$E$485)</f>
        <v>342</v>
      </c>
      <c r="R344" s="2">
        <f>VLOOKUP(C344,Quals!$A$2:$C$23,3,FALSE)</f>
        <v>1175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>B345&amp;C345</f>
        <v>Ben KELLYmarathon</v>
      </c>
      <c r="B345" t="s">
        <v>4600</v>
      </c>
      <c r="C345" s="5" t="s">
        <v>82</v>
      </c>
      <c r="D345" s="5">
        <v>35230</v>
      </c>
      <c r="E345">
        <v>959</v>
      </c>
      <c r="F345" s="2">
        <v>10</v>
      </c>
      <c r="G345">
        <v>983</v>
      </c>
      <c r="H345">
        <v>936</v>
      </c>
      <c r="L345" s="5">
        <v>44542</v>
      </c>
      <c r="M345" s="5">
        <v>44178</v>
      </c>
      <c r="N345" s="5"/>
      <c r="O345" s="5"/>
      <c r="P345" s="56"/>
      <c r="Q345" s="39">
        <f>RANK(E345,$E$3:$E$485)</f>
        <v>342</v>
      </c>
      <c r="R345" s="2" t="str">
        <f>VLOOKUP(C345,Quals!$A$2:$C$23,3,FALSE)</f>
        <v>Discr.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>B346&amp;C346</f>
        <v>Bailey MURZECKI-HINCE5000m</v>
      </c>
      <c r="B346" t="s">
        <v>1024</v>
      </c>
      <c r="C346" s="5" t="s">
        <v>29</v>
      </c>
      <c r="D346" s="5">
        <v>1998</v>
      </c>
      <c r="E346">
        <v>957</v>
      </c>
      <c r="F346" s="2">
        <v>27</v>
      </c>
      <c r="G346">
        <v>950</v>
      </c>
      <c r="H346">
        <v>940</v>
      </c>
      <c r="I346">
        <v>936</v>
      </c>
      <c r="L346" s="5">
        <v>44632</v>
      </c>
      <c r="M346" s="5">
        <v>44610</v>
      </c>
      <c r="N346" s="5">
        <v>44628</v>
      </c>
      <c r="O346" s="5"/>
      <c r="P346" s="56"/>
      <c r="Q346" s="39">
        <f>RANK(E346,$E$3:$E$485)</f>
        <v>344</v>
      </c>
      <c r="R346" s="2">
        <f>VLOOKUP(C346,Quals!$A$2:$C$23,3,FALSE)</f>
        <v>1161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>B347&amp;C347</f>
        <v>Joshua LOVE100m</v>
      </c>
      <c r="B347" t="s">
        <v>537</v>
      </c>
      <c r="C347" s="5" t="s">
        <v>2</v>
      </c>
      <c r="D347" s="5">
        <v>35801</v>
      </c>
      <c r="E347">
        <v>956</v>
      </c>
      <c r="F347" s="2">
        <v>43</v>
      </c>
      <c r="G347">
        <v>991</v>
      </c>
      <c r="H347">
        <v>974</v>
      </c>
      <c r="I347">
        <v>931</v>
      </c>
      <c r="J347">
        <v>929</v>
      </c>
      <c r="K347">
        <v>913</v>
      </c>
      <c r="L347" s="5">
        <v>44506</v>
      </c>
      <c r="M347" s="5">
        <v>44569</v>
      </c>
      <c r="N347" s="5">
        <v>44281</v>
      </c>
      <c r="O347" s="5">
        <v>44541</v>
      </c>
      <c r="P347" s="56">
        <v>44513</v>
      </c>
      <c r="Q347" s="39">
        <f>RANK(E347,$E$3:$E$485)</f>
        <v>345</v>
      </c>
      <c r="R347" s="2">
        <f>VLOOKUP(C347,Quals!$A$2:$C$23,3,FALSE)</f>
        <v>1189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>B348&amp;C348</f>
        <v>Jacob SESAR100m</v>
      </c>
      <c r="B348" t="s">
        <v>546</v>
      </c>
      <c r="C348" s="5" t="s">
        <v>2</v>
      </c>
      <c r="D348" s="5">
        <v>36223</v>
      </c>
      <c r="E348">
        <v>956</v>
      </c>
      <c r="F348" s="2">
        <v>44</v>
      </c>
      <c r="G348">
        <v>962</v>
      </c>
      <c r="H348">
        <v>954</v>
      </c>
      <c r="I348">
        <v>944</v>
      </c>
      <c r="J348">
        <v>946</v>
      </c>
      <c r="K348">
        <v>943</v>
      </c>
      <c r="L348" s="5">
        <v>44603</v>
      </c>
      <c r="M348" s="5">
        <v>44527</v>
      </c>
      <c r="N348" s="5">
        <v>44520</v>
      </c>
      <c r="O348" s="5">
        <v>44632</v>
      </c>
      <c r="P348" s="56">
        <v>44611</v>
      </c>
      <c r="Q348" s="39">
        <f>RANK(E348,$E$3:$E$485)</f>
        <v>345</v>
      </c>
      <c r="R348" s="2">
        <f>VLOOKUP(C348,Quals!$A$2:$C$23,3,FALSE)</f>
        <v>1189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>B349&amp;C349</f>
        <v>Michael KERNAHAN10000m</v>
      </c>
      <c r="B349" t="s">
        <v>712</v>
      </c>
      <c r="C349" s="5" t="s">
        <v>30</v>
      </c>
      <c r="D349" s="5">
        <v>35193</v>
      </c>
      <c r="E349">
        <v>956</v>
      </c>
      <c r="F349" s="2">
        <v>22</v>
      </c>
      <c r="G349">
        <v>962</v>
      </c>
      <c r="H349">
        <v>935</v>
      </c>
      <c r="L349" s="5">
        <v>44590</v>
      </c>
      <c r="M349" s="5">
        <v>44224</v>
      </c>
      <c r="N349" s="5"/>
      <c r="O349" s="5"/>
      <c r="P349" s="56"/>
      <c r="Q349" s="39">
        <f>RANK(E349,$E$3:$E$485)</f>
        <v>345</v>
      </c>
      <c r="R349" s="2">
        <f>VLOOKUP(C349,Quals!$A$2:$C$23,3,FALSE)</f>
        <v>1182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>B350&amp;C350</f>
        <v>Nicholas VAN GELDERlong-jump</v>
      </c>
      <c r="B350" t="s">
        <v>745</v>
      </c>
      <c r="C350" s="6" t="s">
        <v>37</v>
      </c>
      <c r="D350" s="5">
        <v>34731</v>
      </c>
      <c r="E350">
        <v>956</v>
      </c>
      <c r="F350" s="2">
        <v>18</v>
      </c>
      <c r="G350">
        <v>969</v>
      </c>
      <c r="H350">
        <v>948</v>
      </c>
      <c r="I350">
        <v>941</v>
      </c>
      <c r="J350">
        <v>932</v>
      </c>
      <c r="K350">
        <v>929</v>
      </c>
      <c r="L350" s="5">
        <v>44570</v>
      </c>
      <c r="M350" s="5">
        <v>44286</v>
      </c>
      <c r="N350" s="5">
        <v>44548</v>
      </c>
      <c r="O350" s="5">
        <v>44625</v>
      </c>
      <c r="P350" s="56">
        <v>44597</v>
      </c>
      <c r="Q350" s="39">
        <f>RANK(E350,$E$3:$E$485)</f>
        <v>345</v>
      </c>
      <c r="R350" s="2">
        <f>VLOOKUP(C350,Quals!$A$2:$C$23,3,FALSE)</f>
        <v>1186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>B351&amp;C351</f>
        <v>Benan OZTORUNlong-jump</v>
      </c>
      <c r="B351" t="s">
        <v>743</v>
      </c>
      <c r="C351" s="5" t="s">
        <v>37</v>
      </c>
      <c r="D351" s="5">
        <v>36116</v>
      </c>
      <c r="E351">
        <v>956</v>
      </c>
      <c r="F351" s="2">
        <v>19</v>
      </c>
      <c r="G351">
        <v>977</v>
      </c>
      <c r="H351">
        <v>955</v>
      </c>
      <c r="I351">
        <v>952</v>
      </c>
      <c r="J351">
        <v>924</v>
      </c>
      <c r="K351">
        <v>921</v>
      </c>
      <c r="L351" s="5">
        <v>44602</v>
      </c>
      <c r="M351" s="5">
        <v>44611</v>
      </c>
      <c r="N351" s="5">
        <v>44587</v>
      </c>
      <c r="O351" s="5">
        <v>44637</v>
      </c>
      <c r="P351" s="56">
        <v>44618</v>
      </c>
      <c r="Q351" s="39">
        <f>RANK(E351,$E$3:$E$485)</f>
        <v>345</v>
      </c>
      <c r="R351" s="2">
        <f>VLOOKUP(C351,Quals!$A$2:$C$23,3,FALSE)</f>
        <v>1186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>B352&amp;C352</f>
        <v>Ethan STRIEGHER200m</v>
      </c>
      <c r="B352" t="s">
        <v>570</v>
      </c>
      <c r="C352" s="6" t="s">
        <v>25</v>
      </c>
      <c r="D352" s="5">
        <v>44612</v>
      </c>
      <c r="E352">
        <v>955</v>
      </c>
      <c r="F352" s="2">
        <v>35</v>
      </c>
      <c r="G352">
        <v>1007</v>
      </c>
      <c r="H352">
        <v>975</v>
      </c>
      <c r="I352">
        <v>957</v>
      </c>
      <c r="J352">
        <v>927</v>
      </c>
      <c r="K352">
        <v>890</v>
      </c>
      <c r="L352" s="5">
        <v>44612</v>
      </c>
      <c r="M352" s="5">
        <v>44612</v>
      </c>
      <c r="N352" s="5">
        <v>44584</v>
      </c>
      <c r="O352" s="5">
        <v>44584</v>
      </c>
      <c r="P352" s="56">
        <v>44300</v>
      </c>
      <c r="Q352" s="39">
        <f>RANK(E352,$E$3:$E$485)</f>
        <v>350</v>
      </c>
      <c r="R352" s="2">
        <f>VLOOKUP(C352,Quals!$A$2:$C$23,3,FALSE)</f>
        <v>1182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>B353&amp;C353</f>
        <v>Keegan BELL400m</v>
      </c>
      <c r="B353" t="s">
        <v>586</v>
      </c>
      <c r="C353" s="5" t="s">
        <v>26</v>
      </c>
      <c r="D353" s="5">
        <v>36903</v>
      </c>
      <c r="E353">
        <v>955</v>
      </c>
      <c r="F353" s="2">
        <v>28</v>
      </c>
      <c r="G353">
        <v>1003</v>
      </c>
      <c r="H353">
        <v>993</v>
      </c>
      <c r="I353">
        <v>920</v>
      </c>
      <c r="J353">
        <v>923</v>
      </c>
      <c r="K353">
        <v>914</v>
      </c>
      <c r="L353" s="5">
        <v>44282</v>
      </c>
      <c r="M353" s="5">
        <v>44301</v>
      </c>
      <c r="N353" s="5">
        <v>44604</v>
      </c>
      <c r="O353" s="5">
        <v>44637</v>
      </c>
      <c r="P353" s="56">
        <v>44625</v>
      </c>
      <c r="Q353" s="39">
        <f>RANK(E353,$E$3:$E$485)</f>
        <v>350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>B354&amp;C354</f>
        <v>Edward BEISCHER1500m</v>
      </c>
      <c r="B354" t="s">
        <v>666</v>
      </c>
      <c r="C354" s="5" t="s">
        <v>28</v>
      </c>
      <c r="D354" s="5">
        <v>36173</v>
      </c>
      <c r="E354">
        <v>955</v>
      </c>
      <c r="F354" s="2">
        <v>36</v>
      </c>
      <c r="G354">
        <v>1006</v>
      </c>
      <c r="H354">
        <v>941</v>
      </c>
      <c r="I354">
        <v>950</v>
      </c>
      <c r="J354">
        <v>936</v>
      </c>
      <c r="K354">
        <v>900</v>
      </c>
      <c r="L354" s="5">
        <v>44546</v>
      </c>
      <c r="M354" s="5">
        <v>44587</v>
      </c>
      <c r="N354" s="5">
        <v>44600</v>
      </c>
      <c r="O354" s="5">
        <v>44630</v>
      </c>
      <c r="P354" s="56">
        <v>44611</v>
      </c>
      <c r="Q354" s="39">
        <f>RANK(E354,$E$3:$E$485)</f>
        <v>350</v>
      </c>
      <c r="R354" s="2">
        <f>VLOOKUP(C354,Quals!$A$2:$C$23,3,FALSE)</f>
        <v>1175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>B355&amp;C355</f>
        <v>Noah ROGERS400mh</v>
      </c>
      <c r="B355" t="s">
        <v>4683</v>
      </c>
      <c r="C355" s="5" t="s">
        <v>33</v>
      </c>
      <c r="D355" s="5">
        <v>35324</v>
      </c>
      <c r="E355">
        <v>955</v>
      </c>
      <c r="F355" s="2">
        <v>11</v>
      </c>
      <c r="G355">
        <v>950</v>
      </c>
      <c r="H355">
        <v>959</v>
      </c>
      <c r="I355">
        <v>934</v>
      </c>
      <c r="J355">
        <v>933</v>
      </c>
      <c r="K355">
        <v>923</v>
      </c>
      <c r="L355" s="5">
        <v>44304</v>
      </c>
      <c r="M355" s="5">
        <v>44302</v>
      </c>
      <c r="N355" s="5">
        <v>44632</v>
      </c>
      <c r="O355" s="5">
        <v>44625</v>
      </c>
      <c r="P355" s="56">
        <v>44618</v>
      </c>
      <c r="Q355" s="39">
        <f>RANK(E355,$E$3:$E$485)</f>
        <v>350</v>
      </c>
      <c r="R355" s="2">
        <f>VLOOKUP(C355,Quals!$A$2:$C$23,3,FALSE)</f>
        <v>1185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>B356&amp;C356</f>
        <v>Daniel MINZ400m</v>
      </c>
      <c r="B356" t="s">
        <v>591</v>
      </c>
      <c r="C356" s="5" t="s">
        <v>26</v>
      </c>
      <c r="D356" s="5">
        <v>36263</v>
      </c>
      <c r="E356">
        <v>954</v>
      </c>
      <c r="F356" s="2">
        <v>29</v>
      </c>
      <c r="G356">
        <v>961</v>
      </c>
      <c r="H356">
        <v>945</v>
      </c>
      <c r="I356">
        <v>943</v>
      </c>
      <c r="J356">
        <v>936</v>
      </c>
      <c r="K356">
        <v>947</v>
      </c>
      <c r="L356" s="5">
        <v>44569</v>
      </c>
      <c r="M356" s="5">
        <v>44604</v>
      </c>
      <c r="N356" s="5">
        <v>44294</v>
      </c>
      <c r="O356" s="5">
        <v>44612</v>
      </c>
      <c r="P356" s="56">
        <v>44301</v>
      </c>
      <c r="Q356" s="39">
        <f>RANK(E356,$E$3:$E$485)</f>
        <v>354</v>
      </c>
      <c r="R356" s="2">
        <f>VLOOKUP(C356,Quals!$A$2:$C$23,3,FALSE)</f>
        <v>1187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>B357&amp;C357</f>
        <v>Ben DREW3000msc</v>
      </c>
      <c r="B357" t="s">
        <v>679</v>
      </c>
      <c r="C357" s="5" t="s">
        <v>34</v>
      </c>
      <c r="D357" s="5">
        <v>35557</v>
      </c>
      <c r="E357">
        <v>954</v>
      </c>
      <c r="F357" s="2">
        <v>13</v>
      </c>
      <c r="G357">
        <v>969</v>
      </c>
      <c r="H357">
        <v>929</v>
      </c>
      <c r="I357">
        <v>934</v>
      </c>
      <c r="L357" s="5">
        <v>44331</v>
      </c>
      <c r="M357" s="5">
        <v>44289</v>
      </c>
      <c r="N357" s="5">
        <v>44316</v>
      </c>
      <c r="O357" s="5"/>
      <c r="P357" s="56"/>
      <c r="Q357" s="39">
        <f>RANK(E357,$E$3:$E$485)</f>
        <v>354</v>
      </c>
      <c r="R357" s="2">
        <f>VLOOKUP(C357,Quals!$A$2:$C$23,3,FALSE)</f>
        <v>1158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>B358&amp;C358</f>
        <v>Matthew SCARR5000m</v>
      </c>
      <c r="B358" t="s">
        <v>662</v>
      </c>
      <c r="C358" s="5" t="s">
        <v>29</v>
      </c>
      <c r="D358" s="5">
        <v>36010</v>
      </c>
      <c r="E358">
        <v>954</v>
      </c>
      <c r="F358" s="2">
        <v>28</v>
      </c>
      <c r="G358">
        <v>1000</v>
      </c>
      <c r="H358">
        <v>992</v>
      </c>
      <c r="I358">
        <v>872</v>
      </c>
      <c r="L358" s="5">
        <v>44302</v>
      </c>
      <c r="M358" s="5">
        <v>44280</v>
      </c>
      <c r="N358" s="5">
        <v>44619</v>
      </c>
      <c r="O358" s="5"/>
      <c r="P358" s="56"/>
      <c r="Q358" s="39">
        <f>RANK(E358,$E$3:$E$485)</f>
        <v>354</v>
      </c>
      <c r="R358" s="2">
        <f>VLOOKUP(C358,Quals!$A$2:$C$23,3,FALSE)</f>
        <v>1161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>B359&amp;C359</f>
        <v>Cooper JENKINS100m</v>
      </c>
      <c r="B359" t="s">
        <v>851</v>
      </c>
      <c r="C359" s="5" t="s">
        <v>2</v>
      </c>
      <c r="D359" s="5">
        <v>37272</v>
      </c>
      <c r="E359">
        <v>953</v>
      </c>
      <c r="F359" s="2">
        <v>45</v>
      </c>
      <c r="G359">
        <v>968</v>
      </c>
      <c r="H359">
        <v>946</v>
      </c>
      <c r="I359">
        <v>952</v>
      </c>
      <c r="J359">
        <v>934</v>
      </c>
      <c r="K359">
        <v>929</v>
      </c>
      <c r="L359" s="5">
        <v>44603</v>
      </c>
      <c r="M359" s="5">
        <v>44610</v>
      </c>
      <c r="N359" s="5">
        <v>44610</v>
      </c>
      <c r="O359" s="5">
        <v>44568</v>
      </c>
      <c r="P359" s="56">
        <v>44281</v>
      </c>
      <c r="Q359" s="39">
        <f>RANK(E359,$E$3:$E$485)</f>
        <v>357</v>
      </c>
      <c r="R359" s="2">
        <f>VLOOKUP(C359,Quals!$A$2:$C$23,3,FALSE)</f>
        <v>1189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>B360&amp;C360</f>
        <v>Felix JACKSON-KINGlong-jump</v>
      </c>
      <c r="B360" t="s">
        <v>744</v>
      </c>
      <c r="C360" s="5" t="s">
        <v>37</v>
      </c>
      <c r="D360" s="5">
        <v>37829</v>
      </c>
      <c r="E360">
        <v>953</v>
      </c>
      <c r="F360" s="2">
        <v>20</v>
      </c>
      <c r="G360">
        <v>958</v>
      </c>
      <c r="H360">
        <v>971</v>
      </c>
      <c r="I360">
        <v>941</v>
      </c>
      <c r="J360">
        <v>933</v>
      </c>
      <c r="K360">
        <v>888</v>
      </c>
      <c r="L360" s="5">
        <v>44352</v>
      </c>
      <c r="M360" s="5">
        <v>44300</v>
      </c>
      <c r="N360" s="5">
        <v>44486</v>
      </c>
      <c r="O360" s="5">
        <v>44457</v>
      </c>
      <c r="P360" s="56">
        <v>44471</v>
      </c>
      <c r="Q360" s="39">
        <f>RANK(E360,$E$3:$E$485)</f>
        <v>357</v>
      </c>
      <c r="R360" s="2">
        <f>VLOOKUP(C360,Quals!$A$2:$C$23,3,FALSE)</f>
        <v>1186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>B361&amp;C361</f>
        <v>Aaron STUBBS100m</v>
      </c>
      <c r="B361" t="s">
        <v>4588</v>
      </c>
      <c r="C361" t="s">
        <v>2</v>
      </c>
      <c r="D361" s="5">
        <v>33067</v>
      </c>
      <c r="E361">
        <v>952</v>
      </c>
      <c r="F361" s="2">
        <v>46</v>
      </c>
      <c r="G361">
        <v>996</v>
      </c>
      <c r="H361">
        <v>972</v>
      </c>
      <c r="I361">
        <v>937</v>
      </c>
      <c r="J361">
        <v>940</v>
      </c>
      <c r="K361">
        <v>907</v>
      </c>
      <c r="L361" s="5">
        <v>44625</v>
      </c>
      <c r="M361" s="5">
        <v>44611</v>
      </c>
      <c r="N361" s="5">
        <v>44601</v>
      </c>
      <c r="O361" s="5">
        <v>44625</v>
      </c>
      <c r="P361" s="56">
        <v>44604</v>
      </c>
      <c r="Q361" s="39">
        <f>RANK(E361,$E$3:$E$485)</f>
        <v>359</v>
      </c>
      <c r="R361" s="2">
        <f>VLOOKUP(C361,Quals!$A$2:$C$23,3,FALSE)</f>
        <v>1189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>B362&amp;C362</f>
        <v>Nic SHEN200m</v>
      </c>
      <c r="B362" t="s">
        <v>4592</v>
      </c>
      <c r="C362" s="6" t="s">
        <v>25</v>
      </c>
      <c r="D362" s="5">
        <v>44612</v>
      </c>
      <c r="E362">
        <v>952</v>
      </c>
      <c r="F362" s="2">
        <v>36</v>
      </c>
      <c r="G362">
        <v>968</v>
      </c>
      <c r="H362">
        <v>958</v>
      </c>
      <c r="I362">
        <v>944</v>
      </c>
      <c r="J362">
        <v>932</v>
      </c>
      <c r="K362">
        <v>911</v>
      </c>
      <c r="L362" s="5">
        <v>44637</v>
      </c>
      <c r="M362" s="5">
        <v>44618</v>
      </c>
      <c r="N362" s="5">
        <v>44602</v>
      </c>
      <c r="O362" s="5">
        <v>44618</v>
      </c>
      <c r="P362" s="56">
        <v>44617</v>
      </c>
      <c r="Q362" s="39">
        <f>RANK(E362,$E$3:$E$485)</f>
        <v>359</v>
      </c>
      <c r="R362" s="2">
        <f>VLOOKUP(C362,Quals!$A$2:$C$23,3,FALSE)</f>
        <v>1182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>B363&amp;C363</f>
        <v>Jayden CHAMBERS200m</v>
      </c>
      <c r="B363" t="s">
        <v>573</v>
      </c>
      <c r="C363" s="5" t="s">
        <v>25</v>
      </c>
      <c r="D363" s="5">
        <v>44612</v>
      </c>
      <c r="E363">
        <v>952</v>
      </c>
      <c r="F363" s="2">
        <v>37</v>
      </c>
      <c r="G363">
        <v>963</v>
      </c>
      <c r="H363">
        <v>956</v>
      </c>
      <c r="I363">
        <v>947</v>
      </c>
      <c r="J363">
        <v>939</v>
      </c>
      <c r="K363">
        <v>935</v>
      </c>
      <c r="L363" s="5">
        <v>44612</v>
      </c>
      <c r="M363" s="5">
        <v>44618</v>
      </c>
      <c r="N363" s="5">
        <v>44597</v>
      </c>
      <c r="O363" s="5">
        <v>44632</v>
      </c>
      <c r="P363" s="56">
        <v>44576</v>
      </c>
      <c r="Q363" s="39">
        <f>RANK(E363,$E$3:$E$485)</f>
        <v>359</v>
      </c>
      <c r="R363" s="2">
        <f>VLOOKUP(C363,Quals!$A$2:$C$23,3,FALSE)</f>
        <v>1182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>B364&amp;C364</f>
        <v>Blake JONES400m</v>
      </c>
      <c r="B364" t="s">
        <v>883</v>
      </c>
      <c r="C364" s="5" t="s">
        <v>26</v>
      </c>
      <c r="D364" s="5">
        <v>44581</v>
      </c>
      <c r="E364">
        <v>952</v>
      </c>
      <c r="F364" s="2">
        <v>30</v>
      </c>
      <c r="G364">
        <v>974</v>
      </c>
      <c r="H364">
        <v>947</v>
      </c>
      <c r="I364">
        <v>936</v>
      </c>
      <c r="J364">
        <v>915</v>
      </c>
      <c r="K364">
        <v>929</v>
      </c>
      <c r="L364" s="5">
        <v>44611</v>
      </c>
      <c r="M364" s="5">
        <v>44625</v>
      </c>
      <c r="N364" s="5">
        <v>44603</v>
      </c>
      <c r="O364" s="5">
        <v>44513</v>
      </c>
      <c r="P364" s="56">
        <v>44541</v>
      </c>
      <c r="Q364" s="39">
        <f>RANK(E364,$E$3:$E$485)</f>
        <v>359</v>
      </c>
      <c r="R364" s="2">
        <f>VLOOKUP(C364,Quals!$A$2:$C$23,3,FALSE)</f>
        <v>1187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>B365&amp;C365</f>
        <v>Louis MCAFEE10000m</v>
      </c>
      <c r="B365" t="s">
        <v>708</v>
      </c>
      <c r="C365" s="5" t="s">
        <v>30</v>
      </c>
      <c r="D365" s="5">
        <v>35300</v>
      </c>
      <c r="E365">
        <v>952</v>
      </c>
      <c r="F365" s="2">
        <v>23</v>
      </c>
      <c r="G365">
        <v>954</v>
      </c>
      <c r="H365">
        <v>950</v>
      </c>
      <c r="L365" s="5">
        <v>44587</v>
      </c>
      <c r="M365" s="5">
        <v>44222</v>
      </c>
      <c r="N365" s="5"/>
      <c r="O365" s="5"/>
      <c r="P365" s="56"/>
      <c r="Q365" s="39">
        <f>RANK(E365,$E$3:$E$485)</f>
        <v>359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>B366&amp;C366</f>
        <v>Josh FABIANI400m</v>
      </c>
      <c r="B366" t="s">
        <v>594</v>
      </c>
      <c r="C366" t="s">
        <v>26</v>
      </c>
      <c r="D366" s="5">
        <v>44671</v>
      </c>
      <c r="E366">
        <v>951</v>
      </c>
      <c r="F366" s="2">
        <v>31</v>
      </c>
      <c r="G366">
        <v>959</v>
      </c>
      <c r="H366">
        <v>947</v>
      </c>
      <c r="I366">
        <v>941</v>
      </c>
      <c r="J366">
        <v>925</v>
      </c>
      <c r="K366">
        <v>929</v>
      </c>
      <c r="L366" s="5">
        <v>44625</v>
      </c>
      <c r="M366" s="5">
        <v>44486</v>
      </c>
      <c r="N366" s="5">
        <v>44548</v>
      </c>
      <c r="O366" s="5">
        <v>44464</v>
      </c>
      <c r="P366" s="56">
        <v>44303</v>
      </c>
      <c r="Q366" s="39">
        <f>RANK(E366,$E$3:$E$485)</f>
        <v>364</v>
      </c>
      <c r="R366" s="2">
        <f>VLOOKUP(C366,Quals!$A$2:$C$23,3,FALSE)</f>
        <v>1187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>B367&amp;C367</f>
        <v>Sam TAYLORdecathlon</v>
      </c>
      <c r="B367" t="s">
        <v>543</v>
      </c>
      <c r="C367" s="5" t="s">
        <v>44</v>
      </c>
      <c r="D367" s="5">
        <v>37033</v>
      </c>
      <c r="E367">
        <v>951</v>
      </c>
      <c r="F367" s="2">
        <v>10</v>
      </c>
      <c r="G367">
        <v>968</v>
      </c>
      <c r="H367">
        <v>890</v>
      </c>
      <c r="L367" s="5">
        <v>44302</v>
      </c>
      <c r="M367" s="5">
        <v>44220</v>
      </c>
      <c r="N367" s="5"/>
      <c r="O367" s="5"/>
      <c r="P367" s="56"/>
      <c r="Q367" s="39">
        <f>RANK(E367,$E$3:$E$485)</f>
        <v>364</v>
      </c>
      <c r="R367" s="2">
        <f>VLOOKUP(C367,Quals!$A$2:$C$23,3,FALSE)</f>
        <v>1181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>B368&amp;C368</f>
        <v>Joseph AYOADE200m</v>
      </c>
      <c r="B368" t="s">
        <v>535</v>
      </c>
      <c r="C368" s="5" t="s">
        <v>25</v>
      </c>
      <c r="D368" s="5">
        <v>44671</v>
      </c>
      <c r="E368">
        <v>950</v>
      </c>
      <c r="F368" s="2">
        <v>38</v>
      </c>
      <c r="G368">
        <v>967</v>
      </c>
      <c r="H368">
        <v>969</v>
      </c>
      <c r="I368">
        <v>941</v>
      </c>
      <c r="J368">
        <v>935</v>
      </c>
      <c r="K368">
        <v>933</v>
      </c>
      <c r="L368" s="5">
        <v>44619</v>
      </c>
      <c r="M368" s="5">
        <v>44591</v>
      </c>
      <c r="N368" s="5">
        <v>44591</v>
      </c>
      <c r="O368" s="5">
        <v>44548</v>
      </c>
      <c r="P368" s="56">
        <v>44569</v>
      </c>
      <c r="Q368" s="39">
        <f>RANK(E368,$E$3:$E$485)</f>
        <v>366</v>
      </c>
      <c r="R368" s="2">
        <f>VLOOKUP(C368,Quals!$A$2:$C$23,3,FALSE)</f>
        <v>1182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>B369&amp;C369</f>
        <v>Kane SHIELDS800m</v>
      </c>
      <c r="B369" t="s">
        <v>1018</v>
      </c>
      <c r="C369" s="5" t="s">
        <v>27</v>
      </c>
      <c r="D369" s="5">
        <v>38201</v>
      </c>
      <c r="E369">
        <v>950</v>
      </c>
      <c r="F369" s="2">
        <v>32</v>
      </c>
      <c r="G369">
        <v>1019</v>
      </c>
      <c r="H369">
        <v>976</v>
      </c>
      <c r="I369">
        <v>949</v>
      </c>
      <c r="J369">
        <v>900</v>
      </c>
      <c r="K369">
        <v>877</v>
      </c>
      <c r="L369" s="5">
        <v>44637</v>
      </c>
      <c r="M369" s="5">
        <v>44619</v>
      </c>
      <c r="N369" s="5">
        <v>44611</v>
      </c>
      <c r="O369" s="5">
        <v>44305</v>
      </c>
      <c r="P369" s="56">
        <v>44612</v>
      </c>
      <c r="Q369" s="39">
        <f>RANK(E369,$E$3:$E$485)</f>
        <v>366</v>
      </c>
      <c r="R369" s="2">
        <f>VLOOKUP(C369,Quals!$A$2:$C$23,3,FALSE)</f>
        <v>1167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>B370&amp;C370</f>
        <v>Ryan NEALE110mh</v>
      </c>
      <c r="B370" t="s">
        <v>719</v>
      </c>
      <c r="C370" s="5" t="s">
        <v>31</v>
      </c>
      <c r="D370" s="5">
        <v>35896</v>
      </c>
      <c r="E370">
        <v>950</v>
      </c>
      <c r="F370" s="2">
        <v>9</v>
      </c>
      <c r="G370">
        <v>952</v>
      </c>
      <c r="H370">
        <v>936</v>
      </c>
      <c r="I370">
        <v>920</v>
      </c>
      <c r="J370">
        <v>923</v>
      </c>
      <c r="K370">
        <v>885</v>
      </c>
      <c r="L370" s="5">
        <v>44282</v>
      </c>
      <c r="M370" s="5">
        <v>44304</v>
      </c>
      <c r="N370" s="5">
        <v>44626</v>
      </c>
      <c r="O370" s="5">
        <v>44304</v>
      </c>
      <c r="P370" s="56">
        <v>44632</v>
      </c>
      <c r="Q370" s="39">
        <f>RANK(E370,$E$3:$E$485)</f>
        <v>366</v>
      </c>
      <c r="R370" s="2">
        <f>VLOOKUP(C370,Quals!$A$2:$C$23,3,FALSE)</f>
        <v>1193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>B371&amp;C371</f>
        <v>Tomas SEMMLER100m</v>
      </c>
      <c r="B371" t="s">
        <v>541</v>
      </c>
      <c r="C371" s="5" t="s">
        <v>2</v>
      </c>
      <c r="D371" s="5">
        <v>36322</v>
      </c>
      <c r="E371">
        <v>949</v>
      </c>
      <c r="F371" s="2">
        <v>47</v>
      </c>
      <c r="G371">
        <v>962</v>
      </c>
      <c r="H371">
        <v>955</v>
      </c>
      <c r="I371">
        <v>941</v>
      </c>
      <c r="J371">
        <v>937</v>
      </c>
      <c r="K371">
        <v>916</v>
      </c>
      <c r="L371" s="5">
        <v>44625</v>
      </c>
      <c r="M371" s="5">
        <v>44281</v>
      </c>
      <c r="N371" s="5">
        <v>44611</v>
      </c>
      <c r="O371" s="5">
        <v>44590</v>
      </c>
      <c r="P371" s="56">
        <v>44611</v>
      </c>
      <c r="Q371" s="39">
        <f>RANK(E371,$E$3:$E$485)</f>
        <v>369</v>
      </c>
      <c r="R371" s="2">
        <f>VLOOKUP(C371,Quals!$A$2:$C$23,3,FALSE)</f>
        <v>1189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>B372&amp;C372</f>
        <v>Joshua HOOK200m</v>
      </c>
      <c r="B372" t="s">
        <v>1008</v>
      </c>
      <c r="C372" s="5" t="s">
        <v>25</v>
      </c>
      <c r="D372" s="5">
        <v>36811</v>
      </c>
      <c r="E372">
        <v>948</v>
      </c>
      <c r="F372" s="2">
        <v>39</v>
      </c>
      <c r="G372">
        <v>971</v>
      </c>
      <c r="H372">
        <v>953</v>
      </c>
      <c r="I372">
        <v>924</v>
      </c>
      <c r="J372">
        <v>936</v>
      </c>
      <c r="K372">
        <v>898</v>
      </c>
      <c r="L372" s="5">
        <v>44617</v>
      </c>
      <c r="M372" s="5">
        <v>44575</v>
      </c>
      <c r="N372" s="5">
        <v>44612</v>
      </c>
      <c r="O372" s="5">
        <v>44596</v>
      </c>
      <c r="P372" s="56">
        <v>44547</v>
      </c>
      <c r="Q372" s="39">
        <f>RANK(E372,$E$3:$E$485)</f>
        <v>370</v>
      </c>
      <c r="R372" s="2">
        <f>VLOOKUP(C372,Quals!$A$2:$C$23,3,FALSE)</f>
        <v>1182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>B373&amp;C373</f>
        <v>Toby COOK800m</v>
      </c>
      <c r="B373" t="s">
        <v>631</v>
      </c>
      <c r="C373" s="5" t="s">
        <v>27</v>
      </c>
      <c r="D373" s="5">
        <v>44612</v>
      </c>
      <c r="E373">
        <v>948</v>
      </c>
      <c r="F373" s="2">
        <v>33</v>
      </c>
      <c r="G373">
        <v>982</v>
      </c>
      <c r="H373">
        <v>950</v>
      </c>
      <c r="I373">
        <v>938</v>
      </c>
      <c r="J373">
        <v>927</v>
      </c>
      <c r="K373">
        <v>927</v>
      </c>
      <c r="L373" s="5">
        <v>44499</v>
      </c>
      <c r="M373" s="5">
        <v>44576</v>
      </c>
      <c r="N373" s="5">
        <v>44527</v>
      </c>
      <c r="O373" s="5">
        <v>44300</v>
      </c>
      <c r="P373" s="56">
        <v>44301</v>
      </c>
      <c r="Q373" s="39">
        <f>RANK(E373,$E$3:$E$485)</f>
        <v>370</v>
      </c>
      <c r="R373" s="2">
        <f>VLOOKUP(C373,Quals!$A$2:$C$23,3,FALSE)</f>
        <v>1167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>B374&amp;C374</f>
        <v>Wolfgang COTRA-NEMESI800m</v>
      </c>
      <c r="B374" t="s">
        <v>635</v>
      </c>
      <c r="C374" t="s">
        <v>27</v>
      </c>
      <c r="D374" s="5">
        <v>44701</v>
      </c>
      <c r="E374">
        <v>948</v>
      </c>
      <c r="F374" s="2">
        <v>34</v>
      </c>
      <c r="G374">
        <v>937</v>
      </c>
      <c r="H374">
        <v>964</v>
      </c>
      <c r="I374">
        <v>945</v>
      </c>
      <c r="J374">
        <v>926</v>
      </c>
      <c r="K374">
        <v>900</v>
      </c>
      <c r="L374" s="5">
        <v>44587</v>
      </c>
      <c r="M374" s="5">
        <v>44581</v>
      </c>
      <c r="N374" s="5">
        <v>44630</v>
      </c>
      <c r="O374" s="5">
        <v>44305</v>
      </c>
      <c r="P374" s="56">
        <v>44618</v>
      </c>
      <c r="Q374" s="39">
        <f>RANK(E374,$E$3:$E$485)</f>
        <v>370</v>
      </c>
      <c r="R374" s="2">
        <f>VLOOKUP(C374,Quals!$A$2:$C$23,3,FALSE)</f>
        <v>1167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>B375&amp;C375</f>
        <v>Brandon CLARKlong-jump</v>
      </c>
      <c r="B375" t="s">
        <v>747</v>
      </c>
      <c r="C375" s="5" t="s">
        <v>37</v>
      </c>
      <c r="D375" s="5">
        <v>34106</v>
      </c>
      <c r="E375">
        <v>948</v>
      </c>
      <c r="F375" s="2">
        <v>21</v>
      </c>
      <c r="G375">
        <v>958</v>
      </c>
      <c r="H375">
        <v>948</v>
      </c>
      <c r="I375">
        <v>926</v>
      </c>
      <c r="J375">
        <v>914</v>
      </c>
      <c r="K375">
        <v>928</v>
      </c>
      <c r="L375" s="5">
        <v>44618</v>
      </c>
      <c r="M375" s="5">
        <v>44552</v>
      </c>
      <c r="N375" s="5">
        <v>44612</v>
      </c>
      <c r="O375" s="5">
        <v>44596</v>
      </c>
      <c r="P375" s="56">
        <v>44302</v>
      </c>
      <c r="Q375" s="39">
        <f>RANK(E375,$E$3:$E$485)</f>
        <v>370</v>
      </c>
      <c r="R375" s="2">
        <f>VLOOKUP(C375,Quals!$A$2:$C$23,3,FALSE)</f>
        <v>1186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>B376&amp;C376</f>
        <v>Matt GUNTHERmarathon</v>
      </c>
      <c r="B376" t="s">
        <v>4601</v>
      </c>
      <c r="C376" s="6" t="s">
        <v>82</v>
      </c>
      <c r="D376" s="5">
        <v>34258</v>
      </c>
      <c r="E376">
        <v>948</v>
      </c>
      <c r="F376" s="2">
        <v>11</v>
      </c>
      <c r="G376">
        <v>981</v>
      </c>
      <c r="H376">
        <v>911</v>
      </c>
      <c r="L376" s="5">
        <v>44542</v>
      </c>
      <c r="M376" s="5">
        <v>44290</v>
      </c>
      <c r="N376" s="5"/>
      <c r="O376" s="5"/>
      <c r="P376" s="56"/>
      <c r="Q376" s="39">
        <f>RANK(E376,$E$3:$E$485)</f>
        <v>370</v>
      </c>
      <c r="R376" s="2" t="str">
        <f>VLOOKUP(C376,Quals!$A$2:$C$23,3,FALSE)</f>
        <v>Discr.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>B377&amp;C377</f>
        <v>Nicholas BATE100m</v>
      </c>
      <c r="B377" t="s">
        <v>539</v>
      </c>
      <c r="C377" s="5" t="s">
        <v>2</v>
      </c>
      <c r="D377" s="5">
        <v>34771</v>
      </c>
      <c r="E377">
        <v>947</v>
      </c>
      <c r="F377" s="2">
        <v>48</v>
      </c>
      <c r="G377">
        <v>978</v>
      </c>
      <c r="H377">
        <v>968</v>
      </c>
      <c r="I377">
        <v>965</v>
      </c>
      <c r="J377">
        <v>917</v>
      </c>
      <c r="K377">
        <v>911</v>
      </c>
      <c r="L377" s="5">
        <v>44289</v>
      </c>
      <c r="M377" s="5">
        <v>44548</v>
      </c>
      <c r="N377" s="5">
        <v>44625</v>
      </c>
      <c r="O377" s="5">
        <v>44590</v>
      </c>
      <c r="P377" s="56">
        <v>44569</v>
      </c>
      <c r="Q377" s="39">
        <f>RANK(E377,$E$3:$E$485)</f>
        <v>375</v>
      </c>
      <c r="R377" s="2">
        <f>VLOOKUP(C377,Quals!$A$2:$C$23,3,FALSE)</f>
        <v>1189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>B378&amp;C378</f>
        <v>James MCPAUL400m</v>
      </c>
      <c r="B378" t="s">
        <v>596</v>
      </c>
      <c r="C378" s="5" t="s">
        <v>26</v>
      </c>
      <c r="D378" s="5">
        <v>36241</v>
      </c>
      <c r="E378">
        <v>947</v>
      </c>
      <c r="F378" s="2">
        <v>32</v>
      </c>
      <c r="G378">
        <v>980</v>
      </c>
      <c r="H378">
        <v>941</v>
      </c>
      <c r="I378">
        <v>928</v>
      </c>
      <c r="J378">
        <v>926</v>
      </c>
      <c r="K378">
        <v>920</v>
      </c>
      <c r="L378" s="5">
        <v>44610</v>
      </c>
      <c r="M378" s="5">
        <v>44604</v>
      </c>
      <c r="N378" s="5">
        <v>44280</v>
      </c>
      <c r="O378" s="5">
        <v>44611</v>
      </c>
      <c r="P378" s="56">
        <v>44597</v>
      </c>
      <c r="Q378" s="39">
        <f>RANK(E378,$E$3:$E$485)</f>
        <v>375</v>
      </c>
      <c r="R378" s="2">
        <f>VLOOKUP(C378,Quals!$A$2:$C$23,3,FALSE)</f>
        <v>1187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>B379&amp;C379</f>
        <v>Tom BOWERS1500m</v>
      </c>
      <c r="B379" t="s">
        <v>669</v>
      </c>
      <c r="C379" s="5" t="s">
        <v>28</v>
      </c>
      <c r="D379" s="5">
        <v>44612</v>
      </c>
      <c r="E379">
        <v>947</v>
      </c>
      <c r="F379" s="2">
        <v>37</v>
      </c>
      <c r="G379">
        <v>976</v>
      </c>
      <c r="H379">
        <v>968</v>
      </c>
      <c r="I379">
        <v>940</v>
      </c>
      <c r="J379">
        <v>930</v>
      </c>
      <c r="K379">
        <v>920</v>
      </c>
      <c r="L379" s="5">
        <v>44546</v>
      </c>
      <c r="M379" s="5">
        <v>44630</v>
      </c>
      <c r="N379" s="5">
        <v>44587</v>
      </c>
      <c r="O379" s="5">
        <v>44600</v>
      </c>
      <c r="P379" s="56">
        <v>44610</v>
      </c>
      <c r="Q379" s="39">
        <f>RANK(E379,$E$3:$E$485)</f>
        <v>375</v>
      </c>
      <c r="R379" s="2">
        <f>VLOOKUP(C379,Quals!$A$2:$C$23,3,FALSE)</f>
        <v>1175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>B380&amp;C380</f>
        <v>Douglas BUCKERIDGE1500m</v>
      </c>
      <c r="B380" t="s">
        <v>667</v>
      </c>
      <c r="C380" s="5" t="s">
        <v>28</v>
      </c>
      <c r="D380" s="5">
        <v>37903</v>
      </c>
      <c r="E380">
        <v>947</v>
      </c>
      <c r="F380" s="2">
        <v>38</v>
      </c>
      <c r="G380">
        <v>968</v>
      </c>
      <c r="H380">
        <v>954</v>
      </c>
      <c r="I380">
        <v>958</v>
      </c>
      <c r="J380">
        <v>923</v>
      </c>
      <c r="K380">
        <v>922</v>
      </c>
      <c r="L380" s="5">
        <v>44581</v>
      </c>
      <c r="M380" s="5">
        <v>44610</v>
      </c>
      <c r="N380" s="5">
        <v>44546</v>
      </c>
      <c r="O380" s="5">
        <v>44299</v>
      </c>
      <c r="P380" s="56">
        <v>44298</v>
      </c>
      <c r="Q380" s="39">
        <f>RANK(E380,$E$3:$E$485)</f>
        <v>375</v>
      </c>
      <c r="R380" s="2">
        <f>VLOOKUP(C380,Quals!$A$2:$C$23,3,FALSE)</f>
        <v>1175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>B381&amp;C381</f>
        <v>Jack TIERNAN5000m</v>
      </c>
      <c r="B381" t="s">
        <v>696</v>
      </c>
      <c r="C381" s="5" t="s">
        <v>29</v>
      </c>
      <c r="D381" s="5">
        <v>1998</v>
      </c>
      <c r="E381">
        <v>947</v>
      </c>
      <c r="F381" s="2">
        <v>29</v>
      </c>
      <c r="G381">
        <v>1026</v>
      </c>
      <c r="H381">
        <v>925</v>
      </c>
      <c r="I381">
        <v>890</v>
      </c>
      <c r="L381" s="5">
        <v>44302</v>
      </c>
      <c r="M381" s="5">
        <v>44344</v>
      </c>
      <c r="N381" s="5">
        <v>44331</v>
      </c>
      <c r="O381" s="5"/>
      <c r="P381" s="56"/>
      <c r="Q381" s="39">
        <f>RANK(E381,$E$3:$E$485)</f>
        <v>375</v>
      </c>
      <c r="R381" s="2">
        <f>VLOOKUP(C381,Quals!$A$2:$C$23,3,FALSE)</f>
        <v>1161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>B382&amp;C382</f>
        <v>Patrick CANTLON5000m</v>
      </c>
      <c r="B382" t="s">
        <v>891</v>
      </c>
      <c r="C382" s="6" t="s">
        <v>29</v>
      </c>
      <c r="D382" s="5">
        <v>44640</v>
      </c>
      <c r="E382">
        <v>947</v>
      </c>
      <c r="F382" s="2">
        <v>30</v>
      </c>
      <c r="G382">
        <v>974</v>
      </c>
      <c r="H382">
        <v>935</v>
      </c>
      <c r="I382">
        <v>927</v>
      </c>
      <c r="L382" s="5">
        <v>44513</v>
      </c>
      <c r="M382" s="5">
        <v>44604</v>
      </c>
      <c r="N382" s="5">
        <v>44628</v>
      </c>
      <c r="O382" s="5"/>
      <c r="P382" s="56"/>
      <c r="Q382" s="39">
        <f>RANK(E382,$E$3:$E$485)</f>
        <v>375</v>
      </c>
      <c r="R382" s="2">
        <f>VLOOKUP(C382,Quals!$A$2:$C$23,3,FALSE)</f>
        <v>1161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>B383&amp;C383</f>
        <v>Ryan MARSHALLtriple-jump</v>
      </c>
      <c r="B383" t="s">
        <v>756</v>
      </c>
      <c r="C383" s="5" t="s">
        <v>38</v>
      </c>
      <c r="D383" s="5">
        <v>44612</v>
      </c>
      <c r="E383">
        <v>947</v>
      </c>
      <c r="F383" s="2">
        <v>10</v>
      </c>
      <c r="G383">
        <v>948</v>
      </c>
      <c r="H383">
        <v>923</v>
      </c>
      <c r="I383">
        <v>941</v>
      </c>
      <c r="J383">
        <v>930</v>
      </c>
      <c r="K383">
        <v>912</v>
      </c>
      <c r="L383" s="5">
        <v>44513</v>
      </c>
      <c r="M383" s="5">
        <v>44632</v>
      </c>
      <c r="N383" s="5">
        <v>44301</v>
      </c>
      <c r="O383" s="5">
        <v>44548</v>
      </c>
      <c r="P383" s="56">
        <v>44591</v>
      </c>
      <c r="Q383" s="39">
        <f>RANK(E383,$E$3:$E$485)</f>
        <v>375</v>
      </c>
      <c r="R383" s="2">
        <f>VLOOKUP(C383,Quals!$A$2:$C$23,3,FALSE)</f>
        <v>1179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>B384&amp;C384</f>
        <v>Michael TSOTSOS400m</v>
      </c>
      <c r="B384" t="s">
        <v>598</v>
      </c>
      <c r="C384" s="5" t="s">
        <v>26</v>
      </c>
      <c r="D384" s="5">
        <v>36333</v>
      </c>
      <c r="E384">
        <v>946</v>
      </c>
      <c r="F384" s="2">
        <v>33</v>
      </c>
      <c r="G384">
        <v>991</v>
      </c>
      <c r="H384">
        <v>951</v>
      </c>
      <c r="I384">
        <v>911</v>
      </c>
      <c r="J384">
        <v>922</v>
      </c>
      <c r="K384">
        <v>905</v>
      </c>
      <c r="L384" s="5">
        <v>44544</v>
      </c>
      <c r="M384" s="5">
        <v>44612</v>
      </c>
      <c r="N384" s="5">
        <v>44534</v>
      </c>
      <c r="O384" s="5">
        <v>44590</v>
      </c>
      <c r="P384" s="56">
        <v>44513</v>
      </c>
      <c r="Q384" s="39">
        <f>RANK(E384,$E$3:$E$485)</f>
        <v>382</v>
      </c>
      <c r="R384" s="2">
        <f>VLOOKUP(C384,Quals!$A$2:$C$23,3,FALSE)</f>
        <v>1187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>B385&amp;C385</f>
        <v>Angus DEIGHTON400m</v>
      </c>
      <c r="B385" t="s">
        <v>572</v>
      </c>
      <c r="C385" s="5" t="s">
        <v>26</v>
      </c>
      <c r="D385" s="5">
        <v>37663</v>
      </c>
      <c r="E385">
        <v>946</v>
      </c>
      <c r="F385" s="2">
        <v>34</v>
      </c>
      <c r="G385">
        <v>957</v>
      </c>
      <c r="H385">
        <v>936</v>
      </c>
      <c r="I385">
        <v>939</v>
      </c>
      <c r="J385">
        <v>933</v>
      </c>
      <c r="K385">
        <v>921</v>
      </c>
      <c r="L385" s="5">
        <v>44513</v>
      </c>
      <c r="M385" s="5">
        <v>44486</v>
      </c>
      <c r="N385" s="5">
        <v>44586</v>
      </c>
      <c r="O385" s="5">
        <v>44625</v>
      </c>
      <c r="P385" s="56">
        <v>44299</v>
      </c>
      <c r="Q385" s="39">
        <f>RANK(E385,$E$3:$E$485)</f>
        <v>382</v>
      </c>
      <c r="R385" s="2">
        <f>VLOOKUP(C385,Quals!$A$2:$C$23,3,FALSE)</f>
        <v>1187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>B386&amp;C386</f>
        <v>Alastair CHRISTY5000m</v>
      </c>
      <c r="B386" t="s">
        <v>698</v>
      </c>
      <c r="C386" s="5" t="s">
        <v>29</v>
      </c>
      <c r="D386" s="5">
        <v>35757</v>
      </c>
      <c r="E386">
        <v>946</v>
      </c>
      <c r="F386" s="2">
        <v>31</v>
      </c>
      <c r="G386">
        <v>974</v>
      </c>
      <c r="H386">
        <v>950</v>
      </c>
      <c r="I386">
        <v>904</v>
      </c>
      <c r="L386" s="5">
        <v>44525</v>
      </c>
      <c r="M386" s="5">
        <v>44628</v>
      </c>
      <c r="N386" s="5">
        <v>44513</v>
      </c>
      <c r="O386" s="5"/>
      <c r="P386" s="56"/>
      <c r="Q386" s="39">
        <f>RANK(E386,$E$3:$E$485)</f>
        <v>382</v>
      </c>
      <c r="R386" s="2">
        <f>VLOOKUP(C386,Quals!$A$2:$C$23,3,FALSE)</f>
        <v>1161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>B387&amp;C387</f>
        <v>Liam MULLENlong-jump</v>
      </c>
      <c r="B387" t="s">
        <v>746</v>
      </c>
      <c r="C387" s="5" t="s">
        <v>37</v>
      </c>
      <c r="D387" s="5">
        <v>37117</v>
      </c>
      <c r="E387">
        <v>946</v>
      </c>
      <c r="F387" s="2">
        <v>22</v>
      </c>
      <c r="G387">
        <v>966</v>
      </c>
      <c r="H387">
        <v>946</v>
      </c>
      <c r="I387">
        <v>924</v>
      </c>
      <c r="J387">
        <v>920</v>
      </c>
      <c r="K387">
        <v>926</v>
      </c>
      <c r="L387" s="5">
        <v>44302</v>
      </c>
      <c r="M387" s="5">
        <v>44589</v>
      </c>
      <c r="N387" s="5">
        <v>44541</v>
      </c>
      <c r="O387" s="5">
        <v>44597</v>
      </c>
      <c r="P387" s="56">
        <v>44587</v>
      </c>
      <c r="Q387" s="39">
        <f>RANK(E387,$E$3:$E$485)</f>
        <v>382</v>
      </c>
      <c r="R387" s="2">
        <f>VLOOKUP(C387,Quals!$A$2:$C$23,3,FALSE)</f>
        <v>1186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>B388&amp;C388</f>
        <v>Cailen HEJKA100m</v>
      </c>
      <c r="B388" t="s">
        <v>576</v>
      </c>
      <c r="C388" s="5" t="s">
        <v>2</v>
      </c>
      <c r="D388" s="5">
        <v>44581</v>
      </c>
      <c r="E388">
        <v>945</v>
      </c>
      <c r="F388" s="2">
        <v>49</v>
      </c>
      <c r="G388">
        <v>957</v>
      </c>
      <c r="H388">
        <v>943</v>
      </c>
      <c r="I388">
        <v>936</v>
      </c>
      <c r="J388">
        <v>937</v>
      </c>
      <c r="K388">
        <v>925</v>
      </c>
      <c r="L388" s="5">
        <v>44611</v>
      </c>
      <c r="M388" s="5">
        <v>44625</v>
      </c>
      <c r="N388" s="5">
        <v>44639</v>
      </c>
      <c r="O388" s="5">
        <v>44569</v>
      </c>
      <c r="P388" s="56">
        <v>44604</v>
      </c>
      <c r="Q388" s="39">
        <f>RANK(E388,$E$3:$E$485)</f>
        <v>386</v>
      </c>
      <c r="R388" s="2">
        <f>VLOOKUP(C388,Quals!$A$2:$C$23,3,FALSE)</f>
        <v>1189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>B389&amp;C389</f>
        <v>Rashid KABBA100m</v>
      </c>
      <c r="B389" t="s">
        <v>540</v>
      </c>
      <c r="C389" s="5" t="s">
        <v>2</v>
      </c>
      <c r="D389" s="5">
        <v>44701</v>
      </c>
      <c r="E389">
        <v>945</v>
      </c>
      <c r="F389" s="2">
        <v>50</v>
      </c>
      <c r="G389">
        <v>965</v>
      </c>
      <c r="H389">
        <v>949</v>
      </c>
      <c r="I389">
        <v>943</v>
      </c>
      <c r="J389">
        <v>939</v>
      </c>
      <c r="K389">
        <v>917</v>
      </c>
      <c r="L389" s="5">
        <v>44548</v>
      </c>
      <c r="M389" s="5">
        <v>44527</v>
      </c>
      <c r="N389" s="5">
        <v>44352</v>
      </c>
      <c r="O389" s="5">
        <v>44576</v>
      </c>
      <c r="P389" s="56">
        <v>44541</v>
      </c>
      <c r="Q389" s="39">
        <f>RANK(E389,$E$3:$E$485)</f>
        <v>386</v>
      </c>
      <c r="R389" s="2">
        <f>VLOOKUP(C389,Quals!$A$2:$C$23,3,FALSE)</f>
        <v>1189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>B390&amp;C390</f>
        <v>Rory EASTON200m</v>
      </c>
      <c r="B390" t="s">
        <v>549</v>
      </c>
      <c r="C390" s="5" t="s">
        <v>25</v>
      </c>
      <c r="D390" s="5">
        <v>44671</v>
      </c>
      <c r="E390">
        <v>945</v>
      </c>
      <c r="F390" s="2">
        <v>40</v>
      </c>
      <c r="G390">
        <v>991</v>
      </c>
      <c r="H390">
        <v>966</v>
      </c>
      <c r="I390">
        <v>961</v>
      </c>
      <c r="J390">
        <v>915</v>
      </c>
      <c r="K390">
        <v>883</v>
      </c>
      <c r="L390" s="5">
        <v>44626</v>
      </c>
      <c r="M390" s="5">
        <v>44611</v>
      </c>
      <c r="N390" s="5">
        <v>44527</v>
      </c>
      <c r="O390" s="5">
        <v>44481</v>
      </c>
      <c r="P390" s="56">
        <v>44485</v>
      </c>
      <c r="Q390" s="39">
        <f>RANK(E390,$E$3:$E$485)</f>
        <v>386</v>
      </c>
      <c r="R390" s="2">
        <f>VLOOKUP(C390,Quals!$A$2:$C$23,3,FALSE)</f>
        <v>1182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>B391&amp;C391</f>
        <v>Max GREEN800m</v>
      </c>
      <c r="B391" t="s">
        <v>885</v>
      </c>
      <c r="C391" s="5" t="s">
        <v>27</v>
      </c>
      <c r="D391" s="5">
        <v>1999</v>
      </c>
      <c r="E391">
        <v>945</v>
      </c>
      <c r="F391" s="2">
        <v>35</v>
      </c>
      <c r="G391">
        <v>972</v>
      </c>
      <c r="H391">
        <v>935</v>
      </c>
      <c r="I391">
        <v>934</v>
      </c>
      <c r="J391">
        <v>923</v>
      </c>
      <c r="K391">
        <v>901</v>
      </c>
      <c r="L391" s="5">
        <v>44612</v>
      </c>
      <c r="M391" s="5">
        <v>44574</v>
      </c>
      <c r="N391" s="5">
        <v>44604</v>
      </c>
      <c r="O391" s="5">
        <v>44639</v>
      </c>
      <c r="P391" s="56">
        <v>44622</v>
      </c>
      <c r="Q391" s="39">
        <f>RANK(E391,$E$3:$E$485)</f>
        <v>386</v>
      </c>
      <c r="R391" s="2">
        <f>VLOOKUP(C391,Quals!$A$2:$C$23,3,FALSE)</f>
        <v>1167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>B392&amp;C392</f>
        <v>Gus TOMLINSON SMITH800m</v>
      </c>
      <c r="B392" t="s">
        <v>637</v>
      </c>
      <c r="C392" s="6" t="s">
        <v>27</v>
      </c>
      <c r="D392" s="5">
        <v>1999</v>
      </c>
      <c r="E392">
        <v>945</v>
      </c>
      <c r="F392" s="2">
        <v>36</v>
      </c>
      <c r="G392">
        <v>971</v>
      </c>
      <c r="H392">
        <v>958</v>
      </c>
      <c r="I392">
        <v>934</v>
      </c>
      <c r="J392">
        <v>903</v>
      </c>
      <c r="K392">
        <v>903</v>
      </c>
      <c r="L392" s="5">
        <v>44612</v>
      </c>
      <c r="M392" s="5">
        <v>44581</v>
      </c>
      <c r="N392" s="5">
        <v>44545</v>
      </c>
      <c r="O392" s="5">
        <v>44622</v>
      </c>
      <c r="P392" s="56">
        <v>44574</v>
      </c>
      <c r="Q392" s="39">
        <f>RANK(E392,$E$3:$E$485)</f>
        <v>386</v>
      </c>
      <c r="R392" s="2">
        <f>VLOOKUP(C392,Quals!$A$2:$C$23,3,FALSE)</f>
        <v>1167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>B393&amp;C393</f>
        <v>Luke CUNNINGHAM800m</v>
      </c>
      <c r="B393" t="s">
        <v>636</v>
      </c>
      <c r="C393" s="5" t="s">
        <v>27</v>
      </c>
      <c r="D393" s="5">
        <v>44581</v>
      </c>
      <c r="E393">
        <v>944</v>
      </c>
      <c r="F393" s="2">
        <v>37</v>
      </c>
      <c r="G393">
        <v>1009</v>
      </c>
      <c r="H393">
        <v>976</v>
      </c>
      <c r="I393">
        <v>928</v>
      </c>
      <c r="J393">
        <v>919</v>
      </c>
      <c r="K393">
        <v>886</v>
      </c>
      <c r="L393" s="5">
        <v>44625</v>
      </c>
      <c r="M393" s="5">
        <v>44613</v>
      </c>
      <c r="N393" s="5">
        <v>44309</v>
      </c>
      <c r="O393" s="5">
        <v>44322</v>
      </c>
      <c r="P393" s="56">
        <v>44318</v>
      </c>
      <c r="Q393" s="39">
        <f>RANK(E393,$E$3:$E$485)</f>
        <v>391</v>
      </c>
      <c r="R393" s="2">
        <f>VLOOKUP(C393,Quals!$A$2:$C$23,3,FALSE)</f>
        <v>1167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>B394&amp;C394</f>
        <v>Thomas DIAMOND1500m</v>
      </c>
      <c r="B394" t="s">
        <v>1016</v>
      </c>
      <c r="C394" s="5" t="s">
        <v>28</v>
      </c>
      <c r="D394" s="5">
        <v>44671</v>
      </c>
      <c r="E394">
        <v>944</v>
      </c>
      <c r="F394" s="2">
        <v>39</v>
      </c>
      <c r="G394">
        <v>1004</v>
      </c>
      <c r="H394">
        <v>974</v>
      </c>
      <c r="I394">
        <v>970</v>
      </c>
      <c r="J394">
        <v>914</v>
      </c>
      <c r="K394">
        <v>837</v>
      </c>
      <c r="L394" s="5">
        <v>44546</v>
      </c>
      <c r="M394" s="5">
        <v>44610</v>
      </c>
      <c r="N394" s="5">
        <v>44581</v>
      </c>
      <c r="O394" s="5">
        <v>44639</v>
      </c>
      <c r="P394" s="56">
        <v>44322</v>
      </c>
      <c r="Q394" s="39">
        <f>RANK(E394,$E$3:$E$485)</f>
        <v>391</v>
      </c>
      <c r="R394" s="2">
        <f>VLOOKUP(C394,Quals!$A$2:$C$23,3,FALSE)</f>
        <v>1175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>B395&amp;C395</f>
        <v>Brandon FORD5000m</v>
      </c>
      <c r="B395" t="s">
        <v>697</v>
      </c>
      <c r="C395" s="5" t="s">
        <v>29</v>
      </c>
      <c r="D395" s="5">
        <v>44640</v>
      </c>
      <c r="E395">
        <v>944</v>
      </c>
      <c r="F395" s="2">
        <v>32</v>
      </c>
      <c r="G395">
        <v>951</v>
      </c>
      <c r="H395">
        <v>940</v>
      </c>
      <c r="I395">
        <v>918</v>
      </c>
      <c r="L395" s="5">
        <v>44287</v>
      </c>
      <c r="M395" s="5">
        <v>44596</v>
      </c>
      <c r="N395" s="5">
        <v>44547</v>
      </c>
      <c r="O395" s="5"/>
      <c r="P395" s="56"/>
      <c r="Q395" s="39">
        <f>RANK(E395,$E$3:$E$485)</f>
        <v>391</v>
      </c>
      <c r="R395" s="2">
        <f>VLOOKUP(C395,Quals!$A$2:$C$23,3,FALSE)</f>
        <v>1161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>B396&amp;C396</f>
        <v>Michael KONOMANYI100m</v>
      </c>
      <c r="B396" t="s">
        <v>547</v>
      </c>
      <c r="C396" s="6" t="s">
        <v>2</v>
      </c>
      <c r="D396" s="5">
        <v>35137</v>
      </c>
      <c r="E396">
        <v>943</v>
      </c>
      <c r="F396" s="2">
        <v>51</v>
      </c>
      <c r="G396">
        <v>965</v>
      </c>
      <c r="H396">
        <v>962</v>
      </c>
      <c r="I396">
        <v>937</v>
      </c>
      <c r="J396">
        <v>922</v>
      </c>
      <c r="K396">
        <v>919</v>
      </c>
      <c r="L396" s="5">
        <v>44279</v>
      </c>
      <c r="M396" s="5">
        <v>44576</v>
      </c>
      <c r="N396" s="5">
        <v>44625</v>
      </c>
      <c r="O396" s="5">
        <v>44625</v>
      </c>
      <c r="P396" s="56">
        <v>44604</v>
      </c>
      <c r="Q396" s="39">
        <f>RANK(E396,$E$3:$E$485)</f>
        <v>394</v>
      </c>
      <c r="R396" s="2">
        <f>VLOOKUP(C396,Quals!$A$2:$C$23,3,FALSE)</f>
        <v>1189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>B397&amp;C397</f>
        <v>Rory EASTON100m</v>
      </c>
      <c r="B397" t="s">
        <v>549</v>
      </c>
      <c r="C397" s="5" t="s">
        <v>2</v>
      </c>
      <c r="D397" s="5">
        <v>44671</v>
      </c>
      <c r="E397">
        <v>943</v>
      </c>
      <c r="F397" s="2">
        <v>52</v>
      </c>
      <c r="G397">
        <v>968</v>
      </c>
      <c r="H397">
        <v>940</v>
      </c>
      <c r="I397">
        <v>940</v>
      </c>
      <c r="J397">
        <v>937</v>
      </c>
      <c r="K397">
        <v>928</v>
      </c>
      <c r="L397" s="5">
        <v>44597</v>
      </c>
      <c r="M397" s="5">
        <v>44471</v>
      </c>
      <c r="N397" s="5">
        <v>44590</v>
      </c>
      <c r="O397" s="5">
        <v>44611</v>
      </c>
      <c r="P397" s="56">
        <v>44485</v>
      </c>
      <c r="Q397" s="39">
        <f>RANK(E397,$E$3:$E$485)</f>
        <v>394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>B398&amp;C398</f>
        <v>Sean SZALEKhigh-jump</v>
      </c>
      <c r="B398" t="s">
        <v>765</v>
      </c>
      <c r="C398" s="5" t="s">
        <v>35</v>
      </c>
      <c r="D398" s="5">
        <v>36840</v>
      </c>
      <c r="E398">
        <v>943</v>
      </c>
      <c r="F398" s="2">
        <v>11</v>
      </c>
      <c r="G398">
        <v>967</v>
      </c>
      <c r="H398">
        <v>958</v>
      </c>
      <c r="I398">
        <v>914</v>
      </c>
      <c r="J398">
        <v>914</v>
      </c>
      <c r="K398">
        <v>870</v>
      </c>
      <c r="L398" s="5">
        <v>44512</v>
      </c>
      <c r="M398" s="5">
        <v>44520</v>
      </c>
      <c r="N398" s="5">
        <v>44282</v>
      </c>
      <c r="O398" s="5">
        <v>44303</v>
      </c>
      <c r="P398" s="56">
        <v>44590</v>
      </c>
      <c r="Q398" s="39">
        <f>RANK(E398,$E$3:$E$485)</f>
        <v>394</v>
      </c>
      <c r="R398" s="2">
        <f>VLOOKUP(C398,Quals!$A$2:$C$23,3,FALSE)</f>
        <v>1206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>B399&amp;C399</f>
        <v>Brady THRELFALLmarathon</v>
      </c>
      <c r="B399" t="s">
        <v>4602</v>
      </c>
      <c r="C399" s="5" t="s">
        <v>82</v>
      </c>
      <c r="D399" s="5">
        <v>32140</v>
      </c>
      <c r="E399">
        <v>943</v>
      </c>
      <c r="F399" s="2">
        <v>12</v>
      </c>
      <c r="G399">
        <v>990</v>
      </c>
      <c r="H399">
        <v>896</v>
      </c>
      <c r="L399" s="5">
        <v>44542</v>
      </c>
      <c r="M399" s="5">
        <v>44297</v>
      </c>
      <c r="N399" s="5"/>
      <c r="O399" s="5"/>
      <c r="P399" s="56"/>
      <c r="Q399" s="39">
        <f>RANK(E399,$E$3:$E$485)</f>
        <v>394</v>
      </c>
      <c r="R399" s="2" t="str">
        <f>VLOOKUP(C399,Quals!$A$2:$C$23,3,FALSE)</f>
        <v>Discr.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>B400&amp;C400</f>
        <v>MacGregor LEAVY100m</v>
      </c>
      <c r="B400" t="s">
        <v>4589</v>
      </c>
      <c r="C400" s="5" t="s">
        <v>2</v>
      </c>
      <c r="D400" s="5">
        <v>44612</v>
      </c>
      <c r="E400">
        <v>942</v>
      </c>
      <c r="F400" s="2">
        <v>53</v>
      </c>
      <c r="G400">
        <v>971</v>
      </c>
      <c r="H400">
        <v>954</v>
      </c>
      <c r="I400">
        <v>940</v>
      </c>
      <c r="J400">
        <v>925</v>
      </c>
      <c r="K400">
        <v>910</v>
      </c>
      <c r="L400" s="5">
        <v>44625</v>
      </c>
      <c r="M400" s="5">
        <v>44625</v>
      </c>
      <c r="N400" s="5">
        <v>44506</v>
      </c>
      <c r="O400" s="5">
        <v>44513</v>
      </c>
      <c r="P400" s="56">
        <v>44638</v>
      </c>
      <c r="Q400" s="39">
        <f>RANK(E400,$E$3:$E$485)</f>
        <v>398</v>
      </c>
      <c r="R400" s="2">
        <f>VLOOKUP(C400,Quals!$A$2:$C$23,3,FALSE)</f>
        <v>1189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>B401&amp;C401</f>
        <v>Tyson GENT200m</v>
      </c>
      <c r="B401" t="s">
        <v>4776</v>
      </c>
      <c r="C401" s="5" t="s">
        <v>25</v>
      </c>
      <c r="D401" s="5">
        <v>44640</v>
      </c>
      <c r="E401">
        <v>942</v>
      </c>
      <c r="F401" s="2">
        <v>41</v>
      </c>
      <c r="G401">
        <v>968</v>
      </c>
      <c r="H401">
        <v>959</v>
      </c>
      <c r="I401">
        <v>939</v>
      </c>
      <c r="J401">
        <v>920</v>
      </c>
      <c r="K401">
        <v>898</v>
      </c>
      <c r="L401" s="5">
        <v>44631</v>
      </c>
      <c r="M401" s="5">
        <v>44612</v>
      </c>
      <c r="N401" s="5">
        <v>44639</v>
      </c>
      <c r="O401" s="5">
        <v>44617</v>
      </c>
      <c r="P401" s="56">
        <v>44575</v>
      </c>
      <c r="Q401" s="39">
        <f>RANK(E401,$E$3:$E$485)</f>
        <v>398</v>
      </c>
      <c r="R401" s="2">
        <f>VLOOKUP(C401,Quals!$A$2:$C$23,3,FALSE)</f>
        <v>1182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>B402&amp;C402</f>
        <v>Michael JEFFREY200m</v>
      </c>
      <c r="B402" t="s">
        <v>4591</v>
      </c>
      <c r="C402" s="5" t="s">
        <v>25</v>
      </c>
      <c r="D402" s="5">
        <v>2000</v>
      </c>
      <c r="E402">
        <v>942</v>
      </c>
      <c r="F402" s="2">
        <v>42</v>
      </c>
      <c r="G402">
        <v>952</v>
      </c>
      <c r="H402">
        <v>951</v>
      </c>
      <c r="I402">
        <v>948</v>
      </c>
      <c r="J402">
        <v>947</v>
      </c>
      <c r="K402">
        <v>912</v>
      </c>
      <c r="L402" s="5">
        <v>44612</v>
      </c>
      <c r="M402" s="5">
        <v>44625</v>
      </c>
      <c r="N402" s="5">
        <v>44548</v>
      </c>
      <c r="O402" s="5">
        <v>44612</v>
      </c>
      <c r="P402" s="56">
        <v>44597</v>
      </c>
      <c r="Q402" s="39">
        <f>RANK(E402,$E$3:$E$485)</f>
        <v>398</v>
      </c>
      <c r="R402" s="2">
        <f>VLOOKUP(C402,Quals!$A$2:$C$23,3,FALSE)</f>
        <v>1182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>B403&amp;C403</f>
        <v>Gus SIMPFENDORFER400m</v>
      </c>
      <c r="B403" t="s">
        <v>884</v>
      </c>
      <c r="C403" s="5" t="s">
        <v>26</v>
      </c>
      <c r="D403" s="5">
        <v>44671</v>
      </c>
      <c r="E403">
        <v>942</v>
      </c>
      <c r="F403" s="2">
        <v>35</v>
      </c>
      <c r="G403">
        <v>982</v>
      </c>
      <c r="H403">
        <v>947</v>
      </c>
      <c r="I403">
        <v>937</v>
      </c>
      <c r="J403">
        <v>913</v>
      </c>
      <c r="K403">
        <v>910</v>
      </c>
      <c r="L403" s="5">
        <v>44612</v>
      </c>
      <c r="M403" s="5">
        <v>44590</v>
      </c>
      <c r="N403" s="5">
        <v>44632</v>
      </c>
      <c r="O403" s="5">
        <v>44548</v>
      </c>
      <c r="P403" s="56">
        <v>44611</v>
      </c>
      <c r="Q403" s="39">
        <f>RANK(E403,$E$3:$E$485)</f>
        <v>398</v>
      </c>
      <c r="R403" s="2">
        <f>VLOOKUP(C403,Quals!$A$2:$C$23,3,FALSE)</f>
        <v>1187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>B404&amp;C404</f>
        <v>Nathanael TAYLOR400m</v>
      </c>
      <c r="B404" t="s">
        <v>595</v>
      </c>
      <c r="C404" s="5" t="s">
        <v>26</v>
      </c>
      <c r="D404" s="5">
        <v>44612</v>
      </c>
      <c r="E404">
        <v>942</v>
      </c>
      <c r="F404" s="2">
        <v>36</v>
      </c>
      <c r="G404">
        <v>933</v>
      </c>
      <c r="H404">
        <v>936</v>
      </c>
      <c r="I404">
        <v>932</v>
      </c>
      <c r="J404">
        <v>937</v>
      </c>
      <c r="K404">
        <v>929</v>
      </c>
      <c r="L404" s="5">
        <v>44611</v>
      </c>
      <c r="M404" s="5">
        <v>44603</v>
      </c>
      <c r="N404" s="5">
        <v>44639</v>
      </c>
      <c r="O404" s="5">
        <v>44299</v>
      </c>
      <c r="P404" s="56">
        <v>44589</v>
      </c>
      <c r="Q404" s="39">
        <f>RANK(E404,$E$3:$E$485)</f>
        <v>398</v>
      </c>
      <c r="R404" s="2">
        <f>VLOOKUP(C404,Quals!$A$2:$C$23,3,FALSE)</f>
        <v>1187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>B405&amp;C405</f>
        <v>Jordan MCLENNAN1500m</v>
      </c>
      <c r="B405" t="s">
        <v>853</v>
      </c>
      <c r="C405" s="5" t="s">
        <v>28</v>
      </c>
      <c r="D405" s="5">
        <v>35045</v>
      </c>
      <c r="E405">
        <v>942</v>
      </c>
      <c r="F405" s="2">
        <v>40</v>
      </c>
      <c r="G405">
        <v>955</v>
      </c>
      <c r="H405">
        <v>937</v>
      </c>
      <c r="I405">
        <v>940</v>
      </c>
      <c r="J405">
        <v>939</v>
      </c>
      <c r="K405">
        <v>913</v>
      </c>
      <c r="L405" s="5">
        <v>44626</v>
      </c>
      <c r="M405" s="5">
        <v>44586</v>
      </c>
      <c r="N405" s="5">
        <v>44489</v>
      </c>
      <c r="O405" s="5">
        <v>44302</v>
      </c>
      <c r="P405" s="56">
        <v>44604</v>
      </c>
      <c r="Q405" s="39">
        <f>RANK(E405,$E$3:$E$485)</f>
        <v>398</v>
      </c>
      <c r="R405" s="2">
        <f>VLOOKUP(C405,Quals!$A$2:$C$23,3,FALSE)</f>
        <v>1175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>B406&amp;C406</f>
        <v>Mitchell O'NEILL100m</v>
      </c>
      <c r="B406" t="s">
        <v>534</v>
      </c>
      <c r="C406" s="6" t="s">
        <v>2</v>
      </c>
      <c r="D406" s="5">
        <v>36038</v>
      </c>
      <c r="E406">
        <v>941</v>
      </c>
      <c r="F406" s="2">
        <v>54</v>
      </c>
      <c r="G406">
        <v>968</v>
      </c>
      <c r="H406">
        <v>965</v>
      </c>
      <c r="I406">
        <v>962</v>
      </c>
      <c r="J406">
        <v>909</v>
      </c>
      <c r="K406">
        <v>895</v>
      </c>
      <c r="L406" s="5">
        <v>44597</v>
      </c>
      <c r="M406" s="5">
        <v>44576</v>
      </c>
      <c r="N406" s="5">
        <v>44597</v>
      </c>
      <c r="O406" s="5">
        <v>44527</v>
      </c>
      <c r="P406" s="56">
        <v>44583</v>
      </c>
      <c r="Q406" s="39">
        <f>RANK(E406,$E$3:$E$485)</f>
        <v>404</v>
      </c>
      <c r="R406" s="2">
        <f>VLOOKUP(C406,Quals!$A$2:$C$23,3,FALSE)</f>
        <v>1189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>B407&amp;C407</f>
        <v>Toshi BUTLIN100m</v>
      </c>
      <c r="B407" t="s">
        <v>545</v>
      </c>
      <c r="C407" s="5" t="s">
        <v>2</v>
      </c>
      <c r="D407" s="5">
        <v>44701</v>
      </c>
      <c r="E407">
        <v>941</v>
      </c>
      <c r="F407" s="2">
        <v>55</v>
      </c>
      <c r="G407">
        <v>951</v>
      </c>
      <c r="H407">
        <v>965</v>
      </c>
      <c r="I407">
        <v>940</v>
      </c>
      <c r="J407">
        <v>922</v>
      </c>
      <c r="K407">
        <v>904</v>
      </c>
      <c r="L407" s="5">
        <v>44625</v>
      </c>
      <c r="M407" s="5">
        <v>44576</v>
      </c>
      <c r="N407" s="5">
        <v>44527</v>
      </c>
      <c r="O407" s="5">
        <v>44485</v>
      </c>
      <c r="P407" s="56">
        <v>44471</v>
      </c>
      <c r="Q407" s="39">
        <f>RANK(E407,$E$3:$E$485)</f>
        <v>404</v>
      </c>
      <c r="R407" s="2">
        <f>VLOOKUP(C407,Quals!$A$2:$C$23,3,FALSE)</f>
        <v>1189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>B408&amp;C408</f>
        <v>Sebastian SULTANA200m</v>
      </c>
      <c r="B408" t="s">
        <v>523</v>
      </c>
      <c r="C408" s="6" t="s">
        <v>25</v>
      </c>
      <c r="D408" s="5">
        <v>44701</v>
      </c>
      <c r="E408">
        <v>941</v>
      </c>
      <c r="F408" s="2">
        <v>43</v>
      </c>
      <c r="G408">
        <v>984</v>
      </c>
      <c r="H408">
        <v>962</v>
      </c>
      <c r="I408">
        <v>925</v>
      </c>
      <c r="J408">
        <v>916</v>
      </c>
      <c r="K408">
        <v>902</v>
      </c>
      <c r="L408" s="5">
        <v>44591</v>
      </c>
      <c r="M408" s="5">
        <v>44619</v>
      </c>
      <c r="N408" s="5">
        <v>44548</v>
      </c>
      <c r="O408" s="5">
        <v>44591</v>
      </c>
      <c r="P408" s="56">
        <v>44619</v>
      </c>
      <c r="Q408" s="39">
        <f>RANK(E408,$E$3:$E$485)</f>
        <v>404</v>
      </c>
      <c r="R408" s="2">
        <f>VLOOKUP(C408,Quals!$A$2:$C$23,3,FALSE)</f>
        <v>1182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>B409&amp;C409</f>
        <v>Cailen HEJKA200m</v>
      </c>
      <c r="B409" t="s">
        <v>576</v>
      </c>
      <c r="C409" s="5" t="s">
        <v>25</v>
      </c>
      <c r="D409" s="5">
        <v>44581</v>
      </c>
      <c r="E409">
        <v>941</v>
      </c>
      <c r="F409" s="2">
        <v>44</v>
      </c>
      <c r="G409">
        <v>964</v>
      </c>
      <c r="H409">
        <v>956</v>
      </c>
      <c r="I409">
        <v>953</v>
      </c>
      <c r="J409">
        <v>925</v>
      </c>
      <c r="K409">
        <v>901</v>
      </c>
      <c r="L409" s="5">
        <v>44576</v>
      </c>
      <c r="M409" s="5">
        <v>44597</v>
      </c>
      <c r="N409" s="5">
        <v>44569</v>
      </c>
      <c r="O409" s="5">
        <v>44632</v>
      </c>
      <c r="P409" s="56">
        <v>44527</v>
      </c>
      <c r="Q409" s="39">
        <f>RANK(E409,$E$3:$E$485)</f>
        <v>404</v>
      </c>
      <c r="R409" s="2">
        <f>VLOOKUP(C409,Quals!$A$2:$C$23,3,FALSE)</f>
        <v>1182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>B410&amp;C410</f>
        <v>Michael HANSFORD200m</v>
      </c>
      <c r="B410" t="s">
        <v>533</v>
      </c>
      <c r="C410" s="5" t="s">
        <v>25</v>
      </c>
      <c r="D410" s="5">
        <v>35751</v>
      </c>
      <c r="E410">
        <v>941</v>
      </c>
      <c r="F410" s="2">
        <v>45</v>
      </c>
      <c r="G410">
        <v>967</v>
      </c>
      <c r="H410">
        <v>949</v>
      </c>
      <c r="I410">
        <v>945</v>
      </c>
      <c r="J410">
        <v>909</v>
      </c>
      <c r="K410">
        <v>916</v>
      </c>
      <c r="L410" s="5">
        <v>44544</v>
      </c>
      <c r="M410" s="5">
        <v>44618</v>
      </c>
      <c r="N410" s="5">
        <v>44527</v>
      </c>
      <c r="O410" s="5">
        <v>44618</v>
      </c>
      <c r="P410" s="56">
        <v>44591</v>
      </c>
      <c r="Q410" s="39">
        <f>RANK(E410,$E$3:$E$485)</f>
        <v>404</v>
      </c>
      <c r="R410" s="2">
        <f>VLOOKUP(C410,Quals!$A$2:$C$23,3,FALSE)</f>
        <v>1182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>B411&amp;C411</f>
        <v>Toby MENDAYmarathon</v>
      </c>
      <c r="B411" t="s">
        <v>4603</v>
      </c>
      <c r="C411" s="5" t="s">
        <v>82</v>
      </c>
      <c r="D411" s="5">
        <v>1995</v>
      </c>
      <c r="E411">
        <v>941</v>
      </c>
      <c r="F411" s="2">
        <v>13</v>
      </c>
      <c r="G411">
        <v>996</v>
      </c>
      <c r="H411">
        <v>886</v>
      </c>
      <c r="L411" s="5">
        <v>44542</v>
      </c>
      <c r="M411" s="5">
        <v>44297</v>
      </c>
      <c r="N411" s="5"/>
      <c r="O411" s="5"/>
      <c r="P411" s="56"/>
      <c r="Q411" s="39">
        <f>RANK(E411,$E$3:$E$485)</f>
        <v>404</v>
      </c>
      <c r="R411" s="2" t="str">
        <f>VLOOKUP(C411,Quals!$A$2:$C$23,3,FALSE)</f>
        <v>Discr.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>B412&amp;C412</f>
        <v>Benjamin JAGGER800m</v>
      </c>
      <c r="B412" t="s">
        <v>630</v>
      </c>
      <c r="C412" s="5" t="s">
        <v>27</v>
      </c>
      <c r="D412" s="5">
        <v>36148</v>
      </c>
      <c r="E412">
        <v>940</v>
      </c>
      <c r="F412" s="2">
        <v>38</v>
      </c>
      <c r="G412">
        <v>1006</v>
      </c>
      <c r="H412">
        <v>938</v>
      </c>
      <c r="I412">
        <v>924</v>
      </c>
      <c r="J412">
        <v>919</v>
      </c>
      <c r="K412">
        <v>912</v>
      </c>
      <c r="L412" s="5">
        <v>44310</v>
      </c>
      <c r="M412" s="5">
        <v>44309</v>
      </c>
      <c r="N412" s="5">
        <v>44611</v>
      </c>
      <c r="O412" s="5">
        <v>44597</v>
      </c>
      <c r="P412" s="56">
        <v>44548</v>
      </c>
      <c r="Q412" s="39">
        <f>RANK(E412,$E$3:$E$485)</f>
        <v>410</v>
      </c>
      <c r="R412" s="2">
        <f>VLOOKUP(C412,Quals!$A$2:$C$23,3,FALSE)</f>
        <v>1167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>B413&amp;C413</f>
        <v>Casey BUCHANAN800m</v>
      </c>
      <c r="B413" t="s">
        <v>633</v>
      </c>
      <c r="C413" s="5" t="s">
        <v>27</v>
      </c>
      <c r="D413" s="5">
        <v>36943</v>
      </c>
      <c r="E413">
        <v>940</v>
      </c>
      <c r="F413" s="2">
        <v>39</v>
      </c>
      <c r="G413">
        <v>956</v>
      </c>
      <c r="H413">
        <v>948</v>
      </c>
      <c r="I413">
        <v>929</v>
      </c>
      <c r="J413">
        <v>940</v>
      </c>
      <c r="K413">
        <v>912</v>
      </c>
      <c r="L413" s="5">
        <v>44332</v>
      </c>
      <c r="M413" s="5">
        <v>44331</v>
      </c>
      <c r="N413" s="5">
        <v>44289</v>
      </c>
      <c r="O413" s="5">
        <v>44317</v>
      </c>
      <c r="P413" s="56">
        <v>44309</v>
      </c>
      <c r="Q413" s="39">
        <f>RANK(E413,$E$3:$E$485)</f>
        <v>410</v>
      </c>
      <c r="R413" s="2">
        <f>VLOOKUP(C413,Quals!$A$2:$C$23,3,FALSE)</f>
        <v>1167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>B414&amp;C414</f>
        <v>Kai METZNER1500m</v>
      </c>
      <c r="B414" t="s">
        <v>886</v>
      </c>
      <c r="C414" s="5" t="s">
        <v>28</v>
      </c>
      <c r="D414" s="5">
        <v>1998</v>
      </c>
      <c r="E414">
        <v>940</v>
      </c>
      <c r="F414" s="2">
        <v>41</v>
      </c>
      <c r="G414">
        <v>988</v>
      </c>
      <c r="H414">
        <v>934</v>
      </c>
      <c r="I414">
        <v>935</v>
      </c>
      <c r="J414">
        <v>913</v>
      </c>
      <c r="K414">
        <v>892</v>
      </c>
      <c r="L414" s="5">
        <v>44639</v>
      </c>
      <c r="M414" s="5">
        <v>44519</v>
      </c>
      <c r="N414" s="5">
        <v>44589</v>
      </c>
      <c r="O414" s="5">
        <v>44611</v>
      </c>
      <c r="P414" s="56">
        <v>44622</v>
      </c>
      <c r="Q414" s="39">
        <f>RANK(E414,$E$3:$E$485)</f>
        <v>410</v>
      </c>
      <c r="R414" s="2">
        <f>VLOOKUP(C414,Quals!$A$2:$C$23,3,FALSE)</f>
        <v>1175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>B415&amp;C415</f>
        <v>Frankleen NEWAH-JARFOI100m</v>
      </c>
      <c r="B415" t="s">
        <v>4775</v>
      </c>
      <c r="C415" s="5" t="s">
        <v>2</v>
      </c>
      <c r="D415" s="5">
        <v>44701</v>
      </c>
      <c r="E415">
        <v>939</v>
      </c>
      <c r="F415" s="2">
        <v>56</v>
      </c>
      <c r="G415">
        <v>964</v>
      </c>
      <c r="H415">
        <v>940</v>
      </c>
      <c r="I415">
        <v>935</v>
      </c>
      <c r="J415">
        <v>920</v>
      </c>
      <c r="K415">
        <v>913</v>
      </c>
      <c r="L415" s="5">
        <v>44632</v>
      </c>
      <c r="M415" s="5">
        <v>44611</v>
      </c>
      <c r="N415" s="5">
        <v>44602</v>
      </c>
      <c r="O415" s="5">
        <v>44611</v>
      </c>
      <c r="P415" s="56">
        <v>44597</v>
      </c>
      <c r="Q415" s="39">
        <f>RANK(E415,$E$3:$E$485)</f>
        <v>413</v>
      </c>
      <c r="R415" s="2">
        <f>VLOOKUP(C415,Quals!$A$2:$C$23,3,FALSE)</f>
        <v>1189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>B416&amp;C416</f>
        <v>Jackson BENNETT100m</v>
      </c>
      <c r="B416" t="s">
        <v>538</v>
      </c>
      <c r="C416" s="5" t="s">
        <v>2</v>
      </c>
      <c r="D416" s="5">
        <v>33993</v>
      </c>
      <c r="E416">
        <v>939</v>
      </c>
      <c r="F416" s="2">
        <v>57</v>
      </c>
      <c r="L416" s="5"/>
      <c r="M416" s="5"/>
      <c r="N416" s="5"/>
      <c r="O416" s="5"/>
      <c r="P416" s="56"/>
      <c r="Q416" s="39">
        <f>RANK(E416,$E$3:$E$485)</f>
        <v>413</v>
      </c>
      <c r="R416" s="2">
        <f>VLOOKUP(C416,Quals!$A$2:$C$23,3,FALSE)</f>
        <v>1189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>B417&amp;C417</f>
        <v>Callum BURNS800m</v>
      </c>
      <c r="B417" t="s">
        <v>4779</v>
      </c>
      <c r="C417" s="5" t="s">
        <v>27</v>
      </c>
      <c r="D417" s="5">
        <v>2000</v>
      </c>
      <c r="E417">
        <v>939</v>
      </c>
      <c r="F417" s="2">
        <v>40</v>
      </c>
      <c r="G417">
        <v>964</v>
      </c>
      <c r="H417">
        <v>941</v>
      </c>
      <c r="I417">
        <v>926</v>
      </c>
      <c r="J417">
        <v>933</v>
      </c>
      <c r="K417">
        <v>922</v>
      </c>
      <c r="L417" s="5">
        <v>44639</v>
      </c>
      <c r="M417" s="5">
        <v>44612</v>
      </c>
      <c r="N417" s="5">
        <v>44631</v>
      </c>
      <c r="O417" s="5">
        <v>44611</v>
      </c>
      <c r="P417" s="56">
        <v>44589</v>
      </c>
      <c r="Q417" s="39">
        <f>RANK(E417,$E$3:$E$485)</f>
        <v>413</v>
      </c>
      <c r="R417" s="2">
        <f>VLOOKUP(C417,Quals!$A$2:$C$23,3,FALSE)</f>
        <v>1167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>B418&amp;C418</f>
        <v>Sam WILLIAMS1500m</v>
      </c>
      <c r="B418" t="s">
        <v>634</v>
      </c>
      <c r="C418" s="6" t="s">
        <v>28</v>
      </c>
      <c r="D418" s="5">
        <v>36727</v>
      </c>
      <c r="E418">
        <v>939</v>
      </c>
      <c r="F418" s="2">
        <v>42</v>
      </c>
      <c r="G418">
        <v>1027</v>
      </c>
      <c r="H418">
        <v>977</v>
      </c>
      <c r="I418">
        <v>964</v>
      </c>
      <c r="J418">
        <v>861</v>
      </c>
      <c r="K418">
        <v>836</v>
      </c>
      <c r="L418" s="5">
        <v>44287</v>
      </c>
      <c r="M418" s="5">
        <v>44307</v>
      </c>
      <c r="N418" s="5">
        <v>44302</v>
      </c>
      <c r="O418" s="5">
        <v>44583</v>
      </c>
      <c r="P418" s="56">
        <v>44590</v>
      </c>
      <c r="Q418" s="39">
        <f>RANK(E418,$E$3:$E$485)</f>
        <v>413</v>
      </c>
      <c r="R418" s="2">
        <f>VLOOKUP(C418,Quals!$A$2:$C$23,3,FALSE)</f>
        <v>1175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>B419&amp;C419</f>
        <v>Archie NOAKES5000m</v>
      </c>
      <c r="B419" t="s">
        <v>1014</v>
      </c>
      <c r="C419" s="5" t="s">
        <v>29</v>
      </c>
      <c r="D419" s="5">
        <v>38330</v>
      </c>
      <c r="E419">
        <v>939</v>
      </c>
      <c r="F419" s="2">
        <v>33</v>
      </c>
      <c r="G419">
        <v>998</v>
      </c>
      <c r="H419">
        <v>980</v>
      </c>
      <c r="I419">
        <v>840</v>
      </c>
      <c r="L419" s="5">
        <v>44525</v>
      </c>
      <c r="M419" s="5">
        <v>44628</v>
      </c>
      <c r="N419" s="5">
        <v>44537</v>
      </c>
      <c r="O419" s="5"/>
      <c r="P419" s="56"/>
      <c r="Q419" s="39">
        <f>RANK(E419,$E$3:$E$485)</f>
        <v>413</v>
      </c>
      <c r="R419" s="2">
        <f>VLOOKUP(C419,Quals!$A$2:$C$23,3,FALSE)</f>
        <v>1161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>B420&amp;C420</f>
        <v>Takeru TAKAHASHIlong-jump</v>
      </c>
      <c r="B420" t="s">
        <v>748</v>
      </c>
      <c r="C420" s="5" t="s">
        <v>37</v>
      </c>
      <c r="D420" s="5">
        <v>35164</v>
      </c>
      <c r="E420">
        <v>939</v>
      </c>
      <c r="F420" s="2">
        <v>23</v>
      </c>
      <c r="G420">
        <v>976</v>
      </c>
      <c r="H420">
        <v>954</v>
      </c>
      <c r="I420">
        <v>922</v>
      </c>
      <c r="J420">
        <v>903</v>
      </c>
      <c r="K420">
        <v>897</v>
      </c>
      <c r="L420" s="5">
        <v>44429</v>
      </c>
      <c r="M420" s="5">
        <v>44289</v>
      </c>
      <c r="N420" s="5">
        <v>44422</v>
      </c>
      <c r="O420" s="5">
        <v>44282</v>
      </c>
      <c r="P420" s="56">
        <v>44304</v>
      </c>
      <c r="Q420" s="39">
        <f>RANK(E420,$E$3:$E$485)</f>
        <v>413</v>
      </c>
      <c r="R420" s="2">
        <f>VLOOKUP(C420,Quals!$A$2:$C$23,3,FALSE)</f>
        <v>1186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>B421&amp;C421</f>
        <v>Nicholas DYSONdiscus-throw</v>
      </c>
      <c r="B421" t="s">
        <v>785</v>
      </c>
      <c r="C421" t="s">
        <v>40</v>
      </c>
      <c r="D421" s="5">
        <v>35930</v>
      </c>
      <c r="E421">
        <v>939</v>
      </c>
      <c r="F421" s="2">
        <v>4</v>
      </c>
      <c r="G421">
        <v>917</v>
      </c>
      <c r="H421">
        <v>901</v>
      </c>
      <c r="I421">
        <v>905</v>
      </c>
      <c r="J421">
        <v>916</v>
      </c>
      <c r="K421">
        <v>894</v>
      </c>
      <c r="L421" s="5">
        <v>44303</v>
      </c>
      <c r="M421" s="5">
        <v>44652</v>
      </c>
      <c r="N421" s="5">
        <v>44618</v>
      </c>
      <c r="O421" s="5">
        <v>44604</v>
      </c>
      <c r="P421" s="56">
        <v>44520</v>
      </c>
      <c r="Q421" s="39">
        <f>RANK(E421,$E$3:$E$485)</f>
        <v>413</v>
      </c>
      <c r="R421" s="2">
        <f>VLOOKUP(C421,Quals!$A$2:$C$23,3,FALSE)</f>
        <v>1171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>B422&amp;C422</f>
        <v>Kai METZNER800m</v>
      </c>
      <c r="B422" t="s">
        <v>886</v>
      </c>
      <c r="C422" s="5" t="s">
        <v>27</v>
      </c>
      <c r="D422" s="5">
        <v>1998</v>
      </c>
      <c r="E422">
        <v>938</v>
      </c>
      <c r="F422" s="2">
        <v>41</v>
      </c>
      <c r="G422">
        <v>964</v>
      </c>
      <c r="H422">
        <v>938</v>
      </c>
      <c r="I422">
        <v>936</v>
      </c>
      <c r="J422">
        <v>925</v>
      </c>
      <c r="K422">
        <v>906</v>
      </c>
      <c r="L422" s="5">
        <v>44612</v>
      </c>
      <c r="M422" s="5">
        <v>44631</v>
      </c>
      <c r="N422" s="5">
        <v>44287</v>
      </c>
      <c r="O422" s="5">
        <v>44547</v>
      </c>
      <c r="P422" s="56">
        <v>44596</v>
      </c>
      <c r="Q422" s="39">
        <f>RANK(E422,$E$3:$E$485)</f>
        <v>420</v>
      </c>
      <c r="R422" s="2">
        <f>VLOOKUP(C422,Quals!$A$2:$C$23,3,FALSE)</f>
        <v>1167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>B423&amp;C423</f>
        <v>Alex PETTIGREW800m</v>
      </c>
      <c r="B423" t="s">
        <v>4886</v>
      </c>
      <c r="C423" s="5" t="s">
        <v>27</v>
      </c>
      <c r="D423" s="5">
        <v>33941</v>
      </c>
      <c r="E423">
        <v>938</v>
      </c>
      <c r="F423" s="2">
        <v>42</v>
      </c>
      <c r="G423">
        <v>971</v>
      </c>
      <c r="H423">
        <v>950</v>
      </c>
      <c r="I423">
        <v>938</v>
      </c>
      <c r="J423">
        <v>917</v>
      </c>
      <c r="K423">
        <v>916</v>
      </c>
      <c r="L423" s="5">
        <v>44632</v>
      </c>
      <c r="M423" s="5">
        <v>44548</v>
      </c>
      <c r="N423" s="5">
        <v>44612</v>
      </c>
      <c r="O423" s="5">
        <v>44611</v>
      </c>
      <c r="P423" s="56">
        <v>44639</v>
      </c>
      <c r="Q423" s="39">
        <f>RANK(E423,$E$3:$E$485)</f>
        <v>420</v>
      </c>
      <c r="R423" s="2">
        <f>VLOOKUP(C423,Quals!$A$2:$C$23,3,FALSE)</f>
        <v>1167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>B424&amp;C424</f>
        <v>Jack CLARKE400m</v>
      </c>
      <c r="B424" t="s">
        <v>597</v>
      </c>
      <c r="C424" s="6" t="s">
        <v>26</v>
      </c>
      <c r="D424" s="5">
        <v>37861</v>
      </c>
      <c r="E424">
        <v>936</v>
      </c>
      <c r="F424" s="2">
        <v>37</v>
      </c>
      <c r="G424">
        <v>974</v>
      </c>
      <c r="H424">
        <v>951</v>
      </c>
      <c r="I424">
        <v>920</v>
      </c>
      <c r="J424">
        <v>915</v>
      </c>
      <c r="K424">
        <v>903</v>
      </c>
      <c r="L424" s="5">
        <v>44612</v>
      </c>
      <c r="M424" s="5">
        <v>44298</v>
      </c>
      <c r="N424" s="5">
        <v>44597</v>
      </c>
      <c r="O424" s="5">
        <v>44294</v>
      </c>
      <c r="P424" s="56">
        <v>44611</v>
      </c>
      <c r="Q424" s="39">
        <f>RANK(E424,$E$3:$E$485)</f>
        <v>422</v>
      </c>
      <c r="R424" s="2">
        <f>VLOOKUP(C424,Quals!$A$2:$C$23,3,FALSE)</f>
        <v>1187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>B425&amp;C425</f>
        <v>Matt HOSIEpole-vault</v>
      </c>
      <c r="B425" t="s">
        <v>780</v>
      </c>
      <c r="C425" s="5" t="s">
        <v>36</v>
      </c>
      <c r="D425" s="5">
        <v>35810</v>
      </c>
      <c r="E425">
        <v>936</v>
      </c>
      <c r="F425" s="2">
        <v>14</v>
      </c>
      <c r="G425">
        <v>940</v>
      </c>
      <c r="H425">
        <v>926</v>
      </c>
      <c r="I425">
        <v>926</v>
      </c>
      <c r="J425">
        <v>926</v>
      </c>
      <c r="K425">
        <v>926</v>
      </c>
      <c r="L425" s="5">
        <v>44618</v>
      </c>
      <c r="M425" s="5">
        <v>44597</v>
      </c>
      <c r="N425" s="5">
        <v>44604</v>
      </c>
      <c r="O425" s="5">
        <v>44587</v>
      </c>
      <c r="P425" s="56">
        <v>44633</v>
      </c>
      <c r="Q425" s="39">
        <f>RANK(E425,$E$3:$E$485)</f>
        <v>422</v>
      </c>
      <c r="R425" s="2">
        <f>VLOOKUP(C425,Quals!$A$2:$C$23,3,FALSE)</f>
        <v>1212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>B426&amp;C426</f>
        <v>Jesse MCKENNA100m</v>
      </c>
      <c r="B426" t="s">
        <v>881</v>
      </c>
      <c r="C426" s="5" t="s">
        <v>2</v>
      </c>
      <c r="D426" s="5">
        <v>44581</v>
      </c>
      <c r="E426">
        <v>935</v>
      </c>
      <c r="F426" s="2">
        <v>58</v>
      </c>
      <c r="L426" s="5"/>
      <c r="M426" s="5"/>
      <c r="N426" s="5"/>
      <c r="O426" s="5"/>
      <c r="P426" s="56"/>
      <c r="Q426" s="39">
        <f>RANK(E426,$E$3:$E$485)</f>
        <v>424</v>
      </c>
      <c r="R426" s="2">
        <f>VLOOKUP(C426,Quals!$A$2:$C$23,3,FALSE)</f>
        <v>1189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>B427&amp;C427</f>
        <v>Joshua HOOK400m</v>
      </c>
      <c r="B427" t="s">
        <v>1008</v>
      </c>
      <c r="C427" s="5" t="s">
        <v>26</v>
      </c>
      <c r="D427" s="5">
        <v>36811</v>
      </c>
      <c r="E427">
        <v>935</v>
      </c>
      <c r="F427" s="2">
        <v>38</v>
      </c>
      <c r="G427">
        <v>954</v>
      </c>
      <c r="H427">
        <v>953</v>
      </c>
      <c r="I427">
        <v>906</v>
      </c>
      <c r="J427">
        <v>899</v>
      </c>
      <c r="K427">
        <v>909</v>
      </c>
      <c r="L427" s="5">
        <v>44568</v>
      </c>
      <c r="M427" s="5">
        <v>44589</v>
      </c>
      <c r="N427" s="5">
        <v>44519</v>
      </c>
      <c r="O427" s="5">
        <v>44611</v>
      </c>
      <c r="P427" s="56">
        <v>44622</v>
      </c>
      <c r="Q427" s="39">
        <f>RANK(E427,$E$3:$E$485)</f>
        <v>424</v>
      </c>
      <c r="R427" s="2">
        <f>VLOOKUP(C427,Quals!$A$2:$C$23,3,FALSE)</f>
        <v>1187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>B428&amp;C428</f>
        <v>Kye MASON200m</v>
      </c>
      <c r="B428" t="s">
        <v>4594</v>
      </c>
      <c r="C428" s="5" t="s">
        <v>25</v>
      </c>
      <c r="D428" s="5">
        <v>44612</v>
      </c>
      <c r="E428">
        <v>934</v>
      </c>
      <c r="F428" s="2">
        <v>46</v>
      </c>
      <c r="G428">
        <v>946</v>
      </c>
      <c r="H428">
        <v>940</v>
      </c>
      <c r="I428">
        <v>926</v>
      </c>
      <c r="J428">
        <v>921</v>
      </c>
      <c r="K428">
        <v>913</v>
      </c>
      <c r="L428" s="5">
        <v>44637</v>
      </c>
      <c r="M428" s="5">
        <v>44310</v>
      </c>
      <c r="N428" s="5">
        <v>44625</v>
      </c>
      <c r="O428" s="5">
        <v>44618</v>
      </c>
      <c r="P428" s="56">
        <v>44583</v>
      </c>
      <c r="Q428" s="39">
        <f>RANK(E428,$E$3:$E$485)</f>
        <v>426</v>
      </c>
      <c r="R428" s="2">
        <f>VLOOKUP(C428,Quals!$A$2:$C$23,3,FALSE)</f>
        <v>1182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>B429&amp;C429</f>
        <v>Geordie HORE800m</v>
      </c>
      <c r="B429" t="s">
        <v>639</v>
      </c>
      <c r="C429" t="s">
        <v>27</v>
      </c>
      <c r="D429" s="5">
        <v>44581</v>
      </c>
      <c r="E429">
        <v>934</v>
      </c>
      <c r="F429" s="2">
        <v>43</v>
      </c>
      <c r="G429">
        <v>955</v>
      </c>
      <c r="H429">
        <v>955</v>
      </c>
      <c r="I429">
        <v>947</v>
      </c>
      <c r="J429">
        <v>879</v>
      </c>
      <c r="K429">
        <v>890</v>
      </c>
      <c r="L429" s="5">
        <v>44618</v>
      </c>
      <c r="M429" s="5">
        <v>44639</v>
      </c>
      <c r="N429" s="5">
        <v>44301</v>
      </c>
      <c r="O429" s="5">
        <v>44587</v>
      </c>
      <c r="P429" s="56">
        <v>44546</v>
      </c>
      <c r="Q429" s="39">
        <f>RANK(E429,$E$3:$E$485)</f>
        <v>426</v>
      </c>
      <c r="R429" s="2">
        <f>VLOOKUP(C429,Quals!$A$2:$C$23,3,FALSE)</f>
        <v>1167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>B430&amp;C430</f>
        <v>Kieren PERKINS10000m</v>
      </c>
      <c r="B430" t="s">
        <v>695</v>
      </c>
      <c r="C430" t="s">
        <v>30</v>
      </c>
      <c r="D430" s="5">
        <v>33862</v>
      </c>
      <c r="E430">
        <v>934</v>
      </c>
      <c r="F430" s="2">
        <v>24</v>
      </c>
      <c r="G430">
        <v>984</v>
      </c>
      <c r="H430">
        <v>884</v>
      </c>
      <c r="L430" s="5">
        <v>44178</v>
      </c>
      <c r="M430" s="5">
        <v>44222</v>
      </c>
      <c r="N430" s="5"/>
      <c r="O430" s="5"/>
      <c r="P430" s="56"/>
      <c r="Q430" s="39">
        <f>RANK(E430,$E$3:$E$485)</f>
        <v>426</v>
      </c>
      <c r="R430" s="2">
        <f>VLOOKUP(C430,Quals!$A$2:$C$23,3,FALSE)</f>
        <v>1182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>B431&amp;C431</f>
        <v>Daniel GOLUBOVICpole-vault</v>
      </c>
      <c r="B431" t="s">
        <v>718</v>
      </c>
      <c r="C431" s="5" t="s">
        <v>36</v>
      </c>
      <c r="D431" s="5">
        <v>34302</v>
      </c>
      <c r="E431">
        <v>934</v>
      </c>
      <c r="F431" s="2">
        <v>15</v>
      </c>
      <c r="G431">
        <v>967</v>
      </c>
      <c r="H431">
        <v>967</v>
      </c>
      <c r="I431">
        <v>913</v>
      </c>
      <c r="J431">
        <v>913</v>
      </c>
      <c r="K431">
        <v>859</v>
      </c>
      <c r="L431" s="5">
        <v>44366</v>
      </c>
      <c r="M431" s="5">
        <v>44549</v>
      </c>
      <c r="N431" s="5">
        <v>44359</v>
      </c>
      <c r="O431" s="5">
        <v>44626</v>
      </c>
      <c r="P431" s="56">
        <v>44527</v>
      </c>
      <c r="Q431" s="39">
        <f>RANK(E431,$E$3:$E$485)</f>
        <v>426</v>
      </c>
      <c r="R431" s="2">
        <f>VLOOKUP(C431,Quals!$A$2:$C$23,3,FALSE)</f>
        <v>1212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>B432&amp;C432</f>
        <v>Ryan TARRANT200m</v>
      </c>
      <c r="B432" t="s">
        <v>527</v>
      </c>
      <c r="C432" s="5" t="s">
        <v>25</v>
      </c>
      <c r="D432" s="5">
        <v>38290</v>
      </c>
      <c r="E432">
        <v>933</v>
      </c>
      <c r="F432" s="2">
        <v>47</v>
      </c>
      <c r="G432">
        <v>1024</v>
      </c>
      <c r="H432">
        <v>977</v>
      </c>
      <c r="I432">
        <v>920</v>
      </c>
      <c r="J432">
        <v>871</v>
      </c>
      <c r="K432">
        <v>858</v>
      </c>
      <c r="L432" s="5">
        <v>44591</v>
      </c>
      <c r="M432" s="5">
        <v>44618</v>
      </c>
      <c r="N432" s="5">
        <v>44305</v>
      </c>
      <c r="O432" s="5">
        <v>44617</v>
      </c>
      <c r="P432" s="56">
        <v>44285</v>
      </c>
      <c r="Q432" s="39">
        <f>RANK(E432,$E$3:$E$485)</f>
        <v>430</v>
      </c>
      <c r="R432" s="2">
        <f>VLOOKUP(C432,Quals!$A$2:$C$23,3,FALSE)</f>
        <v>1182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>B433&amp;C433</f>
        <v>Jake STEVENS800m</v>
      </c>
      <c r="B433" t="s">
        <v>628</v>
      </c>
      <c r="C433" s="5" t="s">
        <v>27</v>
      </c>
      <c r="D433" s="5">
        <v>34459</v>
      </c>
      <c r="E433">
        <v>933</v>
      </c>
      <c r="F433" s="2">
        <v>44</v>
      </c>
      <c r="G433">
        <v>953</v>
      </c>
      <c r="H433">
        <v>961</v>
      </c>
      <c r="I433">
        <v>934</v>
      </c>
      <c r="J433">
        <v>934</v>
      </c>
      <c r="K433">
        <v>861</v>
      </c>
      <c r="L433" s="5">
        <v>44618</v>
      </c>
      <c r="M433" s="5">
        <v>44301</v>
      </c>
      <c r="N433" s="5">
        <v>44525</v>
      </c>
      <c r="O433" s="5">
        <v>44630</v>
      </c>
      <c r="P433" s="56">
        <v>44617</v>
      </c>
      <c r="Q433" s="39">
        <f>RANK(E433,$E$3:$E$485)</f>
        <v>430</v>
      </c>
      <c r="R433" s="2">
        <f>VLOOKUP(C433,Quals!$A$2:$C$23,3,FALSE)</f>
        <v>1167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>B434&amp;C434</f>
        <v>Patrick KROPPlong-jump</v>
      </c>
      <c r="B434" t="s">
        <v>4599</v>
      </c>
      <c r="C434" s="5" t="s">
        <v>37</v>
      </c>
      <c r="D434" s="5">
        <v>36888</v>
      </c>
      <c r="E434">
        <v>932</v>
      </c>
      <c r="F434" s="2">
        <v>24</v>
      </c>
      <c r="G434">
        <v>978</v>
      </c>
      <c r="H434">
        <v>956</v>
      </c>
      <c r="I434">
        <v>911</v>
      </c>
      <c r="J434">
        <v>898</v>
      </c>
      <c r="K434">
        <v>879</v>
      </c>
      <c r="L434" s="5">
        <v>44626</v>
      </c>
      <c r="M434" s="5">
        <v>44506</v>
      </c>
      <c r="N434" s="5">
        <v>44597</v>
      </c>
      <c r="O434" s="5">
        <v>44302</v>
      </c>
      <c r="P434" s="56">
        <v>44569</v>
      </c>
      <c r="Q434" s="39">
        <f>RANK(E434,$E$3:$E$485)</f>
        <v>432</v>
      </c>
      <c r="R434" s="2">
        <f>VLOOKUP(C434,Quals!$A$2:$C$23,3,FALSE)</f>
        <v>1186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>B435&amp;C435</f>
        <v>Ryan COOPER200m</v>
      </c>
      <c r="B435" t="s">
        <v>536</v>
      </c>
      <c r="C435" s="5" t="s">
        <v>25</v>
      </c>
      <c r="D435" s="5">
        <v>36414</v>
      </c>
      <c r="E435">
        <v>930</v>
      </c>
      <c r="F435" s="2">
        <v>48</v>
      </c>
      <c r="G435">
        <v>949</v>
      </c>
      <c r="H435">
        <v>936</v>
      </c>
      <c r="I435">
        <v>918</v>
      </c>
      <c r="J435">
        <v>906</v>
      </c>
      <c r="K435">
        <v>905</v>
      </c>
      <c r="L435" s="5">
        <v>44582</v>
      </c>
      <c r="M435" s="5">
        <v>44520</v>
      </c>
      <c r="N435" s="5">
        <v>44618</v>
      </c>
      <c r="O435" s="5">
        <v>44587</v>
      </c>
      <c r="P435" s="56">
        <v>44626</v>
      </c>
      <c r="Q435" s="39">
        <f>RANK(E435,$E$3:$E$485)</f>
        <v>433</v>
      </c>
      <c r="R435" s="2">
        <f>VLOOKUP(C435,Quals!$A$2:$C$23,3,FALSE)</f>
        <v>1182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>B436&amp;C436</f>
        <v>Andrew GOSCHNIK400m</v>
      </c>
      <c r="B436" t="s">
        <v>563</v>
      </c>
      <c r="C436" s="6" t="s">
        <v>26</v>
      </c>
      <c r="D436" s="5">
        <v>44612</v>
      </c>
      <c r="E436">
        <v>930</v>
      </c>
      <c r="F436" s="2">
        <v>39</v>
      </c>
      <c r="G436">
        <v>970</v>
      </c>
      <c r="H436">
        <v>935</v>
      </c>
      <c r="I436">
        <v>931</v>
      </c>
      <c r="J436">
        <v>912</v>
      </c>
      <c r="K436">
        <v>887</v>
      </c>
      <c r="L436" s="5">
        <v>44604</v>
      </c>
      <c r="M436" s="5">
        <v>44299</v>
      </c>
      <c r="N436" s="5">
        <v>44298</v>
      </c>
      <c r="O436" s="5">
        <v>44308</v>
      </c>
      <c r="P436" s="56">
        <v>44307</v>
      </c>
      <c r="Q436" s="39">
        <f>RANK(E436,$E$3:$E$485)</f>
        <v>433</v>
      </c>
      <c r="R436" s="2">
        <f>VLOOKUP(C436,Quals!$A$2:$C$23,3,FALSE)</f>
        <v>1187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>B437&amp;C437</f>
        <v>Conrad COUMAROS400m</v>
      </c>
      <c r="B437" t="s">
        <v>592</v>
      </c>
      <c r="C437" s="5" t="s">
        <v>26</v>
      </c>
      <c r="D437" s="5">
        <v>35016</v>
      </c>
      <c r="E437">
        <v>930</v>
      </c>
      <c r="F437" s="2">
        <v>40</v>
      </c>
      <c r="G437">
        <v>962</v>
      </c>
      <c r="H437">
        <v>971</v>
      </c>
      <c r="I437">
        <v>898</v>
      </c>
      <c r="J437">
        <v>900</v>
      </c>
      <c r="K437">
        <v>896</v>
      </c>
      <c r="L437" s="5">
        <v>44294</v>
      </c>
      <c r="M437" s="5">
        <v>44301</v>
      </c>
      <c r="N437" s="5">
        <v>44612</v>
      </c>
      <c r="O437" s="5">
        <v>44597</v>
      </c>
      <c r="P437" s="56">
        <v>44610</v>
      </c>
      <c r="Q437" s="39">
        <f>RANK(E437,$E$3:$E$485)</f>
        <v>433</v>
      </c>
      <c r="R437" s="2">
        <f>VLOOKUP(C437,Quals!$A$2:$C$23,3,FALSE)</f>
        <v>1187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>B438&amp;C438</f>
        <v>Matthew GOUGH800m</v>
      </c>
      <c r="B438" t="s">
        <v>4778</v>
      </c>
      <c r="C438" s="5" t="s">
        <v>27</v>
      </c>
      <c r="D438" s="5">
        <v>1999</v>
      </c>
      <c r="E438">
        <v>930</v>
      </c>
      <c r="F438" s="2">
        <v>45</v>
      </c>
      <c r="G438">
        <v>950</v>
      </c>
      <c r="H438">
        <v>936</v>
      </c>
      <c r="I438">
        <v>925</v>
      </c>
      <c r="J438">
        <v>918</v>
      </c>
      <c r="K438">
        <v>906</v>
      </c>
      <c r="L438" s="5">
        <v>44600</v>
      </c>
      <c r="M438" s="5">
        <v>44630</v>
      </c>
      <c r="N438" s="5">
        <v>44618</v>
      </c>
      <c r="O438" s="5">
        <v>44581</v>
      </c>
      <c r="P438" s="56">
        <v>44617</v>
      </c>
      <c r="Q438" s="39">
        <f>RANK(E438,$E$3:$E$485)</f>
        <v>433</v>
      </c>
      <c r="R438" s="2">
        <f>VLOOKUP(C438,Quals!$A$2:$C$23,3,FALSE)</f>
        <v>1167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>B439&amp;C439</f>
        <v>Drew FRYER10000m</v>
      </c>
      <c r="B439" t="s">
        <v>661</v>
      </c>
      <c r="C439" s="5" t="s">
        <v>30</v>
      </c>
      <c r="D439" s="5">
        <v>36906</v>
      </c>
      <c r="E439">
        <v>930</v>
      </c>
      <c r="F439" s="2">
        <v>25</v>
      </c>
      <c r="G439">
        <v>953</v>
      </c>
      <c r="H439">
        <v>905</v>
      </c>
      <c r="L439" s="5">
        <v>44318</v>
      </c>
      <c r="M439" s="5">
        <v>44527</v>
      </c>
      <c r="N439" s="5"/>
      <c r="O439" s="5"/>
      <c r="P439" s="56"/>
      <c r="Q439" s="39">
        <f>RANK(E439,$E$3:$E$485)</f>
        <v>433</v>
      </c>
      <c r="R439" s="2">
        <f>VLOOKUP(C439,Quals!$A$2:$C$23,3,FALSE)</f>
        <v>1182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>B440&amp;C440</f>
        <v>Hugo HANAK400mh</v>
      </c>
      <c r="B440" t="s">
        <v>1026</v>
      </c>
      <c r="C440" s="5" t="s">
        <v>33</v>
      </c>
      <c r="D440" s="5">
        <v>44671</v>
      </c>
      <c r="E440">
        <v>930</v>
      </c>
      <c r="F440" s="2">
        <v>12</v>
      </c>
      <c r="G440">
        <v>967</v>
      </c>
      <c r="H440">
        <v>949</v>
      </c>
      <c r="I440">
        <v>957</v>
      </c>
      <c r="J440">
        <v>893</v>
      </c>
      <c r="K440">
        <v>841</v>
      </c>
      <c r="L440" s="5">
        <v>44618</v>
      </c>
      <c r="M440" s="5">
        <v>44639</v>
      </c>
      <c r="N440" s="5">
        <v>44602</v>
      </c>
      <c r="O440" s="5">
        <v>44285</v>
      </c>
      <c r="P440" s="56">
        <v>44576</v>
      </c>
      <c r="Q440" s="39">
        <f>RANK(E440,$E$3:$E$485)</f>
        <v>433</v>
      </c>
      <c r="R440" s="2">
        <f>VLOOKUP(C440,Quals!$A$2:$C$23,3,FALSE)</f>
        <v>1185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>B441&amp;C441</f>
        <v>James KERMOND400m</v>
      </c>
      <c r="B441" t="s">
        <v>4885</v>
      </c>
      <c r="C441" s="5" t="s">
        <v>26</v>
      </c>
      <c r="D441" s="5">
        <v>35256</v>
      </c>
      <c r="E441">
        <v>928</v>
      </c>
      <c r="F441" s="2">
        <v>41</v>
      </c>
      <c r="G441">
        <v>937</v>
      </c>
      <c r="H441">
        <v>936</v>
      </c>
      <c r="I441">
        <v>925</v>
      </c>
      <c r="J441">
        <v>914</v>
      </c>
      <c r="K441">
        <v>912</v>
      </c>
      <c r="L441" s="5">
        <v>44576</v>
      </c>
      <c r="M441" s="5">
        <v>44590</v>
      </c>
      <c r="N441" s="5">
        <v>44308</v>
      </c>
      <c r="O441" s="5">
        <v>44307</v>
      </c>
      <c r="P441" s="56">
        <v>44611</v>
      </c>
      <c r="Q441" s="39">
        <f>RANK(E441,$E$3:$E$485)</f>
        <v>439</v>
      </c>
      <c r="R441" s="2">
        <f>VLOOKUP(C441,Quals!$A$2:$C$23,3,FALSE)</f>
        <v>1187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>B442&amp;C442</f>
        <v>Alec DIAMONDpole-vault</v>
      </c>
      <c r="B442" t="s">
        <v>720</v>
      </c>
      <c r="C442" s="5" t="s">
        <v>36</v>
      </c>
      <c r="D442" s="5">
        <v>35651</v>
      </c>
      <c r="E442">
        <v>928</v>
      </c>
      <c r="F442" s="2">
        <v>16</v>
      </c>
      <c r="G442">
        <v>940</v>
      </c>
      <c r="H442">
        <v>940</v>
      </c>
      <c r="I442">
        <v>940</v>
      </c>
      <c r="J442">
        <v>913</v>
      </c>
      <c r="K442">
        <v>886</v>
      </c>
      <c r="L442" s="5">
        <v>44366</v>
      </c>
      <c r="M442" s="5">
        <v>44577</v>
      </c>
      <c r="N442" s="5">
        <v>44653</v>
      </c>
      <c r="O442" s="5">
        <v>44612</v>
      </c>
      <c r="P442" s="56">
        <v>44605</v>
      </c>
      <c r="Q442" s="39">
        <f>RANK(E442,$E$3:$E$485)</f>
        <v>439</v>
      </c>
      <c r="R442" s="2">
        <f>VLOOKUP(C442,Quals!$A$2:$C$23,3,FALSE)</f>
        <v>1212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>B443&amp;C443</f>
        <v>Harry CALLOW200m</v>
      </c>
      <c r="B443" t="s">
        <v>4593</v>
      </c>
      <c r="C443" s="5" t="s">
        <v>25</v>
      </c>
      <c r="D443" s="5">
        <v>44612</v>
      </c>
      <c r="E443">
        <v>927</v>
      </c>
      <c r="F443" s="2">
        <v>49</v>
      </c>
      <c r="G443">
        <v>961</v>
      </c>
      <c r="H443">
        <v>929</v>
      </c>
      <c r="I443">
        <v>929</v>
      </c>
      <c r="J443">
        <v>921</v>
      </c>
      <c r="K443">
        <v>849</v>
      </c>
      <c r="L443" s="5">
        <v>44611</v>
      </c>
      <c r="M443" s="5">
        <v>44367</v>
      </c>
      <c r="N443" s="5">
        <v>44583</v>
      </c>
      <c r="O443" s="5">
        <v>44626</v>
      </c>
      <c r="P443" s="56">
        <v>44359</v>
      </c>
      <c r="Q443" s="39">
        <f>RANK(E443,$E$3:$E$485)</f>
        <v>441</v>
      </c>
      <c r="R443" s="2">
        <f>VLOOKUP(C443,Quals!$A$2:$C$23,3,FALSE)</f>
        <v>1182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>B444&amp;C444</f>
        <v>Angus DEIGHTON200m</v>
      </c>
      <c r="B444" t="s">
        <v>572</v>
      </c>
      <c r="C444" s="5" t="s">
        <v>25</v>
      </c>
      <c r="D444" s="5">
        <v>37663</v>
      </c>
      <c r="E444">
        <v>926</v>
      </c>
      <c r="F444" s="2">
        <v>50</v>
      </c>
      <c r="G444">
        <v>961</v>
      </c>
      <c r="H444">
        <v>939</v>
      </c>
      <c r="I444">
        <v>922</v>
      </c>
      <c r="J444">
        <v>902</v>
      </c>
      <c r="K444">
        <v>889</v>
      </c>
      <c r="L444" s="5">
        <v>44485</v>
      </c>
      <c r="M444" s="5">
        <v>44465</v>
      </c>
      <c r="N444" s="5">
        <v>44465</v>
      </c>
      <c r="O444" s="5">
        <v>44300</v>
      </c>
      <c r="P444" s="56">
        <v>44527</v>
      </c>
      <c r="Q444" s="39">
        <f>RANK(E444,$E$3:$E$485)</f>
        <v>442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>B445&amp;C445</f>
        <v>Huw PEACOCKhammer-throw</v>
      </c>
      <c r="B445" t="s">
        <v>798</v>
      </c>
      <c r="C445" s="5" t="s">
        <v>42</v>
      </c>
      <c r="D445" s="5">
        <v>33736</v>
      </c>
      <c r="E445">
        <v>926</v>
      </c>
      <c r="F445" s="2">
        <v>6</v>
      </c>
      <c r="G445">
        <v>932</v>
      </c>
      <c r="H445">
        <v>882</v>
      </c>
      <c r="I445">
        <v>880</v>
      </c>
      <c r="J445">
        <v>861</v>
      </c>
      <c r="K445">
        <v>860</v>
      </c>
      <c r="L445" s="5">
        <v>43644</v>
      </c>
      <c r="M445" s="5">
        <v>44302</v>
      </c>
      <c r="N445" s="5">
        <v>44506</v>
      </c>
      <c r="O445" s="5">
        <v>44632</v>
      </c>
      <c r="P445" s="56">
        <v>44552</v>
      </c>
      <c r="Q445" s="39">
        <f>RANK(E445,$E$3:$E$485)</f>
        <v>442</v>
      </c>
      <c r="R445" s="2">
        <f>VLOOKUP(C445,Quals!$A$2:$C$23,3,FALSE)</f>
        <v>1164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>B446&amp;C446</f>
        <v>Jacob SESAR200m</v>
      </c>
      <c r="B446" t="s">
        <v>546</v>
      </c>
      <c r="C446" s="5" t="s">
        <v>25</v>
      </c>
      <c r="D446" s="5">
        <v>36223</v>
      </c>
      <c r="E446">
        <v>925</v>
      </c>
      <c r="F446" s="2">
        <v>51</v>
      </c>
      <c r="G446">
        <v>931</v>
      </c>
      <c r="H446">
        <v>933</v>
      </c>
      <c r="I446">
        <v>918</v>
      </c>
      <c r="J446">
        <v>919</v>
      </c>
      <c r="K446">
        <v>907</v>
      </c>
      <c r="L446" s="5">
        <v>44597</v>
      </c>
      <c r="M446" s="5">
        <v>44541</v>
      </c>
      <c r="N446" s="5">
        <v>44591</v>
      </c>
      <c r="O446" s="5">
        <v>44637</v>
      </c>
      <c r="P446" s="56">
        <v>44527</v>
      </c>
      <c r="Q446" s="39">
        <f>RANK(E446,$E$3:$E$485)</f>
        <v>444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>B447&amp;C447</f>
        <v>Toshi BUTLIN200m</v>
      </c>
      <c r="B447" t="s">
        <v>545</v>
      </c>
      <c r="C447" s="5" t="s">
        <v>25</v>
      </c>
      <c r="D447" s="5">
        <v>44701</v>
      </c>
      <c r="E447">
        <v>924</v>
      </c>
      <c r="F447" s="2">
        <v>52</v>
      </c>
      <c r="G447">
        <v>971</v>
      </c>
      <c r="H447">
        <v>939</v>
      </c>
      <c r="I447">
        <v>914</v>
      </c>
      <c r="J447">
        <v>894</v>
      </c>
      <c r="K447">
        <v>878</v>
      </c>
      <c r="L447" s="5">
        <v>44626</v>
      </c>
      <c r="M447" s="5">
        <v>44485</v>
      </c>
      <c r="N447" s="5">
        <v>44471</v>
      </c>
      <c r="O447" s="5">
        <v>44549</v>
      </c>
      <c r="P447" s="56">
        <v>44305</v>
      </c>
      <c r="Q447" s="39">
        <f>RANK(E447,$E$3:$E$485)</f>
        <v>445</v>
      </c>
      <c r="R447" s="2">
        <f>VLOOKUP(C447,Quals!$A$2:$C$23,3,FALSE)</f>
        <v>1182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>B448&amp;C448</f>
        <v>Phillip BAKER200m</v>
      </c>
      <c r="B448" t="s">
        <v>551</v>
      </c>
      <c r="C448" s="6" t="s">
        <v>25</v>
      </c>
      <c r="D448" s="5">
        <v>37263</v>
      </c>
      <c r="E448">
        <v>922</v>
      </c>
      <c r="F448" s="2">
        <v>53</v>
      </c>
      <c r="G448">
        <v>946</v>
      </c>
      <c r="H448">
        <v>933</v>
      </c>
      <c r="I448">
        <v>913</v>
      </c>
      <c r="J448">
        <v>910</v>
      </c>
      <c r="K448">
        <v>908</v>
      </c>
      <c r="L448" s="5">
        <v>44548</v>
      </c>
      <c r="M448" s="5">
        <v>44569</v>
      </c>
      <c r="N448" s="5">
        <v>44612</v>
      </c>
      <c r="O448" s="5">
        <v>44289</v>
      </c>
      <c r="P448" s="56">
        <v>44527</v>
      </c>
      <c r="Q448" s="39">
        <f>RANK(E448,$E$3:$E$485)</f>
        <v>446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>B449&amp;C449</f>
        <v>Jayden GILL800m</v>
      </c>
      <c r="B449" t="s">
        <v>4887</v>
      </c>
      <c r="C449" t="s">
        <v>27</v>
      </c>
      <c r="E449">
        <v>922</v>
      </c>
      <c r="F449" s="2">
        <v>46</v>
      </c>
      <c r="G449">
        <v>975</v>
      </c>
      <c r="H449">
        <v>940</v>
      </c>
      <c r="I449">
        <v>935</v>
      </c>
      <c r="J449">
        <v>889</v>
      </c>
      <c r="K449">
        <v>870</v>
      </c>
      <c r="L449" s="5">
        <v>44637</v>
      </c>
      <c r="M449" s="5">
        <v>44619</v>
      </c>
      <c r="N449" s="5">
        <v>44611</v>
      </c>
      <c r="O449" s="5">
        <v>44540</v>
      </c>
      <c r="P449" s="56">
        <v>44548</v>
      </c>
      <c r="Q449" s="39">
        <f>RANK(E449,$E$3:$E$485)</f>
        <v>446</v>
      </c>
      <c r="R449" s="2">
        <f>VLOOKUP(C449,Quals!$A$2:$C$23,3,FALSE)</f>
        <v>1167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>B450&amp;C450</f>
        <v>Seth O'DONNELL10000m</v>
      </c>
      <c r="B450" t="s">
        <v>856</v>
      </c>
      <c r="C450" s="5" t="s">
        <v>30</v>
      </c>
      <c r="D450" s="5">
        <v>44581</v>
      </c>
      <c r="E450">
        <v>922</v>
      </c>
      <c r="F450" s="2">
        <v>26</v>
      </c>
      <c r="L450" s="5">
        <v>44587</v>
      </c>
      <c r="M450" s="5">
        <v>44619</v>
      </c>
      <c r="N450" s="5"/>
      <c r="O450" s="5"/>
      <c r="P450" s="56"/>
      <c r="Q450" s="39">
        <f>RANK(E450,$E$3:$E$485)</f>
        <v>446</v>
      </c>
      <c r="R450" s="2">
        <f>VLOOKUP(C450,Quals!$A$2:$C$23,3,FALSE)</f>
        <v>1182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>B451&amp;C451</f>
        <v>Alastair CHRISTY10000m</v>
      </c>
      <c r="B451" t="s">
        <v>698</v>
      </c>
      <c r="C451" s="5" t="s">
        <v>30</v>
      </c>
      <c r="D451" s="5">
        <v>35757</v>
      </c>
      <c r="E451">
        <v>921</v>
      </c>
      <c r="F451" s="2">
        <v>27</v>
      </c>
      <c r="G451">
        <v>935</v>
      </c>
      <c r="H451">
        <v>901</v>
      </c>
      <c r="L451" s="5">
        <v>44590</v>
      </c>
      <c r="M451" s="5">
        <v>44297</v>
      </c>
      <c r="N451" s="5"/>
      <c r="O451" s="5"/>
      <c r="P451" s="56"/>
      <c r="Q451" s="39">
        <f>RANK(E451,$E$3:$E$485)</f>
        <v>449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>B452&amp;C452</f>
        <v>Blake DOBAY400mh</v>
      </c>
      <c r="B452" t="s">
        <v>1028</v>
      </c>
      <c r="C452" s="5" t="s">
        <v>33</v>
      </c>
      <c r="D452" s="5">
        <v>36459</v>
      </c>
      <c r="E452">
        <v>921</v>
      </c>
      <c r="F452" s="2">
        <v>13</v>
      </c>
      <c r="G452">
        <v>920</v>
      </c>
      <c r="H452">
        <v>912</v>
      </c>
      <c r="I452">
        <v>914</v>
      </c>
      <c r="J452">
        <v>898</v>
      </c>
      <c r="K452">
        <v>902</v>
      </c>
      <c r="L452" s="5">
        <v>44639</v>
      </c>
      <c r="M452" s="5">
        <v>44625</v>
      </c>
      <c r="N452" s="5">
        <v>44602</v>
      </c>
      <c r="O452" s="5">
        <v>44618</v>
      </c>
      <c r="P452" s="56">
        <v>44589</v>
      </c>
      <c r="Q452" s="39">
        <f>RANK(E452,$E$3:$E$485)</f>
        <v>449</v>
      </c>
      <c r="R452" s="2">
        <f>VLOOKUP(C452,Quals!$A$2:$C$23,3,FALSE)</f>
        <v>1185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>B453&amp;C453</f>
        <v>Daniel HARTmarathon</v>
      </c>
      <c r="B453" t="s">
        <v>822</v>
      </c>
      <c r="C453" s="5" t="s">
        <v>82</v>
      </c>
      <c r="E453">
        <v>921</v>
      </c>
      <c r="F453" s="2">
        <v>14</v>
      </c>
      <c r="G453">
        <v>940</v>
      </c>
      <c r="H453">
        <v>903</v>
      </c>
      <c r="L453" s="5">
        <v>43898</v>
      </c>
      <c r="M453" s="5">
        <v>44542</v>
      </c>
      <c r="N453" s="5"/>
      <c r="O453" s="5"/>
      <c r="P453" s="56"/>
      <c r="Q453" s="39">
        <f>RANK(E453,$E$3:$E$485)</f>
        <v>449</v>
      </c>
      <c r="R453" s="2" t="str">
        <f>VLOOKUP(C453,Quals!$A$2:$C$23,3,FALSE)</f>
        <v>Discr.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>B454&amp;C454</f>
        <v>Luke GOSCHNIK200m</v>
      </c>
      <c r="B454" t="s">
        <v>577</v>
      </c>
      <c r="C454" s="5" t="s">
        <v>25</v>
      </c>
      <c r="D454" s="5">
        <v>37165</v>
      </c>
      <c r="E454">
        <v>920</v>
      </c>
      <c r="F454" s="2">
        <v>54</v>
      </c>
      <c r="G454">
        <v>931</v>
      </c>
      <c r="H454">
        <v>925</v>
      </c>
      <c r="I454">
        <v>921</v>
      </c>
      <c r="J454">
        <v>920</v>
      </c>
      <c r="K454">
        <v>905</v>
      </c>
      <c r="L454" s="5">
        <v>44612</v>
      </c>
      <c r="M454" s="5">
        <v>44591</v>
      </c>
      <c r="N454" s="5">
        <v>44591</v>
      </c>
      <c r="O454" s="5">
        <v>44548</v>
      </c>
      <c r="P454" s="56">
        <v>44612</v>
      </c>
      <c r="Q454" s="39">
        <f>RANK(E454,$E$3:$E$485)</f>
        <v>452</v>
      </c>
      <c r="R454" s="2">
        <f>VLOOKUP(C454,Quals!$A$2:$C$23,3,FALSE)</f>
        <v>1182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>B455&amp;C455</f>
        <v>Joshua TRAM800m</v>
      </c>
      <c r="B455" t="s">
        <v>641</v>
      </c>
      <c r="C455" s="5" t="s">
        <v>27</v>
      </c>
      <c r="E455">
        <v>920</v>
      </c>
      <c r="F455" s="2">
        <v>47</v>
      </c>
      <c r="G455">
        <v>929</v>
      </c>
      <c r="H455">
        <v>908</v>
      </c>
      <c r="I455">
        <v>918</v>
      </c>
      <c r="J455">
        <v>917</v>
      </c>
      <c r="K455">
        <v>911</v>
      </c>
      <c r="L455" s="5">
        <v>44618</v>
      </c>
      <c r="M455" s="5">
        <v>44591</v>
      </c>
      <c r="N455" s="5">
        <v>44630</v>
      </c>
      <c r="O455" s="5">
        <v>44525</v>
      </c>
      <c r="P455" s="56">
        <v>44639</v>
      </c>
      <c r="Q455" s="39">
        <f>RANK(E455,$E$3:$E$485)</f>
        <v>452</v>
      </c>
      <c r="R455" s="2">
        <f>VLOOKUP(C455,Quals!$A$2:$C$23,3,FALSE)</f>
        <v>1167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>B456&amp;C456</f>
        <v>Harry FULLERTON200m</v>
      </c>
      <c r="B456" t="s">
        <v>882</v>
      </c>
      <c r="C456" s="5" t="s">
        <v>25</v>
      </c>
      <c r="D456" s="5">
        <v>35993</v>
      </c>
      <c r="E456">
        <v>919</v>
      </c>
      <c r="F456" s="2">
        <v>55</v>
      </c>
      <c r="G456">
        <v>970</v>
      </c>
      <c r="H456">
        <v>928</v>
      </c>
      <c r="I456">
        <v>916</v>
      </c>
      <c r="J456">
        <v>910</v>
      </c>
      <c r="K456">
        <v>871</v>
      </c>
      <c r="L456" s="5">
        <v>44612</v>
      </c>
      <c r="M456" s="5">
        <v>44591</v>
      </c>
      <c r="N456" s="5">
        <v>44591</v>
      </c>
      <c r="O456" s="5">
        <v>44612</v>
      </c>
      <c r="P456" s="56">
        <v>44604</v>
      </c>
      <c r="Q456" s="39">
        <f>RANK(E456,$E$3:$E$485)</f>
        <v>454</v>
      </c>
      <c r="R456" s="2">
        <f>VLOOKUP(C456,Quals!$A$2:$C$23,3,FALSE)</f>
        <v>1182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>B457&amp;C457</f>
        <v>Cedric NGOTHO200m</v>
      </c>
      <c r="B457" t="s">
        <v>4884</v>
      </c>
      <c r="C457" s="5" t="s">
        <v>25</v>
      </c>
      <c r="D457" s="5">
        <v>44671</v>
      </c>
      <c r="E457">
        <v>919</v>
      </c>
      <c r="F457" s="2">
        <v>56</v>
      </c>
      <c r="G457">
        <v>935</v>
      </c>
      <c r="H457">
        <v>916</v>
      </c>
      <c r="I457">
        <v>902</v>
      </c>
      <c r="J457">
        <v>908</v>
      </c>
      <c r="K457">
        <v>902</v>
      </c>
      <c r="L457" s="5">
        <v>44612</v>
      </c>
      <c r="M457" s="5">
        <v>44594</v>
      </c>
      <c r="N457" s="5">
        <v>44612</v>
      </c>
      <c r="O457" s="5">
        <v>44305</v>
      </c>
      <c r="P457" s="56">
        <v>44305</v>
      </c>
      <c r="Q457" s="39">
        <f>RANK(E457,$E$3:$E$485)</f>
        <v>454</v>
      </c>
      <c r="R457" s="2">
        <f>VLOOKUP(C457,Quals!$A$2:$C$23,3,FALSE)</f>
        <v>1182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>B458&amp;C458</f>
        <v>Oliver BLACKBURNjavelin-throw</v>
      </c>
      <c r="B458" t="s">
        <v>805</v>
      </c>
      <c r="C458" t="s">
        <v>41</v>
      </c>
      <c r="D458" s="5">
        <v>37456</v>
      </c>
      <c r="E458">
        <v>919</v>
      </c>
      <c r="F458" s="2">
        <v>9</v>
      </c>
      <c r="G458">
        <v>918</v>
      </c>
      <c r="H458">
        <v>908</v>
      </c>
      <c r="I458">
        <v>911</v>
      </c>
      <c r="J458">
        <v>907</v>
      </c>
      <c r="K458">
        <v>863</v>
      </c>
      <c r="L458" s="5">
        <v>44639</v>
      </c>
      <c r="M458" s="5">
        <v>44617</v>
      </c>
      <c r="N458" s="5">
        <v>44651</v>
      </c>
      <c r="O458" s="5">
        <v>44541</v>
      </c>
      <c r="P458" s="56">
        <v>44653</v>
      </c>
      <c r="Q458" s="39">
        <f>RANK(E458,$E$3:$E$485)</f>
        <v>454</v>
      </c>
      <c r="R458" s="2">
        <f>VLOOKUP(C458,Quals!$A$2:$C$23,3,FALSE)</f>
        <v>1173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>B459&amp;C459</f>
        <v>Maris TRANQUILLE800m</v>
      </c>
      <c r="B459" t="s">
        <v>4780</v>
      </c>
      <c r="C459" s="5" t="s">
        <v>27</v>
      </c>
      <c r="D459" s="5">
        <v>44640</v>
      </c>
      <c r="E459">
        <v>913</v>
      </c>
      <c r="F459" s="2">
        <v>48</v>
      </c>
      <c r="G459">
        <v>960</v>
      </c>
      <c r="H459">
        <v>931</v>
      </c>
      <c r="I459">
        <v>913</v>
      </c>
      <c r="J459">
        <v>878</v>
      </c>
      <c r="K459">
        <v>872</v>
      </c>
      <c r="L459" s="5">
        <v>44596</v>
      </c>
      <c r="M459" s="5">
        <v>44631</v>
      </c>
      <c r="N459" s="5">
        <v>44612</v>
      </c>
      <c r="O459" s="5">
        <v>44575</v>
      </c>
      <c r="P459" s="56">
        <v>44639</v>
      </c>
      <c r="Q459" s="39">
        <f>RANK(E459,$E$3:$E$485)</f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>B460&amp;C460</f>
        <v>Cameron GILL800m</v>
      </c>
      <c r="B460" t="s">
        <v>638</v>
      </c>
      <c r="C460" s="5" t="s">
        <v>27</v>
      </c>
      <c r="D460" s="5">
        <v>44612</v>
      </c>
      <c r="E460">
        <v>907</v>
      </c>
      <c r="F460" s="2">
        <v>49</v>
      </c>
      <c r="G460">
        <v>933</v>
      </c>
      <c r="H460">
        <v>944</v>
      </c>
      <c r="I460">
        <v>920</v>
      </c>
      <c r="J460">
        <v>871</v>
      </c>
      <c r="K460">
        <v>853</v>
      </c>
      <c r="L460" s="5">
        <v>44282</v>
      </c>
      <c r="M460" s="5">
        <v>44548</v>
      </c>
      <c r="N460" s="5">
        <v>44300</v>
      </c>
      <c r="O460" s="5">
        <v>44611</v>
      </c>
      <c r="P460" s="56">
        <v>44301</v>
      </c>
      <c r="Q460" s="39">
        <f>RANK(E460,$E$3:$E$485)</f>
        <v>458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>B461&amp;C461</f>
        <v>Joshua PERDRISAT800m</v>
      </c>
      <c r="B461" t="s">
        <v>4596</v>
      </c>
      <c r="C461" t="s">
        <v>27</v>
      </c>
      <c r="D461" s="5">
        <v>36166</v>
      </c>
      <c r="E461">
        <v>906</v>
      </c>
      <c r="F461" s="2">
        <v>50</v>
      </c>
      <c r="G461">
        <v>941</v>
      </c>
      <c r="H461">
        <v>941</v>
      </c>
      <c r="I461">
        <v>931</v>
      </c>
      <c r="J461">
        <v>865</v>
      </c>
      <c r="K461">
        <v>839</v>
      </c>
      <c r="L461" s="5">
        <v>44591</v>
      </c>
      <c r="M461" s="5">
        <v>44600</v>
      </c>
      <c r="N461" s="5">
        <v>44581</v>
      </c>
      <c r="O461" s="5">
        <v>44618</v>
      </c>
      <c r="P461" s="56">
        <v>44525</v>
      </c>
      <c r="Q461" s="39">
        <f>RANK(E461,$E$3:$E$485)</f>
        <v>459</v>
      </c>
      <c r="R461" s="2">
        <f>VLOOKUP(C461,Quals!$A$2:$C$23,3,FALSE)</f>
        <v>1167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>B462&amp;C462</f>
        <v>Brett ELLISmarathon</v>
      </c>
      <c r="B462" t="s">
        <v>820</v>
      </c>
      <c r="C462" s="5" t="s">
        <v>82</v>
      </c>
      <c r="D462" s="5">
        <v>34508</v>
      </c>
      <c r="E462">
        <v>904</v>
      </c>
      <c r="F462" s="2">
        <v>15</v>
      </c>
      <c r="G462">
        <v>927</v>
      </c>
      <c r="H462">
        <v>880</v>
      </c>
      <c r="L462" s="5">
        <v>44178</v>
      </c>
      <c r="M462" s="5">
        <v>44290</v>
      </c>
      <c r="N462" s="5"/>
      <c r="O462" s="5"/>
      <c r="P462" s="56"/>
      <c r="Q462" s="39">
        <f>RANK(E462,$E$3:$E$485)</f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>B463&amp;C463</f>
        <v>Tom MIDDLETONmarathon</v>
      </c>
      <c r="B463" t="s">
        <v>821</v>
      </c>
      <c r="C463" s="5" t="s">
        <v>82</v>
      </c>
      <c r="D463" s="5">
        <v>31587</v>
      </c>
      <c r="E463">
        <v>900</v>
      </c>
      <c r="F463" s="2">
        <v>16</v>
      </c>
      <c r="G463">
        <v>919</v>
      </c>
      <c r="H463">
        <v>882</v>
      </c>
      <c r="L463" s="5">
        <v>44577</v>
      </c>
      <c r="M463" s="5">
        <v>44360</v>
      </c>
      <c r="N463" s="5"/>
      <c r="O463" s="5"/>
      <c r="P463" s="56"/>
      <c r="Q463" s="39">
        <f>RANK(E463,$E$3:$E$485)</f>
        <v>461</v>
      </c>
      <c r="R463" s="2" t="str">
        <f>VLOOKUP(C463,Quals!$A$2:$C$23,3,FALSE)</f>
        <v>Discr.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>B464&amp;C464</f>
        <v>Chris RANCIEmarathon</v>
      </c>
      <c r="B464" t="s">
        <v>825</v>
      </c>
      <c r="C464" s="5" t="s">
        <v>82</v>
      </c>
      <c r="D464" s="5">
        <v>1984</v>
      </c>
      <c r="E464">
        <v>891</v>
      </c>
      <c r="F464" s="2">
        <v>17</v>
      </c>
      <c r="G464">
        <v>920</v>
      </c>
      <c r="H464">
        <v>863</v>
      </c>
      <c r="L464" s="5">
        <v>43898</v>
      </c>
      <c r="M464" s="5">
        <v>44542</v>
      </c>
      <c r="N464" s="5"/>
      <c r="O464" s="5"/>
      <c r="P464" s="56"/>
      <c r="Q464" s="39">
        <f>RANK(E464,$E$3:$E$485)</f>
        <v>462</v>
      </c>
      <c r="R464" s="2" t="str">
        <f>VLOOKUP(C464,Quals!$A$2:$C$23,3,FALSE)</f>
        <v>Discr.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>B465&amp;C465</f>
        <v>Thomas HILDITCHjavelin-throw</v>
      </c>
      <c r="B465" t="s">
        <v>806</v>
      </c>
      <c r="C465" s="6" t="s">
        <v>41</v>
      </c>
      <c r="D465" s="5">
        <v>44612</v>
      </c>
      <c r="E465">
        <v>890</v>
      </c>
      <c r="F465" s="2">
        <v>10</v>
      </c>
      <c r="G465">
        <v>885</v>
      </c>
      <c r="H465">
        <v>881</v>
      </c>
      <c r="I465">
        <v>877</v>
      </c>
      <c r="J465">
        <v>876</v>
      </c>
      <c r="K465">
        <v>870</v>
      </c>
      <c r="L465" s="5">
        <v>44611</v>
      </c>
      <c r="M465" s="5">
        <v>44596</v>
      </c>
      <c r="N465" s="5">
        <v>44617</v>
      </c>
      <c r="O465" s="5">
        <v>44575</v>
      </c>
      <c r="P465" s="56">
        <v>44631</v>
      </c>
      <c r="Q465" s="39">
        <f>RANK(E465,$E$3:$E$485)</f>
        <v>463</v>
      </c>
      <c r="R465" s="2">
        <f>VLOOKUP(C465,Quals!$A$2:$C$23,3,FALSE)</f>
        <v>1173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>B466&amp;C466</f>
        <v>Todd HODGETTSshot-put</v>
      </c>
      <c r="B466" t="s">
        <v>792</v>
      </c>
      <c r="C466" s="5" t="s">
        <v>39</v>
      </c>
      <c r="D466" s="5">
        <v>32225</v>
      </c>
      <c r="E466">
        <v>886</v>
      </c>
      <c r="F466" s="2">
        <v>5</v>
      </c>
      <c r="G466">
        <v>844</v>
      </c>
      <c r="H466">
        <v>878</v>
      </c>
      <c r="I466">
        <v>861</v>
      </c>
      <c r="J466">
        <v>831</v>
      </c>
      <c r="K466">
        <v>850</v>
      </c>
      <c r="L466" s="5">
        <v>44653</v>
      </c>
      <c r="M466" s="5">
        <v>44310</v>
      </c>
      <c r="N466" s="5">
        <v>44359</v>
      </c>
      <c r="O466" s="5">
        <v>44304</v>
      </c>
      <c r="P466" s="56">
        <v>44611</v>
      </c>
      <c r="Q466" s="39">
        <f>RANK(E466,$E$3:$E$485)</f>
        <v>464</v>
      </c>
      <c r="R466" s="2">
        <f>VLOOKUP(C466,Quals!$A$2:$C$23,3,FALSE)</f>
        <v>1187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>B467&amp;C467</f>
        <v>Jonathan BELLjavelin-throw</v>
      </c>
      <c r="B467" t="s">
        <v>893</v>
      </c>
      <c r="C467" s="5" t="s">
        <v>41</v>
      </c>
      <c r="D467" s="5">
        <v>36850</v>
      </c>
      <c r="E467">
        <v>883</v>
      </c>
      <c r="F467" s="2">
        <v>11</v>
      </c>
      <c r="G467">
        <v>916</v>
      </c>
      <c r="H467">
        <v>861</v>
      </c>
      <c r="I467">
        <v>863</v>
      </c>
      <c r="J467">
        <v>847</v>
      </c>
      <c r="K467">
        <v>838</v>
      </c>
      <c r="L467" s="5">
        <v>44653</v>
      </c>
      <c r="M467" s="5">
        <v>44309</v>
      </c>
      <c r="N467" s="5">
        <v>44651</v>
      </c>
      <c r="O467" s="5">
        <v>44611</v>
      </c>
      <c r="P467" s="56">
        <v>44548</v>
      </c>
      <c r="Q467" s="39">
        <f>RANK(E467,$E$3:$E$485)</f>
        <v>465</v>
      </c>
      <c r="R467" s="2">
        <f>VLOOKUP(C467,Quals!$A$2:$C$23,3,FALSE)</f>
        <v>1173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>B468&amp;C468</f>
        <v>Darcy MILLERdiscus-throw</v>
      </c>
      <c r="B468" t="s">
        <v>1053</v>
      </c>
      <c r="C468" s="5" t="s">
        <v>40</v>
      </c>
      <c r="D468" s="5">
        <v>38095</v>
      </c>
      <c r="E468">
        <v>878</v>
      </c>
      <c r="F468" s="2">
        <v>5</v>
      </c>
      <c r="G468">
        <v>886</v>
      </c>
      <c r="H468">
        <v>859</v>
      </c>
      <c r="I468">
        <v>858</v>
      </c>
      <c r="J468">
        <v>840</v>
      </c>
      <c r="K468">
        <v>830</v>
      </c>
      <c r="L468" s="5">
        <v>44652</v>
      </c>
      <c r="M468" s="5">
        <v>44352</v>
      </c>
      <c r="N468" s="5">
        <v>44611</v>
      </c>
      <c r="O468" s="5">
        <v>44651</v>
      </c>
      <c r="P468" s="56">
        <v>44590</v>
      </c>
      <c r="Q468" s="39">
        <f>RANK(E468,$E$3:$E$485)</f>
        <v>466</v>
      </c>
      <c r="R468" s="2">
        <f>VLOOKUP(C468,Quals!$A$2:$C$23,3,FALSE)</f>
        <v>1171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>B469&amp;C469</f>
        <v>Shane CARSTAIRSshot-put</v>
      </c>
      <c r="B469" t="s">
        <v>791</v>
      </c>
      <c r="C469" s="5" t="s">
        <v>39</v>
      </c>
      <c r="D469" s="5">
        <v>32443</v>
      </c>
      <c r="E469">
        <v>878</v>
      </c>
      <c r="F469" s="2">
        <v>6</v>
      </c>
      <c r="G469">
        <v>873</v>
      </c>
      <c r="H469">
        <v>863</v>
      </c>
      <c r="I469">
        <v>877</v>
      </c>
      <c r="J469">
        <v>861</v>
      </c>
      <c r="K469">
        <v>873</v>
      </c>
      <c r="L469" s="5">
        <v>44513</v>
      </c>
      <c r="M469" s="5">
        <v>44576</v>
      </c>
      <c r="N469" s="5">
        <v>44597</v>
      </c>
      <c r="O469" s="5">
        <v>44534</v>
      </c>
      <c r="P469" s="56">
        <v>44541</v>
      </c>
      <c r="Q469" s="39">
        <f>RANK(E469,$E$3:$E$485)</f>
        <v>466</v>
      </c>
      <c r="R469" s="2">
        <f>VLOOKUP(C469,Quals!$A$2:$C$23,3,FALSE)</f>
        <v>1187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>B470&amp;C470</f>
        <v>Tom GALVINdecathlon</v>
      </c>
      <c r="B470" t="s">
        <v>5644</v>
      </c>
      <c r="C470" s="5" t="s">
        <v>44</v>
      </c>
      <c r="D470" s="5">
        <v>35688</v>
      </c>
      <c r="E470">
        <v>867</v>
      </c>
      <c r="F470" s="2">
        <v>11</v>
      </c>
      <c r="G470">
        <v>871</v>
      </c>
      <c r="H470">
        <v>827</v>
      </c>
      <c r="L470" s="5">
        <v>44653</v>
      </c>
      <c r="M470" s="5">
        <v>44605</v>
      </c>
      <c r="N470" s="5"/>
      <c r="O470" s="5"/>
      <c r="P470" s="56"/>
      <c r="Q470" s="39">
        <f>RANK(E470,$E$3:$E$485)</f>
        <v>468</v>
      </c>
      <c r="R470" s="2">
        <f>VLOOKUP(C470,Quals!$A$2:$C$23,3,FALSE)</f>
        <v>1181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>B471&amp;C471</f>
        <v>Daniel GOLUBOVICdiscus-throw</v>
      </c>
      <c r="B471" t="s">
        <v>718</v>
      </c>
      <c r="C471" s="5" t="s">
        <v>40</v>
      </c>
      <c r="D471" s="5">
        <v>34302</v>
      </c>
      <c r="E471">
        <v>864</v>
      </c>
      <c r="F471" s="2">
        <v>6</v>
      </c>
      <c r="G471">
        <v>900</v>
      </c>
      <c r="H471">
        <v>864</v>
      </c>
      <c r="I471">
        <v>825</v>
      </c>
      <c r="J471">
        <v>834</v>
      </c>
      <c r="K471">
        <v>816</v>
      </c>
      <c r="L471" s="5">
        <v>44366</v>
      </c>
      <c r="M471" s="5">
        <v>44625</v>
      </c>
      <c r="N471" s="5">
        <v>44632</v>
      </c>
      <c r="O471" s="5">
        <v>44549</v>
      </c>
      <c r="P471" s="56">
        <v>44351</v>
      </c>
      <c r="Q471" s="39">
        <f>RANK(E471,$E$3:$E$485)</f>
        <v>469</v>
      </c>
      <c r="R471" s="2">
        <f>VLOOKUP(C471,Quals!$A$2:$C$23,3,FALSE)</f>
        <v>1171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>B472&amp;C472</f>
        <v>Christian PAYNTERjavelin-throw</v>
      </c>
      <c r="B472" t="s">
        <v>807</v>
      </c>
      <c r="C472" s="5" t="s">
        <v>41</v>
      </c>
      <c r="D472" s="5">
        <v>35543</v>
      </c>
      <c r="E472">
        <v>855</v>
      </c>
      <c r="F472" s="2">
        <v>12</v>
      </c>
      <c r="G472">
        <v>880</v>
      </c>
      <c r="H472">
        <v>853</v>
      </c>
      <c r="I472">
        <v>845</v>
      </c>
      <c r="J472">
        <v>827</v>
      </c>
      <c r="K472">
        <v>831</v>
      </c>
      <c r="L472" s="5">
        <v>44570</v>
      </c>
      <c r="M472" s="5">
        <v>44548</v>
      </c>
      <c r="N472" s="5">
        <v>44653</v>
      </c>
      <c r="O472" s="5">
        <v>44534</v>
      </c>
      <c r="P472" s="56">
        <v>44600</v>
      </c>
      <c r="Q472" s="39">
        <f>RANK(E472,$E$3:$E$485)</f>
        <v>470</v>
      </c>
      <c r="R472" s="2">
        <f>VLOOKUP(C472,Quals!$A$2:$C$23,3,FALSE)</f>
        <v>1173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>B473&amp;C473</f>
        <v>Marley YOUNGshot-put</v>
      </c>
      <c r="B473" t="s">
        <v>5643</v>
      </c>
      <c r="C473" s="5" t="s">
        <v>39</v>
      </c>
      <c r="D473" s="5">
        <v>1997</v>
      </c>
      <c r="E473">
        <v>841</v>
      </c>
      <c r="F473" s="2">
        <v>7</v>
      </c>
      <c r="G473">
        <v>854</v>
      </c>
      <c r="H473">
        <v>835</v>
      </c>
      <c r="I473">
        <v>832</v>
      </c>
      <c r="J473">
        <v>812</v>
      </c>
      <c r="K473">
        <v>812</v>
      </c>
      <c r="L473" s="5">
        <v>44618</v>
      </c>
      <c r="M473" s="5">
        <v>44423</v>
      </c>
      <c r="N473" s="5">
        <v>44612</v>
      </c>
      <c r="O473" s="5">
        <v>44317</v>
      </c>
      <c r="P473" s="56">
        <v>44367</v>
      </c>
      <c r="Q473" s="39">
        <f>RANK(E473,$E$3:$E$485)</f>
        <v>471</v>
      </c>
      <c r="R473" s="2">
        <f>VLOOKUP(C473,Quals!$A$2:$C$23,3,FALSE)</f>
        <v>1187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>B474&amp;C474</f>
        <v>Andrew FERGUSONmarathon</v>
      </c>
      <c r="B474" t="s">
        <v>4604</v>
      </c>
      <c r="C474" s="5" t="s">
        <v>82</v>
      </c>
      <c r="E474">
        <v>837</v>
      </c>
      <c r="F474" s="2">
        <v>18</v>
      </c>
      <c r="G474">
        <v>866</v>
      </c>
      <c r="H474">
        <v>809</v>
      </c>
      <c r="L474" s="5">
        <v>44542</v>
      </c>
      <c r="M474" s="5">
        <v>44297</v>
      </c>
      <c r="N474" s="5"/>
      <c r="O474" s="5"/>
      <c r="P474" s="56"/>
      <c r="Q474" s="39">
        <f>RANK(E474,$E$3:$E$485)</f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>B475&amp;C475</f>
        <v>Fox OBSTshot-put</v>
      </c>
      <c r="B475" t="s">
        <v>1055</v>
      </c>
      <c r="C475" s="5" t="s">
        <v>39</v>
      </c>
      <c r="D475" s="5">
        <v>36910</v>
      </c>
      <c r="E475">
        <v>836</v>
      </c>
      <c r="F475" s="2">
        <v>8</v>
      </c>
      <c r="G475">
        <v>842</v>
      </c>
      <c r="H475">
        <v>841</v>
      </c>
      <c r="I475">
        <v>827</v>
      </c>
      <c r="J475">
        <v>778</v>
      </c>
      <c r="K475">
        <v>774</v>
      </c>
      <c r="L475" s="5">
        <v>44653</v>
      </c>
      <c r="M475" s="5">
        <v>44612</v>
      </c>
      <c r="N475" s="5">
        <v>44632</v>
      </c>
      <c r="O475" s="5">
        <v>44499</v>
      </c>
      <c r="P475" s="56">
        <v>44576</v>
      </c>
      <c r="Q475" s="39">
        <f>RANK(E475,$E$3:$E$485)</f>
        <v>473</v>
      </c>
      <c r="R475" s="2">
        <f>VLOOKUP(C475,Quals!$A$2:$C$23,3,FALSE)</f>
        <v>1187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>B476&amp;C476</f>
        <v>Nicholas LEEmarathon</v>
      </c>
      <c r="B476" t="s">
        <v>823</v>
      </c>
      <c r="C476" s="5" t="s">
        <v>82</v>
      </c>
      <c r="E476">
        <v>830</v>
      </c>
      <c r="F476" s="2">
        <v>19</v>
      </c>
      <c r="G476">
        <v>857</v>
      </c>
      <c r="H476">
        <v>799</v>
      </c>
      <c r="L476" s="5">
        <v>44353</v>
      </c>
      <c r="M476" s="5">
        <v>44283</v>
      </c>
      <c r="N476" s="5"/>
      <c r="O476" s="5"/>
      <c r="P476" s="56"/>
      <c r="Q476" s="39">
        <f>RANK(E476,$E$3:$E$485)</f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>B477&amp;C477</f>
        <v>Lachlan OAKESmarathon</v>
      </c>
      <c r="B477" t="s">
        <v>824</v>
      </c>
      <c r="C477" s="5" t="s">
        <v>82</v>
      </c>
      <c r="D477" s="5">
        <v>32022</v>
      </c>
      <c r="E477">
        <v>825</v>
      </c>
      <c r="F477" s="2">
        <v>20</v>
      </c>
      <c r="G477">
        <v>859</v>
      </c>
      <c r="H477">
        <v>790</v>
      </c>
      <c r="L477" s="5">
        <v>44311</v>
      </c>
      <c r="M477" s="5">
        <v>44570</v>
      </c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>B478&amp;C478</f>
        <v>Sam HOPPERmarathon</v>
      </c>
      <c r="B478" t="s">
        <v>4605</v>
      </c>
      <c r="C478" s="5" t="s">
        <v>82</v>
      </c>
      <c r="E478">
        <v>824</v>
      </c>
      <c r="F478" s="2">
        <v>21</v>
      </c>
      <c r="G478">
        <v>847</v>
      </c>
      <c r="H478">
        <v>801</v>
      </c>
      <c r="L478" s="5">
        <v>44360</v>
      </c>
      <c r="M478" s="5">
        <v>44542</v>
      </c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>B479&amp;C479</f>
        <v>Wayne SPIESmarathon</v>
      </c>
      <c r="B479" t="s">
        <v>826</v>
      </c>
      <c r="C479" t="s">
        <v>82</v>
      </c>
      <c r="E479">
        <v>808</v>
      </c>
      <c r="F479" s="2">
        <v>22</v>
      </c>
      <c r="G479">
        <v>836</v>
      </c>
      <c r="H479">
        <v>776</v>
      </c>
      <c r="L479" s="5">
        <v>44570</v>
      </c>
      <c r="M479" s="5">
        <v>44178</v>
      </c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>B480&amp;C480</f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>B481&amp;C481</f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>B482&amp;C482</f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>B483&amp;C483</f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>B484&amp;C484</f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>B485&amp;C485</f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>B486&amp;C486</f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>B487&amp;C487</f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>B488&amp;C488</f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>B489&amp;C489</f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>B490&amp;C490</f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>B491&amp;C491</f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>B492&amp;C492</f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>B493&amp;C493</f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>B494&amp;C494</f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>B495&amp;C495</f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>B496&amp;C496</f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>B497&amp;C497</f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>B498&amp;C498</f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>B499&amp;C499</f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>B500&amp;C500</f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>B501&amp;C501</f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>B502&amp;C502</f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>B503&amp;C503</f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>B504&amp;C504</f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>B505&amp;C505</f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>B506&amp;C506</f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>B507&amp;C507</f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>B508&amp;C508</f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>B509&amp;C509</f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>B510&amp;C510</f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>B511&amp;C511</f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>B512&amp;C512</f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>B513&amp;C513</f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>B514&amp;C514</f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>B516&amp;C516</f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>B517&amp;C517</f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>B518&amp;C518</f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>B519&amp;C519</f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>B520&amp;C520</f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>B521&amp;C521</f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>B522&amp;C522</f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>B523&amp;C523</f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>B524&amp;C524</f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>B525&amp;C525</f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>B526&amp;C526</f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>B527&amp;C527</f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>B528&amp;C528</f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>B529&amp;C529</f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>B530&amp;C530</f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>B531&amp;C531</f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>B532&amp;C532</f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>B533&amp;C533</f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>B534&amp;C534</f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>B535&amp;C535</f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>B536&amp;C536</f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>B537&amp;C537</f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>B538&amp;C538</f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>B539&amp;C539</f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>B540&amp;C540</f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>B541&amp;C541</f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>B542&amp;C542</f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>B543&amp;C543</f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>B544&amp;C544</f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>B545&amp;C545</f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>B546&amp;C546</f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>B547&amp;C547</f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>B548&amp;C548</f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>B549&amp;C549</f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>B550&amp;C550</f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>B551&amp;C551</f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>B552&amp;C552</f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>B553&amp;C553</f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>B554&amp;C554</f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>B555&amp;C555</f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>B556&amp;C556</f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>B557&amp;C557</f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>B558&amp;C558</f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>B559&amp;C559</f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>B560&amp;C560</f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>B561&amp;C561</f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>B562&amp;C562</f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>B563&amp;C563</f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>B564&amp;C564</f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>B565&amp;C565</f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>B566&amp;C566</f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>B567&amp;C567</f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>B568&amp;C568</f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>B569&amp;C569</f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>B570&amp;C570</f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>B571&amp;C571</f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>B572&amp;C572</f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>B573&amp;C573</f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>B574&amp;C574</f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>B575&amp;C575</f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>B576&amp;C576</f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>B577&amp;C577</f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>B578&amp;C578</f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>B580&amp;C580</f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>B581&amp;C581</f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>B582&amp;C582</f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>B583&amp;C583</f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>B584&amp;C584</f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>B585&amp;C585</f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>B586&amp;C586</f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>B587&amp;C587</f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>B588&amp;C588</f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>B589&amp;C589</f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>B590&amp;C590</f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>B591&amp;C591</f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>B592&amp;C592</f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>B593&amp;C593</f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>B594&amp;C594</f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>B595&amp;C595</f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>B596&amp;C596</f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>B597&amp;C597</f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>B598&amp;C598</f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>B599&amp;C599</f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>B600&amp;C600</f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>B601&amp;C601</f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>B602&amp;C602</f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>B603&amp;C603</f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>B604&amp;C604</f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>B605&amp;C605</f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>B606&amp;C606</f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>B607&amp;C607</f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>B608&amp;C608</f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>B609&amp;C609</f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>B610&amp;C610</f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>B611&amp;C611</f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>B612&amp;C612</f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>B613&amp;C613</f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>B614&amp;C614</f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>B615&amp;C615</f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>B616&amp;C616</f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>B617&amp;C617</f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>B618&amp;C618</f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>B619&amp;C619</f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>B620&amp;C620</f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>B621&amp;C621</f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>B622&amp;C622</f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>B623&amp;C623</f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>B624&amp;C624</f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>B625&amp;C625</f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>B626&amp;C626</f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>B627&amp;C627</f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>B628&amp;C628</f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>B629&amp;C629</f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>B630&amp;C630</f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>B631&amp;C631</f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>B632&amp;C632</f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>B633&amp;C633</f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>B634&amp;C634</f>
        <v/>
      </c>
      <c r="Q634" s="39"/>
      <c r="R634" s="2"/>
      <c r="S634" s="2"/>
      <c r="T634" s="1"/>
    </row>
    <row r="635" spans="1:20" x14ac:dyDescent="0.2">
      <c r="A635" t="str">
        <f>B635&amp;C635</f>
        <v/>
      </c>
      <c r="Q635" s="39"/>
      <c r="R635" s="2"/>
      <c r="S635" s="2"/>
      <c r="T635" s="1"/>
    </row>
    <row r="636" spans="1:20" x14ac:dyDescent="0.2">
      <c r="A636" t="str">
        <f>B636&amp;C636</f>
        <v/>
      </c>
      <c r="Q636" s="39"/>
      <c r="R636" s="2"/>
      <c r="S636" s="2"/>
      <c r="T636" s="1"/>
    </row>
    <row r="637" spans="1:20" x14ac:dyDescent="0.2">
      <c r="A637" t="str">
        <f>B637&amp;C637</f>
        <v/>
      </c>
      <c r="Q637" s="39"/>
      <c r="R637" s="2"/>
      <c r="S637" s="2"/>
      <c r="T637" s="1"/>
    </row>
    <row r="638" spans="1:20" x14ac:dyDescent="0.2">
      <c r="A638" t="str">
        <f>B638&amp;C638</f>
        <v/>
      </c>
      <c r="Q638" s="39"/>
      <c r="R638" s="2"/>
      <c r="S638" s="2"/>
      <c r="T638" s="1"/>
    </row>
    <row r="639" spans="1:20" x14ac:dyDescent="0.2">
      <c r="A639" t="str">
        <f>B639&amp;C639</f>
        <v/>
      </c>
      <c r="Q639" s="39"/>
      <c r="R639" s="2"/>
      <c r="S639" s="2"/>
      <c r="T639" s="1"/>
    </row>
    <row r="640" spans="1:20" x14ac:dyDescent="0.2">
      <c r="A640" t="str">
        <f>B640&amp;C640</f>
        <v/>
      </c>
      <c r="Q640" s="39"/>
      <c r="R640" s="2"/>
      <c r="S640" s="2"/>
      <c r="T640" s="1"/>
    </row>
    <row r="641" spans="1:20" x14ac:dyDescent="0.2">
      <c r="A641" t="str">
        <f>B641&amp;C641</f>
        <v/>
      </c>
      <c r="Q641" s="39"/>
      <c r="R641" s="2"/>
      <c r="S641" s="2"/>
      <c r="T641" s="1"/>
    </row>
    <row r="642" spans="1:20" x14ac:dyDescent="0.2">
      <c r="A642" t="str">
        <f>B642&amp;C642</f>
        <v/>
      </c>
      <c r="Q642" s="39"/>
      <c r="R642" s="2"/>
      <c r="S642" s="2"/>
      <c r="T642" s="1"/>
    </row>
    <row r="643" spans="1:20" x14ac:dyDescent="0.2">
      <c r="A643" t="str">
        <f>B643&amp;C643</f>
        <v/>
      </c>
      <c r="Q643" s="39"/>
      <c r="R643" s="2"/>
      <c r="S643" s="2"/>
      <c r="T643" s="1"/>
    </row>
    <row r="644" spans="1:20" x14ac:dyDescent="0.2">
      <c r="A644" t="str">
        <f>B644&amp;C644</f>
        <v/>
      </c>
      <c r="Q644" s="39"/>
      <c r="R644" s="2"/>
      <c r="S644" s="2"/>
      <c r="T644" s="1"/>
    </row>
    <row r="645" spans="1:20" x14ac:dyDescent="0.2">
      <c r="A645" t="str">
        <f>B645&amp;C645</f>
        <v/>
      </c>
      <c r="Q645" s="39"/>
      <c r="R645" s="2"/>
      <c r="S645" s="2"/>
      <c r="T645" s="1"/>
    </row>
    <row r="646" spans="1:20" x14ac:dyDescent="0.2">
      <c r="A646" t="str">
        <f>B646&amp;C646</f>
        <v/>
      </c>
      <c r="Q646" s="39"/>
      <c r="R646" s="2"/>
      <c r="S646" s="2"/>
      <c r="T646" s="1"/>
    </row>
    <row r="647" spans="1:20" x14ac:dyDescent="0.2">
      <c r="A647" t="str">
        <f>B647&amp;C647</f>
        <v/>
      </c>
      <c r="Q647" s="39"/>
      <c r="R647" s="2"/>
      <c r="S647" s="2"/>
      <c r="T647" s="1"/>
    </row>
    <row r="648" spans="1:20" x14ac:dyDescent="0.2">
      <c r="A648" t="str">
        <f>B648&amp;C648</f>
        <v/>
      </c>
      <c r="Q648" s="39"/>
      <c r="R648" s="2"/>
      <c r="S648" s="2"/>
      <c r="T648" s="1"/>
    </row>
    <row r="649" spans="1:20" x14ac:dyDescent="0.2">
      <c r="A649" t="str">
        <f>B649&amp;C649</f>
        <v/>
      </c>
      <c r="Q649" s="39"/>
      <c r="R649" s="2"/>
      <c r="S649" s="2"/>
      <c r="T649" s="1"/>
    </row>
    <row r="650" spans="1:20" x14ac:dyDescent="0.2">
      <c r="A650" t="str">
        <f>B650&amp;C650</f>
        <v/>
      </c>
      <c r="Q650" s="39"/>
      <c r="R650" s="2"/>
      <c r="S650" s="2"/>
      <c r="T650" s="1"/>
    </row>
    <row r="651" spans="1:20" x14ac:dyDescent="0.2">
      <c r="A651" t="str">
        <f>B651&amp;C651</f>
        <v/>
      </c>
      <c r="Q651" s="39"/>
      <c r="R651" s="2"/>
      <c r="S651" s="2"/>
      <c r="T651" s="1"/>
    </row>
    <row r="652" spans="1:20" x14ac:dyDescent="0.2">
      <c r="A652" t="str">
        <f>B652&amp;C652</f>
        <v/>
      </c>
      <c r="Q652" s="39"/>
      <c r="R652" s="2"/>
      <c r="S652" s="2"/>
      <c r="T652" s="1"/>
    </row>
    <row r="653" spans="1:20" x14ac:dyDescent="0.2">
      <c r="A653" t="str">
        <f>B653&amp;C653</f>
        <v/>
      </c>
      <c r="Q653" s="39"/>
      <c r="R653" s="2"/>
      <c r="S653" s="2"/>
      <c r="T653" s="1"/>
    </row>
    <row r="654" spans="1:20" x14ac:dyDescent="0.2">
      <c r="A654" t="str">
        <f>B654&amp;C654</f>
        <v/>
      </c>
      <c r="Q654" s="39"/>
      <c r="R654" s="2"/>
      <c r="S654" s="2"/>
      <c r="T654" s="1"/>
    </row>
    <row r="655" spans="1:20" x14ac:dyDescent="0.2">
      <c r="A655" t="str">
        <f>B655&amp;C655</f>
        <v/>
      </c>
      <c r="Q655" s="39"/>
      <c r="R655" s="2"/>
      <c r="S655" s="2"/>
      <c r="T655" s="1"/>
    </row>
    <row r="656" spans="1:20" x14ac:dyDescent="0.2">
      <c r="A656" t="str">
        <f>B656&amp;C656</f>
        <v/>
      </c>
      <c r="Q656" s="39"/>
      <c r="R656" s="2"/>
      <c r="S656" s="2"/>
      <c r="T656" s="1"/>
    </row>
    <row r="657" spans="1:20" x14ac:dyDescent="0.2">
      <c r="A657" t="str">
        <f>B657&amp;C657</f>
        <v/>
      </c>
      <c r="Q657" s="39"/>
      <c r="R657" s="2"/>
      <c r="S657" s="2"/>
      <c r="T657" s="1"/>
    </row>
    <row r="658" spans="1:20" x14ac:dyDescent="0.2">
      <c r="A658" t="str">
        <f>B658&amp;C658</f>
        <v/>
      </c>
      <c r="Q658" s="39"/>
      <c r="R658" s="2"/>
      <c r="S658" s="2"/>
      <c r="T658" s="1"/>
    </row>
    <row r="659" spans="1:20" x14ac:dyDescent="0.2">
      <c r="A659" t="str">
        <f>B659&amp;C659</f>
        <v/>
      </c>
      <c r="Q659" s="39"/>
      <c r="R659" s="2"/>
      <c r="S659" s="2"/>
      <c r="T659" s="1"/>
    </row>
    <row r="660" spans="1:20" x14ac:dyDescent="0.2">
      <c r="A660" t="str">
        <f>B660&amp;C660</f>
        <v/>
      </c>
      <c r="Q660" s="39"/>
      <c r="R660" s="2"/>
      <c r="S660" s="2"/>
      <c r="T660" s="1"/>
    </row>
    <row r="661" spans="1:20" x14ac:dyDescent="0.2">
      <c r="A661" t="str">
        <f>B661&amp;C661</f>
        <v/>
      </c>
      <c r="Q661" s="39"/>
      <c r="R661" s="2"/>
      <c r="S661" s="2"/>
      <c r="T661" s="1"/>
    </row>
    <row r="662" spans="1:20" x14ac:dyDescent="0.2">
      <c r="A662" t="str">
        <f>B662&amp;C662</f>
        <v/>
      </c>
      <c r="Q662" s="39"/>
      <c r="R662" s="2"/>
      <c r="S662" s="2"/>
      <c r="T662" s="1"/>
    </row>
    <row r="663" spans="1:20" x14ac:dyDescent="0.2">
      <c r="A663" t="str">
        <f>B663&amp;C663</f>
        <v/>
      </c>
      <c r="Q663" s="39"/>
      <c r="R663" s="2"/>
      <c r="S663" s="2"/>
      <c r="T663" s="1"/>
    </row>
    <row r="664" spans="1:20" x14ac:dyDescent="0.2">
      <c r="A664" t="str">
        <f>B664&amp;C664</f>
        <v/>
      </c>
      <c r="Q664" s="39"/>
      <c r="R664" s="2"/>
      <c r="S664" s="2"/>
      <c r="T664" s="1"/>
    </row>
    <row r="665" spans="1:20" x14ac:dyDescent="0.2">
      <c r="A665" t="str">
        <f>B665&amp;C665</f>
        <v/>
      </c>
      <c r="Q665" s="39"/>
      <c r="R665" s="2"/>
      <c r="S665" s="2"/>
      <c r="T665" s="1"/>
    </row>
    <row r="666" spans="1:20" x14ac:dyDescent="0.2">
      <c r="A666" t="str">
        <f>B666&amp;C666</f>
        <v/>
      </c>
      <c r="Q666" s="39"/>
      <c r="R666" s="2"/>
      <c r="S666" s="2"/>
      <c r="T666" s="1"/>
    </row>
    <row r="667" spans="1:20" x14ac:dyDescent="0.2">
      <c r="A667" t="str">
        <f>B667&amp;C667</f>
        <v/>
      </c>
      <c r="Q667" s="39"/>
      <c r="R667" s="2"/>
      <c r="S667" s="2"/>
      <c r="T667" s="1"/>
    </row>
    <row r="668" spans="1:20" x14ac:dyDescent="0.2">
      <c r="A668" t="str">
        <f>B668&amp;C668</f>
        <v/>
      </c>
      <c r="Q668" s="39"/>
      <c r="R668" s="2"/>
      <c r="S668" s="2"/>
      <c r="T668" s="1"/>
    </row>
    <row r="669" spans="1:20" x14ac:dyDescent="0.2">
      <c r="A669" t="str">
        <f>B669&amp;C669</f>
        <v/>
      </c>
      <c r="Q669" s="39"/>
      <c r="R669" s="2"/>
      <c r="S669" s="2"/>
      <c r="T669" s="1"/>
    </row>
    <row r="670" spans="1:20" x14ac:dyDescent="0.2">
      <c r="A670" t="str">
        <f>B670&amp;C670</f>
        <v/>
      </c>
      <c r="Q670" s="39"/>
      <c r="R670" s="2"/>
      <c r="S670" s="2"/>
      <c r="T670" s="1"/>
    </row>
    <row r="671" spans="1:20" x14ac:dyDescent="0.2">
      <c r="A671" t="str">
        <f>B671&amp;C671</f>
        <v/>
      </c>
      <c r="Q671" s="39"/>
      <c r="R671" s="2"/>
      <c r="S671" s="2"/>
      <c r="T671" s="1"/>
    </row>
    <row r="672" spans="1:20" x14ac:dyDescent="0.2">
      <c r="A672" t="str">
        <f>B672&amp;C672</f>
        <v/>
      </c>
      <c r="Q672" s="39"/>
      <c r="R672" s="2"/>
      <c r="S672" s="2"/>
      <c r="T672" s="1"/>
    </row>
    <row r="673" spans="1:20" x14ac:dyDescent="0.2">
      <c r="A673" t="str">
        <f>B673&amp;C673</f>
        <v/>
      </c>
      <c r="Q673" s="39"/>
      <c r="R673" s="2"/>
      <c r="S673" s="2"/>
      <c r="T673" s="1"/>
    </row>
    <row r="674" spans="1:20" x14ac:dyDescent="0.2">
      <c r="A674" t="str">
        <f>B674&amp;C674</f>
        <v/>
      </c>
      <c r="Q674" s="39"/>
      <c r="R674" s="2"/>
      <c r="S674" s="2"/>
      <c r="T674" s="1"/>
    </row>
    <row r="675" spans="1:20" x14ac:dyDescent="0.2">
      <c r="A675" t="str">
        <f>B675&amp;C675</f>
        <v/>
      </c>
      <c r="Q675" s="39"/>
      <c r="R675" s="2"/>
      <c r="S675" s="2"/>
      <c r="T675" s="1"/>
    </row>
    <row r="676" spans="1:20" x14ac:dyDescent="0.2">
      <c r="A676" t="str">
        <f>B676&amp;C676</f>
        <v/>
      </c>
      <c r="Q676" s="39"/>
      <c r="R676" s="2"/>
      <c r="S676" s="2"/>
      <c r="T676" s="1"/>
    </row>
    <row r="677" spans="1:20" x14ac:dyDescent="0.2">
      <c r="A677" t="str">
        <f>B677&amp;C677</f>
        <v/>
      </c>
      <c r="Q677" s="39"/>
      <c r="R677" s="2"/>
      <c r="S677" s="2"/>
      <c r="T677" s="1"/>
    </row>
    <row r="678" spans="1:20" x14ac:dyDescent="0.2">
      <c r="A678" t="str">
        <f>B678&amp;C678</f>
        <v/>
      </c>
      <c r="Q678" s="39"/>
      <c r="R678" s="2"/>
      <c r="S678" s="2"/>
      <c r="T678" s="1"/>
    </row>
    <row r="679" spans="1:20" x14ac:dyDescent="0.2">
      <c r="A679" t="str">
        <f>B679&amp;C679</f>
        <v/>
      </c>
      <c r="Q679" s="39"/>
      <c r="R679" s="2"/>
      <c r="S679" s="2"/>
      <c r="T679" s="1"/>
    </row>
    <row r="680" spans="1:20" x14ac:dyDescent="0.2">
      <c r="A680" t="str">
        <f>B680&amp;C680</f>
        <v/>
      </c>
      <c r="Q680" s="39"/>
      <c r="R680" s="2"/>
      <c r="S680" s="2"/>
      <c r="T680" s="1"/>
    </row>
    <row r="681" spans="1:20" x14ac:dyDescent="0.2">
      <c r="A681" t="str">
        <f>B681&amp;C681</f>
        <v/>
      </c>
      <c r="Q681" s="39"/>
      <c r="R681" s="2"/>
      <c r="S681" s="2"/>
      <c r="T681" s="1"/>
    </row>
    <row r="682" spans="1:20" x14ac:dyDescent="0.2">
      <c r="A682" t="str">
        <f>B682&amp;C682</f>
        <v/>
      </c>
      <c r="Q682" s="39"/>
      <c r="R682" s="2"/>
      <c r="S682" s="2"/>
      <c r="T682" s="1"/>
    </row>
    <row r="683" spans="1:20" x14ac:dyDescent="0.2">
      <c r="A683" t="str">
        <f>B683&amp;C683</f>
        <v/>
      </c>
      <c r="Q683" s="39"/>
      <c r="R683" s="2"/>
      <c r="S683" s="2"/>
      <c r="T683" s="1"/>
    </row>
    <row r="684" spans="1:20" x14ac:dyDescent="0.2">
      <c r="A684" t="str">
        <f>B684&amp;C684</f>
        <v/>
      </c>
      <c r="Q684" s="39"/>
      <c r="R684" s="2"/>
      <c r="S684" s="2"/>
      <c r="T684" s="1"/>
    </row>
    <row r="685" spans="1:20" x14ac:dyDescent="0.2">
      <c r="A685" t="str">
        <f>B685&amp;C685</f>
        <v/>
      </c>
      <c r="Q685" s="39"/>
      <c r="R685" s="2"/>
      <c r="S685" s="2"/>
      <c r="T685" s="1"/>
    </row>
    <row r="686" spans="1:20" x14ac:dyDescent="0.2">
      <c r="A686" t="str">
        <f>B686&amp;C686</f>
        <v/>
      </c>
      <c r="Q686" s="39"/>
      <c r="R686" s="2"/>
      <c r="S686" s="2"/>
      <c r="T686" s="1"/>
    </row>
    <row r="687" spans="1:20" x14ac:dyDescent="0.2">
      <c r="A687" t="str">
        <f>B687&amp;C687</f>
        <v/>
      </c>
      <c r="Q687" s="39"/>
      <c r="R687" s="2"/>
      <c r="S687" s="2"/>
      <c r="T687" s="1"/>
    </row>
    <row r="688" spans="1:20" x14ac:dyDescent="0.2">
      <c r="A688" t="str">
        <f>B688&amp;C688</f>
        <v/>
      </c>
      <c r="Q688" s="39"/>
      <c r="R688" s="2"/>
      <c r="S688" s="2"/>
      <c r="T688" s="1"/>
    </row>
    <row r="689" spans="1:20" x14ac:dyDescent="0.2">
      <c r="A689" t="str">
        <f>B689&amp;C689</f>
        <v/>
      </c>
      <c r="Q689" s="39"/>
      <c r="R689" s="2"/>
      <c r="S689" s="2"/>
      <c r="T689" s="1"/>
    </row>
    <row r="690" spans="1:20" x14ac:dyDescent="0.2">
      <c r="A690" t="str">
        <f>B690&amp;C690</f>
        <v/>
      </c>
      <c r="Q690" s="39"/>
      <c r="R690" s="2"/>
      <c r="S690" s="2"/>
      <c r="T690" s="1"/>
    </row>
    <row r="691" spans="1:20" x14ac:dyDescent="0.2">
      <c r="A691" t="str">
        <f>B691&amp;C691</f>
        <v/>
      </c>
      <c r="Q691" s="39"/>
      <c r="R691" s="2"/>
      <c r="S691" s="2"/>
      <c r="T691" s="1"/>
    </row>
    <row r="692" spans="1:20" x14ac:dyDescent="0.2">
      <c r="A692" t="str">
        <f>B692&amp;C692</f>
        <v/>
      </c>
      <c r="Q692" s="39"/>
      <c r="R692" s="2"/>
      <c r="S692" s="2"/>
      <c r="T692" s="1"/>
    </row>
    <row r="693" spans="1:20" x14ac:dyDescent="0.2">
      <c r="A693" t="str">
        <f>B693&amp;C693</f>
        <v/>
      </c>
      <c r="Q693" s="39"/>
      <c r="R693" s="2"/>
      <c r="S693" s="2"/>
      <c r="T693" s="1"/>
    </row>
    <row r="694" spans="1:20" x14ac:dyDescent="0.2">
      <c r="A694" t="str">
        <f>B694&amp;C694</f>
        <v/>
      </c>
      <c r="Q694" s="39"/>
      <c r="R694" s="2"/>
      <c r="S694" s="2"/>
      <c r="T694" s="1"/>
    </row>
    <row r="695" spans="1:20" x14ac:dyDescent="0.2">
      <c r="A695" t="str">
        <f>B695&amp;C695</f>
        <v/>
      </c>
      <c r="Q695" s="39"/>
      <c r="R695" s="2"/>
      <c r="S695" s="2"/>
      <c r="T695" s="1"/>
    </row>
    <row r="696" spans="1:20" x14ac:dyDescent="0.2">
      <c r="A696" t="str">
        <f>B696&amp;C696</f>
        <v/>
      </c>
      <c r="Q696" s="39"/>
      <c r="R696" s="2"/>
      <c r="S696" s="2"/>
      <c r="T696" s="1"/>
    </row>
    <row r="697" spans="1:20" x14ac:dyDescent="0.2">
      <c r="A697" t="str">
        <f>B697&amp;C697</f>
        <v/>
      </c>
      <c r="Q697" s="39"/>
      <c r="R697" s="2"/>
      <c r="S697" s="2"/>
      <c r="T697" s="1"/>
    </row>
    <row r="698" spans="1:20" x14ac:dyDescent="0.2">
      <c r="A698" t="str">
        <f>B698&amp;C698</f>
        <v/>
      </c>
      <c r="Q698" s="39"/>
      <c r="R698" s="2"/>
      <c r="S698" s="2"/>
      <c r="T698" s="1"/>
    </row>
    <row r="699" spans="1:20" x14ac:dyDescent="0.2">
      <c r="A699" t="str">
        <f>B699&amp;C699</f>
        <v/>
      </c>
      <c r="Q699" s="39"/>
      <c r="R699" s="2"/>
      <c r="S699" s="2"/>
      <c r="T699" s="1"/>
    </row>
    <row r="700" spans="1:20" x14ac:dyDescent="0.2">
      <c r="A700" t="str">
        <f>B700&amp;C700</f>
        <v/>
      </c>
      <c r="Q700" s="39"/>
      <c r="R700" s="2"/>
      <c r="S700" s="2"/>
      <c r="T700" s="1"/>
    </row>
    <row r="701" spans="1:20" x14ac:dyDescent="0.2">
      <c r="A701" t="str">
        <f>B701&amp;C701</f>
        <v/>
      </c>
      <c r="Q701" s="39"/>
      <c r="R701" s="2"/>
      <c r="S701" s="2"/>
      <c r="T701" s="1"/>
    </row>
    <row r="702" spans="1:20" x14ac:dyDescent="0.2">
      <c r="A702" t="str">
        <f>B702&amp;C702</f>
        <v/>
      </c>
      <c r="Q702" s="39"/>
      <c r="R702" s="2"/>
      <c r="S702" s="2"/>
      <c r="T702" s="1"/>
    </row>
    <row r="703" spans="1:20" x14ac:dyDescent="0.2">
      <c r="A703" t="str">
        <f>B703&amp;C703</f>
        <v/>
      </c>
      <c r="Q703" s="39"/>
      <c r="R703" s="2"/>
      <c r="S703" s="2"/>
      <c r="T703" s="1"/>
    </row>
    <row r="704" spans="1:20" x14ac:dyDescent="0.2">
      <c r="A704" t="str">
        <f>B704&amp;C704</f>
        <v/>
      </c>
      <c r="Q704" s="39"/>
      <c r="R704" s="2"/>
      <c r="S704" s="2"/>
      <c r="T704" s="1"/>
    </row>
    <row r="705" spans="1:20" x14ac:dyDescent="0.2">
      <c r="A705" t="str">
        <f>B705&amp;C705</f>
        <v/>
      </c>
      <c r="Q705" s="39"/>
      <c r="R705" s="2"/>
      <c r="S705" s="2"/>
      <c r="T705" s="1"/>
    </row>
    <row r="706" spans="1:20" x14ac:dyDescent="0.2">
      <c r="A706" t="str">
        <f>B706&amp;C706</f>
        <v/>
      </c>
      <c r="Q706" s="39"/>
      <c r="R706" s="2"/>
      <c r="S706" s="2"/>
      <c r="T706" s="1"/>
    </row>
    <row r="707" spans="1:20" x14ac:dyDescent="0.2">
      <c r="A707" t="str">
        <f>B707&amp;C707</f>
        <v/>
      </c>
      <c r="Q707" s="39"/>
      <c r="R707" s="2"/>
      <c r="S707" s="2"/>
      <c r="T707" s="1"/>
    </row>
    <row r="708" spans="1:20" x14ac:dyDescent="0.2">
      <c r="A708" t="str">
        <f>B708&amp;C708</f>
        <v/>
      </c>
      <c r="Q708" s="39"/>
      <c r="R708" s="2"/>
      <c r="S708" s="2"/>
      <c r="T708" s="1"/>
    </row>
    <row r="709" spans="1:20" x14ac:dyDescent="0.2">
      <c r="A709" t="str">
        <f>B709&amp;C709</f>
        <v/>
      </c>
      <c r="Q709" s="39"/>
      <c r="R709" s="2"/>
      <c r="S709" s="2"/>
      <c r="T709" s="1"/>
    </row>
    <row r="710" spans="1:20" x14ac:dyDescent="0.2">
      <c r="A710" t="str">
        <f>B710&amp;C710</f>
        <v/>
      </c>
      <c r="Q710" s="39"/>
      <c r="R710" s="2"/>
      <c r="S710" s="2"/>
      <c r="T710" s="1"/>
    </row>
    <row r="711" spans="1:20" x14ac:dyDescent="0.2">
      <c r="A711" t="str">
        <f>B711&amp;C711</f>
        <v/>
      </c>
      <c r="Q711" s="39"/>
      <c r="R711" s="2"/>
      <c r="S711" s="2"/>
      <c r="T711" s="1"/>
    </row>
    <row r="712" spans="1:20" x14ac:dyDescent="0.2">
      <c r="A712" t="str">
        <f>B712&amp;C712</f>
        <v/>
      </c>
      <c r="Q712" s="39"/>
      <c r="R712" s="2"/>
      <c r="S712" s="2"/>
      <c r="T712" s="1"/>
    </row>
    <row r="713" spans="1:20" x14ac:dyDescent="0.2">
      <c r="A713" t="str">
        <f>B713&amp;C713</f>
        <v/>
      </c>
      <c r="Q713" s="39"/>
      <c r="R713" s="2"/>
      <c r="S713" s="2"/>
      <c r="T713" s="1"/>
    </row>
    <row r="714" spans="1:20" x14ac:dyDescent="0.2">
      <c r="A714" t="str">
        <f>B714&amp;C714</f>
        <v/>
      </c>
      <c r="Q714" s="39"/>
      <c r="R714" s="2"/>
      <c r="S714" s="2"/>
      <c r="T714" s="1"/>
    </row>
    <row r="715" spans="1:20" x14ac:dyDescent="0.2">
      <c r="A715" t="str">
        <f>B715&amp;C715</f>
        <v/>
      </c>
      <c r="Q715" s="39"/>
      <c r="R715" s="2"/>
      <c r="S715" s="2"/>
      <c r="T715" s="1"/>
    </row>
    <row r="716" spans="1:20" x14ac:dyDescent="0.2">
      <c r="A716" t="str">
        <f>B716&amp;C716</f>
        <v/>
      </c>
      <c r="Q716" s="39"/>
      <c r="R716" s="2"/>
      <c r="S716" s="2"/>
      <c r="T716" s="1"/>
    </row>
    <row r="717" spans="1:20" x14ac:dyDescent="0.2">
      <c r="A717" t="str">
        <f>B717&amp;C717</f>
        <v/>
      </c>
      <c r="Q717" s="39"/>
      <c r="R717" s="2"/>
      <c r="S717" s="2"/>
      <c r="T717" s="1"/>
    </row>
    <row r="718" spans="1:20" x14ac:dyDescent="0.2">
      <c r="A718" t="str">
        <f>B718&amp;C718</f>
        <v/>
      </c>
      <c r="Q718" s="39"/>
      <c r="R718" s="2"/>
      <c r="S718" s="2"/>
      <c r="T718" s="1"/>
    </row>
    <row r="719" spans="1:20" x14ac:dyDescent="0.2">
      <c r="A719" t="str">
        <f>B719&amp;C719</f>
        <v/>
      </c>
      <c r="Q719" s="39"/>
      <c r="R719" s="2"/>
      <c r="S719" s="2"/>
      <c r="T719" s="1"/>
    </row>
    <row r="720" spans="1:20" x14ac:dyDescent="0.2">
      <c r="A720" t="str">
        <f>B720&amp;C720</f>
        <v/>
      </c>
      <c r="Q720" s="39"/>
      <c r="R720" s="2"/>
      <c r="S720" s="2"/>
      <c r="T720" s="1"/>
    </row>
    <row r="721" spans="1:20" x14ac:dyDescent="0.2">
      <c r="A721" t="str">
        <f>B721&amp;C721</f>
        <v/>
      </c>
      <c r="Q721" s="39"/>
      <c r="R721" s="2"/>
      <c r="S721" s="2"/>
      <c r="T721" s="1"/>
    </row>
    <row r="722" spans="1:20" x14ac:dyDescent="0.2">
      <c r="A722" t="str">
        <f>B722&amp;C722</f>
        <v/>
      </c>
      <c r="Q722" s="39"/>
      <c r="R722" s="2"/>
      <c r="S722" s="2"/>
      <c r="T722" s="1"/>
    </row>
    <row r="723" spans="1:20" x14ac:dyDescent="0.2">
      <c r="A723" t="str">
        <f>B723&amp;C723</f>
        <v/>
      </c>
      <c r="Q723" s="39"/>
      <c r="R723" s="2"/>
      <c r="S723" s="2"/>
      <c r="T723" s="1"/>
    </row>
    <row r="724" spans="1:20" x14ac:dyDescent="0.2">
      <c r="A724" t="str">
        <f>B724&amp;C724</f>
        <v/>
      </c>
      <c r="Q724" s="39"/>
      <c r="R724" s="2"/>
      <c r="S724" s="2"/>
      <c r="T724" s="1"/>
    </row>
    <row r="725" spans="1:20" x14ac:dyDescent="0.2">
      <c r="A725" t="str">
        <f>B725&amp;C725</f>
        <v/>
      </c>
      <c r="Q725" s="39"/>
      <c r="R725" s="2"/>
      <c r="S725" s="2"/>
      <c r="T725" s="1"/>
    </row>
    <row r="726" spans="1:20" x14ac:dyDescent="0.2">
      <c r="A726" t="str">
        <f>B726&amp;C726</f>
        <v/>
      </c>
      <c r="Q726" s="39"/>
      <c r="R726" s="2"/>
      <c r="S726" s="2"/>
      <c r="T726" s="1"/>
    </row>
    <row r="727" spans="1:20" x14ac:dyDescent="0.2">
      <c r="A727" t="str">
        <f>B727&amp;C727</f>
        <v/>
      </c>
      <c r="Q727" s="39"/>
      <c r="R727" s="2"/>
      <c r="S727" s="2"/>
      <c r="T727" s="1"/>
    </row>
    <row r="728" spans="1:20" x14ac:dyDescent="0.2">
      <c r="A728" t="str">
        <f>B728&amp;C728</f>
        <v/>
      </c>
      <c r="Q728" s="39"/>
      <c r="R728" s="2"/>
      <c r="S728" s="2"/>
      <c r="T728" s="1"/>
    </row>
    <row r="729" spans="1:20" x14ac:dyDescent="0.2">
      <c r="A729" t="str">
        <f>B729&amp;C729</f>
        <v/>
      </c>
      <c r="Q729" s="39"/>
      <c r="R729" s="2"/>
      <c r="S729" s="2"/>
      <c r="T729" s="1"/>
    </row>
    <row r="730" spans="1:20" x14ac:dyDescent="0.2">
      <c r="A730" t="str">
        <f>B730&amp;C730</f>
        <v/>
      </c>
      <c r="Q730" s="39"/>
      <c r="R730" s="2"/>
      <c r="S730" s="2"/>
      <c r="T730" s="1"/>
    </row>
    <row r="731" spans="1:20" x14ac:dyDescent="0.2">
      <c r="A731" t="str">
        <f>B731&amp;C731</f>
        <v/>
      </c>
      <c r="Q731" s="39"/>
      <c r="R731" s="2"/>
      <c r="S731" s="2"/>
      <c r="T731" s="1"/>
    </row>
    <row r="732" spans="1:20" x14ac:dyDescent="0.2">
      <c r="A732" t="str">
        <f>B732&amp;C732</f>
        <v/>
      </c>
      <c r="Q732" s="39"/>
      <c r="R732" s="2"/>
      <c r="S732" s="2"/>
      <c r="T732" s="1"/>
    </row>
    <row r="733" spans="1:20" x14ac:dyDescent="0.2">
      <c r="A733" t="str">
        <f>B733&amp;C733</f>
        <v/>
      </c>
      <c r="Q733" s="39"/>
      <c r="R733" s="2"/>
      <c r="S733" s="2"/>
      <c r="T733" s="1"/>
    </row>
    <row r="734" spans="1:20" x14ac:dyDescent="0.2">
      <c r="A734" t="str">
        <f>B734&amp;C734</f>
        <v/>
      </c>
      <c r="Q734" s="39"/>
      <c r="R734" s="2"/>
      <c r="S734" s="2"/>
      <c r="T734" s="1"/>
    </row>
    <row r="735" spans="1:20" x14ac:dyDescent="0.2">
      <c r="A735" t="str">
        <f>B735&amp;C735</f>
        <v/>
      </c>
      <c r="Q735" s="39"/>
      <c r="R735" s="2"/>
      <c r="S735" s="2"/>
      <c r="T735" s="1"/>
    </row>
    <row r="736" spans="1:20" x14ac:dyDescent="0.2">
      <c r="A736" t="str">
        <f>B736&amp;C736</f>
        <v/>
      </c>
      <c r="Q736" s="39"/>
      <c r="R736" s="2"/>
      <c r="S736" s="2"/>
      <c r="T736" s="1"/>
    </row>
    <row r="737" spans="1:20" x14ac:dyDescent="0.2">
      <c r="A737" t="str">
        <f>B737&amp;C737</f>
        <v/>
      </c>
      <c r="Q737" s="39"/>
      <c r="R737" s="2"/>
      <c r="S737" s="2"/>
      <c r="T737" s="1"/>
    </row>
    <row r="738" spans="1:20" x14ac:dyDescent="0.2">
      <c r="A738" t="str">
        <f>B738&amp;C738</f>
        <v/>
      </c>
      <c r="Q738" s="39"/>
      <c r="R738" s="2"/>
      <c r="S738" s="2"/>
      <c r="T738" s="1"/>
    </row>
    <row r="739" spans="1:20" x14ac:dyDescent="0.2">
      <c r="A739" t="str">
        <f>B739&amp;C739</f>
        <v/>
      </c>
      <c r="Q739" s="39"/>
      <c r="R739" s="2"/>
      <c r="S739" s="2"/>
      <c r="T739" s="1"/>
    </row>
    <row r="740" spans="1:20" x14ac:dyDescent="0.2">
      <c r="A740" t="str">
        <f>B740&amp;C740</f>
        <v/>
      </c>
      <c r="Q740" s="39"/>
      <c r="R740" s="2"/>
      <c r="S740" s="2"/>
      <c r="T740" s="1"/>
    </row>
    <row r="741" spans="1:20" x14ac:dyDescent="0.2">
      <c r="A741" t="str">
        <f>B741&amp;C741</f>
        <v/>
      </c>
      <c r="Q741" s="39"/>
      <c r="R741" s="2"/>
      <c r="S741" s="2"/>
      <c r="T741" s="1"/>
    </row>
    <row r="742" spans="1:20" x14ac:dyDescent="0.2">
      <c r="A742" t="str">
        <f>B742&amp;C742</f>
        <v/>
      </c>
      <c r="Q742" s="39"/>
      <c r="R742" s="2"/>
      <c r="S742" s="2"/>
      <c r="T742" s="1"/>
    </row>
    <row r="743" spans="1:20" x14ac:dyDescent="0.2">
      <c r="A743" t="str">
        <f>B743&amp;C743</f>
        <v/>
      </c>
      <c r="Q743" s="39"/>
      <c r="R743" s="2"/>
      <c r="S743" s="2"/>
      <c r="T743" s="1"/>
    </row>
    <row r="744" spans="1:20" x14ac:dyDescent="0.2">
      <c r="A744" t="str">
        <f>B744&amp;C744</f>
        <v/>
      </c>
      <c r="Q744" s="39"/>
      <c r="R744" s="2"/>
      <c r="S744" s="2"/>
      <c r="T744" s="1"/>
    </row>
    <row r="745" spans="1:20" x14ac:dyDescent="0.2">
      <c r="A745" t="str">
        <f>B745&amp;C745</f>
        <v/>
      </c>
      <c r="Q745" s="39"/>
      <c r="R745" s="2"/>
      <c r="S745" s="2"/>
      <c r="T745" s="1"/>
    </row>
    <row r="746" spans="1:20" x14ac:dyDescent="0.2">
      <c r="A746" t="str">
        <f>B746&amp;C746</f>
        <v/>
      </c>
      <c r="Q746" s="39"/>
      <c r="R746" s="2"/>
      <c r="S746" s="2"/>
      <c r="T746" s="1"/>
    </row>
    <row r="747" spans="1:20" x14ac:dyDescent="0.2">
      <c r="A747" t="str">
        <f>B747&amp;C747</f>
        <v/>
      </c>
      <c r="Q747" s="39"/>
      <c r="R747" s="2"/>
      <c r="S747" s="2"/>
      <c r="T747" s="1"/>
    </row>
    <row r="748" spans="1:20" x14ac:dyDescent="0.2">
      <c r="A748" t="str">
        <f>B748&amp;C748</f>
        <v/>
      </c>
      <c r="Q748" s="39"/>
      <c r="R748" s="2"/>
      <c r="S748" s="2"/>
      <c r="T748" s="1"/>
    </row>
    <row r="749" spans="1:20" x14ac:dyDescent="0.2">
      <c r="A749" t="str">
        <f>B749&amp;C749</f>
        <v/>
      </c>
      <c r="Q749" s="39"/>
      <c r="R749" s="2"/>
      <c r="S749" s="2"/>
      <c r="T749" s="1"/>
    </row>
    <row r="750" spans="1:20" x14ac:dyDescent="0.2">
      <c r="A750" t="str">
        <f>B750&amp;C750</f>
        <v/>
      </c>
      <c r="Q750" s="39"/>
      <c r="R750" s="2"/>
      <c r="S750" s="2"/>
      <c r="T750" s="1"/>
    </row>
    <row r="751" spans="1:20" x14ac:dyDescent="0.2">
      <c r="A751" t="str">
        <f>B751&amp;C751</f>
        <v/>
      </c>
      <c r="Q751" s="39"/>
      <c r="R751" s="2"/>
      <c r="S751" s="2"/>
      <c r="T751" s="1"/>
    </row>
    <row r="752" spans="1:20" x14ac:dyDescent="0.2">
      <c r="A752" t="str">
        <f>B752&amp;C752</f>
        <v/>
      </c>
      <c r="Q752" s="39"/>
      <c r="R752" s="2"/>
      <c r="S752" s="2"/>
      <c r="T752" s="1"/>
    </row>
    <row r="753" spans="1:20" x14ac:dyDescent="0.2">
      <c r="A753" t="str">
        <f>B753&amp;C753</f>
        <v/>
      </c>
      <c r="Q753" s="39"/>
      <c r="R753" s="2"/>
      <c r="S753" s="2"/>
      <c r="T753" s="1"/>
    </row>
    <row r="754" spans="1:20" x14ac:dyDescent="0.2">
      <c r="A754" t="str">
        <f>B754&amp;C754</f>
        <v/>
      </c>
      <c r="Q754" s="39"/>
      <c r="R754" s="2"/>
      <c r="S754" s="2"/>
      <c r="T754" s="1"/>
    </row>
    <row r="755" spans="1:20" x14ac:dyDescent="0.2">
      <c r="A755" t="str">
        <f>B755&amp;C755</f>
        <v/>
      </c>
      <c r="Q755" s="39"/>
      <c r="R755" s="2"/>
      <c r="S755" s="2"/>
      <c r="T755" s="1"/>
    </row>
    <row r="756" spans="1:20" x14ac:dyDescent="0.2">
      <c r="A756" t="str">
        <f>B756&amp;C756</f>
        <v/>
      </c>
      <c r="Q756" s="39"/>
      <c r="R756" s="2"/>
      <c r="S756" s="2"/>
      <c r="T756" s="1"/>
    </row>
    <row r="757" spans="1:20" x14ac:dyDescent="0.2">
      <c r="A757" t="str">
        <f>B757&amp;C757</f>
        <v/>
      </c>
      <c r="Q757" s="39"/>
      <c r="R757" s="2"/>
      <c r="S757" s="2"/>
      <c r="T757" s="1"/>
    </row>
    <row r="758" spans="1:20" x14ac:dyDescent="0.2">
      <c r="A758" t="str">
        <f>B758&amp;C758</f>
        <v/>
      </c>
      <c r="Q758" s="39"/>
      <c r="R758" s="2"/>
      <c r="S758" s="2"/>
      <c r="T758" s="1"/>
    </row>
    <row r="759" spans="1:20" x14ac:dyDescent="0.2">
      <c r="A759" t="str">
        <f>B759&amp;C759</f>
        <v/>
      </c>
      <c r="Q759" s="39"/>
      <c r="R759" s="2"/>
      <c r="S759" s="2"/>
      <c r="T759" s="1"/>
    </row>
    <row r="760" spans="1:20" x14ac:dyDescent="0.2">
      <c r="A760" t="str">
        <f>B760&amp;C760</f>
        <v/>
      </c>
      <c r="Q760" s="39"/>
      <c r="R760" s="2"/>
      <c r="S760" s="2"/>
      <c r="T760" s="1"/>
    </row>
    <row r="761" spans="1:20" x14ac:dyDescent="0.2">
      <c r="A761" t="str">
        <f>B761&amp;C761</f>
        <v/>
      </c>
      <c r="Q761" s="39"/>
      <c r="R761" s="2"/>
      <c r="S761" s="2"/>
      <c r="T761" s="1"/>
    </row>
    <row r="762" spans="1:20" x14ac:dyDescent="0.2">
      <c r="A762" t="str">
        <f>B762&amp;C762</f>
        <v/>
      </c>
      <c r="Q762" s="39"/>
      <c r="R762" s="2"/>
      <c r="S762" s="2"/>
      <c r="T762" s="1"/>
    </row>
    <row r="763" spans="1:20" x14ac:dyDescent="0.2">
      <c r="A763" t="str">
        <f>B763&amp;C763</f>
        <v/>
      </c>
      <c r="Q763" s="39"/>
      <c r="R763" s="2"/>
      <c r="S763" s="2"/>
      <c r="T763" s="1"/>
    </row>
    <row r="764" spans="1:20" x14ac:dyDescent="0.2">
      <c r="A764" t="str">
        <f>B764&amp;C764</f>
        <v/>
      </c>
      <c r="Q764" s="39"/>
      <c r="R764" s="2"/>
      <c r="S764" s="2"/>
      <c r="T764" s="1"/>
    </row>
    <row r="765" spans="1:20" x14ac:dyDescent="0.2">
      <c r="A765" t="str">
        <f>B765&amp;C765</f>
        <v/>
      </c>
      <c r="Q765" s="39"/>
      <c r="R765" s="2"/>
      <c r="S765" s="2"/>
      <c r="T765" s="1"/>
    </row>
    <row r="766" spans="1:20" x14ac:dyDescent="0.2">
      <c r="A766" t="str">
        <f>B766&amp;C766</f>
        <v/>
      </c>
      <c r="Q766" s="39"/>
      <c r="R766" s="2"/>
      <c r="S766" s="2"/>
      <c r="T766" s="1"/>
    </row>
    <row r="767" spans="1:20" x14ac:dyDescent="0.2">
      <c r="A767" t="str">
        <f>B767&amp;C767</f>
        <v/>
      </c>
      <c r="Q767" s="39"/>
      <c r="R767" s="2"/>
      <c r="S767" s="2"/>
      <c r="T767" s="1"/>
    </row>
    <row r="768" spans="1:20" x14ac:dyDescent="0.2">
      <c r="A768" t="str">
        <f>B768&amp;C768</f>
        <v/>
      </c>
      <c r="Q768" s="39"/>
      <c r="R768" s="2"/>
      <c r="S768" s="2"/>
      <c r="T768" s="1"/>
    </row>
    <row r="769" spans="1:20" x14ac:dyDescent="0.2">
      <c r="A769" t="str">
        <f>B769&amp;C769</f>
        <v/>
      </c>
      <c r="Q769" s="39"/>
      <c r="R769" s="2"/>
      <c r="S769" s="2"/>
      <c r="T769" s="1"/>
    </row>
    <row r="770" spans="1:20" x14ac:dyDescent="0.2">
      <c r="A770" t="str">
        <f>B770&amp;C770</f>
        <v/>
      </c>
      <c r="Q770" s="39"/>
      <c r="R770" s="2"/>
      <c r="S770" s="2"/>
      <c r="T770" s="1"/>
    </row>
    <row r="771" spans="1:20" x14ac:dyDescent="0.2">
      <c r="A771" t="str">
        <f>B771&amp;C771</f>
        <v/>
      </c>
      <c r="Q771" s="39"/>
      <c r="R771" s="2"/>
      <c r="S771" s="2"/>
      <c r="T771" s="1"/>
    </row>
    <row r="772" spans="1:20" x14ac:dyDescent="0.2">
      <c r="A772" t="str">
        <f>B772&amp;C772</f>
        <v/>
      </c>
      <c r="Q772" s="39"/>
      <c r="R772" s="2"/>
      <c r="S772" s="2"/>
      <c r="T772" s="1"/>
    </row>
    <row r="773" spans="1:20" x14ac:dyDescent="0.2">
      <c r="A773" t="str">
        <f>B773&amp;C773</f>
        <v/>
      </c>
      <c r="Q773" s="39"/>
      <c r="R773" s="2"/>
      <c r="S773" s="2"/>
      <c r="T773" s="1"/>
    </row>
    <row r="774" spans="1:20" x14ac:dyDescent="0.2">
      <c r="A774" t="str">
        <f>B774&amp;C774</f>
        <v/>
      </c>
      <c r="Q774" s="39"/>
      <c r="R774" s="2"/>
      <c r="S774" s="2"/>
      <c r="T774" s="1"/>
    </row>
    <row r="775" spans="1:20" x14ac:dyDescent="0.2">
      <c r="A775" t="str">
        <f>B775&amp;C775</f>
        <v/>
      </c>
      <c r="Q775" s="39"/>
      <c r="R775" s="2"/>
      <c r="S775" s="2"/>
      <c r="T775" s="1"/>
    </row>
    <row r="776" spans="1:20" x14ac:dyDescent="0.2">
      <c r="A776" t="str">
        <f>B776&amp;C776</f>
        <v/>
      </c>
      <c r="Q776" s="39"/>
      <c r="R776" s="2"/>
      <c r="S776" s="2"/>
      <c r="T776" s="1"/>
    </row>
    <row r="777" spans="1:20" x14ac:dyDescent="0.2">
      <c r="A777" t="str">
        <f>B777&amp;C777</f>
        <v/>
      </c>
      <c r="Q777" s="39"/>
      <c r="R777" s="2"/>
      <c r="S777" s="2"/>
      <c r="T777" s="1"/>
    </row>
    <row r="778" spans="1:20" x14ac:dyDescent="0.2">
      <c r="A778" t="str">
        <f>B778&amp;C778</f>
        <v/>
      </c>
      <c r="Q778" s="39"/>
      <c r="R778" s="2"/>
      <c r="S778" s="2"/>
      <c r="T778" s="1"/>
    </row>
    <row r="779" spans="1:20" x14ac:dyDescent="0.2">
      <c r="A779" t="str">
        <f>B779&amp;C779</f>
        <v/>
      </c>
      <c r="Q779" s="39"/>
      <c r="R779" s="2"/>
      <c r="S779" s="2"/>
      <c r="T779" s="1"/>
    </row>
    <row r="780" spans="1:20" x14ac:dyDescent="0.2">
      <c r="A780" t="str">
        <f>B780&amp;C780</f>
        <v/>
      </c>
      <c r="Q780" s="39"/>
      <c r="R780" s="2"/>
      <c r="S780" s="2"/>
      <c r="T780" s="1"/>
    </row>
    <row r="781" spans="1:20" x14ac:dyDescent="0.2">
      <c r="A781" t="str">
        <f>B781&amp;C781</f>
        <v/>
      </c>
      <c r="Q781" s="39"/>
      <c r="R781" s="2"/>
      <c r="S781" s="2"/>
      <c r="T781" s="1"/>
    </row>
    <row r="782" spans="1:20" x14ac:dyDescent="0.2">
      <c r="A782" t="str">
        <f>B782&amp;C782</f>
        <v/>
      </c>
      <c r="Q782" s="39"/>
      <c r="R782" s="2"/>
      <c r="S782" s="2"/>
      <c r="T782" s="1"/>
    </row>
    <row r="783" spans="1:20" x14ac:dyDescent="0.2">
      <c r="A783" t="str">
        <f>B783&amp;C783</f>
        <v/>
      </c>
      <c r="Q783" s="39"/>
      <c r="R783" s="2"/>
      <c r="S783" s="2"/>
      <c r="T783" s="1"/>
    </row>
    <row r="784" spans="1:20" x14ac:dyDescent="0.2">
      <c r="A784" t="str">
        <f>B784&amp;C784</f>
        <v/>
      </c>
      <c r="Q784" s="39"/>
      <c r="R784" s="2"/>
      <c r="S784" s="2"/>
      <c r="T784" s="1"/>
    </row>
    <row r="785" spans="1:20" x14ac:dyDescent="0.2">
      <c r="A785" t="str">
        <f>B785&amp;C785</f>
        <v/>
      </c>
      <c r="Q785" s="39"/>
      <c r="R785" s="2"/>
      <c r="S785" s="2"/>
      <c r="T785" s="1"/>
    </row>
    <row r="786" spans="1:20" x14ac:dyDescent="0.2">
      <c r="A786" t="str">
        <f>B786&amp;C786</f>
        <v/>
      </c>
      <c r="Q786" s="39"/>
      <c r="R786" s="2"/>
      <c r="S786" s="2"/>
      <c r="T786" s="1"/>
    </row>
    <row r="787" spans="1:20" x14ac:dyDescent="0.2">
      <c r="A787" t="str">
        <f>B787&amp;C787</f>
        <v/>
      </c>
      <c r="Q787" s="39"/>
      <c r="R787" s="2"/>
      <c r="S787" s="2"/>
      <c r="T787" s="1"/>
    </row>
    <row r="788" spans="1:20" x14ac:dyDescent="0.2">
      <c r="A788" t="str">
        <f>B788&amp;C788</f>
        <v/>
      </c>
      <c r="Q788" s="39"/>
      <c r="R788" s="2"/>
      <c r="S788" s="2"/>
      <c r="T788" s="1"/>
    </row>
    <row r="789" spans="1:20" x14ac:dyDescent="0.2">
      <c r="A789" t="str">
        <f>B789&amp;C789</f>
        <v/>
      </c>
      <c r="Q789" s="39"/>
      <c r="R789" s="2"/>
      <c r="S789" s="2"/>
      <c r="T789" s="1"/>
    </row>
    <row r="790" spans="1:20" x14ac:dyDescent="0.2">
      <c r="A790" t="str">
        <f>B790&amp;C790</f>
        <v/>
      </c>
      <c r="Q790" s="39"/>
      <c r="R790" s="2"/>
      <c r="S790" s="2"/>
      <c r="T790" s="1"/>
    </row>
    <row r="791" spans="1:20" x14ac:dyDescent="0.2">
      <c r="A791" t="str">
        <f>B791&amp;C791</f>
        <v/>
      </c>
      <c r="Q791" s="39"/>
      <c r="R791" s="2"/>
      <c r="S791" s="2"/>
      <c r="T791" s="1"/>
    </row>
    <row r="792" spans="1:20" x14ac:dyDescent="0.2">
      <c r="A792" t="str">
        <f>B792&amp;C792</f>
        <v/>
      </c>
      <c r="Q792" s="39"/>
      <c r="R792" s="2"/>
      <c r="S792" s="2"/>
      <c r="T792" s="1"/>
    </row>
    <row r="793" spans="1:20" x14ac:dyDescent="0.2">
      <c r="A793" t="str">
        <f>B793&amp;C793</f>
        <v/>
      </c>
      <c r="Q793" s="39"/>
      <c r="R793" s="2"/>
      <c r="S793" s="2"/>
      <c r="T793" s="1"/>
    </row>
    <row r="794" spans="1:20" x14ac:dyDescent="0.2">
      <c r="A794" t="str">
        <f>B794&amp;C794</f>
        <v/>
      </c>
      <c r="Q794" s="39"/>
      <c r="R794" s="2"/>
      <c r="S794" s="2"/>
      <c r="T794" s="1"/>
    </row>
    <row r="795" spans="1:20" x14ac:dyDescent="0.2">
      <c r="A795" t="str">
        <f>B795&amp;C795</f>
        <v/>
      </c>
      <c r="Q795" s="39"/>
      <c r="R795" s="2"/>
      <c r="S795" s="2"/>
      <c r="T795" s="1"/>
    </row>
    <row r="796" spans="1:20" x14ac:dyDescent="0.2">
      <c r="A796" t="str">
        <f>B796&amp;C796</f>
        <v/>
      </c>
      <c r="Q796" s="39"/>
      <c r="R796" s="2"/>
      <c r="S796" s="2"/>
      <c r="T796" s="1"/>
    </row>
    <row r="797" spans="1:20" x14ac:dyDescent="0.2">
      <c r="A797" t="str">
        <f>B797&amp;C797</f>
        <v/>
      </c>
      <c r="Q797" s="39"/>
      <c r="R797" s="2"/>
      <c r="S797" s="2"/>
      <c r="T797" s="1"/>
    </row>
    <row r="798" spans="1:20" x14ac:dyDescent="0.2">
      <c r="A798" t="str">
        <f>B798&amp;C798</f>
        <v/>
      </c>
      <c r="Q798" s="39"/>
      <c r="R798" s="2"/>
      <c r="S798" s="2"/>
      <c r="T798" s="1"/>
    </row>
    <row r="799" spans="1:20" x14ac:dyDescent="0.2">
      <c r="A799" t="str">
        <f>B799&amp;C799</f>
        <v/>
      </c>
      <c r="Q799" s="39"/>
      <c r="R799" s="2"/>
      <c r="S799" s="2"/>
      <c r="T799" s="1"/>
    </row>
    <row r="800" spans="1:20" x14ac:dyDescent="0.2">
      <c r="A800" t="str">
        <f>B800&amp;C800</f>
        <v/>
      </c>
      <c r="Q800" s="39"/>
      <c r="R800" s="2"/>
      <c r="S800" s="2"/>
      <c r="T800" s="1"/>
    </row>
    <row r="801" spans="1:20" x14ac:dyDescent="0.2">
      <c r="A801" t="str">
        <f>B801&amp;C801</f>
        <v/>
      </c>
      <c r="Q801" s="39"/>
      <c r="R801" s="2"/>
      <c r="S801" s="2"/>
      <c r="T801" s="1"/>
    </row>
    <row r="802" spans="1:20" x14ac:dyDescent="0.2">
      <c r="A802" t="str">
        <f>B802&amp;C802</f>
        <v/>
      </c>
      <c r="Q802" s="39"/>
      <c r="R802" s="2"/>
      <c r="S802" s="2"/>
      <c r="T802" s="1"/>
    </row>
    <row r="803" spans="1:20" x14ac:dyDescent="0.2">
      <c r="A803" t="str">
        <f>B803&amp;C803</f>
        <v/>
      </c>
      <c r="Q803" s="39"/>
      <c r="R803" s="2"/>
      <c r="S803" s="2"/>
      <c r="T803" s="1"/>
    </row>
    <row r="804" spans="1:20" x14ac:dyDescent="0.2">
      <c r="A804" t="str">
        <f>B804&amp;C804</f>
        <v/>
      </c>
      <c r="Q804" s="39"/>
      <c r="R804" s="2"/>
      <c r="S804" s="2"/>
      <c r="T804" s="1"/>
    </row>
    <row r="805" spans="1:20" x14ac:dyDescent="0.2">
      <c r="A805" t="str">
        <f>B805&amp;C805</f>
        <v/>
      </c>
      <c r="Q805" s="39"/>
      <c r="R805" s="2"/>
      <c r="S805" s="2"/>
      <c r="T805" s="1"/>
    </row>
    <row r="806" spans="1:20" x14ac:dyDescent="0.2">
      <c r="A806" t="str">
        <f>B806&amp;C806</f>
        <v/>
      </c>
      <c r="Q806" s="39"/>
      <c r="R806" s="2"/>
      <c r="S806" s="2"/>
      <c r="T806" s="1"/>
    </row>
    <row r="807" spans="1:20" x14ac:dyDescent="0.2">
      <c r="A807" t="str">
        <f>B807&amp;C807</f>
        <v/>
      </c>
      <c r="Q807" s="39"/>
      <c r="R807" s="2"/>
      <c r="S807" s="2"/>
      <c r="T807" s="1"/>
    </row>
    <row r="808" spans="1:20" x14ac:dyDescent="0.2">
      <c r="A808" t="str">
        <f>B808&amp;C808</f>
        <v/>
      </c>
      <c r="Q808" s="39"/>
      <c r="R808" s="2"/>
      <c r="S808" s="2"/>
      <c r="T808" s="1"/>
    </row>
    <row r="809" spans="1:20" x14ac:dyDescent="0.2">
      <c r="A809" t="str">
        <f>B809&amp;C809</f>
        <v/>
      </c>
      <c r="Q809" s="39"/>
      <c r="R809" s="2"/>
      <c r="S809" s="2"/>
      <c r="T809" s="1"/>
    </row>
    <row r="810" spans="1:20" x14ac:dyDescent="0.2">
      <c r="A810" t="str">
        <f>B810&amp;C810</f>
        <v/>
      </c>
      <c r="Q810" s="39"/>
      <c r="R810" s="2"/>
      <c r="S810" s="2"/>
      <c r="T810" s="1"/>
    </row>
    <row r="811" spans="1:20" x14ac:dyDescent="0.2">
      <c r="A811" t="str">
        <f>B811&amp;C811</f>
        <v/>
      </c>
      <c r="Q811" s="39"/>
      <c r="R811" s="2"/>
      <c r="S811" s="2"/>
      <c r="T811" s="1"/>
    </row>
    <row r="812" spans="1:20" x14ac:dyDescent="0.2">
      <c r="A812" t="str">
        <f>B812&amp;C812</f>
        <v/>
      </c>
      <c r="Q812" s="39"/>
      <c r="R812" s="2"/>
      <c r="S812" s="2"/>
      <c r="T812" s="1"/>
    </row>
    <row r="813" spans="1:20" x14ac:dyDescent="0.2">
      <c r="A813" t="str">
        <f>B813&amp;C813</f>
        <v/>
      </c>
      <c r="Q813" s="39"/>
      <c r="R813" s="2"/>
      <c r="S813" s="2"/>
      <c r="T813" s="1"/>
    </row>
    <row r="814" spans="1:20" x14ac:dyDescent="0.2">
      <c r="A814" t="str">
        <f>B814&amp;C814</f>
        <v/>
      </c>
      <c r="Q814" s="39"/>
      <c r="R814" s="2"/>
      <c r="S814" s="2"/>
      <c r="T814" s="1"/>
    </row>
    <row r="815" spans="1:20" x14ac:dyDescent="0.2">
      <c r="A815" t="str">
        <f>B815&amp;C815</f>
        <v/>
      </c>
      <c r="Q815" s="39"/>
      <c r="R815" s="2"/>
      <c r="S815" s="2"/>
      <c r="T815" s="1"/>
    </row>
    <row r="816" spans="1:20" x14ac:dyDescent="0.2">
      <c r="A816" t="str">
        <f>B816&amp;C816</f>
        <v/>
      </c>
      <c r="Q816" s="39"/>
      <c r="R816" s="2"/>
      <c r="S816" s="2"/>
      <c r="T816" s="1"/>
    </row>
    <row r="817" spans="1:20" x14ac:dyDescent="0.2">
      <c r="A817" t="str">
        <f>B817&amp;C817</f>
        <v/>
      </c>
      <c r="Q817" s="39"/>
      <c r="R817" s="2"/>
      <c r="S817" s="2"/>
      <c r="T817" s="1"/>
    </row>
    <row r="818" spans="1:20" x14ac:dyDescent="0.2">
      <c r="A818" t="str">
        <f>B818&amp;C818</f>
        <v/>
      </c>
      <c r="Q818" s="39"/>
      <c r="R818" s="2"/>
      <c r="S818" s="2"/>
      <c r="T818" s="1"/>
    </row>
    <row r="819" spans="1:20" x14ac:dyDescent="0.2">
      <c r="A819" t="str">
        <f>B819&amp;C819</f>
        <v/>
      </c>
      <c r="Q819" s="39"/>
      <c r="R819" s="2"/>
      <c r="S819" s="2"/>
      <c r="T819" s="1"/>
    </row>
    <row r="820" spans="1:20" x14ac:dyDescent="0.2">
      <c r="A820" t="str">
        <f>B820&amp;C820</f>
        <v/>
      </c>
      <c r="Q820" s="39"/>
      <c r="R820" s="2"/>
      <c r="S820" s="2"/>
      <c r="T820" s="1"/>
    </row>
    <row r="821" spans="1:20" x14ac:dyDescent="0.2">
      <c r="A821" t="str">
        <f>B821&amp;C821</f>
        <v/>
      </c>
      <c r="Q821" s="39"/>
      <c r="R821" s="2"/>
      <c r="S821" s="2"/>
      <c r="T821" s="1"/>
    </row>
    <row r="822" spans="1:20" x14ac:dyDescent="0.2">
      <c r="A822" t="str">
        <f>B822&amp;C822</f>
        <v/>
      </c>
      <c r="Q822" s="39"/>
      <c r="R822" s="2"/>
      <c r="S822" s="2"/>
      <c r="T822" s="1"/>
    </row>
    <row r="823" spans="1:20" x14ac:dyDescent="0.2">
      <c r="A823" t="str">
        <f>B823&amp;C823</f>
        <v/>
      </c>
      <c r="Q823" s="39"/>
      <c r="R823" s="2"/>
      <c r="S823" s="2"/>
      <c r="T823" s="1"/>
    </row>
    <row r="824" spans="1:20" x14ac:dyDescent="0.2">
      <c r="A824" t="str">
        <f>B824&amp;C824</f>
        <v/>
      </c>
      <c r="Q824" s="39"/>
      <c r="R824" s="2"/>
      <c r="S824" s="2"/>
      <c r="T824" s="1"/>
    </row>
    <row r="825" spans="1:20" x14ac:dyDescent="0.2">
      <c r="A825" t="str">
        <f>B825&amp;C825</f>
        <v/>
      </c>
      <c r="Q825" s="39"/>
      <c r="R825" s="2"/>
      <c r="S825" s="2"/>
      <c r="T825" s="1"/>
    </row>
    <row r="826" spans="1:20" x14ac:dyDescent="0.2">
      <c r="A826" t="str">
        <f>B826&amp;C826</f>
        <v/>
      </c>
      <c r="Q826" s="39"/>
      <c r="R826" s="2"/>
      <c r="S826" s="2"/>
      <c r="T826" s="1"/>
    </row>
    <row r="827" spans="1:20" x14ac:dyDescent="0.2">
      <c r="A827" t="str">
        <f>B827&amp;C827</f>
        <v/>
      </c>
      <c r="Q827" s="39"/>
      <c r="R827" s="2"/>
      <c r="S827" s="2"/>
      <c r="T827" s="1"/>
    </row>
    <row r="828" spans="1:20" x14ac:dyDescent="0.2">
      <c r="A828" t="str">
        <f>B828&amp;C828</f>
        <v/>
      </c>
      <c r="Q828" s="39"/>
      <c r="R828" s="2"/>
      <c r="S828" s="2"/>
      <c r="T828" s="1"/>
    </row>
    <row r="829" spans="1:20" x14ac:dyDescent="0.2">
      <c r="A829" t="str">
        <f>B829&amp;C829</f>
        <v/>
      </c>
      <c r="Q829" s="39"/>
      <c r="R829" s="2"/>
      <c r="S829" s="2"/>
      <c r="T829" s="1"/>
    </row>
    <row r="830" spans="1:20" x14ac:dyDescent="0.2">
      <c r="A830" t="str">
        <f>B830&amp;C830</f>
        <v/>
      </c>
      <c r="Q830" s="39"/>
      <c r="R830" s="2"/>
      <c r="S830" s="2"/>
      <c r="T830" s="1"/>
    </row>
    <row r="831" spans="1:20" x14ac:dyDescent="0.2">
      <c r="A831" t="str">
        <f>B831&amp;C831</f>
        <v/>
      </c>
      <c r="Q831" s="39"/>
      <c r="R831" s="2"/>
      <c r="S831" s="2"/>
      <c r="T831" s="1"/>
    </row>
    <row r="832" spans="1:20" x14ac:dyDescent="0.2">
      <c r="A832" t="str">
        <f>B832&amp;C832</f>
        <v/>
      </c>
      <c r="Q832" s="39"/>
      <c r="R832" s="2"/>
      <c r="S832" s="2"/>
      <c r="T832" s="1"/>
    </row>
    <row r="833" spans="1:20" x14ac:dyDescent="0.2">
      <c r="A833" t="str">
        <f>B833&amp;C833</f>
        <v/>
      </c>
      <c r="Q833" s="39"/>
      <c r="R833" s="2"/>
      <c r="S833" s="2"/>
      <c r="T833" s="1"/>
    </row>
    <row r="834" spans="1:20" x14ac:dyDescent="0.2">
      <c r="A834" t="str">
        <f>B834&amp;C834</f>
        <v/>
      </c>
      <c r="Q834" s="39"/>
      <c r="R834" s="2"/>
      <c r="S834" s="2"/>
      <c r="T834" s="1"/>
    </row>
    <row r="835" spans="1:20" x14ac:dyDescent="0.2">
      <c r="A835" t="str">
        <f>B835&amp;C835</f>
        <v/>
      </c>
      <c r="Q835" s="39"/>
      <c r="R835" s="2"/>
      <c r="S835" s="2"/>
      <c r="T835" s="1"/>
    </row>
    <row r="836" spans="1:20" x14ac:dyDescent="0.2">
      <c r="A836" t="str">
        <f>B836&amp;C836</f>
        <v/>
      </c>
      <c r="Q836" s="39"/>
      <c r="R836" s="2"/>
      <c r="S836" s="2"/>
      <c r="T836" s="1"/>
    </row>
    <row r="837" spans="1:20" x14ac:dyDescent="0.2">
      <c r="A837" t="str">
        <f>B837&amp;C837</f>
        <v/>
      </c>
      <c r="Q837" s="39"/>
      <c r="R837" s="2"/>
      <c r="S837" s="2"/>
      <c r="T837" s="1"/>
    </row>
    <row r="838" spans="1:20" x14ac:dyDescent="0.2">
      <c r="A838" t="str">
        <f>B838&amp;C838</f>
        <v/>
      </c>
      <c r="Q838" s="39"/>
      <c r="R838" s="2"/>
      <c r="S838" s="2"/>
      <c r="T838" s="1"/>
    </row>
    <row r="839" spans="1:20" x14ac:dyDescent="0.2">
      <c r="A839" t="str">
        <f>B839&amp;C839</f>
        <v/>
      </c>
      <c r="Q839" s="39"/>
      <c r="R839" s="2"/>
      <c r="S839" s="2"/>
      <c r="T839" s="1"/>
    </row>
    <row r="840" spans="1:20" x14ac:dyDescent="0.2">
      <c r="A840" t="str">
        <f>B840&amp;C840</f>
        <v/>
      </c>
      <c r="Q840" s="39"/>
      <c r="R840" s="2"/>
      <c r="S840" s="2"/>
      <c r="T840" s="1"/>
    </row>
    <row r="841" spans="1:20" x14ac:dyDescent="0.2">
      <c r="A841" t="str">
        <f>B841&amp;C841</f>
        <v/>
      </c>
      <c r="Q841" s="39"/>
      <c r="R841" s="2"/>
      <c r="S841" s="2"/>
      <c r="T841" s="1"/>
    </row>
    <row r="842" spans="1:20" x14ac:dyDescent="0.2">
      <c r="A842" t="str">
        <f>B842&amp;C842</f>
        <v/>
      </c>
      <c r="Q842" s="39"/>
      <c r="R842" s="2"/>
      <c r="S842" s="2"/>
      <c r="T842" s="1"/>
    </row>
    <row r="843" spans="1:20" x14ac:dyDescent="0.2">
      <c r="A843" t="str">
        <f>B843&amp;C843</f>
        <v/>
      </c>
      <c r="Q843" s="39"/>
      <c r="R843" s="2"/>
      <c r="S843" s="2"/>
      <c r="T843" s="1"/>
    </row>
    <row r="844" spans="1:20" x14ac:dyDescent="0.2">
      <c r="A844" t="str">
        <f>B844&amp;C844</f>
        <v/>
      </c>
      <c r="Q844" s="39"/>
      <c r="R844" s="2"/>
      <c r="S844" s="2"/>
      <c r="T844" s="1"/>
    </row>
    <row r="845" spans="1:20" x14ac:dyDescent="0.2">
      <c r="A845" t="str">
        <f>B845&amp;C845</f>
        <v/>
      </c>
      <c r="Q845" s="39"/>
      <c r="R845" s="2"/>
      <c r="S845" s="2"/>
      <c r="T845" s="1"/>
    </row>
    <row r="846" spans="1:20" x14ac:dyDescent="0.2">
      <c r="A846" t="str">
        <f>B846&amp;C846</f>
        <v/>
      </c>
      <c r="Q846" s="39"/>
      <c r="R846" s="2"/>
      <c r="S846" s="2"/>
      <c r="T846" s="1"/>
    </row>
    <row r="847" spans="1:20" x14ac:dyDescent="0.2">
      <c r="A847" t="str">
        <f>B847&amp;C847</f>
        <v/>
      </c>
      <c r="Q847" s="39"/>
      <c r="R847" s="2"/>
      <c r="S847" s="2"/>
      <c r="T847" s="1"/>
    </row>
    <row r="848" spans="1:20" x14ac:dyDescent="0.2">
      <c r="A848" t="str">
        <f>B848&amp;C848</f>
        <v/>
      </c>
      <c r="Q848" s="39"/>
      <c r="R848" s="2"/>
      <c r="S848" s="2"/>
      <c r="T848" s="1"/>
    </row>
    <row r="849" spans="1:20" x14ac:dyDescent="0.2">
      <c r="A849" t="str">
        <f>B849&amp;C849</f>
        <v/>
      </c>
      <c r="Q849" s="39"/>
      <c r="R849" s="2"/>
      <c r="S849" s="2"/>
      <c r="T849" s="1"/>
    </row>
    <row r="850" spans="1:20" x14ac:dyDescent="0.2">
      <c r="A850" t="str">
        <f>B850&amp;C850</f>
        <v/>
      </c>
      <c r="Q850" s="39"/>
      <c r="R850" s="2"/>
      <c r="S850" s="2"/>
      <c r="T850" s="1"/>
    </row>
    <row r="851" spans="1:20" x14ac:dyDescent="0.2">
      <c r="A851" t="str">
        <f>B851&amp;C851</f>
        <v/>
      </c>
      <c r="Q851" s="39"/>
      <c r="R851" s="2"/>
      <c r="S851" s="2"/>
      <c r="T851" s="1"/>
    </row>
    <row r="852" spans="1:20" x14ac:dyDescent="0.2">
      <c r="A852" t="str">
        <f>B852&amp;C852</f>
        <v/>
      </c>
      <c r="Q852" s="39"/>
      <c r="R852" s="2"/>
      <c r="S852" s="2"/>
      <c r="T852" s="1"/>
    </row>
    <row r="853" spans="1:20" x14ac:dyDescent="0.2">
      <c r="A853" t="str">
        <f>B853&amp;C853</f>
        <v/>
      </c>
      <c r="Q853" s="39"/>
      <c r="R853" s="2"/>
      <c r="S853" s="2"/>
      <c r="T853" s="1"/>
    </row>
    <row r="854" spans="1:20" x14ac:dyDescent="0.2">
      <c r="A854" t="str">
        <f>B854&amp;C854</f>
        <v/>
      </c>
      <c r="Q854" s="39"/>
      <c r="R854" s="2"/>
      <c r="S854" s="2"/>
      <c r="T854" s="1"/>
    </row>
    <row r="855" spans="1:20" x14ac:dyDescent="0.2">
      <c r="A855" t="str">
        <f>B855&amp;C855</f>
        <v/>
      </c>
      <c r="Q855" s="39"/>
      <c r="R855" s="2"/>
      <c r="S855" s="2"/>
      <c r="T855" s="1"/>
    </row>
    <row r="856" spans="1:20" x14ac:dyDescent="0.2">
      <c r="A856" t="str">
        <f>B856&amp;C856</f>
        <v/>
      </c>
      <c r="Q856" s="39"/>
      <c r="R856" s="2"/>
      <c r="S856" s="2"/>
      <c r="T856" s="1"/>
    </row>
    <row r="857" spans="1:20" x14ac:dyDescent="0.2">
      <c r="A857" t="str">
        <f>B857&amp;C857</f>
        <v/>
      </c>
      <c r="Q857" s="39"/>
      <c r="R857" s="2"/>
      <c r="S857" s="2"/>
      <c r="T857" s="1"/>
    </row>
    <row r="858" spans="1:20" x14ac:dyDescent="0.2">
      <c r="A858" t="str">
        <f>B858&amp;C858</f>
        <v/>
      </c>
      <c r="Q858" s="39"/>
      <c r="R858" s="2"/>
      <c r="S858" s="2"/>
      <c r="T858" s="1"/>
    </row>
    <row r="859" spans="1:20" x14ac:dyDescent="0.2">
      <c r="A859" t="str">
        <f>B859&amp;C859</f>
        <v/>
      </c>
      <c r="Q859" s="39"/>
      <c r="R859" s="2"/>
      <c r="S859" s="2"/>
      <c r="T859" s="1"/>
    </row>
    <row r="860" spans="1:20" x14ac:dyDescent="0.2">
      <c r="A860" t="str">
        <f>B860&amp;C860</f>
        <v/>
      </c>
      <c r="Q860" s="39"/>
      <c r="R860" s="2"/>
      <c r="S860" s="2"/>
      <c r="T860" s="1"/>
    </row>
    <row r="861" spans="1:20" x14ac:dyDescent="0.2">
      <c r="A861" t="str">
        <f>B861&amp;C861</f>
        <v/>
      </c>
      <c r="Q861" s="39"/>
      <c r="R861" s="2"/>
      <c r="S861" s="2"/>
      <c r="T861" s="1"/>
    </row>
    <row r="862" spans="1:20" x14ac:dyDescent="0.2">
      <c r="A862" t="str">
        <f>B862&amp;C862</f>
        <v/>
      </c>
      <c r="Q862" s="39"/>
      <c r="R862" s="2"/>
      <c r="S862" s="2"/>
      <c r="T862" s="1"/>
    </row>
    <row r="863" spans="1:20" x14ac:dyDescent="0.2">
      <c r="A863" t="str">
        <f>B863&amp;C863</f>
        <v/>
      </c>
      <c r="Q863" s="39"/>
      <c r="R863" s="2"/>
      <c r="S863" s="2"/>
      <c r="T863" s="1"/>
    </row>
    <row r="864" spans="1:20" x14ac:dyDescent="0.2">
      <c r="A864" t="str">
        <f>B864&amp;C864</f>
        <v/>
      </c>
      <c r="Q864" s="39"/>
      <c r="R864" s="2"/>
      <c r="S864" s="2"/>
      <c r="T864" s="1"/>
    </row>
    <row r="865" spans="1:20" x14ac:dyDescent="0.2">
      <c r="A865" t="str">
        <f>B865&amp;C865</f>
        <v/>
      </c>
      <c r="Q865" s="39"/>
      <c r="R865" s="2"/>
      <c r="S865" s="2"/>
      <c r="T865" s="1"/>
    </row>
    <row r="866" spans="1:20" x14ac:dyDescent="0.2">
      <c r="A866" t="str">
        <f>B866&amp;C866</f>
        <v/>
      </c>
      <c r="Q866" s="39"/>
      <c r="R866" s="2"/>
      <c r="S866" s="2"/>
      <c r="T866" s="1"/>
    </row>
    <row r="867" spans="1:20" x14ac:dyDescent="0.2">
      <c r="A867" t="str">
        <f>B867&amp;C867</f>
        <v/>
      </c>
      <c r="Q867" s="39"/>
      <c r="R867" s="2"/>
      <c r="S867" s="2"/>
      <c r="T867" s="1"/>
    </row>
    <row r="868" spans="1:20" x14ac:dyDescent="0.2">
      <c r="A868" t="str">
        <f>B868&amp;C868</f>
        <v/>
      </c>
      <c r="Q868" s="39"/>
      <c r="R868" s="2"/>
      <c r="S868" s="2"/>
      <c r="T868" s="1"/>
    </row>
    <row r="869" spans="1:20" x14ac:dyDescent="0.2">
      <c r="A869" t="str">
        <f>B869&amp;C869</f>
        <v/>
      </c>
      <c r="Q869" s="39"/>
      <c r="R869" s="2"/>
      <c r="S869" s="2"/>
      <c r="T869" s="1"/>
    </row>
    <row r="870" spans="1:20" x14ac:dyDescent="0.2">
      <c r="A870" t="str">
        <f>B870&amp;C870</f>
        <v/>
      </c>
      <c r="Q870" s="39"/>
      <c r="R870" s="2"/>
      <c r="S870" s="2"/>
      <c r="T870" s="1"/>
    </row>
    <row r="871" spans="1:20" x14ac:dyDescent="0.2">
      <c r="A871" t="str">
        <f>B871&amp;C871</f>
        <v/>
      </c>
      <c r="Q871" s="39"/>
      <c r="R871" s="2"/>
      <c r="S871" s="2"/>
      <c r="T871" s="1"/>
    </row>
    <row r="872" spans="1:20" x14ac:dyDescent="0.2">
      <c r="A872" t="str">
        <f>B872&amp;C872</f>
        <v/>
      </c>
      <c r="Q872" s="39"/>
      <c r="R872" s="2"/>
      <c r="S872" s="2"/>
      <c r="T872" s="1"/>
    </row>
    <row r="873" spans="1:20" x14ac:dyDescent="0.2">
      <c r="A873" t="str">
        <f>B873&amp;C873</f>
        <v/>
      </c>
      <c r="Q873" s="39"/>
      <c r="R873" s="2"/>
      <c r="S873" s="2"/>
      <c r="T873" s="1"/>
    </row>
    <row r="874" spans="1:20" x14ac:dyDescent="0.2">
      <c r="A874" t="str">
        <f>B874&amp;C874</f>
        <v/>
      </c>
      <c r="Q874" s="39"/>
      <c r="R874" s="2"/>
      <c r="S874" s="2"/>
      <c r="T874" s="1"/>
    </row>
    <row r="875" spans="1:20" x14ac:dyDescent="0.2">
      <c r="A875" t="str">
        <f>B875&amp;C875</f>
        <v/>
      </c>
      <c r="Q875" s="39"/>
      <c r="R875" s="2"/>
      <c r="S875" s="2"/>
      <c r="T875" s="1"/>
    </row>
    <row r="876" spans="1:20" x14ac:dyDescent="0.2">
      <c r="A876" t="str">
        <f>B876&amp;C876</f>
        <v/>
      </c>
      <c r="Q876" s="39"/>
      <c r="R876" s="2"/>
      <c r="S876" s="2"/>
      <c r="T876" s="1"/>
    </row>
    <row r="877" spans="1:20" x14ac:dyDescent="0.2">
      <c r="A877" t="str">
        <f>B877&amp;C877</f>
        <v/>
      </c>
      <c r="Q877" s="39"/>
      <c r="R877" s="2"/>
      <c r="S877" s="2"/>
      <c r="T877" s="1"/>
    </row>
    <row r="878" spans="1:20" x14ac:dyDescent="0.2">
      <c r="A878" t="str">
        <f>B878&amp;C878</f>
        <v/>
      </c>
      <c r="Q878" s="39"/>
      <c r="R878" s="2"/>
      <c r="S878" s="2"/>
      <c r="T878" s="1"/>
    </row>
    <row r="879" spans="1:20" x14ac:dyDescent="0.2">
      <c r="A879" t="str">
        <f>B879&amp;C879</f>
        <v/>
      </c>
      <c r="Q879" s="39"/>
      <c r="R879" s="2"/>
      <c r="S879" s="2"/>
      <c r="T879" s="1"/>
    </row>
    <row r="880" spans="1:20" x14ac:dyDescent="0.2">
      <c r="A880" t="str">
        <f>B880&amp;C880</f>
        <v/>
      </c>
      <c r="Q880" s="39"/>
      <c r="R880" s="2"/>
      <c r="S880" s="2"/>
      <c r="T880" s="1"/>
    </row>
    <row r="881" spans="1:20" x14ac:dyDescent="0.2">
      <c r="A881" t="str">
        <f>B881&amp;C881</f>
        <v/>
      </c>
      <c r="Q881" s="39"/>
      <c r="R881" s="2"/>
      <c r="S881" s="2"/>
      <c r="T881" s="1"/>
    </row>
    <row r="882" spans="1:20" x14ac:dyDescent="0.2">
      <c r="A882" t="str">
        <f>B882&amp;C882</f>
        <v/>
      </c>
      <c r="Q882" s="39"/>
      <c r="R882" s="2"/>
      <c r="S882" s="2"/>
      <c r="T882" s="1"/>
    </row>
    <row r="883" spans="1:20" x14ac:dyDescent="0.2">
      <c r="A883" t="str">
        <f>B883&amp;C883</f>
        <v/>
      </c>
      <c r="Q883" s="39"/>
      <c r="R883" s="2"/>
      <c r="S883" s="2"/>
      <c r="T883" s="1"/>
    </row>
    <row r="884" spans="1:20" x14ac:dyDescent="0.2">
      <c r="A884" t="str">
        <f>B884&amp;C884</f>
        <v/>
      </c>
      <c r="Q884" s="39"/>
      <c r="R884" s="2"/>
      <c r="S884" s="2"/>
      <c r="T884" s="1"/>
    </row>
    <row r="885" spans="1:20" x14ac:dyDescent="0.2">
      <c r="A885" t="str">
        <f>B885&amp;C885</f>
        <v/>
      </c>
      <c r="Q885" s="39"/>
      <c r="R885" s="2"/>
      <c r="S885" s="2"/>
      <c r="T885" s="1"/>
    </row>
    <row r="886" spans="1:20" x14ac:dyDescent="0.2">
      <c r="A886" t="str">
        <f>B886&amp;C886</f>
        <v/>
      </c>
      <c r="Q886" s="39"/>
      <c r="R886" s="2"/>
      <c r="S886" s="2"/>
      <c r="T886" s="1"/>
    </row>
    <row r="887" spans="1:20" x14ac:dyDescent="0.2">
      <c r="A887" t="str">
        <f>B887&amp;C887</f>
        <v/>
      </c>
      <c r="Q887" s="39"/>
      <c r="R887" s="2"/>
      <c r="S887" s="2"/>
      <c r="T887" s="1"/>
    </row>
    <row r="888" spans="1:20" x14ac:dyDescent="0.2">
      <c r="A888" t="str">
        <f>B888&amp;C888</f>
        <v/>
      </c>
      <c r="Q888" s="39"/>
      <c r="R888" s="2"/>
      <c r="S888" s="2"/>
      <c r="T888" s="1"/>
    </row>
    <row r="889" spans="1:20" x14ac:dyDescent="0.2">
      <c r="A889" t="str">
        <f>B889&amp;C889</f>
        <v/>
      </c>
      <c r="Q889" s="39"/>
      <c r="R889" s="2"/>
      <c r="S889" s="2"/>
      <c r="T889" s="1"/>
    </row>
    <row r="890" spans="1:20" x14ac:dyDescent="0.2">
      <c r="A890" t="str">
        <f>B890&amp;C890</f>
        <v/>
      </c>
      <c r="Q890" s="39"/>
      <c r="R890" s="2"/>
      <c r="S890" s="2"/>
      <c r="T890" s="1"/>
    </row>
    <row r="891" spans="1:20" x14ac:dyDescent="0.2">
      <c r="A891" t="str">
        <f>B891&amp;C891</f>
        <v/>
      </c>
      <c r="Q891" s="39"/>
      <c r="R891" s="2"/>
      <c r="S891" s="2"/>
      <c r="T891" s="1"/>
    </row>
    <row r="892" spans="1:20" x14ac:dyDescent="0.2">
      <c r="A892" t="str">
        <f>B892&amp;C892</f>
        <v/>
      </c>
      <c r="Q892" s="39"/>
      <c r="R892" s="2"/>
      <c r="S892" s="2"/>
      <c r="T892" s="1"/>
    </row>
    <row r="893" spans="1:20" x14ac:dyDescent="0.2">
      <c r="A893" t="str">
        <f>B893&amp;C893</f>
        <v/>
      </c>
      <c r="Q893" s="39"/>
      <c r="R893" s="2"/>
      <c r="S893" s="2"/>
      <c r="T893" s="1"/>
    </row>
    <row r="894" spans="1:20" x14ac:dyDescent="0.2">
      <c r="A894" t="str">
        <f>B894&amp;C894</f>
        <v/>
      </c>
      <c r="Q894" s="39"/>
      <c r="R894" s="2"/>
      <c r="S894" s="2"/>
      <c r="T894" s="1"/>
    </row>
    <row r="895" spans="1:20" x14ac:dyDescent="0.2">
      <c r="A895" t="str">
        <f>B895&amp;C895</f>
        <v/>
      </c>
      <c r="Q895" s="39"/>
      <c r="R895" s="2"/>
      <c r="S895" s="2"/>
      <c r="T895" s="1"/>
    </row>
    <row r="896" spans="1:20" x14ac:dyDescent="0.2">
      <c r="A896" t="str">
        <f>B896&amp;C896</f>
        <v/>
      </c>
      <c r="Q896" s="39"/>
      <c r="R896" s="2"/>
      <c r="S896" s="2"/>
      <c r="T896" s="1"/>
    </row>
    <row r="897" spans="1:20" x14ac:dyDescent="0.2">
      <c r="A897" t="str">
        <f>B897&amp;C897</f>
        <v/>
      </c>
      <c r="Q897" s="39"/>
      <c r="R897" s="2"/>
      <c r="S897" s="2"/>
      <c r="T897" s="1"/>
    </row>
    <row r="898" spans="1:20" x14ac:dyDescent="0.2">
      <c r="A898" t="str">
        <f>B898&amp;C898</f>
        <v/>
      </c>
      <c r="Q898" s="39"/>
      <c r="R898" s="2"/>
      <c r="S898" s="2"/>
      <c r="T898" s="1"/>
    </row>
    <row r="899" spans="1:20" x14ac:dyDescent="0.2">
      <c r="A899" t="str">
        <f>B899&amp;C899</f>
        <v/>
      </c>
      <c r="Q899" s="39"/>
      <c r="R899" s="2"/>
      <c r="S899" s="2"/>
      <c r="T899" s="1"/>
    </row>
    <row r="900" spans="1:20" x14ac:dyDescent="0.2">
      <c r="A900" t="str">
        <f>B900&amp;C900</f>
        <v/>
      </c>
      <c r="Q900" s="39"/>
      <c r="R900" s="2"/>
      <c r="S900" s="2"/>
      <c r="T900" s="1"/>
    </row>
    <row r="901" spans="1:20" x14ac:dyDescent="0.2">
      <c r="A901" t="str">
        <f>B901&amp;C901</f>
        <v/>
      </c>
      <c r="Q901" s="39"/>
      <c r="R901" s="2"/>
      <c r="S901" s="2"/>
      <c r="T901" s="1"/>
    </row>
    <row r="902" spans="1:20" x14ac:dyDescent="0.2">
      <c r="A902" t="str">
        <f>B902&amp;C902</f>
        <v/>
      </c>
      <c r="Q902" s="39"/>
      <c r="R902" s="2"/>
      <c r="S902" s="2"/>
      <c r="T902" s="1"/>
    </row>
    <row r="903" spans="1:20" x14ac:dyDescent="0.2">
      <c r="A903" t="str">
        <f>B903&amp;C903</f>
        <v/>
      </c>
      <c r="Q903" s="39"/>
      <c r="R903" s="2"/>
      <c r="S903" s="2"/>
      <c r="T903" s="1"/>
    </row>
    <row r="904" spans="1:20" x14ac:dyDescent="0.2">
      <c r="A904" t="str">
        <f>B904&amp;C904</f>
        <v/>
      </c>
      <c r="Q904" s="39"/>
      <c r="R904" s="2"/>
      <c r="S904" s="2"/>
      <c r="T904" s="1"/>
    </row>
    <row r="905" spans="1:20" x14ac:dyDescent="0.2">
      <c r="A905" t="str">
        <f>B905&amp;C905</f>
        <v/>
      </c>
      <c r="Q905" s="39"/>
      <c r="R905" s="2"/>
      <c r="S905" s="2"/>
      <c r="T905" s="1"/>
    </row>
    <row r="906" spans="1:20" x14ac:dyDescent="0.2">
      <c r="A906" t="str">
        <f>B906&amp;C906</f>
        <v/>
      </c>
      <c r="Q906" s="39"/>
      <c r="R906" s="2"/>
      <c r="S906" s="2"/>
      <c r="T906" s="1"/>
    </row>
    <row r="907" spans="1:20" x14ac:dyDescent="0.2">
      <c r="A907" t="str">
        <f>B907&amp;C907</f>
        <v/>
      </c>
      <c r="Q907" s="39"/>
      <c r="R907" s="2"/>
      <c r="S907" s="2"/>
      <c r="T907" s="1"/>
    </row>
    <row r="908" spans="1:20" x14ac:dyDescent="0.2">
      <c r="A908" t="str">
        <f>B908&amp;C908</f>
        <v/>
      </c>
      <c r="Q908" s="39"/>
      <c r="R908" s="2"/>
      <c r="S908" s="2"/>
      <c r="T908" s="1"/>
    </row>
    <row r="909" spans="1:20" x14ac:dyDescent="0.2">
      <c r="A909" t="str">
        <f>B909&amp;C909</f>
        <v/>
      </c>
      <c r="Q909" s="39"/>
      <c r="R909" s="2"/>
      <c r="S909" s="2"/>
      <c r="T909" s="1"/>
    </row>
    <row r="910" spans="1:20" x14ac:dyDescent="0.2">
      <c r="A910" t="str">
        <f>B910&amp;C910</f>
        <v/>
      </c>
      <c r="Q910" s="39"/>
      <c r="R910" s="2"/>
      <c r="S910" s="2"/>
      <c r="T910" s="1"/>
    </row>
    <row r="911" spans="1:20" x14ac:dyDescent="0.2">
      <c r="A911" t="str">
        <f>B911&amp;C911</f>
        <v/>
      </c>
      <c r="Q911" s="39"/>
      <c r="R911" s="2"/>
      <c r="S911" s="2"/>
      <c r="T911" s="1"/>
    </row>
    <row r="912" spans="1:20" x14ac:dyDescent="0.2">
      <c r="A912" t="str">
        <f>B912&amp;C912</f>
        <v/>
      </c>
      <c r="Q912" s="39"/>
      <c r="R912" s="2"/>
      <c r="S912" s="2"/>
      <c r="T912" s="1"/>
    </row>
    <row r="913" spans="1:20" x14ac:dyDescent="0.2">
      <c r="A913" t="str">
        <f>B913&amp;C913</f>
        <v/>
      </c>
      <c r="Q913" s="39"/>
      <c r="R913" s="2"/>
      <c r="S913" s="2"/>
      <c r="T913" s="1"/>
    </row>
    <row r="914" spans="1:20" x14ac:dyDescent="0.2">
      <c r="A914" t="str">
        <f>B914&amp;C914</f>
        <v/>
      </c>
      <c r="Q914" s="39"/>
      <c r="R914" s="2"/>
      <c r="S914" s="2"/>
      <c r="T914" s="1"/>
    </row>
    <row r="915" spans="1:20" x14ac:dyDescent="0.2">
      <c r="A915" t="str">
        <f>B915&amp;C915</f>
        <v/>
      </c>
      <c r="Q915" s="39"/>
      <c r="R915" s="2"/>
      <c r="S915" s="2"/>
      <c r="T915" s="1"/>
    </row>
    <row r="916" spans="1:20" x14ac:dyDescent="0.2">
      <c r="A916" t="str">
        <f>B916&amp;C916</f>
        <v/>
      </c>
      <c r="Q916" s="39"/>
      <c r="R916" s="2"/>
      <c r="S916" s="2"/>
      <c r="T916" s="1"/>
    </row>
    <row r="917" spans="1:20" x14ac:dyDescent="0.2">
      <c r="A917" t="str">
        <f>B917&amp;C917</f>
        <v/>
      </c>
      <c r="Q917" s="39"/>
      <c r="R917" s="2"/>
      <c r="S917" s="2"/>
      <c r="T917" s="1"/>
    </row>
    <row r="918" spans="1:20" x14ac:dyDescent="0.2">
      <c r="A918" t="str">
        <f>B918&amp;C918</f>
        <v/>
      </c>
      <c r="Q918" s="39"/>
      <c r="R918" s="2"/>
      <c r="S918" s="2"/>
      <c r="T918" s="1"/>
    </row>
    <row r="919" spans="1:20" x14ac:dyDescent="0.2">
      <c r="A919" t="str">
        <f>B919&amp;C919</f>
        <v/>
      </c>
      <c r="Q919" s="39"/>
      <c r="R919" s="2"/>
      <c r="S919" s="2"/>
      <c r="T919" s="1"/>
    </row>
    <row r="920" spans="1:20" x14ac:dyDescent="0.2">
      <c r="A920" t="str">
        <f>B920&amp;C920</f>
        <v/>
      </c>
      <c r="Q920" s="39"/>
      <c r="R920" s="2"/>
      <c r="S920" s="2"/>
      <c r="T920" s="1"/>
    </row>
    <row r="921" spans="1:20" x14ac:dyDescent="0.2">
      <c r="A921" t="str">
        <f>B921&amp;C921</f>
        <v/>
      </c>
      <c r="Q921" s="39"/>
      <c r="R921" s="2"/>
      <c r="S921" s="2"/>
      <c r="T921" s="1"/>
    </row>
    <row r="922" spans="1:20" x14ac:dyDescent="0.2">
      <c r="A922" t="str">
        <f>B922&amp;C922</f>
        <v/>
      </c>
      <c r="Q922" s="39"/>
      <c r="R922" s="2"/>
      <c r="S922" s="2"/>
      <c r="T922" s="1"/>
    </row>
    <row r="923" spans="1:20" x14ac:dyDescent="0.2">
      <c r="A923" t="str">
        <f>B923&amp;C923</f>
        <v/>
      </c>
      <c r="Q923" s="39"/>
      <c r="R923" s="2"/>
      <c r="S923" s="2"/>
      <c r="T923" s="1"/>
    </row>
    <row r="924" spans="1:20" x14ac:dyDescent="0.2">
      <c r="A924" t="str">
        <f>B924&amp;C924</f>
        <v/>
      </c>
      <c r="Q924" s="39"/>
      <c r="R924" s="2"/>
      <c r="S924" s="2"/>
      <c r="T924" s="1"/>
    </row>
    <row r="925" spans="1:20" x14ac:dyDescent="0.2">
      <c r="A925" t="str">
        <f>B925&amp;C925</f>
        <v/>
      </c>
      <c r="Q925" s="39"/>
      <c r="R925" s="2"/>
      <c r="S925" s="2"/>
      <c r="T925" s="1"/>
    </row>
    <row r="926" spans="1:20" x14ac:dyDescent="0.2">
      <c r="A926" t="str">
        <f>B926&amp;C926</f>
        <v/>
      </c>
      <c r="Q926" s="39"/>
      <c r="R926" s="2"/>
      <c r="S926" s="2"/>
      <c r="T926" s="1"/>
    </row>
    <row r="927" spans="1:20" x14ac:dyDescent="0.2">
      <c r="A927" t="str">
        <f>B927&amp;C927</f>
        <v/>
      </c>
      <c r="Q927" s="39"/>
      <c r="R927" s="2"/>
      <c r="S927" s="2"/>
      <c r="T927" s="1"/>
    </row>
    <row r="928" spans="1:20" x14ac:dyDescent="0.2">
      <c r="A928" t="str">
        <f>B928&amp;C928</f>
        <v/>
      </c>
      <c r="Q928" s="39"/>
      <c r="R928" s="2"/>
      <c r="S928" s="2"/>
      <c r="T928" s="1"/>
    </row>
    <row r="929" spans="1:20" x14ac:dyDescent="0.2">
      <c r="A929" t="str">
        <f>B929&amp;C929</f>
        <v/>
      </c>
      <c r="Q929" s="39"/>
      <c r="R929" s="2"/>
      <c r="S929" s="2"/>
      <c r="T929" s="1"/>
    </row>
    <row r="930" spans="1:20" x14ac:dyDescent="0.2">
      <c r="A930" t="str">
        <f>B930&amp;C930</f>
        <v/>
      </c>
      <c r="Q930" s="39"/>
      <c r="R930" s="2"/>
      <c r="S930" s="2"/>
      <c r="T930" s="1"/>
    </row>
    <row r="931" spans="1:20" x14ac:dyDescent="0.2">
      <c r="A931" t="str">
        <f>B931&amp;C931</f>
        <v/>
      </c>
      <c r="Q931" s="39"/>
      <c r="R931" s="2"/>
      <c r="S931" s="2"/>
      <c r="T931" s="1"/>
    </row>
    <row r="932" spans="1:20" x14ac:dyDescent="0.2">
      <c r="A932" t="str">
        <f>B932&amp;C932</f>
        <v/>
      </c>
      <c r="Q932" s="39"/>
      <c r="R932" s="2"/>
      <c r="S932" s="2"/>
      <c r="T932" s="1"/>
    </row>
    <row r="933" spans="1:20" x14ac:dyDescent="0.2">
      <c r="A933" t="str">
        <f>B933&amp;C933</f>
        <v/>
      </c>
      <c r="Q933" s="39"/>
      <c r="R933" s="2"/>
      <c r="S933" s="2"/>
      <c r="T933" s="1"/>
    </row>
    <row r="934" spans="1:20" x14ac:dyDescent="0.2">
      <c r="A934" t="str">
        <f>B934&amp;C934</f>
        <v/>
      </c>
      <c r="Q934" s="39"/>
      <c r="R934" s="2"/>
      <c r="S934" s="2"/>
      <c r="T934" s="1"/>
    </row>
    <row r="935" spans="1:20" x14ac:dyDescent="0.2">
      <c r="A935" t="str">
        <f>B935&amp;C935</f>
        <v/>
      </c>
      <c r="Q935" s="39"/>
      <c r="R935" s="2"/>
      <c r="S935" s="2"/>
      <c r="T935" s="1"/>
    </row>
    <row r="936" spans="1:20" x14ac:dyDescent="0.2">
      <c r="A936" t="str">
        <f>B936&amp;C936</f>
        <v/>
      </c>
      <c r="Q936" s="39"/>
      <c r="R936" s="2"/>
      <c r="S936" s="2"/>
      <c r="T936" s="1"/>
    </row>
    <row r="937" spans="1:20" x14ac:dyDescent="0.2">
      <c r="A937" t="str">
        <f>B937&amp;C937</f>
        <v/>
      </c>
      <c r="Q937" s="39"/>
      <c r="R937" s="2"/>
      <c r="S937" s="2"/>
      <c r="T937" s="1"/>
    </row>
    <row r="938" spans="1:20" x14ac:dyDescent="0.2">
      <c r="A938" t="str">
        <f>B938&amp;C938</f>
        <v/>
      </c>
      <c r="Q938" s="39"/>
      <c r="R938" s="2"/>
      <c r="S938" s="2"/>
      <c r="T938" s="1"/>
    </row>
    <row r="939" spans="1:20" x14ac:dyDescent="0.2">
      <c r="A939" t="str">
        <f>B939&amp;C939</f>
        <v/>
      </c>
      <c r="Q939" s="39"/>
      <c r="R939" s="2"/>
      <c r="S939" s="2"/>
      <c r="T939" s="1"/>
    </row>
    <row r="940" spans="1:20" x14ac:dyDescent="0.2">
      <c r="A940" t="str">
        <f>B940&amp;C940</f>
        <v/>
      </c>
      <c r="Q940" s="39"/>
      <c r="R940" s="2"/>
      <c r="S940" s="2"/>
      <c r="T940" s="1"/>
    </row>
    <row r="941" spans="1:20" x14ac:dyDescent="0.2">
      <c r="A941" t="str">
        <f>B941&amp;C941</f>
        <v/>
      </c>
      <c r="Q941" s="39"/>
      <c r="R941" s="2"/>
      <c r="S941" s="2"/>
      <c r="T941" s="1"/>
    </row>
    <row r="942" spans="1:20" x14ac:dyDescent="0.2">
      <c r="A942" t="str">
        <f>B942&amp;C942</f>
        <v/>
      </c>
      <c r="Q942" s="39"/>
      <c r="R942" s="2"/>
      <c r="S942" s="2"/>
      <c r="T942" s="1"/>
    </row>
    <row r="943" spans="1:20" x14ac:dyDescent="0.2">
      <c r="A943" t="str">
        <f>B943&amp;C943</f>
        <v/>
      </c>
      <c r="Q943" s="39"/>
      <c r="R943" s="2"/>
      <c r="S943" s="2"/>
      <c r="T943" s="1"/>
    </row>
    <row r="944" spans="1:20" x14ac:dyDescent="0.2">
      <c r="A944" t="str">
        <f>B944&amp;C944</f>
        <v/>
      </c>
      <c r="Q944" s="39"/>
      <c r="R944" s="2"/>
      <c r="S944" s="2"/>
      <c r="T944" s="1"/>
    </row>
    <row r="945" spans="1:20" x14ac:dyDescent="0.2">
      <c r="A945" t="str">
        <f>B945&amp;C945</f>
        <v/>
      </c>
      <c r="Q945" s="39"/>
      <c r="R945" s="2"/>
      <c r="S945" s="2"/>
      <c r="T945" s="1"/>
    </row>
    <row r="946" spans="1:20" x14ac:dyDescent="0.2">
      <c r="A946" t="str">
        <f>B946&amp;C946</f>
        <v/>
      </c>
      <c r="Q946" s="39"/>
      <c r="R946" s="2"/>
      <c r="S946" s="2"/>
      <c r="T946" s="1"/>
    </row>
    <row r="947" spans="1:20" x14ac:dyDescent="0.2">
      <c r="A947" t="str">
        <f>B947&amp;C947</f>
        <v/>
      </c>
      <c r="Q947" s="39"/>
      <c r="R947" s="2"/>
      <c r="S947" s="2"/>
      <c r="T947" s="1"/>
    </row>
    <row r="948" spans="1:20" x14ac:dyDescent="0.2">
      <c r="A948" t="str">
        <f>B948&amp;C948</f>
        <v/>
      </c>
      <c r="Q948" s="39"/>
      <c r="R948" s="2"/>
      <c r="S948" s="2"/>
      <c r="T948" s="1"/>
    </row>
    <row r="949" spans="1:20" x14ac:dyDescent="0.2">
      <c r="A949" t="str">
        <f>B949&amp;C949</f>
        <v/>
      </c>
      <c r="Q949" s="39"/>
      <c r="R949" s="2"/>
      <c r="S949" s="2"/>
      <c r="T949" s="1"/>
    </row>
    <row r="950" spans="1:20" x14ac:dyDescent="0.2">
      <c r="A950" t="str">
        <f>B950&amp;C950</f>
        <v/>
      </c>
      <c r="Q950" s="39"/>
      <c r="R950" s="2"/>
      <c r="S950" s="2"/>
      <c r="T950" s="1"/>
    </row>
    <row r="951" spans="1:20" x14ac:dyDescent="0.2">
      <c r="A951" t="str">
        <f>B951&amp;C951</f>
        <v/>
      </c>
      <c r="Q951" s="39"/>
      <c r="R951" s="2"/>
      <c r="S951" s="2"/>
      <c r="T951" s="1"/>
    </row>
    <row r="952" spans="1:20" x14ac:dyDescent="0.2">
      <c r="A952" t="str">
        <f>B952&amp;C952</f>
        <v/>
      </c>
      <c r="Q952" s="39"/>
      <c r="R952" s="2"/>
      <c r="S952" s="2"/>
      <c r="T952" s="1"/>
    </row>
    <row r="953" spans="1:20" x14ac:dyDescent="0.2">
      <c r="A953" t="str">
        <f>B953&amp;C953</f>
        <v/>
      </c>
      <c r="Q953" s="39"/>
      <c r="R953" s="2"/>
      <c r="S953" s="2"/>
      <c r="T953" s="1"/>
    </row>
    <row r="954" spans="1:20" x14ac:dyDescent="0.2">
      <c r="A954" t="str">
        <f>B954&amp;C954</f>
        <v/>
      </c>
      <c r="Q954" s="39"/>
      <c r="R954" s="2"/>
      <c r="S954" s="2"/>
      <c r="T954" s="1"/>
    </row>
    <row r="955" spans="1:20" x14ac:dyDescent="0.2">
      <c r="A955" t="str">
        <f>B955&amp;C955</f>
        <v/>
      </c>
      <c r="Q955" s="39"/>
      <c r="R955" s="2"/>
      <c r="S955" s="2"/>
      <c r="T955" s="1"/>
    </row>
    <row r="956" spans="1:20" x14ac:dyDescent="0.2">
      <c r="A956" t="str">
        <f>B956&amp;C956</f>
        <v/>
      </c>
      <c r="Q956" s="39"/>
      <c r="R956" s="2"/>
      <c r="S956" s="2"/>
      <c r="T956" s="1"/>
    </row>
    <row r="957" spans="1:20" x14ac:dyDescent="0.2">
      <c r="A957" t="str">
        <f>B957&amp;C957</f>
        <v/>
      </c>
      <c r="Q957" s="39"/>
      <c r="R957" s="2"/>
      <c r="S957" s="2"/>
      <c r="T957" s="1"/>
    </row>
    <row r="958" spans="1:20" x14ac:dyDescent="0.2">
      <c r="A958" t="str">
        <f>B958&amp;C958</f>
        <v/>
      </c>
      <c r="Q958" s="39"/>
      <c r="R958" s="2"/>
      <c r="S958" s="2"/>
      <c r="T958" s="1"/>
    </row>
    <row r="959" spans="1:20" x14ac:dyDescent="0.2">
      <c r="A959" t="str">
        <f>B959&amp;C959</f>
        <v/>
      </c>
      <c r="Q959" s="39"/>
      <c r="R959" s="2"/>
      <c r="S959" s="2"/>
      <c r="T959" s="1"/>
    </row>
    <row r="960" spans="1:20" x14ac:dyDescent="0.2">
      <c r="A960" t="str">
        <f>B960&amp;C960</f>
        <v/>
      </c>
      <c r="Q960" s="39"/>
      <c r="R960" s="2"/>
      <c r="S960" s="2"/>
      <c r="T960" s="1"/>
    </row>
    <row r="961" spans="1:20" x14ac:dyDescent="0.2">
      <c r="A961" t="str">
        <f>B961&amp;C961</f>
        <v/>
      </c>
      <c r="Q961" s="39"/>
      <c r="R961" s="2"/>
      <c r="S961" s="2"/>
      <c r="T961" s="1"/>
    </row>
    <row r="962" spans="1:20" x14ac:dyDescent="0.2">
      <c r="A962" t="str">
        <f>B962&amp;C962</f>
        <v/>
      </c>
      <c r="Q962" s="39"/>
      <c r="R962" s="2"/>
      <c r="S962" s="2"/>
      <c r="T962" s="1"/>
    </row>
    <row r="963" spans="1:20" x14ac:dyDescent="0.2">
      <c r="A963" t="str">
        <f>B963&amp;C963</f>
        <v/>
      </c>
      <c r="Q963" s="39"/>
      <c r="R963" s="2"/>
      <c r="S963" s="2"/>
      <c r="T963" s="1"/>
    </row>
    <row r="964" spans="1:20" x14ac:dyDescent="0.2">
      <c r="A964" t="str">
        <f>B964&amp;C964</f>
        <v/>
      </c>
      <c r="Q964" s="39"/>
      <c r="R964" s="2"/>
      <c r="S964" s="2"/>
      <c r="T964" s="1"/>
    </row>
    <row r="965" spans="1:20" x14ac:dyDescent="0.2">
      <c r="A965" t="str">
        <f>B965&amp;C965</f>
        <v/>
      </c>
      <c r="Q965" s="39"/>
      <c r="R965" s="2"/>
      <c r="S965" s="2"/>
      <c r="T965" s="1"/>
    </row>
    <row r="966" spans="1:20" x14ac:dyDescent="0.2">
      <c r="A966" t="str">
        <f>B966&amp;C966</f>
        <v/>
      </c>
      <c r="Q966" s="39"/>
      <c r="R966" s="2"/>
      <c r="S966" s="2"/>
      <c r="T966" s="1"/>
    </row>
    <row r="967" spans="1:20" x14ac:dyDescent="0.2">
      <c r="A967" t="str">
        <f>B967&amp;C967</f>
        <v/>
      </c>
      <c r="Q967" s="39"/>
      <c r="R967" s="2"/>
      <c r="S967" s="2"/>
      <c r="T967" s="1"/>
    </row>
    <row r="968" spans="1:20" x14ac:dyDescent="0.2">
      <c r="A968" t="str">
        <f>B968&amp;C968</f>
        <v/>
      </c>
      <c r="Q968" s="39"/>
      <c r="R968" s="2"/>
      <c r="S968" s="2"/>
      <c r="T968" s="1"/>
    </row>
    <row r="969" spans="1:20" x14ac:dyDescent="0.2">
      <c r="A969" t="str">
        <f>B969&amp;C969</f>
        <v/>
      </c>
      <c r="Q969" s="39"/>
      <c r="R969" s="2"/>
      <c r="S969" s="2"/>
      <c r="T969" s="1"/>
    </row>
    <row r="970" spans="1:20" x14ac:dyDescent="0.2">
      <c r="A970" t="str">
        <f>B970&amp;C970</f>
        <v/>
      </c>
      <c r="Q970" s="39"/>
      <c r="R970" s="2"/>
      <c r="S970" s="2"/>
      <c r="T970" s="1"/>
    </row>
    <row r="971" spans="1:20" x14ac:dyDescent="0.2">
      <c r="A971" t="str">
        <f>B971&amp;C971</f>
        <v/>
      </c>
      <c r="Q971" s="39"/>
      <c r="R971" s="2"/>
      <c r="S971" s="2"/>
      <c r="T971" s="1"/>
    </row>
    <row r="972" spans="1:20" x14ac:dyDescent="0.2">
      <c r="A972" t="str">
        <f>B972&amp;C972</f>
        <v/>
      </c>
      <c r="Q972" s="39"/>
      <c r="R972" s="2"/>
      <c r="S972" s="2"/>
      <c r="T972" s="1"/>
    </row>
    <row r="973" spans="1:20" x14ac:dyDescent="0.2">
      <c r="A973" t="str">
        <f>B973&amp;C973</f>
        <v/>
      </c>
      <c r="Q973" s="39"/>
      <c r="R973" s="2"/>
      <c r="S973" s="2"/>
      <c r="T973" s="1"/>
    </row>
    <row r="974" spans="1:20" x14ac:dyDescent="0.2">
      <c r="A974" t="str">
        <f>B974&amp;C974</f>
        <v/>
      </c>
      <c r="Q974" s="39"/>
      <c r="R974" s="2"/>
      <c r="S974" s="2"/>
      <c r="T974" s="1"/>
    </row>
    <row r="975" spans="1:20" x14ac:dyDescent="0.2">
      <c r="A975" t="str">
        <f>B975&amp;C975</f>
        <v/>
      </c>
      <c r="Q975" s="39"/>
      <c r="R975" s="2"/>
      <c r="S975" s="2"/>
      <c r="T975" s="1"/>
    </row>
    <row r="976" spans="1:20" x14ac:dyDescent="0.2">
      <c r="A976" t="str">
        <f>B976&amp;C976</f>
        <v/>
      </c>
      <c r="Q976" s="39"/>
      <c r="R976" s="2"/>
      <c r="S976" s="2"/>
      <c r="T976" s="1"/>
    </row>
    <row r="977" spans="1:20" x14ac:dyDescent="0.2">
      <c r="A977" t="str">
        <f>B977&amp;C977</f>
        <v/>
      </c>
      <c r="Q977" s="39"/>
      <c r="R977" s="2"/>
      <c r="S977" s="2"/>
      <c r="T977" s="1"/>
    </row>
    <row r="978" spans="1:20" x14ac:dyDescent="0.2">
      <c r="A978" t="str">
        <f>B978&amp;C978</f>
        <v/>
      </c>
      <c r="Q978" s="39"/>
      <c r="R978" s="2"/>
      <c r="S978" s="2"/>
      <c r="T978" s="1"/>
    </row>
    <row r="979" spans="1:20" x14ac:dyDescent="0.2">
      <c r="A979" t="str">
        <f>B979&amp;C979</f>
        <v/>
      </c>
      <c r="Q979" s="39"/>
      <c r="R979" s="2"/>
      <c r="S979" s="2"/>
      <c r="T979" s="1"/>
    </row>
    <row r="980" spans="1:20" x14ac:dyDescent="0.2">
      <c r="A980" t="str">
        <f>B980&amp;C980</f>
        <v/>
      </c>
      <c r="Q980" s="39"/>
      <c r="R980" s="2"/>
      <c r="S980" s="2"/>
      <c r="T980" s="1"/>
    </row>
    <row r="981" spans="1:20" x14ac:dyDescent="0.2">
      <c r="A981" t="str">
        <f>B981&amp;C981</f>
        <v/>
      </c>
      <c r="Q981" s="39"/>
      <c r="R981" s="2"/>
      <c r="S981" s="2"/>
      <c r="T981" s="1"/>
    </row>
    <row r="982" spans="1:20" x14ac:dyDescent="0.2">
      <c r="A982" t="str">
        <f>B982&amp;C982</f>
        <v/>
      </c>
      <c r="Q982" s="39"/>
      <c r="R982" s="2"/>
      <c r="S982" s="2"/>
      <c r="T982" s="1"/>
    </row>
    <row r="983" spans="1:20" x14ac:dyDescent="0.2">
      <c r="A983" t="str">
        <f>B983&amp;C983</f>
        <v/>
      </c>
      <c r="Q983" s="39"/>
      <c r="R983" s="2"/>
      <c r="S983" s="2"/>
      <c r="T983" s="1"/>
    </row>
    <row r="984" spans="1:20" x14ac:dyDescent="0.2">
      <c r="A984" t="str">
        <f>B984&amp;C984</f>
        <v/>
      </c>
      <c r="Q984" s="39"/>
      <c r="R984" s="2"/>
      <c r="S984" s="2"/>
      <c r="T984" s="1"/>
    </row>
    <row r="985" spans="1:20" x14ac:dyDescent="0.2">
      <c r="A985" t="str">
        <f>B985&amp;C985</f>
        <v/>
      </c>
      <c r="Q985" s="39"/>
      <c r="R985" s="2"/>
      <c r="S985" s="2"/>
      <c r="T985" s="1"/>
    </row>
    <row r="986" spans="1:20" x14ac:dyDescent="0.2">
      <c r="A986" t="str">
        <f>B986&amp;C986</f>
        <v/>
      </c>
      <c r="Q986" s="39"/>
      <c r="R986" s="2"/>
      <c r="S986" s="2"/>
      <c r="T986" s="1"/>
    </row>
    <row r="987" spans="1:20" x14ac:dyDescent="0.2">
      <c r="A987" t="str">
        <f>B987&amp;C987</f>
        <v/>
      </c>
      <c r="Q987" s="39"/>
      <c r="R987" s="2"/>
      <c r="S987" s="2"/>
      <c r="T987" s="1"/>
    </row>
    <row r="988" spans="1:20" x14ac:dyDescent="0.2">
      <c r="A988" t="str">
        <f>B988&amp;C988</f>
        <v/>
      </c>
      <c r="Q988" s="39"/>
      <c r="R988" s="2"/>
      <c r="S988" s="2"/>
      <c r="T988" s="1"/>
    </row>
    <row r="989" spans="1:20" x14ac:dyDescent="0.2">
      <c r="A989" t="str">
        <f>B989&amp;C989</f>
        <v/>
      </c>
      <c r="Q989" s="39"/>
      <c r="R989" s="2"/>
      <c r="S989" s="2"/>
      <c r="T989" s="1"/>
    </row>
    <row r="990" spans="1:20" x14ac:dyDescent="0.2">
      <c r="A990" t="str">
        <f>B990&amp;C990</f>
        <v/>
      </c>
      <c r="Q990" s="39"/>
      <c r="R990" s="2"/>
      <c r="S990" s="2"/>
      <c r="T990" s="1"/>
    </row>
    <row r="991" spans="1:20" x14ac:dyDescent="0.2">
      <c r="A991" t="str">
        <f>B991&amp;C991</f>
        <v/>
      </c>
      <c r="Q991" s="39"/>
      <c r="R991" s="2"/>
      <c r="S991" s="2"/>
      <c r="T991" s="1"/>
    </row>
    <row r="992" spans="1:20" x14ac:dyDescent="0.2">
      <c r="A992" t="str">
        <f>B992&amp;C992</f>
        <v/>
      </c>
      <c r="Q992" s="39"/>
      <c r="R992" s="2"/>
      <c r="S992" s="2"/>
      <c r="T992" s="1"/>
    </row>
    <row r="993" spans="1:20" x14ac:dyDescent="0.2">
      <c r="A993" t="str">
        <f>B993&amp;C993</f>
        <v/>
      </c>
      <c r="Q993" s="39"/>
      <c r="R993" s="2"/>
      <c r="S993" s="2"/>
      <c r="T993" s="1"/>
    </row>
    <row r="994" spans="1:20" x14ac:dyDescent="0.2">
      <c r="A994" t="str">
        <f>B994&amp;C994</f>
        <v/>
      </c>
      <c r="Q994" s="39"/>
      <c r="R994" s="2"/>
      <c r="S994" s="2"/>
      <c r="T994" s="1"/>
    </row>
    <row r="995" spans="1:20" x14ac:dyDescent="0.2">
      <c r="A995" t="str">
        <f>B995&amp;C995</f>
        <v/>
      </c>
      <c r="Q995" s="39"/>
      <c r="R995" s="2"/>
      <c r="S995" s="2"/>
      <c r="T995" s="1"/>
    </row>
    <row r="996" spans="1:20" x14ac:dyDescent="0.2">
      <c r="A996" t="str">
        <f>B996&amp;C996</f>
        <v/>
      </c>
      <c r="Q996" s="39"/>
      <c r="R996" s="2"/>
      <c r="S996" s="2"/>
      <c r="T996" s="1"/>
    </row>
    <row r="997" spans="1:20" x14ac:dyDescent="0.2">
      <c r="A997" t="str">
        <f>B997&amp;C997</f>
        <v/>
      </c>
      <c r="Q997" s="39"/>
      <c r="R997" s="2"/>
      <c r="S997" s="2"/>
      <c r="T997" s="1"/>
    </row>
    <row r="998" spans="1:20" x14ac:dyDescent="0.2">
      <c r="A998" t="str">
        <f>B998&amp;C998</f>
        <v/>
      </c>
      <c r="Q998" s="39"/>
      <c r="R998" s="2"/>
      <c r="S998" s="2"/>
      <c r="T998" s="1"/>
    </row>
    <row r="999" spans="1:20" x14ac:dyDescent="0.2">
      <c r="A999" t="str">
        <f>B999&amp;C999</f>
        <v/>
      </c>
      <c r="Q999" s="39"/>
      <c r="R999" s="2"/>
      <c r="S999" s="2"/>
      <c r="T999" s="1"/>
    </row>
    <row r="1000" spans="1:20" x14ac:dyDescent="0.2">
      <c r="A1000" t="str">
        <f>B1000&amp;C1000</f>
        <v/>
      </c>
      <c r="Q1000" s="39"/>
      <c r="R1000" s="2"/>
      <c r="S1000" s="2"/>
      <c r="T1000" s="1"/>
    </row>
    <row r="1001" spans="1:20" x14ac:dyDescent="0.2">
      <c r="A1001" t="str">
        <f>B1001&amp;C1001</f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5" priority="5" operator="containsText" text="marathon">
      <formula>NOT(ISERROR(SEARCH("marathon",C2)))</formula>
    </cfRule>
    <cfRule type="containsText" dxfId="34" priority="6" operator="containsText" text="race-walking">
      <formula>NOT(ISERROR(SEARCH("race-walking",C2)))</formula>
    </cfRule>
  </conditionalFormatting>
  <conditionalFormatting sqref="D2">
    <cfRule type="containsText" dxfId="33" priority="2" operator="containsText" text="marathon">
      <formula>NOT(ISERROR(SEARCH("marathon",D2)))</formula>
    </cfRule>
    <cfRule type="containsText" dxfId="32" priority="3" operator="containsText" text="race-walking">
      <formula>NOT(ISERROR(SEARCH("race-walking",D2)))</formula>
    </cfRule>
  </conditionalFormatting>
  <conditionalFormatting sqref="T2:T1048576">
    <cfRule type="containsText" dxfId="31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X27" sqref="X27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48" t="s">
        <v>1094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1095</v>
      </c>
      <c r="R1" s="148"/>
      <c r="S1" s="148"/>
      <c r="T1" s="148"/>
    </row>
    <row r="2" spans="1:26" s="68" customFormat="1" ht="30" customHeight="1" x14ac:dyDescent="0.2">
      <c r="A2" s="57" t="s">
        <v>849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877</v>
      </c>
    </row>
    <row r="3" spans="1:26" x14ac:dyDescent="0.2">
      <c r="A3" t="str">
        <f>B3&amp;C3</f>
        <v>Nicola MCDERMOTThigh-jump</v>
      </c>
      <c r="B3" t="s">
        <v>405</v>
      </c>
      <c r="C3" s="5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0">B4&amp;C4</f>
        <v>Linden HALL1500m</v>
      </c>
      <c r="B4" t="s">
        <v>234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>RANK(E4,$E$3:$E$1048576)</f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51" t="s">
        <v>1097</v>
      </c>
      <c r="W4" s="152"/>
      <c r="X4" s="152"/>
      <c r="Y4" s="152"/>
      <c r="Z4" s="153"/>
    </row>
    <row r="5" spans="1:26" x14ac:dyDescent="0.2">
      <c r="A5" t="str">
        <f t="shared" si="0"/>
        <v>Eleanor PATTERSONhigh-jump</v>
      </c>
      <c r="B5" t="s">
        <v>406</v>
      </c>
      <c r="C5" s="6" t="s">
        <v>35</v>
      </c>
      <c r="D5" s="5">
        <v>35207</v>
      </c>
      <c r="E5">
        <v>1353</v>
      </c>
      <c r="F5" s="2">
        <v>2</v>
      </c>
      <c r="G5">
        <v>1180</v>
      </c>
      <c r="H5">
        <v>1219</v>
      </c>
      <c r="I5">
        <v>1180</v>
      </c>
      <c r="J5">
        <v>1190</v>
      </c>
      <c r="K5">
        <v>1170</v>
      </c>
      <c r="L5" s="5">
        <v>44415</v>
      </c>
      <c r="M5" s="5">
        <v>44639</v>
      </c>
      <c r="N5" s="5">
        <v>44381</v>
      </c>
      <c r="O5" s="5">
        <v>44611</v>
      </c>
      <c r="P5" s="56">
        <v>44436</v>
      </c>
      <c r="Q5" s="39">
        <f>RANK(E5,$E$3:$E$1048576)</f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0"/>
        <v>Kelsey-Lee BARBERjavelin-throw</v>
      </c>
      <c r="B6" t="s">
        <v>475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>RANK(E6,$E$3:$E$1048576)</f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0"/>
        <v>Catriona BISSET800m</v>
      </c>
      <c r="B7" t="s">
        <v>210</v>
      </c>
      <c r="C7" s="5" t="s">
        <v>27</v>
      </c>
      <c r="D7" s="5">
        <v>34394</v>
      </c>
      <c r="E7">
        <v>1314</v>
      </c>
      <c r="F7" s="2">
        <v>1</v>
      </c>
      <c r="G7">
        <v>1184</v>
      </c>
      <c r="H7">
        <v>1183</v>
      </c>
      <c r="I7">
        <v>1175</v>
      </c>
      <c r="J7">
        <v>1178</v>
      </c>
      <c r="K7">
        <v>1168</v>
      </c>
      <c r="L7" s="5">
        <v>44622</v>
      </c>
      <c r="M7" s="5">
        <v>44614</v>
      </c>
      <c r="N7" s="5">
        <v>44378</v>
      </c>
      <c r="O7" s="5">
        <v>44381</v>
      </c>
      <c r="P7" s="56">
        <v>44448</v>
      </c>
      <c r="Q7" s="39">
        <f>RANK(E7,$E$3:$E$1048576)</f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Jemima MONTAGrace-walking</v>
      </c>
      <c r="B8" t="s">
        <v>489</v>
      </c>
      <c r="C8" s="6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>RANK(E8,$E$3:$E$1048576)</f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60" t="s">
        <v>1098</v>
      </c>
      <c r="W8" s="161"/>
      <c r="X8" s="161"/>
      <c r="Y8" s="161"/>
      <c r="Z8" s="162"/>
    </row>
    <row r="9" spans="1:26" x14ac:dyDescent="0.2">
      <c r="A9" t="str">
        <f t="shared" si="0"/>
        <v>Genevieve GREGSON3000msc</v>
      </c>
      <c r="B9" t="s">
        <v>290</v>
      </c>
      <c r="C9" s="5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>RANK(E9,$E$3:$E$1048576)</f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0"/>
        <v>Jessica HULL1500m</v>
      </c>
      <c r="B10" t="s">
        <v>268</v>
      </c>
      <c r="C10" s="5" t="s">
        <v>28</v>
      </c>
      <c r="D10" s="5">
        <v>35360</v>
      </c>
      <c r="E10">
        <v>1266</v>
      </c>
      <c r="F10" s="2">
        <v>2</v>
      </c>
      <c r="G10">
        <v>1215</v>
      </c>
      <c r="H10">
        <v>1184</v>
      </c>
      <c r="I10">
        <v>1192</v>
      </c>
      <c r="J10">
        <v>1172</v>
      </c>
      <c r="K10">
        <v>1163</v>
      </c>
      <c r="L10" s="5">
        <v>44412</v>
      </c>
      <c r="M10" s="5">
        <v>44414</v>
      </c>
      <c r="N10" s="5">
        <v>44590</v>
      </c>
      <c r="O10" s="5">
        <v>44331</v>
      </c>
      <c r="P10" s="56">
        <v>44429</v>
      </c>
      <c r="Q10" s="39">
        <f>RANK(E10,$E$3:$E$1048576)</f>
        <v>8</v>
      </c>
      <c r="R10" s="2">
        <f>VLOOKUP(C10,Quals!$A$25:$C$45,3,FALSE)</f>
        <v>1172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0"/>
        <v>Brooke STRATTONlong-jump</v>
      </c>
      <c r="B11" t="s">
        <v>364</v>
      </c>
      <c r="C11" t="s">
        <v>37</v>
      </c>
      <c r="D11" s="5">
        <v>34162</v>
      </c>
      <c r="E11">
        <v>1258</v>
      </c>
      <c r="F11" s="2">
        <v>1</v>
      </c>
      <c r="G11">
        <v>1180</v>
      </c>
      <c r="H11">
        <v>1183</v>
      </c>
      <c r="I11">
        <v>1106</v>
      </c>
      <c r="J11">
        <v>1134</v>
      </c>
      <c r="K11">
        <v>1106</v>
      </c>
      <c r="L11" s="5">
        <v>44411</v>
      </c>
      <c r="M11" s="5">
        <v>44304</v>
      </c>
      <c r="N11" s="5">
        <v>43641</v>
      </c>
      <c r="O11" s="5">
        <v>44409</v>
      </c>
      <c r="P11" s="56">
        <v>44395</v>
      </c>
      <c r="Q11" s="39">
        <f>RANK(E11,$E$3:$E$1048576)</f>
        <v>9</v>
      </c>
      <c r="R11" s="2">
        <f>VLOOKUP(C11,Quals!$A$25:$C$45,3,FALSE)</f>
        <v>1178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Liz CLAY100mh</v>
      </c>
      <c r="B12" t="s">
        <v>334</v>
      </c>
      <c r="C12" s="5" t="s">
        <v>32</v>
      </c>
      <c r="D12" s="5">
        <v>34828</v>
      </c>
      <c r="E12">
        <v>1250</v>
      </c>
      <c r="F12" s="2">
        <v>1</v>
      </c>
      <c r="G12">
        <v>1189</v>
      </c>
      <c r="H12">
        <v>1157</v>
      </c>
      <c r="I12">
        <v>1152</v>
      </c>
      <c r="J12">
        <v>1142</v>
      </c>
      <c r="K12">
        <v>1162</v>
      </c>
      <c r="L12" s="5">
        <v>44409</v>
      </c>
      <c r="M12" s="5">
        <v>44304</v>
      </c>
      <c r="N12" s="5">
        <v>44282</v>
      </c>
      <c r="O12" s="5">
        <v>44444</v>
      </c>
      <c r="P12" s="56">
        <v>44632</v>
      </c>
      <c r="Q12" s="39">
        <f>RANK(E12,$E$3:$E$1048576)</f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Riley DAY200m</v>
      </c>
      <c r="B13" t="s">
        <v>184</v>
      </c>
      <c r="C13" s="5" t="s">
        <v>25</v>
      </c>
      <c r="D13" s="5">
        <v>36615</v>
      </c>
      <c r="E13">
        <v>1224</v>
      </c>
      <c r="F13" s="2">
        <v>1</v>
      </c>
      <c r="G13">
        <v>1179</v>
      </c>
      <c r="H13">
        <v>1084</v>
      </c>
      <c r="I13">
        <v>1112</v>
      </c>
      <c r="J13">
        <v>1099</v>
      </c>
      <c r="K13">
        <v>1136</v>
      </c>
      <c r="L13" s="5">
        <v>44410</v>
      </c>
      <c r="M13" s="5">
        <v>43644</v>
      </c>
      <c r="N13" s="5">
        <v>44282</v>
      </c>
      <c r="O13" s="5">
        <v>44304</v>
      </c>
      <c r="P13" s="56">
        <v>44604</v>
      </c>
      <c r="Q13" s="39">
        <f>RANK(E13,$E$3:$E$1048576)</f>
        <v>11</v>
      </c>
      <c r="R13" s="2">
        <f>VLOOKUP(C13,Quals!$A$25:$C$45,3,FALSE)</f>
        <v>1155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Kathryn MITCHELLjavelin-throw</v>
      </c>
      <c r="B14" t="s">
        <v>476</v>
      </c>
      <c r="C14" s="5" t="s">
        <v>41</v>
      </c>
      <c r="D14" s="5">
        <v>30142</v>
      </c>
      <c r="E14">
        <v>1224</v>
      </c>
      <c r="F14" s="2">
        <v>2</v>
      </c>
      <c r="G14">
        <v>1112</v>
      </c>
      <c r="H14">
        <v>1140</v>
      </c>
      <c r="I14">
        <v>1112</v>
      </c>
      <c r="J14">
        <v>1143</v>
      </c>
      <c r="K14">
        <v>1143</v>
      </c>
      <c r="L14" s="5">
        <v>44414</v>
      </c>
      <c r="M14" s="5">
        <v>44303</v>
      </c>
      <c r="N14" s="5">
        <v>44411</v>
      </c>
      <c r="O14" s="5">
        <v>44359</v>
      </c>
      <c r="P14" s="56">
        <v>44296</v>
      </c>
      <c r="Q14" s="39">
        <f>RANK(E14,$E$3:$E$1048576)</f>
        <v>11</v>
      </c>
      <c r="R14" s="2">
        <f>VLOOKUP(C14,Quals!$A$25:$C$45,3,FALSE)</f>
        <v>1153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Hana BASIC100m</v>
      </c>
      <c r="B15" t="s">
        <v>101</v>
      </c>
      <c r="C15" s="5" t="s">
        <v>2</v>
      </c>
      <c r="D15" s="5">
        <v>35086</v>
      </c>
      <c r="E15">
        <v>1217</v>
      </c>
      <c r="F15" s="2">
        <v>1</v>
      </c>
      <c r="G15">
        <v>1150</v>
      </c>
      <c r="H15">
        <v>1111</v>
      </c>
      <c r="I15">
        <v>1159</v>
      </c>
      <c r="J15">
        <v>1155</v>
      </c>
      <c r="K15">
        <v>1165</v>
      </c>
      <c r="L15" s="5">
        <v>44303</v>
      </c>
      <c r="M15" s="5">
        <v>44378</v>
      </c>
      <c r="N15" s="5">
        <v>44282</v>
      </c>
      <c r="O15" s="5">
        <v>44352</v>
      </c>
      <c r="P15" s="56">
        <v>44394</v>
      </c>
      <c r="Q15" s="39">
        <f>RANK(E15,$E$3:$E$1048576)</f>
        <v>13</v>
      </c>
      <c r="R15" s="2">
        <f>VLOOKUP(C15,Quals!$A$25:$C$45,3,FALSE)</f>
        <v>1167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Hannah JONES100mh</v>
      </c>
      <c r="B16" t="s">
        <v>335</v>
      </c>
      <c r="C16" s="6" t="s">
        <v>32</v>
      </c>
      <c r="D16" s="5">
        <v>34977</v>
      </c>
      <c r="E16">
        <v>1210</v>
      </c>
      <c r="F16" s="2">
        <v>2</v>
      </c>
      <c r="G16">
        <v>1141</v>
      </c>
      <c r="H16">
        <v>1140</v>
      </c>
      <c r="I16">
        <v>1098</v>
      </c>
      <c r="J16">
        <v>1162</v>
      </c>
      <c r="K16">
        <v>1142</v>
      </c>
      <c r="L16" s="5">
        <v>44304</v>
      </c>
      <c r="M16" s="5">
        <v>44282</v>
      </c>
      <c r="N16" s="5">
        <v>44390</v>
      </c>
      <c r="O16" s="5">
        <v>44352</v>
      </c>
      <c r="P16" s="56">
        <v>44374</v>
      </c>
      <c r="Q16" s="39">
        <f>RANK(E16,$E$3:$E$1048576)</f>
        <v>14</v>
      </c>
      <c r="R16" s="2">
        <f>VLOOKUP(C16,Quals!$A$25:$C$45,3,FALSE)</f>
        <v>1171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0"/>
        <v>Mackenzie LITTLEjavelin-throw</v>
      </c>
      <c r="B17" t="s">
        <v>477</v>
      </c>
      <c r="C17" s="5" t="s">
        <v>41</v>
      </c>
      <c r="D17" s="5">
        <v>35421</v>
      </c>
      <c r="E17">
        <v>1209</v>
      </c>
      <c r="F17" s="2">
        <v>3</v>
      </c>
      <c r="G17">
        <v>1077</v>
      </c>
      <c r="H17">
        <v>1122</v>
      </c>
      <c r="I17">
        <v>1117</v>
      </c>
      <c r="J17">
        <v>1036</v>
      </c>
      <c r="K17">
        <v>1095</v>
      </c>
      <c r="L17" s="5">
        <v>44414</v>
      </c>
      <c r="M17" s="5">
        <v>44411</v>
      </c>
      <c r="N17" s="5">
        <v>44652</v>
      </c>
      <c r="O17" s="5">
        <v>43642</v>
      </c>
      <c r="P17" s="56">
        <v>44303</v>
      </c>
      <c r="Q17" s="39">
        <f>RANK(E17,$E$3:$E$1048576)</f>
        <v>15</v>
      </c>
      <c r="R17" s="2">
        <f>VLOOKUP(C17,Quals!$A$25:$C$45,3,FALSE)</f>
        <v>1153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0"/>
        <v>Georgia WINKCUP3000msc</v>
      </c>
      <c r="B18" t="s">
        <v>291</v>
      </c>
      <c r="C18" s="5" t="s">
        <v>34</v>
      </c>
      <c r="D18" s="5">
        <v>35559</v>
      </c>
      <c r="E18">
        <v>1205</v>
      </c>
      <c r="F18" s="2">
        <v>2</v>
      </c>
      <c r="G18">
        <v>1128</v>
      </c>
      <c r="H18">
        <v>1140</v>
      </c>
      <c r="I18">
        <v>1146</v>
      </c>
      <c r="L18" s="5">
        <v>43643</v>
      </c>
      <c r="M18" s="5">
        <v>44639</v>
      </c>
      <c r="N18" s="5">
        <v>44365</v>
      </c>
      <c r="O18" s="5"/>
      <c r="P18" s="56"/>
      <c r="Q18" s="39">
        <f>RANK(E18,$E$3:$E$1048576)</f>
        <v>16</v>
      </c>
      <c r="R18" s="2">
        <f>VLOOKUP(C18,Quals!$A$25:$C$45,3,FALSE)</f>
        <v>1169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0"/>
        <v>Paige CAMPBELL3000msc</v>
      </c>
      <c r="B19" t="s">
        <v>195</v>
      </c>
      <c r="C19" s="6" t="s">
        <v>34</v>
      </c>
      <c r="D19" s="5">
        <v>35243</v>
      </c>
      <c r="E19">
        <v>1202</v>
      </c>
      <c r="F19" s="2">
        <v>3</v>
      </c>
      <c r="G19">
        <v>1128</v>
      </c>
      <c r="H19">
        <v>1127</v>
      </c>
      <c r="I19">
        <v>1134</v>
      </c>
      <c r="L19" s="5">
        <v>43643</v>
      </c>
      <c r="M19" s="5">
        <v>44304</v>
      </c>
      <c r="N19" s="5">
        <v>44365</v>
      </c>
      <c r="O19" s="5"/>
      <c r="P19" s="56"/>
      <c r="Q19" s="39">
        <f>RANK(E19,$E$3:$E$1048576)</f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0"/>
        <v>Eloise WELLINGSmarathon</v>
      </c>
      <c r="B20" t="s">
        <v>309</v>
      </c>
      <c r="C20" s="6" t="s">
        <v>82</v>
      </c>
      <c r="D20" s="5">
        <v>30264</v>
      </c>
      <c r="E20">
        <v>1198</v>
      </c>
      <c r="F20" s="2">
        <v>1</v>
      </c>
      <c r="G20">
        <v>1181</v>
      </c>
      <c r="H20">
        <v>1139</v>
      </c>
      <c r="L20" s="5">
        <v>44633</v>
      </c>
      <c r="M20" s="5">
        <v>44542</v>
      </c>
      <c r="N20" s="5"/>
      <c r="O20" s="5"/>
      <c r="P20" s="56"/>
      <c r="Q20" s="39">
        <f>RANK(E20,$E$3:$E$1048576)</f>
        <v>18</v>
      </c>
      <c r="R20" s="2" t="str">
        <f>VLOOKUP(C20,Quals!$A$25:$C$45,3,FALSE)</f>
        <v>Discr.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0"/>
        <v>Bendere OBOYA400m</v>
      </c>
      <c r="B21" t="s">
        <v>205</v>
      </c>
      <c r="C21" s="6" t="s">
        <v>26</v>
      </c>
      <c r="D21" s="5">
        <v>36633</v>
      </c>
      <c r="E21">
        <v>1194</v>
      </c>
      <c r="F21" s="2">
        <v>1</v>
      </c>
      <c r="G21">
        <v>1097</v>
      </c>
      <c r="H21">
        <v>1119</v>
      </c>
      <c r="I21">
        <v>1116</v>
      </c>
      <c r="J21">
        <v>1102</v>
      </c>
      <c r="K21">
        <v>1088</v>
      </c>
      <c r="L21" s="5">
        <v>43643</v>
      </c>
      <c r="M21" s="5">
        <v>44303</v>
      </c>
      <c r="N21" s="5">
        <v>44282</v>
      </c>
      <c r="O21" s="5">
        <v>44366</v>
      </c>
      <c r="P21" s="56">
        <v>44280</v>
      </c>
      <c r="Q21" s="39">
        <f>RANK(E21,$E$3:$E$1048576)</f>
        <v>19</v>
      </c>
      <c r="R21" s="2">
        <f>VLOOKUP(C21,Quals!$A$25:$C$45,3,FALSE)</f>
        <v>1152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0"/>
        <v>Celeste MUCCI100mh</v>
      </c>
      <c r="B22" t="s">
        <v>110</v>
      </c>
      <c r="C22" s="5" t="s">
        <v>32</v>
      </c>
      <c r="D22" s="5">
        <v>36383</v>
      </c>
      <c r="E22">
        <v>1194</v>
      </c>
      <c r="F22" s="2">
        <v>3</v>
      </c>
      <c r="G22">
        <v>1088</v>
      </c>
      <c r="H22">
        <v>1148</v>
      </c>
      <c r="I22">
        <v>1127</v>
      </c>
      <c r="J22">
        <v>1120</v>
      </c>
      <c r="K22">
        <v>1151</v>
      </c>
      <c r="L22" s="5">
        <v>43644</v>
      </c>
      <c r="M22" s="5">
        <v>44632</v>
      </c>
      <c r="N22" s="5">
        <v>44304</v>
      </c>
      <c r="O22" s="5">
        <v>44282</v>
      </c>
      <c r="P22" s="56">
        <v>44612</v>
      </c>
      <c r="Q22" s="39">
        <f>RANK(E22,$E$3:$E$1048576)</f>
        <v>19</v>
      </c>
      <c r="R22" s="2">
        <f>VLOOKUP(C22,Quals!$A$25:$C$45,3,FALSE)</f>
        <v>1171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0"/>
        <v>Brianna BEAHAN100mh</v>
      </c>
      <c r="B23" t="s">
        <v>336</v>
      </c>
      <c r="C23" s="5" t="s">
        <v>32</v>
      </c>
      <c r="D23" s="5">
        <v>33543</v>
      </c>
      <c r="E23">
        <v>1189</v>
      </c>
      <c r="F23" s="2">
        <v>4</v>
      </c>
      <c r="G23">
        <v>1113</v>
      </c>
      <c r="H23">
        <v>1120</v>
      </c>
      <c r="I23">
        <v>1136</v>
      </c>
      <c r="J23">
        <v>1130</v>
      </c>
      <c r="K23">
        <v>1099</v>
      </c>
      <c r="L23" s="5">
        <v>43644</v>
      </c>
      <c r="M23" s="5">
        <v>44282</v>
      </c>
      <c r="N23" s="5">
        <v>44352</v>
      </c>
      <c r="O23" s="5">
        <v>44367</v>
      </c>
      <c r="P23" s="56">
        <v>44304</v>
      </c>
      <c r="Q23" s="39">
        <f>RANK(E23,$E$3:$E$1048576)</f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0"/>
        <v>Cara FEAIN-RYAN3000msc</v>
      </c>
      <c r="B24" t="s">
        <v>292</v>
      </c>
      <c r="C24" s="6" t="s">
        <v>34</v>
      </c>
      <c r="D24" s="5">
        <v>36196</v>
      </c>
      <c r="E24">
        <v>1188</v>
      </c>
      <c r="F24" s="2">
        <v>4</v>
      </c>
      <c r="G24">
        <v>1148</v>
      </c>
      <c r="H24">
        <v>1153</v>
      </c>
      <c r="I24">
        <v>1133</v>
      </c>
      <c r="L24" s="5">
        <v>44304</v>
      </c>
      <c r="M24" s="5">
        <v>44365</v>
      </c>
      <c r="N24" s="5">
        <v>44352</v>
      </c>
      <c r="O24" s="5"/>
      <c r="P24" s="56"/>
      <c r="Q24" s="39">
        <f>RANK(E24,$E$3:$E$1048576)</f>
        <v>22</v>
      </c>
      <c r="R24" s="2">
        <f>VLOOKUP(C24,Quals!$A$25:$C$45,3,FALSE)</f>
        <v>1169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0"/>
        <v>Nina KENNEDYpole-vault</v>
      </c>
      <c r="B25" t="s">
        <v>422</v>
      </c>
      <c r="C25" s="6" t="s">
        <v>36</v>
      </c>
      <c r="D25" s="5">
        <v>35525</v>
      </c>
      <c r="E25">
        <v>1188</v>
      </c>
      <c r="F25" s="2">
        <v>1</v>
      </c>
      <c r="G25">
        <v>1192</v>
      </c>
      <c r="H25">
        <v>1177</v>
      </c>
      <c r="I25">
        <v>1068</v>
      </c>
      <c r="J25">
        <v>1145</v>
      </c>
      <c r="K25">
        <v>1117</v>
      </c>
      <c r="L25" s="5">
        <v>44303</v>
      </c>
      <c r="M25" s="5">
        <v>44589</v>
      </c>
      <c r="N25" s="5">
        <v>44652</v>
      </c>
      <c r="O25" s="5">
        <v>44603</v>
      </c>
      <c r="P25" s="56">
        <v>44388</v>
      </c>
      <c r="Q25" s="39">
        <f>RANK(E25,$E$3:$E$1048576)</f>
        <v>22</v>
      </c>
      <c r="R25" s="2">
        <f>VLOOKUP(C25,Quals!$A$25:$C$45,3,FALSE)</f>
        <v>1177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>Q</v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0"/>
        <v>Abbey CALDWELL1500m</v>
      </c>
      <c r="B26" t="s">
        <v>269</v>
      </c>
      <c r="C26" s="5" t="s">
        <v>28</v>
      </c>
      <c r="D26" s="5">
        <v>37075</v>
      </c>
      <c r="E26">
        <v>1185</v>
      </c>
      <c r="F26" s="2">
        <v>3</v>
      </c>
      <c r="G26">
        <v>1137</v>
      </c>
      <c r="H26">
        <v>1134</v>
      </c>
      <c r="I26">
        <v>1167</v>
      </c>
      <c r="J26">
        <v>1133</v>
      </c>
      <c r="K26">
        <v>1144</v>
      </c>
      <c r="L26" s="5">
        <v>44303</v>
      </c>
      <c r="M26" s="5">
        <v>44639</v>
      </c>
      <c r="N26" s="5">
        <v>44625</v>
      </c>
      <c r="O26" s="5">
        <v>44359</v>
      </c>
      <c r="P26" s="56">
        <v>44372</v>
      </c>
      <c r="Q26" s="39">
        <f>RANK(E26,$E$3:$E$1048576)</f>
        <v>24</v>
      </c>
      <c r="R26" s="2">
        <f>VLOOKUP(C26,Quals!$A$25:$C$45,3,FALSE)</f>
        <v>1172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0"/>
        <v>Sinead DIVER10000m</v>
      </c>
      <c r="B27" t="s">
        <v>319</v>
      </c>
      <c r="C27" s="5" t="s">
        <v>30</v>
      </c>
      <c r="D27" s="5">
        <v>28173</v>
      </c>
      <c r="E27">
        <v>1184</v>
      </c>
      <c r="F27" s="2">
        <v>1</v>
      </c>
      <c r="G27">
        <v>1116</v>
      </c>
      <c r="H27">
        <v>1107</v>
      </c>
      <c r="L27" s="5">
        <v>43643</v>
      </c>
      <c r="M27" s="5">
        <v>44222</v>
      </c>
      <c r="N27" s="5"/>
      <c r="O27" s="5"/>
      <c r="P27" s="56"/>
      <c r="Q27" s="39">
        <f>RANK(E27,$E$3:$E$1048576)</f>
        <v>26</v>
      </c>
      <c r="R27" s="2">
        <f>VLOOKUP(C27,Quals!$A$25:$C$45,3,FALSE)</f>
        <v>1171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0"/>
        <v>Elizaveta PARNOVApole-vault</v>
      </c>
      <c r="B28" t="s">
        <v>423</v>
      </c>
      <c r="C28" s="6" t="s">
        <v>36</v>
      </c>
      <c r="D28" s="5">
        <v>34463</v>
      </c>
      <c r="E28">
        <v>1184</v>
      </c>
      <c r="F28" s="2">
        <v>2</v>
      </c>
      <c r="G28">
        <v>1145</v>
      </c>
      <c r="H28">
        <v>1130</v>
      </c>
      <c r="I28">
        <v>1083</v>
      </c>
      <c r="J28">
        <v>1130</v>
      </c>
      <c r="K28">
        <v>1117</v>
      </c>
      <c r="L28" s="5">
        <v>43644</v>
      </c>
      <c r="M28" s="5">
        <v>44395</v>
      </c>
      <c r="N28" s="5">
        <v>44303</v>
      </c>
      <c r="O28" s="5">
        <v>44296</v>
      </c>
      <c r="P28" s="56">
        <v>44388</v>
      </c>
      <c r="Q28" s="39">
        <f>RANK(E28,$E$3:$E$1048576)</f>
        <v>26</v>
      </c>
      <c r="R28" s="2">
        <f>VLOOKUP(C28,Quals!$A$25:$C$45,3,FALSE)</f>
        <v>1177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0"/>
        <v>Rose DAVIES10000m</v>
      </c>
      <c r="B29" t="s">
        <v>307</v>
      </c>
      <c r="C29" s="5" t="s">
        <v>30</v>
      </c>
      <c r="D29" s="5">
        <v>36515</v>
      </c>
      <c r="E29">
        <v>1182</v>
      </c>
      <c r="F29" s="2">
        <v>2</v>
      </c>
      <c r="G29">
        <v>1157</v>
      </c>
      <c r="H29">
        <v>1088</v>
      </c>
      <c r="L29" s="5">
        <v>44222</v>
      </c>
      <c r="M29" s="5">
        <v>44587</v>
      </c>
      <c r="N29" s="5"/>
      <c r="O29" s="5"/>
      <c r="P29" s="56"/>
      <c r="Q29" s="39">
        <f>RANK(E29,$E$3:$E$1048576)</f>
        <v>28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0"/>
        <v>Brielle ERBACHER3000msc</v>
      </c>
      <c r="B30" t="s">
        <v>276</v>
      </c>
      <c r="C30" s="6" t="s">
        <v>34</v>
      </c>
      <c r="D30" s="5">
        <v>36219</v>
      </c>
      <c r="E30">
        <v>1175</v>
      </c>
      <c r="F30" s="2">
        <v>5</v>
      </c>
      <c r="G30">
        <v>1144</v>
      </c>
      <c r="H30">
        <v>1122</v>
      </c>
      <c r="I30">
        <v>1142</v>
      </c>
      <c r="L30" s="5">
        <v>44639</v>
      </c>
      <c r="M30" s="5">
        <v>44304</v>
      </c>
      <c r="N30" s="5">
        <v>44365</v>
      </c>
      <c r="O30" s="5"/>
      <c r="P30" s="56"/>
      <c r="Q30" s="39">
        <f>RANK(E30,$E$3:$E$1048576)</f>
        <v>29</v>
      </c>
      <c r="R30" s="2">
        <f>VLOOKUP(C30,Quals!$A$25:$C$45,3,FALSE)</f>
        <v>1169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0"/>
        <v>Rebecca HENDERSONrace-walking</v>
      </c>
      <c r="B31" t="s">
        <v>491</v>
      </c>
      <c r="C31" s="5" t="s">
        <v>85</v>
      </c>
      <c r="D31" s="5">
        <v>37076</v>
      </c>
      <c r="E31">
        <v>1175</v>
      </c>
      <c r="F31" s="2">
        <v>2</v>
      </c>
      <c r="G31">
        <v>1107</v>
      </c>
      <c r="H31">
        <v>1099</v>
      </c>
      <c r="I31">
        <v>1104</v>
      </c>
      <c r="L31" s="5">
        <v>44605</v>
      </c>
      <c r="M31" s="5">
        <v>44282</v>
      </c>
      <c r="N31" s="5">
        <v>44318</v>
      </c>
      <c r="O31" s="5"/>
      <c r="P31" s="56"/>
      <c r="Q31" s="39">
        <f>RANK(E31,$E$3:$E$1048576)</f>
        <v>29</v>
      </c>
      <c r="R31" s="2">
        <f>VLOOKUP(C31,Quals!$A$25:$C$45,3,FALSE)</f>
        <v>1104</v>
      </c>
      <c r="S31" s="2" t="str">
        <f>""</f>
        <v/>
      </c>
      <c r="T31" s="1" t="str">
        <f>IF(AND(S31 = "Q", IF(ISNA(VLOOKUP((B31&amp;C31),Autos!C:C,1,FALSE)), "Not in Auto",)),"Check", "No need")</f>
        <v>No need</v>
      </c>
      <c r="U31" t="s">
        <v>1106</v>
      </c>
    </row>
    <row r="32" spans="1:21" x14ac:dyDescent="0.2">
      <c r="A32" t="str">
        <f t="shared" si="0"/>
        <v>Abbie TADDEO100mh</v>
      </c>
      <c r="B32" t="s">
        <v>337</v>
      </c>
      <c r="C32" s="5" t="s">
        <v>32</v>
      </c>
      <c r="D32" s="5">
        <v>34373</v>
      </c>
      <c r="E32">
        <v>1174</v>
      </c>
      <c r="F32" s="2">
        <v>5</v>
      </c>
      <c r="G32">
        <v>1132</v>
      </c>
      <c r="H32">
        <v>1128</v>
      </c>
      <c r="I32">
        <v>1147</v>
      </c>
      <c r="J32">
        <v>1117</v>
      </c>
      <c r="K32">
        <v>1120</v>
      </c>
      <c r="L32" s="5">
        <v>44282</v>
      </c>
      <c r="M32" s="5">
        <v>44304</v>
      </c>
      <c r="N32" s="5">
        <v>44612</v>
      </c>
      <c r="O32" s="5">
        <v>44632</v>
      </c>
      <c r="P32" s="56">
        <v>44590</v>
      </c>
      <c r="Q32" s="39">
        <f>RANK(E32,$E$3:$E$1048576)</f>
        <v>31</v>
      </c>
      <c r="R32" s="2">
        <f>VLOOKUP(C32,Quals!$A$25:$C$45,3,FALSE)</f>
        <v>1171</v>
      </c>
      <c r="S32" s="2" t="str">
        <f>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OR(AND(K32&gt;=R32,P32&gt;=Quals!$F$3,P32&lt;=Quals!$H$3)))))),"Q","")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Claudia HOLLINGSWORTH800m</v>
      </c>
      <c r="B33" t="s">
        <v>235</v>
      </c>
      <c r="C33" s="5" t="s">
        <v>27</v>
      </c>
      <c r="D33" s="5">
        <v>38454</v>
      </c>
      <c r="E33">
        <v>1169</v>
      </c>
      <c r="F33" s="2">
        <v>2</v>
      </c>
      <c r="G33">
        <v>1131</v>
      </c>
      <c r="H33">
        <v>1134</v>
      </c>
      <c r="I33">
        <v>1121</v>
      </c>
      <c r="J33">
        <v>1091</v>
      </c>
      <c r="K33">
        <v>1103</v>
      </c>
      <c r="L33" s="5">
        <v>44304</v>
      </c>
      <c r="M33" s="5">
        <v>44282</v>
      </c>
      <c r="N33" s="5">
        <v>44632</v>
      </c>
      <c r="O33" s="5">
        <v>44359</v>
      </c>
      <c r="P33" s="56">
        <v>44618</v>
      </c>
      <c r="Q33" s="39">
        <f>RANK(E33,$E$3:$E$1048576)</f>
        <v>32</v>
      </c>
      <c r="R33" s="2">
        <f>VLOOKUP(C33,Quals!$A$25:$C$45,3,FALSE)</f>
        <v>1171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Isobel BATT-DOYLE5000m</v>
      </c>
      <c r="B34" t="s">
        <v>305</v>
      </c>
      <c r="C34" s="5" t="s">
        <v>29</v>
      </c>
      <c r="D34" s="5">
        <v>34956</v>
      </c>
      <c r="E34">
        <v>1168</v>
      </c>
      <c r="F34" s="2">
        <v>1</v>
      </c>
      <c r="G34">
        <v>1137</v>
      </c>
      <c r="H34">
        <v>1155</v>
      </c>
      <c r="I34">
        <v>1132</v>
      </c>
      <c r="L34" s="5">
        <v>44604</v>
      </c>
      <c r="M34" s="5">
        <v>44345</v>
      </c>
      <c r="N34" s="5">
        <v>44394</v>
      </c>
      <c r="O34" s="5"/>
      <c r="P34" s="56"/>
      <c r="Q34" s="39">
        <f>RANK(E34,$E$3:$E$1048576)</f>
        <v>33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Isobel BATT-DOYLE10000m</v>
      </c>
      <c r="B35" t="s">
        <v>305</v>
      </c>
      <c r="C35" s="5" t="s">
        <v>30</v>
      </c>
      <c r="D35" s="5">
        <v>34956</v>
      </c>
      <c r="E35">
        <v>1167</v>
      </c>
      <c r="F35" s="2">
        <v>3</v>
      </c>
      <c r="G35">
        <v>1154</v>
      </c>
      <c r="H35">
        <v>1130</v>
      </c>
      <c r="L35" s="5">
        <v>44222</v>
      </c>
      <c r="M35" s="5">
        <v>44178</v>
      </c>
      <c r="N35" s="5"/>
      <c r="O35" s="5"/>
      <c r="P35" s="56"/>
      <c r="Q35" s="39">
        <f>RANK(E35,$E$3:$E$1048576)</f>
        <v>34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Ella CONNOLLY100m</v>
      </c>
      <c r="B36" t="s">
        <v>860</v>
      </c>
      <c r="C36" s="5" t="s">
        <v>2</v>
      </c>
      <c r="D36" s="5">
        <v>36720</v>
      </c>
      <c r="E36">
        <v>1166</v>
      </c>
      <c r="F36" s="2">
        <v>2</v>
      </c>
      <c r="G36">
        <v>1120</v>
      </c>
      <c r="H36">
        <v>1149</v>
      </c>
      <c r="I36">
        <v>1146</v>
      </c>
      <c r="J36">
        <v>1120</v>
      </c>
      <c r="K36">
        <v>1142</v>
      </c>
      <c r="L36" s="5">
        <v>44632</v>
      </c>
      <c r="M36" s="5">
        <v>44625</v>
      </c>
      <c r="N36" s="5">
        <v>44534</v>
      </c>
      <c r="O36" s="5">
        <v>44604</v>
      </c>
      <c r="P36" s="56">
        <v>44548</v>
      </c>
      <c r="Q36" s="39">
        <f>RANK(E36,$E$3:$E$1048576)</f>
        <v>35</v>
      </c>
      <c r="R36" s="2">
        <f>VLOOKUP(C36,Quals!$A$25:$C$45,3,FALSE)</f>
        <v>1167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Katie HAYWARDrace-walking</v>
      </c>
      <c r="B37" t="s">
        <v>490</v>
      </c>
      <c r="C37" s="5" t="s">
        <v>85</v>
      </c>
      <c r="D37" s="5">
        <v>36730</v>
      </c>
      <c r="E37">
        <v>1165</v>
      </c>
      <c r="F37" s="2">
        <v>3</v>
      </c>
      <c r="G37">
        <v>1125</v>
      </c>
      <c r="H37">
        <v>1105</v>
      </c>
      <c r="I37">
        <v>1068</v>
      </c>
      <c r="L37" s="5">
        <v>44282</v>
      </c>
      <c r="M37" s="5">
        <v>44650</v>
      </c>
      <c r="N37" s="5">
        <v>43870</v>
      </c>
      <c r="O37" s="5"/>
      <c r="P37" s="56"/>
      <c r="Q37" s="39">
        <f>RANK(E37,$E$3:$E$1048576)</f>
        <v>36</v>
      </c>
      <c r="R37" s="2">
        <f>VLOOKUP(C37,Quals!$A$25:$C$45,3,FALSE)</f>
        <v>1104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>Q</v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Ellie PASHLEY10000m</v>
      </c>
      <c r="B38" t="s">
        <v>320</v>
      </c>
      <c r="C38" s="5" t="s">
        <v>30</v>
      </c>
      <c r="D38" s="5">
        <v>32487</v>
      </c>
      <c r="E38">
        <v>1164</v>
      </c>
      <c r="F38" s="2">
        <v>4</v>
      </c>
      <c r="G38">
        <v>1114</v>
      </c>
      <c r="H38">
        <v>1094</v>
      </c>
      <c r="L38" s="5">
        <v>43643</v>
      </c>
      <c r="M38" s="5">
        <v>44222</v>
      </c>
      <c r="N38" s="5"/>
      <c r="O38" s="5"/>
      <c r="P38" s="56"/>
      <c r="Q38" s="39">
        <f>RANK(E38,$E$3:$E$1048576)</f>
        <v>37</v>
      </c>
      <c r="R38" s="2">
        <f>VLOOKUP(C38,Quals!$A$25:$C$45,3,FALSE)</f>
        <v>1171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Sarah CARLI400mh</v>
      </c>
      <c r="B39" t="s">
        <v>352</v>
      </c>
      <c r="C39" s="6" t="s">
        <v>33</v>
      </c>
      <c r="D39" s="5">
        <v>34582</v>
      </c>
      <c r="E39">
        <v>1163</v>
      </c>
      <c r="F39" s="2">
        <v>1</v>
      </c>
      <c r="G39">
        <v>1119</v>
      </c>
      <c r="H39">
        <v>1133</v>
      </c>
      <c r="I39">
        <v>1122</v>
      </c>
      <c r="J39">
        <v>1108</v>
      </c>
      <c r="K39">
        <v>1053</v>
      </c>
      <c r="L39" s="5">
        <v>43643</v>
      </c>
      <c r="M39" s="5">
        <v>44611</v>
      </c>
      <c r="N39" s="5">
        <v>44618</v>
      </c>
      <c r="O39" s="5">
        <v>44589</v>
      </c>
      <c r="P39" s="56">
        <v>43641</v>
      </c>
      <c r="Q39" s="39">
        <f>RANK(E39,$E$3:$E$1048576)</f>
        <v>38</v>
      </c>
      <c r="R39" s="2">
        <f>VLOOKUP(C39,Quals!$A$25:$C$45,3,FALSE)</f>
        <v>1160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Amy CASHIN3000msc</v>
      </c>
      <c r="B40" t="s">
        <v>293</v>
      </c>
      <c r="C40" s="5" t="s">
        <v>34</v>
      </c>
      <c r="D40" s="5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5">
        <v>44350</v>
      </c>
      <c r="M40" s="5">
        <v>44409</v>
      </c>
      <c r="N40" s="5">
        <v>44324</v>
      </c>
      <c r="O40" s="5"/>
      <c r="P40" s="56"/>
      <c r="Q40" s="39">
        <f>RANK(E40,$E$3:$E$1048576)</f>
        <v>39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Stella RADFORD3000msc</v>
      </c>
      <c r="B41" t="s">
        <v>294</v>
      </c>
      <c r="C41" s="5" t="s">
        <v>34</v>
      </c>
      <c r="D41" s="5">
        <v>34875</v>
      </c>
      <c r="E41">
        <v>1162</v>
      </c>
      <c r="F41" s="2">
        <v>7</v>
      </c>
      <c r="G41">
        <v>1056</v>
      </c>
      <c r="H41">
        <v>1130</v>
      </c>
      <c r="I41">
        <v>1107</v>
      </c>
      <c r="L41" s="5">
        <v>43643</v>
      </c>
      <c r="M41" s="5">
        <v>44639</v>
      </c>
      <c r="N41" s="5">
        <v>44304</v>
      </c>
      <c r="O41" s="5"/>
      <c r="P41" s="56"/>
      <c r="Q41" s="39">
        <f>RANK(E41,$E$3:$E$1048576)</f>
        <v>39</v>
      </c>
      <c r="R41" s="2">
        <f>VLOOKUP(C41,Quals!$A$25:$C$45,3,FALSE)</f>
        <v>1169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Ella CONNOLLY200m</v>
      </c>
      <c r="B42" t="s">
        <v>860</v>
      </c>
      <c r="C42" s="5" t="s">
        <v>25</v>
      </c>
      <c r="D42" s="5">
        <v>36720</v>
      </c>
      <c r="E42">
        <v>1159</v>
      </c>
      <c r="F42" s="2">
        <v>2</v>
      </c>
      <c r="G42">
        <v>1150</v>
      </c>
      <c r="H42">
        <v>1140</v>
      </c>
      <c r="I42">
        <v>1116</v>
      </c>
      <c r="J42">
        <v>1126</v>
      </c>
      <c r="K42">
        <v>1129</v>
      </c>
      <c r="L42" s="5">
        <v>44639</v>
      </c>
      <c r="M42" s="5">
        <v>44626</v>
      </c>
      <c r="N42" s="5">
        <v>44604</v>
      </c>
      <c r="O42" s="5">
        <v>44597</v>
      </c>
      <c r="P42" s="56">
        <v>44626</v>
      </c>
      <c r="Q42" s="39">
        <f>RANK(E42,$E$3:$E$1048576)</f>
        <v>41</v>
      </c>
      <c r="R42" s="2">
        <f>VLOOKUP(C42,Quals!$A$25:$C$45,3,FALSE)</f>
        <v>1155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Samantha DALElong-jump</v>
      </c>
      <c r="B43" t="s">
        <v>366</v>
      </c>
      <c r="C43" s="5" t="s">
        <v>37</v>
      </c>
      <c r="D43" s="5">
        <v>37072</v>
      </c>
      <c r="E43">
        <v>1159</v>
      </c>
      <c r="F43" s="2">
        <v>2</v>
      </c>
      <c r="G43">
        <v>1122</v>
      </c>
      <c r="H43">
        <v>1126</v>
      </c>
      <c r="I43">
        <v>1152</v>
      </c>
      <c r="J43">
        <v>1064</v>
      </c>
      <c r="K43">
        <v>1053</v>
      </c>
      <c r="L43" s="5">
        <v>44653</v>
      </c>
      <c r="M43" s="5">
        <v>44639</v>
      </c>
      <c r="N43" s="5">
        <v>44626</v>
      </c>
      <c r="O43" s="5">
        <v>44304</v>
      </c>
      <c r="P43" s="56">
        <v>44590</v>
      </c>
      <c r="Q43" s="39">
        <f>RANK(E43,$E$3:$E$1048576)</f>
        <v>41</v>
      </c>
      <c r="R43" s="2">
        <f>VLOOKUP(C43,Quals!$A$25:$C$45,3,FALSE)</f>
        <v>1178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Genevieve GREGSON10000m</v>
      </c>
      <c r="B44" t="s">
        <v>290</v>
      </c>
      <c r="C44" s="5" t="s">
        <v>30</v>
      </c>
      <c r="D44" s="5">
        <v>32724</v>
      </c>
      <c r="E44">
        <v>1158</v>
      </c>
      <c r="F44" s="2">
        <v>5</v>
      </c>
      <c r="G44">
        <v>1133</v>
      </c>
      <c r="H44">
        <v>1139</v>
      </c>
      <c r="L44" s="5">
        <v>44222</v>
      </c>
      <c r="M44" s="5">
        <v>44178</v>
      </c>
      <c r="N44" s="5"/>
      <c r="O44" s="5"/>
      <c r="P44" s="56"/>
      <c r="Q44" s="39">
        <f>RANK(E44,$E$3:$E$1048576)</f>
        <v>43</v>
      </c>
      <c r="R44" s="2">
        <f>VLOOKUP(C44,Quals!$A$25:$C$45,3,FALSE)</f>
        <v>1171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Rose DAVIES5000m</v>
      </c>
      <c r="B45" t="s">
        <v>307</v>
      </c>
      <c r="C45" s="6" t="s">
        <v>29</v>
      </c>
      <c r="D45" s="5">
        <v>36515</v>
      </c>
      <c r="E45">
        <v>1150</v>
      </c>
      <c r="F45" s="2">
        <v>2</v>
      </c>
      <c r="G45">
        <v>1130</v>
      </c>
      <c r="H45">
        <v>1147</v>
      </c>
      <c r="I45">
        <v>1119</v>
      </c>
      <c r="L45" s="5">
        <v>44315</v>
      </c>
      <c r="M45" s="5">
        <v>44345</v>
      </c>
      <c r="N45" s="5">
        <v>44604</v>
      </c>
      <c r="O45" s="5"/>
      <c r="P45" s="56"/>
      <c r="Q45" s="39">
        <f>RANK(E45,$E$3:$E$1048576)</f>
        <v>44</v>
      </c>
      <c r="R45" s="2">
        <f>VLOOKUP(C45,Quals!$A$25:$C$45,3,FALSE)</f>
        <v>1145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Tess KIRSOPP-COLE800m</v>
      </c>
      <c r="B46" t="s">
        <v>213</v>
      </c>
      <c r="C46" s="5" t="s">
        <v>27</v>
      </c>
      <c r="D46" s="5">
        <v>36496</v>
      </c>
      <c r="E46">
        <v>1149</v>
      </c>
      <c r="F46" s="2">
        <v>3</v>
      </c>
      <c r="G46">
        <v>1109</v>
      </c>
      <c r="H46">
        <v>1094</v>
      </c>
      <c r="I46">
        <v>1115</v>
      </c>
      <c r="J46">
        <v>1111</v>
      </c>
      <c r="K46">
        <v>1095</v>
      </c>
      <c r="L46" s="5">
        <v>44282</v>
      </c>
      <c r="M46" s="5">
        <v>44304</v>
      </c>
      <c r="N46" s="5">
        <v>44632</v>
      </c>
      <c r="O46" s="5">
        <v>44604</v>
      </c>
      <c r="P46" s="56">
        <v>44618</v>
      </c>
      <c r="Q46" s="39">
        <f>RANK(E46,$E$3:$E$1048576)</f>
        <v>45</v>
      </c>
      <c r="R46" s="2">
        <f>VLOOKUP(C46,Quals!$A$25:$C$45,3,FALSE)</f>
        <v>1171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Jenny BLUNDELL5000m</v>
      </c>
      <c r="B47" t="s">
        <v>306</v>
      </c>
      <c r="C47" s="5" t="s">
        <v>29</v>
      </c>
      <c r="D47" s="5">
        <v>34463</v>
      </c>
      <c r="E47">
        <v>1146</v>
      </c>
      <c r="F47" s="2">
        <v>3</v>
      </c>
      <c r="G47">
        <v>1143</v>
      </c>
      <c r="H47">
        <v>1109</v>
      </c>
      <c r="I47">
        <v>1141</v>
      </c>
      <c r="L47" s="5">
        <v>44376</v>
      </c>
      <c r="M47" s="5">
        <v>44359</v>
      </c>
      <c r="N47" s="5">
        <v>44407</v>
      </c>
      <c r="O47" s="5"/>
      <c r="P47" s="56"/>
      <c r="Q47" s="39">
        <f>RANK(E47,$E$3:$E$1048576)</f>
        <v>46</v>
      </c>
      <c r="R47" s="2">
        <f>VLOOKUP(C47,Quals!$A$25:$C$45,3,FALSE)</f>
        <v>1145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Bree MASTERS100m</v>
      </c>
      <c r="B48" t="s">
        <v>102</v>
      </c>
      <c r="C48" s="5" t="s">
        <v>2</v>
      </c>
      <c r="D48" s="5">
        <v>34874</v>
      </c>
      <c r="E48">
        <v>1145</v>
      </c>
      <c r="F48" s="2">
        <v>3</v>
      </c>
      <c r="G48">
        <v>1091</v>
      </c>
      <c r="H48">
        <v>1106</v>
      </c>
      <c r="I48">
        <v>1111</v>
      </c>
      <c r="J48">
        <v>1123</v>
      </c>
      <c r="K48">
        <v>1097</v>
      </c>
      <c r="L48" s="5">
        <v>44303</v>
      </c>
      <c r="M48" s="5">
        <v>44632</v>
      </c>
      <c r="N48" s="5">
        <v>44352</v>
      </c>
      <c r="O48" s="5">
        <v>44569</v>
      </c>
      <c r="P48" s="56">
        <v>44604</v>
      </c>
      <c r="Q48" s="39">
        <f>RANK(E48,$E$3:$E$1048576)</f>
        <v>47</v>
      </c>
      <c r="R48" s="2">
        <f>VLOOKUP(C48,Quals!$A$25:$C$45,3,FALSE)</f>
        <v>1167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0"/>
        <v>Lauren BODEN400mh</v>
      </c>
      <c r="B49" t="s">
        <v>350</v>
      </c>
      <c r="C49" s="5" t="s">
        <v>33</v>
      </c>
      <c r="D49" s="5">
        <v>32358</v>
      </c>
      <c r="E49">
        <v>1144</v>
      </c>
      <c r="F49" s="2">
        <v>2</v>
      </c>
      <c r="G49">
        <v>1124</v>
      </c>
      <c r="H49">
        <v>1135</v>
      </c>
      <c r="I49">
        <v>1108</v>
      </c>
      <c r="J49">
        <v>1104</v>
      </c>
      <c r="K49">
        <v>1070</v>
      </c>
      <c r="L49" s="5">
        <v>44304</v>
      </c>
      <c r="M49" s="5">
        <v>44286</v>
      </c>
      <c r="N49" s="5">
        <v>44279</v>
      </c>
      <c r="O49" s="5">
        <v>44374</v>
      </c>
      <c r="P49" s="56">
        <v>44365</v>
      </c>
      <c r="Q49" s="39">
        <f>RANK(E49,$E$3:$E$1048576)</f>
        <v>48</v>
      </c>
      <c r="R49" s="2">
        <f>VLOOKUP(C49,Quals!$A$25:$C$45,3,FALSE)</f>
        <v>1160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0"/>
        <v>Michelle JENNEKE100mh</v>
      </c>
      <c r="B50" t="s">
        <v>338</v>
      </c>
      <c r="C50" s="5" t="s">
        <v>32</v>
      </c>
      <c r="D50" s="5">
        <v>34143</v>
      </c>
      <c r="E50">
        <v>1141</v>
      </c>
      <c r="F50" s="2">
        <v>6</v>
      </c>
      <c r="G50">
        <v>1047</v>
      </c>
      <c r="H50">
        <v>1100</v>
      </c>
      <c r="I50">
        <v>1111</v>
      </c>
      <c r="J50">
        <v>1081</v>
      </c>
      <c r="K50">
        <v>1109</v>
      </c>
      <c r="L50" s="5">
        <v>43644</v>
      </c>
      <c r="M50" s="5">
        <v>44632</v>
      </c>
      <c r="N50" s="5">
        <v>44626</v>
      </c>
      <c r="O50" s="5">
        <v>44304</v>
      </c>
      <c r="P50" s="56">
        <v>44590</v>
      </c>
      <c r="Q50" s="39">
        <f>RANK(E50,$E$3:$E$1048576)</f>
        <v>49</v>
      </c>
      <c r="R50" s="2">
        <f>VLOOKUP(C50,Quals!$A$25:$C$45,3,FALSE)</f>
        <v>1171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0"/>
        <v>Sara KLEIN400mh</v>
      </c>
      <c r="B51" t="s">
        <v>351</v>
      </c>
      <c r="C51" s="5" t="s">
        <v>33</v>
      </c>
      <c r="D51" s="5">
        <v>34473</v>
      </c>
      <c r="E51">
        <v>1141</v>
      </c>
      <c r="F51" s="2">
        <v>3</v>
      </c>
      <c r="G51">
        <v>1139</v>
      </c>
      <c r="H51">
        <v>1063</v>
      </c>
      <c r="I51">
        <v>1068</v>
      </c>
      <c r="J51">
        <v>1064</v>
      </c>
      <c r="K51">
        <v>1055</v>
      </c>
      <c r="L51" s="5">
        <v>43643</v>
      </c>
      <c r="M51" s="5">
        <v>43641</v>
      </c>
      <c r="N51" s="5">
        <v>44359</v>
      </c>
      <c r="O51" s="5">
        <v>44589</v>
      </c>
      <c r="P51" s="56">
        <v>44365</v>
      </c>
      <c r="Q51" s="39">
        <f>RANK(E51,$E$3:$E$1048576)</f>
        <v>49</v>
      </c>
      <c r="R51" s="2">
        <f>VLOOKUP(C51,Quals!$A$25:$C$45,3,FALSE)</f>
        <v>1160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0"/>
        <v>Torrie LEWIS100m</v>
      </c>
      <c r="B52" t="s">
        <v>104</v>
      </c>
      <c r="C52" s="5" t="s">
        <v>2</v>
      </c>
      <c r="D52" s="5">
        <v>38360</v>
      </c>
      <c r="E52">
        <v>1137</v>
      </c>
      <c r="F52" s="2">
        <v>4</v>
      </c>
      <c r="G52">
        <v>1139</v>
      </c>
      <c r="H52">
        <v>1128</v>
      </c>
      <c r="I52">
        <v>1129</v>
      </c>
      <c r="J52">
        <v>1099</v>
      </c>
      <c r="K52">
        <v>1075</v>
      </c>
      <c r="L52" s="5">
        <v>44583</v>
      </c>
      <c r="M52" s="5">
        <v>44625</v>
      </c>
      <c r="N52" s="5">
        <v>44548</v>
      </c>
      <c r="O52" s="5">
        <v>44604</v>
      </c>
      <c r="P52" s="56">
        <v>44282</v>
      </c>
      <c r="Q52" s="39">
        <f>RANK(E52,$E$3:$E$1048576)</f>
        <v>51</v>
      </c>
      <c r="R52" s="2">
        <f>VLOOKUP(C52,Quals!$A$25:$C$45,3,FALSE)</f>
        <v>1167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0"/>
        <v>Lauren RYAN5000m</v>
      </c>
      <c r="B53" t="s">
        <v>271</v>
      </c>
      <c r="C53" s="5" t="s">
        <v>29</v>
      </c>
      <c r="D53" s="5">
        <v>35869</v>
      </c>
      <c r="E53">
        <v>1137</v>
      </c>
      <c r="F53" s="2">
        <v>4</v>
      </c>
      <c r="G53">
        <v>1170</v>
      </c>
      <c r="H53">
        <v>1120</v>
      </c>
      <c r="I53">
        <v>1112</v>
      </c>
      <c r="L53" s="5">
        <v>44603</v>
      </c>
      <c r="M53" s="5">
        <v>44345</v>
      </c>
      <c r="N53" s="5">
        <v>44350</v>
      </c>
      <c r="O53" s="5"/>
      <c r="P53" s="56"/>
      <c r="Q53" s="39">
        <f>RANK(E53,$E$3:$E$1048576)</f>
        <v>51</v>
      </c>
      <c r="R53" s="2">
        <f>VLOOKUP(C53,Quals!$A$25:$C$45,3,FALSE)</f>
        <v>1145</v>
      </c>
      <c r="S53" s="2" t="str">
        <f>""</f>
        <v/>
      </c>
      <c r="T53" s="1" t="str">
        <f>IF(AND(S53 = "Q", IF(ISNA(VLOOKUP((B53&amp;C53),Autos!C:C,1,FALSE)), "Not in Auto",)),"Check", "No need")</f>
        <v>No need</v>
      </c>
      <c r="U53" t="s">
        <v>1106</v>
      </c>
    </row>
    <row r="54" spans="1:21" x14ac:dyDescent="0.2">
      <c r="A54" t="str">
        <f t="shared" si="0"/>
        <v>Naa ANANG100m</v>
      </c>
      <c r="B54" t="s">
        <v>103</v>
      </c>
      <c r="C54" s="5" t="s">
        <v>2</v>
      </c>
      <c r="D54" s="5">
        <v>34768</v>
      </c>
      <c r="E54">
        <v>1136</v>
      </c>
      <c r="F54" s="2">
        <v>5</v>
      </c>
      <c r="G54">
        <v>1060</v>
      </c>
      <c r="H54">
        <v>1068</v>
      </c>
      <c r="I54">
        <v>1109</v>
      </c>
      <c r="J54">
        <v>1075</v>
      </c>
      <c r="K54">
        <v>1078</v>
      </c>
      <c r="L54" s="5">
        <v>43642</v>
      </c>
      <c r="M54" s="5">
        <v>44303</v>
      </c>
      <c r="N54" s="5">
        <v>44359</v>
      </c>
      <c r="O54" s="5">
        <v>44282</v>
      </c>
      <c r="P54" s="56">
        <v>44625</v>
      </c>
      <c r="Q54" s="39">
        <f>RANK(E54,$E$3:$E$1048576)</f>
        <v>54</v>
      </c>
      <c r="R54" s="2">
        <f>VLOOKUP(C54,Quals!$A$25:$C$45,3,FALSE)</f>
        <v>1167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0"/>
        <v>Torrie LEWIS200m</v>
      </c>
      <c r="B55" t="s">
        <v>104</v>
      </c>
      <c r="C55" s="5" t="s">
        <v>25</v>
      </c>
      <c r="D55" s="5">
        <v>38360</v>
      </c>
      <c r="E55">
        <v>1134</v>
      </c>
      <c r="F55" s="2">
        <v>3</v>
      </c>
      <c r="G55">
        <v>1118</v>
      </c>
      <c r="H55">
        <v>1064</v>
      </c>
      <c r="I55">
        <v>1096</v>
      </c>
      <c r="J55">
        <v>1121</v>
      </c>
      <c r="K55">
        <v>1096</v>
      </c>
      <c r="L55" s="5">
        <v>44639</v>
      </c>
      <c r="M55" s="5">
        <v>44282</v>
      </c>
      <c r="N55" s="5">
        <v>44604</v>
      </c>
      <c r="O55" s="5">
        <v>44626</v>
      </c>
      <c r="P55" s="56">
        <v>44305</v>
      </c>
      <c r="Q55" s="39">
        <f>RANK(E55,$E$3:$E$1048576)</f>
        <v>55</v>
      </c>
      <c r="R55" s="2">
        <f>VLOOKUP(C55,Quals!$A$25:$C$45,3,FALSE)</f>
        <v>1155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0"/>
        <v>Ellie SANFORD800m</v>
      </c>
      <c r="B56" t="s">
        <v>236</v>
      </c>
      <c r="C56" s="5" t="s">
        <v>27</v>
      </c>
      <c r="D56" s="5">
        <v>35747</v>
      </c>
      <c r="E56">
        <v>1134</v>
      </c>
      <c r="F56" s="2">
        <v>4</v>
      </c>
      <c r="G56">
        <v>1104</v>
      </c>
      <c r="H56">
        <v>1108</v>
      </c>
      <c r="I56">
        <v>1100</v>
      </c>
      <c r="J56">
        <v>1108</v>
      </c>
      <c r="K56">
        <v>1063</v>
      </c>
      <c r="L56" s="5">
        <v>44282</v>
      </c>
      <c r="M56" s="5">
        <v>44632</v>
      </c>
      <c r="N56" s="5">
        <v>44587</v>
      </c>
      <c r="O56" s="5">
        <v>44546</v>
      </c>
      <c r="P56" s="56">
        <v>44304</v>
      </c>
      <c r="Q56" s="39">
        <f>RANK(E56,$E$3:$E$1048576)</f>
        <v>55</v>
      </c>
      <c r="R56" s="2">
        <f>VLOOKUP(C56,Quals!$A$25:$C$45,3,FALSE)</f>
        <v>1171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0"/>
        <v>Alexandra HULLEYhammer-throw</v>
      </c>
      <c r="B57" t="s">
        <v>468</v>
      </c>
      <c r="C57" s="6" t="s">
        <v>42</v>
      </c>
      <c r="D57" s="5">
        <v>35635</v>
      </c>
      <c r="E57">
        <v>1133</v>
      </c>
      <c r="F57" s="2">
        <v>1</v>
      </c>
      <c r="G57">
        <v>1025</v>
      </c>
      <c r="H57">
        <v>1053</v>
      </c>
      <c r="I57">
        <v>1076</v>
      </c>
      <c r="J57">
        <v>1014</v>
      </c>
      <c r="K57">
        <v>1079</v>
      </c>
      <c r="L57" s="5">
        <v>43644</v>
      </c>
      <c r="M57" s="5">
        <v>44652</v>
      </c>
      <c r="N57" s="5">
        <v>44632</v>
      </c>
      <c r="O57" s="5">
        <v>44303</v>
      </c>
      <c r="P57" s="56">
        <v>44548</v>
      </c>
      <c r="Q57" s="39">
        <f>RANK(E57,$E$3:$E$1048576)</f>
        <v>57</v>
      </c>
      <c r="R57" s="2">
        <f>VLOOKUP(C57,Quals!$A$25:$C$45,3,FALSE)</f>
        <v>1134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0"/>
        <v>Ellie BEER400m</v>
      </c>
      <c r="B58" t="s">
        <v>206</v>
      </c>
      <c r="C58" s="5" t="s">
        <v>26</v>
      </c>
      <c r="D58" s="5">
        <v>37624</v>
      </c>
      <c r="E58">
        <v>1130</v>
      </c>
      <c r="F58" s="2">
        <v>2</v>
      </c>
      <c r="G58">
        <v>1102</v>
      </c>
      <c r="H58">
        <v>1097</v>
      </c>
      <c r="I58">
        <v>1075</v>
      </c>
      <c r="J58">
        <v>1069</v>
      </c>
      <c r="K58">
        <v>1076</v>
      </c>
      <c r="L58" s="5">
        <v>44282</v>
      </c>
      <c r="M58" s="5">
        <v>44303</v>
      </c>
      <c r="N58" s="5">
        <v>44352</v>
      </c>
      <c r="O58" s="5">
        <v>44611</v>
      </c>
      <c r="P58" s="56">
        <v>44394</v>
      </c>
      <c r="Q58" s="39">
        <f>RANK(E58,$E$3:$E$1048576)</f>
        <v>59</v>
      </c>
      <c r="R58" s="2">
        <f>VLOOKUP(C58,Quals!$A$25:$C$45,3,FALSE)</f>
        <v>1152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0"/>
        <v>Paige CAMPBELL5000m</v>
      </c>
      <c r="B59" t="s">
        <v>195</v>
      </c>
      <c r="C59" s="5" t="s">
        <v>29</v>
      </c>
      <c r="D59" s="5">
        <v>35243</v>
      </c>
      <c r="E59">
        <v>1129</v>
      </c>
      <c r="F59" s="2">
        <v>5</v>
      </c>
      <c r="G59">
        <v>1075</v>
      </c>
      <c r="H59">
        <v>1072</v>
      </c>
      <c r="I59">
        <v>1057</v>
      </c>
      <c r="L59" s="5">
        <v>43641</v>
      </c>
      <c r="M59" s="5">
        <v>44632</v>
      </c>
      <c r="N59" s="5">
        <v>44604</v>
      </c>
      <c r="O59" s="5"/>
      <c r="P59" s="56"/>
      <c r="Q59" s="39">
        <f>RANK(E59,$E$3:$E$1048576)</f>
        <v>60</v>
      </c>
      <c r="R59" s="2">
        <f>VLOOKUP(C59,Quals!$A$25:$C$45,3,FALSE)</f>
        <v>1145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0"/>
        <v>Genevieve COWIE400mh</v>
      </c>
      <c r="B60" t="s">
        <v>353</v>
      </c>
      <c r="C60" s="5" t="s">
        <v>33</v>
      </c>
      <c r="D60" s="5">
        <v>34815</v>
      </c>
      <c r="E60">
        <v>1127</v>
      </c>
      <c r="F60" s="2">
        <v>4</v>
      </c>
      <c r="G60">
        <v>1066</v>
      </c>
      <c r="H60">
        <v>1074</v>
      </c>
      <c r="I60">
        <v>1074</v>
      </c>
      <c r="J60">
        <v>1057</v>
      </c>
      <c r="K60">
        <v>1023</v>
      </c>
      <c r="L60" s="5">
        <v>43643</v>
      </c>
      <c r="M60" s="5">
        <v>44304</v>
      </c>
      <c r="N60" s="5">
        <v>44639</v>
      </c>
      <c r="O60" s="5">
        <v>44280</v>
      </c>
      <c r="P60" s="56">
        <v>43641</v>
      </c>
      <c r="Q60" s="39">
        <f>RANK(E60,$E$3:$E$1048576)</f>
        <v>61</v>
      </c>
      <c r="R60" s="2">
        <f>VLOOKUP(C60,Quals!$A$25:$C$45,3,FALSE)</f>
        <v>1160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0"/>
        <v>Lauren RYAN10000m</v>
      </c>
      <c r="B61" t="s">
        <v>271</v>
      </c>
      <c r="C61" s="6" t="s">
        <v>30</v>
      </c>
      <c r="D61" s="5">
        <v>35869</v>
      </c>
      <c r="E61">
        <v>1126</v>
      </c>
      <c r="F61" s="2">
        <v>6</v>
      </c>
      <c r="G61">
        <v>1125</v>
      </c>
      <c r="H61">
        <v>1088</v>
      </c>
      <c r="L61" s="5">
        <v>44222</v>
      </c>
      <c r="M61" s="5">
        <v>44178</v>
      </c>
      <c r="N61" s="5"/>
      <c r="O61" s="5"/>
      <c r="P61" s="56"/>
      <c r="Q61" s="39">
        <f>RANK(E61,$E$3:$E$1048576)</f>
        <v>62</v>
      </c>
      <c r="R61" s="2">
        <f>VLOOKUP(C61,Quals!$A$25:$C$45,3,FALSE)</f>
        <v>1171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0"/>
        <v>Lauren RYAN1500m</v>
      </c>
      <c r="B62" t="s">
        <v>271</v>
      </c>
      <c r="C62" s="5" t="s">
        <v>28</v>
      </c>
      <c r="D62" s="5">
        <v>35869</v>
      </c>
      <c r="E62">
        <v>1123</v>
      </c>
      <c r="F62" s="2">
        <v>4</v>
      </c>
      <c r="G62">
        <v>1095</v>
      </c>
      <c r="H62">
        <v>1110</v>
      </c>
      <c r="I62">
        <v>1109</v>
      </c>
      <c r="J62">
        <v>1099</v>
      </c>
      <c r="K62">
        <v>1086</v>
      </c>
      <c r="L62" s="5">
        <v>44303</v>
      </c>
      <c r="M62" s="5">
        <v>44280</v>
      </c>
      <c r="N62" s="5">
        <v>44301</v>
      </c>
      <c r="O62" s="5">
        <v>44589</v>
      </c>
      <c r="P62" s="56">
        <v>44575</v>
      </c>
      <c r="Q62" s="39">
        <f>RANK(E62,$E$3:$E$1048576)</f>
        <v>63</v>
      </c>
      <c r="R62" s="2">
        <f>VLOOKUP(C62,Quals!$A$25:$C$45,3,FALSE)</f>
        <v>1172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0"/>
        <v>Jacinta BEECHER200m</v>
      </c>
      <c r="B63" t="s">
        <v>185</v>
      </c>
      <c r="C63" s="5" t="s">
        <v>25</v>
      </c>
      <c r="D63" s="5">
        <v>35826</v>
      </c>
      <c r="E63">
        <v>1122</v>
      </c>
      <c r="F63" s="2">
        <v>4</v>
      </c>
      <c r="G63">
        <v>1120</v>
      </c>
      <c r="H63">
        <v>1094</v>
      </c>
      <c r="I63">
        <v>1069</v>
      </c>
      <c r="J63">
        <v>1103</v>
      </c>
      <c r="K63">
        <v>1039</v>
      </c>
      <c r="L63" s="5">
        <v>44639</v>
      </c>
      <c r="M63" s="5">
        <v>44373</v>
      </c>
      <c r="N63" s="5">
        <v>44376</v>
      </c>
      <c r="O63" s="5">
        <v>44366</v>
      </c>
      <c r="P63" s="56">
        <v>44335</v>
      </c>
      <c r="Q63" s="39">
        <f>RANK(E63,$E$3:$E$1048576)</f>
        <v>64</v>
      </c>
      <c r="R63" s="2">
        <f>VLOOKUP(C63,Quals!$A$25:$C$45,3,FALSE)</f>
        <v>1155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0"/>
        <v>Monique QUIRK200m</v>
      </c>
      <c r="B64" t="s">
        <v>107</v>
      </c>
      <c r="C64" s="6" t="s">
        <v>25</v>
      </c>
      <c r="D64" s="5">
        <v>37030</v>
      </c>
      <c r="E64">
        <v>1121</v>
      </c>
      <c r="F64" s="2">
        <v>5</v>
      </c>
      <c r="G64">
        <v>1059</v>
      </c>
      <c r="H64">
        <v>1059</v>
      </c>
      <c r="I64">
        <v>1096</v>
      </c>
      <c r="J64">
        <v>1073</v>
      </c>
      <c r="K64">
        <v>1091</v>
      </c>
      <c r="L64" s="5">
        <v>44304</v>
      </c>
      <c r="M64" s="5">
        <v>44282</v>
      </c>
      <c r="N64" s="5">
        <v>44612</v>
      </c>
      <c r="O64" s="5">
        <v>44352</v>
      </c>
      <c r="P64" s="56">
        <v>44626</v>
      </c>
      <c r="Q64" s="39">
        <f>RANK(E64,$E$3:$E$1048576)</f>
        <v>65</v>
      </c>
      <c r="R64" s="2">
        <f>VLOOKUP(C64,Quals!$A$25:$C$45,3,FALSE)</f>
        <v>1155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Kristie EDWARDS200m</v>
      </c>
      <c r="B65" t="s">
        <v>109</v>
      </c>
      <c r="C65" s="6" t="s">
        <v>25</v>
      </c>
      <c r="D65" s="5">
        <v>36580</v>
      </c>
      <c r="E65">
        <v>1121</v>
      </c>
      <c r="F65" s="2">
        <v>6</v>
      </c>
      <c r="G65">
        <v>1123</v>
      </c>
      <c r="H65">
        <v>1097</v>
      </c>
      <c r="I65">
        <v>1098</v>
      </c>
      <c r="J65">
        <v>1099</v>
      </c>
      <c r="K65">
        <v>1085</v>
      </c>
      <c r="L65" s="5">
        <v>44506</v>
      </c>
      <c r="M65" s="5">
        <v>44639</v>
      </c>
      <c r="N65" s="5">
        <v>44612</v>
      </c>
      <c r="O65" s="5">
        <v>44626</v>
      </c>
      <c r="P65" s="56">
        <v>44527</v>
      </c>
      <c r="Q65" s="39">
        <f>RANK(E65,$E$3:$E$1048576)</f>
        <v>65</v>
      </c>
      <c r="R65" s="2">
        <f>VLOOKUP(C65,Quals!$A$25:$C$45,3,FALSE)</f>
        <v>1155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Maudie SKYRING1500m</v>
      </c>
      <c r="B66" t="s">
        <v>270</v>
      </c>
      <c r="C66" s="5" t="s">
        <v>28</v>
      </c>
      <c r="D66" s="5">
        <v>35529</v>
      </c>
      <c r="E66">
        <v>1121</v>
      </c>
      <c r="F66" s="2">
        <v>5</v>
      </c>
      <c r="G66">
        <v>1127</v>
      </c>
      <c r="H66">
        <v>1115</v>
      </c>
      <c r="I66">
        <v>1128</v>
      </c>
      <c r="J66">
        <v>1100</v>
      </c>
      <c r="K66">
        <v>1098</v>
      </c>
      <c r="L66" s="5">
        <v>44331</v>
      </c>
      <c r="M66" s="5">
        <v>44302</v>
      </c>
      <c r="N66" s="5">
        <v>44357</v>
      </c>
      <c r="O66" s="5">
        <v>44589</v>
      </c>
      <c r="P66" s="56">
        <v>44345</v>
      </c>
      <c r="Q66" s="39">
        <f>RANK(E66,$E$3:$E$1048576)</f>
        <v>65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0"/>
        <v>Annabelle EASTMAN3000msc</v>
      </c>
      <c r="B67" t="s">
        <v>295</v>
      </c>
      <c r="C67" s="5" t="s">
        <v>34</v>
      </c>
      <c r="D67" s="5">
        <v>36546</v>
      </c>
      <c r="E67">
        <v>1121</v>
      </c>
      <c r="F67" s="2">
        <v>8</v>
      </c>
      <c r="G67">
        <v>1131</v>
      </c>
      <c r="H67">
        <v>1112</v>
      </c>
      <c r="I67">
        <v>1108</v>
      </c>
      <c r="L67" s="5">
        <v>44357</v>
      </c>
      <c r="M67" s="5">
        <v>44317</v>
      </c>
      <c r="N67" s="5">
        <v>44345</v>
      </c>
      <c r="O67" s="5"/>
      <c r="P67" s="56"/>
      <c r="Q67" s="39">
        <f>RANK(E67,$E$3:$E$1048576)</f>
        <v>65</v>
      </c>
      <c r="R67" s="2">
        <f>VLOOKUP(C67,Quals!$A$25:$C$45,3,FALSE)</f>
        <v>1169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1">B68&amp;C68</f>
        <v>Caitlin ADAMS5000m</v>
      </c>
      <c r="B68" t="s">
        <v>308</v>
      </c>
      <c r="C68" s="5" t="s">
        <v>29</v>
      </c>
      <c r="D68" s="5">
        <v>35618</v>
      </c>
      <c r="E68">
        <v>1121</v>
      </c>
      <c r="F68" s="2">
        <v>6</v>
      </c>
      <c r="G68">
        <v>1107</v>
      </c>
      <c r="H68">
        <v>1121</v>
      </c>
      <c r="I68">
        <v>1081</v>
      </c>
      <c r="L68" s="5">
        <v>44359</v>
      </c>
      <c r="M68" s="5">
        <v>44286</v>
      </c>
      <c r="N68" s="5">
        <v>44604</v>
      </c>
      <c r="O68" s="5"/>
      <c r="P68" s="56"/>
      <c r="Q68" s="39">
        <f>RANK(E68,$E$3:$E$1048576)</f>
        <v>65</v>
      </c>
      <c r="R68" s="2">
        <f>VLOOKUP(C68,Quals!$A$25:$C$45,3,FALSE)</f>
        <v>1145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1"/>
        <v>Eloise WELLINGS10000m</v>
      </c>
      <c r="B69" t="s">
        <v>309</v>
      </c>
      <c r="C69" s="6" t="s">
        <v>30</v>
      </c>
      <c r="D69" s="5">
        <v>30264</v>
      </c>
      <c r="E69">
        <v>1121</v>
      </c>
      <c r="F69" s="2">
        <v>7</v>
      </c>
      <c r="G69">
        <v>1086</v>
      </c>
      <c r="H69">
        <v>1106</v>
      </c>
      <c r="L69" s="5">
        <v>44587</v>
      </c>
      <c r="M69" s="5">
        <v>44535</v>
      </c>
      <c r="N69" s="5"/>
      <c r="O69" s="5"/>
      <c r="P69" s="56"/>
      <c r="Q69" s="39">
        <f>RANK(E69,$E$3:$E$1048576)</f>
        <v>65</v>
      </c>
      <c r="R69" s="2">
        <f>VLOOKUP(C69,Quals!$A$25:$C$45,3,FALSE)</f>
        <v>1171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1"/>
        <v>Dani STEVENSdiscus-throw</v>
      </c>
      <c r="B70" t="s">
        <v>441</v>
      </c>
      <c r="C70" s="5" t="s">
        <v>40</v>
      </c>
      <c r="D70" s="5">
        <v>32289</v>
      </c>
      <c r="E70">
        <v>1120</v>
      </c>
      <c r="F70" s="2">
        <v>1</v>
      </c>
      <c r="G70">
        <v>1122</v>
      </c>
      <c r="H70">
        <v>1121</v>
      </c>
      <c r="I70">
        <v>1070</v>
      </c>
      <c r="J70">
        <v>1071</v>
      </c>
      <c r="K70">
        <v>1049</v>
      </c>
      <c r="L70" s="5">
        <v>44304</v>
      </c>
      <c r="M70" s="5">
        <v>44351</v>
      </c>
      <c r="N70" s="5">
        <v>44366</v>
      </c>
      <c r="O70" s="5">
        <v>44358</v>
      </c>
      <c r="P70" s="56">
        <v>44408</v>
      </c>
      <c r="Q70" s="39">
        <f>RANK(E70,$E$3:$E$1048576)</f>
        <v>71</v>
      </c>
      <c r="R70" s="2">
        <f>VLOOKUP(C70,Quals!$A$25:$C$45,3,FALSE)</f>
        <v>1136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1"/>
        <v>Taylah CRUTTENDEN100m</v>
      </c>
      <c r="B71" t="s">
        <v>106</v>
      </c>
      <c r="C71" s="5" t="s">
        <v>2</v>
      </c>
      <c r="D71" s="5">
        <v>37913</v>
      </c>
      <c r="E71">
        <v>1118</v>
      </c>
      <c r="F71" s="2">
        <v>6</v>
      </c>
      <c r="G71">
        <v>1093</v>
      </c>
      <c r="H71">
        <v>1095</v>
      </c>
      <c r="I71">
        <v>1086</v>
      </c>
      <c r="J71">
        <v>1081</v>
      </c>
      <c r="K71">
        <v>1094</v>
      </c>
      <c r="L71" s="5">
        <v>44639</v>
      </c>
      <c r="M71" s="5">
        <v>44282</v>
      </c>
      <c r="N71" s="5">
        <v>44359</v>
      </c>
      <c r="O71" s="5">
        <v>44352</v>
      </c>
      <c r="P71" s="56">
        <v>44282</v>
      </c>
      <c r="Q71" s="39">
        <f>RANK(E71,$E$3:$E$1048576)</f>
        <v>72</v>
      </c>
      <c r="R71" s="2">
        <f>VLOOKUP(C71,Quals!$A$25:$C$45,3,FALSE)</f>
        <v>1167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1"/>
        <v>Tara PALM10000m</v>
      </c>
      <c r="B72" t="s">
        <v>321</v>
      </c>
      <c r="C72" s="5" t="s">
        <v>30</v>
      </c>
      <c r="D72" s="5">
        <v>31256</v>
      </c>
      <c r="E72">
        <v>1118</v>
      </c>
      <c r="F72" s="2">
        <v>8</v>
      </c>
      <c r="G72">
        <v>1127</v>
      </c>
      <c r="H72">
        <v>1090</v>
      </c>
      <c r="L72" s="5">
        <v>44178</v>
      </c>
      <c r="M72" s="5">
        <v>44222</v>
      </c>
      <c r="N72" s="5"/>
      <c r="O72" s="5"/>
      <c r="P72" s="56"/>
      <c r="Q72" s="39">
        <f>RANK(E72,$E$3:$E$1048576)</f>
        <v>72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1"/>
        <v>Clare O'BRIEN10000m</v>
      </c>
      <c r="B73" t="s">
        <v>310</v>
      </c>
      <c r="C73" s="5" t="s">
        <v>30</v>
      </c>
      <c r="D73" s="5">
        <v>36173</v>
      </c>
      <c r="E73">
        <v>1118</v>
      </c>
      <c r="F73" s="2">
        <v>9</v>
      </c>
      <c r="G73">
        <v>1107</v>
      </c>
      <c r="H73">
        <v>1101</v>
      </c>
      <c r="L73" s="5">
        <v>44357</v>
      </c>
      <c r="M73" s="5">
        <v>44288</v>
      </c>
      <c r="N73" s="5"/>
      <c r="O73" s="5"/>
      <c r="P73" s="56"/>
      <c r="Q73" s="39">
        <f>RANK(E73,$E$3:$E$1048576)</f>
        <v>72</v>
      </c>
      <c r="R73" s="2">
        <f>VLOOKUP(C73,Quals!$A$25:$C$45,3,FALSE)</f>
        <v>1171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1"/>
        <v>Leanne POMPEANI10000m</v>
      </c>
      <c r="B74" t="s">
        <v>312</v>
      </c>
      <c r="C74" s="5" t="s">
        <v>30</v>
      </c>
      <c r="D74" s="5">
        <v>35241</v>
      </c>
      <c r="E74">
        <v>1116</v>
      </c>
      <c r="F74" s="2">
        <v>10</v>
      </c>
      <c r="G74">
        <v>1091</v>
      </c>
      <c r="H74">
        <v>1116</v>
      </c>
      <c r="L74" s="5">
        <v>44222</v>
      </c>
      <c r="M74" s="5">
        <v>44318</v>
      </c>
      <c r="N74" s="5"/>
      <c r="O74" s="5"/>
      <c r="P74" s="56"/>
      <c r="Q74" s="39">
        <f>RANK(E74,$E$3:$E$1048576)</f>
        <v>75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1"/>
        <v>Melissa DUNCAN1500m</v>
      </c>
      <c r="B75" t="s">
        <v>272</v>
      </c>
      <c r="C75" s="6" t="s">
        <v>28</v>
      </c>
      <c r="D75" s="5">
        <v>32903</v>
      </c>
      <c r="E75">
        <v>1115</v>
      </c>
      <c r="F75" s="2">
        <v>6</v>
      </c>
      <c r="G75">
        <v>1108</v>
      </c>
      <c r="H75">
        <v>1123</v>
      </c>
      <c r="I75">
        <v>1107</v>
      </c>
      <c r="J75">
        <v>1064</v>
      </c>
      <c r="K75">
        <v>1060</v>
      </c>
      <c r="L75" s="5">
        <v>44280</v>
      </c>
      <c r="M75" s="5">
        <v>44287</v>
      </c>
      <c r="N75" s="5">
        <v>44372</v>
      </c>
      <c r="O75" s="5">
        <v>44587</v>
      </c>
      <c r="P75" s="56">
        <v>44366</v>
      </c>
      <c r="Q75" s="39">
        <f>RANK(E75,$E$3:$E$1048576)</f>
        <v>76</v>
      </c>
      <c r="R75" s="2">
        <f>VLOOKUP(C75,Quals!$A$25:$C$45,3,FALSE)</f>
        <v>1172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1"/>
        <v>Annie MCGUIRElong-jump</v>
      </c>
      <c r="B76" t="s">
        <v>365</v>
      </c>
      <c r="C76" s="5" t="s">
        <v>37</v>
      </c>
      <c r="D76" s="5">
        <v>37055</v>
      </c>
      <c r="E76">
        <v>1112</v>
      </c>
      <c r="F76" s="2">
        <v>3</v>
      </c>
      <c r="G76">
        <v>1079</v>
      </c>
      <c r="H76">
        <v>1090</v>
      </c>
      <c r="I76">
        <v>1082</v>
      </c>
      <c r="J76">
        <v>1086</v>
      </c>
      <c r="K76">
        <v>1049</v>
      </c>
      <c r="L76" s="5">
        <v>44304</v>
      </c>
      <c r="M76" s="5">
        <v>44352</v>
      </c>
      <c r="N76" s="5">
        <v>44359</v>
      </c>
      <c r="O76" s="5">
        <v>44302</v>
      </c>
      <c r="P76" s="56">
        <v>44626</v>
      </c>
      <c r="Q76" s="39">
        <f>RANK(E76,$E$3:$E$1048576)</f>
        <v>77</v>
      </c>
      <c r="R76" s="2">
        <f>VLOOKUP(C76,Quals!$A$25:$C$45,3,FALSE)</f>
        <v>1178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1"/>
        <v>Tomysha CLARKlong-jump</v>
      </c>
      <c r="B77" t="s">
        <v>368</v>
      </c>
      <c r="C77" s="5" t="s">
        <v>37</v>
      </c>
      <c r="D77" s="5">
        <v>37572</v>
      </c>
      <c r="E77">
        <v>1111</v>
      </c>
      <c r="F77" s="2">
        <v>4</v>
      </c>
      <c r="G77">
        <v>1106</v>
      </c>
      <c r="H77">
        <v>1055</v>
      </c>
      <c r="I77">
        <v>1060</v>
      </c>
      <c r="J77">
        <v>1062</v>
      </c>
      <c r="K77">
        <v>1054</v>
      </c>
      <c r="L77" s="5">
        <v>44359</v>
      </c>
      <c r="M77" s="5">
        <v>44653</v>
      </c>
      <c r="N77" s="5">
        <v>44639</v>
      </c>
      <c r="O77" s="5">
        <v>44352</v>
      </c>
      <c r="P77" s="56">
        <v>44612</v>
      </c>
      <c r="Q77" s="39">
        <f>RANK(E77,$E$3:$E$1048576)</f>
        <v>78</v>
      </c>
      <c r="R77" s="2">
        <f>VLOOKUP(C77,Quals!$A$25:$C$45,3,FALSE)</f>
        <v>1178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1"/>
        <v>Morgan MITCHELL800m</v>
      </c>
      <c r="B78" t="s">
        <v>237</v>
      </c>
      <c r="C78" s="5" t="s">
        <v>27</v>
      </c>
      <c r="D78" s="5">
        <v>34610</v>
      </c>
      <c r="E78">
        <v>1110</v>
      </c>
      <c r="F78" s="2">
        <v>5</v>
      </c>
      <c r="G78">
        <v>1074</v>
      </c>
      <c r="H78">
        <v>1095</v>
      </c>
      <c r="I78">
        <v>1065</v>
      </c>
      <c r="J78">
        <v>1031</v>
      </c>
      <c r="K78">
        <v>1067</v>
      </c>
      <c r="L78" s="5">
        <v>43643</v>
      </c>
      <c r="M78" s="5">
        <v>44371</v>
      </c>
      <c r="N78" s="5">
        <v>44359</v>
      </c>
      <c r="O78" s="5">
        <v>44367</v>
      </c>
      <c r="P78" s="56">
        <v>44407</v>
      </c>
      <c r="Q78" s="39">
        <f>RANK(E78,$E$3:$E$1048576)</f>
        <v>79</v>
      </c>
      <c r="R78" s="2">
        <f>VLOOKUP(C78,Quals!$A$25:$C$45,3,FALSE)</f>
        <v>1171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1"/>
        <v>Georgia GRIFFITH800m</v>
      </c>
      <c r="B79" t="s">
        <v>898</v>
      </c>
      <c r="C79" s="6" t="s">
        <v>27</v>
      </c>
      <c r="D79" s="5">
        <v>35404</v>
      </c>
      <c r="E79">
        <v>1108</v>
      </c>
      <c r="F79" s="2">
        <v>6</v>
      </c>
      <c r="G79">
        <v>1117</v>
      </c>
      <c r="H79">
        <v>1104</v>
      </c>
      <c r="I79">
        <v>1089</v>
      </c>
      <c r="J79">
        <v>1077</v>
      </c>
      <c r="K79">
        <v>1016</v>
      </c>
      <c r="L79" s="5">
        <v>44282</v>
      </c>
      <c r="M79" s="5">
        <v>44632</v>
      </c>
      <c r="N79" s="5">
        <v>44604</v>
      </c>
      <c r="O79" s="5">
        <v>44618</v>
      </c>
      <c r="P79" s="56">
        <v>44617</v>
      </c>
      <c r="Q79" s="39">
        <f>RANK(E79,$E$3:$E$1048576)</f>
        <v>80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1"/>
        <v>Ebony LANE100m</v>
      </c>
      <c r="B80" t="s">
        <v>105</v>
      </c>
      <c r="C80" s="5" t="s">
        <v>2</v>
      </c>
      <c r="D80" s="5">
        <v>36107</v>
      </c>
      <c r="E80">
        <v>1104</v>
      </c>
      <c r="F80" s="2">
        <v>7</v>
      </c>
      <c r="G80">
        <v>1116</v>
      </c>
      <c r="H80">
        <v>1089</v>
      </c>
      <c r="I80">
        <v>1107</v>
      </c>
      <c r="J80">
        <v>1028</v>
      </c>
      <c r="K80">
        <v>1044</v>
      </c>
      <c r="L80" s="5">
        <v>44282</v>
      </c>
      <c r="M80" s="5">
        <v>44639</v>
      </c>
      <c r="N80" s="5">
        <v>44282</v>
      </c>
      <c r="O80" s="5">
        <v>44303</v>
      </c>
      <c r="P80" s="56">
        <v>44625</v>
      </c>
      <c r="Q80" s="39">
        <f>RANK(E80,$E$3:$E$1048576)</f>
        <v>81</v>
      </c>
      <c r="R80" s="2">
        <f>VLOOKUP(C80,Quals!$A$25:$C$45,3,FALSE)</f>
        <v>1167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1"/>
        <v>Celeste MUCCI100m</v>
      </c>
      <c r="B81" t="s">
        <v>110</v>
      </c>
      <c r="C81" s="6" t="s">
        <v>2</v>
      </c>
      <c r="D81" s="5">
        <v>36383</v>
      </c>
      <c r="E81">
        <v>1104</v>
      </c>
      <c r="F81" s="2">
        <v>8</v>
      </c>
      <c r="G81">
        <v>1095</v>
      </c>
      <c r="H81">
        <v>1087</v>
      </c>
      <c r="I81">
        <v>1086</v>
      </c>
      <c r="J81">
        <v>1062</v>
      </c>
      <c r="K81">
        <v>1060</v>
      </c>
      <c r="L81" s="5">
        <v>44639</v>
      </c>
      <c r="M81" s="5">
        <v>44632</v>
      </c>
      <c r="N81" s="5">
        <v>44527</v>
      </c>
      <c r="O81" s="5">
        <v>44569</v>
      </c>
      <c r="P81" s="56">
        <v>44590</v>
      </c>
      <c r="Q81" s="39">
        <f>RANK(E81,$E$3:$E$1048576)</f>
        <v>81</v>
      </c>
      <c r="R81" s="2">
        <f>VLOOKUP(C81,Quals!$A$25:$C$45,3,FALSE)</f>
        <v>1167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1"/>
        <v>Imogen BARRETT800m</v>
      </c>
      <c r="B82" t="s">
        <v>238</v>
      </c>
      <c r="C82" s="5" t="s">
        <v>27</v>
      </c>
      <c r="D82" s="5">
        <v>36472</v>
      </c>
      <c r="E82">
        <v>1104</v>
      </c>
      <c r="F82" s="2">
        <v>7</v>
      </c>
      <c r="G82">
        <v>1130</v>
      </c>
      <c r="H82">
        <v>1113</v>
      </c>
      <c r="I82">
        <v>1105</v>
      </c>
      <c r="J82">
        <v>1084</v>
      </c>
      <c r="K82">
        <v>1072</v>
      </c>
      <c r="L82" s="5">
        <v>44618</v>
      </c>
      <c r="M82" s="5">
        <v>44631</v>
      </c>
      <c r="N82" s="5">
        <v>44303</v>
      </c>
      <c r="O82" s="5">
        <v>44590</v>
      </c>
      <c r="P82" s="56">
        <v>44345</v>
      </c>
      <c r="Q82" s="39">
        <f>RANK(E82,$E$3:$E$1048576)</f>
        <v>81</v>
      </c>
      <c r="R82" s="2">
        <f>VLOOKUP(C82,Quals!$A$25:$C$45,3,FALSE)</f>
        <v>1171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1"/>
        <v>Jaylah HANCOCK-CAMERON1500m</v>
      </c>
      <c r="B83" t="s">
        <v>240</v>
      </c>
      <c r="C83" s="5" t="s">
        <v>28</v>
      </c>
      <c r="D83" s="5">
        <v>37404</v>
      </c>
      <c r="E83">
        <v>1104</v>
      </c>
      <c r="F83" s="2">
        <v>7</v>
      </c>
      <c r="G83">
        <v>1108</v>
      </c>
      <c r="H83">
        <v>1111</v>
      </c>
      <c r="I83">
        <v>1069</v>
      </c>
      <c r="J83">
        <v>1069</v>
      </c>
      <c r="K83">
        <v>1062</v>
      </c>
      <c r="L83" s="5">
        <v>44359</v>
      </c>
      <c r="M83" s="5">
        <v>44546</v>
      </c>
      <c r="N83" s="5">
        <v>44611</v>
      </c>
      <c r="O83" s="5">
        <v>44280</v>
      </c>
      <c r="P83" s="56">
        <v>44299</v>
      </c>
      <c r="Q83" s="39">
        <f>RANK(E83,$E$3:$E$1048576)</f>
        <v>81</v>
      </c>
      <c r="R83" s="2">
        <f>VLOOKUP(C83,Quals!$A$25:$C$45,3,FALSE)</f>
        <v>1172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1"/>
        <v>Kendra HUBBARD400m</v>
      </c>
      <c r="B84" t="s">
        <v>194</v>
      </c>
      <c r="C84" s="5" t="s">
        <v>26</v>
      </c>
      <c r="D84" s="5">
        <v>32780</v>
      </c>
      <c r="E84">
        <v>1102</v>
      </c>
      <c r="F84" s="2">
        <v>3</v>
      </c>
      <c r="G84">
        <v>1079</v>
      </c>
      <c r="H84">
        <v>1052</v>
      </c>
      <c r="I84">
        <v>1067</v>
      </c>
      <c r="J84">
        <v>1040</v>
      </c>
      <c r="K84">
        <v>1055</v>
      </c>
      <c r="L84" s="5">
        <v>44394</v>
      </c>
      <c r="M84" s="5">
        <v>44282</v>
      </c>
      <c r="N84" s="5">
        <v>44366</v>
      </c>
      <c r="O84" s="5">
        <v>44303</v>
      </c>
      <c r="P84" s="56">
        <v>44352</v>
      </c>
      <c r="Q84" s="39">
        <f>RANK(E84,$E$3:$E$1048576)</f>
        <v>85</v>
      </c>
      <c r="R84" s="2">
        <f>VLOOKUP(C84,Quals!$A$25:$C$45,3,FALSE)</f>
        <v>1152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1"/>
        <v>Eloise WELLINGS5000m</v>
      </c>
      <c r="B85" t="s">
        <v>309</v>
      </c>
      <c r="C85" s="5" t="s">
        <v>29</v>
      </c>
      <c r="D85" s="5">
        <v>30264</v>
      </c>
      <c r="E85">
        <v>1102</v>
      </c>
      <c r="F85" s="2">
        <v>7</v>
      </c>
      <c r="G85">
        <v>1097</v>
      </c>
      <c r="H85">
        <v>1096</v>
      </c>
      <c r="I85">
        <v>1076</v>
      </c>
      <c r="L85" s="5">
        <v>44359</v>
      </c>
      <c r="M85" s="5">
        <v>44371</v>
      </c>
      <c r="N85" s="5">
        <v>44315</v>
      </c>
      <c r="O85" s="5"/>
      <c r="P85" s="56"/>
      <c r="Q85" s="39">
        <f>RANK(E85,$E$3:$E$1048576)</f>
        <v>85</v>
      </c>
      <c r="R85" s="2">
        <f>VLOOKUP(C85,Quals!$A$25:$C$45,3,FALSE)</f>
        <v>1145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1"/>
        <v>Amelia MAZZA-DOWNIE5000m</v>
      </c>
      <c r="B86" t="s">
        <v>311</v>
      </c>
      <c r="C86" s="5" t="s">
        <v>29</v>
      </c>
      <c r="D86" s="5">
        <v>36406</v>
      </c>
      <c r="E86">
        <v>1101</v>
      </c>
      <c r="F86" s="2">
        <v>8</v>
      </c>
      <c r="G86">
        <v>1114</v>
      </c>
      <c r="H86">
        <v>1092</v>
      </c>
      <c r="I86">
        <v>1073</v>
      </c>
      <c r="L86" s="5">
        <v>44631</v>
      </c>
      <c r="M86" s="5">
        <v>44316</v>
      </c>
      <c r="N86" s="5">
        <v>44331</v>
      </c>
      <c r="O86" s="5"/>
      <c r="P86" s="56"/>
      <c r="Q86" s="39">
        <f>RANK(E86,$E$3:$E$1048576)</f>
        <v>87</v>
      </c>
      <c r="R86" s="2">
        <f>VLOOKUP(C86,Quals!$A$25:$C$45,3,FALSE)</f>
        <v>1145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1"/>
        <v>Angeline BLACKBURN400m</v>
      </c>
      <c r="B87" t="s">
        <v>190</v>
      </c>
      <c r="C87" s="5" t="s">
        <v>26</v>
      </c>
      <c r="D87" s="5">
        <v>32737</v>
      </c>
      <c r="E87">
        <v>1098</v>
      </c>
      <c r="F87" s="2">
        <v>4</v>
      </c>
      <c r="G87">
        <v>1013</v>
      </c>
      <c r="H87">
        <v>1056</v>
      </c>
      <c r="I87">
        <v>1064</v>
      </c>
      <c r="J87">
        <v>1026</v>
      </c>
      <c r="K87">
        <v>1064</v>
      </c>
      <c r="L87" s="5">
        <v>43643</v>
      </c>
      <c r="M87" s="5">
        <v>44303</v>
      </c>
      <c r="N87" s="5">
        <v>44394</v>
      </c>
      <c r="O87" s="5">
        <v>44282</v>
      </c>
      <c r="P87" s="56">
        <v>44365</v>
      </c>
      <c r="Q87" s="39">
        <f>RANK(E87,$E$3:$E$1048576)</f>
        <v>89</v>
      </c>
      <c r="R87" s="2">
        <f>VLOOKUP(C87,Quals!$A$25:$C$45,3,FALSE)</f>
        <v>1152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1"/>
        <v>Caitlin ADAMS10000m</v>
      </c>
      <c r="B88" t="s">
        <v>308</v>
      </c>
      <c r="C88" s="5" t="s">
        <v>30</v>
      </c>
      <c r="D88" s="5">
        <v>35618</v>
      </c>
      <c r="E88">
        <v>1098</v>
      </c>
      <c r="F88" s="2">
        <v>11</v>
      </c>
      <c r="G88">
        <v>1112</v>
      </c>
      <c r="H88">
        <v>1045</v>
      </c>
      <c r="L88" s="5">
        <v>44493</v>
      </c>
      <c r="M88" s="5">
        <v>44587</v>
      </c>
      <c r="N88" s="5"/>
      <c r="O88" s="5"/>
      <c r="P88" s="56"/>
      <c r="Q88" s="39">
        <f>RANK(E88,$E$3:$E$1048576)</f>
        <v>89</v>
      </c>
      <c r="R88" s="2">
        <f>VLOOKUP(C88,Quals!$A$25:$C$45,3,FALSE)</f>
        <v>1171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1"/>
        <v>Danielle SHAW100mh</v>
      </c>
      <c r="B89" t="s">
        <v>127</v>
      </c>
      <c r="C89" s="5" t="s">
        <v>32</v>
      </c>
      <c r="D89" s="5">
        <v>36013</v>
      </c>
      <c r="E89">
        <v>1096</v>
      </c>
      <c r="F89" s="2">
        <v>7</v>
      </c>
      <c r="G89">
        <v>1071</v>
      </c>
      <c r="H89">
        <v>1090</v>
      </c>
      <c r="I89">
        <v>1083</v>
      </c>
      <c r="J89">
        <v>1066</v>
      </c>
      <c r="K89">
        <v>1067</v>
      </c>
      <c r="L89" s="5">
        <v>44632</v>
      </c>
      <c r="M89" s="5">
        <v>44590</v>
      </c>
      <c r="N89" s="5">
        <v>44626</v>
      </c>
      <c r="O89" s="5">
        <v>44611</v>
      </c>
      <c r="P89" s="56">
        <v>44541</v>
      </c>
      <c r="Q89" s="39">
        <f>RANK(E89,$E$3:$E$1048576)</f>
        <v>91</v>
      </c>
      <c r="R89" s="2">
        <f>VLOOKUP(C89,Quals!$A$25:$C$45,3,FALSE)</f>
        <v>1171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1"/>
        <v>Sophia FIGHERA200m</v>
      </c>
      <c r="B90" t="s">
        <v>108</v>
      </c>
      <c r="C90" s="5" t="s">
        <v>25</v>
      </c>
      <c r="D90" s="5">
        <v>35895</v>
      </c>
      <c r="E90">
        <v>1095</v>
      </c>
      <c r="F90" s="2">
        <v>7</v>
      </c>
      <c r="G90">
        <v>1051</v>
      </c>
      <c r="H90">
        <v>1079</v>
      </c>
      <c r="I90">
        <v>1074</v>
      </c>
      <c r="J90">
        <v>1046</v>
      </c>
      <c r="K90">
        <v>1070</v>
      </c>
      <c r="L90" s="5">
        <v>44304</v>
      </c>
      <c r="M90" s="5">
        <v>44591</v>
      </c>
      <c r="N90" s="5">
        <v>44604</v>
      </c>
      <c r="O90" s="5">
        <v>44359</v>
      </c>
      <c r="P90" s="56">
        <v>44302</v>
      </c>
      <c r="Q90" s="39">
        <f>RANK(E90,$E$3:$E$1048576)</f>
        <v>92</v>
      </c>
      <c r="R90" s="2">
        <f>VLOOKUP(C90,Quals!$A$25:$C$45,3,FALSE)</f>
        <v>1155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1"/>
        <v>Nana Adoma OWUSU-AFRIYIE200m</v>
      </c>
      <c r="B91" t="s">
        <v>118</v>
      </c>
      <c r="C91" s="5" t="s">
        <v>25</v>
      </c>
      <c r="D91" s="5">
        <v>36241</v>
      </c>
      <c r="E91">
        <v>1094</v>
      </c>
      <c r="F91" s="2">
        <v>8</v>
      </c>
      <c r="G91">
        <v>1049</v>
      </c>
      <c r="H91">
        <v>1029</v>
      </c>
      <c r="I91">
        <v>1068</v>
      </c>
      <c r="J91">
        <v>1044</v>
      </c>
      <c r="K91">
        <v>1051</v>
      </c>
      <c r="L91" s="5">
        <v>43644</v>
      </c>
      <c r="M91" s="5">
        <v>43644</v>
      </c>
      <c r="N91" s="5">
        <v>44612</v>
      </c>
      <c r="O91" s="5">
        <v>44602</v>
      </c>
      <c r="P91" s="56">
        <v>44639</v>
      </c>
      <c r="Q91" s="39">
        <f>RANK(E91,$E$3:$E$1048576)</f>
        <v>93</v>
      </c>
      <c r="R91" s="2">
        <f>VLOOKUP(C91,Quals!$A$25:$C$45,3,FALSE)</f>
        <v>1155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1"/>
        <v>Mia GROSS100m</v>
      </c>
      <c r="B92" t="s">
        <v>114</v>
      </c>
      <c r="C92" s="5" t="s">
        <v>2</v>
      </c>
      <c r="D92" s="5">
        <v>36999</v>
      </c>
      <c r="E92">
        <v>1091</v>
      </c>
      <c r="F92" s="2">
        <v>9</v>
      </c>
      <c r="G92">
        <v>1116</v>
      </c>
      <c r="H92">
        <v>1077</v>
      </c>
      <c r="I92">
        <v>1074</v>
      </c>
      <c r="J92">
        <v>1060</v>
      </c>
      <c r="K92">
        <v>1056</v>
      </c>
      <c r="L92" s="5">
        <v>44590</v>
      </c>
      <c r="M92" s="5">
        <v>44590</v>
      </c>
      <c r="N92" s="5">
        <v>44576</v>
      </c>
      <c r="O92" s="5">
        <v>44604</v>
      </c>
      <c r="P92" s="56">
        <v>44541</v>
      </c>
      <c r="Q92" s="39">
        <f>RANK(E92,$E$3:$E$1048576)</f>
        <v>94</v>
      </c>
      <c r="R92" s="2">
        <f>VLOOKUP(C92,Quals!$A$25:$C$45,3,FALSE)</f>
        <v>1167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1"/>
        <v>Isabella GUTHRIE400mh</v>
      </c>
      <c r="B93" t="s">
        <v>355</v>
      </c>
      <c r="C93" s="5" t="s">
        <v>33</v>
      </c>
      <c r="D93" s="5">
        <v>37885</v>
      </c>
      <c r="E93">
        <v>1090</v>
      </c>
      <c r="F93" s="2">
        <v>5</v>
      </c>
      <c r="G93">
        <v>1078</v>
      </c>
      <c r="H93">
        <v>1059</v>
      </c>
      <c r="I93">
        <v>1068</v>
      </c>
      <c r="J93">
        <v>1065</v>
      </c>
      <c r="K93">
        <v>1038</v>
      </c>
      <c r="L93" s="5">
        <v>44639</v>
      </c>
      <c r="M93" s="5">
        <v>44632</v>
      </c>
      <c r="N93" s="5">
        <v>44589</v>
      </c>
      <c r="O93" s="5">
        <v>44611</v>
      </c>
      <c r="P93" s="56">
        <v>44610</v>
      </c>
      <c r="Q93" s="39">
        <f>RANK(E93,$E$3:$E$1048576)</f>
        <v>95</v>
      </c>
      <c r="R93" s="2">
        <f>VLOOKUP(C93,Quals!$A$25:$C$45,3,FALSE)</f>
        <v>1160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1"/>
        <v>Taneille CRASEheptathlon</v>
      </c>
      <c r="B94" t="s">
        <v>340</v>
      </c>
      <c r="C94" s="5" t="s">
        <v>43</v>
      </c>
      <c r="D94" s="5">
        <v>34623</v>
      </c>
      <c r="E94">
        <v>1089</v>
      </c>
      <c r="F94" s="2">
        <v>1</v>
      </c>
      <c r="G94">
        <v>1030</v>
      </c>
      <c r="H94">
        <v>1028</v>
      </c>
      <c r="L94" s="5">
        <v>44549</v>
      </c>
      <c r="M94" s="5">
        <v>44653</v>
      </c>
      <c r="N94" s="5"/>
      <c r="O94" s="5"/>
      <c r="P94" s="56"/>
      <c r="Q94" s="39">
        <f>RANK(E94,$E$3:$E$1048576)</f>
        <v>96</v>
      </c>
      <c r="R94" s="2">
        <f>VLOOKUP(C94,Quals!$A$25:$C$45,3,FALSE)</f>
        <v>1158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1"/>
        <v>Monique QUIRK100m</v>
      </c>
      <c r="B95" t="s">
        <v>107</v>
      </c>
      <c r="C95" s="5" t="s">
        <v>2</v>
      </c>
      <c r="D95" s="5">
        <v>37030</v>
      </c>
      <c r="E95">
        <v>1087</v>
      </c>
      <c r="F95" s="2">
        <v>10</v>
      </c>
      <c r="G95">
        <v>1054</v>
      </c>
      <c r="H95">
        <v>1075</v>
      </c>
      <c r="I95">
        <v>1068</v>
      </c>
      <c r="J95">
        <v>1052</v>
      </c>
      <c r="K95">
        <v>1065</v>
      </c>
      <c r="L95" s="5">
        <v>44303</v>
      </c>
      <c r="M95" s="5">
        <v>44527</v>
      </c>
      <c r="N95" s="5">
        <v>44597</v>
      </c>
      <c r="O95" s="5">
        <v>44611</v>
      </c>
      <c r="P95" s="56">
        <v>44625</v>
      </c>
      <c r="Q95" s="39">
        <f>RANK(E95,$E$3:$E$1048576)</f>
        <v>97</v>
      </c>
      <c r="R95" s="2">
        <f>VLOOKUP(C95,Quals!$A$25:$C$45,3,FALSE)</f>
        <v>1167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1"/>
        <v>Hayley REYNOLDS100m</v>
      </c>
      <c r="B96" t="s">
        <v>112</v>
      </c>
      <c r="C96" s="5" t="s">
        <v>2</v>
      </c>
      <c r="D96" s="5">
        <v>37754</v>
      </c>
      <c r="E96">
        <v>1086</v>
      </c>
      <c r="F96" s="2">
        <v>11</v>
      </c>
      <c r="G96">
        <v>1077</v>
      </c>
      <c r="H96">
        <v>1075</v>
      </c>
      <c r="I96">
        <v>1071</v>
      </c>
      <c r="J96">
        <v>1060</v>
      </c>
      <c r="K96">
        <v>1066</v>
      </c>
      <c r="L96" s="5">
        <v>44639</v>
      </c>
      <c r="M96" s="5">
        <v>44625</v>
      </c>
      <c r="N96" s="5">
        <v>44583</v>
      </c>
      <c r="O96" s="5">
        <v>44576</v>
      </c>
      <c r="P96" s="56">
        <v>44548</v>
      </c>
      <c r="Q96" s="39">
        <f>RANK(E96,$E$3:$E$1048576)</f>
        <v>98</v>
      </c>
      <c r="R96" s="2">
        <f>VLOOKUP(C96,Quals!$A$25:$C$45,3,FALSE)</f>
        <v>1167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1"/>
        <v>Kristie EDWARDS100m</v>
      </c>
      <c r="B97" t="s">
        <v>109</v>
      </c>
      <c r="C97" s="5" t="s">
        <v>2</v>
      </c>
      <c r="D97" s="5">
        <v>36580</v>
      </c>
      <c r="E97">
        <v>1086</v>
      </c>
      <c r="F97" s="2">
        <v>12</v>
      </c>
      <c r="G97">
        <v>1068</v>
      </c>
      <c r="H97">
        <v>1083</v>
      </c>
      <c r="I97">
        <v>1067</v>
      </c>
      <c r="J97">
        <v>1030</v>
      </c>
      <c r="K97">
        <v>1046</v>
      </c>
      <c r="L97" s="5">
        <v>44632</v>
      </c>
      <c r="M97" s="5">
        <v>44527</v>
      </c>
      <c r="N97" s="5">
        <v>44506</v>
      </c>
      <c r="O97" s="5">
        <v>44303</v>
      </c>
      <c r="P97" s="56">
        <v>44282</v>
      </c>
      <c r="Q97" s="39">
        <f>RANK(E97,$E$3:$E$1048576)</f>
        <v>98</v>
      </c>
      <c r="R97" s="2">
        <f>VLOOKUP(C97,Quals!$A$25:$C$45,3,FALSE)</f>
        <v>1167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1"/>
        <v>Desleigh OWUSUtriple-jump</v>
      </c>
      <c r="B98" t="s">
        <v>393</v>
      </c>
      <c r="C98" s="5" t="s">
        <v>38</v>
      </c>
      <c r="D98" s="5">
        <v>37154</v>
      </c>
      <c r="E98">
        <v>1086</v>
      </c>
      <c r="F98" s="2">
        <v>1</v>
      </c>
      <c r="G98">
        <v>1065</v>
      </c>
      <c r="H98">
        <v>1032</v>
      </c>
      <c r="I98">
        <v>1034</v>
      </c>
      <c r="J98">
        <v>1021</v>
      </c>
      <c r="K98">
        <v>993</v>
      </c>
      <c r="L98" s="5">
        <v>44652</v>
      </c>
      <c r="M98" s="5">
        <v>44303</v>
      </c>
      <c r="N98" s="5">
        <v>44632</v>
      </c>
      <c r="O98" s="5">
        <v>44611</v>
      </c>
      <c r="P98" s="56">
        <v>44604</v>
      </c>
      <c r="Q98" s="39">
        <f>RANK(E98,$E$3:$E$1048576)</f>
        <v>98</v>
      </c>
      <c r="R98" s="2">
        <f>VLOOKUP(C98,Quals!$A$25:$C$45,3,FALSE)</f>
        <v>1150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1"/>
        <v>Taryn GOLLSHEWSKYdiscus-throw</v>
      </c>
      <c r="B99" t="s">
        <v>442</v>
      </c>
      <c r="C99" t="s">
        <v>40</v>
      </c>
      <c r="D99" s="5">
        <v>34107</v>
      </c>
      <c r="E99">
        <v>1086</v>
      </c>
      <c r="F99" s="2">
        <v>2</v>
      </c>
      <c r="G99">
        <v>1091</v>
      </c>
      <c r="H99">
        <v>982</v>
      </c>
      <c r="I99">
        <v>975</v>
      </c>
      <c r="J99">
        <v>989</v>
      </c>
      <c r="K99">
        <v>997</v>
      </c>
      <c r="L99" s="5">
        <v>44304</v>
      </c>
      <c r="M99" s="5">
        <v>43643</v>
      </c>
      <c r="N99" s="5">
        <v>44653</v>
      </c>
      <c r="O99" s="5">
        <v>44632</v>
      </c>
      <c r="P99" s="56">
        <v>44625</v>
      </c>
      <c r="Q99" s="39">
        <f>RANK(E99,$E$3:$E$1048576)</f>
        <v>98</v>
      </c>
      <c r="R99" s="2">
        <f>VLOOKUP(C99,Quals!$A$25:$C$45,3,FALSE)</f>
        <v>1136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1"/>
        <v>Maddie COATES200m</v>
      </c>
      <c r="B100" t="s">
        <v>186</v>
      </c>
      <c r="C100" s="5" t="s">
        <v>25</v>
      </c>
      <c r="D100" s="5">
        <v>35700</v>
      </c>
      <c r="E100">
        <v>1084</v>
      </c>
      <c r="F100" s="2">
        <v>9</v>
      </c>
      <c r="G100">
        <v>1028</v>
      </c>
      <c r="H100">
        <v>1020</v>
      </c>
      <c r="I100">
        <v>1022</v>
      </c>
      <c r="J100">
        <v>1035</v>
      </c>
      <c r="K100">
        <v>1030</v>
      </c>
      <c r="L100" s="5">
        <v>43644</v>
      </c>
      <c r="M100" s="5">
        <v>44304</v>
      </c>
      <c r="N100" s="5">
        <v>44282</v>
      </c>
      <c r="O100" s="5">
        <v>44359</v>
      </c>
      <c r="P100" s="56">
        <v>44367</v>
      </c>
      <c r="Q100" s="39">
        <f>RANK(E100,$E$3:$E$1048576)</f>
        <v>102</v>
      </c>
      <c r="R100" s="2">
        <f>VLOOKUP(C100,Quals!$A$25:$C$45,3,FALSE)</f>
        <v>1155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1"/>
        <v>Bronte CARROLL200m</v>
      </c>
      <c r="B101" t="s">
        <v>120</v>
      </c>
      <c r="C101" s="6" t="s">
        <v>25</v>
      </c>
      <c r="D101" s="5">
        <v>36346</v>
      </c>
      <c r="E101">
        <v>1083</v>
      </c>
      <c r="F101" s="2">
        <v>10</v>
      </c>
      <c r="G101">
        <v>1075</v>
      </c>
      <c r="H101">
        <v>1073</v>
      </c>
      <c r="I101">
        <v>1070</v>
      </c>
      <c r="J101">
        <v>1070</v>
      </c>
      <c r="K101">
        <v>1051</v>
      </c>
      <c r="L101" s="5">
        <v>44612</v>
      </c>
      <c r="M101" s="5">
        <v>44584</v>
      </c>
      <c r="N101" s="5">
        <v>44548</v>
      </c>
      <c r="O101" s="5">
        <v>44289</v>
      </c>
      <c r="P101" s="56">
        <v>44591</v>
      </c>
      <c r="Q101" s="39">
        <f>RANK(E101,$E$3:$E$1048576)</f>
        <v>103</v>
      </c>
      <c r="R101" s="2">
        <f>VLOOKUP(C101,Quals!$A$25:$C$45,3,FALSE)</f>
        <v>1155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1"/>
        <v>Mackenzie ANDREWS3000msc</v>
      </c>
      <c r="B102" t="s">
        <v>296</v>
      </c>
      <c r="C102" s="5" t="s">
        <v>34</v>
      </c>
      <c r="D102" s="5">
        <v>35633</v>
      </c>
      <c r="E102">
        <v>1083</v>
      </c>
      <c r="F102" s="2">
        <v>9</v>
      </c>
      <c r="G102">
        <v>1089</v>
      </c>
      <c r="H102">
        <v>1087</v>
      </c>
      <c r="I102">
        <v>1068</v>
      </c>
      <c r="L102" s="5">
        <v>44309</v>
      </c>
      <c r="M102" s="5">
        <v>44351</v>
      </c>
      <c r="N102" s="5">
        <v>44317</v>
      </c>
      <c r="O102" s="5"/>
      <c r="P102" s="56"/>
      <c r="Q102" s="39">
        <f>RANK(E102,$E$3:$E$1048576)</f>
        <v>103</v>
      </c>
      <c r="R102" s="2">
        <f>VLOOKUP(C102,Quals!$A$25:$C$45,3,FALSE)</f>
        <v>1169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1"/>
        <v>Brittany CARROLLlong-jump</v>
      </c>
      <c r="B103" t="s">
        <v>370</v>
      </c>
      <c r="C103" s="5" t="s">
        <v>37</v>
      </c>
      <c r="D103" s="5">
        <v>36860</v>
      </c>
      <c r="E103">
        <v>1083</v>
      </c>
      <c r="F103" s="2">
        <v>5</v>
      </c>
      <c r="G103">
        <v>1055</v>
      </c>
      <c r="H103">
        <v>1053</v>
      </c>
      <c r="I103">
        <v>1059</v>
      </c>
      <c r="J103">
        <v>1051</v>
      </c>
      <c r="K103">
        <v>1040</v>
      </c>
      <c r="L103" s="5">
        <v>44653</v>
      </c>
      <c r="M103" s="5">
        <v>44639</v>
      </c>
      <c r="N103" s="5">
        <v>44570</v>
      </c>
      <c r="O103" s="5">
        <v>44612</v>
      </c>
      <c r="P103" s="56">
        <v>44590</v>
      </c>
      <c r="Q103" s="39">
        <f>RANK(E103,$E$3:$E$1048576)</f>
        <v>103</v>
      </c>
      <c r="R103" s="2">
        <f>VLOOKUP(C103,Quals!$A$25:$C$45,3,FALSE)</f>
        <v>1178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1"/>
        <v>Rosie DONEGAN3000msc</v>
      </c>
      <c r="B104" t="s">
        <v>906</v>
      </c>
      <c r="C104" s="5" t="s">
        <v>34</v>
      </c>
      <c r="D104" s="5">
        <v>34151</v>
      </c>
      <c r="E104">
        <v>1082</v>
      </c>
      <c r="F104" s="2">
        <v>10</v>
      </c>
      <c r="G104">
        <v>1095</v>
      </c>
      <c r="H104">
        <v>1066</v>
      </c>
      <c r="I104">
        <v>1041</v>
      </c>
      <c r="L104" s="5">
        <v>44612</v>
      </c>
      <c r="M104" s="5">
        <v>44639</v>
      </c>
      <c r="N104" s="5">
        <v>44597</v>
      </c>
      <c r="O104" s="5"/>
      <c r="P104" s="56"/>
      <c r="Q104" s="39">
        <f>RANK(E104,$E$3:$E$1048576)</f>
        <v>106</v>
      </c>
      <c r="R104" s="2">
        <f>VLOOKUP(C104,Quals!$A$25:$C$45,3,FALSE)</f>
        <v>1169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1"/>
        <v>Alanah YUKICH400mh</v>
      </c>
      <c r="B105" t="s">
        <v>342</v>
      </c>
      <c r="C105" s="5" t="s">
        <v>33</v>
      </c>
      <c r="D105" s="5">
        <v>35822</v>
      </c>
      <c r="E105">
        <v>1082</v>
      </c>
      <c r="F105" s="2">
        <v>6</v>
      </c>
      <c r="G105">
        <v>1111</v>
      </c>
      <c r="H105">
        <v>1094</v>
      </c>
      <c r="I105">
        <v>1068</v>
      </c>
      <c r="J105">
        <v>1057</v>
      </c>
      <c r="K105">
        <v>1057</v>
      </c>
      <c r="L105" s="5">
        <v>44332</v>
      </c>
      <c r="M105" s="5">
        <v>44310</v>
      </c>
      <c r="N105" s="5">
        <v>44345</v>
      </c>
      <c r="O105" s="5">
        <v>44282</v>
      </c>
      <c r="P105" s="56">
        <v>44343</v>
      </c>
      <c r="Q105" s="39">
        <f>RANK(E105,$E$3:$E$1048576)</f>
        <v>106</v>
      </c>
      <c r="R105" s="2">
        <f>VLOOKUP(C105,Quals!$A$25:$C$45,3,FALSE)</f>
        <v>1160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1"/>
        <v>Clare O'BRIEN5000m</v>
      </c>
      <c r="B106" t="s">
        <v>310</v>
      </c>
      <c r="C106" s="6" t="s">
        <v>29</v>
      </c>
      <c r="D106" s="5">
        <v>36173</v>
      </c>
      <c r="E106">
        <v>1081</v>
      </c>
      <c r="F106" s="2">
        <v>9</v>
      </c>
      <c r="G106">
        <v>1091</v>
      </c>
      <c r="H106">
        <v>1078</v>
      </c>
      <c r="I106">
        <v>1049</v>
      </c>
      <c r="L106" s="5">
        <v>44309</v>
      </c>
      <c r="M106" s="5">
        <v>44359</v>
      </c>
      <c r="N106" s="5">
        <v>44331</v>
      </c>
      <c r="O106" s="5"/>
      <c r="P106" s="56"/>
      <c r="Q106" s="39">
        <f>RANK(E106,$E$3:$E$1048576)</f>
        <v>109</v>
      </c>
      <c r="R106" s="2">
        <f>VLOOKUP(C106,Quals!$A$25:$C$45,3,FALSE)</f>
        <v>1145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1"/>
        <v>Sophia FIGHERA100m</v>
      </c>
      <c r="B107" t="s">
        <v>108</v>
      </c>
      <c r="C107" s="6" t="s">
        <v>2</v>
      </c>
      <c r="D107" s="5">
        <v>35895</v>
      </c>
      <c r="E107">
        <v>1080</v>
      </c>
      <c r="F107" s="2">
        <v>13</v>
      </c>
      <c r="G107">
        <v>1032</v>
      </c>
      <c r="H107">
        <v>1065</v>
      </c>
      <c r="I107">
        <v>1050</v>
      </c>
      <c r="J107">
        <v>1058</v>
      </c>
      <c r="K107">
        <v>1058</v>
      </c>
      <c r="L107" s="5">
        <v>44303</v>
      </c>
      <c r="M107" s="5">
        <v>44352</v>
      </c>
      <c r="N107" s="5">
        <v>44282</v>
      </c>
      <c r="O107" s="5">
        <v>44604</v>
      </c>
      <c r="P107" s="56">
        <v>44359</v>
      </c>
      <c r="Q107" s="39">
        <f>RANK(E107,$E$3:$E$1048576)</f>
        <v>110</v>
      </c>
      <c r="R107" s="2">
        <f>VLOOKUP(C107,Quals!$A$25:$C$45,3,FALSE)</f>
        <v>1167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1"/>
        <v>Larissa PASTERNATSKY200m</v>
      </c>
      <c r="B108" t="s">
        <v>117</v>
      </c>
      <c r="C108" s="5" t="s">
        <v>25</v>
      </c>
      <c r="D108" s="5">
        <v>33583</v>
      </c>
      <c r="E108">
        <v>1080</v>
      </c>
      <c r="F108" s="2">
        <v>11</v>
      </c>
      <c r="G108">
        <v>1045</v>
      </c>
      <c r="H108">
        <v>1035</v>
      </c>
      <c r="I108">
        <v>1058</v>
      </c>
      <c r="J108">
        <v>1032</v>
      </c>
      <c r="K108">
        <v>1045</v>
      </c>
      <c r="L108" s="5">
        <v>44304</v>
      </c>
      <c r="M108" s="5">
        <v>44282</v>
      </c>
      <c r="N108" s="5">
        <v>44352</v>
      </c>
      <c r="O108" s="5">
        <v>44359</v>
      </c>
      <c r="P108" s="56">
        <v>44304</v>
      </c>
      <c r="Q108" s="39">
        <f>RANK(E108,$E$3:$E$1048576)</f>
        <v>110</v>
      </c>
      <c r="R108" s="2">
        <f>VLOOKUP(C108,Quals!$A$25:$C$45,3,FALSE)</f>
        <v>1155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1"/>
        <v>Amy ROBINSON800m</v>
      </c>
      <c r="B109" t="s">
        <v>241</v>
      </c>
      <c r="C109" s="6" t="s">
        <v>27</v>
      </c>
      <c r="D109" s="5">
        <v>34494</v>
      </c>
      <c r="E109">
        <v>1080</v>
      </c>
      <c r="F109" s="2">
        <v>8</v>
      </c>
      <c r="G109">
        <v>1076</v>
      </c>
      <c r="H109">
        <v>1051</v>
      </c>
      <c r="I109">
        <v>1060</v>
      </c>
      <c r="J109">
        <v>1068</v>
      </c>
      <c r="K109">
        <v>1044</v>
      </c>
      <c r="L109" s="5">
        <v>44304</v>
      </c>
      <c r="M109" s="5">
        <v>44587</v>
      </c>
      <c r="N109" s="5">
        <v>44630</v>
      </c>
      <c r="O109" s="5">
        <v>44600</v>
      </c>
      <c r="P109" s="56">
        <v>44618</v>
      </c>
      <c r="Q109" s="39">
        <f>RANK(E109,$E$3:$E$1048576)</f>
        <v>110</v>
      </c>
      <c r="R109" s="2">
        <f>VLOOKUP(C109,Quals!$A$25:$C$45,3,FALSE)</f>
        <v>1171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1"/>
        <v>Matilda RYAN800m</v>
      </c>
      <c r="B110" t="s">
        <v>239</v>
      </c>
      <c r="C110" t="s">
        <v>27</v>
      </c>
      <c r="D110" s="5">
        <v>37449</v>
      </c>
      <c r="E110">
        <v>1080</v>
      </c>
      <c r="F110" s="2">
        <v>9</v>
      </c>
      <c r="G110">
        <v>1073</v>
      </c>
      <c r="H110">
        <v>1059</v>
      </c>
      <c r="I110">
        <v>1059</v>
      </c>
      <c r="J110">
        <v>1025</v>
      </c>
      <c r="K110">
        <v>1042</v>
      </c>
      <c r="L110" s="5">
        <v>44282</v>
      </c>
      <c r="M110" s="5">
        <v>44359</v>
      </c>
      <c r="N110" s="5">
        <v>44301</v>
      </c>
      <c r="O110" s="5">
        <v>44352</v>
      </c>
      <c r="P110" s="56">
        <v>44637</v>
      </c>
      <c r="Q110" s="39">
        <f>RANK(E110,$E$3:$E$1048576)</f>
        <v>110</v>
      </c>
      <c r="R110" s="2">
        <f>VLOOKUP(C110,Quals!$A$25:$C$45,3,FALSE)</f>
        <v>1171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1"/>
        <v>Taneille CRASE100mh</v>
      </c>
      <c r="B111" t="s">
        <v>340</v>
      </c>
      <c r="C111" s="6" t="s">
        <v>32</v>
      </c>
      <c r="D111" s="5">
        <v>34623</v>
      </c>
      <c r="E111">
        <v>1077</v>
      </c>
      <c r="F111" s="2">
        <v>8</v>
      </c>
      <c r="G111">
        <v>1085</v>
      </c>
      <c r="H111">
        <v>1088</v>
      </c>
      <c r="I111">
        <v>1049</v>
      </c>
      <c r="J111">
        <v>1052</v>
      </c>
      <c r="K111">
        <v>1042</v>
      </c>
      <c r="L111" s="5">
        <v>44626</v>
      </c>
      <c r="M111" s="5">
        <v>44590</v>
      </c>
      <c r="N111" s="5">
        <v>44282</v>
      </c>
      <c r="O111" s="5">
        <v>44548</v>
      </c>
      <c r="P111" s="56">
        <v>44301</v>
      </c>
      <c r="Q111" s="39">
        <f>RANK(E111,$E$3:$E$1048576)</f>
        <v>114</v>
      </c>
      <c r="R111" s="2">
        <f>VLOOKUP(C111,Quals!$A$25:$C$45,3,FALSE)</f>
        <v>1171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1"/>
        <v>Erin SHAWhigh-jump</v>
      </c>
      <c r="B112" t="s">
        <v>408</v>
      </c>
      <c r="C112" s="5" t="s">
        <v>35</v>
      </c>
      <c r="D112" s="5">
        <v>38237</v>
      </c>
      <c r="E112">
        <v>1076</v>
      </c>
      <c r="F112" s="2">
        <v>3</v>
      </c>
      <c r="G112">
        <v>1062</v>
      </c>
      <c r="H112">
        <v>1052</v>
      </c>
      <c r="I112">
        <v>1043</v>
      </c>
      <c r="J112">
        <v>1052</v>
      </c>
      <c r="K112">
        <v>1043</v>
      </c>
      <c r="L112" s="5">
        <v>44359</v>
      </c>
      <c r="M112" s="5">
        <v>44352</v>
      </c>
      <c r="N112" s="5">
        <v>44610</v>
      </c>
      <c r="O112" s="5">
        <v>44590</v>
      </c>
      <c r="P112" s="56">
        <v>44299</v>
      </c>
      <c r="Q112" s="39">
        <f>RANK(E112,$E$3:$E$1048576)</f>
        <v>115</v>
      </c>
      <c r="R112" s="2">
        <f>VLOOKUP(C112,Quals!$A$25:$C$45,3,FALSE)</f>
        <v>1180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1"/>
        <v>Jessica THORNTON400m</v>
      </c>
      <c r="B113" t="s">
        <v>209</v>
      </c>
      <c r="C113" s="5" t="s">
        <v>26</v>
      </c>
      <c r="D113" s="5">
        <v>35897</v>
      </c>
      <c r="E113">
        <v>1075</v>
      </c>
      <c r="F113" s="2">
        <v>5</v>
      </c>
      <c r="G113">
        <v>1052</v>
      </c>
      <c r="H113">
        <v>1058</v>
      </c>
      <c r="I113">
        <v>1049</v>
      </c>
      <c r="J113">
        <v>1024</v>
      </c>
      <c r="K113">
        <v>1041</v>
      </c>
      <c r="L113" s="5">
        <v>44632</v>
      </c>
      <c r="M113" s="5">
        <v>44611</v>
      </c>
      <c r="N113" s="5">
        <v>44625</v>
      </c>
      <c r="O113" s="5">
        <v>44303</v>
      </c>
      <c r="P113" s="56">
        <v>44604</v>
      </c>
      <c r="Q113" s="39">
        <f>RANK(E113,$E$3:$E$1048576)</f>
        <v>116</v>
      </c>
      <c r="R113" s="2">
        <f>VLOOKUP(C113,Quals!$A$25:$C$45,3,FALSE)</f>
        <v>1152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1"/>
        <v>Holly CAMPBELL1500m</v>
      </c>
      <c r="B114" t="s">
        <v>274</v>
      </c>
      <c r="C114" s="5" t="s">
        <v>28</v>
      </c>
      <c r="D114" s="5">
        <v>35243</v>
      </c>
      <c r="E114">
        <v>1075</v>
      </c>
      <c r="F114" s="2">
        <v>8</v>
      </c>
      <c r="G114">
        <v>1096</v>
      </c>
      <c r="H114">
        <v>1069</v>
      </c>
      <c r="I114">
        <v>1058</v>
      </c>
      <c r="J114">
        <v>1063</v>
      </c>
      <c r="K114">
        <v>1006</v>
      </c>
      <c r="L114" s="5">
        <v>44625</v>
      </c>
      <c r="M114" s="5">
        <v>44639</v>
      </c>
      <c r="N114" s="5">
        <v>44587</v>
      </c>
      <c r="O114" s="5">
        <v>44611</v>
      </c>
      <c r="P114" s="56">
        <v>44610</v>
      </c>
      <c r="Q114" s="39">
        <f>RANK(E114,$E$3:$E$1048576)</f>
        <v>116</v>
      </c>
      <c r="R114" s="2">
        <f>VLOOKUP(C114,Quals!$A$25:$C$45,3,FALSE)</f>
        <v>1172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1"/>
        <v>Ilana GRANDINE100m</v>
      </c>
      <c r="B115" t="s">
        <v>122</v>
      </c>
      <c r="C115" s="5" t="s">
        <v>2</v>
      </c>
      <c r="D115" s="5">
        <v>33463</v>
      </c>
      <c r="E115">
        <v>1074</v>
      </c>
      <c r="F115" s="2">
        <v>14</v>
      </c>
      <c r="G115">
        <v>1075</v>
      </c>
      <c r="H115">
        <v>1074</v>
      </c>
      <c r="I115">
        <v>1056</v>
      </c>
      <c r="J115">
        <v>1052</v>
      </c>
      <c r="K115">
        <v>1026</v>
      </c>
      <c r="L115" s="5">
        <v>44548</v>
      </c>
      <c r="M115" s="5">
        <v>44597</v>
      </c>
      <c r="N115" s="5">
        <v>44639</v>
      </c>
      <c r="O115" s="5">
        <v>44544</v>
      </c>
      <c r="P115" s="56">
        <v>44632</v>
      </c>
      <c r="Q115" s="39">
        <f>RANK(E115,$E$3:$E$1048576)</f>
        <v>118</v>
      </c>
      <c r="R115" s="2">
        <f>VLOOKUP(C115,Quals!$A$25:$C$45,3,FALSE)</f>
        <v>1167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1"/>
        <v>Hayley KITCHING800m</v>
      </c>
      <c r="B116" t="s">
        <v>246</v>
      </c>
      <c r="C116" s="5" t="s">
        <v>27</v>
      </c>
      <c r="D116" s="5">
        <v>38256</v>
      </c>
      <c r="E116">
        <v>1073</v>
      </c>
      <c r="F116" s="2">
        <v>10</v>
      </c>
      <c r="G116">
        <v>1094</v>
      </c>
      <c r="H116">
        <v>1065</v>
      </c>
      <c r="I116">
        <v>1060</v>
      </c>
      <c r="J116">
        <v>1038</v>
      </c>
      <c r="K116">
        <v>1036</v>
      </c>
      <c r="L116" s="5">
        <v>44632</v>
      </c>
      <c r="M116" s="5">
        <v>44619</v>
      </c>
      <c r="N116" s="5">
        <v>44600</v>
      </c>
      <c r="O116" s="5">
        <v>44305</v>
      </c>
      <c r="P116" s="56">
        <v>44548</v>
      </c>
      <c r="Q116" s="39">
        <f>RANK(E116,$E$3:$E$1048576)</f>
        <v>119</v>
      </c>
      <c r="R116" s="2">
        <f>VLOOKUP(C116,Quals!$A$25:$C$45,3,FALSE)</f>
        <v>1171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1"/>
        <v>Alysha BURNETThigh-jump</v>
      </c>
      <c r="B117" t="s">
        <v>407</v>
      </c>
      <c r="C117" s="5" t="s">
        <v>35</v>
      </c>
      <c r="D117" s="5">
        <v>35434</v>
      </c>
      <c r="E117">
        <v>1073</v>
      </c>
      <c r="F117" s="2">
        <v>4</v>
      </c>
      <c r="G117">
        <v>1082</v>
      </c>
      <c r="H117">
        <v>1082</v>
      </c>
      <c r="I117">
        <v>1004</v>
      </c>
      <c r="J117">
        <v>994</v>
      </c>
      <c r="K117">
        <v>974</v>
      </c>
      <c r="L117" s="5">
        <v>43644</v>
      </c>
      <c r="M117" s="5">
        <v>43642</v>
      </c>
      <c r="N117" s="5">
        <v>44304</v>
      </c>
      <c r="O117" s="5">
        <v>44652</v>
      </c>
      <c r="P117" s="56">
        <v>44625</v>
      </c>
      <c r="Q117" s="39">
        <f>RANK(E117,$E$3:$E$1048576)</f>
        <v>119</v>
      </c>
      <c r="R117" s="2">
        <f>VLOOKUP(C117,Quals!$A$25:$C$45,3,FALSE)</f>
        <v>1180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1"/>
        <v>Charlotte WILSON3000msc</v>
      </c>
      <c r="B118" t="s">
        <v>316</v>
      </c>
      <c r="C118" s="5" t="s">
        <v>34</v>
      </c>
      <c r="D118" s="5">
        <v>33879</v>
      </c>
      <c r="E118">
        <v>1071</v>
      </c>
      <c r="F118" s="2">
        <v>11</v>
      </c>
      <c r="G118">
        <v>1069</v>
      </c>
      <c r="H118">
        <v>1063</v>
      </c>
      <c r="I118">
        <v>1048</v>
      </c>
      <c r="L118" s="5">
        <v>44612</v>
      </c>
      <c r="M118" s="5">
        <v>44604</v>
      </c>
      <c r="N118" s="5">
        <v>44597</v>
      </c>
      <c r="O118" s="5"/>
      <c r="P118" s="56"/>
      <c r="Q118" s="39">
        <f>RANK(E118,$E$3:$E$1048576)</f>
        <v>121</v>
      </c>
      <c r="R118" s="2">
        <f>VLOOKUP(C118,Quals!$A$25:$C$45,3,FALSE)</f>
        <v>1169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1"/>
        <v>Brodee MATE400mh</v>
      </c>
      <c r="B119" t="s">
        <v>354</v>
      </c>
      <c r="C119" s="5" t="s">
        <v>33</v>
      </c>
      <c r="D119" s="5">
        <v>35899</v>
      </c>
      <c r="E119">
        <v>1071</v>
      </c>
      <c r="F119" s="2">
        <v>7</v>
      </c>
      <c r="G119">
        <v>1072</v>
      </c>
      <c r="H119">
        <v>1031</v>
      </c>
      <c r="I119">
        <v>1046</v>
      </c>
      <c r="J119">
        <v>1012</v>
      </c>
      <c r="K119">
        <v>1026</v>
      </c>
      <c r="L119" s="5">
        <v>44639</v>
      </c>
      <c r="M119" s="5">
        <v>44304</v>
      </c>
      <c r="N119" s="5">
        <v>44611</v>
      </c>
      <c r="O119" s="5">
        <v>44632</v>
      </c>
      <c r="P119" s="56">
        <v>44618</v>
      </c>
      <c r="Q119" s="39">
        <f>RANK(E119,$E$3:$E$1048576)</f>
        <v>121</v>
      </c>
      <c r="R119" s="2">
        <f>VLOOKUP(C119,Quals!$A$25:$C$45,3,FALSE)</f>
        <v>1160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1"/>
        <v>Tori WESTheptathlon</v>
      </c>
      <c r="B120" t="s">
        <v>467</v>
      </c>
      <c r="C120" s="6" t="s">
        <v>43</v>
      </c>
      <c r="D120" s="5">
        <v>34986</v>
      </c>
      <c r="E120">
        <v>1071</v>
      </c>
      <c r="F120" s="2">
        <v>2</v>
      </c>
      <c r="G120">
        <v>1080</v>
      </c>
      <c r="H120">
        <v>993</v>
      </c>
      <c r="L120" s="5">
        <v>43877</v>
      </c>
      <c r="M120" s="5">
        <v>44577</v>
      </c>
      <c r="N120" s="5"/>
      <c r="O120" s="5"/>
      <c r="P120" s="56"/>
      <c r="Q120" s="39">
        <f>RANK(E120,$E$3:$E$1048576)</f>
        <v>121</v>
      </c>
      <c r="R120" s="2">
        <f>VLOOKUP(C120,Quals!$A$25:$C$45,3,FALSE)</f>
        <v>1158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1"/>
        <v>Mia GROSS200m</v>
      </c>
      <c r="B121" t="s">
        <v>114</v>
      </c>
      <c r="C121" s="6" t="s">
        <v>25</v>
      </c>
      <c r="D121" s="5">
        <v>36999</v>
      </c>
      <c r="E121">
        <v>1067</v>
      </c>
      <c r="F121" s="2">
        <v>12</v>
      </c>
      <c r="G121">
        <v>1059</v>
      </c>
      <c r="H121">
        <v>1055</v>
      </c>
      <c r="I121">
        <v>1050</v>
      </c>
      <c r="J121">
        <v>1063</v>
      </c>
      <c r="K121">
        <v>1033</v>
      </c>
      <c r="L121" s="5">
        <v>44639</v>
      </c>
      <c r="M121" s="5">
        <v>44576</v>
      </c>
      <c r="N121" s="5">
        <v>44604</v>
      </c>
      <c r="O121" s="5">
        <v>44591</v>
      </c>
      <c r="P121" s="56">
        <v>44541</v>
      </c>
      <c r="Q121" s="39">
        <f>RANK(E121,$E$3:$E$1048576)</f>
        <v>124</v>
      </c>
      <c r="R121" s="2">
        <f>VLOOKUP(C121,Quals!$A$25:$C$45,3,FALSE)</f>
        <v>1155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1"/>
        <v>Aleksandra STOILOVA100m</v>
      </c>
      <c r="B122" t="s">
        <v>121</v>
      </c>
      <c r="C122" s="6" t="s">
        <v>2</v>
      </c>
      <c r="D122" s="5">
        <v>38462</v>
      </c>
      <c r="E122">
        <v>1066</v>
      </c>
      <c r="F122" s="2">
        <v>15</v>
      </c>
      <c r="G122">
        <v>1056</v>
      </c>
      <c r="H122">
        <v>1042</v>
      </c>
      <c r="I122">
        <v>1046</v>
      </c>
      <c r="J122">
        <v>1048</v>
      </c>
      <c r="K122">
        <v>1040</v>
      </c>
      <c r="L122" s="5">
        <v>44639</v>
      </c>
      <c r="M122" s="5">
        <v>44632</v>
      </c>
      <c r="N122" s="5">
        <v>44611</v>
      </c>
      <c r="O122" s="5">
        <v>44527</v>
      </c>
      <c r="P122" s="56">
        <v>44625</v>
      </c>
      <c r="Q122" s="39">
        <f>RANK(E122,$E$3:$E$1048576)</f>
        <v>125</v>
      </c>
      <c r="R122" s="2">
        <f>VLOOKUP(C122,Quals!$A$25:$C$45,3,FALSE)</f>
        <v>1167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1"/>
        <v>Maisie STEVENS100m</v>
      </c>
      <c r="B123" t="s">
        <v>111</v>
      </c>
      <c r="C123" s="6" t="s">
        <v>2</v>
      </c>
      <c r="D123" s="5">
        <v>36544</v>
      </c>
      <c r="E123">
        <v>1065</v>
      </c>
      <c r="F123" s="2">
        <v>16</v>
      </c>
      <c r="G123">
        <v>1088</v>
      </c>
      <c r="H123">
        <v>1069</v>
      </c>
      <c r="I123">
        <v>1062</v>
      </c>
      <c r="J123">
        <v>1053</v>
      </c>
      <c r="K123">
        <v>1048</v>
      </c>
      <c r="L123" s="5">
        <v>44317</v>
      </c>
      <c r="M123" s="5">
        <v>44343</v>
      </c>
      <c r="N123" s="5">
        <v>44303</v>
      </c>
      <c r="O123" s="5">
        <v>44282</v>
      </c>
      <c r="P123" s="56">
        <v>44617</v>
      </c>
      <c r="Q123" s="39">
        <f>RANK(E123,$E$3:$E$1048576)</f>
        <v>126</v>
      </c>
      <c r="R123" s="2">
        <f>VLOOKUP(C123,Quals!$A$25:$C$45,3,FALSE)</f>
        <v>1167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1"/>
        <v>Emily WHELANhigh-jump</v>
      </c>
      <c r="B124" t="s">
        <v>409</v>
      </c>
      <c r="C124" s="5" t="s">
        <v>35</v>
      </c>
      <c r="D124" s="5">
        <v>36535</v>
      </c>
      <c r="E124">
        <v>1063</v>
      </c>
      <c r="F124" s="2">
        <v>5</v>
      </c>
      <c r="G124">
        <v>1043</v>
      </c>
      <c r="H124">
        <v>1023</v>
      </c>
      <c r="I124">
        <v>1004</v>
      </c>
      <c r="J124">
        <v>1023</v>
      </c>
      <c r="K124">
        <v>984</v>
      </c>
      <c r="L124" s="5">
        <v>44304</v>
      </c>
      <c r="M124" s="5">
        <v>44653</v>
      </c>
      <c r="N124" s="5">
        <v>44632</v>
      </c>
      <c r="O124" s="5">
        <v>44583</v>
      </c>
      <c r="P124" s="56">
        <v>44308</v>
      </c>
      <c r="Q124" s="39">
        <f>RANK(E124,$E$3:$E$1048576)</f>
        <v>127</v>
      </c>
      <c r="R124" s="2">
        <f>VLOOKUP(C124,Quals!$A$25:$C$45,3,FALSE)</f>
        <v>1180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1"/>
        <v>Jasmin GUTHRIE400m</v>
      </c>
      <c r="B125" t="s">
        <v>211</v>
      </c>
      <c r="C125" s="5" t="s">
        <v>26</v>
      </c>
      <c r="D125" s="5">
        <v>37885</v>
      </c>
      <c r="E125">
        <v>1062</v>
      </c>
      <c r="F125" s="2">
        <v>6</v>
      </c>
      <c r="G125">
        <v>1046</v>
      </c>
      <c r="H125">
        <v>1056</v>
      </c>
      <c r="I125">
        <v>1045</v>
      </c>
      <c r="J125">
        <v>1042</v>
      </c>
      <c r="K125">
        <v>1033</v>
      </c>
      <c r="L125" s="5">
        <v>44632</v>
      </c>
      <c r="M125" s="5">
        <v>44590</v>
      </c>
      <c r="N125" s="5">
        <v>44611</v>
      </c>
      <c r="O125" s="5">
        <v>44299</v>
      </c>
      <c r="P125" s="56">
        <v>44610</v>
      </c>
      <c r="Q125" s="39">
        <f>RANK(E125,$E$3:$E$1048576)</f>
        <v>128</v>
      </c>
      <c r="R125" s="2">
        <f>VLOOKUP(C125,Quals!$A$25:$C$45,3,FALSE)</f>
        <v>1152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1"/>
        <v>Carley THOMAS800m</v>
      </c>
      <c r="B126" t="s">
        <v>243</v>
      </c>
      <c r="C126" s="6" t="s">
        <v>27</v>
      </c>
      <c r="D126" s="5">
        <v>36886</v>
      </c>
      <c r="E126">
        <v>1062</v>
      </c>
      <c r="F126" s="2">
        <v>11</v>
      </c>
      <c r="G126">
        <v>1068</v>
      </c>
      <c r="H126">
        <v>1072</v>
      </c>
      <c r="I126">
        <v>1065</v>
      </c>
      <c r="J126">
        <v>1055</v>
      </c>
      <c r="K126">
        <v>1037</v>
      </c>
      <c r="L126" s="5">
        <v>44590</v>
      </c>
      <c r="M126" s="5">
        <v>44611</v>
      </c>
      <c r="N126" s="5">
        <v>44331</v>
      </c>
      <c r="O126" s="5">
        <v>44604</v>
      </c>
      <c r="P126" s="56">
        <v>44343</v>
      </c>
      <c r="Q126" s="39">
        <f>RANK(E126,$E$3:$E$1048576)</f>
        <v>128</v>
      </c>
      <c r="R126" s="2">
        <f>VLOOKUP(C126,Quals!$A$25:$C$45,3,FALSE)</f>
        <v>1171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1"/>
        <v>Amy BUNNAGE1500m</v>
      </c>
      <c r="B127" t="s">
        <v>277</v>
      </c>
      <c r="C127" s="5" t="s">
        <v>28</v>
      </c>
      <c r="D127" s="5">
        <v>38433</v>
      </c>
      <c r="E127">
        <v>1062</v>
      </c>
      <c r="F127" s="2">
        <v>9</v>
      </c>
      <c r="G127">
        <v>1091</v>
      </c>
      <c r="H127">
        <v>1075</v>
      </c>
      <c r="I127">
        <v>1049</v>
      </c>
      <c r="J127">
        <v>1014</v>
      </c>
      <c r="K127">
        <v>994</v>
      </c>
      <c r="L127" s="5">
        <v>44359</v>
      </c>
      <c r="M127" s="5">
        <v>44639</v>
      </c>
      <c r="N127" s="5">
        <v>44546</v>
      </c>
      <c r="O127" s="5">
        <v>44303</v>
      </c>
      <c r="P127" s="56">
        <v>44610</v>
      </c>
      <c r="Q127" s="39">
        <f>RANK(E127,$E$3:$E$1048576)</f>
        <v>128</v>
      </c>
      <c r="R127" s="2">
        <f>VLOOKUP(C127,Quals!$A$25:$C$45,3,FALSE)</f>
        <v>1172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1"/>
        <v>Ruby SMEE5000m</v>
      </c>
      <c r="B128" t="s">
        <v>313</v>
      </c>
      <c r="C128" s="5" t="s">
        <v>29</v>
      </c>
      <c r="D128" s="5">
        <v>36865</v>
      </c>
      <c r="E128">
        <v>1062</v>
      </c>
      <c r="F128" s="2">
        <v>10</v>
      </c>
      <c r="G128">
        <v>1094</v>
      </c>
      <c r="H128">
        <v>1085</v>
      </c>
      <c r="I128">
        <v>992</v>
      </c>
      <c r="L128" s="5">
        <v>44603</v>
      </c>
      <c r="M128" s="5">
        <v>44590</v>
      </c>
      <c r="N128" s="5">
        <v>44569</v>
      </c>
      <c r="O128" s="5"/>
      <c r="P128" s="56"/>
      <c r="Q128" s="39">
        <f>RANK(E128,$E$3:$E$1048576)</f>
        <v>128</v>
      </c>
      <c r="R128" s="2">
        <f>VLOOKUP(C128,Quals!$A$25:$C$45,3,FALSE)</f>
        <v>1145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1"/>
        <v>Jessie ANDREW200m</v>
      </c>
      <c r="B129" t="s">
        <v>134</v>
      </c>
      <c r="C129" s="5" t="s">
        <v>25</v>
      </c>
      <c r="D129" s="5">
        <v>36571</v>
      </c>
      <c r="E129">
        <v>1061</v>
      </c>
      <c r="F129" s="2">
        <v>13</v>
      </c>
      <c r="G129">
        <v>1069</v>
      </c>
      <c r="H129">
        <v>1018</v>
      </c>
      <c r="I129">
        <v>1046</v>
      </c>
      <c r="J129">
        <v>1046</v>
      </c>
      <c r="K129">
        <v>1018</v>
      </c>
      <c r="L129" s="5">
        <v>44626</v>
      </c>
      <c r="M129" s="5">
        <v>44304</v>
      </c>
      <c r="N129" s="5">
        <v>44612</v>
      </c>
      <c r="O129" s="5">
        <v>44626</v>
      </c>
      <c r="P129" s="56">
        <v>44544</v>
      </c>
      <c r="Q129" s="39">
        <f>RANK(E129,$E$3:$E$1048576)</f>
        <v>132</v>
      </c>
      <c r="R129" s="2">
        <f>VLOOKUP(C129,Quals!$A$25:$C$45,3,FALSE)</f>
        <v>1155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1"/>
        <v>Courtney SMALLACOMBEpole-vault</v>
      </c>
      <c r="B130" t="s">
        <v>424</v>
      </c>
      <c r="C130" s="5" t="s">
        <v>36</v>
      </c>
      <c r="D130" s="5">
        <v>33256</v>
      </c>
      <c r="E130">
        <v>1059</v>
      </c>
      <c r="F130" s="2">
        <v>3</v>
      </c>
      <c r="G130">
        <v>1021</v>
      </c>
      <c r="H130">
        <v>1052</v>
      </c>
      <c r="I130">
        <v>1006</v>
      </c>
      <c r="J130">
        <v>1006</v>
      </c>
      <c r="K130">
        <v>1021</v>
      </c>
      <c r="L130" s="5">
        <v>44652</v>
      </c>
      <c r="M130" s="5">
        <v>44485</v>
      </c>
      <c r="N130" s="5">
        <v>44632</v>
      </c>
      <c r="O130" s="5">
        <v>44604</v>
      </c>
      <c r="P130" s="56">
        <v>44541</v>
      </c>
      <c r="Q130" s="39">
        <f>RANK(E130,$E$3:$E$1048576)</f>
        <v>133</v>
      </c>
      <c r="R130" s="2">
        <f>VLOOKUP(C130,Quals!$A$25:$C$45,3,FALSE)</f>
        <v>1177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1"/>
        <v>Cara WOOLNOUGH5000m</v>
      </c>
      <c r="B131" t="s">
        <v>920</v>
      </c>
      <c r="C131" s="6" t="s">
        <v>29</v>
      </c>
      <c r="D131" s="5">
        <v>36150</v>
      </c>
      <c r="E131">
        <v>1058</v>
      </c>
      <c r="F131" s="2">
        <v>11</v>
      </c>
      <c r="G131">
        <v>1064</v>
      </c>
      <c r="H131">
        <v>1060</v>
      </c>
      <c r="I131">
        <v>1044</v>
      </c>
      <c r="L131" s="5">
        <v>44617</v>
      </c>
      <c r="M131" s="5">
        <v>44618</v>
      </c>
      <c r="N131" s="5">
        <v>44603</v>
      </c>
      <c r="O131" s="5"/>
      <c r="P131" s="56"/>
      <c r="Q131" s="39">
        <f>RANK(E131,$E$3:$E$1048576)</f>
        <v>134</v>
      </c>
      <c r="R131" s="2">
        <f>VLOOKUP(C131,Quals!$A$25:$C$45,3,FALSE)</f>
        <v>1145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2">B132&amp;C132</f>
        <v>Clio OZANNE-JAQUES10000m</v>
      </c>
      <c r="B132" t="s">
        <v>322</v>
      </c>
      <c r="C132" s="5" t="s">
        <v>30</v>
      </c>
      <c r="D132" s="5">
        <v>36358</v>
      </c>
      <c r="E132">
        <v>1058</v>
      </c>
      <c r="F132" s="2">
        <v>12</v>
      </c>
      <c r="G132">
        <v>1064</v>
      </c>
      <c r="H132">
        <v>1053</v>
      </c>
      <c r="L132" s="5">
        <v>44357</v>
      </c>
      <c r="M132" s="5">
        <v>44343</v>
      </c>
      <c r="N132" s="5"/>
      <c r="O132" s="5"/>
      <c r="P132" s="56"/>
      <c r="Q132" s="39">
        <f>RANK(E132,$E$3:$E$1048576)</f>
        <v>134</v>
      </c>
      <c r="R132" s="2">
        <f>VLOOKUP(C132,Quals!$A$25:$C$45,3,FALSE)</f>
        <v>1171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2"/>
        <v>Jessie HARPERlong-jump</v>
      </c>
      <c r="B133" t="s">
        <v>367</v>
      </c>
      <c r="C133" s="5" t="s">
        <v>37</v>
      </c>
      <c r="D133" s="5">
        <v>35173</v>
      </c>
      <c r="E133">
        <v>1057</v>
      </c>
      <c r="F133" s="2">
        <v>6</v>
      </c>
      <c r="G133">
        <v>1064</v>
      </c>
      <c r="H133">
        <v>1014</v>
      </c>
      <c r="I133">
        <v>1012</v>
      </c>
      <c r="J133">
        <v>994</v>
      </c>
      <c r="K133">
        <v>988</v>
      </c>
      <c r="L133" s="5">
        <v>44653</v>
      </c>
      <c r="M133" s="5">
        <v>43641</v>
      </c>
      <c r="N133" s="5">
        <v>44583</v>
      </c>
      <c r="O133" s="5">
        <v>44651</v>
      </c>
      <c r="P133" s="56">
        <v>44626</v>
      </c>
      <c r="Q133" s="39">
        <f>RANK(E133,$E$3:$E$1048576)</f>
        <v>137</v>
      </c>
      <c r="R133" s="2">
        <f>VLOOKUP(C133,Quals!$A$25:$C$45,3,FALSE)</f>
        <v>1178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2"/>
        <v>Olivia MATZER100m</v>
      </c>
      <c r="B134" t="s">
        <v>115</v>
      </c>
      <c r="C134" t="s">
        <v>2</v>
      </c>
      <c r="D134" s="5">
        <v>37673</v>
      </c>
      <c r="E134">
        <v>1056</v>
      </c>
      <c r="F134" s="2">
        <v>17</v>
      </c>
      <c r="G134">
        <v>1038</v>
      </c>
      <c r="H134">
        <v>1060</v>
      </c>
      <c r="I134">
        <v>1039</v>
      </c>
      <c r="J134">
        <v>1047</v>
      </c>
      <c r="K134">
        <v>1029</v>
      </c>
      <c r="L134" s="5">
        <v>44639</v>
      </c>
      <c r="M134" s="5">
        <v>44590</v>
      </c>
      <c r="N134" s="5">
        <v>44590</v>
      </c>
      <c r="O134" s="5">
        <v>44625</v>
      </c>
      <c r="P134" s="56">
        <v>44352</v>
      </c>
      <c r="Q134" s="39">
        <f>RANK(E134,$E$3:$E$1048576)</f>
        <v>138</v>
      </c>
      <c r="R134" s="2">
        <f>VLOOKUP(C134,Quals!$A$25:$C$45,3,FALSE)</f>
        <v>1167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2"/>
        <v>Kate SPENCER1500m</v>
      </c>
      <c r="B135" t="s">
        <v>275</v>
      </c>
      <c r="C135" s="5" t="s">
        <v>28</v>
      </c>
      <c r="D135" s="5">
        <v>34873</v>
      </c>
      <c r="E135">
        <v>1054</v>
      </c>
      <c r="F135" s="2">
        <v>10</v>
      </c>
      <c r="G135">
        <v>1044</v>
      </c>
      <c r="H135">
        <v>1050</v>
      </c>
      <c r="I135">
        <v>1057</v>
      </c>
      <c r="J135">
        <v>1044</v>
      </c>
      <c r="K135">
        <v>1035</v>
      </c>
      <c r="L135" s="5">
        <v>44587</v>
      </c>
      <c r="M135" s="5">
        <v>44611</v>
      </c>
      <c r="N135" s="5">
        <v>44625</v>
      </c>
      <c r="O135" s="5">
        <v>44548</v>
      </c>
      <c r="P135" s="56">
        <v>44301</v>
      </c>
      <c r="Q135" s="39">
        <f>RANK(E135,$E$3:$E$1048576)</f>
        <v>139</v>
      </c>
      <c r="R135" s="2">
        <f>VLOOKUP(C135,Quals!$A$25:$C$45,3,FALSE)</f>
        <v>1172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2"/>
        <v>Katie GUNNlong-jump</v>
      </c>
      <c r="B136" t="s">
        <v>174</v>
      </c>
      <c r="C136" s="5" t="s">
        <v>37</v>
      </c>
      <c r="D136" s="5">
        <v>37623</v>
      </c>
      <c r="E136">
        <v>1053</v>
      </c>
      <c r="F136" s="2">
        <v>7</v>
      </c>
      <c r="G136">
        <v>1036</v>
      </c>
      <c r="H136">
        <v>1044</v>
      </c>
      <c r="I136">
        <v>1036</v>
      </c>
      <c r="J136">
        <v>1019</v>
      </c>
      <c r="K136">
        <v>1018</v>
      </c>
      <c r="L136" s="5">
        <v>44653</v>
      </c>
      <c r="M136" s="5">
        <v>44584</v>
      </c>
      <c r="N136" s="5">
        <v>44612</v>
      </c>
      <c r="O136" s="5">
        <v>44648</v>
      </c>
      <c r="P136" s="56">
        <v>44589</v>
      </c>
      <c r="Q136" s="39">
        <f>RANK(E136,$E$3:$E$1048576)</f>
        <v>140</v>
      </c>
      <c r="R136" s="2">
        <f>VLOOKUP(C136,Quals!$A$25:$C$45,3,FALSE)</f>
        <v>1178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2"/>
        <v>Nana Adoma OWUSU-AFRIYIE100m</v>
      </c>
      <c r="B137" t="s">
        <v>118</v>
      </c>
      <c r="C137" s="5" t="s">
        <v>2</v>
      </c>
      <c r="D137" s="5">
        <v>36241</v>
      </c>
      <c r="E137">
        <v>1052</v>
      </c>
      <c r="F137" s="2">
        <v>18</v>
      </c>
      <c r="G137">
        <v>1053</v>
      </c>
      <c r="H137">
        <v>1043</v>
      </c>
      <c r="I137">
        <v>1039</v>
      </c>
      <c r="J137">
        <v>1044</v>
      </c>
      <c r="K137">
        <v>1044</v>
      </c>
      <c r="L137" s="5">
        <v>44625</v>
      </c>
      <c r="M137" s="5">
        <v>44352</v>
      </c>
      <c r="N137" s="5">
        <v>44576</v>
      </c>
      <c r="O137" s="5">
        <v>44590</v>
      </c>
      <c r="P137" s="56">
        <v>44625</v>
      </c>
      <c r="Q137" s="39">
        <f>RANK(E137,$E$3:$E$1048576)</f>
        <v>141</v>
      </c>
      <c r="R137" s="2">
        <f>VLOOKUP(C137,Quals!$A$25:$C$45,3,FALSE)</f>
        <v>1167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2"/>
        <v>Emma PHILIPPE800m</v>
      </c>
      <c r="B138" t="s">
        <v>897</v>
      </c>
      <c r="C138" s="5" t="s">
        <v>27</v>
      </c>
      <c r="D138" s="5">
        <v>35582</v>
      </c>
      <c r="E138">
        <v>1052</v>
      </c>
      <c r="F138" s="2">
        <v>12</v>
      </c>
      <c r="G138">
        <v>1086</v>
      </c>
      <c r="H138">
        <v>1039</v>
      </c>
      <c r="I138">
        <v>1017</v>
      </c>
      <c r="J138">
        <v>1015</v>
      </c>
      <c r="K138">
        <v>1009</v>
      </c>
      <c r="L138" s="5">
        <v>44632</v>
      </c>
      <c r="M138" s="5">
        <v>44612</v>
      </c>
      <c r="N138" s="5">
        <v>44491</v>
      </c>
      <c r="O138" s="5">
        <v>44575</v>
      </c>
      <c r="P138" s="56">
        <v>44477</v>
      </c>
      <c r="Q138" s="39">
        <f>RANK(E138,$E$3:$E$1048576)</f>
        <v>141</v>
      </c>
      <c r="R138" s="2">
        <f>VLOOKUP(C138,Quals!$A$25:$C$45,3,FALSE)</f>
        <v>1171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2"/>
        <v>Montana MONK800m</v>
      </c>
      <c r="B139" t="s">
        <v>245</v>
      </c>
      <c r="C139" s="5" t="s">
        <v>27</v>
      </c>
      <c r="D139" s="5">
        <v>38037</v>
      </c>
      <c r="E139">
        <v>1052</v>
      </c>
      <c r="F139" s="2">
        <v>13</v>
      </c>
      <c r="G139">
        <v>1080</v>
      </c>
      <c r="H139">
        <v>1047</v>
      </c>
      <c r="I139">
        <v>1040</v>
      </c>
      <c r="J139">
        <v>1020</v>
      </c>
      <c r="K139">
        <v>1026</v>
      </c>
      <c r="L139" s="5">
        <v>44632</v>
      </c>
      <c r="M139" s="5">
        <v>44589</v>
      </c>
      <c r="N139" s="5">
        <v>44301</v>
      </c>
      <c r="O139" s="5">
        <v>44587</v>
      </c>
      <c r="P139" s="56">
        <v>44305</v>
      </c>
      <c r="Q139" s="39">
        <f>RANK(E139,$E$3:$E$1048576)</f>
        <v>141</v>
      </c>
      <c r="R139" s="2">
        <f>VLOOKUP(C139,Quals!$A$25:$C$45,3,FALSE)</f>
        <v>1171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2"/>
        <v>Catriona BISSET400m</v>
      </c>
      <c r="B140" t="s">
        <v>210</v>
      </c>
      <c r="C140" s="5" t="s">
        <v>26</v>
      </c>
      <c r="D140" s="5">
        <v>34394</v>
      </c>
      <c r="E140">
        <v>1051</v>
      </c>
      <c r="F140" s="2">
        <v>7</v>
      </c>
      <c r="G140">
        <v>1070</v>
      </c>
      <c r="H140">
        <v>1064</v>
      </c>
      <c r="I140">
        <v>1049</v>
      </c>
      <c r="J140">
        <v>1024</v>
      </c>
      <c r="K140">
        <v>1003</v>
      </c>
      <c r="L140" s="5">
        <v>44590</v>
      </c>
      <c r="M140" s="5">
        <v>44308</v>
      </c>
      <c r="N140" s="5">
        <v>44422</v>
      </c>
      <c r="O140" s="5">
        <v>44569</v>
      </c>
      <c r="P140" s="56">
        <v>44307</v>
      </c>
      <c r="Q140" s="39">
        <f>RANK(E140,$E$3:$E$1048576)</f>
        <v>144</v>
      </c>
      <c r="R140" s="2">
        <f>VLOOKUP(C140,Quals!$A$25:$C$45,3,FALSE)</f>
        <v>1152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2"/>
        <v>Nicola HOGG1500m</v>
      </c>
      <c r="B141" t="s">
        <v>248</v>
      </c>
      <c r="C141" s="6" t="s">
        <v>28</v>
      </c>
      <c r="D141" s="5">
        <v>37944</v>
      </c>
      <c r="E141">
        <v>1051</v>
      </c>
      <c r="F141" s="2">
        <v>11</v>
      </c>
      <c r="G141">
        <v>1085</v>
      </c>
      <c r="H141">
        <v>1062</v>
      </c>
      <c r="I141">
        <v>1049</v>
      </c>
      <c r="J141">
        <v>1020</v>
      </c>
      <c r="K141">
        <v>958</v>
      </c>
      <c r="L141" s="5">
        <v>44639</v>
      </c>
      <c r="M141" s="5">
        <v>44611</v>
      </c>
      <c r="N141" s="5">
        <v>44299</v>
      </c>
      <c r="O141" s="5">
        <v>44359</v>
      </c>
      <c r="P141" s="56">
        <v>44610</v>
      </c>
      <c r="Q141" s="39">
        <f>RANK(E141,$E$3:$E$1048576)</f>
        <v>144</v>
      </c>
      <c r="R141" s="2">
        <f>VLOOKUP(C141,Quals!$A$25:$C$45,3,FALSE)</f>
        <v>1172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2"/>
        <v>Rebecca BENNETT400m</v>
      </c>
      <c r="B142" t="s">
        <v>208</v>
      </c>
      <c r="C142" s="6" t="s">
        <v>26</v>
      </c>
      <c r="D142" s="5">
        <v>36220</v>
      </c>
      <c r="E142">
        <v>1050</v>
      </c>
      <c r="F142" s="2">
        <v>8</v>
      </c>
      <c r="G142">
        <v>1044</v>
      </c>
      <c r="H142">
        <v>1032</v>
      </c>
      <c r="I142">
        <v>1034</v>
      </c>
      <c r="J142">
        <v>1004</v>
      </c>
      <c r="K142">
        <v>1013</v>
      </c>
      <c r="L142" s="5">
        <v>44282</v>
      </c>
      <c r="M142" s="5">
        <v>44303</v>
      </c>
      <c r="N142" s="5">
        <v>44301</v>
      </c>
      <c r="O142" s="5">
        <v>44352</v>
      </c>
      <c r="P142" s="56">
        <v>44365</v>
      </c>
      <c r="Q142" s="39">
        <f>RANK(E142,$E$3:$E$1048576)</f>
        <v>146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2"/>
        <v>Georgia HARRIS100m</v>
      </c>
      <c r="B143" t="s">
        <v>125</v>
      </c>
      <c r="C143" t="s">
        <v>2</v>
      </c>
      <c r="D143" s="5">
        <v>44671</v>
      </c>
      <c r="E143">
        <v>1047</v>
      </c>
      <c r="F143" s="2">
        <v>19</v>
      </c>
      <c r="G143">
        <v>1062</v>
      </c>
      <c r="H143">
        <v>1041</v>
      </c>
      <c r="I143">
        <v>1038</v>
      </c>
      <c r="J143">
        <v>1026</v>
      </c>
      <c r="K143">
        <v>1017</v>
      </c>
      <c r="L143" s="5">
        <v>44639</v>
      </c>
      <c r="M143" s="5">
        <v>44625</v>
      </c>
      <c r="N143" s="5">
        <v>44583</v>
      </c>
      <c r="O143" s="5">
        <v>44485</v>
      </c>
      <c r="P143" s="56">
        <v>44611</v>
      </c>
      <c r="Q143" s="39">
        <f>RANK(E143,$E$3:$E$1048576)</f>
        <v>147</v>
      </c>
      <c r="R143" s="2">
        <f>VLOOKUP(C143,Quals!$A$25:$C$45,3,FALSE)</f>
        <v>1167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2"/>
        <v>Jemima RUSSELL800m</v>
      </c>
      <c r="B144" t="s">
        <v>244</v>
      </c>
      <c r="C144" s="6" t="s">
        <v>27</v>
      </c>
      <c r="D144" s="5">
        <v>36285</v>
      </c>
      <c r="E144">
        <v>1047</v>
      </c>
      <c r="F144" s="2">
        <v>14</v>
      </c>
      <c r="G144">
        <v>1062</v>
      </c>
      <c r="H144">
        <v>1064</v>
      </c>
      <c r="I144">
        <v>1058</v>
      </c>
      <c r="J144">
        <v>1026</v>
      </c>
      <c r="K144">
        <v>1013</v>
      </c>
      <c r="L144" s="5">
        <v>44318</v>
      </c>
      <c r="M144" s="5">
        <v>44289</v>
      </c>
      <c r="N144" s="5">
        <v>44331</v>
      </c>
      <c r="O144" s="5">
        <v>44590</v>
      </c>
      <c r="P144" s="56">
        <v>44343</v>
      </c>
      <c r="Q144" s="39">
        <f>RANK(E144,$E$3:$E$1048576)</f>
        <v>147</v>
      </c>
      <c r="R144" s="2">
        <f>VLOOKUP(C144,Quals!$A$25:$C$45,3,FALSE)</f>
        <v>1171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2"/>
        <v>Chloe GRENADEtriple-jump</v>
      </c>
      <c r="B145" t="s">
        <v>371</v>
      </c>
      <c r="C145" s="5" t="s">
        <v>38</v>
      </c>
      <c r="D145" s="5">
        <v>36509</v>
      </c>
      <c r="E145">
        <v>1046</v>
      </c>
      <c r="F145" s="2">
        <v>2</v>
      </c>
      <c r="G145">
        <v>1015</v>
      </c>
      <c r="H145">
        <v>1009</v>
      </c>
      <c r="I145">
        <v>1011</v>
      </c>
      <c r="J145">
        <v>1003</v>
      </c>
      <c r="K145">
        <v>999</v>
      </c>
      <c r="L145" s="5">
        <v>44303</v>
      </c>
      <c r="M145" s="5">
        <v>44652</v>
      </c>
      <c r="N145" s="5">
        <v>44611</v>
      </c>
      <c r="O145" s="5">
        <v>44632</v>
      </c>
      <c r="P145" s="56">
        <v>44569</v>
      </c>
      <c r="Q145" s="39">
        <f>RANK(E145,$E$3:$E$1048576)</f>
        <v>149</v>
      </c>
      <c r="R145" s="2">
        <f>VLOOKUP(C145,Quals!$A$25:$C$45,3,FALSE)</f>
        <v>1150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2"/>
        <v>Paige CAMPBELL400m</v>
      </c>
      <c r="B146" t="s">
        <v>195</v>
      </c>
      <c r="C146" s="5" t="s">
        <v>26</v>
      </c>
      <c r="D146" s="5">
        <v>38439</v>
      </c>
      <c r="E146">
        <v>1043</v>
      </c>
      <c r="F146" s="2">
        <v>9</v>
      </c>
      <c r="G146">
        <v>1037</v>
      </c>
      <c r="H146">
        <v>1050</v>
      </c>
      <c r="I146">
        <v>1034</v>
      </c>
      <c r="J146">
        <v>1017</v>
      </c>
      <c r="K146">
        <v>992</v>
      </c>
      <c r="L146" s="5">
        <v>44632</v>
      </c>
      <c r="M146" s="5">
        <v>44542</v>
      </c>
      <c r="N146" s="5">
        <v>44611</v>
      </c>
      <c r="O146" s="5">
        <v>44590</v>
      </c>
      <c r="P146" s="56">
        <v>44610</v>
      </c>
      <c r="Q146" s="39">
        <f>RANK(E146,$E$3:$E$1048576)</f>
        <v>150</v>
      </c>
      <c r="R146" s="2">
        <f>VLOOKUP(C146,Quals!$A$25:$C$45,3,FALSE)</f>
        <v>1152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2"/>
        <v>Sarah HEALEY100m</v>
      </c>
      <c r="B147" t="s">
        <v>133</v>
      </c>
      <c r="C147" s="5" t="s">
        <v>2</v>
      </c>
      <c r="D147" s="5">
        <v>1998</v>
      </c>
      <c r="E147">
        <v>1042</v>
      </c>
      <c r="F147" s="2">
        <v>20</v>
      </c>
      <c r="G147">
        <v>1087</v>
      </c>
      <c r="H147">
        <v>1050</v>
      </c>
      <c r="I147">
        <v>1021</v>
      </c>
      <c r="J147">
        <v>1016</v>
      </c>
      <c r="K147">
        <v>1003</v>
      </c>
      <c r="L147" s="5">
        <v>44576</v>
      </c>
      <c r="M147" s="5">
        <v>44548</v>
      </c>
      <c r="N147" s="5">
        <v>44590</v>
      </c>
      <c r="O147" s="5">
        <v>44610</v>
      </c>
      <c r="P147" s="56">
        <v>44611</v>
      </c>
      <c r="Q147" s="39">
        <f>RANK(E147,$E$3:$E$1048576)</f>
        <v>151</v>
      </c>
      <c r="R147" s="2">
        <f>VLOOKUP(C147,Quals!$A$25:$C$45,3,FALSE)</f>
        <v>1167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2"/>
        <v>Olivia DODDS200m</v>
      </c>
      <c r="B148" t="s">
        <v>124</v>
      </c>
      <c r="C148" s="5" t="s">
        <v>25</v>
      </c>
      <c r="D148" s="5">
        <v>38870</v>
      </c>
      <c r="E148">
        <v>1042</v>
      </c>
      <c r="F148" s="2">
        <v>14</v>
      </c>
      <c r="G148">
        <v>1045</v>
      </c>
      <c r="H148">
        <v>1030</v>
      </c>
      <c r="I148">
        <v>1041</v>
      </c>
      <c r="J148">
        <v>1019</v>
      </c>
      <c r="K148">
        <v>1019</v>
      </c>
      <c r="L148" s="5">
        <v>44526</v>
      </c>
      <c r="M148" s="5">
        <v>44617</v>
      </c>
      <c r="N148" s="5">
        <v>44639</v>
      </c>
      <c r="O148" s="5">
        <v>44500</v>
      </c>
      <c r="P148" s="56">
        <v>44631</v>
      </c>
      <c r="Q148" s="39">
        <f>RANK(E148,$E$3:$E$1048576)</f>
        <v>151</v>
      </c>
      <c r="R148" s="2">
        <f>VLOOKUP(C148,Quals!$A$25:$C$45,3,FALSE)</f>
        <v>1155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2"/>
        <v>Caitlyn FERRIER200m</v>
      </c>
      <c r="B149" t="s">
        <v>187</v>
      </c>
      <c r="C149" s="5" t="s">
        <v>25</v>
      </c>
      <c r="D149" s="5">
        <v>37513</v>
      </c>
      <c r="E149">
        <v>1039</v>
      </c>
      <c r="F149" s="2">
        <v>15</v>
      </c>
      <c r="G149">
        <v>1023</v>
      </c>
      <c r="H149">
        <v>1051</v>
      </c>
      <c r="I149">
        <v>1032</v>
      </c>
      <c r="J149">
        <v>1015</v>
      </c>
      <c r="K149">
        <v>1009</v>
      </c>
      <c r="L149" s="5">
        <v>44352</v>
      </c>
      <c r="M149" s="5">
        <v>44289</v>
      </c>
      <c r="N149" s="5">
        <v>44300</v>
      </c>
      <c r="O149" s="5">
        <v>44359</v>
      </c>
      <c r="P149" s="56">
        <v>44612</v>
      </c>
      <c r="Q149" s="39">
        <f>RANK(E149,$E$3:$E$1048576)</f>
        <v>153</v>
      </c>
      <c r="R149" s="2">
        <f>VLOOKUP(C149,Quals!$A$25:$C$45,3,FALSE)</f>
        <v>1155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2"/>
        <v>Annabelle PARMEGIANItriple-jump</v>
      </c>
      <c r="B150" t="s">
        <v>394</v>
      </c>
      <c r="C150" s="5" t="s">
        <v>38</v>
      </c>
      <c r="D150" s="5">
        <v>35747</v>
      </c>
      <c r="E150">
        <v>1037</v>
      </c>
      <c r="F150" s="2">
        <v>3</v>
      </c>
      <c r="G150">
        <v>1003</v>
      </c>
      <c r="H150">
        <v>991</v>
      </c>
      <c r="I150">
        <v>1016</v>
      </c>
      <c r="J150">
        <v>1006</v>
      </c>
      <c r="K150">
        <v>967</v>
      </c>
      <c r="L150" s="5">
        <v>44632</v>
      </c>
      <c r="M150" s="5">
        <v>44652</v>
      </c>
      <c r="N150" s="5">
        <v>44590</v>
      </c>
      <c r="O150" s="5">
        <v>44611</v>
      </c>
      <c r="P150" s="56">
        <v>44303</v>
      </c>
      <c r="Q150" s="39">
        <f>RANK(E150,$E$3:$E$1048576)</f>
        <v>154</v>
      </c>
      <c r="R150" s="2">
        <f>VLOOKUP(C150,Quals!$A$25:$C$45,3,FALSE)</f>
        <v>1150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2"/>
        <v>Jamie SCROOPpole-vault</v>
      </c>
      <c r="B151" t="s">
        <v>944</v>
      </c>
      <c r="C151" s="5" t="s">
        <v>36</v>
      </c>
      <c r="D151" s="5">
        <v>32231</v>
      </c>
      <c r="E151">
        <v>1036</v>
      </c>
      <c r="F151" s="2">
        <v>4</v>
      </c>
      <c r="G151">
        <v>1021</v>
      </c>
      <c r="H151">
        <v>1006</v>
      </c>
      <c r="I151">
        <v>1006</v>
      </c>
      <c r="J151">
        <v>975</v>
      </c>
      <c r="K151">
        <v>975</v>
      </c>
      <c r="L151" s="5">
        <v>44652</v>
      </c>
      <c r="M151" s="5">
        <v>44632</v>
      </c>
      <c r="N151" s="5">
        <v>44611</v>
      </c>
      <c r="O151" s="5">
        <v>44604</v>
      </c>
      <c r="P151" s="56">
        <v>44590</v>
      </c>
      <c r="Q151" s="39">
        <f>RANK(E151,$E$3:$E$1048576)</f>
        <v>155</v>
      </c>
      <c r="R151" s="2">
        <f>VLOOKUP(C151,Quals!$A$25:$C$45,3,FALSE)</f>
        <v>1177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2"/>
        <v>Lucinda ROURKE1500m</v>
      </c>
      <c r="B152" t="s">
        <v>279</v>
      </c>
      <c r="C152" t="s">
        <v>28</v>
      </c>
      <c r="D152" s="5">
        <v>38018</v>
      </c>
      <c r="E152">
        <v>1035</v>
      </c>
      <c r="F152" s="2">
        <v>12</v>
      </c>
      <c r="G152">
        <v>1046</v>
      </c>
      <c r="H152">
        <v>1050</v>
      </c>
      <c r="I152">
        <v>1009</v>
      </c>
      <c r="J152">
        <v>1009</v>
      </c>
      <c r="K152">
        <v>1008</v>
      </c>
      <c r="L152" s="5">
        <v>44280</v>
      </c>
      <c r="M152" s="5">
        <v>44639</v>
      </c>
      <c r="N152" s="5">
        <v>44610</v>
      </c>
      <c r="O152" s="5">
        <v>44303</v>
      </c>
      <c r="P152" s="56">
        <v>44581</v>
      </c>
      <c r="Q152" s="39">
        <f>RANK(E152,$E$3:$E$1048576)</f>
        <v>156</v>
      </c>
      <c r="R152" s="2">
        <f>VLOOKUP(C152,Quals!$A$25:$C$45,3,FALSE)</f>
        <v>1172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2"/>
        <v>Sarah KLEIN10000m</v>
      </c>
      <c r="B153" t="s">
        <v>315</v>
      </c>
      <c r="C153" s="5" t="s">
        <v>30</v>
      </c>
      <c r="D153" s="5">
        <v>31156</v>
      </c>
      <c r="E153">
        <v>1035</v>
      </c>
      <c r="F153" s="2">
        <v>13</v>
      </c>
      <c r="G153">
        <v>1018</v>
      </c>
      <c r="H153">
        <v>1018</v>
      </c>
      <c r="L153" s="5">
        <v>44587</v>
      </c>
      <c r="M153" s="5">
        <v>44222</v>
      </c>
      <c r="N153" s="5"/>
      <c r="O153" s="5"/>
      <c r="P153" s="56"/>
      <c r="Q153" s="39">
        <f>RANK(E153,$E$3:$E$1048576)</f>
        <v>156</v>
      </c>
      <c r="R153" s="2">
        <f>VLOOKUP(C153,Quals!$A$25:$C$45,3,FALSE)</f>
        <v>1171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2"/>
        <v>Helen PRETORIUS200m</v>
      </c>
      <c r="B154" t="s">
        <v>119</v>
      </c>
      <c r="C154" s="5" t="s">
        <v>25</v>
      </c>
      <c r="D154" s="5">
        <v>36241</v>
      </c>
      <c r="E154">
        <v>1033</v>
      </c>
      <c r="F154" s="2">
        <v>16</v>
      </c>
      <c r="G154">
        <v>1057</v>
      </c>
      <c r="H154">
        <v>996</v>
      </c>
      <c r="I154">
        <v>1019</v>
      </c>
      <c r="J154">
        <v>1008</v>
      </c>
      <c r="K154">
        <v>1010</v>
      </c>
      <c r="L154" s="5">
        <v>44289</v>
      </c>
      <c r="M154" s="5">
        <v>44304</v>
      </c>
      <c r="N154" s="5">
        <v>44576</v>
      </c>
      <c r="O154" s="5">
        <v>44279</v>
      </c>
      <c r="P154" s="56">
        <v>44304</v>
      </c>
      <c r="Q154" s="39">
        <f>RANK(E154,$E$3:$E$1048576)</f>
        <v>158</v>
      </c>
      <c r="R154" s="2">
        <f>VLOOKUP(C154,Quals!$A$25:$C$45,3,FALSE)</f>
        <v>1155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2"/>
        <v>Stephanie POWER200m</v>
      </c>
      <c r="B155" t="s">
        <v>130</v>
      </c>
      <c r="C155" s="6" t="s">
        <v>25</v>
      </c>
      <c r="D155" s="5">
        <v>34243</v>
      </c>
      <c r="E155">
        <v>1033</v>
      </c>
      <c r="F155" s="2">
        <v>17</v>
      </c>
      <c r="G155">
        <v>1045</v>
      </c>
      <c r="H155">
        <v>1038</v>
      </c>
      <c r="I155">
        <v>1020</v>
      </c>
      <c r="J155">
        <v>1014</v>
      </c>
      <c r="K155">
        <v>1010</v>
      </c>
      <c r="L155" s="5">
        <v>44612</v>
      </c>
      <c r="M155" s="5">
        <v>44612</v>
      </c>
      <c r="N155" s="5">
        <v>44569</v>
      </c>
      <c r="O155" s="5">
        <v>44591</v>
      </c>
      <c r="P155" s="56">
        <v>44597</v>
      </c>
      <c r="Q155" s="39">
        <f>RANK(E155,$E$3:$E$1048576)</f>
        <v>158</v>
      </c>
      <c r="R155" s="2">
        <f>VLOOKUP(C155,Quals!$A$25:$C$45,3,FALSE)</f>
        <v>1155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2"/>
        <v>Olivia DODDS100m</v>
      </c>
      <c r="B156" t="s">
        <v>124</v>
      </c>
      <c r="C156" t="s">
        <v>2</v>
      </c>
      <c r="D156" s="5">
        <v>38870</v>
      </c>
      <c r="E156">
        <v>1032</v>
      </c>
      <c r="F156" s="2">
        <v>21</v>
      </c>
      <c r="G156">
        <v>1036</v>
      </c>
      <c r="H156">
        <v>1020</v>
      </c>
      <c r="I156">
        <v>1015</v>
      </c>
      <c r="J156">
        <v>1009</v>
      </c>
      <c r="K156">
        <v>1005</v>
      </c>
      <c r="L156" s="5">
        <v>44589</v>
      </c>
      <c r="M156" s="5">
        <v>44622</v>
      </c>
      <c r="N156" s="5">
        <v>44519</v>
      </c>
      <c r="O156" s="5">
        <v>44610</v>
      </c>
      <c r="P156" s="56">
        <v>44568</v>
      </c>
      <c r="Q156" s="39">
        <f>RANK(E156,$E$3:$E$1048576)</f>
        <v>160</v>
      </c>
      <c r="R156" s="2">
        <f>VLOOKUP(C156,Quals!$A$25:$C$45,3,FALSE)</f>
        <v>1167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2"/>
        <v>Chloe GRENADElong-jump</v>
      </c>
      <c r="B157" t="s">
        <v>371</v>
      </c>
      <c r="C157" s="5" t="s">
        <v>37</v>
      </c>
      <c r="D157" s="5">
        <v>36509</v>
      </c>
      <c r="E157">
        <v>1032</v>
      </c>
      <c r="F157" s="2">
        <v>8</v>
      </c>
      <c r="G157">
        <v>1029</v>
      </c>
      <c r="H157">
        <v>1027</v>
      </c>
      <c r="I157">
        <v>1031</v>
      </c>
      <c r="J157">
        <v>993</v>
      </c>
      <c r="K157">
        <v>994</v>
      </c>
      <c r="L157" s="5">
        <v>44587</v>
      </c>
      <c r="M157" s="5">
        <v>44576</v>
      </c>
      <c r="N157" s="5">
        <v>44548</v>
      </c>
      <c r="O157" s="5">
        <v>44639</v>
      </c>
      <c r="P157" s="56">
        <v>44617</v>
      </c>
      <c r="Q157" s="39">
        <f>RANK(E157,$E$3:$E$1048576)</f>
        <v>160</v>
      </c>
      <c r="R157" s="2">
        <f>VLOOKUP(C157,Quals!$A$25:$C$45,3,FALSE)</f>
        <v>1178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2"/>
        <v>Bronte CARROLL100m</v>
      </c>
      <c r="B158" t="s">
        <v>120</v>
      </c>
      <c r="C158" s="5" t="s">
        <v>2</v>
      </c>
      <c r="D158" s="5">
        <v>36346</v>
      </c>
      <c r="E158">
        <v>1030</v>
      </c>
      <c r="F158" s="2">
        <v>22</v>
      </c>
      <c r="G158">
        <v>1052</v>
      </c>
      <c r="H158">
        <v>1026</v>
      </c>
      <c r="I158">
        <v>1026</v>
      </c>
      <c r="J158">
        <v>1017</v>
      </c>
      <c r="K158">
        <v>1013</v>
      </c>
      <c r="L158" s="5">
        <v>44548</v>
      </c>
      <c r="M158" s="5">
        <v>44527</v>
      </c>
      <c r="N158" s="5">
        <v>44590</v>
      </c>
      <c r="O158" s="5">
        <v>44289</v>
      </c>
      <c r="P158" s="56">
        <v>44611</v>
      </c>
      <c r="Q158" s="39">
        <f>RANK(E158,$E$3:$E$1048576)</f>
        <v>162</v>
      </c>
      <c r="R158" s="2">
        <f>VLOOKUP(C158,Quals!$A$25:$C$45,3,FALSE)</f>
        <v>1167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2"/>
        <v>Kysha PRACIAK200m</v>
      </c>
      <c r="B159" t="s">
        <v>896</v>
      </c>
      <c r="C159" s="5" t="s">
        <v>25</v>
      </c>
      <c r="D159" s="5">
        <v>36331</v>
      </c>
      <c r="E159">
        <v>1030</v>
      </c>
      <c r="F159" s="2">
        <v>18</v>
      </c>
      <c r="G159">
        <v>1055</v>
      </c>
      <c r="H159">
        <v>1046</v>
      </c>
      <c r="I159">
        <v>1026</v>
      </c>
      <c r="J159">
        <v>1015</v>
      </c>
      <c r="K159">
        <v>981</v>
      </c>
      <c r="L159" s="5">
        <v>44612</v>
      </c>
      <c r="M159" s="5">
        <v>44612</v>
      </c>
      <c r="N159" s="5">
        <v>44591</v>
      </c>
      <c r="O159" s="5">
        <v>44591</v>
      </c>
      <c r="P159" s="56">
        <v>44626</v>
      </c>
      <c r="Q159" s="39">
        <f>RANK(E159,$E$3:$E$1048576)</f>
        <v>162</v>
      </c>
      <c r="R159" s="2">
        <f>VLOOKUP(C159,Quals!$A$25:$C$45,3,FALSE)</f>
        <v>1155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2"/>
        <v>Lucinda CROUCH5000m</v>
      </c>
      <c r="B160" t="s">
        <v>314</v>
      </c>
      <c r="C160" s="5" t="s">
        <v>29</v>
      </c>
      <c r="D160" s="5">
        <v>36554</v>
      </c>
      <c r="E160">
        <v>1030</v>
      </c>
      <c r="F160" s="2">
        <v>12</v>
      </c>
      <c r="G160">
        <v>1064</v>
      </c>
      <c r="H160">
        <v>1013</v>
      </c>
      <c r="I160">
        <v>1007</v>
      </c>
      <c r="L160" s="5">
        <v>44604</v>
      </c>
      <c r="M160" s="5">
        <v>44316</v>
      </c>
      <c r="N160" s="5">
        <v>44332</v>
      </c>
      <c r="O160" s="5"/>
      <c r="P160" s="56"/>
      <c r="Q160" s="39">
        <f>RANK(E160,$E$3:$E$1048576)</f>
        <v>162</v>
      </c>
      <c r="R160" s="2">
        <f>VLOOKUP(C160,Quals!$A$25:$C$45,3,FALSE)</f>
        <v>1145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2"/>
        <v>Samantha GEDDES100m</v>
      </c>
      <c r="B161" t="s">
        <v>123</v>
      </c>
      <c r="C161" s="5" t="s">
        <v>2</v>
      </c>
      <c r="D161" s="5">
        <v>35585</v>
      </c>
      <c r="E161">
        <v>1029</v>
      </c>
      <c r="F161" s="2">
        <v>23</v>
      </c>
      <c r="G161">
        <v>1048</v>
      </c>
      <c r="H161">
        <v>1032</v>
      </c>
      <c r="I161">
        <v>1017</v>
      </c>
      <c r="J161">
        <v>1007</v>
      </c>
      <c r="K161">
        <v>1001</v>
      </c>
      <c r="L161" s="5">
        <v>44527</v>
      </c>
      <c r="M161" s="5">
        <v>44590</v>
      </c>
      <c r="N161" s="5">
        <v>44590</v>
      </c>
      <c r="O161" s="5">
        <v>44611</v>
      </c>
      <c r="P161" s="56">
        <v>44541</v>
      </c>
      <c r="Q161" s="39">
        <f>RANK(E161,$E$3:$E$1048576)</f>
        <v>165</v>
      </c>
      <c r="R161" s="2">
        <f>VLOOKUP(C161,Quals!$A$25:$C$45,3,FALSE)</f>
        <v>1167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2"/>
        <v>Olivia Rose INKSTER200m</v>
      </c>
      <c r="B162" t="s">
        <v>188</v>
      </c>
      <c r="C162" s="5" t="s">
        <v>25</v>
      </c>
      <c r="D162" s="5">
        <v>38395</v>
      </c>
      <c r="E162">
        <v>1029</v>
      </c>
      <c r="F162" s="2">
        <v>19</v>
      </c>
      <c r="G162">
        <v>1053</v>
      </c>
      <c r="H162">
        <v>1045</v>
      </c>
      <c r="I162">
        <v>1018</v>
      </c>
      <c r="J162">
        <v>1004</v>
      </c>
      <c r="K162">
        <v>1002</v>
      </c>
      <c r="L162" s="5">
        <v>44305</v>
      </c>
      <c r="M162" s="5">
        <v>44639</v>
      </c>
      <c r="N162" s="5">
        <v>44591</v>
      </c>
      <c r="O162" s="5">
        <v>44612</v>
      </c>
      <c r="P162" s="56">
        <v>44591</v>
      </c>
      <c r="Q162" s="39">
        <f>RANK(E162,$E$3:$E$1048576)</f>
        <v>165</v>
      </c>
      <c r="R162" s="2">
        <f>VLOOKUP(C162,Quals!$A$25:$C$45,3,FALSE)</f>
        <v>1155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2"/>
        <v>Annamaria LESZCZYNSKA400mh</v>
      </c>
      <c r="B163" t="s">
        <v>219</v>
      </c>
      <c r="C163" s="5" t="s">
        <v>33</v>
      </c>
      <c r="D163" s="5">
        <v>36574</v>
      </c>
      <c r="E163">
        <v>1029</v>
      </c>
      <c r="F163" s="2">
        <v>8</v>
      </c>
      <c r="G163">
        <v>1053</v>
      </c>
      <c r="H163">
        <v>1040</v>
      </c>
      <c r="I163">
        <v>1030</v>
      </c>
      <c r="J163">
        <v>1003</v>
      </c>
      <c r="K163">
        <v>997</v>
      </c>
      <c r="L163" s="5">
        <v>44332</v>
      </c>
      <c r="M163" s="5">
        <v>44343</v>
      </c>
      <c r="N163" s="5">
        <v>44330</v>
      </c>
      <c r="O163" s="5">
        <v>44639</v>
      </c>
      <c r="P163" s="56">
        <v>44282</v>
      </c>
      <c r="Q163" s="39">
        <f>RANK(E163,$E$3:$E$1048576)</f>
        <v>165</v>
      </c>
      <c r="R163" s="2">
        <f>VLOOKUP(C163,Quals!$A$25:$C$45,3,FALSE)</f>
        <v>1160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2"/>
        <v>Tamara HOTTEN100m</v>
      </c>
      <c r="B164" t="s">
        <v>113</v>
      </c>
      <c r="C164" s="5" t="s">
        <v>2</v>
      </c>
      <c r="D164" s="5">
        <v>36685</v>
      </c>
      <c r="E164">
        <v>1028</v>
      </c>
      <c r="F164" s="2">
        <v>24</v>
      </c>
      <c r="G164">
        <v>1033</v>
      </c>
      <c r="H164">
        <v>1032</v>
      </c>
      <c r="I164">
        <v>1029</v>
      </c>
      <c r="J164">
        <v>1028</v>
      </c>
      <c r="K164">
        <v>1019</v>
      </c>
      <c r="L164" s="5">
        <v>44625</v>
      </c>
      <c r="M164" s="5">
        <v>44590</v>
      </c>
      <c r="N164" s="5">
        <v>44625</v>
      </c>
      <c r="O164" s="5">
        <v>44583</v>
      </c>
      <c r="P164" s="56">
        <v>44548</v>
      </c>
      <c r="Q164" s="39">
        <f>RANK(E164,$E$3:$E$1048576)</f>
        <v>168</v>
      </c>
      <c r="R164" s="2">
        <f>VLOOKUP(C164,Quals!$A$25:$C$45,3,FALSE)</f>
        <v>1167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2"/>
        <v>Karinna FYFE10000m</v>
      </c>
      <c r="B165" t="s">
        <v>323</v>
      </c>
      <c r="C165" s="5" t="s">
        <v>30</v>
      </c>
      <c r="D165" s="5">
        <v>32549</v>
      </c>
      <c r="E165">
        <v>1028</v>
      </c>
      <c r="F165" s="2">
        <v>14</v>
      </c>
      <c r="G165">
        <v>1055</v>
      </c>
      <c r="H165">
        <v>1001</v>
      </c>
      <c r="L165" s="5">
        <v>44255</v>
      </c>
      <c r="M165" s="5">
        <v>44222</v>
      </c>
      <c r="N165" s="5"/>
      <c r="O165" s="5"/>
      <c r="P165" s="56"/>
      <c r="Q165" s="39">
        <f>RANK(E165,$E$3:$E$1048576)</f>
        <v>168</v>
      </c>
      <c r="R165" s="2">
        <f>VLOOKUP(C165,Quals!$A$25:$C$45,3,FALSE)</f>
        <v>1171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2"/>
        <v>Olivia Rose INKSTER100m</v>
      </c>
      <c r="B166" t="s">
        <v>188</v>
      </c>
      <c r="C166" s="6" t="s">
        <v>2</v>
      </c>
      <c r="D166" s="5">
        <v>38395</v>
      </c>
      <c r="E166">
        <v>1027</v>
      </c>
      <c r="F166" s="2">
        <v>25</v>
      </c>
      <c r="G166">
        <v>1052</v>
      </c>
      <c r="H166">
        <v>1019</v>
      </c>
      <c r="I166">
        <v>1017</v>
      </c>
      <c r="J166">
        <v>1009</v>
      </c>
      <c r="K166">
        <v>982</v>
      </c>
      <c r="L166" s="5">
        <v>44611</v>
      </c>
      <c r="M166" s="5">
        <v>44632</v>
      </c>
      <c r="N166" s="5">
        <v>44611</v>
      </c>
      <c r="O166" s="5">
        <v>44576</v>
      </c>
      <c r="P166" s="56">
        <v>44590</v>
      </c>
      <c r="Q166" s="39">
        <f>RANK(E166,$E$3:$E$1048576)</f>
        <v>170</v>
      </c>
      <c r="R166" s="2">
        <f>VLOOKUP(C166,Quals!$A$25:$C$45,3,FALSE)</f>
        <v>1167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2"/>
        <v>Toby STOLBERGhigh-jump</v>
      </c>
      <c r="B167" t="s">
        <v>411</v>
      </c>
      <c r="C167" s="5" t="s">
        <v>35</v>
      </c>
      <c r="D167" s="5">
        <v>44732</v>
      </c>
      <c r="E167">
        <v>1027</v>
      </c>
      <c r="F167" s="2">
        <v>6</v>
      </c>
      <c r="G167">
        <v>1043</v>
      </c>
      <c r="H167">
        <v>1023</v>
      </c>
      <c r="I167">
        <v>1013</v>
      </c>
      <c r="J167">
        <v>994</v>
      </c>
      <c r="K167">
        <v>955</v>
      </c>
      <c r="L167" s="5">
        <v>44486</v>
      </c>
      <c r="M167" s="5">
        <v>44455</v>
      </c>
      <c r="N167" s="5">
        <v>44610</v>
      </c>
      <c r="O167" s="5">
        <v>44513</v>
      </c>
      <c r="P167" s="56">
        <v>44632</v>
      </c>
      <c r="Q167" s="39">
        <f>RANK(E167,$E$3:$E$1048576)</f>
        <v>170</v>
      </c>
      <c r="R167" s="2">
        <f>VLOOKUP(C167,Quals!$A$25:$C$45,3,FALSE)</f>
        <v>1180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2"/>
        <v>Morgan GAFFNEY100m</v>
      </c>
      <c r="B168" t="s">
        <v>116</v>
      </c>
      <c r="C168" s="5" t="s">
        <v>2</v>
      </c>
      <c r="D168" s="5">
        <v>33924</v>
      </c>
      <c r="E168">
        <v>1026</v>
      </c>
      <c r="F168" s="2">
        <v>26</v>
      </c>
      <c r="G168">
        <v>1060</v>
      </c>
      <c r="H168">
        <v>1032</v>
      </c>
      <c r="I168">
        <v>1019</v>
      </c>
      <c r="J168">
        <v>1007</v>
      </c>
      <c r="K168">
        <v>975</v>
      </c>
      <c r="L168" s="5">
        <v>44587</v>
      </c>
      <c r="M168" s="5">
        <v>44611</v>
      </c>
      <c r="N168" s="5">
        <v>44625</v>
      </c>
      <c r="O168" s="5">
        <v>44611</v>
      </c>
      <c r="P168" s="56">
        <v>44591</v>
      </c>
      <c r="Q168" s="39">
        <f>RANK(E168,$E$3:$E$1048576)</f>
        <v>172</v>
      </c>
      <c r="R168" s="2">
        <f>VLOOKUP(C168,Quals!$A$25:$C$45,3,FALSE)</f>
        <v>1167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2"/>
        <v>Ivy BOOTHROYD800m</v>
      </c>
      <c r="B169" t="s">
        <v>218</v>
      </c>
      <c r="C169" s="6" t="s">
        <v>27</v>
      </c>
      <c r="D169" s="5">
        <v>44762</v>
      </c>
      <c r="E169">
        <v>1026</v>
      </c>
      <c r="F169" s="2">
        <v>15</v>
      </c>
      <c r="G169">
        <v>1037</v>
      </c>
      <c r="H169">
        <v>1026</v>
      </c>
      <c r="I169">
        <v>1006</v>
      </c>
      <c r="J169">
        <v>999</v>
      </c>
      <c r="K169">
        <v>994</v>
      </c>
      <c r="L169" s="5">
        <v>44619</v>
      </c>
      <c r="M169" s="5">
        <v>44548</v>
      </c>
      <c r="N169" s="5">
        <v>44540</v>
      </c>
      <c r="O169" s="5">
        <v>44301</v>
      </c>
      <c r="P169" s="56">
        <v>44590</v>
      </c>
      <c r="Q169" s="39">
        <f>RANK(E169,$E$3:$E$1048576)</f>
        <v>172</v>
      </c>
      <c r="R169" s="2">
        <f>VLOOKUP(C169,Quals!$A$25:$C$45,3,FALSE)</f>
        <v>1171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2"/>
        <v>Mia SCERRIlong-jump</v>
      </c>
      <c r="B170" t="s">
        <v>372</v>
      </c>
      <c r="C170" s="6" t="s">
        <v>37</v>
      </c>
      <c r="D170" s="5">
        <v>38437</v>
      </c>
      <c r="E170">
        <v>1026</v>
      </c>
      <c r="F170" s="2">
        <v>9</v>
      </c>
      <c r="G170">
        <v>1016</v>
      </c>
      <c r="H170">
        <v>1016</v>
      </c>
      <c r="I170">
        <v>1001</v>
      </c>
      <c r="J170">
        <v>1008</v>
      </c>
      <c r="K170">
        <v>1016</v>
      </c>
      <c r="L170" s="5">
        <v>44534</v>
      </c>
      <c r="M170" s="5">
        <v>44618</v>
      </c>
      <c r="N170" s="5">
        <v>44639</v>
      </c>
      <c r="O170" s="5">
        <v>44587</v>
      </c>
      <c r="P170" s="56">
        <v>44534</v>
      </c>
      <c r="Q170" s="39">
        <f>RANK(E170,$E$3:$E$1048576)</f>
        <v>172</v>
      </c>
      <c r="R170" s="2">
        <f>VLOOKUP(C170,Quals!$A$25:$C$45,3,FALSE)</f>
        <v>1178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2"/>
        <v>Helen PRETORIUS100m</v>
      </c>
      <c r="B171" t="s">
        <v>119</v>
      </c>
      <c r="C171" s="6" t="s">
        <v>2</v>
      </c>
      <c r="D171" s="5">
        <v>36241</v>
      </c>
      <c r="E171">
        <v>1024</v>
      </c>
      <c r="F171" s="2">
        <v>27</v>
      </c>
      <c r="G171">
        <v>1049</v>
      </c>
      <c r="H171">
        <v>1021</v>
      </c>
      <c r="I171">
        <v>1015</v>
      </c>
      <c r="J171">
        <v>993</v>
      </c>
      <c r="K171">
        <v>989</v>
      </c>
      <c r="L171" s="5">
        <v>44289</v>
      </c>
      <c r="M171" s="5">
        <v>44576</v>
      </c>
      <c r="N171" s="5">
        <v>44548</v>
      </c>
      <c r="O171" s="5">
        <v>44279</v>
      </c>
      <c r="P171" s="56">
        <v>44302</v>
      </c>
      <c r="Q171" s="39">
        <f>RANK(E171,$E$3:$E$1048576)</f>
        <v>175</v>
      </c>
      <c r="R171" s="2">
        <f>VLOOKUP(C171,Quals!$A$25:$C$45,3,FALSE)</f>
        <v>1167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2"/>
        <v>Morgan GAFFNEY200m</v>
      </c>
      <c r="B172" t="s">
        <v>116</v>
      </c>
      <c r="C172" s="6" t="s">
        <v>25</v>
      </c>
      <c r="D172" s="5">
        <v>33924</v>
      </c>
      <c r="E172">
        <v>1024</v>
      </c>
      <c r="F172" s="2">
        <v>20</v>
      </c>
      <c r="G172">
        <v>1032</v>
      </c>
      <c r="H172">
        <v>1037</v>
      </c>
      <c r="I172">
        <v>1007</v>
      </c>
      <c r="J172">
        <v>986</v>
      </c>
      <c r="K172">
        <v>1007</v>
      </c>
      <c r="L172" s="5">
        <v>44626</v>
      </c>
      <c r="M172" s="5">
        <v>44626</v>
      </c>
      <c r="N172" s="5">
        <v>44587</v>
      </c>
      <c r="O172" s="5">
        <v>44612</v>
      </c>
      <c r="P172" s="56">
        <v>44611</v>
      </c>
      <c r="Q172" s="39">
        <f>RANK(E172,$E$3:$E$1048576)</f>
        <v>175</v>
      </c>
      <c r="R172" s="2">
        <f>VLOOKUP(C172,Quals!$A$25:$C$45,3,FALSE)</f>
        <v>1155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2"/>
        <v>Alexandra ROBERTSjavelin-throw</v>
      </c>
      <c r="B173" t="s">
        <v>478</v>
      </c>
      <c r="C173" s="6" t="s">
        <v>41</v>
      </c>
      <c r="D173" s="5">
        <v>36990</v>
      </c>
      <c r="E173">
        <v>1024</v>
      </c>
      <c r="F173" s="2">
        <v>4</v>
      </c>
      <c r="G173">
        <v>997</v>
      </c>
      <c r="H173">
        <v>1010</v>
      </c>
      <c r="I173">
        <v>975</v>
      </c>
      <c r="J173">
        <v>996</v>
      </c>
      <c r="K173">
        <v>980</v>
      </c>
      <c r="L173" s="5">
        <v>44652</v>
      </c>
      <c r="M173" s="5">
        <v>44302</v>
      </c>
      <c r="N173" s="5">
        <v>44639</v>
      </c>
      <c r="O173" s="5">
        <v>44319</v>
      </c>
      <c r="P173" s="56">
        <v>44296</v>
      </c>
      <c r="Q173" s="39">
        <f>RANK(E173,$E$3:$E$1048576)</f>
        <v>175</v>
      </c>
      <c r="R173" s="2">
        <f>VLOOKUP(C173,Quals!$A$25:$C$45,3,FALSE)</f>
        <v>1153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2"/>
        <v>Maisie STEVENS200m</v>
      </c>
      <c r="B174" t="s">
        <v>111</v>
      </c>
      <c r="C174" s="5" t="s">
        <v>25</v>
      </c>
      <c r="D174" s="5">
        <v>36544</v>
      </c>
      <c r="E174">
        <v>1023</v>
      </c>
      <c r="F174" s="2">
        <v>21</v>
      </c>
      <c r="G174">
        <v>1041</v>
      </c>
      <c r="H174">
        <v>1032</v>
      </c>
      <c r="I174">
        <v>1029</v>
      </c>
      <c r="J174">
        <v>1016</v>
      </c>
      <c r="K174">
        <v>1000</v>
      </c>
      <c r="L174" s="5">
        <v>44317</v>
      </c>
      <c r="M174" s="5">
        <v>44303</v>
      </c>
      <c r="N174" s="5">
        <v>44603</v>
      </c>
      <c r="O174" s="5">
        <v>44330</v>
      </c>
      <c r="P174" s="56">
        <v>44296</v>
      </c>
      <c r="Q174" s="39">
        <f>RANK(E174,$E$3:$E$1048576)</f>
        <v>178</v>
      </c>
      <c r="R174" s="2">
        <f>VLOOKUP(C174,Quals!$A$25:$C$45,3,FALSE)</f>
        <v>1155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2"/>
        <v>Jordan MCMILLAN100m</v>
      </c>
      <c r="B175" t="s">
        <v>139</v>
      </c>
      <c r="C175" s="5" t="s">
        <v>2</v>
      </c>
      <c r="D175" s="5">
        <v>44671</v>
      </c>
      <c r="E175">
        <v>1022</v>
      </c>
      <c r="F175" s="2">
        <v>28</v>
      </c>
      <c r="G175">
        <v>1013</v>
      </c>
      <c r="H175">
        <v>1015</v>
      </c>
      <c r="I175">
        <v>1030</v>
      </c>
      <c r="J175">
        <v>1008</v>
      </c>
      <c r="K175">
        <v>1004</v>
      </c>
      <c r="L175" s="5">
        <v>44611</v>
      </c>
      <c r="M175" s="5">
        <v>44590</v>
      </c>
      <c r="N175" s="5">
        <v>44639</v>
      </c>
      <c r="O175" s="5">
        <v>44604</v>
      </c>
      <c r="P175" s="56">
        <v>44611</v>
      </c>
      <c r="Q175" s="39">
        <f>RANK(E175,$E$3:$E$1048576)</f>
        <v>179</v>
      </c>
      <c r="R175" s="2">
        <f>VLOOKUP(C175,Quals!$A$25:$C$45,3,FALSE)</f>
        <v>1167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2"/>
        <v>Katherine DOWIE3000msc</v>
      </c>
      <c r="B176" t="s">
        <v>297</v>
      </c>
      <c r="C176" s="5" t="s">
        <v>34</v>
      </c>
      <c r="D176" s="5">
        <v>36253</v>
      </c>
      <c r="E176">
        <v>1022</v>
      </c>
      <c r="F176" s="2">
        <v>12</v>
      </c>
      <c r="G176">
        <v>1057</v>
      </c>
      <c r="H176">
        <v>1019</v>
      </c>
      <c r="I176">
        <v>985</v>
      </c>
      <c r="L176" s="5">
        <v>44317</v>
      </c>
      <c r="M176" s="5">
        <v>44331</v>
      </c>
      <c r="N176" s="5">
        <v>44345</v>
      </c>
      <c r="O176" s="5"/>
      <c r="P176" s="56"/>
      <c r="Q176" s="39">
        <f>RANK(E176,$E$3:$E$1048576)</f>
        <v>179</v>
      </c>
      <c r="R176" s="2">
        <f>VLOOKUP(C176,Quals!$A$25:$C$45,3,FALSE)</f>
        <v>1169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2"/>
        <v>Delta AMIDZOVSKIlong-jump</v>
      </c>
      <c r="B177" t="s">
        <v>157</v>
      </c>
      <c r="C177" s="5" t="s">
        <v>37</v>
      </c>
      <c r="D177" s="5">
        <v>38952</v>
      </c>
      <c r="E177">
        <v>1021</v>
      </c>
      <c r="F177" s="2">
        <v>10</v>
      </c>
      <c r="G177">
        <v>1012</v>
      </c>
      <c r="H177">
        <v>1012</v>
      </c>
      <c r="I177">
        <v>1007</v>
      </c>
      <c r="J177">
        <v>1003</v>
      </c>
      <c r="K177">
        <v>996</v>
      </c>
      <c r="L177" s="5">
        <v>44542</v>
      </c>
      <c r="M177" s="5">
        <v>44590</v>
      </c>
      <c r="N177" s="5">
        <v>44651</v>
      </c>
      <c r="O177" s="5">
        <v>44612</v>
      </c>
      <c r="P177" s="56">
        <v>44576</v>
      </c>
      <c r="Q177" s="39">
        <f>RANK(E177,$E$3:$E$1048576)</f>
        <v>181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2"/>
        <v>Tiana BORAStriple-jump</v>
      </c>
      <c r="B178" t="s">
        <v>389</v>
      </c>
      <c r="C178" s="5" t="s">
        <v>38</v>
      </c>
      <c r="D178" s="5">
        <v>38415</v>
      </c>
      <c r="E178">
        <v>1021</v>
      </c>
      <c r="F178" s="2">
        <v>4</v>
      </c>
      <c r="G178">
        <v>1026</v>
      </c>
      <c r="H178">
        <v>1021</v>
      </c>
      <c r="I178">
        <v>1009</v>
      </c>
      <c r="J178">
        <v>991</v>
      </c>
      <c r="K178">
        <v>989</v>
      </c>
      <c r="L178" s="5">
        <v>44611</v>
      </c>
      <c r="M178" s="5">
        <v>44305</v>
      </c>
      <c r="N178" s="5">
        <v>44649</v>
      </c>
      <c r="O178" s="5">
        <v>44604</v>
      </c>
      <c r="P178" s="56">
        <v>44632</v>
      </c>
      <c r="Q178" s="39">
        <f>RANK(E178,$E$3:$E$1048576)</f>
        <v>181</v>
      </c>
      <c r="R178" s="2">
        <f>VLOOKUP(C178,Quals!$A$25:$C$45,3,FALSE)</f>
        <v>1150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2"/>
        <v>Abbie FRENCHlong-jump</v>
      </c>
      <c r="B179" t="s">
        <v>373</v>
      </c>
      <c r="C179" s="5" t="s">
        <v>37</v>
      </c>
      <c r="D179" s="5">
        <v>38072</v>
      </c>
      <c r="E179">
        <v>1020</v>
      </c>
      <c r="F179" s="2">
        <v>11</v>
      </c>
      <c r="G179">
        <v>1018</v>
      </c>
      <c r="H179">
        <v>1016</v>
      </c>
      <c r="I179">
        <v>1010</v>
      </c>
      <c r="J179">
        <v>1001</v>
      </c>
      <c r="K179">
        <v>1003</v>
      </c>
      <c r="L179" s="5">
        <v>44302</v>
      </c>
      <c r="M179" s="5">
        <v>44611</v>
      </c>
      <c r="N179" s="5">
        <v>44626</v>
      </c>
      <c r="O179" s="5">
        <v>44626</v>
      </c>
      <c r="P179" s="56">
        <v>44300</v>
      </c>
      <c r="Q179" s="39">
        <f>RANK(E179,$E$3:$E$1048576)</f>
        <v>183</v>
      </c>
      <c r="R179" s="2">
        <f>VLOOKUP(C179,Quals!$A$25:$C$45,3,FALSE)</f>
        <v>1178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2"/>
        <v>Nicola HOGG800m</v>
      </c>
      <c r="B180" t="s">
        <v>248</v>
      </c>
      <c r="C180" s="5" t="s">
        <v>27</v>
      </c>
      <c r="D180" s="5">
        <v>37944</v>
      </c>
      <c r="E180">
        <v>1019</v>
      </c>
      <c r="F180" s="2">
        <v>16</v>
      </c>
      <c r="G180">
        <v>1044</v>
      </c>
      <c r="H180">
        <v>1024</v>
      </c>
      <c r="I180">
        <v>988</v>
      </c>
      <c r="J180">
        <v>1006</v>
      </c>
      <c r="K180">
        <v>979</v>
      </c>
      <c r="L180" s="5">
        <v>44301</v>
      </c>
      <c r="M180" s="5">
        <v>44619</v>
      </c>
      <c r="N180" s="5">
        <v>44352</v>
      </c>
      <c r="O180" s="5">
        <v>44300</v>
      </c>
      <c r="P180" s="56">
        <v>44604</v>
      </c>
      <c r="Q180" s="39">
        <f>RANK(E180,$E$3:$E$1048576)</f>
        <v>185</v>
      </c>
      <c r="R180" s="2">
        <f>VLOOKUP(C180,Quals!$A$25:$C$45,3,FALSE)</f>
        <v>1171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2"/>
        <v>Katie SMEE200m</v>
      </c>
      <c r="B181" t="s">
        <v>138</v>
      </c>
      <c r="C181" s="5" t="s">
        <v>25</v>
      </c>
      <c r="D181" s="5">
        <v>35755</v>
      </c>
      <c r="E181">
        <v>1018</v>
      </c>
      <c r="F181" s="2">
        <v>22</v>
      </c>
      <c r="G181">
        <v>1047</v>
      </c>
      <c r="H181">
        <v>1023</v>
      </c>
      <c r="I181">
        <v>1013</v>
      </c>
      <c r="J181">
        <v>984</v>
      </c>
      <c r="K181">
        <v>994</v>
      </c>
      <c r="L181" s="5">
        <v>44612</v>
      </c>
      <c r="M181" s="5">
        <v>44584</v>
      </c>
      <c r="N181" s="5">
        <v>44584</v>
      </c>
      <c r="O181" s="5">
        <v>44597</v>
      </c>
      <c r="P181" s="56">
        <v>44612</v>
      </c>
      <c r="Q181" s="39">
        <f>RANK(E181,$E$3:$E$1048576)</f>
        <v>187</v>
      </c>
      <c r="R181" s="2">
        <f>VLOOKUP(C181,Quals!$A$25:$C$45,3,FALSE)</f>
        <v>1155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2"/>
        <v>Helen PRETORIUS400m</v>
      </c>
      <c r="B182" t="s">
        <v>119</v>
      </c>
      <c r="C182" s="5" t="s">
        <v>26</v>
      </c>
      <c r="D182" s="5">
        <v>36241</v>
      </c>
      <c r="E182">
        <v>1018</v>
      </c>
      <c r="F182" s="2">
        <v>10</v>
      </c>
      <c r="G182">
        <v>1077</v>
      </c>
      <c r="H182">
        <v>1046</v>
      </c>
      <c r="I182">
        <v>992</v>
      </c>
      <c r="J182">
        <v>993</v>
      </c>
      <c r="K182">
        <v>919</v>
      </c>
      <c r="L182" s="5">
        <v>44590</v>
      </c>
      <c r="M182" s="5">
        <v>44570</v>
      </c>
      <c r="N182" s="5">
        <v>44538</v>
      </c>
      <c r="O182" s="5">
        <v>44610</v>
      </c>
      <c r="P182" s="56">
        <v>44374</v>
      </c>
      <c r="Q182" s="39">
        <f>RANK(E182,$E$3:$E$1048576)</f>
        <v>187</v>
      </c>
      <c r="R182" s="2">
        <f>VLOOKUP(C182,Quals!$A$25:$C$45,3,FALSE)</f>
        <v>1152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2"/>
        <v>Alexandra HARRISONhigh-jump</v>
      </c>
      <c r="B183" t="s">
        <v>412</v>
      </c>
      <c r="C183" s="5" t="s">
        <v>35</v>
      </c>
      <c r="D183" s="5">
        <v>37938</v>
      </c>
      <c r="E183">
        <v>1018</v>
      </c>
      <c r="F183" s="2">
        <v>7</v>
      </c>
      <c r="G183">
        <v>974</v>
      </c>
      <c r="H183">
        <v>1023</v>
      </c>
      <c r="I183">
        <v>1004</v>
      </c>
      <c r="J183">
        <v>974</v>
      </c>
      <c r="K183">
        <v>955</v>
      </c>
      <c r="L183" s="5">
        <v>44653</v>
      </c>
      <c r="M183" s="5">
        <v>44576</v>
      </c>
      <c r="N183" s="5">
        <v>44619</v>
      </c>
      <c r="O183" s="5">
        <v>44352</v>
      </c>
      <c r="P183" s="56">
        <v>44632</v>
      </c>
      <c r="Q183" s="39">
        <f>RANK(E183,$E$3:$E$1048576)</f>
        <v>187</v>
      </c>
      <c r="R183" s="2">
        <f>VLOOKUP(C183,Quals!$A$25:$C$45,3,FALSE)</f>
        <v>1180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2"/>
        <v>Gigi MACCAGNINI800m</v>
      </c>
      <c r="B184" t="s">
        <v>242</v>
      </c>
      <c r="C184" s="5" t="s">
        <v>27</v>
      </c>
      <c r="D184" s="5">
        <v>37260</v>
      </c>
      <c r="E184">
        <v>1016</v>
      </c>
      <c r="F184" s="2">
        <v>17</v>
      </c>
      <c r="G184">
        <v>1051</v>
      </c>
      <c r="H184">
        <v>1046</v>
      </c>
      <c r="I184">
        <v>1004</v>
      </c>
      <c r="J184">
        <v>996</v>
      </c>
      <c r="K184">
        <v>975</v>
      </c>
      <c r="L184" s="5">
        <v>44618</v>
      </c>
      <c r="M184" s="5">
        <v>44604</v>
      </c>
      <c r="N184" s="5">
        <v>44300</v>
      </c>
      <c r="O184" s="5">
        <v>44301</v>
      </c>
      <c r="P184" s="56">
        <v>44282</v>
      </c>
      <c r="Q184" s="39">
        <f>RANK(E184,$E$3:$E$1048576)</f>
        <v>190</v>
      </c>
      <c r="R184" s="2">
        <f>VLOOKUP(C184,Quals!$A$25:$C$45,3,FALSE)</f>
        <v>1171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2"/>
        <v>Amy BENNETT800m</v>
      </c>
      <c r="B185" t="s">
        <v>247</v>
      </c>
      <c r="C185" t="s">
        <v>27</v>
      </c>
      <c r="D185" s="5">
        <v>36492</v>
      </c>
      <c r="E185">
        <v>1016</v>
      </c>
      <c r="F185" s="2">
        <v>18</v>
      </c>
      <c r="G185">
        <v>1032</v>
      </c>
      <c r="H185">
        <v>1029</v>
      </c>
      <c r="I185">
        <v>974</v>
      </c>
      <c r="J185">
        <v>994</v>
      </c>
      <c r="K185">
        <v>990</v>
      </c>
      <c r="L185" s="5">
        <v>44637</v>
      </c>
      <c r="M185" s="5">
        <v>44302</v>
      </c>
      <c r="N185" s="5">
        <v>44304</v>
      </c>
      <c r="O185" s="5">
        <v>44589</v>
      </c>
      <c r="P185" s="56">
        <v>44548</v>
      </c>
      <c r="Q185" s="39">
        <f>RANK(E185,$E$3:$E$1048576)</f>
        <v>190</v>
      </c>
      <c r="R185" s="2">
        <f>VLOOKUP(C185,Quals!$A$25:$C$45,3,FALSE)</f>
        <v>1171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2"/>
        <v>Sarah KLEIN5000m</v>
      </c>
      <c r="B186" t="s">
        <v>315</v>
      </c>
      <c r="C186" s="5" t="s">
        <v>29</v>
      </c>
      <c r="D186" s="5">
        <v>31156</v>
      </c>
      <c r="E186">
        <v>1015</v>
      </c>
      <c r="F186" s="2">
        <v>13</v>
      </c>
      <c r="G186">
        <v>1027</v>
      </c>
      <c r="H186">
        <v>1022</v>
      </c>
      <c r="I186">
        <v>985</v>
      </c>
      <c r="L186" s="5">
        <v>44628</v>
      </c>
      <c r="M186" s="5">
        <v>44287</v>
      </c>
      <c r="N186" s="5">
        <v>44604</v>
      </c>
      <c r="O186" s="5"/>
      <c r="P186" s="56"/>
      <c r="Q186" s="39">
        <f>RANK(E186,$E$3:$E$1048576)</f>
        <v>192</v>
      </c>
      <c r="R186" s="2">
        <f>VLOOKUP(C186,Quals!$A$25:$C$45,3,FALSE)</f>
        <v>1145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2"/>
        <v>Grace GOLDSWORTHY400m</v>
      </c>
      <c r="B187" t="s">
        <v>216</v>
      </c>
      <c r="C187" s="6" t="s">
        <v>26</v>
      </c>
      <c r="D187" s="5">
        <v>36935</v>
      </c>
      <c r="E187">
        <v>1014</v>
      </c>
      <c r="F187" s="2">
        <v>11</v>
      </c>
      <c r="G187">
        <v>1056</v>
      </c>
      <c r="H187">
        <v>1046</v>
      </c>
      <c r="I187">
        <v>1004</v>
      </c>
      <c r="J187">
        <v>981</v>
      </c>
      <c r="K187">
        <v>971</v>
      </c>
      <c r="L187" s="5">
        <v>44618</v>
      </c>
      <c r="M187" s="5">
        <v>44604</v>
      </c>
      <c r="N187" s="5">
        <v>44289</v>
      </c>
      <c r="O187" s="5">
        <v>44296</v>
      </c>
      <c r="P187" s="56">
        <v>44330</v>
      </c>
      <c r="Q187" s="39">
        <f>RANK(E187,$E$3:$E$1048576)</f>
        <v>193</v>
      </c>
      <c r="R187" s="2">
        <f>VLOOKUP(C187,Quals!$A$25:$C$45,3,FALSE)</f>
        <v>1152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2"/>
        <v>Emily RYAN10000m</v>
      </c>
      <c r="B188" t="s">
        <v>324</v>
      </c>
      <c r="C188" s="5" t="s">
        <v>30</v>
      </c>
      <c r="D188" s="5">
        <v>34621</v>
      </c>
      <c r="E188">
        <v>1014</v>
      </c>
      <c r="F188" s="2">
        <v>15</v>
      </c>
      <c r="G188">
        <v>1040</v>
      </c>
      <c r="H188">
        <v>969</v>
      </c>
      <c r="L188" s="5">
        <v>44297</v>
      </c>
      <c r="M188" s="5">
        <v>44587</v>
      </c>
      <c r="N188" s="5"/>
      <c r="O188" s="5"/>
      <c r="P188" s="56"/>
      <c r="Q188" s="39">
        <f>RANK(E188,$E$3:$E$1048576)</f>
        <v>193</v>
      </c>
      <c r="R188" s="2">
        <f>VLOOKUP(C188,Quals!$A$25:$C$45,3,FALSE)</f>
        <v>1171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2"/>
        <v>Stephanie POWER100m</v>
      </c>
      <c r="B189" t="s">
        <v>130</v>
      </c>
      <c r="C189" s="5" t="s">
        <v>2</v>
      </c>
      <c r="D189" s="5">
        <v>34243</v>
      </c>
      <c r="E189">
        <v>1013</v>
      </c>
      <c r="F189" s="2">
        <v>29</v>
      </c>
      <c r="G189">
        <v>1044</v>
      </c>
      <c r="H189">
        <v>1047</v>
      </c>
      <c r="I189">
        <v>995</v>
      </c>
      <c r="J189">
        <v>990</v>
      </c>
      <c r="K189">
        <v>986</v>
      </c>
      <c r="L189" s="5">
        <v>44548</v>
      </c>
      <c r="M189" s="5">
        <v>44597</v>
      </c>
      <c r="N189" s="5">
        <v>44611</v>
      </c>
      <c r="O189" s="5">
        <v>44611</v>
      </c>
      <c r="P189" s="56">
        <v>44590</v>
      </c>
      <c r="Q189" s="39">
        <f>RANK(E189,$E$3:$E$1048576)</f>
        <v>195</v>
      </c>
      <c r="R189" s="2">
        <f>VLOOKUP(C189,Quals!$A$25:$C$45,3,FALSE)</f>
        <v>1167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2"/>
        <v>Jessica PASCOE5000m</v>
      </c>
      <c r="B190" t="s">
        <v>865</v>
      </c>
      <c r="C190" s="5" t="s">
        <v>29</v>
      </c>
      <c r="D190" s="5">
        <v>1997</v>
      </c>
      <c r="E190">
        <v>1012</v>
      </c>
      <c r="F190" s="2">
        <v>14</v>
      </c>
      <c r="G190">
        <v>1017</v>
      </c>
      <c r="H190">
        <v>1015</v>
      </c>
      <c r="I190">
        <v>987</v>
      </c>
      <c r="L190" s="5">
        <v>44604</v>
      </c>
      <c r="M190" s="5">
        <v>44632</v>
      </c>
      <c r="N190" s="5">
        <v>44302</v>
      </c>
      <c r="O190" s="5"/>
      <c r="P190" s="56"/>
      <c r="Q190" s="39">
        <f>RANK(E190,$E$3:$E$1048576)</f>
        <v>196</v>
      </c>
      <c r="R190" s="2">
        <f>VLOOKUP(C190,Quals!$A$25:$C$45,3,FALSE)</f>
        <v>1145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2"/>
        <v>Klara DESS1500m</v>
      </c>
      <c r="B191" t="s">
        <v>278</v>
      </c>
      <c r="C191" s="5" t="s">
        <v>28</v>
      </c>
      <c r="D191" s="5">
        <v>36601</v>
      </c>
      <c r="E191">
        <v>1011</v>
      </c>
      <c r="F191" s="2">
        <v>13</v>
      </c>
      <c r="G191">
        <v>1042</v>
      </c>
      <c r="H191">
        <v>1042</v>
      </c>
      <c r="I191">
        <v>1000</v>
      </c>
      <c r="J191">
        <v>983</v>
      </c>
      <c r="K191">
        <v>962</v>
      </c>
      <c r="L191" s="5">
        <v>44587</v>
      </c>
      <c r="M191" s="5">
        <v>44611</v>
      </c>
      <c r="N191" s="5">
        <v>44301</v>
      </c>
      <c r="O191" s="5">
        <v>44280</v>
      </c>
      <c r="P191" s="56">
        <v>44610</v>
      </c>
      <c r="Q191" s="39">
        <f>RANK(E191,$E$3:$E$1048576)</f>
        <v>197</v>
      </c>
      <c r="R191" s="2">
        <f>VLOOKUP(C191,Quals!$A$25:$C$45,3,FALSE)</f>
        <v>1172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2"/>
        <v>Taneille CRASElong-jump</v>
      </c>
      <c r="B192" t="s">
        <v>340</v>
      </c>
      <c r="C192" s="5" t="s">
        <v>37</v>
      </c>
      <c r="D192" s="5">
        <v>34623</v>
      </c>
      <c r="E192">
        <v>1011</v>
      </c>
      <c r="F192" s="2">
        <v>12</v>
      </c>
      <c r="G192">
        <v>1025</v>
      </c>
      <c r="H192">
        <v>1023</v>
      </c>
      <c r="I192">
        <v>1001</v>
      </c>
      <c r="J192">
        <v>1006</v>
      </c>
      <c r="K192">
        <v>975</v>
      </c>
      <c r="L192" s="5">
        <v>44549</v>
      </c>
      <c r="M192" s="5">
        <v>44653</v>
      </c>
      <c r="N192" s="5">
        <v>44626</v>
      </c>
      <c r="O192" s="5">
        <v>44464</v>
      </c>
      <c r="P192" s="56">
        <v>44527</v>
      </c>
      <c r="Q192" s="39">
        <f>RANK(E192,$E$3:$E$1048576)</f>
        <v>197</v>
      </c>
      <c r="R192" s="2">
        <f>VLOOKUP(C192,Quals!$A$25:$C$45,3,FALSE)</f>
        <v>1178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2"/>
        <v>Danielle SHAW100m</v>
      </c>
      <c r="B193" t="s">
        <v>127</v>
      </c>
      <c r="C193" s="5" t="s">
        <v>2</v>
      </c>
      <c r="D193" s="5">
        <v>36013</v>
      </c>
      <c r="E193">
        <v>1010</v>
      </c>
      <c r="F193" s="2">
        <v>30</v>
      </c>
      <c r="G193">
        <v>1007</v>
      </c>
      <c r="H193">
        <v>1007</v>
      </c>
      <c r="I193">
        <v>999</v>
      </c>
      <c r="J193">
        <v>990</v>
      </c>
      <c r="K193">
        <v>984</v>
      </c>
      <c r="L193" s="5">
        <v>44583</v>
      </c>
      <c r="M193" s="5">
        <v>44544</v>
      </c>
      <c r="N193" s="5">
        <v>44541</v>
      </c>
      <c r="O193" s="5">
        <v>44520</v>
      </c>
      <c r="P193" s="56">
        <v>44637</v>
      </c>
      <c r="Q193" s="39">
        <f>RANK(E193,$E$3:$E$1048576)</f>
        <v>199</v>
      </c>
      <c r="R193" s="2">
        <f>VLOOKUP(C193,Quals!$A$25:$C$45,3,FALSE)</f>
        <v>1167</v>
      </c>
      <c r="S193" s="2" t="str">
        <f>""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2"/>
        <v>Emelia SURCH100mh</v>
      </c>
      <c r="B194" t="s">
        <v>168</v>
      </c>
      <c r="C194" s="5" t="s">
        <v>32</v>
      </c>
      <c r="D194" s="5">
        <v>37801</v>
      </c>
      <c r="E194">
        <v>1010</v>
      </c>
      <c r="F194" s="2">
        <v>9</v>
      </c>
      <c r="G194">
        <v>1001</v>
      </c>
      <c r="H194">
        <v>1012</v>
      </c>
      <c r="I194">
        <v>991</v>
      </c>
      <c r="J194">
        <v>982</v>
      </c>
      <c r="K194">
        <v>989</v>
      </c>
      <c r="L194" s="5">
        <v>44282</v>
      </c>
      <c r="M194" s="5">
        <v>44299</v>
      </c>
      <c r="N194" s="5">
        <v>44626</v>
      </c>
      <c r="O194" s="5">
        <v>44583</v>
      </c>
      <c r="P194" s="56">
        <v>44299</v>
      </c>
      <c r="Q194" s="39">
        <f>RANK(E194,$E$3:$E$1048576)</f>
        <v>199</v>
      </c>
      <c r="R194" s="2">
        <f>VLOOKUP(C194,Quals!$A$25:$C$45,3,FALSE)</f>
        <v>1171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2"/>
        <v>Emily MORDEN3000msc</v>
      </c>
      <c r="B195" t="s">
        <v>266</v>
      </c>
      <c r="C195" s="5" t="s">
        <v>34</v>
      </c>
      <c r="D195" s="5">
        <v>37741</v>
      </c>
      <c r="E195">
        <v>1009</v>
      </c>
      <c r="F195" s="2">
        <v>13</v>
      </c>
      <c r="G195">
        <v>1020</v>
      </c>
      <c r="H195">
        <v>995</v>
      </c>
      <c r="I195">
        <v>983</v>
      </c>
      <c r="L195" s="5">
        <v>44612</v>
      </c>
      <c r="M195" s="5">
        <v>44590</v>
      </c>
      <c r="N195" s="5">
        <v>44520</v>
      </c>
      <c r="O195" s="5"/>
      <c r="P195" s="56"/>
      <c r="Q195" s="39">
        <f>RANK(E195,$E$3:$E$1048576)</f>
        <v>201</v>
      </c>
      <c r="R195" s="2">
        <f>VLOOKUP(C195,Quals!$A$25:$C$45,3,FALSE)</f>
        <v>1169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3">B196&amp;C196</f>
        <v>Stephanie RATCLIFFEhammer-throw</v>
      </c>
      <c r="B196" t="s">
        <v>469</v>
      </c>
      <c r="C196" s="6" t="s">
        <v>42</v>
      </c>
      <c r="D196" s="5">
        <v>36889</v>
      </c>
      <c r="E196">
        <v>1009</v>
      </c>
      <c r="F196" s="2">
        <v>2</v>
      </c>
      <c r="G196">
        <v>961</v>
      </c>
      <c r="H196">
        <v>960</v>
      </c>
      <c r="I196">
        <v>929</v>
      </c>
      <c r="J196">
        <v>951</v>
      </c>
      <c r="K196">
        <v>946</v>
      </c>
      <c r="L196" s="5">
        <v>44303</v>
      </c>
      <c r="M196" s="5">
        <v>44652</v>
      </c>
      <c r="N196" s="5">
        <v>43644</v>
      </c>
      <c r="O196" s="5">
        <v>44296</v>
      </c>
      <c r="P196" s="56">
        <v>44626</v>
      </c>
      <c r="Q196" s="39">
        <f>RANK(E196,$E$3:$E$1048576)</f>
        <v>201</v>
      </c>
      <c r="R196" s="2">
        <f>VLOOKUP(C196,Quals!$A$25:$C$45,3,FALSE)</f>
        <v>1134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3"/>
        <v>Annabelle EASTMAN5000m</v>
      </c>
      <c r="B197" t="s">
        <v>295</v>
      </c>
      <c r="C197" t="s">
        <v>29</v>
      </c>
      <c r="D197" s="5">
        <v>36546</v>
      </c>
      <c r="E197">
        <v>1008</v>
      </c>
      <c r="F197" s="2">
        <v>15</v>
      </c>
      <c r="G197">
        <v>1027</v>
      </c>
      <c r="H197">
        <v>1027</v>
      </c>
      <c r="I197">
        <v>956</v>
      </c>
      <c r="L197" s="5">
        <v>44331</v>
      </c>
      <c r="M197" s="5">
        <v>44281</v>
      </c>
      <c r="N197" s="5">
        <v>44318</v>
      </c>
      <c r="O197" s="5"/>
      <c r="P197" s="56"/>
      <c r="Q197" s="39">
        <f>RANK(E197,$E$3:$E$1048576)</f>
        <v>203</v>
      </c>
      <c r="R197" s="2">
        <f>VLOOKUP(C197,Quals!$A$25:$C$45,3,FALSE)</f>
        <v>1145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3"/>
        <v>Emma PHILIPPE400m</v>
      </c>
      <c r="B198" t="s">
        <v>897</v>
      </c>
      <c r="C198" s="5" t="s">
        <v>26</v>
      </c>
      <c r="D198" s="5">
        <v>35582</v>
      </c>
      <c r="E198">
        <v>1007</v>
      </c>
      <c r="F198" s="2">
        <v>12</v>
      </c>
      <c r="G198">
        <v>1040</v>
      </c>
      <c r="H198">
        <v>1039</v>
      </c>
      <c r="I198">
        <v>978</v>
      </c>
      <c r="J198">
        <v>973</v>
      </c>
      <c r="K198">
        <v>931</v>
      </c>
      <c r="L198" s="5">
        <v>44611</v>
      </c>
      <c r="M198" s="5">
        <v>44639</v>
      </c>
      <c r="N198" s="5">
        <v>44505</v>
      </c>
      <c r="O198" s="5">
        <v>44568</v>
      </c>
      <c r="P198" s="56">
        <v>44281</v>
      </c>
      <c r="Q198" s="39">
        <f>RANK(E198,$E$3:$E$1048576)</f>
        <v>204</v>
      </c>
      <c r="R198" s="2">
        <f>VLOOKUP(C198,Quals!$A$25:$C$45,3,FALSE)</f>
        <v>1152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3"/>
        <v>Marli WILKINSON400mh</v>
      </c>
      <c r="B199" t="s">
        <v>215</v>
      </c>
      <c r="C199" s="5" t="s">
        <v>33</v>
      </c>
      <c r="D199" s="5">
        <v>36706</v>
      </c>
      <c r="E199">
        <v>1007</v>
      </c>
      <c r="F199" s="2">
        <v>9</v>
      </c>
      <c r="G199">
        <v>1005</v>
      </c>
      <c r="H199">
        <v>1015</v>
      </c>
      <c r="I199">
        <v>989</v>
      </c>
      <c r="J199">
        <v>987</v>
      </c>
      <c r="K199">
        <v>940</v>
      </c>
      <c r="L199" s="5">
        <v>44304</v>
      </c>
      <c r="M199" s="5">
        <v>44541</v>
      </c>
      <c r="N199" s="5">
        <v>44639</v>
      </c>
      <c r="O199" s="5">
        <v>44302</v>
      </c>
      <c r="P199" s="56">
        <v>44637</v>
      </c>
      <c r="Q199" s="39">
        <f>RANK(E199,$E$3:$E$1048576)</f>
        <v>204</v>
      </c>
      <c r="R199" s="2">
        <f>VLOOKUP(C199,Quals!$A$25:$C$45,3,FALSE)</f>
        <v>1160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3"/>
        <v>Cassidy BRADSHAWpole-vault</v>
      </c>
      <c r="B200" t="s">
        <v>427</v>
      </c>
      <c r="C200" s="6" t="s">
        <v>36</v>
      </c>
      <c r="D200" s="5">
        <v>37900</v>
      </c>
      <c r="E200">
        <v>1007</v>
      </c>
      <c r="F200" s="2">
        <v>5</v>
      </c>
      <c r="G200">
        <v>975</v>
      </c>
      <c r="H200">
        <v>990</v>
      </c>
      <c r="I200">
        <v>990</v>
      </c>
      <c r="J200">
        <v>990</v>
      </c>
      <c r="K200">
        <v>944</v>
      </c>
      <c r="L200" s="5">
        <v>44652</v>
      </c>
      <c r="M200" s="5">
        <v>44534</v>
      </c>
      <c r="N200" s="5">
        <v>44550</v>
      </c>
      <c r="O200" s="5">
        <v>44569</v>
      </c>
      <c r="P200" s="56">
        <v>44303</v>
      </c>
      <c r="Q200" s="39">
        <f>RANK(E200,$E$3:$E$1048576)</f>
        <v>204</v>
      </c>
      <c r="R200" s="2">
        <f>VLOOKUP(C200,Quals!$A$25:$C$45,3,FALSE)</f>
        <v>1177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3"/>
        <v>Laura MCKILLOP3000msc</v>
      </c>
      <c r="B201" t="s">
        <v>300</v>
      </c>
      <c r="C201" s="5" t="s">
        <v>34</v>
      </c>
      <c r="D201" s="5">
        <v>37663</v>
      </c>
      <c r="E201">
        <v>1006</v>
      </c>
      <c r="F201" s="2">
        <v>14</v>
      </c>
      <c r="G201">
        <v>1001</v>
      </c>
      <c r="H201">
        <v>988</v>
      </c>
      <c r="I201">
        <v>987</v>
      </c>
      <c r="L201" s="5">
        <v>44604</v>
      </c>
      <c r="M201" s="5">
        <v>44639</v>
      </c>
      <c r="N201" s="5">
        <v>44300</v>
      </c>
      <c r="O201" s="5"/>
      <c r="P201" s="56"/>
      <c r="Q201" s="39">
        <f>RANK(E201,$E$3:$E$1048576)</f>
        <v>207</v>
      </c>
      <c r="R201" s="2">
        <f>VLOOKUP(C201,Quals!$A$25:$C$45,3,FALSE)</f>
        <v>1169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3"/>
        <v>Rosie TOZERhigh-jump</v>
      </c>
      <c r="B202" t="s">
        <v>410</v>
      </c>
      <c r="C202" s="5" t="s">
        <v>35</v>
      </c>
      <c r="D202" s="5">
        <v>37383</v>
      </c>
      <c r="E202">
        <v>1006</v>
      </c>
      <c r="F202" s="2">
        <v>8</v>
      </c>
      <c r="G202">
        <v>1004</v>
      </c>
      <c r="H202">
        <v>994</v>
      </c>
      <c r="I202">
        <v>974</v>
      </c>
      <c r="J202">
        <v>974</v>
      </c>
      <c r="K202">
        <v>945</v>
      </c>
      <c r="L202" s="5">
        <v>44304</v>
      </c>
      <c r="M202" s="5">
        <v>44359</v>
      </c>
      <c r="N202" s="5">
        <v>44352</v>
      </c>
      <c r="O202" s="5">
        <v>44569</v>
      </c>
      <c r="P202" s="56">
        <v>44299</v>
      </c>
      <c r="Q202" s="39">
        <f>RANK(E202,$E$3:$E$1048576)</f>
        <v>207</v>
      </c>
      <c r="R202" s="2">
        <f>VLOOKUP(C202,Quals!$A$25:$C$45,3,FALSE)</f>
        <v>1180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3"/>
        <v>Georgia HARRIS200m</v>
      </c>
      <c r="B203" t="s">
        <v>125</v>
      </c>
      <c r="C203" s="5" t="s">
        <v>25</v>
      </c>
      <c r="D203" s="5">
        <v>44671</v>
      </c>
      <c r="E203">
        <v>1005</v>
      </c>
      <c r="F203" s="2">
        <v>23</v>
      </c>
      <c r="G203">
        <v>1019</v>
      </c>
      <c r="H203">
        <v>1014</v>
      </c>
      <c r="I203">
        <v>996</v>
      </c>
      <c r="J203">
        <v>990</v>
      </c>
      <c r="K203">
        <v>970</v>
      </c>
      <c r="L203" s="5">
        <v>44626</v>
      </c>
      <c r="M203" s="5">
        <v>44611</v>
      </c>
      <c r="N203" s="5">
        <v>44485</v>
      </c>
      <c r="O203" s="5">
        <v>44569</v>
      </c>
      <c r="P203" s="56">
        <v>44583</v>
      </c>
      <c r="Q203" s="39">
        <f>RANK(E203,$E$3:$E$1048576)</f>
        <v>209</v>
      </c>
      <c r="R203" s="2">
        <f>VLOOKUP(C203,Quals!$A$25:$C$45,3,FALSE)</f>
        <v>1155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3"/>
        <v>Chelsea FRIEDRICHhigh-jump</v>
      </c>
      <c r="B204" t="s">
        <v>414</v>
      </c>
      <c r="C204" s="5" t="s">
        <v>35</v>
      </c>
      <c r="D204" s="5">
        <v>38658</v>
      </c>
      <c r="E204">
        <v>1005</v>
      </c>
      <c r="F204" s="2">
        <v>9</v>
      </c>
      <c r="G204">
        <v>1023</v>
      </c>
      <c r="H204">
        <v>1004</v>
      </c>
      <c r="I204">
        <v>984</v>
      </c>
      <c r="J204">
        <v>974</v>
      </c>
      <c r="K204">
        <v>955</v>
      </c>
      <c r="L204" s="5">
        <v>44652</v>
      </c>
      <c r="M204" s="5">
        <v>44639</v>
      </c>
      <c r="N204" s="5">
        <v>44499</v>
      </c>
      <c r="O204" s="5">
        <v>44569</v>
      </c>
      <c r="P204" s="56">
        <v>44611</v>
      </c>
      <c r="Q204" s="39">
        <f>RANK(E204,$E$3:$E$1048576)</f>
        <v>209</v>
      </c>
      <c r="R204" s="2">
        <f>VLOOKUP(C204,Quals!$A$25:$C$45,3,FALSE)</f>
        <v>1180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3"/>
        <v>Kelly MCANDREW100m</v>
      </c>
      <c r="B205" t="s">
        <v>126</v>
      </c>
      <c r="C205" s="5" t="s">
        <v>2</v>
      </c>
      <c r="D205" s="5">
        <v>34415</v>
      </c>
      <c r="E205">
        <v>1004</v>
      </c>
      <c r="F205" s="2">
        <v>31</v>
      </c>
      <c r="G205">
        <v>1028</v>
      </c>
      <c r="H205">
        <v>1006</v>
      </c>
      <c r="I205">
        <v>995</v>
      </c>
      <c r="J205">
        <v>993</v>
      </c>
      <c r="K205">
        <v>990</v>
      </c>
      <c r="L205" s="5">
        <v>44548</v>
      </c>
      <c r="M205" s="5">
        <v>44289</v>
      </c>
      <c r="N205" s="5">
        <v>44611</v>
      </c>
      <c r="O205" s="5">
        <v>44527</v>
      </c>
      <c r="P205" s="56">
        <v>44590</v>
      </c>
      <c r="Q205" s="39">
        <f>RANK(E205,$E$3:$E$1048576)</f>
        <v>211</v>
      </c>
      <c r="R205" s="2">
        <f>VLOOKUP(C205,Quals!$A$25:$C$45,3,FALSE)</f>
        <v>1167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3"/>
        <v>Brooke MULLINS3000msc</v>
      </c>
      <c r="B206" t="s">
        <v>298</v>
      </c>
      <c r="C206" s="6" t="s">
        <v>34</v>
      </c>
      <c r="D206" s="5">
        <v>37253</v>
      </c>
      <c r="E206">
        <v>1004</v>
      </c>
      <c r="F206" s="2">
        <v>15</v>
      </c>
      <c r="G206">
        <v>1016</v>
      </c>
      <c r="H206">
        <v>1002</v>
      </c>
      <c r="I206">
        <v>990</v>
      </c>
      <c r="L206" s="5">
        <v>44331</v>
      </c>
      <c r="M206" s="5">
        <v>44308</v>
      </c>
      <c r="N206" s="5">
        <v>44295</v>
      </c>
      <c r="O206" s="5"/>
      <c r="P206" s="56"/>
      <c r="Q206" s="39">
        <f>RANK(E206,$E$3:$E$1048576)</f>
        <v>211</v>
      </c>
      <c r="R206" s="2">
        <f>VLOOKUP(C206,Quals!$A$25:$C$45,3,FALSE)</f>
        <v>1169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3"/>
        <v>Brooke WILLIAMS5000m</v>
      </c>
      <c r="B207" t="s">
        <v>925</v>
      </c>
      <c r="C207" s="5" t="s">
        <v>29</v>
      </c>
      <c r="D207" s="5">
        <v>32957</v>
      </c>
      <c r="E207">
        <v>1004</v>
      </c>
      <c r="F207" s="2">
        <v>16</v>
      </c>
      <c r="G207">
        <v>1024</v>
      </c>
      <c r="H207">
        <v>999</v>
      </c>
      <c r="I207">
        <v>983</v>
      </c>
      <c r="L207" s="5">
        <v>44628</v>
      </c>
      <c r="M207" s="5">
        <v>44632</v>
      </c>
      <c r="N207" s="5">
        <v>44537</v>
      </c>
      <c r="O207" s="5"/>
      <c r="P207" s="56"/>
      <c r="Q207" s="39">
        <f>RANK(E207,$E$3:$E$1048576)</f>
        <v>211</v>
      </c>
      <c r="R207" s="2">
        <f>VLOOKUP(C207,Quals!$A$25:$C$45,3,FALSE)</f>
        <v>1145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3"/>
        <v>Paige ELVEY400mh</v>
      </c>
      <c r="B208" t="s">
        <v>362</v>
      </c>
      <c r="C208" s="5" t="s">
        <v>33</v>
      </c>
      <c r="D208" s="5">
        <v>37829</v>
      </c>
      <c r="E208">
        <v>1004</v>
      </c>
      <c r="F208" s="2">
        <v>10</v>
      </c>
      <c r="G208">
        <v>1012</v>
      </c>
      <c r="H208">
        <v>999</v>
      </c>
      <c r="I208">
        <v>988</v>
      </c>
      <c r="J208">
        <v>970</v>
      </c>
      <c r="K208">
        <v>966</v>
      </c>
      <c r="L208" s="5">
        <v>44639</v>
      </c>
      <c r="M208" s="5">
        <v>44637</v>
      </c>
      <c r="N208" s="5">
        <v>44618</v>
      </c>
      <c r="O208" s="5">
        <v>44604</v>
      </c>
      <c r="P208" s="56">
        <v>44625</v>
      </c>
      <c r="Q208" s="39">
        <f>RANK(E208,$E$3:$E$1048576)</f>
        <v>211</v>
      </c>
      <c r="R208" s="2">
        <f>VLOOKUP(C208,Quals!$A$25:$C$45,3,FALSE)</f>
        <v>1160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3"/>
        <v>Madeline LAWSONpole-vault</v>
      </c>
      <c r="B209" t="s">
        <v>428</v>
      </c>
      <c r="C209" s="6" t="s">
        <v>36</v>
      </c>
      <c r="D209" s="5">
        <v>35118</v>
      </c>
      <c r="E209">
        <v>1004</v>
      </c>
      <c r="F209" s="2">
        <v>6</v>
      </c>
      <c r="G209">
        <v>990</v>
      </c>
      <c r="H209">
        <v>975</v>
      </c>
      <c r="I209">
        <v>975</v>
      </c>
      <c r="J209">
        <v>960</v>
      </c>
      <c r="K209">
        <v>944</v>
      </c>
      <c r="L209" s="5">
        <v>44303</v>
      </c>
      <c r="M209" s="5">
        <v>44632</v>
      </c>
      <c r="N209" s="5">
        <v>44590</v>
      </c>
      <c r="O209" s="5">
        <v>44611</v>
      </c>
      <c r="P209" s="56">
        <v>44604</v>
      </c>
      <c r="Q209" s="39">
        <f>RANK(E209,$E$3:$E$1048576)</f>
        <v>211</v>
      </c>
      <c r="R209" s="2">
        <f>VLOOKUP(C209,Quals!$A$25:$C$45,3,FALSE)</f>
        <v>1177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3"/>
        <v>Rachel LIMBURGheptathlon</v>
      </c>
      <c r="B210" t="s">
        <v>486</v>
      </c>
      <c r="C210" s="5" t="s">
        <v>43</v>
      </c>
      <c r="D210" s="5">
        <v>35618</v>
      </c>
      <c r="E210">
        <v>1004</v>
      </c>
      <c r="F210" s="2">
        <v>3</v>
      </c>
      <c r="G210">
        <v>972</v>
      </c>
      <c r="H210">
        <v>936</v>
      </c>
      <c r="L210" s="5">
        <v>43877</v>
      </c>
      <c r="M210" s="5">
        <v>44302</v>
      </c>
      <c r="N210" s="5"/>
      <c r="O210" s="5"/>
      <c r="P210" s="56"/>
      <c r="Q210" s="39">
        <f>RANK(E210,$E$3:$E$1048576)</f>
        <v>211</v>
      </c>
      <c r="R210" s="2">
        <f>VLOOKUP(C210,Quals!$A$25:$C$45,3,FALSE)</f>
        <v>1158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3"/>
        <v>Kiani ALLEN100m</v>
      </c>
      <c r="B211" t="s">
        <v>132</v>
      </c>
      <c r="C211" s="5" t="s">
        <v>2</v>
      </c>
      <c r="D211" s="5">
        <v>36340</v>
      </c>
      <c r="E211">
        <v>1003</v>
      </c>
      <c r="F211" s="2">
        <v>32</v>
      </c>
      <c r="G211">
        <v>1017</v>
      </c>
      <c r="H211">
        <v>992</v>
      </c>
      <c r="I211">
        <v>984</v>
      </c>
      <c r="J211">
        <v>980</v>
      </c>
      <c r="K211">
        <v>966</v>
      </c>
      <c r="L211" s="5">
        <v>44587</v>
      </c>
      <c r="M211" s="5">
        <v>44576</v>
      </c>
      <c r="N211" s="5">
        <v>44611</v>
      </c>
      <c r="O211" s="5">
        <v>44552</v>
      </c>
      <c r="P211" s="56">
        <v>44604</v>
      </c>
      <c r="Q211" s="39">
        <f>RANK(E211,$E$3:$E$1048576)</f>
        <v>217</v>
      </c>
      <c r="R211" s="2">
        <f>VLOOKUP(C211,Quals!$A$25:$C$45,3,FALSE)</f>
        <v>1167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3"/>
        <v>Tierney DUNNE100m</v>
      </c>
      <c r="B212" t="s">
        <v>128</v>
      </c>
      <c r="C212" s="5" t="s">
        <v>2</v>
      </c>
      <c r="D212" s="5">
        <v>37408</v>
      </c>
      <c r="E212">
        <v>1003</v>
      </c>
      <c r="F212" s="2">
        <v>33</v>
      </c>
      <c r="G212">
        <v>1007</v>
      </c>
      <c r="H212">
        <v>1009</v>
      </c>
      <c r="I212">
        <v>999</v>
      </c>
      <c r="J212">
        <v>988</v>
      </c>
      <c r="K212">
        <v>982</v>
      </c>
      <c r="L212" s="5">
        <v>44625</v>
      </c>
      <c r="M212" s="5">
        <v>44298</v>
      </c>
      <c r="N212" s="5">
        <v>44289</v>
      </c>
      <c r="O212" s="5">
        <v>44308</v>
      </c>
      <c r="P212" s="56">
        <v>44282</v>
      </c>
      <c r="Q212" s="39">
        <f>RANK(E212,$E$3:$E$1048576)</f>
        <v>217</v>
      </c>
      <c r="R212" s="2">
        <f>VLOOKUP(C212,Quals!$A$25:$C$45,3,FALSE)</f>
        <v>1167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3"/>
        <v>Emma LEE200m</v>
      </c>
      <c r="B213" t="s">
        <v>131</v>
      </c>
      <c r="C213" s="5" t="s">
        <v>25</v>
      </c>
      <c r="D213" s="5">
        <v>44701</v>
      </c>
      <c r="E213">
        <v>1003</v>
      </c>
      <c r="F213" s="2">
        <v>24</v>
      </c>
      <c r="G213">
        <v>1044</v>
      </c>
      <c r="H213">
        <v>1011</v>
      </c>
      <c r="I213">
        <v>990</v>
      </c>
      <c r="J213">
        <v>991</v>
      </c>
      <c r="K213">
        <v>950</v>
      </c>
      <c r="L213" s="5">
        <v>44305</v>
      </c>
      <c r="M213" s="5">
        <v>44527</v>
      </c>
      <c r="N213" s="5">
        <v>44540</v>
      </c>
      <c r="O213" s="5">
        <v>44639</v>
      </c>
      <c r="P213" s="56">
        <v>44540</v>
      </c>
      <c r="Q213" s="39">
        <f>RANK(E213,$E$3:$E$1048576)</f>
        <v>217</v>
      </c>
      <c r="R213" s="2">
        <f>VLOOKUP(C213,Quals!$A$25:$C$45,3,FALSE)</f>
        <v>1155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3"/>
        <v>Kelly MCANDREW200m</v>
      </c>
      <c r="B214" t="s">
        <v>126</v>
      </c>
      <c r="C214" s="6" t="s">
        <v>25</v>
      </c>
      <c r="D214" s="5">
        <v>34415</v>
      </c>
      <c r="E214">
        <v>1003</v>
      </c>
      <c r="F214" s="2">
        <v>25</v>
      </c>
      <c r="G214">
        <v>1015</v>
      </c>
      <c r="H214">
        <v>1022</v>
      </c>
      <c r="I214">
        <v>1006</v>
      </c>
      <c r="J214">
        <v>984</v>
      </c>
      <c r="K214">
        <v>979</v>
      </c>
      <c r="L214" s="5">
        <v>44548</v>
      </c>
      <c r="M214" s="5">
        <v>44612</v>
      </c>
      <c r="N214" s="5">
        <v>44289</v>
      </c>
      <c r="O214" s="5">
        <v>44612</v>
      </c>
      <c r="P214" s="56">
        <v>44304</v>
      </c>
      <c r="Q214" s="39">
        <f>RANK(E214,$E$3:$E$1048576)</f>
        <v>217</v>
      </c>
      <c r="R214" s="2">
        <f>VLOOKUP(C214,Quals!$A$25:$C$45,3,FALSE)</f>
        <v>1155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3"/>
        <v>Hannah PREEO3000msc</v>
      </c>
      <c r="B215" t="s">
        <v>299</v>
      </c>
      <c r="C215" s="5" t="s">
        <v>34</v>
      </c>
      <c r="D215" s="5">
        <v>1999</v>
      </c>
      <c r="E215">
        <v>1003</v>
      </c>
      <c r="F215" s="2">
        <v>16</v>
      </c>
      <c r="G215">
        <v>1017</v>
      </c>
      <c r="H215">
        <v>992</v>
      </c>
      <c r="I215">
        <v>988</v>
      </c>
      <c r="L215" s="5">
        <v>44331</v>
      </c>
      <c r="M215" s="5">
        <v>44303</v>
      </c>
      <c r="N215" s="5">
        <v>44317</v>
      </c>
      <c r="O215" s="5"/>
      <c r="P215" s="56"/>
      <c r="Q215" s="39">
        <f>RANK(E215,$E$3:$E$1048576)</f>
        <v>217</v>
      </c>
      <c r="R215" s="2">
        <f>VLOOKUP(C215,Quals!$A$25:$C$45,3,FALSE)</f>
        <v>1169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3"/>
        <v>Josephine AUER10000m</v>
      </c>
      <c r="B216" t="s">
        <v>325</v>
      </c>
      <c r="C216" s="5" t="s">
        <v>30</v>
      </c>
      <c r="E216">
        <v>1003</v>
      </c>
      <c r="F216" s="2">
        <v>16</v>
      </c>
      <c r="G216">
        <v>994</v>
      </c>
      <c r="H216">
        <v>1003</v>
      </c>
      <c r="L216" s="5">
        <v>44307</v>
      </c>
      <c r="M216" s="5">
        <v>44283</v>
      </c>
      <c r="N216" s="5"/>
      <c r="O216" s="5"/>
      <c r="P216" s="56"/>
      <c r="Q216" s="39">
        <f>RANK(E216,$E$3:$E$1048576)</f>
        <v>217</v>
      </c>
      <c r="R216" s="2">
        <f>VLOOKUP(C216,Quals!$A$25:$C$45,3,FALSE)</f>
        <v>1171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3"/>
        <v>Tierney DUNNE200m</v>
      </c>
      <c r="B217" t="s">
        <v>128</v>
      </c>
      <c r="C217" s="5" t="s">
        <v>25</v>
      </c>
      <c r="D217" s="5">
        <v>37408</v>
      </c>
      <c r="E217">
        <v>1002</v>
      </c>
      <c r="F217" s="2">
        <v>26</v>
      </c>
      <c r="G217">
        <v>1015</v>
      </c>
      <c r="H217">
        <v>999</v>
      </c>
      <c r="I217">
        <v>996</v>
      </c>
      <c r="J217">
        <v>984</v>
      </c>
      <c r="K217">
        <v>979</v>
      </c>
      <c r="L217" s="5">
        <v>44300</v>
      </c>
      <c r="M217" s="5">
        <v>44625</v>
      </c>
      <c r="N217" s="5">
        <v>44310</v>
      </c>
      <c r="O217" s="5">
        <v>44289</v>
      </c>
      <c r="P217" s="56">
        <v>44300</v>
      </c>
      <c r="Q217" s="39">
        <f>RANK(E217,$E$3:$E$1048576)</f>
        <v>223</v>
      </c>
      <c r="R217" s="2">
        <f>VLOOKUP(C217,Quals!$A$25:$C$45,3,FALSE)</f>
        <v>1155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3"/>
        <v>Sidney BURRELL400m</v>
      </c>
      <c r="B218" t="s">
        <v>212</v>
      </c>
      <c r="C218" s="5" t="s">
        <v>26</v>
      </c>
      <c r="D218" s="5">
        <v>37818</v>
      </c>
      <c r="E218">
        <v>1002</v>
      </c>
      <c r="F218" s="2">
        <v>13</v>
      </c>
      <c r="G218">
        <v>1038</v>
      </c>
      <c r="H218">
        <v>985</v>
      </c>
      <c r="I218">
        <v>986</v>
      </c>
      <c r="J218">
        <v>983</v>
      </c>
      <c r="K218">
        <v>969</v>
      </c>
      <c r="L218" s="5">
        <v>44280</v>
      </c>
      <c r="M218" s="5">
        <v>44604</v>
      </c>
      <c r="N218" s="5">
        <v>44610</v>
      </c>
      <c r="O218" s="5">
        <v>44299</v>
      </c>
      <c r="P218" s="56">
        <v>44590</v>
      </c>
      <c r="Q218" s="39">
        <f>RANK(E218,$E$3:$E$1048576)</f>
        <v>223</v>
      </c>
      <c r="R218" s="2">
        <f>VLOOKUP(C218,Quals!$A$25:$C$45,3,FALSE)</f>
        <v>1152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3"/>
        <v>Caitlin BLACKMANlong-jump</v>
      </c>
      <c r="B219" t="s">
        <v>374</v>
      </c>
      <c r="C219" s="5" t="s">
        <v>37</v>
      </c>
      <c r="D219" s="5">
        <v>36877</v>
      </c>
      <c r="E219">
        <v>1002</v>
      </c>
      <c r="F219" s="2">
        <v>13</v>
      </c>
      <c r="G219">
        <v>1021</v>
      </c>
      <c r="H219">
        <v>1029</v>
      </c>
      <c r="I219">
        <v>1003</v>
      </c>
      <c r="J219">
        <v>956</v>
      </c>
      <c r="K219">
        <v>947</v>
      </c>
      <c r="L219" s="5">
        <v>44611</v>
      </c>
      <c r="M219" s="5">
        <v>44575</v>
      </c>
      <c r="N219" s="5">
        <v>44526</v>
      </c>
      <c r="O219" s="5">
        <v>44651</v>
      </c>
      <c r="P219" s="56">
        <v>44653</v>
      </c>
      <c r="Q219" s="39">
        <f>RANK(E219,$E$3:$E$1048576)</f>
        <v>223</v>
      </c>
      <c r="R219" s="2">
        <f>VLOOKUP(C219,Quals!$A$25:$C$45,3,FALSE)</f>
        <v>1178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3"/>
        <v>Jessie ANDREW100m</v>
      </c>
      <c r="B220" t="s">
        <v>134</v>
      </c>
      <c r="C220" s="5" t="s">
        <v>2</v>
      </c>
      <c r="D220" s="5">
        <v>36571</v>
      </c>
      <c r="E220">
        <v>1001</v>
      </c>
      <c r="F220" s="2">
        <v>34</v>
      </c>
      <c r="G220">
        <v>1007</v>
      </c>
      <c r="H220">
        <v>1007</v>
      </c>
      <c r="I220">
        <v>985</v>
      </c>
      <c r="J220">
        <v>972</v>
      </c>
      <c r="K220">
        <v>982</v>
      </c>
      <c r="L220" s="5">
        <v>44611</v>
      </c>
      <c r="M220" s="5">
        <v>44544</v>
      </c>
      <c r="N220" s="5">
        <v>44527</v>
      </c>
      <c r="O220" s="5">
        <v>44285</v>
      </c>
      <c r="P220" s="56">
        <v>44576</v>
      </c>
      <c r="Q220" s="39">
        <f>RANK(E220,$E$3:$E$1048576)</f>
        <v>226</v>
      </c>
      <c r="R220" s="2">
        <f>VLOOKUP(C220,Quals!$A$25:$C$45,3,FALSE)</f>
        <v>1167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3"/>
        <v>Jordan MCMILLAN200m</v>
      </c>
      <c r="B221" t="s">
        <v>139</v>
      </c>
      <c r="C221" s="5" t="s">
        <v>25</v>
      </c>
      <c r="D221" s="5">
        <v>44671</v>
      </c>
      <c r="E221">
        <v>1001</v>
      </c>
      <c r="F221" s="2">
        <v>27</v>
      </c>
      <c r="G221">
        <v>1020</v>
      </c>
      <c r="H221">
        <v>1021</v>
      </c>
      <c r="I221">
        <v>969</v>
      </c>
      <c r="J221">
        <v>964</v>
      </c>
      <c r="K221">
        <v>969</v>
      </c>
      <c r="L221" s="5">
        <v>44612</v>
      </c>
      <c r="M221" s="5">
        <v>44632</v>
      </c>
      <c r="N221" s="5">
        <v>44597</v>
      </c>
      <c r="O221" s="5">
        <v>44604</v>
      </c>
      <c r="P221" s="56">
        <v>44612</v>
      </c>
      <c r="Q221" s="39">
        <f>RANK(E221,$E$3:$E$1048576)</f>
        <v>226</v>
      </c>
      <c r="R221" s="2">
        <f>VLOOKUP(C221,Quals!$A$25:$C$45,3,FALSE)</f>
        <v>1155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3"/>
        <v>Alessia WYNNE100mh</v>
      </c>
      <c r="B222" t="s">
        <v>171</v>
      </c>
      <c r="C222" s="6" t="s">
        <v>32</v>
      </c>
      <c r="D222" s="5">
        <v>37970</v>
      </c>
      <c r="E222">
        <v>1001</v>
      </c>
      <c r="F222" s="2">
        <v>10</v>
      </c>
      <c r="G222">
        <v>1012</v>
      </c>
      <c r="H222">
        <v>1017</v>
      </c>
      <c r="I222">
        <v>978</v>
      </c>
      <c r="J222">
        <v>975</v>
      </c>
      <c r="K222">
        <v>978</v>
      </c>
      <c r="L222" s="5">
        <v>44299</v>
      </c>
      <c r="M222" s="5">
        <v>44299</v>
      </c>
      <c r="N222" s="5">
        <v>44611</v>
      </c>
      <c r="O222" s="5">
        <v>44632</v>
      </c>
      <c r="P222" s="56">
        <v>44576</v>
      </c>
      <c r="Q222" s="39">
        <f>RANK(E222,$E$3:$E$1048576)</f>
        <v>226</v>
      </c>
      <c r="R222" s="2">
        <f>VLOOKUP(C222,Quals!$A$25:$C$45,3,FALSE)</f>
        <v>1171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3"/>
        <v>Alyssa LOWElong-jump</v>
      </c>
      <c r="B223" t="s">
        <v>376</v>
      </c>
      <c r="C223" s="5" t="s">
        <v>37</v>
      </c>
      <c r="D223" s="5">
        <v>37801</v>
      </c>
      <c r="E223">
        <v>1001</v>
      </c>
      <c r="F223" s="2">
        <v>14</v>
      </c>
      <c r="G223">
        <v>1003</v>
      </c>
      <c r="H223">
        <v>1003</v>
      </c>
      <c r="I223">
        <v>973</v>
      </c>
      <c r="J223">
        <v>979</v>
      </c>
      <c r="K223">
        <v>979</v>
      </c>
      <c r="L223" s="5">
        <v>44304</v>
      </c>
      <c r="M223" s="5">
        <v>44612</v>
      </c>
      <c r="N223" s="5">
        <v>44589</v>
      </c>
      <c r="O223" s="5">
        <v>44300</v>
      </c>
      <c r="P223" s="56">
        <v>44302</v>
      </c>
      <c r="Q223" s="39">
        <f>RANK(E223,$E$3:$E$1048576)</f>
        <v>226</v>
      </c>
      <c r="R223" s="2">
        <f>VLOOKUP(C223,Quals!$A$25:$C$45,3,FALSE)</f>
        <v>1178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3"/>
        <v>Charlotte MCGILLtriple-jump</v>
      </c>
      <c r="B224" t="s">
        <v>396</v>
      </c>
      <c r="C224" s="5" t="s">
        <v>38</v>
      </c>
      <c r="D224" s="5">
        <v>37271</v>
      </c>
      <c r="E224">
        <v>1001</v>
      </c>
      <c r="F224" s="2">
        <v>5</v>
      </c>
      <c r="G224">
        <v>973</v>
      </c>
      <c r="H224">
        <v>967</v>
      </c>
      <c r="I224">
        <v>965</v>
      </c>
      <c r="J224">
        <v>988</v>
      </c>
      <c r="K224">
        <v>964</v>
      </c>
      <c r="L224" s="5">
        <v>44652</v>
      </c>
      <c r="M224" s="5">
        <v>44632</v>
      </c>
      <c r="N224" s="5">
        <v>44359</v>
      </c>
      <c r="O224" s="5">
        <v>44301</v>
      </c>
      <c r="P224" s="56">
        <v>44650</v>
      </c>
      <c r="Q224" s="39">
        <f>RANK(E224,$E$3:$E$1048576)</f>
        <v>226</v>
      </c>
      <c r="R224" s="2">
        <f>VLOOKUP(C224,Quals!$A$25:$C$45,3,FALSE)</f>
        <v>1150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3"/>
        <v>Maddie COATES100m</v>
      </c>
      <c r="B225" t="s">
        <v>186</v>
      </c>
      <c r="C225" s="5" t="s">
        <v>2</v>
      </c>
      <c r="D225" s="5">
        <v>35700</v>
      </c>
      <c r="E225">
        <v>1000</v>
      </c>
      <c r="F225" s="2">
        <v>35</v>
      </c>
      <c r="G225">
        <v>1040</v>
      </c>
      <c r="H225">
        <v>1044</v>
      </c>
      <c r="I225">
        <v>1025</v>
      </c>
      <c r="J225">
        <v>969</v>
      </c>
      <c r="K225">
        <v>908</v>
      </c>
      <c r="L225" s="5">
        <v>44294</v>
      </c>
      <c r="M225" s="5">
        <v>44359</v>
      </c>
      <c r="N225" s="5">
        <v>44597</v>
      </c>
      <c r="O225" s="5">
        <v>44604</v>
      </c>
      <c r="P225" s="56">
        <v>44611</v>
      </c>
      <c r="Q225" s="39">
        <f>RANK(E225,$E$3:$E$1048576)</f>
        <v>231</v>
      </c>
      <c r="R225" s="2">
        <f>VLOOKUP(C225,Quals!$A$25:$C$45,3,FALSE)</f>
        <v>1167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3"/>
        <v>Jessica NOBLE10000m</v>
      </c>
      <c r="B226" t="s">
        <v>326</v>
      </c>
      <c r="C226" s="6" t="s">
        <v>30</v>
      </c>
      <c r="D226" s="5">
        <v>44581</v>
      </c>
      <c r="E226">
        <v>1000</v>
      </c>
      <c r="F226" s="2">
        <v>17</v>
      </c>
      <c r="G226">
        <v>978</v>
      </c>
      <c r="H226">
        <v>993</v>
      </c>
      <c r="L226" s="5">
        <v>44587</v>
      </c>
      <c r="M226" s="5">
        <v>44318</v>
      </c>
      <c r="N226" s="5"/>
      <c r="O226" s="5"/>
      <c r="P226" s="56"/>
      <c r="Q226" s="39">
        <f>RANK(E226,$E$3:$E$1048576)</f>
        <v>231</v>
      </c>
      <c r="R226" s="2">
        <f>VLOOKUP(C226,Quals!$A$25:$C$45,3,FALSE)</f>
        <v>1171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3"/>
        <v>Sienna BONDlong-jump</v>
      </c>
      <c r="B227" t="s">
        <v>377</v>
      </c>
      <c r="C227" s="5" t="s">
        <v>37</v>
      </c>
      <c r="D227" s="5">
        <v>44701</v>
      </c>
      <c r="E227">
        <v>1000</v>
      </c>
      <c r="F227" s="2">
        <v>15</v>
      </c>
      <c r="G227">
        <v>1010</v>
      </c>
      <c r="H227">
        <v>1005</v>
      </c>
      <c r="I227">
        <v>980</v>
      </c>
      <c r="J227">
        <v>980</v>
      </c>
      <c r="K227">
        <v>952</v>
      </c>
      <c r="L227" s="5">
        <v>44542</v>
      </c>
      <c r="M227" s="5">
        <v>44548</v>
      </c>
      <c r="N227" s="5">
        <v>44302</v>
      </c>
      <c r="O227" s="5">
        <v>44506</v>
      </c>
      <c r="P227" s="56">
        <v>44651</v>
      </c>
      <c r="Q227" s="39">
        <f>RANK(E227,$E$3:$E$1048576)</f>
        <v>231</v>
      </c>
      <c r="R227" s="2">
        <f>VLOOKUP(C227,Quals!$A$25:$C$45,3,FALSE)</f>
        <v>1178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3"/>
        <v>Francesca MCDONALD400m</v>
      </c>
      <c r="B228" t="s">
        <v>136</v>
      </c>
      <c r="C228" t="s">
        <v>26</v>
      </c>
      <c r="D228" s="5">
        <v>37353</v>
      </c>
      <c r="E228">
        <v>999</v>
      </c>
      <c r="F228" s="2">
        <v>14</v>
      </c>
      <c r="G228">
        <v>1010</v>
      </c>
      <c r="H228">
        <v>990</v>
      </c>
      <c r="I228">
        <v>999</v>
      </c>
      <c r="J228">
        <v>982</v>
      </c>
      <c r="K228">
        <v>986</v>
      </c>
      <c r="L228" s="5">
        <v>44299</v>
      </c>
      <c r="M228" s="5">
        <v>44534</v>
      </c>
      <c r="N228" s="5">
        <v>44282</v>
      </c>
      <c r="O228" s="5">
        <v>44625</v>
      </c>
      <c r="P228" s="56">
        <v>44298</v>
      </c>
      <c r="Q228" s="39">
        <f>RANK(E228,$E$3:$E$1048576)</f>
        <v>234</v>
      </c>
      <c r="R228" s="2">
        <f>VLOOKUP(C228,Quals!$A$25:$C$45,3,FALSE)</f>
        <v>1152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3"/>
        <v>Alysha BURNETTheptathlon</v>
      </c>
      <c r="B229" t="s">
        <v>407</v>
      </c>
      <c r="C229" s="5" t="s">
        <v>43</v>
      </c>
      <c r="D229" s="5">
        <v>35434</v>
      </c>
      <c r="E229">
        <v>999</v>
      </c>
      <c r="F229" s="2">
        <v>4</v>
      </c>
      <c r="G229">
        <v>998</v>
      </c>
      <c r="H229">
        <v>941</v>
      </c>
      <c r="L229" s="5">
        <v>44185</v>
      </c>
      <c r="M229" s="5">
        <v>44653</v>
      </c>
      <c r="N229" s="5"/>
      <c r="O229" s="5"/>
      <c r="P229" s="56"/>
      <c r="Q229" s="39">
        <f>RANK(E229,$E$3:$E$1048576)</f>
        <v>234</v>
      </c>
      <c r="R229" s="2">
        <f>VLOOKUP(C229,Quals!$A$25:$C$45,3,FALSE)</f>
        <v>1158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3"/>
        <v>Nicolette D'ONOFRIO100mh</v>
      </c>
      <c r="B230" t="s">
        <v>343</v>
      </c>
      <c r="C230" s="6" t="s">
        <v>32</v>
      </c>
      <c r="D230" s="5">
        <v>37351</v>
      </c>
      <c r="E230">
        <v>998</v>
      </c>
      <c r="F230" s="2">
        <v>11</v>
      </c>
      <c r="G230">
        <v>1009</v>
      </c>
      <c r="H230">
        <v>1008</v>
      </c>
      <c r="I230">
        <v>989</v>
      </c>
      <c r="J230">
        <v>978</v>
      </c>
      <c r="K230">
        <v>976</v>
      </c>
      <c r="L230" s="5">
        <v>44299</v>
      </c>
      <c r="M230" s="5">
        <v>44299</v>
      </c>
      <c r="N230" s="5">
        <v>44625</v>
      </c>
      <c r="O230" s="5">
        <v>44612</v>
      </c>
      <c r="P230" s="56">
        <v>44304</v>
      </c>
      <c r="Q230" s="39">
        <f>RANK(E230,$E$3:$E$1048576)</f>
        <v>236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3"/>
        <v>Susie DOUGLAS400mh</v>
      </c>
      <c r="B231" t="s">
        <v>358</v>
      </c>
      <c r="C231" s="5" t="s">
        <v>33</v>
      </c>
      <c r="D231" s="5">
        <v>36893</v>
      </c>
      <c r="E231">
        <v>998</v>
      </c>
      <c r="F231" s="2">
        <v>11</v>
      </c>
      <c r="G231">
        <v>1005</v>
      </c>
      <c r="H231">
        <v>977</v>
      </c>
      <c r="I231">
        <v>983</v>
      </c>
      <c r="J231">
        <v>992</v>
      </c>
      <c r="K231">
        <v>936</v>
      </c>
      <c r="L231" s="5">
        <v>44605</v>
      </c>
      <c r="M231" s="5">
        <v>44632</v>
      </c>
      <c r="N231" s="5">
        <v>44611</v>
      </c>
      <c r="O231" s="5">
        <v>44610</v>
      </c>
      <c r="P231" s="56">
        <v>44304</v>
      </c>
      <c r="Q231" s="39">
        <f>RANK(E231,$E$3:$E$1048576)</f>
        <v>236</v>
      </c>
      <c r="R231" s="2">
        <f>VLOOKUP(C231,Quals!$A$25:$C$45,3,FALSE)</f>
        <v>1160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3"/>
        <v>Emma LEE100m</v>
      </c>
      <c r="B232" t="s">
        <v>131</v>
      </c>
      <c r="C232" s="5" t="s">
        <v>2</v>
      </c>
      <c r="D232" s="5">
        <v>44701</v>
      </c>
      <c r="E232">
        <v>997</v>
      </c>
      <c r="F232" s="2">
        <v>36</v>
      </c>
      <c r="G232">
        <v>1010</v>
      </c>
      <c r="H232">
        <v>999</v>
      </c>
      <c r="I232">
        <v>979</v>
      </c>
      <c r="J232">
        <v>991</v>
      </c>
      <c r="K232">
        <v>986</v>
      </c>
      <c r="L232" s="5">
        <v>44576</v>
      </c>
      <c r="M232" s="5">
        <v>44302</v>
      </c>
      <c r="N232" s="5">
        <v>44541</v>
      </c>
      <c r="O232" s="5">
        <v>44302</v>
      </c>
      <c r="P232" s="56">
        <v>44298</v>
      </c>
      <c r="Q232" s="39">
        <f>RANK(E232,$E$3:$E$1048576)</f>
        <v>238</v>
      </c>
      <c r="R232" s="2">
        <f>VLOOKUP(C232,Quals!$A$25:$C$45,3,FALSE)</f>
        <v>1167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3"/>
        <v>Jessica PAYNE200m</v>
      </c>
      <c r="B233" t="s">
        <v>189</v>
      </c>
      <c r="C233" s="5" t="s">
        <v>25</v>
      </c>
      <c r="D233" s="5">
        <v>36034</v>
      </c>
      <c r="E233">
        <v>996</v>
      </c>
      <c r="F233" s="2">
        <v>28</v>
      </c>
      <c r="G233">
        <v>1009</v>
      </c>
      <c r="H233">
        <v>1005</v>
      </c>
      <c r="I233">
        <v>992</v>
      </c>
      <c r="J233">
        <v>968</v>
      </c>
      <c r="K233">
        <v>940</v>
      </c>
      <c r="L233" s="5">
        <v>44602</v>
      </c>
      <c r="M233" s="5">
        <v>44591</v>
      </c>
      <c r="N233" s="5">
        <v>44591</v>
      </c>
      <c r="O233" s="5">
        <v>44618</v>
      </c>
      <c r="P233" s="56">
        <v>44280</v>
      </c>
      <c r="Q233" s="39">
        <f>RANK(E233,$E$3:$E$1048576)</f>
        <v>239</v>
      </c>
      <c r="R233" s="2">
        <f>VLOOKUP(C233,Quals!$A$25:$C$45,3,FALSE)</f>
        <v>1155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3"/>
        <v>Jessica MILAT200m</v>
      </c>
      <c r="B234" t="s">
        <v>163</v>
      </c>
      <c r="C234" s="5" t="s">
        <v>25</v>
      </c>
      <c r="D234" s="5">
        <v>38353</v>
      </c>
      <c r="E234">
        <v>996</v>
      </c>
      <c r="F234" s="2">
        <v>29</v>
      </c>
      <c r="G234">
        <v>1007</v>
      </c>
      <c r="H234">
        <v>1002</v>
      </c>
      <c r="I234">
        <v>989</v>
      </c>
      <c r="J234">
        <v>981</v>
      </c>
      <c r="K234">
        <v>981</v>
      </c>
      <c r="L234" s="5">
        <v>44305</v>
      </c>
      <c r="M234" s="5">
        <v>44602</v>
      </c>
      <c r="N234" s="5">
        <v>44544</v>
      </c>
      <c r="O234" s="5">
        <v>44591</v>
      </c>
      <c r="P234" s="56">
        <v>44591</v>
      </c>
      <c r="Q234" s="39">
        <f>RANK(E234,$E$3:$E$1048576)</f>
        <v>239</v>
      </c>
      <c r="R234" s="2">
        <f>VLOOKUP(C234,Quals!$A$25:$C$45,3,FALSE)</f>
        <v>1155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3"/>
        <v>Txai ANGLIN400m</v>
      </c>
      <c r="B235" t="s">
        <v>214</v>
      </c>
      <c r="C235" s="5" t="s">
        <v>26</v>
      </c>
      <c r="D235" s="5">
        <v>44671</v>
      </c>
      <c r="E235">
        <v>996</v>
      </c>
      <c r="F235" s="2">
        <v>15</v>
      </c>
      <c r="G235">
        <v>1006</v>
      </c>
      <c r="H235">
        <v>999</v>
      </c>
      <c r="I235">
        <v>983</v>
      </c>
      <c r="J235">
        <v>966</v>
      </c>
      <c r="K235">
        <v>965</v>
      </c>
      <c r="L235" s="5">
        <v>44486</v>
      </c>
      <c r="M235" s="5">
        <v>44625</v>
      </c>
      <c r="N235" s="5">
        <v>44576</v>
      </c>
      <c r="O235" s="5">
        <v>44548</v>
      </c>
      <c r="P235" s="56">
        <v>44303</v>
      </c>
      <c r="Q235" s="39">
        <f>RANK(E235,$E$3:$E$1048576)</f>
        <v>239</v>
      </c>
      <c r="R235" s="2">
        <f>VLOOKUP(C235,Quals!$A$25:$C$45,3,FALSE)</f>
        <v>1152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3"/>
        <v>Jessie HARPERtriple-jump</v>
      </c>
      <c r="B236" t="s">
        <v>367</v>
      </c>
      <c r="C236" s="5" t="s">
        <v>38</v>
      </c>
      <c r="D236" s="5">
        <v>35173</v>
      </c>
      <c r="E236">
        <v>996</v>
      </c>
      <c r="F236" s="2">
        <v>6</v>
      </c>
      <c r="G236">
        <v>981</v>
      </c>
      <c r="H236">
        <v>969</v>
      </c>
      <c r="I236">
        <v>967</v>
      </c>
      <c r="J236">
        <v>964</v>
      </c>
      <c r="K236">
        <v>972</v>
      </c>
      <c r="L236" s="5">
        <v>44632</v>
      </c>
      <c r="M236" s="5">
        <v>44652</v>
      </c>
      <c r="N236" s="5">
        <v>44590</v>
      </c>
      <c r="O236" s="5">
        <v>44625</v>
      </c>
      <c r="P236" s="56">
        <v>44650</v>
      </c>
      <c r="Q236" s="39">
        <f>RANK(E236,$E$3:$E$1048576)</f>
        <v>239</v>
      </c>
      <c r="R236" s="2">
        <f>VLOOKUP(C236,Quals!$A$25:$C$45,3,FALSE)</f>
        <v>1150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3"/>
        <v>Sophie COUGHLIN3000msc</v>
      </c>
      <c r="B237" t="s">
        <v>301</v>
      </c>
      <c r="C237" s="6" t="s">
        <v>34</v>
      </c>
      <c r="D237" s="5">
        <v>37286</v>
      </c>
      <c r="E237">
        <v>995</v>
      </c>
      <c r="F237" s="2">
        <v>17</v>
      </c>
      <c r="G237">
        <v>1025</v>
      </c>
      <c r="H237">
        <v>984</v>
      </c>
      <c r="I237">
        <v>958</v>
      </c>
      <c r="L237" s="5">
        <v>44612</v>
      </c>
      <c r="M237" s="5">
        <v>44590</v>
      </c>
      <c r="N237" s="5">
        <v>44300</v>
      </c>
      <c r="O237" s="5"/>
      <c r="P237" s="56"/>
      <c r="Q237" s="39">
        <f>RANK(E237,$E$3:$E$1048576)</f>
        <v>243</v>
      </c>
      <c r="R237" s="2">
        <f>VLOOKUP(C237,Quals!$A$25:$C$45,3,FALSE)</f>
        <v>1169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3"/>
        <v>Rosie WEBER10000m</v>
      </c>
      <c r="B238" t="s">
        <v>327</v>
      </c>
      <c r="C238" s="5" t="s">
        <v>30</v>
      </c>
      <c r="D238" s="5">
        <v>34040</v>
      </c>
      <c r="E238">
        <v>995</v>
      </c>
      <c r="F238" s="2">
        <v>18</v>
      </c>
      <c r="G238">
        <v>1005</v>
      </c>
      <c r="H238">
        <v>980</v>
      </c>
      <c r="L238" s="5">
        <v>44318</v>
      </c>
      <c r="M238" s="5">
        <v>44527</v>
      </c>
      <c r="N238" s="5"/>
      <c r="O238" s="5"/>
      <c r="P238" s="56"/>
      <c r="Q238" s="39">
        <f>RANK(E238,$E$3:$E$1048576)</f>
        <v>243</v>
      </c>
      <c r="R238" s="2">
        <f>VLOOKUP(C238,Quals!$A$25:$C$45,3,FALSE)</f>
        <v>1171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3"/>
        <v>Ashley SPENCER400mh</v>
      </c>
      <c r="B239" t="s">
        <v>232</v>
      </c>
      <c r="C239" s="6" t="s">
        <v>33</v>
      </c>
      <c r="D239" s="5">
        <v>37876</v>
      </c>
      <c r="E239">
        <v>995</v>
      </c>
      <c r="F239" s="2">
        <v>12</v>
      </c>
      <c r="G239">
        <v>996</v>
      </c>
      <c r="H239">
        <v>993</v>
      </c>
      <c r="I239">
        <v>983</v>
      </c>
      <c r="J239">
        <v>970</v>
      </c>
      <c r="K239">
        <v>965</v>
      </c>
      <c r="L239" s="5">
        <v>44631</v>
      </c>
      <c r="M239" s="5">
        <v>44301</v>
      </c>
      <c r="N239" s="5">
        <v>44287</v>
      </c>
      <c r="O239" s="5">
        <v>44617</v>
      </c>
      <c r="P239" s="56">
        <v>44596</v>
      </c>
      <c r="Q239" s="39">
        <f>RANK(E239,$E$3:$E$1048576)</f>
        <v>243</v>
      </c>
      <c r="R239" s="2">
        <f>VLOOKUP(C239,Quals!$A$25:$C$45,3,FALSE)</f>
        <v>1160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3"/>
        <v>Hayley KITCHING1500m</v>
      </c>
      <c r="B240" t="s">
        <v>246</v>
      </c>
      <c r="C240" s="5" t="s">
        <v>28</v>
      </c>
      <c r="D240" s="5">
        <v>38256</v>
      </c>
      <c r="E240">
        <v>994</v>
      </c>
      <c r="F240" s="2">
        <v>14</v>
      </c>
      <c r="G240">
        <v>1050</v>
      </c>
      <c r="H240">
        <v>1003</v>
      </c>
      <c r="I240">
        <v>986</v>
      </c>
      <c r="J240">
        <v>982</v>
      </c>
      <c r="K240">
        <v>907</v>
      </c>
      <c r="L240" s="5">
        <v>44618</v>
      </c>
      <c r="M240" s="5">
        <v>44590</v>
      </c>
      <c r="N240" s="5">
        <v>44542</v>
      </c>
      <c r="O240" s="5">
        <v>44303</v>
      </c>
      <c r="P240" s="56">
        <v>44302</v>
      </c>
      <c r="Q240" s="39">
        <f>RANK(E240,$E$3:$E$1048576)</f>
        <v>246</v>
      </c>
      <c r="R240" s="2">
        <f>VLOOKUP(C240,Quals!$A$25:$C$45,3,FALSE)</f>
        <v>1172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3"/>
        <v>Ilana GRANDINE200m</v>
      </c>
      <c r="B241" t="s">
        <v>122</v>
      </c>
      <c r="C241" s="5" t="s">
        <v>25</v>
      </c>
      <c r="D241" s="5">
        <v>33463</v>
      </c>
      <c r="E241">
        <v>993</v>
      </c>
      <c r="F241" s="2">
        <v>30</v>
      </c>
      <c r="G241">
        <v>1014</v>
      </c>
      <c r="H241">
        <v>999</v>
      </c>
      <c r="I241">
        <v>989</v>
      </c>
      <c r="J241">
        <v>961</v>
      </c>
      <c r="K241">
        <v>974</v>
      </c>
      <c r="L241" s="5">
        <v>44597</v>
      </c>
      <c r="M241" s="5">
        <v>44639</v>
      </c>
      <c r="N241" s="5">
        <v>44304</v>
      </c>
      <c r="O241" s="5">
        <v>44583</v>
      </c>
      <c r="P241" s="56">
        <v>44304</v>
      </c>
      <c r="Q241" s="39">
        <f>RANK(E241,$E$3:$E$1048576)</f>
        <v>248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3"/>
        <v>Caitlin BLACKMANtriple-jump</v>
      </c>
      <c r="B242" t="s">
        <v>374</v>
      </c>
      <c r="C242" s="5" t="s">
        <v>38</v>
      </c>
      <c r="D242" s="5">
        <v>36877</v>
      </c>
      <c r="E242">
        <v>993</v>
      </c>
      <c r="F242" s="2">
        <v>7</v>
      </c>
      <c r="G242">
        <v>995</v>
      </c>
      <c r="H242">
        <v>996</v>
      </c>
      <c r="I242">
        <v>977</v>
      </c>
      <c r="J242">
        <v>976</v>
      </c>
      <c r="K242">
        <v>938</v>
      </c>
      <c r="L242" s="5">
        <v>44612</v>
      </c>
      <c r="M242" s="5">
        <v>44568</v>
      </c>
      <c r="N242" s="5">
        <v>44533</v>
      </c>
      <c r="O242" s="5">
        <v>44519</v>
      </c>
      <c r="P242" s="56">
        <v>44589</v>
      </c>
      <c r="Q242" s="39">
        <f>RANK(E242,$E$3:$E$1048576)</f>
        <v>248</v>
      </c>
      <c r="R242" s="2">
        <f>VLOOKUP(C242,Quals!$A$25:$C$45,3,FALSE)</f>
        <v>1150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3"/>
        <v>Katie SMEE100m</v>
      </c>
      <c r="B243" t="s">
        <v>138</v>
      </c>
      <c r="C243" s="5" t="s">
        <v>2</v>
      </c>
      <c r="D243" s="5">
        <v>35755</v>
      </c>
      <c r="E243">
        <v>992</v>
      </c>
      <c r="F243" s="2">
        <v>37</v>
      </c>
      <c r="G243">
        <v>1023</v>
      </c>
      <c r="H243">
        <v>1036</v>
      </c>
      <c r="I243">
        <v>970</v>
      </c>
      <c r="J243">
        <v>957</v>
      </c>
      <c r="K243">
        <v>937</v>
      </c>
      <c r="L243" s="5">
        <v>44611</v>
      </c>
      <c r="M243" s="5">
        <v>44611</v>
      </c>
      <c r="N243" s="5">
        <v>44528</v>
      </c>
      <c r="O243" s="5">
        <v>44610</v>
      </c>
      <c r="P243" s="56">
        <v>44583</v>
      </c>
      <c r="Q243" s="39">
        <f>RANK(E243,$E$3:$E$1048576)</f>
        <v>250</v>
      </c>
      <c r="R243" s="2">
        <f>VLOOKUP(C243,Quals!$A$25:$C$45,3,FALSE)</f>
        <v>1167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3"/>
        <v>Elly BUCKHOLZ100m</v>
      </c>
      <c r="B244" t="s">
        <v>129</v>
      </c>
      <c r="C244" s="5" t="s">
        <v>2</v>
      </c>
      <c r="D244" s="5">
        <v>37181</v>
      </c>
      <c r="E244">
        <v>992</v>
      </c>
      <c r="F244" s="2">
        <v>38</v>
      </c>
      <c r="G244">
        <v>1005</v>
      </c>
      <c r="H244">
        <v>1003</v>
      </c>
      <c r="I244">
        <v>992</v>
      </c>
      <c r="J244">
        <v>976</v>
      </c>
      <c r="K244">
        <v>978</v>
      </c>
      <c r="L244" s="5">
        <v>44548</v>
      </c>
      <c r="M244" s="5">
        <v>44569</v>
      </c>
      <c r="N244" s="5">
        <v>44282</v>
      </c>
      <c r="O244" s="5">
        <v>44576</v>
      </c>
      <c r="P244" s="56">
        <v>44534</v>
      </c>
      <c r="Q244" s="39">
        <f>RANK(E244,$E$3:$E$1048576)</f>
        <v>250</v>
      </c>
      <c r="R244" s="2">
        <f>VLOOKUP(C244,Quals!$A$25:$C$45,3,FALSE)</f>
        <v>1167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3"/>
        <v>Abigail THOMAS3000msc</v>
      </c>
      <c r="B245" t="s">
        <v>302</v>
      </c>
      <c r="C245" s="6" t="s">
        <v>34</v>
      </c>
      <c r="D245" s="5">
        <v>37805</v>
      </c>
      <c r="E245">
        <v>992</v>
      </c>
      <c r="F245" s="2">
        <v>18</v>
      </c>
      <c r="G245">
        <v>989</v>
      </c>
      <c r="H245">
        <v>996</v>
      </c>
      <c r="I245">
        <v>954</v>
      </c>
      <c r="L245" s="5">
        <v>44639</v>
      </c>
      <c r="M245" s="5">
        <v>44590</v>
      </c>
      <c r="N245" s="5">
        <v>44612</v>
      </c>
      <c r="O245" s="5"/>
      <c r="P245" s="56"/>
      <c r="Q245" s="39">
        <f>RANK(E245,$E$3:$E$1048576)</f>
        <v>250</v>
      </c>
      <c r="R245" s="2">
        <f>VLOOKUP(C245,Quals!$A$25:$C$45,3,FALSE)</f>
        <v>1169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3"/>
        <v>Georgia FICHARDT100mh</v>
      </c>
      <c r="B246" t="s">
        <v>928</v>
      </c>
      <c r="C246" s="5" t="s">
        <v>32</v>
      </c>
      <c r="D246" s="5">
        <v>38038</v>
      </c>
      <c r="E246">
        <v>992</v>
      </c>
      <c r="F246" s="2">
        <v>12</v>
      </c>
      <c r="G246">
        <v>993</v>
      </c>
      <c r="H246">
        <v>977</v>
      </c>
      <c r="I246">
        <v>982</v>
      </c>
      <c r="J246">
        <v>976</v>
      </c>
      <c r="K246">
        <v>963</v>
      </c>
      <c r="L246" s="5">
        <v>44625</v>
      </c>
      <c r="M246" s="5">
        <v>44632</v>
      </c>
      <c r="N246" s="5">
        <v>44617</v>
      </c>
      <c r="O246" s="5">
        <v>44612</v>
      </c>
      <c r="P246" s="56">
        <v>44617</v>
      </c>
      <c r="Q246" s="39">
        <f>RANK(E246,$E$3:$E$1048576)</f>
        <v>250</v>
      </c>
      <c r="R246" s="2">
        <f>VLOOKUP(C246,Quals!$A$25:$C$45,3,FALSE)</f>
        <v>1171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3"/>
        <v>Zara HAGAN100m</v>
      </c>
      <c r="B247" t="s">
        <v>149</v>
      </c>
      <c r="C247" s="5" t="s">
        <v>2</v>
      </c>
      <c r="D247" s="5">
        <v>44762</v>
      </c>
      <c r="E247">
        <v>991</v>
      </c>
      <c r="F247" s="2">
        <v>39</v>
      </c>
      <c r="G247">
        <v>1013</v>
      </c>
      <c r="H247">
        <v>973</v>
      </c>
      <c r="I247">
        <v>974</v>
      </c>
      <c r="J247">
        <v>980</v>
      </c>
      <c r="K247">
        <v>976</v>
      </c>
      <c r="L247" s="5">
        <v>44625</v>
      </c>
      <c r="M247" s="5">
        <v>44499</v>
      </c>
      <c r="N247" s="5">
        <v>44601</v>
      </c>
      <c r="O247" s="5">
        <v>44611</v>
      </c>
      <c r="P247" s="56">
        <v>44527</v>
      </c>
      <c r="Q247" s="39">
        <f>RANK(E247,$E$3:$E$1048576)</f>
        <v>255</v>
      </c>
      <c r="R247" s="2">
        <f>VLOOKUP(C247,Quals!$A$25:$C$45,3,FALSE)</f>
        <v>1167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3"/>
        <v>Annaliese BUSH100mh</v>
      </c>
      <c r="B248" t="s">
        <v>344</v>
      </c>
      <c r="C248" s="5" t="s">
        <v>32</v>
      </c>
      <c r="D248" s="5">
        <v>36419</v>
      </c>
      <c r="E248">
        <v>991</v>
      </c>
      <c r="F248" s="2">
        <v>13</v>
      </c>
      <c r="G248">
        <v>1039</v>
      </c>
      <c r="H248">
        <v>1015</v>
      </c>
      <c r="I248">
        <v>988</v>
      </c>
      <c r="J248">
        <v>966</v>
      </c>
      <c r="K248">
        <v>951</v>
      </c>
      <c r="L248" s="5">
        <v>44616</v>
      </c>
      <c r="M248" s="5">
        <v>44589</v>
      </c>
      <c r="N248" s="5">
        <v>44638</v>
      </c>
      <c r="O248" s="5">
        <v>44319</v>
      </c>
      <c r="P248" s="56">
        <v>44289</v>
      </c>
      <c r="Q248" s="39">
        <f>RANK(E248,$E$3:$E$1048576)</f>
        <v>255</v>
      </c>
      <c r="R248" s="2">
        <f>VLOOKUP(C248,Quals!$A$25:$C$45,3,FALSE)</f>
        <v>1171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3"/>
        <v>Alessia WYNNElong-jump</v>
      </c>
      <c r="B249" t="s">
        <v>171</v>
      </c>
      <c r="C249" s="5" t="s">
        <v>37</v>
      </c>
      <c r="D249" s="5">
        <v>37970</v>
      </c>
      <c r="E249">
        <v>991</v>
      </c>
      <c r="F249" s="2">
        <v>16</v>
      </c>
      <c r="G249">
        <v>985</v>
      </c>
      <c r="H249">
        <v>987</v>
      </c>
      <c r="I249">
        <v>979</v>
      </c>
      <c r="J249">
        <v>988</v>
      </c>
      <c r="K249">
        <v>974</v>
      </c>
      <c r="L249" s="5">
        <v>44618</v>
      </c>
      <c r="M249" s="5">
        <v>44648</v>
      </c>
      <c r="N249" s="5">
        <v>44541</v>
      </c>
      <c r="O249" s="5">
        <v>44541</v>
      </c>
      <c r="P249" s="56">
        <v>44520</v>
      </c>
      <c r="Q249" s="39">
        <f>RANK(E249,$E$3:$E$1048576)</f>
        <v>255</v>
      </c>
      <c r="R249" s="2">
        <f>VLOOKUP(C249,Quals!$A$25:$C$45,3,FALSE)</f>
        <v>1178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3"/>
        <v>Raphaela CORNEYpole-vault</v>
      </c>
      <c r="B250" t="s">
        <v>429</v>
      </c>
      <c r="C250" s="5" t="s">
        <v>36</v>
      </c>
      <c r="D250" s="5">
        <v>36960</v>
      </c>
      <c r="E250">
        <v>991</v>
      </c>
      <c r="F250" s="2">
        <v>7</v>
      </c>
      <c r="G250">
        <v>975</v>
      </c>
      <c r="H250">
        <v>994</v>
      </c>
      <c r="I250">
        <v>944</v>
      </c>
      <c r="J250">
        <v>960</v>
      </c>
      <c r="K250">
        <v>944</v>
      </c>
      <c r="L250" s="5">
        <v>44632</v>
      </c>
      <c r="M250" s="5">
        <v>44582</v>
      </c>
      <c r="N250" s="5">
        <v>44303</v>
      </c>
      <c r="O250" s="5">
        <v>44576</v>
      </c>
      <c r="P250" s="56">
        <v>44611</v>
      </c>
      <c r="Q250" s="39">
        <f>RANK(E250,$E$3:$E$1048576)</f>
        <v>255</v>
      </c>
      <c r="R250" s="2">
        <f>VLOOKUP(C250,Quals!$A$25:$C$45,3,FALSE)</f>
        <v>1177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3"/>
        <v>Connie MURRAY100m</v>
      </c>
      <c r="B251" t="s">
        <v>140</v>
      </c>
      <c r="C251" s="5" t="s">
        <v>2</v>
      </c>
      <c r="D251" s="5">
        <v>1999</v>
      </c>
      <c r="E251">
        <v>990</v>
      </c>
      <c r="F251" s="2">
        <v>40</v>
      </c>
      <c r="G251">
        <v>1003</v>
      </c>
      <c r="H251">
        <v>986</v>
      </c>
      <c r="I251">
        <v>978</v>
      </c>
      <c r="J251">
        <v>966</v>
      </c>
      <c r="K251">
        <v>976</v>
      </c>
      <c r="L251" s="5">
        <v>44534</v>
      </c>
      <c r="M251" s="5">
        <v>44601</v>
      </c>
      <c r="N251" s="5">
        <v>44538</v>
      </c>
      <c r="O251" s="5">
        <v>44586</v>
      </c>
      <c r="P251" s="56">
        <v>44637</v>
      </c>
      <c r="Q251" s="39">
        <f>RANK(E251,$E$3:$E$1048576)</f>
        <v>259</v>
      </c>
      <c r="R251" s="2">
        <f>VLOOKUP(C251,Quals!$A$25:$C$45,3,FALSE)</f>
        <v>1167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3"/>
        <v>Jasmin GUTHRIE200m</v>
      </c>
      <c r="B252" t="s">
        <v>211</v>
      </c>
      <c r="C252" s="5" t="s">
        <v>25</v>
      </c>
      <c r="D252" s="5">
        <v>37885</v>
      </c>
      <c r="E252">
        <v>990</v>
      </c>
      <c r="F252" s="2">
        <v>31</v>
      </c>
      <c r="G252">
        <v>980</v>
      </c>
      <c r="H252">
        <v>984</v>
      </c>
      <c r="I252">
        <v>989</v>
      </c>
      <c r="J252">
        <v>979</v>
      </c>
      <c r="K252">
        <v>976</v>
      </c>
      <c r="L252" s="5">
        <v>44352</v>
      </c>
      <c r="M252" s="5">
        <v>44619</v>
      </c>
      <c r="N252" s="5">
        <v>44639</v>
      </c>
      <c r="O252" s="5">
        <v>44591</v>
      </c>
      <c r="P252" s="56">
        <v>44619</v>
      </c>
      <c r="Q252" s="39">
        <f>RANK(E252,$E$3:$E$1048576)</f>
        <v>259</v>
      </c>
      <c r="R252" s="2">
        <f>VLOOKUP(C252,Quals!$A$25:$C$45,3,FALSE)</f>
        <v>1155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3"/>
        <v>Annabel WHITE10000m</v>
      </c>
      <c r="B253" t="s">
        <v>328</v>
      </c>
      <c r="C253" s="5" t="s">
        <v>30</v>
      </c>
      <c r="E253">
        <v>990</v>
      </c>
      <c r="F253" s="2">
        <v>19</v>
      </c>
      <c r="G253">
        <v>1022</v>
      </c>
      <c r="H253">
        <v>958</v>
      </c>
      <c r="L253" s="5">
        <v>44318</v>
      </c>
      <c r="M253" s="5">
        <v>44222</v>
      </c>
      <c r="N253" s="5"/>
      <c r="O253" s="5"/>
      <c r="P253" s="56"/>
      <c r="Q253" s="39">
        <f>RANK(E253,$E$3:$E$1048576)</f>
        <v>259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3"/>
        <v>Margaret GAYENlong-jump</v>
      </c>
      <c r="B254" t="s">
        <v>346</v>
      </c>
      <c r="C254" s="5" t="s">
        <v>37</v>
      </c>
      <c r="D254" s="5">
        <v>34525</v>
      </c>
      <c r="E254">
        <v>990</v>
      </c>
      <c r="F254" s="2">
        <v>17</v>
      </c>
      <c r="G254">
        <v>1020</v>
      </c>
      <c r="H254">
        <v>975</v>
      </c>
      <c r="I254">
        <v>968</v>
      </c>
      <c r="J254">
        <v>975</v>
      </c>
      <c r="K254">
        <v>942</v>
      </c>
      <c r="L254" s="5">
        <v>44611</v>
      </c>
      <c r="M254" s="5">
        <v>44541</v>
      </c>
      <c r="N254" s="5">
        <v>44590</v>
      </c>
      <c r="O254" s="5">
        <v>44570</v>
      </c>
      <c r="P254" s="56">
        <v>44520</v>
      </c>
      <c r="Q254" s="39">
        <f>RANK(E254,$E$3:$E$1048576)</f>
        <v>259</v>
      </c>
      <c r="R254" s="2">
        <f>VLOOKUP(C254,Quals!$A$25:$C$45,3,FALSE)</f>
        <v>1178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3"/>
        <v>Gabrielle BINGHAM100m</v>
      </c>
      <c r="B255" t="s">
        <v>145</v>
      </c>
      <c r="C255" s="6" t="s">
        <v>2</v>
      </c>
      <c r="D255" s="5">
        <v>44612</v>
      </c>
      <c r="E255">
        <v>989</v>
      </c>
      <c r="F255" s="2">
        <v>41</v>
      </c>
      <c r="G255">
        <v>1005</v>
      </c>
      <c r="H255">
        <v>993</v>
      </c>
      <c r="I255">
        <v>990</v>
      </c>
      <c r="J255">
        <v>990</v>
      </c>
      <c r="K255">
        <v>970</v>
      </c>
      <c r="L255" s="5">
        <v>44548</v>
      </c>
      <c r="M255" s="5">
        <v>44527</v>
      </c>
      <c r="N255" s="5">
        <v>44590</v>
      </c>
      <c r="O255" s="5">
        <v>44576</v>
      </c>
      <c r="P255" s="56">
        <v>44590</v>
      </c>
      <c r="Q255" s="39">
        <f>RANK(E255,$E$3:$E$1048576)</f>
        <v>263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3"/>
        <v>Tryphena HEWETThigh-jump</v>
      </c>
      <c r="B256" t="s">
        <v>413</v>
      </c>
      <c r="C256" s="5" t="s">
        <v>35</v>
      </c>
      <c r="D256" s="5">
        <v>38647</v>
      </c>
      <c r="E256">
        <v>989</v>
      </c>
      <c r="F256" s="2">
        <v>10</v>
      </c>
      <c r="G256">
        <v>994</v>
      </c>
      <c r="H256">
        <v>974</v>
      </c>
      <c r="I256">
        <v>926</v>
      </c>
      <c r="J256">
        <v>974</v>
      </c>
      <c r="K256">
        <v>984</v>
      </c>
      <c r="L256" s="5">
        <v>44652</v>
      </c>
      <c r="M256" s="5">
        <v>44478</v>
      </c>
      <c r="N256" s="5">
        <v>44653</v>
      </c>
      <c r="O256" s="5">
        <v>44303</v>
      </c>
      <c r="P256" s="56">
        <v>44569</v>
      </c>
      <c r="Q256" s="39">
        <f>RANK(E256,$E$3:$E$1048576)</f>
        <v>263</v>
      </c>
      <c r="R256" s="2">
        <f>VLOOKUP(C256,Quals!$A$25:$C$45,3,FALSE)</f>
        <v>1180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3"/>
        <v>Samantha LENTONdiscus-throw</v>
      </c>
      <c r="B257" t="s">
        <v>443</v>
      </c>
      <c r="C257" s="5" t="s">
        <v>40</v>
      </c>
      <c r="D257" s="5">
        <v>36322</v>
      </c>
      <c r="E257">
        <v>989</v>
      </c>
      <c r="F257" s="2">
        <v>3</v>
      </c>
      <c r="G257">
        <v>1034</v>
      </c>
      <c r="H257">
        <v>985</v>
      </c>
      <c r="I257">
        <v>981</v>
      </c>
      <c r="J257">
        <v>960</v>
      </c>
      <c r="K257">
        <v>929</v>
      </c>
      <c r="L257" s="5">
        <v>44317</v>
      </c>
      <c r="M257" s="5">
        <v>44303</v>
      </c>
      <c r="N257" s="5">
        <v>44296</v>
      </c>
      <c r="O257" s="5">
        <v>44646</v>
      </c>
      <c r="P257" s="56">
        <v>44345</v>
      </c>
      <c r="Q257" s="39">
        <f>RANK(E257,$E$3:$E$1048576)</f>
        <v>263</v>
      </c>
      <c r="R257" s="2">
        <f>VLOOKUP(C257,Quals!$A$25:$C$45,3,FALSE)</f>
        <v>1136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3"/>
        <v>Francesca MCDONALD200m</v>
      </c>
      <c r="B258" t="s">
        <v>136</v>
      </c>
      <c r="C258" t="s">
        <v>25</v>
      </c>
      <c r="D258" s="5">
        <v>37353</v>
      </c>
      <c r="E258">
        <v>988</v>
      </c>
      <c r="F258" s="2">
        <v>32</v>
      </c>
      <c r="G258">
        <v>1007</v>
      </c>
      <c r="H258">
        <v>994</v>
      </c>
      <c r="I258">
        <v>987</v>
      </c>
      <c r="J258">
        <v>983</v>
      </c>
      <c r="K258">
        <v>968</v>
      </c>
      <c r="L258" s="5">
        <v>44506</v>
      </c>
      <c r="M258" s="5">
        <v>44300</v>
      </c>
      <c r="N258" s="5">
        <v>44300</v>
      </c>
      <c r="O258" s="5">
        <v>44527</v>
      </c>
      <c r="P258" s="56">
        <v>44626</v>
      </c>
      <c r="Q258" s="39">
        <f>RANK(E258,$E$3:$E$1048576)</f>
        <v>267</v>
      </c>
      <c r="R258" s="2">
        <f>VLOOKUP(C258,Quals!$A$25:$C$45,3,FALSE)</f>
        <v>1155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3"/>
        <v>Annie STAPLETONhigh-jump</v>
      </c>
      <c r="B259" t="s">
        <v>416</v>
      </c>
      <c r="C259" s="5" t="s">
        <v>35</v>
      </c>
      <c r="D259" s="5">
        <v>37556</v>
      </c>
      <c r="E259">
        <v>988</v>
      </c>
      <c r="F259" s="2">
        <v>11</v>
      </c>
      <c r="G259">
        <v>1023</v>
      </c>
      <c r="H259">
        <v>965</v>
      </c>
      <c r="I259">
        <v>974</v>
      </c>
      <c r="J259">
        <v>945</v>
      </c>
      <c r="K259">
        <v>926</v>
      </c>
      <c r="L259" s="5">
        <v>44612</v>
      </c>
      <c r="M259" s="5">
        <v>44304</v>
      </c>
      <c r="N259" s="5">
        <v>44568</v>
      </c>
      <c r="O259" s="5">
        <v>44299</v>
      </c>
      <c r="P259" s="56">
        <v>44589</v>
      </c>
      <c r="Q259" s="39">
        <f>RANK(E259,$E$3:$E$1048576)</f>
        <v>267</v>
      </c>
      <c r="R259" s="2">
        <f>VLOOKUP(C259,Quals!$A$25:$C$45,3,FALSE)</f>
        <v>1180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4">B260&amp;C260</f>
        <v>Sophia CIBEI100mh</v>
      </c>
      <c r="B260" t="s">
        <v>345</v>
      </c>
      <c r="C260" s="5" t="s">
        <v>32</v>
      </c>
      <c r="D260" s="5">
        <v>37340</v>
      </c>
      <c r="E260">
        <v>987</v>
      </c>
      <c r="F260" s="2">
        <v>14</v>
      </c>
      <c r="G260">
        <v>997</v>
      </c>
      <c r="H260">
        <v>989</v>
      </c>
      <c r="I260">
        <v>986</v>
      </c>
      <c r="J260">
        <v>954</v>
      </c>
      <c r="K260">
        <v>961</v>
      </c>
      <c r="L260" s="5">
        <v>44612</v>
      </c>
      <c r="M260" s="5">
        <v>44612</v>
      </c>
      <c r="N260" s="5">
        <v>44299</v>
      </c>
      <c r="O260" s="5">
        <v>44632</v>
      </c>
      <c r="P260" s="56">
        <v>44590</v>
      </c>
      <c r="Q260" s="39">
        <f>RANK(E260,$E$3:$E$1048576)</f>
        <v>269</v>
      </c>
      <c r="R260" s="2">
        <f>VLOOKUP(C260,Quals!$A$25:$C$45,3,FALSE)</f>
        <v>1171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4"/>
        <v>Tessa CONSTANTINE400mh</v>
      </c>
      <c r="B261" t="s">
        <v>356</v>
      </c>
      <c r="C261" t="s">
        <v>33</v>
      </c>
      <c r="D261" s="5">
        <v>36235</v>
      </c>
      <c r="E261">
        <v>986</v>
      </c>
      <c r="F261" s="2">
        <v>13</v>
      </c>
      <c r="G261">
        <v>985</v>
      </c>
      <c r="H261">
        <v>983</v>
      </c>
      <c r="I261">
        <v>984</v>
      </c>
      <c r="J261">
        <v>984</v>
      </c>
      <c r="K261">
        <v>975</v>
      </c>
      <c r="L261" s="5">
        <v>44317</v>
      </c>
      <c r="M261" s="5">
        <v>44297</v>
      </c>
      <c r="N261" s="5">
        <v>44282</v>
      </c>
      <c r="O261" s="5">
        <v>44303</v>
      </c>
      <c r="P261" s="56">
        <v>44331</v>
      </c>
      <c r="Q261" s="39">
        <f>RANK(E261,$E$3:$E$1048576)</f>
        <v>270</v>
      </c>
      <c r="R261" s="2">
        <f>VLOOKUP(C261,Quals!$A$25:$C$45,3,FALSE)</f>
        <v>1160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4"/>
        <v>Heidi DEMEO5000m</v>
      </c>
      <c r="B262" t="s">
        <v>922</v>
      </c>
      <c r="C262" s="6" t="s">
        <v>29</v>
      </c>
      <c r="D262" s="5">
        <v>36573</v>
      </c>
      <c r="E262">
        <v>985</v>
      </c>
      <c r="F262" s="2">
        <v>17</v>
      </c>
      <c r="G262">
        <v>1010</v>
      </c>
      <c r="H262">
        <v>987</v>
      </c>
      <c r="I262">
        <v>960</v>
      </c>
      <c r="L262" s="5">
        <v>44603</v>
      </c>
      <c r="M262" s="5">
        <v>44617</v>
      </c>
      <c r="N262" s="5">
        <v>44296</v>
      </c>
      <c r="O262" s="5"/>
      <c r="P262" s="56"/>
      <c r="Q262" s="39">
        <f>RANK(E262,$E$3:$E$1048576)</f>
        <v>272</v>
      </c>
      <c r="R262" s="2">
        <f>VLOOKUP(C262,Quals!$A$25:$C$45,3,FALSE)</f>
        <v>1145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4"/>
        <v>Emilaya ELLIStriple-jump</v>
      </c>
      <c r="B263" t="s">
        <v>379</v>
      </c>
      <c r="C263" s="5" t="s">
        <v>38</v>
      </c>
      <c r="D263" s="5">
        <v>37421</v>
      </c>
      <c r="E263">
        <v>985</v>
      </c>
      <c r="F263" s="2">
        <v>8</v>
      </c>
      <c r="G263">
        <v>972</v>
      </c>
      <c r="H263">
        <v>976</v>
      </c>
      <c r="I263">
        <v>969</v>
      </c>
      <c r="J263">
        <v>937</v>
      </c>
      <c r="K263">
        <v>947</v>
      </c>
      <c r="L263" s="5">
        <v>44604</v>
      </c>
      <c r="M263" s="5">
        <v>44499</v>
      </c>
      <c r="N263" s="5">
        <v>44301</v>
      </c>
      <c r="O263" s="5">
        <v>44652</v>
      </c>
      <c r="P263" s="56">
        <v>44612</v>
      </c>
      <c r="Q263" s="39">
        <f>RANK(E263,$E$3:$E$1048576)</f>
        <v>272</v>
      </c>
      <c r="R263" s="2">
        <f>VLOOKUP(C263,Quals!$A$25:$C$45,3,FALSE)</f>
        <v>1150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4"/>
        <v>Regina JENSEN10000m</v>
      </c>
      <c r="B264" t="s">
        <v>329</v>
      </c>
      <c r="C264" s="6" t="s">
        <v>30</v>
      </c>
      <c r="E264">
        <v>984</v>
      </c>
      <c r="F264" s="2">
        <v>20</v>
      </c>
      <c r="G264">
        <v>1000</v>
      </c>
      <c r="H264">
        <v>968</v>
      </c>
      <c r="L264" s="5">
        <v>44318</v>
      </c>
      <c r="M264" s="5">
        <v>44587</v>
      </c>
      <c r="N264" s="5"/>
      <c r="O264" s="5"/>
      <c r="P264" s="56"/>
      <c r="Q264" s="39">
        <f>RANK(E264,$E$3:$E$1048576)</f>
        <v>274</v>
      </c>
      <c r="R264" s="2">
        <f>VLOOKUP(C264,Quals!$A$25:$C$45,3,FALSE)</f>
        <v>1171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4"/>
        <v>Mackenzie MIELCZAREKjavelin-throw</v>
      </c>
      <c r="B265" t="s">
        <v>480</v>
      </c>
      <c r="C265" s="5" t="s">
        <v>41</v>
      </c>
      <c r="D265" s="5">
        <v>37658</v>
      </c>
      <c r="E265">
        <v>984</v>
      </c>
      <c r="F265" s="2">
        <v>5</v>
      </c>
      <c r="G265">
        <v>984</v>
      </c>
      <c r="H265">
        <v>941</v>
      </c>
      <c r="I265">
        <v>945</v>
      </c>
      <c r="J265">
        <v>955</v>
      </c>
      <c r="K265">
        <v>948</v>
      </c>
      <c r="L265" s="5">
        <v>44301</v>
      </c>
      <c r="M265" s="5">
        <v>44303</v>
      </c>
      <c r="N265" s="5">
        <v>44639</v>
      </c>
      <c r="O265" s="5">
        <v>44618</v>
      </c>
      <c r="P265" s="56">
        <v>44617</v>
      </c>
      <c r="Q265" s="39">
        <f>RANK(E265,$E$3:$E$1048576)</f>
        <v>274</v>
      </c>
      <c r="R265" s="2">
        <f>VLOOKUP(C265,Quals!$A$25:$C$45,3,FALSE)</f>
        <v>1153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4"/>
        <v>Hayley REYNOLDS200m</v>
      </c>
      <c r="B266" t="s">
        <v>112</v>
      </c>
      <c r="C266" s="5" t="s">
        <v>25</v>
      </c>
      <c r="D266" s="5">
        <v>37754</v>
      </c>
      <c r="E266">
        <v>983</v>
      </c>
      <c r="F266" s="2">
        <v>33</v>
      </c>
      <c r="G266">
        <v>987</v>
      </c>
      <c r="H266">
        <v>994</v>
      </c>
      <c r="I266">
        <v>977</v>
      </c>
      <c r="J266">
        <v>984</v>
      </c>
      <c r="K266">
        <v>942</v>
      </c>
      <c r="L266" s="5">
        <v>44549</v>
      </c>
      <c r="M266" s="5">
        <v>44626</v>
      </c>
      <c r="N266" s="5">
        <v>44583</v>
      </c>
      <c r="O266" s="5">
        <v>44611</v>
      </c>
      <c r="P266" s="56">
        <v>44538</v>
      </c>
      <c r="Q266" s="39">
        <f>RANK(E266,$E$3:$E$1048576)</f>
        <v>276</v>
      </c>
      <c r="R266" s="2">
        <f>VLOOKUP(C266,Quals!$A$25:$C$45,3,FALSE)</f>
        <v>1155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4"/>
        <v>Elyssia KENSHOLEpole-vault</v>
      </c>
      <c r="B267" t="s">
        <v>425</v>
      </c>
      <c r="C267" s="6" t="s">
        <v>36</v>
      </c>
      <c r="D267" s="5">
        <v>37845</v>
      </c>
      <c r="E267">
        <v>983</v>
      </c>
      <c r="F267" s="2">
        <v>8</v>
      </c>
      <c r="G267">
        <v>990</v>
      </c>
      <c r="H267">
        <v>990</v>
      </c>
      <c r="I267">
        <v>981</v>
      </c>
      <c r="J267">
        <v>929</v>
      </c>
      <c r="K267">
        <v>883</v>
      </c>
      <c r="L267" s="5">
        <v>44303</v>
      </c>
      <c r="M267" s="5">
        <v>44352</v>
      </c>
      <c r="N267" s="5">
        <v>44305</v>
      </c>
      <c r="O267" s="5">
        <v>44359</v>
      </c>
      <c r="P267" s="56">
        <v>44301</v>
      </c>
      <c r="Q267" s="39">
        <f>RANK(E267,$E$3:$E$1048576)</f>
        <v>276</v>
      </c>
      <c r="R267" s="2">
        <f>VLOOKUP(C267,Quals!$A$25:$C$45,3,FALSE)</f>
        <v>1177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4"/>
        <v>Kiara SPEECHLEY200m</v>
      </c>
      <c r="B268" t="s">
        <v>166</v>
      </c>
      <c r="C268" s="6" t="s">
        <v>25</v>
      </c>
      <c r="D268" s="5">
        <v>36602</v>
      </c>
      <c r="E268">
        <v>982</v>
      </c>
      <c r="F268" s="2">
        <v>34</v>
      </c>
      <c r="G268">
        <v>997</v>
      </c>
      <c r="H268">
        <v>980</v>
      </c>
      <c r="I268">
        <v>962</v>
      </c>
      <c r="J268">
        <v>959</v>
      </c>
      <c r="K268">
        <v>968</v>
      </c>
      <c r="L268" s="5">
        <v>44302</v>
      </c>
      <c r="M268" s="5">
        <v>44287</v>
      </c>
      <c r="N268" s="5">
        <v>44612</v>
      </c>
      <c r="O268" s="5">
        <v>44547</v>
      </c>
      <c r="P268" s="56">
        <v>44304</v>
      </c>
      <c r="Q268" s="39">
        <f>RANK(E268,$E$3:$E$1048576)</f>
        <v>278</v>
      </c>
      <c r="R268" s="2">
        <f>VLOOKUP(C268,Quals!$A$25:$C$45,3,FALSE)</f>
        <v>1155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4"/>
        <v>Annie PFEIFFER400m</v>
      </c>
      <c r="B269" t="s">
        <v>177</v>
      </c>
      <c r="C269" s="5" t="s">
        <v>26</v>
      </c>
      <c r="D269" s="5">
        <v>44671</v>
      </c>
      <c r="E269">
        <v>982</v>
      </c>
      <c r="F269" s="2">
        <v>16</v>
      </c>
      <c r="G269">
        <v>1007</v>
      </c>
      <c r="H269">
        <v>971</v>
      </c>
      <c r="I269">
        <v>963</v>
      </c>
      <c r="J269">
        <v>957</v>
      </c>
      <c r="K269">
        <v>945</v>
      </c>
      <c r="L269" s="5">
        <v>44639</v>
      </c>
      <c r="M269" s="5">
        <v>44622</v>
      </c>
      <c r="N269" s="5">
        <v>44603</v>
      </c>
      <c r="O269" s="5">
        <v>44589</v>
      </c>
      <c r="P269" s="56">
        <v>44611</v>
      </c>
      <c r="Q269" s="39">
        <f>RANK(E269,$E$3:$E$1048576)</f>
        <v>278</v>
      </c>
      <c r="R269" s="2">
        <f>VLOOKUP(C269,Quals!$A$25:$C$45,3,FALSE)</f>
        <v>1152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4"/>
        <v>Sayla DONNELLEY1500m</v>
      </c>
      <c r="B270" t="s">
        <v>249</v>
      </c>
      <c r="C270" s="5" t="s">
        <v>28</v>
      </c>
      <c r="D270" s="5">
        <v>44671</v>
      </c>
      <c r="E270">
        <v>982</v>
      </c>
      <c r="F270" s="2">
        <v>15</v>
      </c>
      <c r="G270">
        <v>1022</v>
      </c>
      <c r="H270">
        <v>1002</v>
      </c>
      <c r="I270">
        <v>971</v>
      </c>
      <c r="J270">
        <v>967</v>
      </c>
      <c r="K270">
        <v>912</v>
      </c>
      <c r="L270" s="5">
        <v>44489</v>
      </c>
      <c r="M270" s="5">
        <v>44303</v>
      </c>
      <c r="N270" s="5">
        <v>44486</v>
      </c>
      <c r="O270" s="5">
        <v>44282</v>
      </c>
      <c r="P270" s="56">
        <v>44302</v>
      </c>
      <c r="Q270" s="39">
        <f>RANK(E270,$E$3:$E$1048576)</f>
        <v>278</v>
      </c>
      <c r="R270" s="2">
        <f>VLOOKUP(C270,Quals!$A$25:$C$45,3,FALSE)</f>
        <v>1172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4"/>
        <v>Georgia MUNRO100m</v>
      </c>
      <c r="B271" t="s">
        <v>142</v>
      </c>
      <c r="C271" s="5" t="s">
        <v>2</v>
      </c>
      <c r="D271" s="5">
        <v>37855</v>
      </c>
      <c r="E271">
        <v>981</v>
      </c>
      <c r="F271" s="2">
        <v>42</v>
      </c>
      <c r="G271">
        <v>990</v>
      </c>
      <c r="H271">
        <v>983</v>
      </c>
      <c r="I271">
        <v>968</v>
      </c>
      <c r="J271">
        <v>970</v>
      </c>
      <c r="K271">
        <v>965</v>
      </c>
      <c r="L271" s="5">
        <v>44625</v>
      </c>
      <c r="M271" s="5">
        <v>44597</v>
      </c>
      <c r="N271" s="5">
        <v>44618</v>
      </c>
      <c r="O271" s="5">
        <v>44611</v>
      </c>
      <c r="P271" s="56">
        <v>44597</v>
      </c>
      <c r="Q271" s="39">
        <f>RANK(E271,$E$3:$E$1048576)</f>
        <v>281</v>
      </c>
      <c r="R271" s="2">
        <f>VLOOKUP(C271,Quals!$A$25:$C$45,3,FALSE)</f>
        <v>1167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4"/>
        <v>Bethany ARENTZ1500m</v>
      </c>
      <c r="B272" t="s">
        <v>280</v>
      </c>
      <c r="C272" s="5" t="s">
        <v>28</v>
      </c>
      <c r="D272" s="5">
        <v>44581</v>
      </c>
      <c r="E272">
        <v>981</v>
      </c>
      <c r="F272" s="2">
        <v>16</v>
      </c>
      <c r="G272">
        <v>995</v>
      </c>
      <c r="H272">
        <v>983</v>
      </c>
      <c r="I272">
        <v>974</v>
      </c>
      <c r="J272">
        <v>971</v>
      </c>
      <c r="K272">
        <v>966</v>
      </c>
      <c r="L272" s="5">
        <v>44590</v>
      </c>
      <c r="M272" s="5">
        <v>44324</v>
      </c>
      <c r="N272" s="5">
        <v>44310</v>
      </c>
      <c r="O272" s="5">
        <v>44295</v>
      </c>
      <c r="P272" s="56">
        <v>44618</v>
      </c>
      <c r="Q272" s="39">
        <f>RANK(E272,$E$3:$E$1048576)</f>
        <v>281</v>
      </c>
      <c r="R272" s="2">
        <f>VLOOKUP(C272,Quals!$A$25:$C$45,3,FALSE)</f>
        <v>1172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4"/>
        <v>Bronte PICKERING100m</v>
      </c>
      <c r="B273" t="s">
        <v>176</v>
      </c>
      <c r="C273" s="6" t="s">
        <v>2</v>
      </c>
      <c r="D273" s="5">
        <v>37172</v>
      </c>
      <c r="E273">
        <v>980</v>
      </c>
      <c r="F273" s="2">
        <v>43</v>
      </c>
      <c r="G273">
        <v>1001</v>
      </c>
      <c r="H273">
        <v>982</v>
      </c>
      <c r="I273">
        <v>976</v>
      </c>
      <c r="J273">
        <v>972</v>
      </c>
      <c r="K273">
        <v>970</v>
      </c>
      <c r="L273" s="5">
        <v>44597</v>
      </c>
      <c r="M273" s="5">
        <v>44611</v>
      </c>
      <c r="N273" s="5">
        <v>44611</v>
      </c>
      <c r="O273" s="5">
        <v>44604</v>
      </c>
      <c r="P273" s="56">
        <v>44625</v>
      </c>
      <c r="Q273" s="39">
        <f>RANK(E273,$E$3:$E$1048576)</f>
        <v>283</v>
      </c>
      <c r="R273" s="2">
        <f>VLOOKUP(C273,Quals!$A$25:$C$45,3,FALSE)</f>
        <v>1167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4"/>
        <v>Susie SEITARIDIS400mh</v>
      </c>
      <c r="B274" t="s">
        <v>357</v>
      </c>
      <c r="C274" s="5" t="s">
        <v>33</v>
      </c>
      <c r="D274" s="5">
        <v>35755</v>
      </c>
      <c r="E274">
        <v>980</v>
      </c>
      <c r="F274" s="2">
        <v>14</v>
      </c>
      <c r="G274">
        <v>956</v>
      </c>
      <c r="H274">
        <v>983</v>
      </c>
      <c r="I274">
        <v>971</v>
      </c>
      <c r="J274">
        <v>968</v>
      </c>
      <c r="K274">
        <v>962</v>
      </c>
      <c r="L274" s="5">
        <v>44304</v>
      </c>
      <c r="M274" s="5">
        <v>44605</v>
      </c>
      <c r="N274" s="5">
        <v>44548</v>
      </c>
      <c r="O274" s="5">
        <v>44618</v>
      </c>
      <c r="P274" s="56">
        <v>44589</v>
      </c>
      <c r="Q274" s="39">
        <f>RANK(E274,$E$3:$E$1048576)</f>
        <v>283</v>
      </c>
      <c r="R274" s="2">
        <f>VLOOKUP(C274,Quals!$A$25:$C$45,3,FALSE)</f>
        <v>1160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4"/>
        <v>Fleur COOPER800m</v>
      </c>
      <c r="B275" t="s">
        <v>263</v>
      </c>
      <c r="C275" s="5" t="s">
        <v>27</v>
      </c>
      <c r="D275" s="5">
        <v>44762</v>
      </c>
      <c r="E275">
        <v>979</v>
      </c>
      <c r="F275" s="2">
        <v>19</v>
      </c>
      <c r="G275">
        <v>1015</v>
      </c>
      <c r="H275">
        <v>995</v>
      </c>
      <c r="I275">
        <v>972</v>
      </c>
      <c r="J275">
        <v>950</v>
      </c>
      <c r="K275">
        <v>928</v>
      </c>
      <c r="L275" s="5">
        <v>44637</v>
      </c>
      <c r="M275" s="5">
        <v>44619</v>
      </c>
      <c r="N275" s="5">
        <v>44604</v>
      </c>
      <c r="O275" s="5">
        <v>44540</v>
      </c>
      <c r="P275" s="56">
        <v>44301</v>
      </c>
      <c r="Q275" s="39">
        <f>RANK(E275,$E$3:$E$1048576)</f>
        <v>285</v>
      </c>
      <c r="R275" s="2">
        <f>VLOOKUP(C275,Quals!$A$25:$C$45,3,FALSE)</f>
        <v>1171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4"/>
        <v>Zoe CHESTERtriple-jump</v>
      </c>
      <c r="B276" t="s">
        <v>384</v>
      </c>
      <c r="C276" s="5" t="s">
        <v>38</v>
      </c>
      <c r="D276" s="5">
        <v>44732</v>
      </c>
      <c r="E276">
        <v>979</v>
      </c>
      <c r="F276" s="2">
        <v>9</v>
      </c>
      <c r="G276">
        <v>987</v>
      </c>
      <c r="H276">
        <v>953</v>
      </c>
      <c r="I276">
        <v>966</v>
      </c>
      <c r="J276">
        <v>956</v>
      </c>
      <c r="K276">
        <v>940</v>
      </c>
      <c r="L276" s="5">
        <v>44464</v>
      </c>
      <c r="M276" s="5">
        <v>44366</v>
      </c>
      <c r="N276" s="5">
        <v>44654</v>
      </c>
      <c r="O276" s="5">
        <v>44649</v>
      </c>
      <c r="P276" s="56">
        <v>44465</v>
      </c>
      <c r="Q276" s="39">
        <f>RANK(E276,$E$3:$E$1048576)</f>
        <v>285</v>
      </c>
      <c r="R276" s="2">
        <f>VLOOKUP(C276,Quals!$A$25:$C$45,3,FALSE)</f>
        <v>1150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4"/>
        <v>Natalie OTWAY200m</v>
      </c>
      <c r="B277" t="s">
        <v>359</v>
      </c>
      <c r="C277" s="5" t="s">
        <v>25</v>
      </c>
      <c r="D277" s="5">
        <v>36762</v>
      </c>
      <c r="E277">
        <v>978</v>
      </c>
      <c r="F277" s="2">
        <v>35</v>
      </c>
      <c r="G277">
        <v>1005</v>
      </c>
      <c r="H277">
        <v>987</v>
      </c>
      <c r="I277">
        <v>969</v>
      </c>
      <c r="J277">
        <v>963</v>
      </c>
      <c r="K277">
        <v>938</v>
      </c>
      <c r="L277" s="5">
        <v>44626</v>
      </c>
      <c r="M277" s="5">
        <v>44601</v>
      </c>
      <c r="N277" s="5">
        <v>44638</v>
      </c>
      <c r="O277" s="5">
        <v>44611</v>
      </c>
      <c r="P277" s="56">
        <v>44583</v>
      </c>
      <c r="Q277" s="39">
        <f>RANK(E277,$E$3:$E$1048576)</f>
        <v>287</v>
      </c>
      <c r="R277" s="2">
        <f>VLOOKUP(C277,Quals!$A$25:$C$45,3,FALSE)</f>
        <v>1155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4"/>
        <v>Sarah SCHIFFMANN1500m</v>
      </c>
      <c r="B278" t="s">
        <v>905</v>
      </c>
      <c r="C278" s="6" t="s">
        <v>28</v>
      </c>
      <c r="D278" s="5">
        <v>37937</v>
      </c>
      <c r="E278">
        <v>978</v>
      </c>
      <c r="F278" s="2">
        <v>17</v>
      </c>
      <c r="G278">
        <v>1015</v>
      </c>
      <c r="H278">
        <v>969</v>
      </c>
      <c r="I278">
        <v>975</v>
      </c>
      <c r="J278">
        <v>959</v>
      </c>
      <c r="K278">
        <v>958</v>
      </c>
      <c r="L278" s="5">
        <v>44611</v>
      </c>
      <c r="M278" s="5">
        <v>44583</v>
      </c>
      <c r="N278" s="5">
        <v>44299</v>
      </c>
      <c r="O278" s="5">
        <v>44610</v>
      </c>
      <c r="P278" s="56">
        <v>44298</v>
      </c>
      <c r="Q278" s="39">
        <f>RANK(E278,$E$3:$E$1048576)</f>
        <v>287</v>
      </c>
      <c r="R278" s="2">
        <f>VLOOKUP(C278,Quals!$A$25:$C$45,3,FALSE)</f>
        <v>1172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4"/>
        <v>Olivia GROSSpole-vault</v>
      </c>
      <c r="B279" t="s">
        <v>430</v>
      </c>
      <c r="C279" s="5" t="s">
        <v>36</v>
      </c>
      <c r="D279" s="5">
        <v>37497</v>
      </c>
      <c r="E279">
        <v>978</v>
      </c>
      <c r="F279" s="2">
        <v>9</v>
      </c>
      <c r="G279">
        <v>975</v>
      </c>
      <c r="H279">
        <v>960</v>
      </c>
      <c r="I279">
        <v>960</v>
      </c>
      <c r="J279">
        <v>929</v>
      </c>
      <c r="K279">
        <v>898</v>
      </c>
      <c r="L279" s="5">
        <v>44652</v>
      </c>
      <c r="M279" s="5">
        <v>44366</v>
      </c>
      <c r="N279" s="5">
        <v>44617</v>
      </c>
      <c r="O279" s="5">
        <v>44610</v>
      </c>
      <c r="P279" s="56">
        <v>44303</v>
      </c>
      <c r="Q279" s="39">
        <f>RANK(E279,$E$3:$E$1048576)</f>
        <v>287</v>
      </c>
      <c r="R279" s="2">
        <f>VLOOKUP(C279,Quals!$A$25:$C$45,3,FALSE)</f>
        <v>1177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4"/>
        <v>Lakara STALLAN200m</v>
      </c>
      <c r="B280" t="s">
        <v>137</v>
      </c>
      <c r="C280" s="5" t="s">
        <v>25</v>
      </c>
      <c r="D280" s="5">
        <v>37954</v>
      </c>
      <c r="E280">
        <v>977</v>
      </c>
      <c r="F280" s="2">
        <v>36</v>
      </c>
      <c r="G280">
        <v>1004</v>
      </c>
      <c r="H280">
        <v>966</v>
      </c>
      <c r="I280">
        <v>975</v>
      </c>
      <c r="J280">
        <v>959</v>
      </c>
      <c r="K280">
        <v>955</v>
      </c>
      <c r="L280" s="5">
        <v>44612</v>
      </c>
      <c r="M280" s="5">
        <v>44597</v>
      </c>
      <c r="N280" s="5">
        <v>44300</v>
      </c>
      <c r="O280" s="5">
        <v>44612</v>
      </c>
      <c r="P280" s="56">
        <v>44591</v>
      </c>
      <c r="Q280" s="39">
        <f>RANK(E280,$E$3:$E$1048576)</f>
        <v>290</v>
      </c>
      <c r="R280" s="2">
        <f>VLOOKUP(C280,Quals!$A$25:$C$45,3,FALSE)</f>
        <v>1155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4"/>
        <v>Ava HONORE800m</v>
      </c>
      <c r="B281" t="s">
        <v>253</v>
      </c>
      <c r="C281" s="5" t="s">
        <v>27</v>
      </c>
      <c r="D281" s="5">
        <v>37996</v>
      </c>
      <c r="E281">
        <v>977</v>
      </c>
      <c r="F281" s="2">
        <v>20</v>
      </c>
      <c r="G281">
        <v>1005</v>
      </c>
      <c r="H281">
        <v>998</v>
      </c>
      <c r="I281">
        <v>964</v>
      </c>
      <c r="J281">
        <v>961</v>
      </c>
      <c r="K281">
        <v>948</v>
      </c>
      <c r="L281" s="5">
        <v>44637</v>
      </c>
      <c r="M281" s="5">
        <v>44619</v>
      </c>
      <c r="N281" s="5">
        <v>44604</v>
      </c>
      <c r="O281" s="5">
        <v>44611</v>
      </c>
      <c r="P281" s="56">
        <v>44540</v>
      </c>
      <c r="Q281" s="39">
        <f>RANK(E281,$E$3:$E$1048576)</f>
        <v>290</v>
      </c>
      <c r="R281" s="2">
        <f>VLOOKUP(C281,Quals!$A$25:$C$45,3,FALSE)</f>
        <v>1171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4"/>
        <v>Annie PFEIFFER100m</v>
      </c>
      <c r="B282" t="s">
        <v>177</v>
      </c>
      <c r="C282" s="6" t="s">
        <v>2</v>
      </c>
      <c r="D282" s="5">
        <v>44671</v>
      </c>
      <c r="E282">
        <v>976</v>
      </c>
      <c r="F282" s="2">
        <v>44</v>
      </c>
      <c r="G282">
        <v>1018</v>
      </c>
      <c r="H282">
        <v>978</v>
      </c>
      <c r="I282">
        <v>966</v>
      </c>
      <c r="J282">
        <v>929</v>
      </c>
      <c r="K282">
        <v>931</v>
      </c>
      <c r="L282" s="5">
        <v>44622</v>
      </c>
      <c r="M282" s="5">
        <v>44589</v>
      </c>
      <c r="N282" s="5">
        <v>44610</v>
      </c>
      <c r="O282" s="5">
        <v>44498</v>
      </c>
      <c r="P282" s="56">
        <v>44519</v>
      </c>
      <c r="Q282" s="39">
        <f>RANK(E282,$E$3:$E$1048576)</f>
        <v>292</v>
      </c>
      <c r="R282" s="2">
        <f>VLOOKUP(C282,Quals!$A$25:$C$45,3,FALSE)</f>
        <v>1167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4"/>
        <v>Paige CAMPBELL100m</v>
      </c>
      <c r="B283" t="s">
        <v>195</v>
      </c>
      <c r="C283" s="5" t="s">
        <v>2</v>
      </c>
      <c r="D283" s="5">
        <v>38439</v>
      </c>
      <c r="E283">
        <v>976</v>
      </c>
      <c r="F283" s="2">
        <v>45</v>
      </c>
      <c r="G283">
        <v>1011</v>
      </c>
      <c r="H283">
        <v>995</v>
      </c>
      <c r="I283">
        <v>968</v>
      </c>
      <c r="J283">
        <v>951</v>
      </c>
      <c r="K283">
        <v>945</v>
      </c>
      <c r="L283" s="5">
        <v>44548</v>
      </c>
      <c r="M283" s="5">
        <v>44527</v>
      </c>
      <c r="N283" s="5">
        <v>44618</v>
      </c>
      <c r="O283" s="5">
        <v>44618</v>
      </c>
      <c r="P283" s="56">
        <v>44576</v>
      </c>
      <c r="Q283" s="39">
        <f>RANK(E283,$E$3:$E$1048576)</f>
        <v>292</v>
      </c>
      <c r="R283" s="2">
        <f>VLOOKUP(C283,Quals!$A$25:$C$45,3,FALSE)</f>
        <v>1167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4"/>
        <v>Stephanie WELSH100m</v>
      </c>
      <c r="B284" t="s">
        <v>152</v>
      </c>
      <c r="C284" s="5" t="s">
        <v>2</v>
      </c>
      <c r="D284" s="5">
        <v>37316</v>
      </c>
      <c r="E284">
        <v>976</v>
      </c>
      <c r="F284" s="2">
        <v>46</v>
      </c>
      <c r="G284">
        <v>1003</v>
      </c>
      <c r="H284">
        <v>974</v>
      </c>
      <c r="I284">
        <v>972</v>
      </c>
      <c r="J284">
        <v>968</v>
      </c>
      <c r="K284">
        <v>963</v>
      </c>
      <c r="L284" s="5">
        <v>44611</v>
      </c>
      <c r="M284" s="5">
        <v>44597</v>
      </c>
      <c r="N284" s="5">
        <v>44298</v>
      </c>
      <c r="O284" s="5">
        <v>44298</v>
      </c>
      <c r="P284" s="56">
        <v>44590</v>
      </c>
      <c r="Q284" s="39">
        <f>RANK(E284,$E$3:$E$1048576)</f>
        <v>292</v>
      </c>
      <c r="R284" s="2">
        <f>VLOOKUP(C284,Quals!$A$25:$C$45,3,FALSE)</f>
        <v>1167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4"/>
        <v>Connie MURRAY200m</v>
      </c>
      <c r="B285" t="s">
        <v>140</v>
      </c>
      <c r="C285" s="5" t="s">
        <v>25</v>
      </c>
      <c r="D285" s="5">
        <v>1999</v>
      </c>
      <c r="E285">
        <v>976</v>
      </c>
      <c r="F285" s="2">
        <v>37</v>
      </c>
      <c r="G285">
        <v>987</v>
      </c>
      <c r="H285">
        <v>974</v>
      </c>
      <c r="I285">
        <v>961</v>
      </c>
      <c r="J285">
        <v>971</v>
      </c>
      <c r="K285">
        <v>959</v>
      </c>
      <c r="L285" s="5">
        <v>44569</v>
      </c>
      <c r="M285" s="5">
        <v>44601</v>
      </c>
      <c r="N285" s="5">
        <v>44618</v>
      </c>
      <c r="O285" s="5">
        <v>44617</v>
      </c>
      <c r="P285" s="56">
        <v>44527</v>
      </c>
      <c r="Q285" s="39">
        <f>RANK(E285,$E$3:$E$1048576)</f>
        <v>292</v>
      </c>
      <c r="R285" s="2">
        <f>VLOOKUP(C285,Quals!$A$25:$C$45,3,FALSE)</f>
        <v>1155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4"/>
        <v>Kiara SPEECHLEY400m</v>
      </c>
      <c r="B286" t="s">
        <v>166</v>
      </c>
      <c r="C286" s="6" t="s">
        <v>26</v>
      </c>
      <c r="D286" s="5">
        <v>36602</v>
      </c>
      <c r="E286">
        <v>976</v>
      </c>
      <c r="F286" s="2">
        <v>17</v>
      </c>
      <c r="G286">
        <v>1009</v>
      </c>
      <c r="H286">
        <v>963</v>
      </c>
      <c r="I286">
        <v>971</v>
      </c>
      <c r="J286">
        <v>947</v>
      </c>
      <c r="K286">
        <v>939</v>
      </c>
      <c r="L286" s="5">
        <v>44301</v>
      </c>
      <c r="M286" s="5">
        <v>44611</v>
      </c>
      <c r="N286" s="5">
        <v>44639</v>
      </c>
      <c r="O286" s="5">
        <v>44533</v>
      </c>
      <c r="P286" s="56">
        <v>44463</v>
      </c>
      <c r="Q286" s="39">
        <f>RANK(E286,$E$3:$E$1048576)</f>
        <v>292</v>
      </c>
      <c r="R286" s="2">
        <f>VLOOKUP(C286,Quals!$A$25:$C$45,3,FALSE)</f>
        <v>1152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4"/>
        <v>Ashleigh GONCALVES400m</v>
      </c>
      <c r="B287" t="s">
        <v>217</v>
      </c>
      <c r="C287" s="5" t="s">
        <v>26</v>
      </c>
      <c r="D287" s="5">
        <v>44671</v>
      </c>
      <c r="E287">
        <v>976</v>
      </c>
      <c r="F287" s="2">
        <v>18</v>
      </c>
      <c r="G287">
        <v>977</v>
      </c>
      <c r="H287">
        <v>974</v>
      </c>
      <c r="I287">
        <v>979</v>
      </c>
      <c r="J287">
        <v>967</v>
      </c>
      <c r="K287">
        <v>945</v>
      </c>
      <c r="L287" s="5">
        <v>44303</v>
      </c>
      <c r="M287" s="5">
        <v>44541</v>
      </c>
      <c r="N287" s="5">
        <v>44618</v>
      </c>
      <c r="O287" s="5">
        <v>44302</v>
      </c>
      <c r="P287" s="56">
        <v>44590</v>
      </c>
      <c r="Q287" s="39">
        <f>RANK(E287,$E$3:$E$1048576)</f>
        <v>292</v>
      </c>
      <c r="R287" s="2">
        <f>VLOOKUP(C287,Quals!$A$25:$C$45,3,FALSE)</f>
        <v>1152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4"/>
        <v>Maddison CAULFIELD1500m</v>
      </c>
      <c r="B288" t="s">
        <v>902</v>
      </c>
      <c r="C288" s="5" t="s">
        <v>28</v>
      </c>
      <c r="D288" s="5">
        <v>36417</v>
      </c>
      <c r="E288">
        <v>976</v>
      </c>
      <c r="F288" s="2">
        <v>18</v>
      </c>
      <c r="G288">
        <v>994</v>
      </c>
      <c r="H288">
        <v>980</v>
      </c>
      <c r="I288">
        <v>979</v>
      </c>
      <c r="J288">
        <v>950</v>
      </c>
      <c r="K288">
        <v>940</v>
      </c>
      <c r="L288" s="5">
        <v>44630</v>
      </c>
      <c r="M288" s="5">
        <v>44597</v>
      </c>
      <c r="N288" s="5">
        <v>44610</v>
      </c>
      <c r="O288" s="5">
        <v>44581</v>
      </c>
      <c r="P288" s="56">
        <v>44546</v>
      </c>
      <c r="Q288" s="39">
        <f>RANK(E288,$E$3:$E$1048576)</f>
        <v>292</v>
      </c>
      <c r="R288" s="2">
        <f>VLOOKUP(C288,Quals!$A$25:$C$45,3,FALSE)</f>
        <v>1172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4"/>
        <v>Gemma MAINI10000m</v>
      </c>
      <c r="B289" t="s">
        <v>317</v>
      </c>
      <c r="C289" s="5" t="s">
        <v>30</v>
      </c>
      <c r="D289" s="5">
        <v>31746</v>
      </c>
      <c r="E289">
        <v>976</v>
      </c>
      <c r="F289" s="2">
        <v>21</v>
      </c>
      <c r="G289">
        <v>986</v>
      </c>
      <c r="H289">
        <v>967</v>
      </c>
      <c r="L289" s="5">
        <v>44178</v>
      </c>
      <c r="M289" s="5">
        <v>44222</v>
      </c>
      <c r="N289" s="5"/>
      <c r="O289" s="5"/>
      <c r="P289" s="56"/>
      <c r="Q289" s="39">
        <f>RANK(E289,$E$3:$E$1048576)</f>
        <v>292</v>
      </c>
      <c r="R289" s="2">
        <f>VLOOKUP(C289,Quals!$A$25:$C$45,3,FALSE)</f>
        <v>1171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4"/>
        <v>Brittany BURKITTlong-jump</v>
      </c>
      <c r="B290" t="s">
        <v>381</v>
      </c>
      <c r="C290" s="5" t="s">
        <v>37</v>
      </c>
      <c r="D290" s="5">
        <v>34710</v>
      </c>
      <c r="E290">
        <v>976</v>
      </c>
      <c r="F290" s="2">
        <v>18</v>
      </c>
      <c r="G290">
        <v>996</v>
      </c>
      <c r="H290">
        <v>975</v>
      </c>
      <c r="I290">
        <v>970</v>
      </c>
      <c r="J290">
        <v>951</v>
      </c>
      <c r="K290">
        <v>919</v>
      </c>
      <c r="L290" s="5">
        <v>44653</v>
      </c>
      <c r="M290" s="5">
        <v>44617</v>
      </c>
      <c r="N290" s="5">
        <v>44651</v>
      </c>
      <c r="O290" s="5">
        <v>44637</v>
      </c>
      <c r="P290" s="56">
        <v>44302</v>
      </c>
      <c r="Q290" s="39">
        <f>RANK(E290,$E$3:$E$1048576)</f>
        <v>292</v>
      </c>
      <c r="R290" s="2">
        <f>VLOOKUP(C290,Quals!$A$25:$C$45,3,FALSE)</f>
        <v>1178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4"/>
        <v>Jessica MILAT100m</v>
      </c>
      <c r="B291" t="s">
        <v>163</v>
      </c>
      <c r="C291" s="5" t="s">
        <v>2</v>
      </c>
      <c r="D291" s="5">
        <v>38353</v>
      </c>
      <c r="E291">
        <v>975</v>
      </c>
      <c r="F291" s="2">
        <v>47</v>
      </c>
      <c r="G291">
        <v>999</v>
      </c>
      <c r="H291">
        <v>975</v>
      </c>
      <c r="I291">
        <v>964</v>
      </c>
      <c r="J291">
        <v>954</v>
      </c>
      <c r="K291">
        <v>939</v>
      </c>
      <c r="L291" s="5">
        <v>44637</v>
      </c>
      <c r="M291" s="5">
        <v>44611</v>
      </c>
      <c r="N291" s="5">
        <v>44602</v>
      </c>
      <c r="O291" s="5">
        <v>44544</v>
      </c>
      <c r="P291" s="56">
        <v>44611</v>
      </c>
      <c r="Q291" s="39">
        <f>RANK(E291,$E$3:$E$1048576)</f>
        <v>301</v>
      </c>
      <c r="R291" s="2">
        <f>VLOOKUP(C291,Quals!$A$25:$C$45,3,FALSE)</f>
        <v>1167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4"/>
        <v>Amelia FINGER100m</v>
      </c>
      <c r="B292" t="s">
        <v>146</v>
      </c>
      <c r="C292" s="6" t="s">
        <v>2</v>
      </c>
      <c r="D292" s="5">
        <v>37893</v>
      </c>
      <c r="E292">
        <v>975</v>
      </c>
      <c r="F292" s="2">
        <v>48</v>
      </c>
      <c r="G292">
        <v>984</v>
      </c>
      <c r="H292">
        <v>978</v>
      </c>
      <c r="I292">
        <v>971</v>
      </c>
      <c r="J292">
        <v>939</v>
      </c>
      <c r="K292">
        <v>935</v>
      </c>
      <c r="L292" s="5">
        <v>44471</v>
      </c>
      <c r="M292" s="5">
        <v>44464</v>
      </c>
      <c r="N292" s="5">
        <v>44485</v>
      </c>
      <c r="O292" s="5">
        <v>44457</v>
      </c>
      <c r="P292" s="56">
        <v>44450</v>
      </c>
      <c r="Q292" s="39">
        <f>RANK(E292,$E$3:$E$1048576)</f>
        <v>301</v>
      </c>
      <c r="R292" s="2">
        <f>VLOOKUP(C292,Quals!$A$25:$C$45,3,FALSE)</f>
        <v>1167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4"/>
        <v>Chiara SANTIGLIA100m</v>
      </c>
      <c r="B293" t="s">
        <v>144</v>
      </c>
      <c r="C293" s="5" t="s">
        <v>2</v>
      </c>
      <c r="D293" s="5">
        <v>44640</v>
      </c>
      <c r="E293">
        <v>975</v>
      </c>
      <c r="F293" s="2">
        <v>49</v>
      </c>
      <c r="G293">
        <v>980</v>
      </c>
      <c r="H293">
        <v>976</v>
      </c>
      <c r="I293">
        <v>966</v>
      </c>
      <c r="J293">
        <v>968</v>
      </c>
      <c r="K293">
        <v>958</v>
      </c>
      <c r="L293" s="5">
        <v>44541</v>
      </c>
      <c r="M293" s="5">
        <v>44544</v>
      </c>
      <c r="N293" s="5">
        <v>44590</v>
      </c>
      <c r="O293" s="5">
        <v>44294</v>
      </c>
      <c r="P293" s="56">
        <v>44602</v>
      </c>
      <c r="Q293" s="39">
        <f>RANK(E293,$E$3:$E$1048576)</f>
        <v>301</v>
      </c>
      <c r="R293" s="2">
        <f>VLOOKUP(C293,Quals!$A$25:$C$45,3,FALSE)</f>
        <v>1167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4"/>
        <v>Olivia CASON400m</v>
      </c>
      <c r="B294" t="s">
        <v>863</v>
      </c>
      <c r="C294" s="5" t="s">
        <v>26</v>
      </c>
      <c r="D294" s="5">
        <v>35576</v>
      </c>
      <c r="E294">
        <v>975</v>
      </c>
      <c r="F294" s="2">
        <v>19</v>
      </c>
      <c r="G294">
        <v>1000</v>
      </c>
      <c r="H294">
        <v>977</v>
      </c>
      <c r="I294">
        <v>975</v>
      </c>
      <c r="J294">
        <v>953</v>
      </c>
      <c r="K294">
        <v>948</v>
      </c>
      <c r="L294" s="5">
        <v>44604</v>
      </c>
      <c r="M294" s="5">
        <v>44637</v>
      </c>
      <c r="N294" s="5">
        <v>44610</v>
      </c>
      <c r="O294" s="5">
        <v>44611</v>
      </c>
      <c r="P294" s="56">
        <v>44597</v>
      </c>
      <c r="Q294" s="39">
        <f>RANK(E294,$E$3:$E$1048576)</f>
        <v>301</v>
      </c>
      <c r="R294" s="2">
        <f>VLOOKUP(C294,Quals!$A$25:$C$45,3,FALSE)</f>
        <v>1152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4"/>
        <v>Clare GIBSONhigh-jump</v>
      </c>
      <c r="B295" t="s">
        <v>417</v>
      </c>
      <c r="C295" s="5" t="s">
        <v>35</v>
      </c>
      <c r="D295" s="5">
        <v>35841</v>
      </c>
      <c r="E295">
        <v>975</v>
      </c>
      <c r="F295" s="2">
        <v>12</v>
      </c>
      <c r="G295">
        <v>984</v>
      </c>
      <c r="H295">
        <v>984</v>
      </c>
      <c r="I295">
        <v>974</v>
      </c>
      <c r="J295">
        <v>936</v>
      </c>
      <c r="K295">
        <v>945</v>
      </c>
      <c r="L295" s="5">
        <v>44309</v>
      </c>
      <c r="M295" s="5">
        <v>44596</v>
      </c>
      <c r="N295" s="5">
        <v>44316</v>
      </c>
      <c r="O295" s="5">
        <v>44610</v>
      </c>
      <c r="P295" s="56">
        <v>44345</v>
      </c>
      <c r="Q295" s="39">
        <f>RANK(E295,$E$3:$E$1048576)</f>
        <v>301</v>
      </c>
      <c r="R295" s="2">
        <f>VLOOKUP(C295,Quals!$A$25:$C$45,3,FALSE)</f>
        <v>1180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4"/>
        <v>Ivy BOOTHROYD400m</v>
      </c>
      <c r="B296" t="s">
        <v>218</v>
      </c>
      <c r="C296" s="5" t="s">
        <v>26</v>
      </c>
      <c r="D296" s="5">
        <v>44762</v>
      </c>
      <c r="E296">
        <v>974</v>
      </c>
      <c r="F296" s="2">
        <v>20</v>
      </c>
      <c r="G296">
        <v>992</v>
      </c>
      <c r="H296">
        <v>979</v>
      </c>
      <c r="I296">
        <v>958</v>
      </c>
      <c r="J296">
        <v>949</v>
      </c>
      <c r="K296">
        <v>933</v>
      </c>
      <c r="L296" s="5">
        <v>44618</v>
      </c>
      <c r="M296" s="5">
        <v>44542</v>
      </c>
      <c r="N296" s="5">
        <v>44299</v>
      </c>
      <c r="O296" s="5">
        <v>44597</v>
      </c>
      <c r="P296" s="56">
        <v>44513</v>
      </c>
      <c r="Q296" s="39">
        <f>RANK(E296,$E$3:$E$1048576)</f>
        <v>306</v>
      </c>
      <c r="R296" s="2">
        <f>VLOOKUP(C296,Quals!$A$25:$C$45,3,FALSE)</f>
        <v>1152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4"/>
        <v>Abbie BUTLER3000msc</v>
      </c>
      <c r="B297" t="s">
        <v>912</v>
      </c>
      <c r="C297" s="5" t="s">
        <v>34</v>
      </c>
      <c r="D297" s="5">
        <v>38176</v>
      </c>
      <c r="E297">
        <v>974</v>
      </c>
      <c r="F297" s="2">
        <v>19</v>
      </c>
      <c r="G297">
        <v>977</v>
      </c>
      <c r="H297">
        <v>955</v>
      </c>
      <c r="I297">
        <v>954</v>
      </c>
      <c r="L297" s="5">
        <v>44630</v>
      </c>
      <c r="M297" s="5">
        <v>44573</v>
      </c>
      <c r="N297" s="5">
        <v>44492</v>
      </c>
      <c r="O297" s="5"/>
      <c r="P297" s="56"/>
      <c r="Q297" s="39">
        <f>RANK(E297,$E$3:$E$1048576)</f>
        <v>306</v>
      </c>
      <c r="R297" s="2">
        <f>VLOOKUP(C297,Quals!$A$25:$C$45,3,FALSE)</f>
        <v>1169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4"/>
        <v>Lakara STALLAN100m</v>
      </c>
      <c r="B298" t="s">
        <v>137</v>
      </c>
      <c r="C298" s="5" t="s">
        <v>2</v>
      </c>
      <c r="D298" s="5">
        <v>37954</v>
      </c>
      <c r="E298">
        <v>973</v>
      </c>
      <c r="F298" s="2">
        <v>50</v>
      </c>
      <c r="G298">
        <v>980</v>
      </c>
      <c r="H298">
        <v>973</v>
      </c>
      <c r="I298">
        <v>970</v>
      </c>
      <c r="J298">
        <v>970</v>
      </c>
      <c r="K298">
        <v>954</v>
      </c>
      <c r="L298" s="5">
        <v>44611</v>
      </c>
      <c r="M298" s="5">
        <v>44298</v>
      </c>
      <c r="N298" s="5">
        <v>44298</v>
      </c>
      <c r="O298" s="5">
        <v>44611</v>
      </c>
      <c r="P298" s="56">
        <v>44590</v>
      </c>
      <c r="Q298" s="39">
        <f>RANK(E298,$E$3:$E$1048576)</f>
        <v>308</v>
      </c>
      <c r="R298" s="2">
        <f>VLOOKUP(C298,Quals!$A$25:$C$45,3,FALSE)</f>
        <v>1167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4"/>
        <v>Paige CAMPBELL200m</v>
      </c>
      <c r="B299" t="s">
        <v>195</v>
      </c>
      <c r="C299" s="5" t="s">
        <v>25</v>
      </c>
      <c r="D299" s="5">
        <v>38439</v>
      </c>
      <c r="E299">
        <v>973</v>
      </c>
      <c r="F299" s="2">
        <v>38</v>
      </c>
      <c r="G299">
        <v>1009</v>
      </c>
      <c r="H299">
        <v>1012</v>
      </c>
      <c r="I299">
        <v>964</v>
      </c>
      <c r="J299">
        <v>944</v>
      </c>
      <c r="K299">
        <v>916</v>
      </c>
      <c r="L299" s="5">
        <v>44619</v>
      </c>
      <c r="M299" s="5">
        <v>44548</v>
      </c>
      <c r="N299" s="5">
        <v>44540</v>
      </c>
      <c r="O299" s="5">
        <v>44540</v>
      </c>
      <c r="P299" s="56">
        <v>44591</v>
      </c>
      <c r="Q299" s="39">
        <f>RANK(E299,$E$3:$E$1048576)</f>
        <v>308</v>
      </c>
      <c r="R299" s="2">
        <f>VLOOKUP(C299,Quals!$A$25:$C$45,3,FALSE)</f>
        <v>1155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4"/>
        <v>Ellie PARSONSpole-vault</v>
      </c>
      <c r="B300" t="s">
        <v>431</v>
      </c>
      <c r="C300" s="6" t="s">
        <v>36</v>
      </c>
      <c r="D300" s="5">
        <v>38081</v>
      </c>
      <c r="E300">
        <v>973</v>
      </c>
      <c r="F300" s="2">
        <v>10</v>
      </c>
      <c r="G300">
        <v>960</v>
      </c>
      <c r="H300">
        <v>960</v>
      </c>
      <c r="I300">
        <v>960</v>
      </c>
      <c r="J300">
        <v>960</v>
      </c>
      <c r="K300">
        <v>960</v>
      </c>
      <c r="L300" s="5">
        <v>44477</v>
      </c>
      <c r="M300" s="5">
        <v>44491</v>
      </c>
      <c r="N300" s="5">
        <v>44498</v>
      </c>
      <c r="O300" s="5">
        <v>44631</v>
      </c>
      <c r="P300" s="56">
        <v>44639</v>
      </c>
      <c r="Q300" s="39">
        <f>RANK(E300,$E$3:$E$1048576)</f>
        <v>308</v>
      </c>
      <c r="R300" s="2">
        <f>VLOOKUP(C300,Quals!$A$25:$C$45,3,FALSE)</f>
        <v>1177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4"/>
        <v>Jazelle CARTER800m</v>
      </c>
      <c r="B301" t="s">
        <v>228</v>
      </c>
      <c r="C301" s="5" t="s">
        <v>27</v>
      </c>
      <c r="D301" s="5">
        <v>44732</v>
      </c>
      <c r="E301">
        <v>972</v>
      </c>
      <c r="F301" s="2">
        <v>21</v>
      </c>
      <c r="G301">
        <v>980</v>
      </c>
      <c r="H301">
        <v>967</v>
      </c>
      <c r="I301">
        <v>966</v>
      </c>
      <c r="J301">
        <v>958</v>
      </c>
      <c r="K301">
        <v>925</v>
      </c>
      <c r="L301" s="5">
        <v>44485</v>
      </c>
      <c r="M301" s="5">
        <v>44301</v>
      </c>
      <c r="N301" s="5">
        <v>44583</v>
      </c>
      <c r="O301" s="5">
        <v>44569</v>
      </c>
      <c r="P301" s="56">
        <v>44625</v>
      </c>
      <c r="Q301" s="39">
        <f>RANK(E301,$E$3:$E$1048576)</f>
        <v>311</v>
      </c>
      <c r="R301" s="2">
        <f>VLOOKUP(C301,Quals!$A$25:$C$45,3,FALSE)</f>
        <v>1171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4"/>
        <v>Daisy SUDHOLZ1500m</v>
      </c>
      <c r="B302" t="s">
        <v>262</v>
      </c>
      <c r="C302" s="5" t="s">
        <v>28</v>
      </c>
      <c r="D302" s="5">
        <v>44732</v>
      </c>
      <c r="E302">
        <v>972</v>
      </c>
      <c r="F302" s="2">
        <v>19</v>
      </c>
      <c r="G302">
        <v>1014</v>
      </c>
      <c r="H302">
        <v>995</v>
      </c>
      <c r="I302">
        <v>961</v>
      </c>
      <c r="J302">
        <v>931</v>
      </c>
      <c r="K302">
        <v>914</v>
      </c>
      <c r="L302" s="5">
        <v>44610</v>
      </c>
      <c r="M302" s="5">
        <v>44581</v>
      </c>
      <c r="N302" s="5">
        <v>44546</v>
      </c>
      <c r="O302" s="5">
        <v>44519</v>
      </c>
      <c r="P302" s="56">
        <v>44602</v>
      </c>
      <c r="Q302" s="39">
        <f>RANK(E302,$E$3:$E$1048576)</f>
        <v>311</v>
      </c>
      <c r="R302" s="2">
        <f>VLOOKUP(C302,Quals!$A$25:$C$45,3,FALSE)</f>
        <v>1172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4"/>
        <v>Charlotte WILSON5000m</v>
      </c>
      <c r="B303" t="s">
        <v>316</v>
      </c>
      <c r="C303" s="5" t="s">
        <v>29</v>
      </c>
      <c r="D303" s="5">
        <v>33879</v>
      </c>
      <c r="E303">
        <v>971</v>
      </c>
      <c r="F303" s="2">
        <v>18</v>
      </c>
      <c r="G303">
        <v>1007</v>
      </c>
      <c r="H303">
        <v>968</v>
      </c>
      <c r="I303">
        <v>940</v>
      </c>
      <c r="L303" s="5">
        <v>44287</v>
      </c>
      <c r="M303" s="5">
        <v>44628</v>
      </c>
      <c r="N303" s="5">
        <v>44537</v>
      </c>
      <c r="O303" s="5"/>
      <c r="P303" s="56"/>
      <c r="Q303" s="39">
        <f>RANK(E303,$E$3:$E$1048576)</f>
        <v>313</v>
      </c>
      <c r="R303" s="2">
        <f>VLOOKUP(C303,Quals!$A$25:$C$45,3,FALSE)</f>
        <v>1145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4"/>
        <v>Margaret GAYEN100mh</v>
      </c>
      <c r="B304" t="s">
        <v>346</v>
      </c>
      <c r="C304" s="5" t="s">
        <v>32</v>
      </c>
      <c r="D304" s="5">
        <v>34525</v>
      </c>
      <c r="E304">
        <v>971</v>
      </c>
      <c r="F304" s="2">
        <v>15</v>
      </c>
      <c r="G304">
        <v>985</v>
      </c>
      <c r="H304">
        <v>956</v>
      </c>
      <c r="I304">
        <v>968</v>
      </c>
      <c r="J304">
        <v>948</v>
      </c>
      <c r="K304">
        <v>932</v>
      </c>
      <c r="L304" s="5">
        <v>44541</v>
      </c>
      <c r="M304" s="5">
        <v>44612</v>
      </c>
      <c r="N304" s="5">
        <v>44569</v>
      </c>
      <c r="O304" s="5">
        <v>44590</v>
      </c>
      <c r="P304" s="56">
        <v>44625</v>
      </c>
      <c r="Q304" s="39">
        <f>RANK(E304,$E$3:$E$1048576)</f>
        <v>313</v>
      </c>
      <c r="R304" s="2">
        <f>VLOOKUP(C304,Quals!$A$25:$C$45,3,FALSE)</f>
        <v>1171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4"/>
        <v>Shola ADENIRAN100m</v>
      </c>
      <c r="B305" t="s">
        <v>143</v>
      </c>
      <c r="C305" s="5" t="s">
        <v>2</v>
      </c>
      <c r="D305" s="5">
        <v>44671</v>
      </c>
      <c r="E305">
        <v>970</v>
      </c>
      <c r="F305" s="2">
        <v>51</v>
      </c>
      <c r="G305">
        <v>981</v>
      </c>
      <c r="H305">
        <v>984</v>
      </c>
      <c r="I305">
        <v>964</v>
      </c>
      <c r="J305">
        <v>962</v>
      </c>
      <c r="K305">
        <v>952</v>
      </c>
      <c r="L305" s="5">
        <v>44302</v>
      </c>
      <c r="M305" s="5">
        <v>44289</v>
      </c>
      <c r="N305" s="5">
        <v>44302</v>
      </c>
      <c r="O305" s="5">
        <v>44298</v>
      </c>
      <c r="P305" s="56">
        <v>44632</v>
      </c>
      <c r="Q305" s="39">
        <f>RANK(E305,$E$3:$E$1048576)</f>
        <v>315</v>
      </c>
      <c r="R305" s="2">
        <f>VLOOKUP(C305,Quals!$A$25:$C$45,3,FALSE)</f>
        <v>1167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4"/>
        <v>Isabella HARTE1500m</v>
      </c>
      <c r="B306" t="s">
        <v>282</v>
      </c>
      <c r="C306" s="5" t="s">
        <v>28</v>
      </c>
      <c r="D306" s="5">
        <v>44701</v>
      </c>
      <c r="E306">
        <v>970</v>
      </c>
      <c r="F306" s="2">
        <v>20</v>
      </c>
      <c r="G306">
        <v>1024</v>
      </c>
      <c r="H306">
        <v>963</v>
      </c>
      <c r="I306">
        <v>949</v>
      </c>
      <c r="J306">
        <v>933</v>
      </c>
      <c r="K306">
        <v>942</v>
      </c>
      <c r="L306" s="5">
        <v>44489</v>
      </c>
      <c r="M306" s="5">
        <v>44282</v>
      </c>
      <c r="N306" s="5">
        <v>44303</v>
      </c>
      <c r="O306" s="5">
        <v>44486</v>
      </c>
      <c r="P306" s="56">
        <v>44298</v>
      </c>
      <c r="Q306" s="39">
        <f>RANK(E306,$E$3:$E$1048576)</f>
        <v>315</v>
      </c>
      <c r="R306" s="2">
        <f>VLOOKUP(C306,Quals!$A$25:$C$45,3,FALSE)</f>
        <v>1172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4"/>
        <v>Rowena CRAKER400m</v>
      </c>
      <c r="B307" t="s">
        <v>233</v>
      </c>
      <c r="C307" s="5" t="s">
        <v>26</v>
      </c>
      <c r="D307" s="5">
        <v>36735</v>
      </c>
      <c r="E307">
        <v>969</v>
      </c>
      <c r="F307" s="2">
        <v>21</v>
      </c>
      <c r="G307">
        <v>992</v>
      </c>
      <c r="H307">
        <v>974</v>
      </c>
      <c r="I307">
        <v>963</v>
      </c>
      <c r="J307">
        <v>956</v>
      </c>
      <c r="K307">
        <v>947</v>
      </c>
      <c r="L307" s="5">
        <v>44611</v>
      </c>
      <c r="M307" s="5">
        <v>44626</v>
      </c>
      <c r="N307" s="5">
        <v>44610</v>
      </c>
      <c r="O307" s="5">
        <v>44604</v>
      </c>
      <c r="P307" s="56">
        <v>44307</v>
      </c>
      <c r="Q307" s="39">
        <f>RANK(E307,$E$3:$E$1048576)</f>
        <v>317</v>
      </c>
      <c r="R307" s="2">
        <f>VLOOKUP(C307,Quals!$A$25:$C$45,3,FALSE)</f>
        <v>1152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4"/>
        <v>Annamaria LESZCZYNSKA400m</v>
      </c>
      <c r="B308" t="s">
        <v>219</v>
      </c>
      <c r="C308" s="5" t="s">
        <v>26</v>
      </c>
      <c r="D308" s="5">
        <v>36574</v>
      </c>
      <c r="E308">
        <v>969</v>
      </c>
      <c r="F308" s="2">
        <v>22</v>
      </c>
      <c r="G308">
        <v>975</v>
      </c>
      <c r="H308">
        <v>981</v>
      </c>
      <c r="I308">
        <v>964</v>
      </c>
      <c r="J308">
        <v>958</v>
      </c>
      <c r="K308">
        <v>956</v>
      </c>
      <c r="L308" s="5">
        <v>44583</v>
      </c>
      <c r="M308" s="5">
        <v>44576</v>
      </c>
      <c r="N308" s="5">
        <v>44317</v>
      </c>
      <c r="O308" s="5">
        <v>44590</v>
      </c>
      <c r="P308" s="56">
        <v>44597</v>
      </c>
      <c r="Q308" s="39">
        <f>RANK(E308,$E$3:$E$1048576)</f>
        <v>317</v>
      </c>
      <c r="R308" s="2">
        <f>VLOOKUP(C308,Quals!$A$25:$C$45,3,FALSE)</f>
        <v>1152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4"/>
        <v>Cebile MPOFU100m</v>
      </c>
      <c r="B309" t="s">
        <v>175</v>
      </c>
      <c r="C309" s="5" t="s">
        <v>2</v>
      </c>
      <c r="D309" s="5">
        <v>1999</v>
      </c>
      <c r="E309">
        <v>968</v>
      </c>
      <c r="F309" s="2">
        <v>52</v>
      </c>
      <c r="G309">
        <v>986</v>
      </c>
      <c r="H309">
        <v>978</v>
      </c>
      <c r="I309">
        <v>973</v>
      </c>
      <c r="J309">
        <v>962</v>
      </c>
      <c r="K309">
        <v>944</v>
      </c>
      <c r="L309" s="5">
        <v>44527</v>
      </c>
      <c r="M309" s="5">
        <v>44625</v>
      </c>
      <c r="N309" s="5">
        <v>44597</v>
      </c>
      <c r="O309" s="5">
        <v>44611</v>
      </c>
      <c r="P309" s="56">
        <v>44604</v>
      </c>
      <c r="Q309" s="39">
        <f>RANK(E309,$E$3:$E$1048576)</f>
        <v>319</v>
      </c>
      <c r="R309" s="2">
        <f>VLOOKUP(C309,Quals!$A$25:$C$45,3,FALSE)</f>
        <v>1167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4"/>
        <v>Georgia MUNRO200m</v>
      </c>
      <c r="B310" t="s">
        <v>142</v>
      </c>
      <c r="C310" s="6" t="s">
        <v>25</v>
      </c>
      <c r="D310" s="5">
        <v>37855</v>
      </c>
      <c r="E310">
        <v>968</v>
      </c>
      <c r="F310" s="2">
        <v>39</v>
      </c>
      <c r="G310">
        <v>971</v>
      </c>
      <c r="H310">
        <v>964</v>
      </c>
      <c r="I310">
        <v>973</v>
      </c>
      <c r="J310">
        <v>966</v>
      </c>
      <c r="K310">
        <v>946</v>
      </c>
      <c r="L310" s="5">
        <v>44619</v>
      </c>
      <c r="M310" s="5">
        <v>44625</v>
      </c>
      <c r="N310" s="5">
        <v>44300</v>
      </c>
      <c r="O310" s="5">
        <v>44300</v>
      </c>
      <c r="P310" s="56">
        <v>44619</v>
      </c>
      <c r="Q310" s="39">
        <f>RANK(E310,$E$3:$E$1048576)</f>
        <v>319</v>
      </c>
      <c r="R310" s="2">
        <f>VLOOKUP(C310,Quals!$A$25:$C$45,3,FALSE)</f>
        <v>1155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4"/>
        <v>Lora ROFF800m</v>
      </c>
      <c r="B311" t="s">
        <v>901</v>
      </c>
      <c r="C311" t="s">
        <v>27</v>
      </c>
      <c r="D311" s="5">
        <v>32800</v>
      </c>
      <c r="E311">
        <v>968</v>
      </c>
      <c r="F311" s="2">
        <v>22</v>
      </c>
      <c r="G311">
        <v>1025</v>
      </c>
      <c r="H311">
        <v>1042</v>
      </c>
      <c r="I311">
        <v>1024</v>
      </c>
      <c r="J311">
        <v>965</v>
      </c>
      <c r="K311">
        <v>757</v>
      </c>
      <c r="L311" s="5">
        <v>44587</v>
      </c>
      <c r="M311" s="5">
        <v>44632</v>
      </c>
      <c r="N311" s="5">
        <v>44637</v>
      </c>
      <c r="O311" s="5">
        <v>44611</v>
      </c>
      <c r="P311" s="56">
        <v>44371</v>
      </c>
      <c r="Q311" s="39">
        <f>RANK(E311,$E$3:$E$1048576)</f>
        <v>319</v>
      </c>
      <c r="R311" s="2">
        <f>VLOOKUP(C311,Quals!$A$25:$C$45,3,FALSE)</f>
        <v>1171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4"/>
        <v>Charlotte MCAULIFFE200m</v>
      </c>
      <c r="B312" t="s">
        <v>204</v>
      </c>
      <c r="C312" s="6" t="s">
        <v>25</v>
      </c>
      <c r="E312">
        <v>966</v>
      </c>
      <c r="F312" s="2">
        <v>40</v>
      </c>
      <c r="G312">
        <v>982</v>
      </c>
      <c r="H312">
        <v>986</v>
      </c>
      <c r="I312">
        <v>955</v>
      </c>
      <c r="J312">
        <v>954</v>
      </c>
      <c r="K312">
        <v>921</v>
      </c>
      <c r="L312" s="5">
        <v>44612</v>
      </c>
      <c r="M312" s="5">
        <v>44632</v>
      </c>
      <c r="N312" s="5">
        <v>44569</v>
      </c>
      <c r="O312" s="5">
        <v>44612</v>
      </c>
      <c r="P312" s="56">
        <v>44300</v>
      </c>
      <c r="Q312" s="39">
        <f>RANK(E312,$E$3:$E$1048576)</f>
        <v>322</v>
      </c>
      <c r="R312" s="2">
        <f>VLOOKUP(C312,Quals!$A$25:$C$45,3,FALSE)</f>
        <v>1155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4"/>
        <v>Lily BAYES400m</v>
      </c>
      <c r="B313" t="s">
        <v>200</v>
      </c>
      <c r="C313" s="5" t="s">
        <v>26</v>
      </c>
      <c r="D313" s="5">
        <v>36416</v>
      </c>
      <c r="E313">
        <v>966</v>
      </c>
      <c r="F313" s="2">
        <v>23</v>
      </c>
      <c r="G313">
        <v>988</v>
      </c>
      <c r="H313">
        <v>953</v>
      </c>
      <c r="I313">
        <v>945</v>
      </c>
      <c r="J313">
        <v>949</v>
      </c>
      <c r="K313">
        <v>949</v>
      </c>
      <c r="L313" s="5">
        <v>44612</v>
      </c>
      <c r="M313" s="5">
        <v>44548</v>
      </c>
      <c r="N313" s="5">
        <v>44603</v>
      </c>
      <c r="O313" s="5">
        <v>44294</v>
      </c>
      <c r="P313" s="56">
        <v>44301</v>
      </c>
      <c r="Q313" s="39">
        <f>RANK(E313,$E$3:$E$1048576)</f>
        <v>322</v>
      </c>
      <c r="R313" s="2">
        <f>VLOOKUP(C313,Quals!$A$25:$C$45,3,FALSE)</f>
        <v>1152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4"/>
        <v>Bec KOVACIC100m</v>
      </c>
      <c r="B314" t="s">
        <v>164</v>
      </c>
      <c r="C314" s="5" t="s">
        <v>2</v>
      </c>
      <c r="D314" s="5">
        <v>36695</v>
      </c>
      <c r="E314">
        <v>965</v>
      </c>
      <c r="F314" s="2">
        <v>53</v>
      </c>
      <c r="G314">
        <v>977</v>
      </c>
      <c r="H314">
        <v>954</v>
      </c>
      <c r="I314">
        <v>960</v>
      </c>
      <c r="J314">
        <v>946</v>
      </c>
      <c r="K314">
        <v>939</v>
      </c>
      <c r="L314" s="5">
        <v>44591</v>
      </c>
      <c r="M314" s="5">
        <v>44611</v>
      </c>
      <c r="N314" s="5">
        <v>44587</v>
      </c>
      <c r="O314" s="5">
        <v>44618</v>
      </c>
      <c r="P314" s="56">
        <v>44632</v>
      </c>
      <c r="Q314" s="39">
        <f>RANK(E314,$E$3:$E$1048576)</f>
        <v>324</v>
      </c>
      <c r="R314" s="2">
        <f>VLOOKUP(C314,Quals!$A$25:$C$45,3,FALSE)</f>
        <v>1167</v>
      </c>
      <c r="S314" s="2" t="str">
        <f>""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4"/>
        <v>Francesca MCDONALD100m</v>
      </c>
      <c r="B315" t="s">
        <v>136</v>
      </c>
      <c r="C315" s="5" t="s">
        <v>2</v>
      </c>
      <c r="D315" s="5">
        <v>37353</v>
      </c>
      <c r="E315">
        <v>964</v>
      </c>
      <c r="F315" s="2">
        <v>54</v>
      </c>
      <c r="G315">
        <v>984</v>
      </c>
      <c r="H315">
        <v>973</v>
      </c>
      <c r="I315">
        <v>976</v>
      </c>
      <c r="J315">
        <v>943</v>
      </c>
      <c r="K315">
        <v>942</v>
      </c>
      <c r="L315" s="5">
        <v>44527</v>
      </c>
      <c r="M315" s="5">
        <v>44506</v>
      </c>
      <c r="N315" s="5">
        <v>44534</v>
      </c>
      <c r="O315" s="5">
        <v>44611</v>
      </c>
      <c r="P315" s="56">
        <v>44298</v>
      </c>
      <c r="Q315" s="39">
        <f>RANK(E315,$E$3:$E$1048576)</f>
        <v>326</v>
      </c>
      <c r="R315" s="2">
        <f>VLOOKUP(C315,Quals!$A$25:$C$45,3,FALSE)</f>
        <v>1167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4"/>
        <v>Lyvante SU'EMAIdiscus-throw</v>
      </c>
      <c r="B316" t="s">
        <v>445</v>
      </c>
      <c r="C316" s="6" t="s">
        <v>40</v>
      </c>
      <c r="D316" s="5">
        <v>37602</v>
      </c>
      <c r="E316">
        <v>964</v>
      </c>
      <c r="F316" s="2">
        <v>4</v>
      </c>
      <c r="G316">
        <v>917</v>
      </c>
      <c r="H316">
        <v>955</v>
      </c>
      <c r="I316">
        <v>953</v>
      </c>
      <c r="J316">
        <v>947</v>
      </c>
      <c r="K316">
        <v>916</v>
      </c>
      <c r="L316" s="5">
        <v>44304</v>
      </c>
      <c r="M316" s="5">
        <v>44646</v>
      </c>
      <c r="N316" s="5">
        <v>44652</v>
      </c>
      <c r="O316" s="5">
        <v>44632</v>
      </c>
      <c r="P316" s="56">
        <v>44359</v>
      </c>
      <c r="Q316" s="39">
        <f>RANK(E316,$E$3:$E$1048576)</f>
        <v>326</v>
      </c>
      <c r="R316" s="2">
        <f>VLOOKUP(C316,Quals!$A$25:$C$45,3,FALSE)</f>
        <v>1136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4"/>
        <v>Kayla LEMM100m</v>
      </c>
      <c r="B317" t="s">
        <v>160</v>
      </c>
      <c r="C317" s="6" t="s">
        <v>2</v>
      </c>
      <c r="D317" s="5">
        <v>1996</v>
      </c>
      <c r="E317">
        <v>963</v>
      </c>
      <c r="F317" s="2">
        <v>55</v>
      </c>
      <c r="G317">
        <v>989</v>
      </c>
      <c r="H317">
        <v>958</v>
      </c>
      <c r="I317">
        <v>961</v>
      </c>
      <c r="J317">
        <v>943</v>
      </c>
      <c r="K317">
        <v>933</v>
      </c>
      <c r="L317" s="5">
        <v>44506</v>
      </c>
      <c r="M317" s="5">
        <v>44590</v>
      </c>
      <c r="N317" s="5">
        <v>44604</v>
      </c>
      <c r="O317" s="5">
        <v>44611</v>
      </c>
      <c r="P317" s="56">
        <v>44303</v>
      </c>
      <c r="Q317" s="39">
        <f>RANK(E317,$E$3:$E$1048576)</f>
        <v>328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4"/>
        <v>Bethany HALMY400m</v>
      </c>
      <c r="B318" t="s">
        <v>220</v>
      </c>
      <c r="C318" s="5" t="s">
        <v>26</v>
      </c>
      <c r="D318" s="5">
        <v>34830</v>
      </c>
      <c r="E318">
        <v>963</v>
      </c>
      <c r="F318" s="2">
        <v>24</v>
      </c>
      <c r="G318">
        <v>1002</v>
      </c>
      <c r="H318">
        <v>984</v>
      </c>
      <c r="I318">
        <v>956</v>
      </c>
      <c r="J318">
        <v>926</v>
      </c>
      <c r="K318">
        <v>927</v>
      </c>
      <c r="L318" s="5">
        <v>44548</v>
      </c>
      <c r="M318" s="5">
        <v>44610</v>
      </c>
      <c r="N318" s="5">
        <v>44590</v>
      </c>
      <c r="O318" s="5">
        <v>44513</v>
      </c>
      <c r="P318" s="56">
        <v>44611</v>
      </c>
      <c r="Q318" s="39">
        <f>RANK(E318,$E$3:$E$1048576)</f>
        <v>328</v>
      </c>
      <c r="R318" s="2">
        <f>VLOOKUP(C318,Quals!$A$25:$C$45,3,FALSE)</f>
        <v>1152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4"/>
        <v>Ebony NEWTON100mh</v>
      </c>
      <c r="B319" t="s">
        <v>929</v>
      </c>
      <c r="C319" s="5" t="s">
        <v>32</v>
      </c>
      <c r="D319" s="5">
        <v>44701</v>
      </c>
      <c r="E319">
        <v>963</v>
      </c>
      <c r="F319" s="2">
        <v>16</v>
      </c>
      <c r="G319">
        <v>972</v>
      </c>
      <c r="H319">
        <v>962</v>
      </c>
      <c r="I319">
        <v>968</v>
      </c>
      <c r="J319">
        <v>956</v>
      </c>
      <c r="K319">
        <v>925</v>
      </c>
      <c r="L319" s="5">
        <v>44612</v>
      </c>
      <c r="M319" s="5">
        <v>44617</v>
      </c>
      <c r="N319" s="5">
        <v>44612</v>
      </c>
      <c r="O319" s="5">
        <v>44590</v>
      </c>
      <c r="P319" s="56">
        <v>44584</v>
      </c>
      <c r="Q319" s="39">
        <f>RANK(E319,$E$3:$E$1048576)</f>
        <v>328</v>
      </c>
      <c r="R319" s="2">
        <f>VLOOKUP(C319,Quals!$A$25:$C$45,3,FALSE)</f>
        <v>1171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4"/>
        <v>Sophie LILLICRAPhigh-jump</v>
      </c>
      <c r="B320" t="s">
        <v>870</v>
      </c>
      <c r="C320" s="5" t="s">
        <v>35</v>
      </c>
      <c r="D320" s="5">
        <v>44671</v>
      </c>
      <c r="E320">
        <v>963</v>
      </c>
      <c r="F320" s="2">
        <v>13</v>
      </c>
      <c r="G320">
        <v>974</v>
      </c>
      <c r="H320">
        <v>965</v>
      </c>
      <c r="I320">
        <v>955</v>
      </c>
      <c r="J320">
        <v>936</v>
      </c>
      <c r="K320">
        <v>926</v>
      </c>
      <c r="L320" s="5">
        <v>44626</v>
      </c>
      <c r="M320" s="5">
        <v>44647</v>
      </c>
      <c r="N320" s="5">
        <v>44486</v>
      </c>
      <c r="O320" s="5">
        <v>44303</v>
      </c>
      <c r="P320" s="56">
        <v>44576</v>
      </c>
      <c r="Q320" s="39">
        <f>RANK(E320,$E$3:$E$1048576)</f>
        <v>328</v>
      </c>
      <c r="R320" s="2">
        <f>VLOOKUP(C320,Quals!$A$25:$C$45,3,FALSE)</f>
        <v>1180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4"/>
        <v>Elizabeth DINGELDEI400m</v>
      </c>
      <c r="B321" t="s">
        <v>193</v>
      </c>
      <c r="C321" s="5" t="s">
        <v>26</v>
      </c>
      <c r="D321" s="5">
        <v>35775</v>
      </c>
      <c r="E321">
        <v>962</v>
      </c>
      <c r="F321" s="2">
        <v>25</v>
      </c>
      <c r="G321">
        <v>971</v>
      </c>
      <c r="H321">
        <v>974</v>
      </c>
      <c r="I321">
        <v>962</v>
      </c>
      <c r="J321">
        <v>942</v>
      </c>
      <c r="K321">
        <v>928</v>
      </c>
      <c r="L321" s="5">
        <v>44544</v>
      </c>
      <c r="M321" s="5">
        <v>44612</v>
      </c>
      <c r="N321" s="5">
        <v>44590</v>
      </c>
      <c r="O321" s="5">
        <v>44301</v>
      </c>
      <c r="P321" s="56">
        <v>44534</v>
      </c>
      <c r="Q321" s="39">
        <f>RANK(E321,$E$3:$E$1048576)</f>
        <v>332</v>
      </c>
      <c r="R321" s="2">
        <f>VLOOKUP(C321,Quals!$A$25:$C$45,3,FALSE)</f>
        <v>1152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4"/>
        <v>Allegra MCGIVERN3000msc</v>
      </c>
      <c r="B322" t="s">
        <v>913</v>
      </c>
      <c r="C322" s="5" t="s">
        <v>34</v>
      </c>
      <c r="D322" s="5">
        <v>38600</v>
      </c>
      <c r="E322">
        <v>962</v>
      </c>
      <c r="F322" s="2">
        <v>20</v>
      </c>
      <c r="G322">
        <v>965</v>
      </c>
      <c r="H322">
        <v>948</v>
      </c>
      <c r="I322">
        <v>939</v>
      </c>
      <c r="L322" s="5">
        <v>44625</v>
      </c>
      <c r="M322" s="5">
        <v>44619</v>
      </c>
      <c r="N322" s="5">
        <v>44581</v>
      </c>
      <c r="O322" s="5"/>
      <c r="P322" s="56"/>
      <c r="Q322" s="39">
        <f>RANK(E322,$E$3:$E$1048576)</f>
        <v>332</v>
      </c>
      <c r="R322" s="2">
        <f>VLOOKUP(C322,Quals!$A$25:$C$45,3,FALSE)</f>
        <v>1169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4"/>
        <v>Brianna LEUNGhigh-jump</v>
      </c>
      <c r="B323" t="s">
        <v>378</v>
      </c>
      <c r="C323" s="5" t="s">
        <v>35</v>
      </c>
      <c r="D323" s="5">
        <v>44701</v>
      </c>
      <c r="E323">
        <v>962</v>
      </c>
      <c r="F323" s="2">
        <v>14</v>
      </c>
      <c r="G323">
        <v>1004</v>
      </c>
      <c r="H323">
        <v>994</v>
      </c>
      <c r="I323">
        <v>926</v>
      </c>
      <c r="J323">
        <v>916</v>
      </c>
      <c r="K323">
        <v>926</v>
      </c>
      <c r="L323" s="5">
        <v>44303</v>
      </c>
      <c r="M323" s="5">
        <v>44513</v>
      </c>
      <c r="N323" s="5">
        <v>44626</v>
      </c>
      <c r="O323" s="5">
        <v>44486</v>
      </c>
      <c r="P323" s="56">
        <v>44576</v>
      </c>
      <c r="Q323" s="39">
        <f>RANK(E323,$E$3:$E$1048576)</f>
        <v>332</v>
      </c>
      <c r="R323" s="2">
        <f>VLOOKUP(C323,Quals!$A$25:$C$45,3,FALSE)</f>
        <v>1180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5">B324&amp;C324</f>
        <v>Bailee-Anne TEWAKE100m</v>
      </c>
      <c r="B324" t="s">
        <v>153</v>
      </c>
      <c r="C324" s="5" t="s">
        <v>2</v>
      </c>
      <c r="D324" s="5">
        <v>44732</v>
      </c>
      <c r="E324">
        <v>961</v>
      </c>
      <c r="F324" s="2">
        <v>56</v>
      </c>
      <c r="G324">
        <v>984</v>
      </c>
      <c r="H324">
        <v>960</v>
      </c>
      <c r="I324">
        <v>938</v>
      </c>
      <c r="J324">
        <v>948</v>
      </c>
      <c r="K324">
        <v>939</v>
      </c>
      <c r="L324" s="5">
        <v>44471</v>
      </c>
      <c r="M324" s="5">
        <v>44282</v>
      </c>
      <c r="N324" s="5">
        <v>44485</v>
      </c>
      <c r="O324" s="5">
        <v>44576</v>
      </c>
      <c r="P324" s="56">
        <v>44625</v>
      </c>
      <c r="Q324" s="39">
        <f>RANK(E324,$E$3:$E$1048576)</f>
        <v>335</v>
      </c>
      <c r="R324" s="2">
        <f>VLOOKUP(C324,Quals!$A$25:$C$45,3,FALSE)</f>
        <v>1167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5"/>
        <v>Jessica MCMANUS800m</v>
      </c>
      <c r="B325" t="s">
        <v>264</v>
      </c>
      <c r="C325" s="5" t="s">
        <v>27</v>
      </c>
      <c r="D325" s="5">
        <v>44701</v>
      </c>
      <c r="E325">
        <v>961</v>
      </c>
      <c r="F325" s="2">
        <v>23</v>
      </c>
      <c r="G325">
        <v>967</v>
      </c>
      <c r="H325">
        <v>951</v>
      </c>
      <c r="I325">
        <v>939</v>
      </c>
      <c r="J325">
        <v>936</v>
      </c>
      <c r="K325">
        <v>925</v>
      </c>
      <c r="L325" s="5">
        <v>44604</v>
      </c>
      <c r="M325" s="5">
        <v>44597</v>
      </c>
      <c r="N325" s="5">
        <v>44612</v>
      </c>
      <c r="O325" s="5">
        <v>44286</v>
      </c>
      <c r="P325" s="56">
        <v>44632</v>
      </c>
      <c r="Q325" s="39">
        <f>RANK(E325,$E$3:$E$1048576)</f>
        <v>335</v>
      </c>
      <c r="R325" s="2">
        <f>VLOOKUP(C325,Quals!$A$25:$C$45,3,FALSE)</f>
        <v>1171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5"/>
        <v>Abbey BADROCK100mh</v>
      </c>
      <c r="B326" t="s">
        <v>930</v>
      </c>
      <c r="C326" s="6" t="s">
        <v>32</v>
      </c>
      <c r="D326" s="5">
        <v>36481</v>
      </c>
      <c r="E326">
        <v>961</v>
      </c>
      <c r="F326" s="2">
        <v>17</v>
      </c>
      <c r="G326">
        <v>981</v>
      </c>
      <c r="H326">
        <v>964</v>
      </c>
      <c r="I326">
        <v>936</v>
      </c>
      <c r="J326">
        <v>928</v>
      </c>
      <c r="K326">
        <v>926</v>
      </c>
      <c r="L326" s="5">
        <v>44632</v>
      </c>
      <c r="M326" s="5">
        <v>44611</v>
      </c>
      <c r="N326" s="5">
        <v>44520</v>
      </c>
      <c r="O326" s="5">
        <v>44534</v>
      </c>
      <c r="P326" s="56">
        <v>44583</v>
      </c>
      <c r="Q326" s="39">
        <f>RANK(E326,$E$3:$E$1048576)</f>
        <v>335</v>
      </c>
      <c r="R326" s="2">
        <f>VLOOKUP(C326,Quals!$A$25:$C$45,3,FALSE)</f>
        <v>1171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5"/>
        <v>Lily WINWARD1500m</v>
      </c>
      <c r="B327" t="s">
        <v>285</v>
      </c>
      <c r="C327" s="5" t="s">
        <v>28</v>
      </c>
      <c r="D327" s="5">
        <v>44701</v>
      </c>
      <c r="E327">
        <v>960</v>
      </c>
      <c r="F327" s="2">
        <v>21</v>
      </c>
      <c r="G327">
        <v>971</v>
      </c>
      <c r="H327">
        <v>960</v>
      </c>
      <c r="I327">
        <v>959</v>
      </c>
      <c r="J327">
        <v>935</v>
      </c>
      <c r="K327">
        <v>925</v>
      </c>
      <c r="L327" s="5">
        <v>44542</v>
      </c>
      <c r="M327" s="5">
        <v>44590</v>
      </c>
      <c r="N327" s="5">
        <v>44581</v>
      </c>
      <c r="O327" s="5">
        <v>44618</v>
      </c>
      <c r="P327" s="56">
        <v>44610</v>
      </c>
      <c r="Q327" s="39">
        <f>RANK(E327,$E$3:$E$1048576)</f>
        <v>338</v>
      </c>
      <c r="R327" s="2">
        <f>VLOOKUP(C327,Quals!$A$25:$C$45,3,FALSE)</f>
        <v>1172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5"/>
        <v>Ellaby HANSEN3000msc</v>
      </c>
      <c r="B328" t="s">
        <v>304</v>
      </c>
      <c r="C328" s="5" t="s">
        <v>34</v>
      </c>
      <c r="D328" s="5">
        <v>44612</v>
      </c>
      <c r="E328">
        <v>960</v>
      </c>
      <c r="F328" s="2">
        <v>21</v>
      </c>
      <c r="G328">
        <v>970</v>
      </c>
      <c r="H328">
        <v>942</v>
      </c>
      <c r="I328">
        <v>926</v>
      </c>
      <c r="L328" s="5">
        <v>44622</v>
      </c>
      <c r="M328" s="5">
        <v>44568</v>
      </c>
      <c r="N328" s="5">
        <v>44612</v>
      </c>
      <c r="O328" s="5"/>
      <c r="P328" s="56"/>
      <c r="Q328" s="39">
        <f>RANK(E328,$E$3:$E$1048576)</f>
        <v>338</v>
      </c>
      <c r="R328" s="2">
        <f>VLOOKUP(C328,Quals!$A$25:$C$45,3,FALSE)</f>
        <v>1169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5"/>
        <v>Oceana D'ABBShigh-jump</v>
      </c>
      <c r="B329" t="s">
        <v>403</v>
      </c>
      <c r="C329" s="5" t="s">
        <v>35</v>
      </c>
      <c r="D329" s="5">
        <v>44701</v>
      </c>
      <c r="E329">
        <v>960</v>
      </c>
      <c r="F329" s="2">
        <v>15</v>
      </c>
      <c r="G329">
        <v>974</v>
      </c>
      <c r="H329">
        <v>926</v>
      </c>
      <c r="I329">
        <v>926</v>
      </c>
      <c r="J329">
        <v>926</v>
      </c>
      <c r="K329">
        <v>926</v>
      </c>
      <c r="L329" s="5">
        <v>44526</v>
      </c>
      <c r="M329" s="5">
        <v>44653</v>
      </c>
      <c r="N329" s="5">
        <v>44612</v>
      </c>
      <c r="O329" s="5">
        <v>44498</v>
      </c>
      <c r="P329" s="56">
        <v>44533</v>
      </c>
      <c r="Q329" s="39">
        <f>RANK(E329,$E$3:$E$1048576)</f>
        <v>338</v>
      </c>
      <c r="R329" s="2">
        <f>VLOOKUP(C329,Quals!$A$25:$C$45,3,FALSE)</f>
        <v>1180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5"/>
        <v>Kimberly MULHALLdiscus-throw</v>
      </c>
      <c r="B330" t="s">
        <v>444</v>
      </c>
      <c r="C330" t="s">
        <v>40</v>
      </c>
      <c r="D330" s="5">
        <v>33247</v>
      </c>
      <c r="E330">
        <v>959</v>
      </c>
      <c r="F330" s="2">
        <v>5</v>
      </c>
      <c r="G330">
        <v>996</v>
      </c>
      <c r="H330">
        <v>863</v>
      </c>
      <c r="I330">
        <v>891</v>
      </c>
      <c r="J330">
        <v>887</v>
      </c>
      <c r="K330">
        <v>887</v>
      </c>
      <c r="L330" s="5">
        <v>43643</v>
      </c>
      <c r="M330" s="5">
        <v>44653</v>
      </c>
      <c r="N330" s="5">
        <v>44388</v>
      </c>
      <c r="O330" s="5">
        <v>44577</v>
      </c>
      <c r="P330" s="56">
        <v>44584</v>
      </c>
      <c r="Q330" s="39">
        <f>RANK(E330,$E$3:$E$1048576)</f>
        <v>341</v>
      </c>
      <c r="R330" s="2">
        <f>VLOOKUP(C330,Quals!$A$25:$C$45,3,FALSE)</f>
        <v>1136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5"/>
        <v>Sundance FULLER200m</v>
      </c>
      <c r="B331" t="s">
        <v>154</v>
      </c>
      <c r="C331" s="5" t="s">
        <v>25</v>
      </c>
      <c r="D331" s="5">
        <v>37208</v>
      </c>
      <c r="E331">
        <v>958</v>
      </c>
      <c r="F331" s="2">
        <v>41</v>
      </c>
      <c r="G331">
        <v>993</v>
      </c>
      <c r="H331">
        <v>975</v>
      </c>
      <c r="I331">
        <v>949</v>
      </c>
      <c r="J331">
        <v>945</v>
      </c>
      <c r="K331">
        <v>930</v>
      </c>
      <c r="L331" s="5">
        <v>44612</v>
      </c>
      <c r="M331" s="5">
        <v>44304</v>
      </c>
      <c r="N331" s="5">
        <v>44304</v>
      </c>
      <c r="O331" s="5">
        <v>44612</v>
      </c>
      <c r="P331" s="56">
        <v>44591</v>
      </c>
      <c r="Q331" s="39">
        <f>RANK(E331,$E$3:$E$1048576)</f>
        <v>342</v>
      </c>
      <c r="R331" s="2">
        <f>VLOOKUP(C331,Quals!$A$25:$C$45,3,FALSE)</f>
        <v>1155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5"/>
        <v>Kiani ALLEN200m</v>
      </c>
      <c r="B332" t="s">
        <v>132</v>
      </c>
      <c r="C332" s="6" t="s">
        <v>25</v>
      </c>
      <c r="D332" s="5">
        <v>36340</v>
      </c>
      <c r="E332">
        <v>958</v>
      </c>
      <c r="F332" s="2">
        <v>42</v>
      </c>
      <c r="G332">
        <v>973</v>
      </c>
      <c r="H332">
        <v>955</v>
      </c>
      <c r="I332">
        <v>956</v>
      </c>
      <c r="J332">
        <v>934</v>
      </c>
      <c r="K332">
        <v>920</v>
      </c>
      <c r="L332" s="5">
        <v>44576</v>
      </c>
      <c r="M332" s="5">
        <v>44582</v>
      </c>
      <c r="N332" s="5">
        <v>44302</v>
      </c>
      <c r="O332" s="5">
        <v>44587</v>
      </c>
      <c r="P332" s="56">
        <v>44520</v>
      </c>
      <c r="Q332" s="39">
        <f>RANK(E332,$E$3:$E$1048576)</f>
        <v>342</v>
      </c>
      <c r="R332" s="2">
        <f>VLOOKUP(C332,Quals!$A$25:$C$45,3,FALSE)</f>
        <v>1155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5"/>
        <v>Damita BETHAM200m</v>
      </c>
      <c r="B333" t="s">
        <v>191</v>
      </c>
      <c r="C333" s="5" t="s">
        <v>25</v>
      </c>
      <c r="D333" s="5">
        <v>38799</v>
      </c>
      <c r="E333">
        <v>958</v>
      </c>
      <c r="F333" s="2">
        <v>43</v>
      </c>
      <c r="G333">
        <v>971</v>
      </c>
      <c r="H333">
        <v>956</v>
      </c>
      <c r="I333">
        <v>956</v>
      </c>
      <c r="J333">
        <v>943</v>
      </c>
      <c r="K333">
        <v>952</v>
      </c>
      <c r="L333" s="5">
        <v>44540</v>
      </c>
      <c r="M333" s="5">
        <v>44300</v>
      </c>
      <c r="N333" s="5">
        <v>44548</v>
      </c>
      <c r="O333" s="5">
        <v>44619</v>
      </c>
      <c r="P333" s="56">
        <v>44619</v>
      </c>
      <c r="Q333" s="39">
        <f>RANK(E333,$E$3:$E$1048576)</f>
        <v>342</v>
      </c>
      <c r="R333" s="2">
        <f>VLOOKUP(C333,Quals!$A$25:$C$45,3,FALSE)</f>
        <v>1155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5"/>
        <v>Emma O'REILLY400m</v>
      </c>
      <c r="B334" t="s">
        <v>227</v>
      </c>
      <c r="C334" t="s">
        <v>26</v>
      </c>
      <c r="D334" s="5">
        <v>37635</v>
      </c>
      <c r="E334">
        <v>958</v>
      </c>
      <c r="F334" s="2">
        <v>26</v>
      </c>
      <c r="G334">
        <v>973</v>
      </c>
      <c r="H334">
        <v>961</v>
      </c>
      <c r="I334">
        <v>959</v>
      </c>
      <c r="J334">
        <v>942</v>
      </c>
      <c r="K334">
        <v>938</v>
      </c>
      <c r="L334" s="5">
        <v>44618</v>
      </c>
      <c r="M334" s="5">
        <v>44610</v>
      </c>
      <c r="N334" s="5">
        <v>44611</v>
      </c>
      <c r="O334" s="5">
        <v>44513</v>
      </c>
      <c r="P334" s="56">
        <v>44617</v>
      </c>
      <c r="Q334" s="39">
        <f>RANK(E334,$E$3:$E$1048576)</f>
        <v>342</v>
      </c>
      <c r="R334" s="2">
        <f>VLOOKUP(C334,Quals!$A$25:$C$45,3,FALSE)</f>
        <v>1152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5"/>
        <v>Chiara SANTIGLIA200m</v>
      </c>
      <c r="B335" t="s">
        <v>144</v>
      </c>
      <c r="C335" s="5" t="s">
        <v>25</v>
      </c>
      <c r="D335" s="5">
        <v>44640</v>
      </c>
      <c r="E335">
        <v>957</v>
      </c>
      <c r="F335" s="2">
        <v>44</v>
      </c>
      <c r="G335">
        <v>981</v>
      </c>
      <c r="H335">
        <v>957</v>
      </c>
      <c r="I335">
        <v>956</v>
      </c>
      <c r="J335">
        <v>950</v>
      </c>
      <c r="K335">
        <v>941</v>
      </c>
      <c r="L335" s="5">
        <v>44602</v>
      </c>
      <c r="M335" s="5">
        <v>44544</v>
      </c>
      <c r="N335" s="5">
        <v>44591</v>
      </c>
      <c r="O335" s="5">
        <v>44300</v>
      </c>
      <c r="P335" s="56">
        <v>44591</v>
      </c>
      <c r="Q335" s="39">
        <f>RANK(E335,$E$3:$E$1048576)</f>
        <v>346</v>
      </c>
      <c r="R335" s="2">
        <f>VLOOKUP(C335,Quals!$A$25:$C$45,3,FALSE)</f>
        <v>1155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5"/>
        <v>Taneille CRASEhigh-jump</v>
      </c>
      <c r="B336" t="s">
        <v>340</v>
      </c>
      <c r="C336" s="5" t="s">
        <v>35</v>
      </c>
      <c r="D336" s="5">
        <v>34623</v>
      </c>
      <c r="E336">
        <v>957</v>
      </c>
      <c r="F336" s="2">
        <v>16</v>
      </c>
      <c r="G336">
        <v>1004</v>
      </c>
      <c r="H336">
        <v>955</v>
      </c>
      <c r="I336">
        <v>936</v>
      </c>
      <c r="J336">
        <v>926</v>
      </c>
      <c r="K336">
        <v>936</v>
      </c>
      <c r="L336" s="5">
        <v>44548</v>
      </c>
      <c r="M336" s="5">
        <v>44463</v>
      </c>
      <c r="N336" s="5">
        <v>44534</v>
      </c>
      <c r="O336" s="5">
        <v>44626</v>
      </c>
      <c r="P336" s="56">
        <v>44652</v>
      </c>
      <c r="Q336" s="39">
        <f>RANK(E336,$E$3:$E$1048576)</f>
        <v>346</v>
      </c>
      <c r="R336" s="2">
        <f>VLOOKUP(C336,Quals!$A$25:$C$45,3,FALSE)</f>
        <v>1180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5"/>
        <v>Sundance FULLER100m</v>
      </c>
      <c r="B337" t="s">
        <v>154</v>
      </c>
      <c r="C337" s="5" t="s">
        <v>2</v>
      </c>
      <c r="D337" s="5">
        <v>37208</v>
      </c>
      <c r="E337">
        <v>956</v>
      </c>
      <c r="F337" s="2">
        <v>57</v>
      </c>
      <c r="G337">
        <v>972</v>
      </c>
      <c r="H337">
        <v>954</v>
      </c>
      <c r="I337">
        <v>954</v>
      </c>
      <c r="J337">
        <v>952</v>
      </c>
      <c r="K337">
        <v>948</v>
      </c>
      <c r="L337" s="5">
        <v>44597</v>
      </c>
      <c r="M337" s="5">
        <v>44548</v>
      </c>
      <c r="N337" s="5">
        <v>44590</v>
      </c>
      <c r="O337" s="5">
        <v>44282</v>
      </c>
      <c r="P337" s="56">
        <v>44611</v>
      </c>
      <c r="Q337" s="39">
        <f>RANK(E337,$E$3:$E$1048576)</f>
        <v>348</v>
      </c>
      <c r="R337" s="2">
        <f>VLOOKUP(C337,Quals!$A$25:$C$45,3,FALSE)</f>
        <v>1167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5"/>
        <v>Kayla LEMM200m</v>
      </c>
      <c r="B338" t="s">
        <v>160</v>
      </c>
      <c r="C338" s="6" t="s">
        <v>25</v>
      </c>
      <c r="D338" s="5">
        <v>1996</v>
      </c>
      <c r="E338">
        <v>956</v>
      </c>
      <c r="F338" s="2">
        <v>45</v>
      </c>
      <c r="G338">
        <v>961</v>
      </c>
      <c r="H338">
        <v>965</v>
      </c>
      <c r="I338">
        <v>949</v>
      </c>
      <c r="J338">
        <v>931</v>
      </c>
      <c r="K338">
        <v>943</v>
      </c>
      <c r="L338" s="5">
        <v>44612</v>
      </c>
      <c r="M338" s="5">
        <v>44304</v>
      </c>
      <c r="N338" s="5">
        <v>44632</v>
      </c>
      <c r="O338" s="5">
        <v>44576</v>
      </c>
      <c r="P338" s="56">
        <v>44604</v>
      </c>
      <c r="Q338" s="39">
        <f>RANK(E338,$E$3:$E$1048576)</f>
        <v>348</v>
      </c>
      <c r="R338" s="2">
        <f>VLOOKUP(C338,Quals!$A$25:$C$45,3,FALSE)</f>
        <v>1155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5"/>
        <v>Lucy TWIGG100m</v>
      </c>
      <c r="B339" t="s">
        <v>156</v>
      </c>
      <c r="C339" s="5" t="s">
        <v>2</v>
      </c>
      <c r="D339" s="5">
        <v>44671</v>
      </c>
      <c r="E339">
        <v>955</v>
      </c>
      <c r="F339" s="2">
        <v>58</v>
      </c>
      <c r="G339">
        <v>980</v>
      </c>
      <c r="H339">
        <v>972</v>
      </c>
      <c r="I339">
        <v>950</v>
      </c>
      <c r="J339">
        <v>941</v>
      </c>
      <c r="K339">
        <v>931</v>
      </c>
      <c r="L339" s="5">
        <v>44548</v>
      </c>
      <c r="M339" s="5">
        <v>44534</v>
      </c>
      <c r="N339" s="5">
        <v>44471</v>
      </c>
      <c r="O339" s="5">
        <v>44597</v>
      </c>
      <c r="P339" s="56">
        <v>44464</v>
      </c>
      <c r="Q339" s="39">
        <f>RANK(E339,$E$3:$E$1048576)</f>
        <v>350</v>
      </c>
      <c r="R339" s="2">
        <f>VLOOKUP(C339,Quals!$A$25:$C$45,3,FALSE)</f>
        <v>1167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5"/>
        <v>Nicole BERRIDGE100m</v>
      </c>
      <c r="B340" t="s">
        <v>150</v>
      </c>
      <c r="C340" s="5" t="s">
        <v>2</v>
      </c>
      <c r="D340" s="5">
        <v>1988</v>
      </c>
      <c r="E340">
        <v>955</v>
      </c>
      <c r="F340" s="2">
        <v>59</v>
      </c>
      <c r="G340">
        <v>980</v>
      </c>
      <c r="H340">
        <v>956</v>
      </c>
      <c r="I340">
        <v>962</v>
      </c>
      <c r="J340">
        <v>931</v>
      </c>
      <c r="K340">
        <v>931</v>
      </c>
      <c r="L340" s="5">
        <v>44289</v>
      </c>
      <c r="M340" s="5">
        <v>44282</v>
      </c>
      <c r="N340" s="5">
        <v>44548</v>
      </c>
      <c r="O340" s="5">
        <v>44303</v>
      </c>
      <c r="P340" s="56">
        <v>44590</v>
      </c>
      <c r="Q340" s="39">
        <f>RANK(E340,$E$3:$E$1048576)</f>
        <v>350</v>
      </c>
      <c r="R340" s="2">
        <f>VLOOKUP(C340,Quals!$A$25:$C$45,3,FALSE)</f>
        <v>1167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5"/>
        <v>Emma MATTHEWS100m</v>
      </c>
      <c r="B341" t="s">
        <v>158</v>
      </c>
      <c r="C341" s="5" t="s">
        <v>2</v>
      </c>
      <c r="D341" s="5">
        <v>44640</v>
      </c>
      <c r="E341">
        <v>955</v>
      </c>
      <c r="F341" s="2">
        <v>60</v>
      </c>
      <c r="G341">
        <v>967</v>
      </c>
      <c r="H341">
        <v>959</v>
      </c>
      <c r="I341">
        <v>954</v>
      </c>
      <c r="J341">
        <v>948</v>
      </c>
      <c r="K341">
        <v>946</v>
      </c>
      <c r="L341" s="5">
        <v>44289</v>
      </c>
      <c r="M341" s="5">
        <v>44576</v>
      </c>
      <c r="N341" s="5">
        <v>44548</v>
      </c>
      <c r="O341" s="5">
        <v>44597</v>
      </c>
      <c r="P341" s="56">
        <v>44597</v>
      </c>
      <c r="Q341" s="39">
        <f>RANK(E341,$E$3:$E$1048576)</f>
        <v>350</v>
      </c>
      <c r="R341" s="2">
        <f>VLOOKUP(C341,Quals!$A$25:$C$45,3,FALSE)</f>
        <v>1167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5"/>
        <v>Tiana SOLLEYheptathlon</v>
      </c>
      <c r="B342" t="s">
        <v>942</v>
      </c>
      <c r="C342" s="6" t="s">
        <v>43</v>
      </c>
      <c r="D342" s="5">
        <v>1998</v>
      </c>
      <c r="E342">
        <v>955</v>
      </c>
      <c r="F342" s="2">
        <v>5</v>
      </c>
      <c r="G342">
        <v>913</v>
      </c>
      <c r="H342">
        <v>902</v>
      </c>
      <c r="L342" s="5">
        <v>44653</v>
      </c>
      <c r="M342" s="5">
        <v>44549</v>
      </c>
      <c r="N342" s="5"/>
      <c r="O342" s="5"/>
      <c r="P342" s="56"/>
      <c r="Q342" s="39">
        <f>RANK(E342,$E$3:$E$1048576)</f>
        <v>350</v>
      </c>
      <c r="R342" s="2">
        <f>VLOOKUP(C342,Quals!$A$25:$C$45,3,FALSE)</f>
        <v>1158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5"/>
        <v>Olivia HONEY100m</v>
      </c>
      <c r="B343" t="s">
        <v>148</v>
      </c>
      <c r="C343" t="s">
        <v>2</v>
      </c>
      <c r="D343" s="5">
        <v>37181</v>
      </c>
      <c r="E343">
        <v>954</v>
      </c>
      <c r="F343" s="2">
        <v>61</v>
      </c>
      <c r="G343">
        <v>997</v>
      </c>
      <c r="H343">
        <v>984</v>
      </c>
      <c r="I343">
        <v>950</v>
      </c>
      <c r="J343">
        <v>920</v>
      </c>
      <c r="K343">
        <v>910</v>
      </c>
      <c r="L343" s="5">
        <v>44544</v>
      </c>
      <c r="M343" s="5">
        <v>44294</v>
      </c>
      <c r="N343" s="5">
        <v>44285</v>
      </c>
      <c r="O343" s="5">
        <v>44576</v>
      </c>
      <c r="P343" s="56">
        <v>44602</v>
      </c>
      <c r="Q343" s="39">
        <f>RANK(E343,$E$3:$E$1048576)</f>
        <v>354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5"/>
        <v>Kiara FIORAVANTI100m</v>
      </c>
      <c r="B344" t="s">
        <v>173</v>
      </c>
      <c r="C344" t="s">
        <v>2</v>
      </c>
      <c r="D344" s="5">
        <v>1997</v>
      </c>
      <c r="E344">
        <v>954</v>
      </c>
      <c r="F344" s="2">
        <v>62</v>
      </c>
      <c r="G344">
        <v>972</v>
      </c>
      <c r="H344">
        <v>962</v>
      </c>
      <c r="I344">
        <v>960</v>
      </c>
      <c r="J344">
        <v>946</v>
      </c>
      <c r="K344">
        <v>931</v>
      </c>
      <c r="L344" s="5">
        <v>44527</v>
      </c>
      <c r="M344" s="5">
        <v>44548</v>
      </c>
      <c r="N344" s="5">
        <v>44597</v>
      </c>
      <c r="O344" s="5">
        <v>44625</v>
      </c>
      <c r="P344" s="56">
        <v>44611</v>
      </c>
      <c r="Q344" s="39">
        <f>RANK(E344,$E$3:$E$1048576)</f>
        <v>354</v>
      </c>
      <c r="R344" s="2">
        <f>VLOOKUP(C344,Quals!$A$25:$C$45,3,FALSE)</f>
        <v>1167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5"/>
        <v>Danielle GRAHAM1500m</v>
      </c>
      <c r="B345" t="s">
        <v>284</v>
      </c>
      <c r="C345" s="5" t="s">
        <v>28</v>
      </c>
      <c r="D345" s="5">
        <v>44762</v>
      </c>
      <c r="E345">
        <v>954</v>
      </c>
      <c r="F345" s="2">
        <v>22</v>
      </c>
      <c r="G345">
        <v>980</v>
      </c>
      <c r="H345">
        <v>969</v>
      </c>
      <c r="I345">
        <v>934</v>
      </c>
      <c r="J345">
        <v>917</v>
      </c>
      <c r="K345">
        <v>912</v>
      </c>
      <c r="L345" s="5">
        <v>44281</v>
      </c>
      <c r="M345" s="5">
        <v>44298</v>
      </c>
      <c r="N345" s="5">
        <v>44589</v>
      </c>
      <c r="O345" s="5">
        <v>44498</v>
      </c>
      <c r="P345" s="56">
        <v>44603</v>
      </c>
      <c r="Q345" s="39">
        <f>RANK(E345,$E$3:$E$1048576)</f>
        <v>354</v>
      </c>
      <c r="R345" s="2">
        <f>VLOOKUP(C345,Quals!$A$25:$C$45,3,FALSE)</f>
        <v>1172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5"/>
        <v>Ella TOBIN400m</v>
      </c>
      <c r="B346" t="s">
        <v>202</v>
      </c>
      <c r="C346" s="5" t="s">
        <v>26</v>
      </c>
      <c r="D346" s="5">
        <v>44671</v>
      </c>
      <c r="E346">
        <v>953</v>
      </c>
      <c r="F346" s="2">
        <v>27</v>
      </c>
      <c r="G346">
        <v>983</v>
      </c>
      <c r="H346">
        <v>957</v>
      </c>
      <c r="I346">
        <v>943</v>
      </c>
      <c r="J346">
        <v>940</v>
      </c>
      <c r="K346">
        <v>927</v>
      </c>
      <c r="L346" s="5">
        <v>44612</v>
      </c>
      <c r="M346" s="5">
        <v>44303</v>
      </c>
      <c r="N346" s="5">
        <v>44569</v>
      </c>
      <c r="O346" s="5">
        <v>44590</v>
      </c>
      <c r="P346" s="56">
        <v>44302</v>
      </c>
      <c r="Q346" s="39">
        <f>RANK(E346,$E$3:$E$1048576)</f>
        <v>357</v>
      </c>
      <c r="R346" s="2">
        <f>VLOOKUP(C346,Quals!$A$25:$C$45,3,FALSE)</f>
        <v>1152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5"/>
        <v>Shahd MOHAMED400m</v>
      </c>
      <c r="B347" t="s">
        <v>226</v>
      </c>
      <c r="C347" s="5" t="s">
        <v>26</v>
      </c>
      <c r="D347" s="5">
        <v>37880</v>
      </c>
      <c r="E347">
        <v>953</v>
      </c>
      <c r="F347" s="2">
        <v>28</v>
      </c>
      <c r="G347">
        <v>962</v>
      </c>
      <c r="H347">
        <v>945</v>
      </c>
      <c r="I347">
        <v>954</v>
      </c>
      <c r="J347">
        <v>945</v>
      </c>
      <c r="K347">
        <v>927</v>
      </c>
      <c r="L347" s="5">
        <v>44612</v>
      </c>
      <c r="M347" s="5">
        <v>44625</v>
      </c>
      <c r="N347" s="5">
        <v>44632</v>
      </c>
      <c r="O347" s="5">
        <v>44298</v>
      </c>
      <c r="P347" s="56">
        <v>44583</v>
      </c>
      <c r="Q347" s="39">
        <f>RANK(E347,$E$3:$E$1048576)</f>
        <v>357</v>
      </c>
      <c r="R347" s="2">
        <f>VLOOKUP(C347,Quals!$A$25:$C$45,3,FALSE)</f>
        <v>1152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5"/>
        <v>Georgia TAYLERpole-vault</v>
      </c>
      <c r="B348" t="s">
        <v>432</v>
      </c>
      <c r="C348" s="5" t="s">
        <v>36</v>
      </c>
      <c r="D348" s="5">
        <v>38208</v>
      </c>
      <c r="E348">
        <v>953</v>
      </c>
      <c r="F348" s="2">
        <v>11</v>
      </c>
      <c r="G348">
        <v>960</v>
      </c>
      <c r="H348">
        <v>944</v>
      </c>
      <c r="I348">
        <v>944</v>
      </c>
      <c r="J348">
        <v>929</v>
      </c>
      <c r="K348">
        <v>898</v>
      </c>
      <c r="L348" s="5">
        <v>44583</v>
      </c>
      <c r="M348" s="5">
        <v>44609</v>
      </c>
      <c r="N348" s="5">
        <v>44646</v>
      </c>
      <c r="O348" s="5">
        <v>44304</v>
      </c>
      <c r="P348" s="56">
        <v>44303</v>
      </c>
      <c r="Q348" s="39">
        <f>RANK(E348,$E$3:$E$1048576)</f>
        <v>357</v>
      </c>
      <c r="R348" s="2">
        <f>VLOOKUP(C348,Quals!$A$25:$C$45,3,FALSE)</f>
        <v>1177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5"/>
        <v>Morgan KELAHER100m</v>
      </c>
      <c r="B349" t="s">
        <v>151</v>
      </c>
      <c r="C349" t="s">
        <v>2</v>
      </c>
      <c r="D349" s="5">
        <v>44640</v>
      </c>
      <c r="E349">
        <v>952</v>
      </c>
      <c r="F349" s="2">
        <v>63</v>
      </c>
      <c r="G349">
        <v>970</v>
      </c>
      <c r="H349">
        <v>962</v>
      </c>
      <c r="I349">
        <v>956</v>
      </c>
      <c r="J349">
        <v>943</v>
      </c>
      <c r="K349">
        <v>933</v>
      </c>
      <c r="L349" s="5">
        <v>44289</v>
      </c>
      <c r="M349" s="5">
        <v>44282</v>
      </c>
      <c r="N349" s="5">
        <v>44298</v>
      </c>
      <c r="O349" s="5">
        <v>44308</v>
      </c>
      <c r="P349" s="56">
        <v>44307</v>
      </c>
      <c r="Q349" s="39">
        <f>RANK(E349,$E$3:$E$1048576)</f>
        <v>360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5"/>
        <v>Nyajima JOCK200m</v>
      </c>
      <c r="B350" t="s">
        <v>198</v>
      </c>
      <c r="C350" s="5" t="s">
        <v>25</v>
      </c>
      <c r="D350" s="5">
        <v>44612</v>
      </c>
      <c r="E350">
        <v>952</v>
      </c>
      <c r="F350" s="2">
        <v>46</v>
      </c>
      <c r="G350">
        <v>972</v>
      </c>
      <c r="H350">
        <v>951</v>
      </c>
      <c r="I350">
        <v>927</v>
      </c>
      <c r="J350">
        <v>923</v>
      </c>
      <c r="K350">
        <v>938</v>
      </c>
      <c r="L350" s="5">
        <v>44637</v>
      </c>
      <c r="M350" s="5">
        <v>44625</v>
      </c>
      <c r="N350" s="5">
        <v>44618</v>
      </c>
      <c r="O350" s="5">
        <v>44591</v>
      </c>
      <c r="P350" s="56">
        <v>44617</v>
      </c>
      <c r="Q350" s="39">
        <f>RANK(E350,$E$3:$E$1048576)</f>
        <v>360</v>
      </c>
      <c r="R350" s="2">
        <f>VLOOKUP(C350,Quals!$A$25:$C$45,3,FALSE)</f>
        <v>1155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5"/>
        <v>Sophie COUGHLIN5000m</v>
      </c>
      <c r="B351" t="s">
        <v>301</v>
      </c>
      <c r="C351" t="s">
        <v>29</v>
      </c>
      <c r="D351" s="5">
        <v>37286</v>
      </c>
      <c r="E351">
        <v>952</v>
      </c>
      <c r="F351" s="2">
        <v>19</v>
      </c>
      <c r="G351">
        <v>974</v>
      </c>
      <c r="H351">
        <v>941</v>
      </c>
      <c r="I351">
        <v>931</v>
      </c>
      <c r="L351" s="5">
        <v>44628</v>
      </c>
      <c r="M351" s="5">
        <v>44537</v>
      </c>
      <c r="N351" s="5">
        <v>44525</v>
      </c>
      <c r="O351" s="5"/>
      <c r="P351" s="56"/>
      <c r="Q351" s="39">
        <f>RANK(E351,$E$3:$E$1048576)</f>
        <v>360</v>
      </c>
      <c r="R351" s="2">
        <f>VLOOKUP(C351,Quals!$A$25:$C$45,3,FALSE)</f>
        <v>1145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5"/>
        <v>Grace KELLY100m</v>
      </c>
      <c r="B352" t="s">
        <v>147</v>
      </c>
      <c r="C352" t="s">
        <v>2</v>
      </c>
      <c r="D352" s="5">
        <v>44732</v>
      </c>
      <c r="E352">
        <v>951</v>
      </c>
      <c r="F352" s="2">
        <v>64</v>
      </c>
      <c r="G352">
        <v>966</v>
      </c>
      <c r="H352">
        <v>958</v>
      </c>
      <c r="I352">
        <v>934</v>
      </c>
      <c r="J352">
        <v>940</v>
      </c>
      <c r="K352">
        <v>921</v>
      </c>
      <c r="L352" s="5">
        <v>44298</v>
      </c>
      <c r="M352" s="5">
        <v>44632</v>
      </c>
      <c r="N352" s="5">
        <v>44541</v>
      </c>
      <c r="O352" s="5">
        <v>44298</v>
      </c>
      <c r="P352" s="56">
        <v>44519</v>
      </c>
      <c r="Q352" s="39">
        <f>RANK(E352,$E$3:$E$1048576)</f>
        <v>363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5"/>
        <v>Natalie OTWAY100m</v>
      </c>
      <c r="B353" t="s">
        <v>359</v>
      </c>
      <c r="C353" s="5" t="s">
        <v>2</v>
      </c>
      <c r="D353" s="5">
        <v>36762</v>
      </c>
      <c r="E353">
        <v>951</v>
      </c>
      <c r="F353" s="2">
        <v>65</v>
      </c>
      <c r="G353">
        <v>958</v>
      </c>
      <c r="H353">
        <v>960</v>
      </c>
      <c r="I353">
        <v>959</v>
      </c>
      <c r="J353">
        <v>929</v>
      </c>
      <c r="K353">
        <v>925</v>
      </c>
      <c r="L353" s="5">
        <v>44601</v>
      </c>
      <c r="M353" s="5">
        <v>44625</v>
      </c>
      <c r="N353" s="5">
        <v>44590</v>
      </c>
      <c r="O353" s="5">
        <v>44586</v>
      </c>
      <c r="P353" s="56">
        <v>44638</v>
      </c>
      <c r="Q353" s="39">
        <f>RANK(E353,$E$3:$E$1048576)</f>
        <v>363</v>
      </c>
      <c r="R353" s="2">
        <f>VLOOKUP(C353,Quals!$A$25:$C$45,3,FALSE)</f>
        <v>1167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5"/>
        <v>Elizabeth SCOTT200m</v>
      </c>
      <c r="B354" t="s">
        <v>201</v>
      </c>
      <c r="C354" s="5" t="s">
        <v>25</v>
      </c>
      <c r="D354" s="5">
        <v>1999</v>
      </c>
      <c r="E354">
        <v>951</v>
      </c>
      <c r="F354" s="2">
        <v>47</v>
      </c>
      <c r="G354">
        <v>984</v>
      </c>
      <c r="H354">
        <v>971</v>
      </c>
      <c r="I354">
        <v>969</v>
      </c>
      <c r="J354">
        <v>953</v>
      </c>
      <c r="K354">
        <v>879</v>
      </c>
      <c r="L354" s="5">
        <v>44591</v>
      </c>
      <c r="M354" s="5">
        <v>44548</v>
      </c>
      <c r="N354" s="5">
        <v>44591</v>
      </c>
      <c r="O354" s="5">
        <v>44612</v>
      </c>
      <c r="P354" s="56">
        <v>44527</v>
      </c>
      <c r="Q354" s="39">
        <f>RANK(E354,$E$3:$E$1048576)</f>
        <v>363</v>
      </c>
      <c r="R354" s="2">
        <f>VLOOKUP(C354,Quals!$A$25:$C$45,3,FALSE)</f>
        <v>1155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5"/>
        <v>Jemma POLLARD400m</v>
      </c>
      <c r="B355" t="s">
        <v>221</v>
      </c>
      <c r="C355" s="6" t="s">
        <v>26</v>
      </c>
      <c r="E355">
        <v>951</v>
      </c>
      <c r="F355" s="2">
        <v>29</v>
      </c>
      <c r="G355">
        <v>1003</v>
      </c>
      <c r="H355">
        <v>952</v>
      </c>
      <c r="I355">
        <v>931</v>
      </c>
      <c r="J355">
        <v>924</v>
      </c>
      <c r="K355">
        <v>907</v>
      </c>
      <c r="L355" s="5">
        <v>44542</v>
      </c>
      <c r="M355" s="5">
        <v>44618</v>
      </c>
      <c r="N355" s="5">
        <v>44583</v>
      </c>
      <c r="O355" s="5">
        <v>44541</v>
      </c>
      <c r="P355" s="56">
        <v>44302</v>
      </c>
      <c r="Q355" s="39">
        <f>RANK(E355,$E$3:$E$1048576)</f>
        <v>363</v>
      </c>
      <c r="R355" s="2">
        <f>VLOOKUP(C355,Quals!$A$25:$C$45,3,FALSE)</f>
        <v>1152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5"/>
        <v>Hannah WHITBREAD400m</v>
      </c>
      <c r="B356" t="s">
        <v>223</v>
      </c>
      <c r="C356" s="5" t="s">
        <v>26</v>
      </c>
      <c r="D356" s="5">
        <v>44581</v>
      </c>
      <c r="E356">
        <v>951</v>
      </c>
      <c r="F356" s="2">
        <v>30</v>
      </c>
      <c r="G356">
        <v>969</v>
      </c>
      <c r="H356">
        <v>957</v>
      </c>
      <c r="I356">
        <v>949</v>
      </c>
      <c r="J356">
        <v>942</v>
      </c>
      <c r="K356">
        <v>940</v>
      </c>
      <c r="L356" s="5">
        <v>44331</v>
      </c>
      <c r="M356" s="5">
        <v>44317</v>
      </c>
      <c r="N356" s="5">
        <v>44289</v>
      </c>
      <c r="O356" s="5">
        <v>44331</v>
      </c>
      <c r="P356" s="56">
        <v>44309</v>
      </c>
      <c r="Q356" s="39">
        <f>RANK(E356,$E$3:$E$1048576)</f>
        <v>363</v>
      </c>
      <c r="R356" s="2">
        <f>VLOOKUP(C356,Quals!$A$25:$C$45,3,FALSE)</f>
        <v>1152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5"/>
        <v>Cebile MPOFU200m</v>
      </c>
      <c r="B357" t="s">
        <v>175</v>
      </c>
      <c r="C357" s="6" t="s">
        <v>25</v>
      </c>
      <c r="D357" s="5">
        <v>1999</v>
      </c>
      <c r="E357">
        <v>950</v>
      </c>
      <c r="F357" s="2">
        <v>48</v>
      </c>
      <c r="G357">
        <v>977</v>
      </c>
      <c r="H357">
        <v>957</v>
      </c>
      <c r="I357">
        <v>955</v>
      </c>
      <c r="J357">
        <v>932</v>
      </c>
      <c r="K357">
        <v>931</v>
      </c>
      <c r="L357" s="5">
        <v>44626</v>
      </c>
      <c r="M357" s="5">
        <v>44527</v>
      </c>
      <c r="N357" s="5">
        <v>44611</v>
      </c>
      <c r="O357" s="5">
        <v>44597</v>
      </c>
      <c r="P357" s="56">
        <v>44583</v>
      </c>
      <c r="Q357" s="39">
        <f>RANK(E357,$E$3:$E$1048576)</f>
        <v>368</v>
      </c>
      <c r="R357" s="2">
        <f>VLOOKUP(C357,Quals!$A$25:$C$45,3,FALSE)</f>
        <v>1155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5"/>
        <v>Sienna KURDIAN400m</v>
      </c>
      <c r="B358" t="s">
        <v>203</v>
      </c>
      <c r="C358" s="6" t="s">
        <v>26</v>
      </c>
      <c r="D358" s="5">
        <v>44762</v>
      </c>
      <c r="E358">
        <v>950</v>
      </c>
      <c r="F358" s="2">
        <v>31</v>
      </c>
      <c r="G358">
        <v>974</v>
      </c>
      <c r="H358">
        <v>936</v>
      </c>
      <c r="I358">
        <v>931</v>
      </c>
      <c r="J358">
        <v>933</v>
      </c>
      <c r="K358">
        <v>926</v>
      </c>
      <c r="L358" s="5">
        <v>44612</v>
      </c>
      <c r="M358" s="5">
        <v>44597</v>
      </c>
      <c r="N358" s="5">
        <v>44299</v>
      </c>
      <c r="O358" s="5">
        <v>44548</v>
      </c>
      <c r="P358" s="56">
        <v>44541</v>
      </c>
      <c r="Q358" s="39">
        <f>RANK(E358,$E$3:$E$1048576)</f>
        <v>368</v>
      </c>
      <c r="R358" s="2">
        <f>VLOOKUP(C358,Quals!$A$25:$C$45,3,FALSE)</f>
        <v>1152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5"/>
        <v>Gabrielle SCHMIDT1500m</v>
      </c>
      <c r="B359" t="s">
        <v>286</v>
      </c>
      <c r="C359" s="5" t="s">
        <v>28</v>
      </c>
      <c r="D359" s="5">
        <v>44732</v>
      </c>
      <c r="E359">
        <v>950</v>
      </c>
      <c r="F359" s="2">
        <v>23</v>
      </c>
      <c r="G359">
        <v>960</v>
      </c>
      <c r="H359">
        <v>957</v>
      </c>
      <c r="I359">
        <v>935</v>
      </c>
      <c r="J359">
        <v>935</v>
      </c>
      <c r="K359">
        <v>913</v>
      </c>
      <c r="L359" s="5">
        <v>44489</v>
      </c>
      <c r="M359" s="5">
        <v>44586</v>
      </c>
      <c r="N359" s="5">
        <v>44590</v>
      </c>
      <c r="O359" s="5">
        <v>44626</v>
      </c>
      <c r="P359" s="56">
        <v>44457</v>
      </c>
      <c r="Q359" s="39">
        <f>RANK(E359,$E$3:$E$1048576)</f>
        <v>368</v>
      </c>
      <c r="R359" s="2">
        <f>VLOOKUP(C359,Quals!$A$25:$C$45,3,FALSE)</f>
        <v>1172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5"/>
        <v>Alexandra RICHARDS100mh</v>
      </c>
      <c r="B360" t="s">
        <v>927</v>
      </c>
      <c r="C360" t="s">
        <v>32</v>
      </c>
      <c r="E360">
        <v>950</v>
      </c>
      <c r="F360" s="2">
        <v>18</v>
      </c>
      <c r="G360">
        <v>973</v>
      </c>
      <c r="H360">
        <v>977</v>
      </c>
      <c r="I360">
        <v>957</v>
      </c>
      <c r="J360">
        <v>905</v>
      </c>
      <c r="K360">
        <v>913</v>
      </c>
      <c r="L360" s="5">
        <v>44604</v>
      </c>
      <c r="M360" s="5">
        <v>44612</v>
      </c>
      <c r="N360" s="5">
        <v>44612</v>
      </c>
      <c r="O360" s="5">
        <v>44548</v>
      </c>
      <c r="P360" s="56">
        <v>44590</v>
      </c>
      <c r="Q360" s="39">
        <f>RANK(E360,$E$3:$E$1048576)</f>
        <v>368</v>
      </c>
      <c r="R360" s="2">
        <f>VLOOKUP(C360,Quals!$A$25:$C$45,3,FALSE)</f>
        <v>1171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5"/>
        <v>Tara WYLLIE100mh</v>
      </c>
      <c r="B361" t="s">
        <v>347</v>
      </c>
      <c r="C361" s="5" t="s">
        <v>32</v>
      </c>
      <c r="D361" s="5">
        <v>37927</v>
      </c>
      <c r="E361">
        <v>950</v>
      </c>
      <c r="F361" s="2">
        <v>19</v>
      </c>
      <c r="G361">
        <v>979</v>
      </c>
      <c r="H361">
        <v>967</v>
      </c>
      <c r="I361">
        <v>923</v>
      </c>
      <c r="J361">
        <v>920</v>
      </c>
      <c r="K361">
        <v>929</v>
      </c>
      <c r="L361" s="5">
        <v>44299</v>
      </c>
      <c r="M361" s="5">
        <v>44299</v>
      </c>
      <c r="N361" s="5">
        <v>44286</v>
      </c>
      <c r="O361" s="5">
        <v>44611</v>
      </c>
      <c r="P361" s="56">
        <v>44590</v>
      </c>
      <c r="Q361" s="39">
        <f>RANK(E361,$E$3:$E$1048576)</f>
        <v>368</v>
      </c>
      <c r="R361" s="2">
        <f>VLOOKUP(C361,Quals!$A$25:$C$45,3,FALSE)</f>
        <v>1171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5"/>
        <v>Marianna KONOPKA400mh</v>
      </c>
      <c r="B362" t="s">
        <v>868</v>
      </c>
      <c r="C362" s="5" t="s">
        <v>33</v>
      </c>
      <c r="D362" s="5">
        <v>44640</v>
      </c>
      <c r="E362">
        <v>950</v>
      </c>
      <c r="F362" s="2">
        <v>15</v>
      </c>
      <c r="G362">
        <v>962</v>
      </c>
      <c r="H362">
        <v>961</v>
      </c>
      <c r="I362">
        <v>961</v>
      </c>
      <c r="J362">
        <v>914</v>
      </c>
      <c r="K362">
        <v>898</v>
      </c>
      <c r="L362" s="5">
        <v>44576</v>
      </c>
      <c r="M362" s="5">
        <v>44611</v>
      </c>
      <c r="N362" s="5">
        <v>44625</v>
      </c>
      <c r="O362" s="5">
        <v>44301</v>
      </c>
      <c r="P362" s="56">
        <v>44597</v>
      </c>
      <c r="Q362" s="39">
        <f>RANK(E362,$E$3:$E$1048576)</f>
        <v>368</v>
      </c>
      <c r="R362" s="2">
        <f>VLOOKUP(C362,Quals!$A$25:$C$45,3,FALSE)</f>
        <v>1160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5"/>
        <v>Lyvante SU'EMAIshot-put</v>
      </c>
      <c r="B363" t="s">
        <v>445</v>
      </c>
      <c r="C363" s="6" t="s">
        <v>39</v>
      </c>
      <c r="D363" s="5">
        <v>37602</v>
      </c>
      <c r="E363">
        <v>950</v>
      </c>
      <c r="F363" s="2">
        <v>1</v>
      </c>
      <c r="G363">
        <v>902</v>
      </c>
      <c r="H363">
        <v>944</v>
      </c>
      <c r="I363">
        <v>924</v>
      </c>
      <c r="J363">
        <v>920</v>
      </c>
      <c r="K363">
        <v>915</v>
      </c>
      <c r="L363" s="5">
        <v>44303</v>
      </c>
      <c r="M363" s="5">
        <v>44618</v>
      </c>
      <c r="N363" s="5">
        <v>44299</v>
      </c>
      <c r="O363" s="5">
        <v>44652</v>
      </c>
      <c r="P363" s="56">
        <v>44646</v>
      </c>
      <c r="Q363" s="39">
        <f>RANK(E363,$E$3:$E$1048576)</f>
        <v>368</v>
      </c>
      <c r="R363" s="2">
        <f>VLOOKUP(C363,Quals!$A$25:$C$45,3,FALSE)</f>
        <v>1114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5"/>
        <v>Amy BRAIMBRIDGE200m</v>
      </c>
      <c r="B364" t="s">
        <v>192</v>
      </c>
      <c r="C364" s="6" t="s">
        <v>25</v>
      </c>
      <c r="D364" s="5">
        <v>1997</v>
      </c>
      <c r="E364">
        <v>949</v>
      </c>
      <c r="F364" s="2">
        <v>49</v>
      </c>
      <c r="G364">
        <v>959</v>
      </c>
      <c r="H364">
        <v>962</v>
      </c>
      <c r="I364">
        <v>949</v>
      </c>
      <c r="J364">
        <v>929</v>
      </c>
      <c r="K364">
        <v>921</v>
      </c>
      <c r="L364" s="5">
        <v>44323</v>
      </c>
      <c r="M364" s="5">
        <v>44342</v>
      </c>
      <c r="N364" s="5">
        <v>44310</v>
      </c>
      <c r="O364" s="5">
        <v>44317</v>
      </c>
      <c r="P364" s="56">
        <v>44289</v>
      </c>
      <c r="Q364" s="39">
        <f>RANK(E364,$E$3:$E$1048576)</f>
        <v>375</v>
      </c>
      <c r="R364" s="2">
        <f>VLOOKUP(C364,Quals!$A$25:$C$45,3,FALSE)</f>
        <v>1155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5"/>
        <v>Emily MORDEN1500m</v>
      </c>
      <c r="B365" t="s">
        <v>266</v>
      </c>
      <c r="C365" s="5" t="s">
        <v>28</v>
      </c>
      <c r="D365" s="5">
        <v>37741</v>
      </c>
      <c r="E365">
        <v>949</v>
      </c>
      <c r="F365" s="2">
        <v>24</v>
      </c>
      <c r="G365">
        <v>957</v>
      </c>
      <c r="H365">
        <v>956</v>
      </c>
      <c r="I365">
        <v>938</v>
      </c>
      <c r="J365">
        <v>936</v>
      </c>
      <c r="K365">
        <v>917</v>
      </c>
      <c r="L365" s="5">
        <v>44298</v>
      </c>
      <c r="M365" s="5">
        <v>44299</v>
      </c>
      <c r="N365" s="5">
        <v>44548</v>
      </c>
      <c r="O365" s="5">
        <v>44282</v>
      </c>
      <c r="P365" s="56">
        <v>44610</v>
      </c>
      <c r="Q365" s="39">
        <f>RANK(E365,$E$3:$E$1048576)</f>
        <v>375</v>
      </c>
      <c r="R365" s="2">
        <f>VLOOKUP(C365,Quals!$A$25:$C$45,3,FALSE)</f>
        <v>1172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5"/>
        <v>Brooke MULLINS5000m</v>
      </c>
      <c r="B366" t="s">
        <v>298</v>
      </c>
      <c r="C366" s="6" t="s">
        <v>29</v>
      </c>
      <c r="D366" s="5">
        <v>37253</v>
      </c>
      <c r="E366">
        <v>948</v>
      </c>
      <c r="F366" s="2">
        <v>20</v>
      </c>
      <c r="G366">
        <v>1003</v>
      </c>
      <c r="H366">
        <v>956</v>
      </c>
      <c r="I366">
        <v>879</v>
      </c>
      <c r="L366" s="5">
        <v>44619</v>
      </c>
      <c r="M366" s="5">
        <v>44603</v>
      </c>
      <c r="N366" s="5">
        <v>44332</v>
      </c>
      <c r="O366" s="5"/>
      <c r="P366" s="56"/>
      <c r="Q366" s="39">
        <f>RANK(E366,$E$3:$E$1048576)</f>
        <v>377</v>
      </c>
      <c r="R366" s="2">
        <f>VLOOKUP(C366,Quals!$A$25:$C$45,3,FALSE)</f>
        <v>1145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5"/>
        <v>Evelyn JOHN JIMMY100m</v>
      </c>
      <c r="B367" t="s">
        <v>179</v>
      </c>
      <c r="C367" s="5" t="s">
        <v>2</v>
      </c>
      <c r="D367" s="5">
        <v>44732</v>
      </c>
      <c r="E367">
        <v>947</v>
      </c>
      <c r="F367" s="2">
        <v>66</v>
      </c>
      <c r="G367">
        <v>962</v>
      </c>
      <c r="H367">
        <v>939</v>
      </c>
      <c r="I367">
        <v>937</v>
      </c>
      <c r="J367">
        <v>929</v>
      </c>
      <c r="K367">
        <v>936</v>
      </c>
      <c r="L367" s="5">
        <v>44568</v>
      </c>
      <c r="M367" s="5">
        <v>44610</v>
      </c>
      <c r="N367" s="5">
        <v>44589</v>
      </c>
      <c r="O367" s="5">
        <v>44639</v>
      </c>
      <c r="P367" s="56">
        <v>44622</v>
      </c>
      <c r="Q367" s="39">
        <f>RANK(E367,$E$3:$E$1048576)</f>
        <v>378</v>
      </c>
      <c r="R367" s="2">
        <f>VLOOKUP(C367,Quals!$A$25:$C$45,3,FALSE)</f>
        <v>1167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5"/>
        <v>Zara HAGAN200m</v>
      </c>
      <c r="B368" t="s">
        <v>149</v>
      </c>
      <c r="C368" s="5" t="s">
        <v>25</v>
      </c>
      <c r="D368" s="5">
        <v>44762</v>
      </c>
      <c r="E368">
        <v>947</v>
      </c>
      <c r="F368" s="2">
        <v>50</v>
      </c>
      <c r="G368">
        <v>1001</v>
      </c>
      <c r="H368">
        <v>941</v>
      </c>
      <c r="I368">
        <v>930</v>
      </c>
      <c r="J368">
        <v>919</v>
      </c>
      <c r="K368">
        <v>918</v>
      </c>
      <c r="L368" s="5">
        <v>44626</v>
      </c>
      <c r="M368" s="5">
        <v>44506</v>
      </c>
      <c r="N368" s="5">
        <v>44601</v>
      </c>
      <c r="O368" s="5">
        <v>44538</v>
      </c>
      <c r="P368" s="56">
        <v>44527</v>
      </c>
      <c r="Q368" s="39">
        <f>RANK(E368,$E$3:$E$1048576)</f>
        <v>378</v>
      </c>
      <c r="R368" s="2">
        <f>VLOOKUP(C368,Quals!$A$25:$C$45,3,FALSE)</f>
        <v>1155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5"/>
        <v>Keely BOYNE100mh</v>
      </c>
      <c r="B369" t="s">
        <v>349</v>
      </c>
      <c r="C369" s="5" t="s">
        <v>32</v>
      </c>
      <c r="D369" s="5">
        <v>37267</v>
      </c>
      <c r="E369">
        <v>947</v>
      </c>
      <c r="F369" s="2">
        <v>20</v>
      </c>
      <c r="G369">
        <v>979</v>
      </c>
      <c r="H369">
        <v>962</v>
      </c>
      <c r="I369">
        <v>957</v>
      </c>
      <c r="J369">
        <v>919</v>
      </c>
      <c r="K369">
        <v>896</v>
      </c>
      <c r="L369" s="5">
        <v>44611</v>
      </c>
      <c r="M369" s="5">
        <v>44299</v>
      </c>
      <c r="N369" s="5">
        <v>44299</v>
      </c>
      <c r="O369" s="5">
        <v>44294</v>
      </c>
      <c r="P369" s="56">
        <v>44282</v>
      </c>
      <c r="Q369" s="39">
        <f>RANK(E369,$E$3:$E$1048576)</f>
        <v>378</v>
      </c>
      <c r="R369" s="2">
        <f>VLOOKUP(C369,Quals!$A$25:$C$45,3,FALSE)</f>
        <v>1171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5"/>
        <v>Kaelah ELVISHtriple-jump</v>
      </c>
      <c r="B370" t="s">
        <v>404</v>
      </c>
      <c r="C370" s="5" t="s">
        <v>38</v>
      </c>
      <c r="D370" s="5">
        <v>36837</v>
      </c>
      <c r="E370">
        <v>947</v>
      </c>
      <c r="F370" s="2">
        <v>10</v>
      </c>
      <c r="G370">
        <v>960</v>
      </c>
      <c r="H370">
        <v>929</v>
      </c>
      <c r="I370">
        <v>944</v>
      </c>
      <c r="J370">
        <v>913</v>
      </c>
      <c r="K370">
        <v>915</v>
      </c>
      <c r="L370" s="5">
        <v>44652</v>
      </c>
      <c r="M370" s="5">
        <v>44611</v>
      </c>
      <c r="N370" s="5">
        <v>44650</v>
      </c>
      <c r="O370" s="5">
        <v>44590</v>
      </c>
      <c r="P370" s="56">
        <v>44301</v>
      </c>
      <c r="Q370" s="39">
        <f>RANK(E370,$E$3:$E$1048576)</f>
        <v>378</v>
      </c>
      <c r="R370" s="2">
        <f>VLOOKUP(C370,Quals!$A$25:$C$45,3,FALSE)</f>
        <v>1150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5"/>
        <v>Jess BELLjavelin-throw</v>
      </c>
      <c r="B371" t="s">
        <v>479</v>
      </c>
      <c r="C371" s="5" t="s">
        <v>41</v>
      </c>
      <c r="D371" s="5">
        <v>36538</v>
      </c>
      <c r="E371">
        <v>947</v>
      </c>
      <c r="F371" s="2">
        <v>6</v>
      </c>
      <c r="G371">
        <v>871</v>
      </c>
      <c r="H371">
        <v>931</v>
      </c>
      <c r="I371">
        <v>909</v>
      </c>
      <c r="J371">
        <v>904</v>
      </c>
      <c r="K371">
        <v>869</v>
      </c>
      <c r="L371" s="5">
        <v>43642</v>
      </c>
      <c r="M371" s="5">
        <v>44303</v>
      </c>
      <c r="N371" s="5">
        <v>44652</v>
      </c>
      <c r="O371" s="5">
        <v>44301</v>
      </c>
      <c r="P371" s="56">
        <v>44639</v>
      </c>
      <c r="Q371" s="39">
        <f>RANK(E371,$E$3:$E$1048576)</f>
        <v>378</v>
      </c>
      <c r="R371" s="2">
        <f>VLOOKUP(C371,Quals!$A$25:$C$45,3,FALSE)</f>
        <v>1153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5"/>
        <v>Leah O'BRIEN100m</v>
      </c>
      <c r="B372" t="s">
        <v>170</v>
      </c>
      <c r="C372" s="5" t="s">
        <v>2</v>
      </c>
      <c r="D372" s="5">
        <v>44793</v>
      </c>
      <c r="E372">
        <v>946</v>
      </c>
      <c r="F372" s="2">
        <v>67</v>
      </c>
      <c r="G372">
        <v>943</v>
      </c>
      <c r="H372">
        <v>954</v>
      </c>
      <c r="I372">
        <v>935</v>
      </c>
      <c r="J372">
        <v>920</v>
      </c>
      <c r="K372">
        <v>933</v>
      </c>
      <c r="L372" s="5">
        <v>44639</v>
      </c>
      <c r="M372" s="5">
        <v>44298</v>
      </c>
      <c r="N372" s="5">
        <v>44610</v>
      </c>
      <c r="O372" s="5">
        <v>44298</v>
      </c>
      <c r="P372" s="56">
        <v>44589</v>
      </c>
      <c r="Q372" s="39">
        <f>RANK(E372,$E$3:$E$1048576)</f>
        <v>383</v>
      </c>
      <c r="R372" s="2">
        <f>VLOOKUP(C372,Quals!$A$25:$C$45,3,FALSE)</f>
        <v>1167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5"/>
        <v>Claudia CHAPMAN400mh</v>
      </c>
      <c r="B373" t="s">
        <v>363</v>
      </c>
      <c r="C373" s="6" t="s">
        <v>33</v>
      </c>
      <c r="D373" s="5">
        <v>37873</v>
      </c>
      <c r="E373">
        <v>946</v>
      </c>
      <c r="F373" s="2">
        <v>16</v>
      </c>
      <c r="G373">
        <v>946</v>
      </c>
      <c r="H373">
        <v>952</v>
      </c>
      <c r="I373">
        <v>936</v>
      </c>
      <c r="J373">
        <v>919</v>
      </c>
      <c r="K373">
        <v>898</v>
      </c>
      <c r="L373" s="5">
        <v>44597</v>
      </c>
      <c r="M373" s="5">
        <v>44611</v>
      </c>
      <c r="N373" s="5">
        <v>44625</v>
      </c>
      <c r="O373" s="5">
        <v>44513</v>
      </c>
      <c r="P373" s="56">
        <v>44352</v>
      </c>
      <c r="Q373" s="39">
        <f>RANK(E373,$E$3:$E$1048576)</f>
        <v>383</v>
      </c>
      <c r="R373" s="2">
        <f>VLOOKUP(C373,Quals!$A$25:$C$45,3,FALSE)</f>
        <v>1160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5"/>
        <v>Alla PARNOVApole-vault</v>
      </c>
      <c r="B374" t="s">
        <v>872</v>
      </c>
      <c r="C374" s="5" t="s">
        <v>36</v>
      </c>
      <c r="D374" s="5">
        <v>37991</v>
      </c>
      <c r="E374">
        <v>946</v>
      </c>
      <c r="F374" s="2">
        <v>12</v>
      </c>
      <c r="G374">
        <v>1006</v>
      </c>
      <c r="H374">
        <v>990</v>
      </c>
      <c r="I374">
        <v>944</v>
      </c>
      <c r="J374">
        <v>898</v>
      </c>
      <c r="K374">
        <v>853</v>
      </c>
      <c r="L374" s="5">
        <v>44616</v>
      </c>
      <c r="M374" s="5">
        <v>44600</v>
      </c>
      <c r="N374" s="5">
        <v>44338</v>
      </c>
      <c r="O374" s="5">
        <v>44400</v>
      </c>
      <c r="P374" s="56">
        <v>44345</v>
      </c>
      <c r="Q374" s="39">
        <f>RANK(E374,$E$3:$E$1048576)</f>
        <v>383</v>
      </c>
      <c r="R374" s="2">
        <f>VLOOKUP(C374,Quals!$A$25:$C$45,3,FALSE)</f>
        <v>1177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5"/>
        <v>Shannon STATHAM100m</v>
      </c>
      <c r="B375" t="s">
        <v>172</v>
      </c>
      <c r="C375" t="s">
        <v>2</v>
      </c>
      <c r="D375" s="5">
        <v>44581</v>
      </c>
      <c r="E375">
        <v>945</v>
      </c>
      <c r="F375" s="2">
        <v>68</v>
      </c>
      <c r="G375">
        <v>952</v>
      </c>
      <c r="H375">
        <v>948</v>
      </c>
      <c r="I375">
        <v>932</v>
      </c>
      <c r="J375">
        <v>918</v>
      </c>
      <c r="K375">
        <v>932</v>
      </c>
      <c r="L375" s="5">
        <v>44603</v>
      </c>
      <c r="M375" s="5">
        <v>44610</v>
      </c>
      <c r="N375" s="5">
        <v>44281</v>
      </c>
      <c r="O375" s="5">
        <v>44610</v>
      </c>
      <c r="P375" s="56">
        <v>44622</v>
      </c>
      <c r="Q375" s="39">
        <f>RANK(E375,$E$3:$E$1048576)</f>
        <v>386</v>
      </c>
      <c r="R375" s="2">
        <f>VLOOKUP(C375,Quals!$A$25:$C$45,3,FALSE)</f>
        <v>1167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5"/>
        <v>Brianna LEUNGlong-jump</v>
      </c>
      <c r="B376" t="s">
        <v>378</v>
      </c>
      <c r="C376" s="5" t="s">
        <v>37</v>
      </c>
      <c r="D376" s="5">
        <v>44701</v>
      </c>
      <c r="E376">
        <v>945</v>
      </c>
      <c r="F376" s="2">
        <v>19</v>
      </c>
      <c r="G376">
        <v>951</v>
      </c>
      <c r="H376">
        <v>937</v>
      </c>
      <c r="I376">
        <v>942</v>
      </c>
      <c r="J376">
        <v>925</v>
      </c>
      <c r="K376">
        <v>923</v>
      </c>
      <c r="L376" s="5">
        <v>44625</v>
      </c>
      <c r="M376" s="5">
        <v>44302</v>
      </c>
      <c r="N376" s="5">
        <v>44626</v>
      </c>
      <c r="O376" s="5">
        <v>44520</v>
      </c>
      <c r="P376" s="56">
        <v>44506</v>
      </c>
      <c r="Q376" s="39">
        <f>RANK(E376,$E$3:$E$1048576)</f>
        <v>386</v>
      </c>
      <c r="R376" s="2">
        <f>VLOOKUP(C376,Quals!$A$25:$C$45,3,FALSE)</f>
        <v>1178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5"/>
        <v>Izobelle LOUISON-ROEhigh-jump</v>
      </c>
      <c r="B377" t="s">
        <v>1093</v>
      </c>
      <c r="C377" s="6" t="s">
        <v>35</v>
      </c>
      <c r="D377" s="5">
        <v>44762</v>
      </c>
      <c r="E377">
        <v>945</v>
      </c>
      <c r="F377" s="2">
        <v>17</v>
      </c>
      <c r="G377">
        <v>974</v>
      </c>
      <c r="H377">
        <v>974</v>
      </c>
      <c r="I377">
        <v>926</v>
      </c>
      <c r="J377">
        <v>907</v>
      </c>
      <c r="K377">
        <v>878</v>
      </c>
      <c r="L377" s="5">
        <v>44619</v>
      </c>
      <c r="M377" s="5">
        <v>44649</v>
      </c>
      <c r="N377" s="5">
        <v>44542</v>
      </c>
      <c r="O377" s="5">
        <v>44299</v>
      </c>
      <c r="P377" s="56">
        <v>44597</v>
      </c>
      <c r="Q377" s="39">
        <f>RANK(E377,$E$3:$E$1048576)</f>
        <v>386</v>
      </c>
      <c r="R377" s="2">
        <f>VLOOKUP(C377,Quals!$A$25:$C$45,3,FALSE)</f>
        <v>1180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5"/>
        <v>Sally GUTHRIE400m</v>
      </c>
      <c r="B378" t="s">
        <v>230</v>
      </c>
      <c r="C378" s="5" t="s">
        <v>26</v>
      </c>
      <c r="D378" s="5">
        <v>37278</v>
      </c>
      <c r="E378">
        <v>944</v>
      </c>
      <c r="F378" s="2">
        <v>32</v>
      </c>
      <c r="G378">
        <v>975</v>
      </c>
      <c r="H378">
        <v>960</v>
      </c>
      <c r="I378">
        <v>954</v>
      </c>
      <c r="J378">
        <v>916</v>
      </c>
      <c r="K378">
        <v>906</v>
      </c>
      <c r="L378" s="5">
        <v>44611</v>
      </c>
      <c r="M378" s="5">
        <v>44597</v>
      </c>
      <c r="N378" s="5">
        <v>44610</v>
      </c>
      <c r="O378" s="5">
        <v>44298</v>
      </c>
      <c r="P378" s="56">
        <v>44307</v>
      </c>
      <c r="Q378" s="39">
        <f>RANK(E378,$E$3:$E$1048576)</f>
        <v>389</v>
      </c>
      <c r="R378" s="2">
        <f>VLOOKUP(C378,Quals!$A$25:$C$45,3,FALSE)</f>
        <v>1152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5"/>
        <v>Annabel KITTO1500m</v>
      </c>
      <c r="B379" t="s">
        <v>908</v>
      </c>
      <c r="C379" s="5" t="s">
        <v>28</v>
      </c>
      <c r="D379" s="5">
        <v>34683</v>
      </c>
      <c r="E379">
        <v>944</v>
      </c>
      <c r="F379" s="2">
        <v>25</v>
      </c>
      <c r="G379">
        <v>957</v>
      </c>
      <c r="H379">
        <v>937</v>
      </c>
      <c r="I379">
        <v>928</v>
      </c>
      <c r="J379">
        <v>933</v>
      </c>
      <c r="K379">
        <v>926</v>
      </c>
      <c r="L379" s="5">
        <v>44611</v>
      </c>
      <c r="M379" s="5">
        <v>44639</v>
      </c>
      <c r="N379" s="5">
        <v>44590</v>
      </c>
      <c r="O379" s="5">
        <v>44301</v>
      </c>
      <c r="P379" s="56">
        <v>44630</v>
      </c>
      <c r="Q379" s="39">
        <f>RANK(E379,$E$3:$E$1048576)</f>
        <v>389</v>
      </c>
      <c r="R379" s="2">
        <f>VLOOKUP(C379,Quals!$A$25:$C$45,3,FALSE)</f>
        <v>1172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5"/>
        <v>Bethany ARENTZ5000m</v>
      </c>
      <c r="B380" t="s">
        <v>280</v>
      </c>
      <c r="C380" s="5" t="s">
        <v>29</v>
      </c>
      <c r="D380" s="5">
        <v>44581</v>
      </c>
      <c r="E380">
        <v>944</v>
      </c>
      <c r="F380" s="2">
        <v>21</v>
      </c>
      <c r="G380">
        <v>970</v>
      </c>
      <c r="H380">
        <v>923</v>
      </c>
      <c r="I380">
        <v>929</v>
      </c>
      <c r="L380" s="5">
        <v>44618</v>
      </c>
      <c r="M380" s="5">
        <v>44303</v>
      </c>
      <c r="N380" s="5">
        <v>44324</v>
      </c>
      <c r="O380" s="5"/>
      <c r="P380" s="56"/>
      <c r="Q380" s="39">
        <f>RANK(E380,$E$3:$E$1048576)</f>
        <v>389</v>
      </c>
      <c r="R380" s="2">
        <f>VLOOKUP(C380,Quals!$A$25:$C$45,3,FALSE)</f>
        <v>1145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5"/>
        <v>Scarlett PYE400mh</v>
      </c>
      <c r="B381" t="s">
        <v>361</v>
      </c>
      <c r="C381" s="5" t="s">
        <v>33</v>
      </c>
      <c r="D381" s="5">
        <v>36612</v>
      </c>
      <c r="E381">
        <v>944</v>
      </c>
      <c r="F381" s="2">
        <v>17</v>
      </c>
      <c r="G381">
        <v>962</v>
      </c>
      <c r="H381">
        <v>953</v>
      </c>
      <c r="I381">
        <v>936</v>
      </c>
      <c r="J381">
        <v>933</v>
      </c>
      <c r="K381">
        <v>929</v>
      </c>
      <c r="L381" s="5">
        <v>44589</v>
      </c>
      <c r="M381" s="5">
        <v>44548</v>
      </c>
      <c r="N381" s="5">
        <v>44618</v>
      </c>
      <c r="O381" s="5">
        <v>44302</v>
      </c>
      <c r="P381" s="56">
        <v>44610</v>
      </c>
      <c r="Q381" s="39">
        <f>RANK(E381,$E$3:$E$1048576)</f>
        <v>389</v>
      </c>
      <c r="R381" s="2">
        <f>VLOOKUP(C381,Quals!$A$25:$C$45,3,FALSE)</f>
        <v>1160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5"/>
        <v>Chelsea SCOLYER100m</v>
      </c>
      <c r="B382" t="s">
        <v>155</v>
      </c>
      <c r="C382" s="5" t="s">
        <v>2</v>
      </c>
      <c r="D382" s="5">
        <v>38808</v>
      </c>
      <c r="E382">
        <v>943</v>
      </c>
      <c r="F382" s="2">
        <v>69</v>
      </c>
      <c r="G382">
        <v>982</v>
      </c>
      <c r="H382">
        <v>965</v>
      </c>
      <c r="I382">
        <v>910</v>
      </c>
      <c r="J382">
        <v>910</v>
      </c>
      <c r="K382">
        <v>889</v>
      </c>
      <c r="L382" s="5">
        <v>44298</v>
      </c>
      <c r="M382" s="5">
        <v>44298</v>
      </c>
      <c r="N382" s="5">
        <v>44485</v>
      </c>
      <c r="O382" s="5">
        <v>44546</v>
      </c>
      <c r="P382" s="56">
        <v>44520</v>
      </c>
      <c r="Q382" s="39">
        <f>RANK(E382,$E$3:$E$1048576)</f>
        <v>393</v>
      </c>
      <c r="R382" s="2">
        <f>VLOOKUP(C382,Quals!$A$25:$C$45,3,FALSE)</f>
        <v>1167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5"/>
        <v>Damita BETHAM400m</v>
      </c>
      <c r="B383" t="s">
        <v>191</v>
      </c>
      <c r="C383" s="5" t="s">
        <v>26</v>
      </c>
      <c r="D383" s="5">
        <v>38799</v>
      </c>
      <c r="E383">
        <v>943</v>
      </c>
      <c r="F383" s="2">
        <v>33</v>
      </c>
      <c r="G383">
        <v>978</v>
      </c>
      <c r="H383">
        <v>966</v>
      </c>
      <c r="I383">
        <v>931</v>
      </c>
      <c r="J383">
        <v>922</v>
      </c>
      <c r="K383">
        <v>896</v>
      </c>
      <c r="L383" s="5">
        <v>44542</v>
      </c>
      <c r="M383" s="5">
        <v>44618</v>
      </c>
      <c r="N383" s="5">
        <v>44617</v>
      </c>
      <c r="O383" s="5">
        <v>44541</v>
      </c>
      <c r="P383" s="56">
        <v>44298</v>
      </c>
      <c r="Q383" s="39">
        <f>RANK(E383,$E$3:$E$1048576)</f>
        <v>393</v>
      </c>
      <c r="R383" s="2">
        <f>VLOOKUP(C383,Quals!$A$25:$C$45,3,FALSE)</f>
        <v>1152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5"/>
        <v>Bella PASQUALI400m</v>
      </c>
      <c r="B384" t="s">
        <v>224</v>
      </c>
      <c r="C384" s="5" t="s">
        <v>26</v>
      </c>
      <c r="D384" s="5">
        <v>44732</v>
      </c>
      <c r="E384">
        <v>943</v>
      </c>
      <c r="F384" s="2">
        <v>34</v>
      </c>
      <c r="G384">
        <v>965</v>
      </c>
      <c r="H384">
        <v>933</v>
      </c>
      <c r="I384">
        <v>930</v>
      </c>
      <c r="J384">
        <v>914</v>
      </c>
      <c r="K384">
        <v>924</v>
      </c>
      <c r="L384" s="5">
        <v>44541</v>
      </c>
      <c r="M384" s="5">
        <v>44612</v>
      </c>
      <c r="N384" s="5">
        <v>44299</v>
      </c>
      <c r="O384" s="5">
        <v>44590</v>
      </c>
      <c r="P384" s="56">
        <v>44298</v>
      </c>
      <c r="Q384" s="39">
        <f>RANK(E384,$E$3:$E$1048576)</f>
        <v>393</v>
      </c>
      <c r="R384" s="2">
        <f>VLOOKUP(C384,Quals!$A$25:$C$45,3,FALSE)</f>
        <v>1152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5"/>
        <v>Sophia HANLON400m</v>
      </c>
      <c r="B385" t="s">
        <v>222</v>
      </c>
      <c r="C385" s="5" t="s">
        <v>26</v>
      </c>
      <c r="D385" s="5">
        <v>44671</v>
      </c>
      <c r="E385">
        <v>943</v>
      </c>
      <c r="F385" s="2">
        <v>35</v>
      </c>
      <c r="G385">
        <v>966</v>
      </c>
      <c r="H385">
        <v>953</v>
      </c>
      <c r="I385">
        <v>940</v>
      </c>
      <c r="J385">
        <v>922</v>
      </c>
      <c r="K385">
        <v>922</v>
      </c>
      <c r="L385" s="5">
        <v>44303</v>
      </c>
      <c r="M385" s="5">
        <v>44302</v>
      </c>
      <c r="N385" s="5">
        <v>44294</v>
      </c>
      <c r="O385" s="5">
        <v>44534</v>
      </c>
      <c r="P385" s="56">
        <v>44548</v>
      </c>
      <c r="Q385" s="39">
        <f>RANK(E385,$E$3:$E$1048576)</f>
        <v>393</v>
      </c>
      <c r="R385" s="2">
        <f>VLOOKUP(C385,Quals!$A$25:$C$45,3,FALSE)</f>
        <v>1152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5"/>
        <v>Emelia SURCHlong-jump</v>
      </c>
      <c r="B386" t="s">
        <v>168</v>
      </c>
      <c r="C386" s="5" t="s">
        <v>37</v>
      </c>
      <c r="D386" s="5">
        <v>37801</v>
      </c>
      <c r="E386">
        <v>943</v>
      </c>
      <c r="F386" s="2">
        <v>20</v>
      </c>
      <c r="G386">
        <v>1014</v>
      </c>
      <c r="H386">
        <v>994</v>
      </c>
      <c r="I386">
        <v>910</v>
      </c>
      <c r="J386">
        <v>912</v>
      </c>
      <c r="K386">
        <v>871</v>
      </c>
      <c r="L386" s="5">
        <v>44653</v>
      </c>
      <c r="M386" s="5">
        <v>44626</v>
      </c>
      <c r="N386" s="5">
        <v>44486</v>
      </c>
      <c r="O386" s="5">
        <v>44549</v>
      </c>
      <c r="P386" s="56">
        <v>44302</v>
      </c>
      <c r="Q386" s="39">
        <f>RANK(E386,$E$3:$E$1048576)</f>
        <v>393</v>
      </c>
      <c r="R386" s="2">
        <f>VLOOKUP(C386,Quals!$A$25:$C$45,3,FALSE)</f>
        <v>1178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5"/>
        <v>Amelie BURGE100m</v>
      </c>
      <c r="B387" t="s">
        <v>178</v>
      </c>
      <c r="C387" s="6" t="s">
        <v>2</v>
      </c>
      <c r="D387" s="5">
        <v>44732</v>
      </c>
      <c r="E387">
        <v>942</v>
      </c>
      <c r="F387" s="2">
        <v>70</v>
      </c>
      <c r="G387">
        <v>968</v>
      </c>
      <c r="H387">
        <v>932</v>
      </c>
      <c r="I387">
        <v>940</v>
      </c>
      <c r="J387">
        <v>914</v>
      </c>
      <c r="K387">
        <v>912</v>
      </c>
      <c r="L387" s="5">
        <v>44639</v>
      </c>
      <c r="M387" s="5">
        <v>44611</v>
      </c>
      <c r="N387" s="5">
        <v>44506</v>
      </c>
      <c r="O387" s="5">
        <v>44492</v>
      </c>
      <c r="P387" s="56">
        <v>44590</v>
      </c>
      <c r="Q387" s="39">
        <f>RANK(E387,$E$3:$E$1048576)</f>
        <v>398</v>
      </c>
      <c r="R387" s="2">
        <f>VLOOKUP(C387,Quals!$A$25:$C$45,3,FALSE)</f>
        <v>1167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6">B388&amp;C388</f>
        <v>Margaret GAYEN100m</v>
      </c>
      <c r="B388" t="s">
        <v>346</v>
      </c>
      <c r="C388" s="5" t="s">
        <v>2</v>
      </c>
      <c r="D388" s="5">
        <v>34525</v>
      </c>
      <c r="E388">
        <v>942</v>
      </c>
      <c r="F388" s="2">
        <v>71</v>
      </c>
      <c r="G388">
        <v>966</v>
      </c>
      <c r="H388">
        <v>939</v>
      </c>
      <c r="I388">
        <v>930</v>
      </c>
      <c r="J388">
        <v>924</v>
      </c>
      <c r="K388">
        <v>925</v>
      </c>
      <c r="L388" s="5">
        <v>44590</v>
      </c>
      <c r="M388" s="5">
        <v>44281</v>
      </c>
      <c r="N388" s="5">
        <v>44611</v>
      </c>
      <c r="O388" s="5">
        <v>44541</v>
      </c>
      <c r="P388" s="56">
        <v>44611</v>
      </c>
      <c r="Q388" s="39">
        <f>RANK(E388,$E$3:$E$1048576)</f>
        <v>398</v>
      </c>
      <c r="R388" s="2">
        <f>VLOOKUP(C388,Quals!$A$25:$C$45,3,FALSE)</f>
        <v>1167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6"/>
        <v>Bailee-Anne TEWAKE200m</v>
      </c>
      <c r="B389" t="s">
        <v>153</v>
      </c>
      <c r="C389" s="5" t="s">
        <v>25</v>
      </c>
      <c r="D389" s="5">
        <v>44732</v>
      </c>
      <c r="E389">
        <v>942</v>
      </c>
      <c r="F389" s="2">
        <v>51</v>
      </c>
      <c r="G389">
        <v>956</v>
      </c>
      <c r="H389">
        <v>939</v>
      </c>
      <c r="I389">
        <v>922</v>
      </c>
      <c r="J389">
        <v>931</v>
      </c>
      <c r="K389">
        <v>930</v>
      </c>
      <c r="L389" s="5">
        <v>44471</v>
      </c>
      <c r="M389" s="5">
        <v>44485</v>
      </c>
      <c r="N389" s="5">
        <v>44626</v>
      </c>
      <c r="O389" s="5">
        <v>44300</v>
      </c>
      <c r="P389" s="56">
        <v>44569</v>
      </c>
      <c r="Q389" s="39">
        <f>RANK(E389,$E$3:$E$1048576)</f>
        <v>398</v>
      </c>
      <c r="R389" s="2">
        <f>VLOOKUP(C389,Quals!$A$25:$C$45,3,FALSE)</f>
        <v>1155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6"/>
        <v>Ella PENMAN800m</v>
      </c>
      <c r="B390" t="s">
        <v>1089</v>
      </c>
      <c r="C390" s="5" t="s">
        <v>27</v>
      </c>
      <c r="D390" s="5">
        <v>44732</v>
      </c>
      <c r="E390">
        <v>942</v>
      </c>
      <c r="F390" s="2">
        <v>24</v>
      </c>
      <c r="G390">
        <v>1000</v>
      </c>
      <c r="H390">
        <v>934</v>
      </c>
      <c r="I390">
        <v>945</v>
      </c>
      <c r="J390">
        <v>916</v>
      </c>
      <c r="K390">
        <v>888</v>
      </c>
      <c r="L390" s="5">
        <v>44619</v>
      </c>
      <c r="M390" s="5">
        <v>44540</v>
      </c>
      <c r="N390" s="5">
        <v>44611</v>
      </c>
      <c r="O390" s="5">
        <v>44301</v>
      </c>
      <c r="P390" s="56">
        <v>44539</v>
      </c>
      <c r="Q390" s="39">
        <f>RANK(E390,$E$3:$E$1048576)</f>
        <v>398</v>
      </c>
      <c r="R390" s="2">
        <f>VLOOKUP(C390,Quals!$A$25:$C$45,3,FALSE)</f>
        <v>1171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6"/>
        <v>Malaika MCLEOD800m</v>
      </c>
      <c r="B391" t="s">
        <v>261</v>
      </c>
      <c r="C391" s="5" t="s">
        <v>27</v>
      </c>
      <c r="D391" s="5">
        <v>44762</v>
      </c>
      <c r="E391">
        <v>942</v>
      </c>
      <c r="F391" s="2">
        <v>25</v>
      </c>
      <c r="G391">
        <v>960</v>
      </c>
      <c r="H391">
        <v>935</v>
      </c>
      <c r="I391">
        <v>931</v>
      </c>
      <c r="J391">
        <v>916</v>
      </c>
      <c r="K391">
        <v>893</v>
      </c>
      <c r="L391" s="5">
        <v>44527</v>
      </c>
      <c r="M391" s="5">
        <v>44576</v>
      </c>
      <c r="N391" s="5">
        <v>44618</v>
      </c>
      <c r="O391" s="5">
        <v>44493</v>
      </c>
      <c r="P391" s="56">
        <v>44604</v>
      </c>
      <c r="Q391" s="39">
        <f>RANK(E391,$E$3:$E$1048576)</f>
        <v>398</v>
      </c>
      <c r="R391" s="2">
        <f>VLOOKUP(C391,Quals!$A$25:$C$45,3,FALSE)</f>
        <v>1171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6"/>
        <v>Nicole REYNOLDS400mh</v>
      </c>
      <c r="B392" t="s">
        <v>360</v>
      </c>
      <c r="C392" s="5" t="s">
        <v>33</v>
      </c>
      <c r="D392" s="5">
        <v>36258</v>
      </c>
      <c r="E392">
        <v>942</v>
      </c>
      <c r="F392" s="2">
        <v>18</v>
      </c>
      <c r="G392">
        <v>984</v>
      </c>
      <c r="H392">
        <v>932</v>
      </c>
      <c r="I392">
        <v>920</v>
      </c>
      <c r="J392">
        <v>914</v>
      </c>
      <c r="K392">
        <v>906</v>
      </c>
      <c r="L392" s="5">
        <v>44280</v>
      </c>
      <c r="M392" s="5">
        <v>44637</v>
      </c>
      <c r="N392" s="5">
        <v>44285</v>
      </c>
      <c r="O392" s="5">
        <v>44625</v>
      </c>
      <c r="P392" s="56">
        <v>44589</v>
      </c>
      <c r="Q392" s="39">
        <f>RANK(E392,$E$3:$E$1048576)</f>
        <v>398</v>
      </c>
      <c r="R392" s="2">
        <f>VLOOKUP(C392,Quals!$A$25:$C$45,3,FALSE)</f>
        <v>1160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6"/>
        <v>Montana DJATSCHENKOlong-jump</v>
      </c>
      <c r="B393" t="s">
        <v>386</v>
      </c>
      <c r="C393" s="5" t="s">
        <v>37</v>
      </c>
      <c r="D393" s="5">
        <v>37132</v>
      </c>
      <c r="E393">
        <v>942</v>
      </c>
      <c r="F393" s="2">
        <v>21</v>
      </c>
      <c r="G393">
        <v>955</v>
      </c>
      <c r="H393">
        <v>955</v>
      </c>
      <c r="I393">
        <v>932</v>
      </c>
      <c r="J393">
        <v>927</v>
      </c>
      <c r="K393">
        <v>914</v>
      </c>
      <c r="L393" s="5">
        <v>44617</v>
      </c>
      <c r="M393" s="5">
        <v>44541</v>
      </c>
      <c r="N393" s="5">
        <v>44602</v>
      </c>
      <c r="O393" s="5">
        <v>44302</v>
      </c>
      <c r="P393" s="56">
        <v>44651</v>
      </c>
      <c r="Q393" s="39">
        <f>RANK(E393,$E$3:$E$1048576)</f>
        <v>398</v>
      </c>
      <c r="R393" s="2">
        <f>VLOOKUP(C393,Quals!$A$25:$C$45,3,FALSE)</f>
        <v>1178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6"/>
        <v>Claire ROBERTSlong-jump</v>
      </c>
      <c r="B394" t="s">
        <v>382</v>
      </c>
      <c r="C394" s="6" t="s">
        <v>37</v>
      </c>
      <c r="D394" s="5">
        <v>37803</v>
      </c>
      <c r="E394">
        <v>942</v>
      </c>
      <c r="F394" s="2">
        <v>22</v>
      </c>
      <c r="G394">
        <v>949</v>
      </c>
      <c r="H394">
        <v>962</v>
      </c>
      <c r="I394">
        <v>923</v>
      </c>
      <c r="J394">
        <v>928</v>
      </c>
      <c r="K394">
        <v>903</v>
      </c>
      <c r="L394" s="5">
        <v>44570</v>
      </c>
      <c r="M394" s="5">
        <v>44302</v>
      </c>
      <c r="N394" s="5">
        <v>44625</v>
      </c>
      <c r="O394" s="5">
        <v>44651</v>
      </c>
      <c r="P394" s="56">
        <v>44631</v>
      </c>
      <c r="Q394" s="39">
        <f>RANK(E394,$E$3:$E$1048576)</f>
        <v>398</v>
      </c>
      <c r="R394" s="2">
        <f>VLOOKUP(C394,Quals!$A$25:$C$45,3,FALSE)</f>
        <v>1178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6"/>
        <v>Kiara SPEECHLEY100m</v>
      </c>
      <c r="B395" t="s">
        <v>166</v>
      </c>
      <c r="C395" s="5" t="s">
        <v>2</v>
      </c>
      <c r="D395" s="5">
        <v>36602</v>
      </c>
      <c r="E395">
        <v>941</v>
      </c>
      <c r="F395" s="2">
        <v>72</v>
      </c>
      <c r="G395">
        <v>943</v>
      </c>
      <c r="H395">
        <v>945</v>
      </c>
      <c r="I395">
        <v>931</v>
      </c>
      <c r="J395">
        <v>919</v>
      </c>
      <c r="K395">
        <v>919</v>
      </c>
      <c r="L395" s="5">
        <v>44610</v>
      </c>
      <c r="M395" s="5">
        <v>44505</v>
      </c>
      <c r="N395" s="5">
        <v>44470</v>
      </c>
      <c r="O395" s="5">
        <v>44589</v>
      </c>
      <c r="P395" s="56">
        <v>44610</v>
      </c>
      <c r="Q395" s="39">
        <f>RANK(E395,$E$3:$E$1048576)</f>
        <v>406</v>
      </c>
      <c r="R395" s="2">
        <f>VLOOKUP(C395,Quals!$A$25:$C$45,3,FALSE)</f>
        <v>1167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6"/>
        <v>Elizabeth SCOTT100m</v>
      </c>
      <c r="B396" t="s">
        <v>201</v>
      </c>
      <c r="C396" s="5" t="s">
        <v>2</v>
      </c>
      <c r="D396" s="5">
        <v>1999</v>
      </c>
      <c r="E396">
        <v>941</v>
      </c>
      <c r="F396" s="2">
        <v>73</v>
      </c>
      <c r="G396">
        <v>948</v>
      </c>
      <c r="H396">
        <v>946</v>
      </c>
      <c r="I396">
        <v>940</v>
      </c>
      <c r="J396">
        <v>939</v>
      </c>
      <c r="K396">
        <v>933</v>
      </c>
      <c r="L396" s="5">
        <v>44610</v>
      </c>
      <c r="M396" s="5">
        <v>44597</v>
      </c>
      <c r="N396" s="5">
        <v>44604</v>
      </c>
      <c r="O396" s="5">
        <v>44548</v>
      </c>
      <c r="P396" s="56">
        <v>44611</v>
      </c>
      <c r="Q396" s="39">
        <f>RANK(E396,$E$3:$E$1048576)</f>
        <v>406</v>
      </c>
      <c r="R396" s="2">
        <f>VLOOKUP(C396,Quals!$A$25:$C$45,3,FALSE)</f>
        <v>1167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6"/>
        <v>Madison WRIGHT100m</v>
      </c>
      <c r="B397" t="s">
        <v>167</v>
      </c>
      <c r="C397" s="5" t="s">
        <v>2</v>
      </c>
      <c r="D397" s="5">
        <v>44701</v>
      </c>
      <c r="E397">
        <v>940</v>
      </c>
      <c r="F397" s="2">
        <v>74</v>
      </c>
      <c r="G397">
        <v>950</v>
      </c>
      <c r="H397">
        <v>948</v>
      </c>
      <c r="I397">
        <v>948</v>
      </c>
      <c r="J397">
        <v>897</v>
      </c>
      <c r="K397">
        <v>891</v>
      </c>
      <c r="L397" s="5">
        <v>44282</v>
      </c>
      <c r="M397" s="5">
        <v>44548</v>
      </c>
      <c r="N397" s="5">
        <v>44611</v>
      </c>
      <c r="O397" s="5">
        <v>44590</v>
      </c>
      <c r="P397" s="56">
        <v>44602</v>
      </c>
      <c r="Q397" s="39">
        <f>RANK(E397,$E$3:$E$1048576)</f>
        <v>408</v>
      </c>
      <c r="R397" s="2">
        <f>VLOOKUP(C397,Quals!$A$25:$C$45,3,FALSE)</f>
        <v>1167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6"/>
        <v>Grace KRAUSE200m</v>
      </c>
      <c r="B398" t="s">
        <v>1091</v>
      </c>
      <c r="C398" s="5" t="s">
        <v>25</v>
      </c>
      <c r="D398" s="5">
        <v>44762</v>
      </c>
      <c r="E398">
        <v>940</v>
      </c>
      <c r="F398" s="2">
        <v>52</v>
      </c>
      <c r="G398">
        <v>1015</v>
      </c>
      <c r="H398">
        <v>969</v>
      </c>
      <c r="I398">
        <v>922</v>
      </c>
      <c r="J398">
        <v>895</v>
      </c>
      <c r="K398">
        <v>861</v>
      </c>
      <c r="L398" s="5">
        <v>44619</v>
      </c>
      <c r="M398" s="5">
        <v>44619</v>
      </c>
      <c r="N398" s="5">
        <v>44540</v>
      </c>
      <c r="O398" s="5">
        <v>44540</v>
      </c>
      <c r="P398" s="56">
        <v>44513</v>
      </c>
      <c r="Q398" s="39">
        <f>RANK(E398,$E$3:$E$1048576)</f>
        <v>408</v>
      </c>
      <c r="R398" s="2">
        <f>VLOOKUP(C398,Quals!$A$25:$C$45,3,FALSE)</f>
        <v>1155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6"/>
        <v>Ella PENMAN400m</v>
      </c>
      <c r="B399" t="s">
        <v>1089</v>
      </c>
      <c r="C399" s="6" t="s">
        <v>26</v>
      </c>
      <c r="D399" s="5">
        <v>44732</v>
      </c>
      <c r="E399">
        <v>940</v>
      </c>
      <c r="F399" s="2">
        <v>36</v>
      </c>
      <c r="G399">
        <v>984</v>
      </c>
      <c r="H399">
        <v>943</v>
      </c>
      <c r="I399">
        <v>927</v>
      </c>
      <c r="J399">
        <v>922</v>
      </c>
      <c r="K399">
        <v>907</v>
      </c>
      <c r="L399" s="5">
        <v>44618</v>
      </c>
      <c r="M399" s="5">
        <v>44542</v>
      </c>
      <c r="N399" s="5">
        <v>44611</v>
      </c>
      <c r="O399" s="5">
        <v>44610</v>
      </c>
      <c r="P399" s="56">
        <v>44617</v>
      </c>
      <c r="Q399" s="39">
        <f>RANK(E399,$E$3:$E$1048576)</f>
        <v>408</v>
      </c>
      <c r="R399" s="2">
        <f>VLOOKUP(C399,Quals!$A$25:$C$45,3,FALSE)</f>
        <v>1152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6"/>
        <v>Victoria CHOLSH800m</v>
      </c>
      <c r="B400" t="s">
        <v>257</v>
      </c>
      <c r="C400" t="s">
        <v>27</v>
      </c>
      <c r="D400" s="5">
        <v>44671</v>
      </c>
      <c r="E400">
        <v>940</v>
      </c>
      <c r="F400" s="2">
        <v>26</v>
      </c>
      <c r="G400">
        <v>928</v>
      </c>
      <c r="H400">
        <v>929</v>
      </c>
      <c r="I400">
        <v>930</v>
      </c>
      <c r="J400">
        <v>937</v>
      </c>
      <c r="K400">
        <v>930</v>
      </c>
      <c r="L400" s="5">
        <v>44604</v>
      </c>
      <c r="M400" s="5">
        <v>44493</v>
      </c>
      <c r="N400" s="5">
        <v>44527</v>
      </c>
      <c r="O400" s="5">
        <v>44304</v>
      </c>
      <c r="P400" s="56">
        <v>44597</v>
      </c>
      <c r="Q400" s="39">
        <f>RANK(E400,$E$3:$E$1048576)</f>
        <v>408</v>
      </c>
      <c r="R400" s="2">
        <f>VLOOKUP(C400,Quals!$A$25:$C$45,3,FALSE)</f>
        <v>1171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6"/>
        <v>Angie ROSS1500m</v>
      </c>
      <c r="B401" t="s">
        <v>283</v>
      </c>
      <c r="C401" s="5" t="s">
        <v>28</v>
      </c>
      <c r="D401" s="5">
        <v>1981</v>
      </c>
      <c r="E401">
        <v>940</v>
      </c>
      <c r="F401" s="2">
        <v>26</v>
      </c>
      <c r="G401">
        <v>946</v>
      </c>
      <c r="H401">
        <v>942</v>
      </c>
      <c r="I401">
        <v>931</v>
      </c>
      <c r="J401">
        <v>909</v>
      </c>
      <c r="K401">
        <v>910</v>
      </c>
      <c r="L401" s="5">
        <v>44281</v>
      </c>
      <c r="M401" s="5">
        <v>44589</v>
      </c>
      <c r="N401" s="5">
        <v>44519</v>
      </c>
      <c r="O401" s="5">
        <v>44611</v>
      </c>
      <c r="P401" s="56">
        <v>44622</v>
      </c>
      <c r="Q401" s="39">
        <f>RANK(E401,$E$3:$E$1048576)</f>
        <v>408</v>
      </c>
      <c r="R401" s="2">
        <f>VLOOKUP(C401,Quals!$A$25:$C$45,3,FALSE)</f>
        <v>1172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6"/>
        <v>Gabrielle SCHMIDT5000m</v>
      </c>
      <c r="B402" t="s">
        <v>286</v>
      </c>
      <c r="C402" s="5" t="s">
        <v>29</v>
      </c>
      <c r="D402" s="5">
        <v>44732</v>
      </c>
      <c r="E402">
        <v>940</v>
      </c>
      <c r="F402" s="2">
        <v>22</v>
      </c>
      <c r="G402">
        <v>960</v>
      </c>
      <c r="H402">
        <v>946</v>
      </c>
      <c r="I402">
        <v>907</v>
      </c>
      <c r="L402" s="5">
        <v>44630</v>
      </c>
      <c r="M402" s="5">
        <v>44513</v>
      </c>
      <c r="N402" s="5">
        <v>44583</v>
      </c>
      <c r="O402" s="5"/>
      <c r="P402" s="56"/>
      <c r="Q402" s="39">
        <f>RANK(E402,$E$3:$E$1048576)</f>
        <v>408</v>
      </c>
      <c r="R402" s="2">
        <f>VLOOKUP(C402,Quals!$A$25:$C$45,3,FALSE)</f>
        <v>1145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6"/>
        <v>Mia SCERRIheptathlon</v>
      </c>
      <c r="B403" t="s">
        <v>372</v>
      </c>
      <c r="C403" t="s">
        <v>43</v>
      </c>
      <c r="D403" s="5">
        <v>38437</v>
      </c>
      <c r="E403">
        <v>940</v>
      </c>
      <c r="F403" s="2">
        <v>6</v>
      </c>
      <c r="G403">
        <v>937</v>
      </c>
      <c r="H403">
        <v>924</v>
      </c>
      <c r="L403" s="5">
        <v>44653</v>
      </c>
      <c r="M403" s="5">
        <v>44570</v>
      </c>
      <c r="N403" s="5"/>
      <c r="O403" s="5"/>
      <c r="P403" s="56"/>
      <c r="Q403" s="39">
        <f>RANK(E403,$E$3:$E$1048576)</f>
        <v>408</v>
      </c>
      <c r="R403" s="2">
        <f>VLOOKUP(C403,Quals!$A$25:$C$45,3,FALSE)</f>
        <v>1158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6"/>
        <v>Eliza DA SILVA100m</v>
      </c>
      <c r="B404" t="s">
        <v>862</v>
      </c>
      <c r="C404" t="s">
        <v>2</v>
      </c>
      <c r="E404">
        <v>939</v>
      </c>
      <c r="F404" s="2">
        <v>75</v>
      </c>
      <c r="G404">
        <v>944</v>
      </c>
      <c r="H404">
        <v>941</v>
      </c>
      <c r="I404">
        <v>937</v>
      </c>
      <c r="J404">
        <v>936</v>
      </c>
      <c r="K404">
        <v>929</v>
      </c>
      <c r="L404" s="5">
        <v>44618</v>
      </c>
      <c r="M404" s="5">
        <v>44548</v>
      </c>
      <c r="N404" s="5">
        <v>44611</v>
      </c>
      <c r="O404" s="5">
        <v>44610</v>
      </c>
      <c r="P404" s="56">
        <v>44618</v>
      </c>
      <c r="Q404" s="39">
        <f>RANK(E404,$E$3:$E$1048576)</f>
        <v>415</v>
      </c>
      <c r="R404" s="2">
        <f>VLOOKUP(C404,Quals!$A$25:$C$45,3,FALSE)</f>
        <v>1167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6"/>
        <v>Amy BRAIMBRIDGE400m</v>
      </c>
      <c r="B405" t="s">
        <v>192</v>
      </c>
      <c r="C405" s="5" t="s">
        <v>26</v>
      </c>
      <c r="D405" s="5">
        <v>1997</v>
      </c>
      <c r="E405">
        <v>939</v>
      </c>
      <c r="F405" s="2">
        <v>37</v>
      </c>
      <c r="G405">
        <v>956</v>
      </c>
      <c r="H405">
        <v>942</v>
      </c>
      <c r="I405">
        <v>929</v>
      </c>
      <c r="J405">
        <v>926</v>
      </c>
      <c r="K405">
        <v>916</v>
      </c>
      <c r="L405" s="5">
        <v>44323</v>
      </c>
      <c r="M405" s="5">
        <v>44310</v>
      </c>
      <c r="N405" s="5">
        <v>44343</v>
      </c>
      <c r="O405" s="5">
        <v>44322</v>
      </c>
      <c r="P405" s="56">
        <v>44296</v>
      </c>
      <c r="Q405" s="39">
        <f>RANK(E405,$E$3:$E$1048576)</f>
        <v>415</v>
      </c>
      <c r="R405" s="2">
        <f>VLOOKUP(C405,Quals!$A$25:$C$45,3,FALSE)</f>
        <v>1152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6"/>
        <v>Bridget MCCORMACK800m</v>
      </c>
      <c r="B406" t="s">
        <v>254</v>
      </c>
      <c r="C406" s="5" t="s">
        <v>27</v>
      </c>
      <c r="D406" s="5">
        <v>44671</v>
      </c>
      <c r="E406">
        <v>939</v>
      </c>
      <c r="F406" s="2">
        <v>27</v>
      </c>
      <c r="G406">
        <v>999</v>
      </c>
      <c r="H406">
        <v>968</v>
      </c>
      <c r="I406">
        <v>929</v>
      </c>
      <c r="J406">
        <v>893</v>
      </c>
      <c r="K406">
        <v>872</v>
      </c>
      <c r="L406" s="5">
        <v>44625</v>
      </c>
      <c r="M406" s="5">
        <v>44597</v>
      </c>
      <c r="N406" s="5">
        <v>44304</v>
      </c>
      <c r="O406" s="5">
        <v>44485</v>
      </c>
      <c r="P406" s="56">
        <v>44583</v>
      </c>
      <c r="Q406" s="39">
        <f>RANK(E406,$E$3:$E$1048576)</f>
        <v>415</v>
      </c>
      <c r="R406" s="2">
        <f>VLOOKUP(C406,Quals!$A$25:$C$45,3,FALSE)</f>
        <v>1171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6"/>
        <v>Tiana MORRISONheptathlon</v>
      </c>
      <c r="B407" t="s">
        <v>392</v>
      </c>
      <c r="C407" s="5" t="s">
        <v>43</v>
      </c>
      <c r="D407" s="5">
        <v>35803</v>
      </c>
      <c r="E407">
        <v>939</v>
      </c>
      <c r="F407" s="2">
        <v>7</v>
      </c>
      <c r="G407">
        <v>909</v>
      </c>
      <c r="H407">
        <v>884</v>
      </c>
      <c r="L407" s="5">
        <v>44302</v>
      </c>
      <c r="M407" s="5">
        <v>43877</v>
      </c>
      <c r="N407" s="5"/>
      <c r="O407" s="5"/>
      <c r="P407" s="56"/>
      <c r="Q407" s="39">
        <f>RANK(E407,$E$3:$E$1048576)</f>
        <v>415</v>
      </c>
      <c r="R407" s="2">
        <f>VLOOKUP(C407,Quals!$A$25:$C$45,3,FALSE)</f>
        <v>1158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6"/>
        <v>Alessia WYNNE100m</v>
      </c>
      <c r="B408" t="s">
        <v>171</v>
      </c>
      <c r="C408" s="6" t="s">
        <v>2</v>
      </c>
      <c r="D408" s="5">
        <v>37970</v>
      </c>
      <c r="E408">
        <v>938</v>
      </c>
      <c r="F408" s="2">
        <v>76</v>
      </c>
      <c r="G408">
        <v>976</v>
      </c>
      <c r="H408">
        <v>937</v>
      </c>
      <c r="I408">
        <v>927</v>
      </c>
      <c r="J408">
        <v>915</v>
      </c>
      <c r="K408">
        <v>923</v>
      </c>
      <c r="L408" s="5">
        <v>44544</v>
      </c>
      <c r="M408" s="5">
        <v>44541</v>
      </c>
      <c r="N408" s="5">
        <v>44576</v>
      </c>
      <c r="O408" s="5">
        <v>44534</v>
      </c>
      <c r="P408" s="56">
        <v>44632</v>
      </c>
      <c r="Q408" s="39">
        <f>RANK(E408,$E$3:$E$1048576)</f>
        <v>419</v>
      </c>
      <c r="R408" s="2">
        <f>VLOOKUP(C408,Quals!$A$25:$C$45,3,FALSE)</f>
        <v>1167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6"/>
        <v>Ada RAND800m</v>
      </c>
      <c r="B409" t="s">
        <v>252</v>
      </c>
      <c r="C409" s="5" t="s">
        <v>27</v>
      </c>
      <c r="D409" s="5">
        <v>38555</v>
      </c>
      <c r="E409">
        <v>938</v>
      </c>
      <c r="F409" s="2">
        <v>28</v>
      </c>
      <c r="G409">
        <v>1011</v>
      </c>
      <c r="H409">
        <v>945</v>
      </c>
      <c r="I409">
        <v>928</v>
      </c>
      <c r="J409">
        <v>896</v>
      </c>
      <c r="K409">
        <v>874</v>
      </c>
      <c r="L409" s="5">
        <v>44637</v>
      </c>
      <c r="M409" s="5">
        <v>44604</v>
      </c>
      <c r="N409" s="5">
        <v>44619</v>
      </c>
      <c r="O409" s="5">
        <v>44506</v>
      </c>
      <c r="P409" s="56">
        <v>44539</v>
      </c>
      <c r="Q409" s="39">
        <f>RANK(E409,$E$3:$E$1048576)</f>
        <v>419</v>
      </c>
      <c r="R409" s="2">
        <f>VLOOKUP(C409,Quals!$A$25:$C$45,3,FALSE)</f>
        <v>1171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6"/>
        <v>Angie ROSS800m</v>
      </c>
      <c r="B410" t="s">
        <v>283</v>
      </c>
      <c r="C410" s="5" t="s">
        <v>27</v>
      </c>
      <c r="D410" s="5">
        <v>1981</v>
      </c>
      <c r="E410">
        <v>938</v>
      </c>
      <c r="F410" s="2">
        <v>29</v>
      </c>
      <c r="G410">
        <v>971</v>
      </c>
      <c r="H410">
        <v>919</v>
      </c>
      <c r="I410">
        <v>908</v>
      </c>
      <c r="J410">
        <v>921</v>
      </c>
      <c r="K410">
        <v>920</v>
      </c>
      <c r="L410" s="5">
        <v>44287</v>
      </c>
      <c r="M410" s="5">
        <v>44547</v>
      </c>
      <c r="N410" s="5">
        <v>44612</v>
      </c>
      <c r="O410" s="5">
        <v>44631</v>
      </c>
      <c r="P410" s="56">
        <v>44596</v>
      </c>
      <c r="Q410" s="39">
        <f>RANK(E410,$E$3:$E$1048576)</f>
        <v>419</v>
      </c>
      <c r="R410" s="2">
        <f>VLOOKUP(C410,Quals!$A$25:$C$45,3,FALSE)</f>
        <v>1171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6"/>
        <v>Nyree HAMILTON800m</v>
      </c>
      <c r="B411" t="s">
        <v>231</v>
      </c>
      <c r="C411" s="5" t="s">
        <v>27</v>
      </c>
      <c r="D411" s="5">
        <v>44640</v>
      </c>
      <c r="E411">
        <v>938</v>
      </c>
      <c r="F411" s="2">
        <v>30</v>
      </c>
      <c r="G411">
        <v>956</v>
      </c>
      <c r="H411">
        <v>929</v>
      </c>
      <c r="I411">
        <v>939</v>
      </c>
      <c r="J411">
        <v>924</v>
      </c>
      <c r="K411">
        <v>892</v>
      </c>
      <c r="L411" s="5">
        <v>44300</v>
      </c>
      <c r="M411" s="5">
        <v>44506</v>
      </c>
      <c r="N411" s="5">
        <v>44301</v>
      </c>
      <c r="O411" s="5">
        <v>44485</v>
      </c>
      <c r="P411" s="56">
        <v>44352</v>
      </c>
      <c r="Q411" s="39">
        <f>RANK(E411,$E$3:$E$1048576)</f>
        <v>419</v>
      </c>
      <c r="R411" s="2">
        <f>VLOOKUP(C411,Quals!$A$25:$C$45,3,FALSE)</f>
        <v>1171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6"/>
        <v>Lara CHECKlong-jump</v>
      </c>
      <c r="B412" t="s">
        <v>383</v>
      </c>
      <c r="C412" s="5" t="s">
        <v>37</v>
      </c>
      <c r="D412" s="5">
        <v>44640</v>
      </c>
      <c r="E412">
        <v>938</v>
      </c>
      <c r="F412" s="2">
        <v>23</v>
      </c>
      <c r="G412">
        <v>951</v>
      </c>
      <c r="H412">
        <v>925</v>
      </c>
      <c r="I412">
        <v>938</v>
      </c>
      <c r="J412">
        <v>923</v>
      </c>
      <c r="K412">
        <v>925</v>
      </c>
      <c r="L412" s="5">
        <v>44648</v>
      </c>
      <c r="M412" s="5">
        <v>44542</v>
      </c>
      <c r="N412" s="5">
        <v>44604</v>
      </c>
      <c r="O412" s="5">
        <v>44584</v>
      </c>
      <c r="P412" s="56">
        <v>44548</v>
      </c>
      <c r="Q412" s="39">
        <f>RANK(E412,$E$3:$E$1048576)</f>
        <v>419</v>
      </c>
      <c r="R412" s="2">
        <f>VLOOKUP(C412,Quals!$A$25:$C$45,3,FALSE)</f>
        <v>1178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6"/>
        <v>Emma THREADINGHAM100m</v>
      </c>
      <c r="B413" t="s">
        <v>161</v>
      </c>
      <c r="C413" s="5" t="s">
        <v>2</v>
      </c>
      <c r="D413" s="5">
        <v>44701</v>
      </c>
      <c r="E413">
        <v>937</v>
      </c>
      <c r="F413" s="2">
        <v>77</v>
      </c>
      <c r="G413">
        <v>967</v>
      </c>
      <c r="H413">
        <v>945</v>
      </c>
      <c r="I413">
        <v>931</v>
      </c>
      <c r="J413">
        <v>921</v>
      </c>
      <c r="K413">
        <v>909</v>
      </c>
      <c r="L413" s="5">
        <v>44485</v>
      </c>
      <c r="M413" s="5">
        <v>44548</v>
      </c>
      <c r="N413" s="5">
        <v>44576</v>
      </c>
      <c r="O413" s="5">
        <v>44534</v>
      </c>
      <c r="P413" s="56">
        <v>44302</v>
      </c>
      <c r="Q413" s="39">
        <f>RANK(E413,$E$3:$E$1048576)</f>
        <v>424</v>
      </c>
      <c r="R413" s="2">
        <f>VLOOKUP(C413,Quals!$A$25:$C$45,3,FALSE)</f>
        <v>1167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6"/>
        <v>Lucy TWIGG200m</v>
      </c>
      <c r="B414" t="s">
        <v>156</v>
      </c>
      <c r="C414" s="5" t="s">
        <v>25</v>
      </c>
      <c r="D414" s="5">
        <v>44671</v>
      </c>
      <c r="E414">
        <v>937</v>
      </c>
      <c r="F414" s="2">
        <v>53</v>
      </c>
      <c r="G414">
        <v>966</v>
      </c>
      <c r="H414">
        <v>943</v>
      </c>
      <c r="I414">
        <v>940</v>
      </c>
      <c r="J414">
        <v>916</v>
      </c>
      <c r="K414">
        <v>907</v>
      </c>
      <c r="L414" s="5">
        <v>44471</v>
      </c>
      <c r="M414" s="5">
        <v>44591</v>
      </c>
      <c r="N414" s="5">
        <v>44591</v>
      </c>
      <c r="O414" s="5">
        <v>44549</v>
      </c>
      <c r="P414" s="56">
        <v>44305</v>
      </c>
      <c r="Q414" s="39">
        <f>RANK(E414,$E$3:$E$1048576)</f>
        <v>424</v>
      </c>
      <c r="R414" s="2">
        <f>VLOOKUP(C414,Quals!$A$25:$C$45,3,FALSE)</f>
        <v>1155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6"/>
        <v>Kate WAHBY200m</v>
      </c>
      <c r="B415" t="s">
        <v>199</v>
      </c>
      <c r="C415" s="6" t="s">
        <v>25</v>
      </c>
      <c r="D415" s="5">
        <v>44581</v>
      </c>
      <c r="E415">
        <v>937</v>
      </c>
      <c r="F415" s="2">
        <v>54</v>
      </c>
      <c r="G415">
        <v>952</v>
      </c>
      <c r="H415">
        <v>949</v>
      </c>
      <c r="I415">
        <v>935</v>
      </c>
      <c r="J415">
        <v>927</v>
      </c>
      <c r="K415">
        <v>926</v>
      </c>
      <c r="L415" s="5">
        <v>44612</v>
      </c>
      <c r="M415" s="5">
        <v>44612</v>
      </c>
      <c r="N415" s="5">
        <v>44289</v>
      </c>
      <c r="O415" s="5">
        <v>44548</v>
      </c>
      <c r="P415" s="56">
        <v>44591</v>
      </c>
      <c r="Q415" s="39">
        <f>RANK(E415,$E$3:$E$1048576)</f>
        <v>424</v>
      </c>
      <c r="R415" s="2">
        <f>VLOOKUP(C415,Quals!$A$25:$C$45,3,FALSE)</f>
        <v>1155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6"/>
        <v>Iluka-Rose TAYLOR400m</v>
      </c>
      <c r="B416" t="s">
        <v>4615</v>
      </c>
      <c r="C416" s="5" t="s">
        <v>26</v>
      </c>
      <c r="E416">
        <v>937</v>
      </c>
      <c r="F416" s="2">
        <v>38</v>
      </c>
      <c r="G416">
        <v>953</v>
      </c>
      <c r="H416">
        <v>922</v>
      </c>
      <c r="I416">
        <v>917</v>
      </c>
      <c r="J416">
        <v>912</v>
      </c>
      <c r="K416">
        <v>903</v>
      </c>
      <c r="L416" s="5">
        <v>44611</v>
      </c>
      <c r="M416" s="5">
        <v>44625</v>
      </c>
      <c r="N416" s="5">
        <v>44590</v>
      </c>
      <c r="O416" s="5">
        <v>44485</v>
      </c>
      <c r="P416" s="56">
        <v>44513</v>
      </c>
      <c r="Q416" s="39">
        <f>RANK(E416,$E$3:$E$1048576)</f>
        <v>424</v>
      </c>
      <c r="R416" s="2">
        <f>VLOOKUP(C416,Quals!$A$25:$C$45,3,FALSE)</f>
        <v>1152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6"/>
        <v>Cassandra WANG LECOUTEUR200m</v>
      </c>
      <c r="B417" t="s">
        <v>4610</v>
      </c>
      <c r="C417" s="5" t="s">
        <v>25</v>
      </c>
      <c r="D417" s="5">
        <v>1999</v>
      </c>
      <c r="E417">
        <v>936</v>
      </c>
      <c r="F417" s="2">
        <v>55</v>
      </c>
      <c r="G417">
        <v>951</v>
      </c>
      <c r="H417">
        <v>954</v>
      </c>
      <c r="I417">
        <v>931</v>
      </c>
      <c r="J417">
        <v>933</v>
      </c>
      <c r="K417">
        <v>899</v>
      </c>
      <c r="L417" s="5">
        <v>44583</v>
      </c>
      <c r="M417" s="5">
        <v>44602</v>
      </c>
      <c r="N417" s="5">
        <v>44285</v>
      </c>
      <c r="O417" s="5">
        <v>44617</v>
      </c>
      <c r="P417" s="56">
        <v>44618</v>
      </c>
      <c r="Q417" s="39">
        <f>RANK(E417,$E$3:$E$1048576)</f>
        <v>428</v>
      </c>
      <c r="R417" s="2">
        <f>VLOOKUP(C417,Quals!$A$25:$C$45,3,FALSE)</f>
        <v>1155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6"/>
        <v>Molly SEWELL1500m</v>
      </c>
      <c r="B418" t="s">
        <v>288</v>
      </c>
      <c r="C418" t="s">
        <v>28</v>
      </c>
      <c r="D418" s="5">
        <v>44701</v>
      </c>
      <c r="E418">
        <v>936</v>
      </c>
      <c r="F418" s="2">
        <v>27</v>
      </c>
      <c r="G418">
        <v>977</v>
      </c>
      <c r="H418">
        <v>944</v>
      </c>
      <c r="I418">
        <v>940</v>
      </c>
      <c r="J418">
        <v>895</v>
      </c>
      <c r="K418">
        <v>892</v>
      </c>
      <c r="L418" s="5">
        <v>44303</v>
      </c>
      <c r="M418" s="5">
        <v>44626</v>
      </c>
      <c r="N418" s="5">
        <v>44489</v>
      </c>
      <c r="O418" s="5">
        <v>44486</v>
      </c>
      <c r="P418" s="56">
        <v>44604</v>
      </c>
      <c r="Q418" s="39">
        <f>RANK(E418,$E$3:$E$1048576)</f>
        <v>428</v>
      </c>
      <c r="R418" s="2">
        <f>VLOOKUP(C418,Quals!$A$25:$C$45,3,FALSE)</f>
        <v>1172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6"/>
        <v>Annaliese BUSHlong-jump</v>
      </c>
      <c r="B419" t="s">
        <v>344</v>
      </c>
      <c r="C419" s="5" t="s">
        <v>37</v>
      </c>
      <c r="D419" s="5">
        <v>36419</v>
      </c>
      <c r="E419">
        <v>936</v>
      </c>
      <c r="F419" s="2">
        <v>24</v>
      </c>
      <c r="G419">
        <v>975</v>
      </c>
      <c r="H419">
        <v>940</v>
      </c>
      <c r="I419">
        <v>940</v>
      </c>
      <c r="J419">
        <v>912</v>
      </c>
      <c r="K419">
        <v>906</v>
      </c>
      <c r="L419" s="5">
        <v>44603</v>
      </c>
      <c r="M419" s="5">
        <v>44589</v>
      </c>
      <c r="N419" s="5">
        <v>44646</v>
      </c>
      <c r="O419" s="5">
        <v>44330</v>
      </c>
      <c r="P419" s="56">
        <v>44319</v>
      </c>
      <c r="Q419" s="39">
        <f>RANK(E419,$E$3:$E$1048576)</f>
        <v>428</v>
      </c>
      <c r="R419" s="2">
        <f>VLOOKUP(C419,Quals!$A$25:$C$45,3,FALSE)</f>
        <v>1178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6"/>
        <v>Delta AMIDZOVSKI100m</v>
      </c>
      <c r="B420" t="s">
        <v>157</v>
      </c>
      <c r="C420" s="5" t="s">
        <v>2</v>
      </c>
      <c r="D420" s="5">
        <v>38952</v>
      </c>
      <c r="E420">
        <v>935</v>
      </c>
      <c r="F420" s="2">
        <v>78</v>
      </c>
      <c r="G420">
        <v>964</v>
      </c>
      <c r="H420">
        <v>943</v>
      </c>
      <c r="I420">
        <v>945</v>
      </c>
      <c r="J420">
        <v>943</v>
      </c>
      <c r="K420">
        <v>853</v>
      </c>
      <c r="L420" s="5">
        <v>44618</v>
      </c>
      <c r="M420" s="5">
        <v>44541</v>
      </c>
      <c r="N420" s="5">
        <v>44618</v>
      </c>
      <c r="O420" s="5">
        <v>44541</v>
      </c>
      <c r="P420" s="56">
        <v>44569</v>
      </c>
      <c r="Q420" s="39">
        <f>RANK(E420,$E$3:$E$1048576)</f>
        <v>431</v>
      </c>
      <c r="R420" s="2">
        <f>VLOOKUP(C420,Quals!$A$25:$C$45,3,FALSE)</f>
        <v>1167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6"/>
        <v>Abigail STEVANOVIC100mh</v>
      </c>
      <c r="B421" t="s">
        <v>348</v>
      </c>
      <c r="C421" s="5" t="s">
        <v>32</v>
      </c>
      <c r="D421" s="5">
        <v>37957</v>
      </c>
      <c r="E421">
        <v>935</v>
      </c>
      <c r="F421" s="2">
        <v>21</v>
      </c>
      <c r="G421">
        <v>971</v>
      </c>
      <c r="H421">
        <v>929</v>
      </c>
      <c r="I421">
        <v>933</v>
      </c>
      <c r="J421">
        <v>929</v>
      </c>
      <c r="K421">
        <v>907</v>
      </c>
      <c r="L421" s="5">
        <v>44299</v>
      </c>
      <c r="M421" s="5">
        <v>44310</v>
      </c>
      <c r="N421" s="5">
        <v>44299</v>
      </c>
      <c r="O421" s="5">
        <v>44304</v>
      </c>
      <c r="P421" s="56">
        <v>44590</v>
      </c>
      <c r="Q421" s="39">
        <f>RANK(E421,$E$3:$E$1048576)</f>
        <v>431</v>
      </c>
      <c r="R421" s="2">
        <f>VLOOKUP(C421,Quals!$A$25:$C$45,3,FALSE)</f>
        <v>1171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6"/>
        <v>Rebecca BAIN100m</v>
      </c>
      <c r="B422" t="s">
        <v>165</v>
      </c>
      <c r="C422" s="5" t="s">
        <v>2</v>
      </c>
      <c r="D422" s="5">
        <v>44640</v>
      </c>
      <c r="E422">
        <v>934</v>
      </c>
      <c r="F422" s="2">
        <v>79</v>
      </c>
      <c r="G422">
        <v>964</v>
      </c>
      <c r="H422">
        <v>941</v>
      </c>
      <c r="I422">
        <v>928</v>
      </c>
      <c r="J422">
        <v>919</v>
      </c>
      <c r="K422">
        <v>908</v>
      </c>
      <c r="L422" s="5">
        <v>44544</v>
      </c>
      <c r="M422" s="5">
        <v>44541</v>
      </c>
      <c r="N422" s="5">
        <v>44637</v>
      </c>
      <c r="O422" s="5">
        <v>44602</v>
      </c>
      <c r="P422" s="56">
        <v>44611</v>
      </c>
      <c r="Q422" s="39">
        <f>RANK(E422,$E$3:$E$1048576)</f>
        <v>433</v>
      </c>
      <c r="R422" s="2">
        <f>VLOOKUP(C422,Quals!$A$25:$C$45,3,FALSE)</f>
        <v>1167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6"/>
        <v>Elly BUCKHOLZ200m</v>
      </c>
      <c r="B423" t="s">
        <v>129</v>
      </c>
      <c r="C423" s="5" t="s">
        <v>25</v>
      </c>
      <c r="D423" s="5">
        <v>37181</v>
      </c>
      <c r="E423">
        <v>934</v>
      </c>
      <c r="F423" s="2">
        <v>56</v>
      </c>
      <c r="G423">
        <v>915</v>
      </c>
      <c r="H423">
        <v>949</v>
      </c>
      <c r="I423">
        <v>929</v>
      </c>
      <c r="J423">
        <v>921</v>
      </c>
      <c r="K423">
        <v>912</v>
      </c>
      <c r="L423" s="5">
        <v>44282</v>
      </c>
      <c r="M423" s="5">
        <v>44583</v>
      </c>
      <c r="N423" s="5">
        <v>44549</v>
      </c>
      <c r="O423" s="5">
        <v>44611</v>
      </c>
      <c r="P423" s="56">
        <v>44597</v>
      </c>
      <c r="Q423" s="39">
        <f>RANK(E423,$E$3:$E$1048576)</f>
        <v>433</v>
      </c>
      <c r="R423" s="2">
        <f>VLOOKUP(C423,Quals!$A$25:$C$45,3,FALSE)</f>
        <v>1155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6"/>
        <v>Violet OWEN1500m</v>
      </c>
      <c r="B424" t="s">
        <v>907</v>
      </c>
      <c r="C424" s="5" t="s">
        <v>28</v>
      </c>
      <c r="D424" s="5">
        <v>44824</v>
      </c>
      <c r="E424">
        <v>934</v>
      </c>
      <c r="F424" s="2">
        <v>28</v>
      </c>
      <c r="G424">
        <v>961</v>
      </c>
      <c r="H424">
        <v>921</v>
      </c>
      <c r="I424">
        <v>920</v>
      </c>
      <c r="J424">
        <v>900</v>
      </c>
      <c r="K424">
        <v>902</v>
      </c>
      <c r="L424" s="5">
        <v>44611</v>
      </c>
      <c r="M424" s="5">
        <v>44552</v>
      </c>
      <c r="N424" s="5">
        <v>44625</v>
      </c>
      <c r="O424" s="5">
        <v>44582</v>
      </c>
      <c r="P424" s="56">
        <v>44569</v>
      </c>
      <c r="Q424" s="39">
        <f>RANK(E424,$E$3:$E$1048576)</f>
        <v>433</v>
      </c>
      <c r="R424" s="2">
        <f>VLOOKUP(C424,Quals!$A$25:$C$45,3,FALSE)</f>
        <v>1172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6"/>
        <v>Gabriella TAYLOR100m</v>
      </c>
      <c r="B425" t="s">
        <v>4765</v>
      </c>
      <c r="C425" s="6" t="s">
        <v>2</v>
      </c>
      <c r="D425" s="5">
        <v>44701</v>
      </c>
      <c r="E425">
        <v>933</v>
      </c>
      <c r="F425" s="2">
        <v>80</v>
      </c>
      <c r="G425">
        <v>972</v>
      </c>
      <c r="H425">
        <v>936</v>
      </c>
      <c r="I425">
        <v>929</v>
      </c>
      <c r="J425">
        <v>908</v>
      </c>
      <c r="K425">
        <v>907</v>
      </c>
      <c r="L425" s="5">
        <v>44632</v>
      </c>
      <c r="M425" s="5">
        <v>44618</v>
      </c>
      <c r="N425" s="5">
        <v>44618</v>
      </c>
      <c r="O425" s="5">
        <v>44541</v>
      </c>
      <c r="P425" s="56">
        <v>44610</v>
      </c>
      <c r="Q425" s="39">
        <f>RANK(E425,$E$3:$E$1048576)</f>
        <v>436</v>
      </c>
      <c r="R425" s="2">
        <f>VLOOKUP(C425,Quals!$A$25:$C$45,3,FALSE)</f>
        <v>1167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6"/>
        <v>Alysse PRIDDIS200m</v>
      </c>
      <c r="B426" t="s">
        <v>196</v>
      </c>
      <c r="C426" s="5" t="s">
        <v>25</v>
      </c>
      <c r="D426" s="5">
        <v>31646</v>
      </c>
      <c r="E426">
        <v>933</v>
      </c>
      <c r="F426" s="2">
        <v>57</v>
      </c>
      <c r="G426">
        <v>947</v>
      </c>
      <c r="H426">
        <v>932</v>
      </c>
      <c r="I426">
        <v>917</v>
      </c>
      <c r="J426">
        <v>912</v>
      </c>
      <c r="K426">
        <v>911</v>
      </c>
      <c r="L426" s="5">
        <v>44287</v>
      </c>
      <c r="M426" s="5">
        <v>44512</v>
      </c>
      <c r="N426" s="5">
        <v>44612</v>
      </c>
      <c r="O426" s="5">
        <v>44491</v>
      </c>
      <c r="P426" s="56">
        <v>44547</v>
      </c>
      <c r="Q426" s="39">
        <f>RANK(E426,$E$3:$E$1048576)</f>
        <v>436</v>
      </c>
      <c r="R426" s="2">
        <f>VLOOKUP(C426,Quals!$A$25:$C$45,3,FALSE)</f>
        <v>1155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6"/>
        <v>Kiara FLAVEL800m</v>
      </c>
      <c r="B427" t="s">
        <v>255</v>
      </c>
      <c r="C427" s="5" t="s">
        <v>27</v>
      </c>
      <c r="D427" s="5">
        <v>44701</v>
      </c>
      <c r="E427">
        <v>933</v>
      </c>
      <c r="F427" s="2">
        <v>31</v>
      </c>
      <c r="G427">
        <v>983</v>
      </c>
      <c r="H427">
        <v>973</v>
      </c>
      <c r="I427">
        <v>934</v>
      </c>
      <c r="J427">
        <v>889</v>
      </c>
      <c r="K427">
        <v>860</v>
      </c>
      <c r="L427" s="5">
        <v>44305</v>
      </c>
      <c r="M427" s="5">
        <v>44600</v>
      </c>
      <c r="N427" s="5">
        <v>44618</v>
      </c>
      <c r="O427" s="5">
        <v>44304</v>
      </c>
      <c r="P427" s="56">
        <v>44581</v>
      </c>
      <c r="Q427" s="39">
        <f>RANK(E427,$E$3:$E$1048576)</f>
        <v>436</v>
      </c>
      <c r="R427" s="2">
        <f>VLOOKUP(C427,Quals!$A$25:$C$45,3,FALSE)</f>
        <v>1171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6"/>
        <v>Tayissa BUCHANAN800m</v>
      </c>
      <c r="B428" t="s">
        <v>251</v>
      </c>
      <c r="C428" s="5" t="s">
        <v>27</v>
      </c>
      <c r="D428" s="5">
        <v>44732</v>
      </c>
      <c r="E428">
        <v>933</v>
      </c>
      <c r="F428" s="2">
        <v>32</v>
      </c>
      <c r="G428">
        <v>979</v>
      </c>
      <c r="H428">
        <v>940</v>
      </c>
      <c r="I428">
        <v>933</v>
      </c>
      <c r="J428">
        <v>912</v>
      </c>
      <c r="K428">
        <v>885</v>
      </c>
      <c r="L428" s="5">
        <v>44619</v>
      </c>
      <c r="M428" s="5">
        <v>44589</v>
      </c>
      <c r="N428" s="5">
        <v>44301</v>
      </c>
      <c r="O428" s="5">
        <v>44540</v>
      </c>
      <c r="P428" s="56">
        <v>44300</v>
      </c>
      <c r="Q428" s="39">
        <f>RANK(E428,$E$3:$E$1048576)</f>
        <v>436</v>
      </c>
      <c r="R428" s="2">
        <f>VLOOKUP(C428,Quals!$A$25:$C$45,3,FALSE)</f>
        <v>1171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6"/>
        <v>Eleanor BENSON1500m</v>
      </c>
      <c r="B429" t="s">
        <v>318</v>
      </c>
      <c r="C429" s="6" t="s">
        <v>28</v>
      </c>
      <c r="D429" s="5">
        <v>33246</v>
      </c>
      <c r="E429">
        <v>933</v>
      </c>
      <c r="F429" s="2">
        <v>29</v>
      </c>
      <c r="G429">
        <v>991</v>
      </c>
      <c r="H429">
        <v>966</v>
      </c>
      <c r="I429">
        <v>920</v>
      </c>
      <c r="J429">
        <v>894</v>
      </c>
      <c r="K429">
        <v>880</v>
      </c>
      <c r="L429" s="5">
        <v>44301</v>
      </c>
      <c r="M429" s="5">
        <v>44520</v>
      </c>
      <c r="N429" s="5">
        <v>44287</v>
      </c>
      <c r="O429" s="5">
        <v>44600</v>
      </c>
      <c r="P429" s="56">
        <v>44610</v>
      </c>
      <c r="Q429" s="39">
        <f>RANK(E429,$E$3:$E$1048576)</f>
        <v>436</v>
      </c>
      <c r="R429" s="2">
        <f>VLOOKUP(C429,Quals!$A$25:$C$45,3,FALSE)</f>
        <v>1172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6"/>
        <v>Gabrielle TOTH1500m</v>
      </c>
      <c r="B430" t="s">
        <v>864</v>
      </c>
      <c r="C430" s="5" t="s">
        <v>28</v>
      </c>
      <c r="D430" s="5">
        <v>44581</v>
      </c>
      <c r="E430">
        <v>933</v>
      </c>
      <c r="F430" s="2">
        <v>30</v>
      </c>
      <c r="G430">
        <v>938</v>
      </c>
      <c r="H430">
        <v>936</v>
      </c>
      <c r="I430">
        <v>935</v>
      </c>
      <c r="J430">
        <v>933</v>
      </c>
      <c r="K430">
        <v>924</v>
      </c>
      <c r="L430" s="5">
        <v>44625</v>
      </c>
      <c r="M430" s="5">
        <v>44331</v>
      </c>
      <c r="N430" s="5">
        <v>44302</v>
      </c>
      <c r="O430" s="5">
        <v>44317</v>
      </c>
      <c r="P430" s="56">
        <v>44612</v>
      </c>
      <c r="Q430" s="39">
        <f>RANK(E430,$E$3:$E$1048576)</f>
        <v>436</v>
      </c>
      <c r="R430" s="2">
        <f>VLOOKUP(C430,Quals!$A$25:$C$45,3,FALSE)</f>
        <v>1172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6"/>
        <v>Liliana HACKETT100m</v>
      </c>
      <c r="B431" t="s">
        <v>169</v>
      </c>
      <c r="C431" s="6" t="s">
        <v>2</v>
      </c>
      <c r="D431" s="5">
        <v>44701</v>
      </c>
      <c r="E431">
        <v>932</v>
      </c>
      <c r="F431" s="2">
        <v>81</v>
      </c>
      <c r="G431">
        <v>958</v>
      </c>
      <c r="H431">
        <v>948</v>
      </c>
      <c r="I431">
        <v>913</v>
      </c>
      <c r="J431">
        <v>917</v>
      </c>
      <c r="K431">
        <v>902</v>
      </c>
      <c r="L431" s="5">
        <v>44548</v>
      </c>
      <c r="M431" s="5">
        <v>44534</v>
      </c>
      <c r="N431" s="5">
        <v>44625</v>
      </c>
      <c r="O431" s="5">
        <v>44485</v>
      </c>
      <c r="P431" s="56">
        <v>44506</v>
      </c>
      <c r="Q431" s="39">
        <f>RANK(E431,$E$3:$E$1048576)</f>
        <v>442</v>
      </c>
      <c r="R431" s="2">
        <f>VLOOKUP(C431,Quals!$A$25:$C$45,3,FALSE)</f>
        <v>1167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6"/>
        <v>Cassandra WANG LECOUTEUR100m</v>
      </c>
      <c r="B432" t="s">
        <v>4610</v>
      </c>
      <c r="C432" s="6" t="s">
        <v>2</v>
      </c>
      <c r="D432" s="5">
        <v>1999</v>
      </c>
      <c r="E432">
        <v>932</v>
      </c>
      <c r="F432" s="2">
        <v>82</v>
      </c>
      <c r="G432">
        <v>954</v>
      </c>
      <c r="H432">
        <v>935</v>
      </c>
      <c r="I432">
        <v>931</v>
      </c>
      <c r="J432">
        <v>926</v>
      </c>
      <c r="K432">
        <v>901</v>
      </c>
      <c r="L432" s="5">
        <v>44632</v>
      </c>
      <c r="M432" s="5">
        <v>44602</v>
      </c>
      <c r="N432" s="5">
        <v>44294</v>
      </c>
      <c r="O432" s="5">
        <v>44637</v>
      </c>
      <c r="P432" s="56">
        <v>44548</v>
      </c>
      <c r="Q432" s="39">
        <f>RANK(E432,$E$3:$E$1048576)</f>
        <v>442</v>
      </c>
      <c r="R432" s="2">
        <f>VLOOKUP(C432,Quals!$A$25:$C$45,3,FALSE)</f>
        <v>1167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6"/>
        <v>Lily BAYES200m</v>
      </c>
      <c r="B433" t="s">
        <v>200</v>
      </c>
      <c r="C433" s="6" t="s">
        <v>25</v>
      </c>
      <c r="D433" s="5">
        <v>36416</v>
      </c>
      <c r="E433">
        <v>932</v>
      </c>
      <c r="F433" s="2">
        <v>58</v>
      </c>
      <c r="G433">
        <v>933</v>
      </c>
      <c r="H433">
        <v>936</v>
      </c>
      <c r="I433">
        <v>933</v>
      </c>
      <c r="J433">
        <v>912</v>
      </c>
      <c r="K433">
        <v>923</v>
      </c>
      <c r="L433" s="5">
        <v>44597</v>
      </c>
      <c r="M433" s="5">
        <v>44602</v>
      </c>
      <c r="N433" s="5">
        <v>44302</v>
      </c>
      <c r="O433" s="5">
        <v>44513</v>
      </c>
      <c r="P433" s="56">
        <v>44285</v>
      </c>
      <c r="Q433" s="39">
        <f>RANK(E433,$E$3:$E$1048576)</f>
        <v>442</v>
      </c>
      <c r="R433" s="2">
        <f>VLOOKUP(C433,Quals!$A$25:$C$45,3,FALSE)</f>
        <v>1155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6"/>
        <v>Geena DAVYtriple-jump</v>
      </c>
      <c r="B434" t="s">
        <v>399</v>
      </c>
      <c r="C434" s="5" t="s">
        <v>38</v>
      </c>
      <c r="D434" s="5">
        <v>44762</v>
      </c>
      <c r="E434">
        <v>931</v>
      </c>
      <c r="F434" s="2">
        <v>11</v>
      </c>
      <c r="G434">
        <v>953</v>
      </c>
      <c r="H434">
        <v>926</v>
      </c>
      <c r="I434">
        <v>907</v>
      </c>
      <c r="J434">
        <v>907</v>
      </c>
      <c r="K434">
        <v>899</v>
      </c>
      <c r="L434" s="5">
        <v>44300</v>
      </c>
      <c r="M434" s="5">
        <v>44648</v>
      </c>
      <c r="N434" s="5">
        <v>44611</v>
      </c>
      <c r="O434" s="5">
        <v>44541</v>
      </c>
      <c r="P434" s="56">
        <v>44520</v>
      </c>
      <c r="Q434" s="39">
        <f>RANK(E434,$E$3:$E$1048576)</f>
        <v>445</v>
      </c>
      <c r="R434" s="2">
        <f>VLOOKUP(C434,Quals!$A$25:$C$45,3,FALSE)</f>
        <v>1150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6"/>
        <v>Marley RAIKIWASAdiscus-throw</v>
      </c>
      <c r="B435" t="s">
        <v>446</v>
      </c>
      <c r="C435" s="5" t="s">
        <v>40</v>
      </c>
      <c r="D435" s="5">
        <v>38571</v>
      </c>
      <c r="E435">
        <v>931</v>
      </c>
      <c r="F435" s="2">
        <v>6</v>
      </c>
      <c r="G435">
        <v>935</v>
      </c>
      <c r="H435">
        <v>891</v>
      </c>
      <c r="I435">
        <v>916</v>
      </c>
      <c r="J435">
        <v>909</v>
      </c>
      <c r="K435">
        <v>903</v>
      </c>
      <c r="L435" s="5">
        <v>44625</v>
      </c>
      <c r="M435" s="5">
        <v>44632</v>
      </c>
      <c r="N435" s="5">
        <v>44610</v>
      </c>
      <c r="O435" s="5">
        <v>44492</v>
      </c>
      <c r="P435" s="56">
        <v>44541</v>
      </c>
      <c r="Q435" s="39">
        <f>RANK(E435,$E$3:$E$1048576)</f>
        <v>445</v>
      </c>
      <c r="R435" s="2">
        <f>VLOOKUP(C435,Quals!$A$25:$C$45,3,FALSE)</f>
        <v>1136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6"/>
        <v>Holly REA100m</v>
      </c>
      <c r="B436" t="s">
        <v>4606</v>
      </c>
      <c r="C436" s="5" t="s">
        <v>2</v>
      </c>
      <c r="D436" s="5">
        <v>44762</v>
      </c>
      <c r="E436">
        <v>930</v>
      </c>
      <c r="F436" s="2">
        <v>83</v>
      </c>
      <c r="G436">
        <v>958</v>
      </c>
      <c r="H436">
        <v>934</v>
      </c>
      <c r="I436">
        <v>928</v>
      </c>
      <c r="J436">
        <v>917</v>
      </c>
      <c r="K436">
        <v>899</v>
      </c>
      <c r="L436" s="5">
        <v>44618</v>
      </c>
      <c r="M436" s="5">
        <v>44576</v>
      </c>
      <c r="N436" s="5">
        <v>44618</v>
      </c>
      <c r="O436" s="5">
        <v>44527</v>
      </c>
      <c r="P436" s="56">
        <v>44541</v>
      </c>
      <c r="Q436" s="39">
        <f>RANK(E436,$E$3:$E$1048576)</f>
        <v>447</v>
      </c>
      <c r="R436" s="2">
        <f>VLOOKUP(C436,Quals!$A$25:$C$45,3,FALSE)</f>
        <v>1167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6"/>
        <v>Damita BETHAM100m</v>
      </c>
      <c r="B437" t="s">
        <v>191</v>
      </c>
      <c r="C437" s="5" t="s">
        <v>2</v>
      </c>
      <c r="D437" s="5">
        <v>38799</v>
      </c>
      <c r="E437">
        <v>930</v>
      </c>
      <c r="F437" s="2">
        <v>84</v>
      </c>
      <c r="G437">
        <v>946</v>
      </c>
      <c r="H437">
        <v>943</v>
      </c>
      <c r="I437">
        <v>914</v>
      </c>
      <c r="J437">
        <v>919</v>
      </c>
      <c r="K437">
        <v>916</v>
      </c>
      <c r="L437" s="5">
        <v>44618</v>
      </c>
      <c r="M437" s="5">
        <v>44618</v>
      </c>
      <c r="N437" s="5">
        <v>44541</v>
      </c>
      <c r="O437" s="5">
        <v>44527</v>
      </c>
      <c r="P437" s="56">
        <v>44597</v>
      </c>
      <c r="Q437" s="39">
        <f>RANK(E437,$E$3:$E$1048576)</f>
        <v>447</v>
      </c>
      <c r="R437" s="2">
        <f>VLOOKUP(C437,Quals!$A$25:$C$45,3,FALSE)</f>
        <v>1167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6"/>
        <v>Angeline BLACKBURN200m</v>
      </c>
      <c r="B438" t="s">
        <v>190</v>
      </c>
      <c r="C438" s="5" t="s">
        <v>25</v>
      </c>
      <c r="D438" s="5">
        <v>32737</v>
      </c>
      <c r="E438">
        <v>930</v>
      </c>
      <c r="F438" s="2">
        <v>59</v>
      </c>
      <c r="G438">
        <v>989</v>
      </c>
      <c r="H438">
        <v>953</v>
      </c>
      <c r="I438">
        <v>903</v>
      </c>
      <c r="J438">
        <v>884</v>
      </c>
      <c r="K438">
        <v>870</v>
      </c>
      <c r="L438" s="5">
        <v>44394</v>
      </c>
      <c r="M438" s="5">
        <v>44304</v>
      </c>
      <c r="N438" s="5">
        <v>44591</v>
      </c>
      <c r="O438" s="5">
        <v>44583</v>
      </c>
      <c r="P438" s="56">
        <v>44626</v>
      </c>
      <c r="Q438" s="39">
        <f>RANK(E438,$E$3:$E$1048576)</f>
        <v>447</v>
      </c>
      <c r="R438" s="2">
        <f>VLOOKUP(C438,Quals!$A$25:$C$45,3,FALSE)</f>
        <v>1155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6"/>
        <v>Bec KOVACIC200m</v>
      </c>
      <c r="B439" t="s">
        <v>164</v>
      </c>
      <c r="C439" s="5" t="s">
        <v>25</v>
      </c>
      <c r="D439" s="5">
        <v>36695</v>
      </c>
      <c r="E439">
        <v>930</v>
      </c>
      <c r="F439" s="2">
        <v>60</v>
      </c>
      <c r="G439">
        <v>944</v>
      </c>
      <c r="H439">
        <v>928</v>
      </c>
      <c r="I439">
        <v>917</v>
      </c>
      <c r="J439">
        <v>914</v>
      </c>
      <c r="K439">
        <v>882</v>
      </c>
      <c r="L439" s="5">
        <v>44632</v>
      </c>
      <c r="M439" s="5">
        <v>44618</v>
      </c>
      <c r="N439" s="5">
        <v>44582</v>
      </c>
      <c r="O439" s="5">
        <v>44576</v>
      </c>
      <c r="P439" s="56">
        <v>44612</v>
      </c>
      <c r="Q439" s="39">
        <f>RANK(E439,$E$3:$E$1048576)</f>
        <v>447</v>
      </c>
      <c r="R439" s="2">
        <f>VLOOKUP(C439,Quals!$A$25:$C$45,3,FALSE)</f>
        <v>1155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6"/>
        <v>Leah O'BRIEN200m</v>
      </c>
      <c r="B440" t="s">
        <v>170</v>
      </c>
      <c r="C440" s="5" t="s">
        <v>25</v>
      </c>
      <c r="D440" s="5">
        <v>44793</v>
      </c>
      <c r="E440">
        <v>930</v>
      </c>
      <c r="F440" s="2">
        <v>61</v>
      </c>
      <c r="G440">
        <v>933</v>
      </c>
      <c r="H440">
        <v>923</v>
      </c>
      <c r="I440">
        <v>935</v>
      </c>
      <c r="J440">
        <v>914</v>
      </c>
      <c r="K440">
        <v>910</v>
      </c>
      <c r="L440" s="5">
        <v>44300</v>
      </c>
      <c r="M440" s="5">
        <v>44639</v>
      </c>
      <c r="N440" s="5">
        <v>44631</v>
      </c>
      <c r="O440" s="5">
        <v>44547</v>
      </c>
      <c r="P440" s="56">
        <v>44300</v>
      </c>
      <c r="Q440" s="39">
        <f>RANK(E440,$E$3:$E$1048576)</f>
        <v>447</v>
      </c>
      <c r="R440" s="2">
        <f>VLOOKUP(C440,Quals!$A$25:$C$45,3,FALSE)</f>
        <v>1155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6"/>
        <v>Cleo RICHARDSON800m</v>
      </c>
      <c r="B441" t="s">
        <v>259</v>
      </c>
      <c r="C441" s="5" t="s">
        <v>27</v>
      </c>
      <c r="D441" s="5">
        <v>44732</v>
      </c>
      <c r="E441">
        <v>930</v>
      </c>
      <c r="F441" s="2">
        <v>33</v>
      </c>
      <c r="G441">
        <v>971</v>
      </c>
      <c r="H441">
        <v>939</v>
      </c>
      <c r="I441">
        <v>934</v>
      </c>
      <c r="J441">
        <v>912</v>
      </c>
      <c r="K441">
        <v>874</v>
      </c>
      <c r="L441" s="5">
        <v>44618</v>
      </c>
      <c r="M441" s="5">
        <v>44301</v>
      </c>
      <c r="N441" s="5">
        <v>44581</v>
      </c>
      <c r="O441" s="5">
        <v>44525</v>
      </c>
      <c r="P441" s="56">
        <v>44300</v>
      </c>
      <c r="Q441" s="39">
        <f>RANK(E441,$E$3:$E$1048576)</f>
        <v>447</v>
      </c>
      <c r="R441" s="2">
        <f>VLOOKUP(C441,Quals!$A$25:$C$45,3,FALSE)</f>
        <v>1171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6"/>
        <v>Sinta WARDANAlong-jump</v>
      </c>
      <c r="B442" t="s">
        <v>385</v>
      </c>
      <c r="C442" t="s">
        <v>37</v>
      </c>
      <c r="D442" s="5">
        <v>33560</v>
      </c>
      <c r="E442">
        <v>930</v>
      </c>
      <c r="F442" s="2">
        <v>25</v>
      </c>
      <c r="G442">
        <v>941</v>
      </c>
      <c r="H442">
        <v>928</v>
      </c>
      <c r="I442">
        <v>914</v>
      </c>
      <c r="J442">
        <v>906</v>
      </c>
      <c r="K442">
        <v>895</v>
      </c>
      <c r="L442" s="5">
        <v>44617</v>
      </c>
      <c r="M442" s="5">
        <v>44611</v>
      </c>
      <c r="N442" s="5">
        <v>44596</v>
      </c>
      <c r="O442" s="5">
        <v>44526</v>
      </c>
      <c r="P442" s="56">
        <v>44547</v>
      </c>
      <c r="Q442" s="39">
        <f>RANK(E442,$E$3:$E$1048576)</f>
        <v>447</v>
      </c>
      <c r="R442" s="2">
        <f>VLOOKUP(C442,Quals!$A$25:$C$45,3,FALSE)</f>
        <v>1178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6"/>
        <v>Ellis SKYE800m</v>
      </c>
      <c r="B443" t="s">
        <v>265</v>
      </c>
      <c r="C443" s="5" t="s">
        <v>27</v>
      </c>
      <c r="D443" s="5">
        <v>44640</v>
      </c>
      <c r="E443">
        <v>929</v>
      </c>
      <c r="F443" s="2">
        <v>34</v>
      </c>
      <c r="G443">
        <v>934</v>
      </c>
      <c r="H443">
        <v>942</v>
      </c>
      <c r="I443">
        <v>940</v>
      </c>
      <c r="J443">
        <v>893</v>
      </c>
      <c r="K443">
        <v>906</v>
      </c>
      <c r="L443" s="5">
        <v>44618</v>
      </c>
      <c r="M443" s="5">
        <v>44630</v>
      </c>
      <c r="N443" s="5">
        <v>44600</v>
      </c>
      <c r="O443" s="5">
        <v>44591</v>
      </c>
      <c r="P443" s="56">
        <v>44546</v>
      </c>
      <c r="Q443" s="39">
        <f>RANK(E443,$E$3:$E$1048576)</f>
        <v>454</v>
      </c>
      <c r="R443" s="2">
        <f>VLOOKUP(C443,Quals!$A$25:$C$45,3,FALSE)</f>
        <v>1171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6"/>
        <v>Emily CASACLANG1500m</v>
      </c>
      <c r="B444" t="s">
        <v>4617</v>
      </c>
      <c r="C444" t="s">
        <v>28</v>
      </c>
      <c r="D444" s="5">
        <v>37058</v>
      </c>
      <c r="E444">
        <v>929</v>
      </c>
      <c r="F444" s="2">
        <v>31</v>
      </c>
      <c r="G444">
        <v>969</v>
      </c>
      <c r="H444">
        <v>938</v>
      </c>
      <c r="I444">
        <v>938</v>
      </c>
      <c r="J444">
        <v>921</v>
      </c>
      <c r="K444">
        <v>862</v>
      </c>
      <c r="L444" s="5">
        <v>44610</v>
      </c>
      <c r="M444" s="5">
        <v>44324</v>
      </c>
      <c r="N444" s="5">
        <v>44295</v>
      </c>
      <c r="O444" s="5">
        <v>44309</v>
      </c>
      <c r="P444" s="56">
        <v>44282</v>
      </c>
      <c r="Q444" s="39">
        <f>RANK(E444,$E$3:$E$1048576)</f>
        <v>454</v>
      </c>
      <c r="R444" s="2">
        <f>VLOOKUP(C444,Quals!$A$25:$C$45,3,FALSE)</f>
        <v>1172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6"/>
        <v>Lianna DAVIDSONjavelin-throw</v>
      </c>
      <c r="B445" t="s">
        <v>481</v>
      </c>
      <c r="C445" s="5" t="s">
        <v>41</v>
      </c>
      <c r="D445" s="5">
        <v>37568</v>
      </c>
      <c r="E445">
        <v>929</v>
      </c>
      <c r="F445" s="2">
        <v>7</v>
      </c>
      <c r="G445">
        <v>962</v>
      </c>
      <c r="H445">
        <v>953</v>
      </c>
      <c r="I445">
        <v>932</v>
      </c>
      <c r="J445">
        <v>849</v>
      </c>
      <c r="K445">
        <v>879</v>
      </c>
      <c r="L445" s="5">
        <v>44653</v>
      </c>
      <c r="M445" s="5">
        <v>44639</v>
      </c>
      <c r="N445" s="5">
        <v>44301</v>
      </c>
      <c r="O445" s="5">
        <v>44303</v>
      </c>
      <c r="P445" s="56">
        <v>44645</v>
      </c>
      <c r="Q445" s="39">
        <f>RANK(E445,$E$3:$E$1048576)</f>
        <v>454</v>
      </c>
      <c r="R445" s="2">
        <f>VLOOKUP(C445,Quals!$A$25:$C$45,3,FALSE)</f>
        <v>1153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6"/>
        <v>Genevieve O'BRIEN400m</v>
      </c>
      <c r="B446" t="s">
        <v>225</v>
      </c>
      <c r="C446" s="5" t="s">
        <v>26</v>
      </c>
      <c r="D446" s="5">
        <v>44612</v>
      </c>
      <c r="E446">
        <v>928</v>
      </c>
      <c r="F446" s="2">
        <v>39</v>
      </c>
      <c r="G446">
        <v>948</v>
      </c>
      <c r="H446">
        <v>941</v>
      </c>
      <c r="I446">
        <v>935</v>
      </c>
      <c r="J446">
        <v>910</v>
      </c>
      <c r="K446">
        <v>888</v>
      </c>
      <c r="L446" s="5">
        <v>44294</v>
      </c>
      <c r="M446" s="5">
        <v>44298</v>
      </c>
      <c r="N446" s="5">
        <v>44307</v>
      </c>
      <c r="O446" s="5">
        <v>44534</v>
      </c>
      <c r="P446" s="56">
        <v>44513</v>
      </c>
      <c r="Q446" s="39">
        <f>RANK(E446,$E$3:$E$1048576)</f>
        <v>457</v>
      </c>
      <c r="R446" s="2">
        <f>VLOOKUP(C446,Quals!$A$25:$C$45,3,FALSE)</f>
        <v>1152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6"/>
        <v>Jessica MEAD100m</v>
      </c>
      <c r="B447" t="s">
        <v>181</v>
      </c>
      <c r="C447" s="6" t="s">
        <v>2</v>
      </c>
      <c r="D447" s="5">
        <v>44612</v>
      </c>
      <c r="E447">
        <v>927</v>
      </c>
      <c r="F447" s="2">
        <v>85</v>
      </c>
      <c r="G447">
        <v>943</v>
      </c>
      <c r="H447">
        <v>923</v>
      </c>
      <c r="I447">
        <v>927</v>
      </c>
      <c r="J447">
        <v>925</v>
      </c>
      <c r="K447">
        <v>910</v>
      </c>
      <c r="L447" s="5">
        <v>44576</v>
      </c>
      <c r="M447" s="5">
        <v>44282</v>
      </c>
      <c r="N447" s="5">
        <v>44569</v>
      </c>
      <c r="O447" s="5">
        <v>44590</v>
      </c>
      <c r="P447" s="56">
        <v>44604</v>
      </c>
      <c r="Q447" s="39">
        <f>RANK(E447,$E$3:$E$1048576)</f>
        <v>459</v>
      </c>
      <c r="R447" s="2">
        <f>VLOOKUP(C447,Quals!$A$25:$C$45,3,FALSE)</f>
        <v>1167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6"/>
        <v>Alice DIXON200m</v>
      </c>
      <c r="B448" t="s">
        <v>4611</v>
      </c>
      <c r="C448" s="6" t="s">
        <v>25</v>
      </c>
      <c r="D448" s="5">
        <v>37917</v>
      </c>
      <c r="E448">
        <v>927</v>
      </c>
      <c r="F448" s="2">
        <v>62</v>
      </c>
      <c r="G448">
        <v>956</v>
      </c>
      <c r="H448">
        <v>943</v>
      </c>
      <c r="I448">
        <v>934</v>
      </c>
      <c r="J448">
        <v>932</v>
      </c>
      <c r="K448">
        <v>873</v>
      </c>
      <c r="L448" s="5">
        <v>44612</v>
      </c>
      <c r="M448" s="5">
        <v>44612</v>
      </c>
      <c r="N448" s="5">
        <v>44619</v>
      </c>
      <c r="O448" s="5">
        <v>44619</v>
      </c>
      <c r="P448" s="56">
        <v>44604</v>
      </c>
      <c r="Q448" s="39">
        <f>RANK(E448,$E$3:$E$1048576)</f>
        <v>459</v>
      </c>
      <c r="R448" s="2">
        <f>VLOOKUP(C448,Quals!$A$25:$C$45,3,FALSE)</f>
        <v>1155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6"/>
        <v>Nina YEATS800m</v>
      </c>
      <c r="B449" t="s">
        <v>256</v>
      </c>
      <c r="C449" s="6" t="s">
        <v>27</v>
      </c>
      <c r="D449" s="5">
        <v>44640</v>
      </c>
      <c r="E449">
        <v>927</v>
      </c>
      <c r="F449" s="2">
        <v>35</v>
      </c>
      <c r="G449">
        <v>932</v>
      </c>
      <c r="H449">
        <v>928</v>
      </c>
      <c r="I449">
        <v>906</v>
      </c>
      <c r="J449">
        <v>918</v>
      </c>
      <c r="K449">
        <v>898</v>
      </c>
      <c r="L449" s="5">
        <v>44631</v>
      </c>
      <c r="M449" s="5">
        <v>44612</v>
      </c>
      <c r="N449" s="5">
        <v>44512</v>
      </c>
      <c r="O449" s="5">
        <v>44596</v>
      </c>
      <c r="P449" s="56">
        <v>44575</v>
      </c>
      <c r="Q449" s="39">
        <f>RANK(E449,$E$3:$E$1048576)</f>
        <v>459</v>
      </c>
      <c r="R449" s="2">
        <f>VLOOKUP(C449,Quals!$A$25:$C$45,3,FALSE)</f>
        <v>1171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6"/>
        <v>Georgie PURCELL1500m</v>
      </c>
      <c r="B450" t="s">
        <v>281</v>
      </c>
      <c r="C450" s="5" t="s">
        <v>28</v>
      </c>
      <c r="D450" s="5">
        <v>37645</v>
      </c>
      <c r="E450">
        <v>927</v>
      </c>
      <c r="F450" s="2">
        <v>32</v>
      </c>
      <c r="G450">
        <v>1001</v>
      </c>
      <c r="H450">
        <v>953</v>
      </c>
      <c r="I450">
        <v>925</v>
      </c>
      <c r="J450">
        <v>901</v>
      </c>
      <c r="K450">
        <v>857</v>
      </c>
      <c r="L450" s="5">
        <v>44280</v>
      </c>
      <c r="M450" s="5">
        <v>44298</v>
      </c>
      <c r="N450" s="5">
        <v>44299</v>
      </c>
      <c r="O450" s="5">
        <v>44590</v>
      </c>
      <c r="P450" s="56">
        <v>44583</v>
      </c>
      <c r="Q450" s="39">
        <f>RANK(E450,$E$3:$E$1048576)</f>
        <v>459</v>
      </c>
      <c r="R450" s="2">
        <f>VLOOKUP(C450,Quals!$A$25:$C$45,3,FALSE)</f>
        <v>1172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6"/>
        <v>Shayne HARGRAVES1500m</v>
      </c>
      <c r="B451" t="s">
        <v>287</v>
      </c>
      <c r="C451" s="5" t="s">
        <v>28</v>
      </c>
      <c r="D451" s="5">
        <v>44640</v>
      </c>
      <c r="E451">
        <v>927</v>
      </c>
      <c r="F451" s="2">
        <v>33</v>
      </c>
      <c r="G451">
        <v>927</v>
      </c>
      <c r="H451">
        <v>937</v>
      </c>
      <c r="I451">
        <v>935</v>
      </c>
      <c r="J451">
        <v>915</v>
      </c>
      <c r="K451">
        <v>910</v>
      </c>
      <c r="L451" s="5">
        <v>44542</v>
      </c>
      <c r="M451" s="5">
        <v>44299</v>
      </c>
      <c r="N451" s="5">
        <v>44581</v>
      </c>
      <c r="O451" s="5">
        <v>44298</v>
      </c>
      <c r="P451" s="56">
        <v>44301</v>
      </c>
      <c r="Q451" s="39">
        <f>RANK(E451,$E$3:$E$1048576)</f>
        <v>459</v>
      </c>
      <c r="R451" s="2">
        <f>VLOOKUP(C451,Quals!$A$25:$C$45,3,FALSE)</f>
        <v>1172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7">B452&amp;C452</f>
        <v>Zoe CHESTERlong-jump</v>
      </c>
      <c r="B452" t="s">
        <v>384</v>
      </c>
      <c r="C452" s="6" t="s">
        <v>37</v>
      </c>
      <c r="D452" s="5">
        <v>44732</v>
      </c>
      <c r="E452">
        <v>927</v>
      </c>
      <c r="F452" s="2">
        <v>26</v>
      </c>
      <c r="G452">
        <v>973</v>
      </c>
      <c r="H452">
        <v>927</v>
      </c>
      <c r="I452">
        <v>900</v>
      </c>
      <c r="J452">
        <v>889</v>
      </c>
      <c r="K452">
        <v>886</v>
      </c>
      <c r="L452" s="5">
        <v>44464</v>
      </c>
      <c r="M452" s="5">
        <v>44366</v>
      </c>
      <c r="N452" s="5">
        <v>44651</v>
      </c>
      <c r="O452" s="5">
        <v>44486</v>
      </c>
      <c r="P452" s="56">
        <v>44299</v>
      </c>
      <c r="Q452" s="39">
        <f>RANK(E452,$E$3:$E$1048576)</f>
        <v>459</v>
      </c>
      <c r="R452" s="2">
        <f>VLOOKUP(C452,Quals!$A$25:$C$45,3,FALSE)</f>
        <v>1178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7"/>
        <v>Christine GAYENlong-jump</v>
      </c>
      <c r="B453" t="s">
        <v>380</v>
      </c>
      <c r="C453" s="5" t="s">
        <v>37</v>
      </c>
      <c r="D453" s="5">
        <v>35358</v>
      </c>
      <c r="E453">
        <v>927</v>
      </c>
      <c r="F453" s="2">
        <v>27</v>
      </c>
      <c r="G453">
        <v>936</v>
      </c>
      <c r="H453">
        <v>932</v>
      </c>
      <c r="I453">
        <v>921</v>
      </c>
      <c r="J453">
        <v>910</v>
      </c>
      <c r="K453">
        <v>906</v>
      </c>
      <c r="L453" s="5">
        <v>44611</v>
      </c>
      <c r="M453" s="5">
        <v>44625</v>
      </c>
      <c r="N453" s="5">
        <v>44541</v>
      </c>
      <c r="O453" s="5">
        <v>44302</v>
      </c>
      <c r="P453" s="56">
        <v>44570</v>
      </c>
      <c r="Q453" s="39">
        <f>RANK(E453,$E$3:$E$1048576)</f>
        <v>459</v>
      </c>
      <c r="R453" s="2">
        <f>VLOOKUP(C453,Quals!$A$25:$C$45,3,FALSE)</f>
        <v>1178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7"/>
        <v>Kayla MONTAGNER100m</v>
      </c>
      <c r="B454" t="s">
        <v>180</v>
      </c>
      <c r="C454" s="5" t="s">
        <v>2</v>
      </c>
      <c r="D454" s="5">
        <v>1997</v>
      </c>
      <c r="E454">
        <v>925</v>
      </c>
      <c r="F454" s="2">
        <v>86</v>
      </c>
      <c r="G454">
        <v>928</v>
      </c>
      <c r="H454">
        <v>873</v>
      </c>
      <c r="I454">
        <v>921</v>
      </c>
      <c r="J454">
        <v>903</v>
      </c>
      <c r="K454">
        <v>882</v>
      </c>
      <c r="L454" s="5">
        <v>44394</v>
      </c>
      <c r="M454" s="5">
        <v>43641</v>
      </c>
      <c r="N454" s="5">
        <v>44464</v>
      </c>
      <c r="O454" s="5">
        <v>44625</v>
      </c>
      <c r="P454" s="56">
        <v>43642</v>
      </c>
      <c r="Q454" s="39">
        <f>RANK(E454,$E$3:$E$1048576)</f>
        <v>466</v>
      </c>
      <c r="R454" s="2">
        <f>VLOOKUP(C454,Quals!$A$25:$C$45,3,FALSE)</f>
        <v>1167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7"/>
        <v>Lauren JOHNSTON100m</v>
      </c>
      <c r="B455" t="s">
        <v>4607</v>
      </c>
      <c r="C455" s="5" t="s">
        <v>2</v>
      </c>
      <c r="D455" s="5">
        <v>1985</v>
      </c>
      <c r="E455">
        <v>925</v>
      </c>
      <c r="F455" s="2">
        <v>87</v>
      </c>
      <c r="G455">
        <v>950</v>
      </c>
      <c r="H455">
        <v>947</v>
      </c>
      <c r="I455">
        <v>910</v>
      </c>
      <c r="J455">
        <v>910</v>
      </c>
      <c r="K455">
        <v>909</v>
      </c>
      <c r="L455" s="5">
        <v>44625</v>
      </c>
      <c r="M455" s="5">
        <v>44289</v>
      </c>
      <c r="N455" s="5">
        <v>44590</v>
      </c>
      <c r="O455" s="5">
        <v>44611</v>
      </c>
      <c r="P455" s="56">
        <v>44576</v>
      </c>
      <c r="Q455" s="39">
        <f>RANK(E455,$E$3:$E$1048576)</f>
        <v>466</v>
      </c>
      <c r="R455" s="2">
        <f>VLOOKUP(C455,Quals!$A$25:$C$45,3,FALSE)</f>
        <v>1167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7"/>
        <v>Rebecca DEL PUP100m</v>
      </c>
      <c r="B456" t="s">
        <v>182</v>
      </c>
      <c r="C456" s="5" t="s">
        <v>2</v>
      </c>
      <c r="D456" s="5">
        <v>1994</v>
      </c>
      <c r="E456">
        <v>925</v>
      </c>
      <c r="F456" s="2">
        <v>88</v>
      </c>
      <c r="G456">
        <v>933</v>
      </c>
      <c r="H456">
        <v>912</v>
      </c>
      <c r="I456">
        <v>906</v>
      </c>
      <c r="J456">
        <v>922</v>
      </c>
      <c r="K456">
        <v>920</v>
      </c>
      <c r="L456" s="5">
        <v>44610</v>
      </c>
      <c r="M456" s="5">
        <v>44287</v>
      </c>
      <c r="N456" s="5">
        <v>44610</v>
      </c>
      <c r="O456" s="5">
        <v>44589</v>
      </c>
      <c r="P456" s="56">
        <v>44505</v>
      </c>
      <c r="Q456" s="39">
        <f>RANK(E456,$E$3:$E$1048576)</f>
        <v>466</v>
      </c>
      <c r="R456" s="2">
        <f>VLOOKUP(C456,Quals!$A$25:$C$45,3,FALSE)</f>
        <v>1167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7"/>
        <v>Eliza DA SILVA200m</v>
      </c>
      <c r="B457" t="s">
        <v>862</v>
      </c>
      <c r="C457" s="6" t="s">
        <v>25</v>
      </c>
      <c r="E457">
        <v>925</v>
      </c>
      <c r="F457" s="2">
        <v>63</v>
      </c>
      <c r="G457">
        <v>954</v>
      </c>
      <c r="H457">
        <v>935</v>
      </c>
      <c r="I457">
        <v>917</v>
      </c>
      <c r="J457">
        <v>910</v>
      </c>
      <c r="K457">
        <v>898</v>
      </c>
      <c r="L457" s="5">
        <v>44619</v>
      </c>
      <c r="M457" s="5">
        <v>44619</v>
      </c>
      <c r="N457" s="5">
        <v>44540</v>
      </c>
      <c r="O457" s="5">
        <v>44612</v>
      </c>
      <c r="P457" s="56">
        <v>44540</v>
      </c>
      <c r="Q457" s="39">
        <f>RANK(E457,$E$3:$E$1048576)</f>
        <v>466</v>
      </c>
      <c r="R457" s="2">
        <f>VLOOKUP(C457,Quals!$A$25:$C$45,3,FALSE)</f>
        <v>1155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7"/>
        <v>Francesca SUGIAMANlong-jump</v>
      </c>
      <c r="B458" t="s">
        <v>387</v>
      </c>
      <c r="C458" s="5" t="s">
        <v>37</v>
      </c>
      <c r="D458" s="5">
        <v>37286</v>
      </c>
      <c r="E458">
        <v>925</v>
      </c>
      <c r="F458" s="2">
        <v>28</v>
      </c>
      <c r="G458">
        <v>923</v>
      </c>
      <c r="H458">
        <v>921</v>
      </c>
      <c r="I458">
        <v>927</v>
      </c>
      <c r="J458">
        <v>925</v>
      </c>
      <c r="K458">
        <v>891</v>
      </c>
      <c r="L458" s="5">
        <v>44597</v>
      </c>
      <c r="M458" s="5">
        <v>44625</v>
      </c>
      <c r="N458" s="5">
        <v>44590</v>
      </c>
      <c r="O458" s="5">
        <v>44548</v>
      </c>
      <c r="P458" s="56">
        <v>44576</v>
      </c>
      <c r="Q458" s="39">
        <f>RANK(E458,$E$3:$E$1048576)</f>
        <v>466</v>
      </c>
      <c r="R458" s="2">
        <f>VLOOKUP(C458,Quals!$A$25:$C$45,3,FALSE)</f>
        <v>1178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7"/>
        <v>Emily DUVE100m</v>
      </c>
      <c r="B459" t="s">
        <v>162</v>
      </c>
      <c r="C459" s="6" t="s">
        <v>2</v>
      </c>
      <c r="D459" s="5">
        <v>34500</v>
      </c>
      <c r="E459">
        <v>924</v>
      </c>
      <c r="F459" s="2">
        <v>89</v>
      </c>
      <c r="G459">
        <v>954</v>
      </c>
      <c r="H459">
        <v>930</v>
      </c>
      <c r="I459">
        <v>919</v>
      </c>
      <c r="J459">
        <v>909</v>
      </c>
      <c r="K459">
        <v>900</v>
      </c>
      <c r="L459" s="5">
        <v>44282</v>
      </c>
      <c r="M459" s="5">
        <v>44610</v>
      </c>
      <c r="N459" s="5">
        <v>44604</v>
      </c>
      <c r="O459" s="5">
        <v>44569</v>
      </c>
      <c r="P459" s="56">
        <v>44302</v>
      </c>
      <c r="Q459" s="39">
        <f>RANK(E459,$E$3:$E$1048576)</f>
        <v>471</v>
      </c>
      <c r="R459" s="2">
        <f>VLOOKUP(C459,Quals!$A$25:$C$45,3,FALSE)</f>
        <v>1167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7"/>
        <v>Sienna FILLIS200m</v>
      </c>
      <c r="B460" t="s">
        <v>183</v>
      </c>
      <c r="C460" s="5" t="s">
        <v>25</v>
      </c>
      <c r="D460" s="5">
        <v>44732</v>
      </c>
      <c r="E460">
        <v>924</v>
      </c>
      <c r="F460" s="2">
        <v>64</v>
      </c>
      <c r="G460">
        <v>971</v>
      </c>
      <c r="H460">
        <v>933</v>
      </c>
      <c r="I460">
        <v>897</v>
      </c>
      <c r="J460">
        <v>900</v>
      </c>
      <c r="K460">
        <v>895</v>
      </c>
      <c r="L460" s="5">
        <v>44500</v>
      </c>
      <c r="M460" s="5">
        <v>44526</v>
      </c>
      <c r="N460" s="5">
        <v>44477</v>
      </c>
      <c r="O460" s="5">
        <v>44547</v>
      </c>
      <c r="P460" s="56">
        <v>44300</v>
      </c>
      <c r="Q460" s="39">
        <f>RANK(E460,$E$3:$E$1048576)</f>
        <v>471</v>
      </c>
      <c r="R460" s="2">
        <f>VLOOKUP(C460,Quals!$A$25:$C$45,3,FALSE)</f>
        <v>1155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7"/>
        <v>Dior SCHOLZ200m</v>
      </c>
      <c r="B461" t="s">
        <v>197</v>
      </c>
      <c r="C461" s="5" t="s">
        <v>25</v>
      </c>
      <c r="D461" s="5">
        <v>44732</v>
      </c>
      <c r="E461">
        <v>924</v>
      </c>
      <c r="F461" s="2">
        <v>65</v>
      </c>
      <c r="G461">
        <v>934</v>
      </c>
      <c r="H461">
        <v>927</v>
      </c>
      <c r="I461">
        <v>916</v>
      </c>
      <c r="J461">
        <v>911</v>
      </c>
      <c r="K461">
        <v>894</v>
      </c>
      <c r="L461" s="5">
        <v>44465</v>
      </c>
      <c r="M461" s="5">
        <v>44626</v>
      </c>
      <c r="N461" s="5">
        <v>44485</v>
      </c>
      <c r="O461" s="5">
        <v>44549</v>
      </c>
      <c r="P461" s="56">
        <v>44465</v>
      </c>
      <c r="Q461" s="39">
        <f>RANK(E461,$E$3:$E$1048576)</f>
        <v>471</v>
      </c>
      <c r="R461" s="2">
        <f>VLOOKUP(C461,Quals!$A$25:$C$45,3,FALSE)</f>
        <v>1155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7"/>
        <v>Ellaby HANSEN1500m</v>
      </c>
      <c r="B462" t="s">
        <v>304</v>
      </c>
      <c r="C462" s="5" t="s">
        <v>28</v>
      </c>
      <c r="D462" s="5">
        <v>44612</v>
      </c>
      <c r="E462">
        <v>924</v>
      </c>
      <c r="F462" s="2">
        <v>34</v>
      </c>
      <c r="G462">
        <v>922</v>
      </c>
      <c r="H462">
        <v>936</v>
      </c>
      <c r="I462">
        <v>905</v>
      </c>
      <c r="J462">
        <v>896</v>
      </c>
      <c r="K462">
        <v>913</v>
      </c>
      <c r="L462" s="5">
        <v>44639</v>
      </c>
      <c r="M462" s="5">
        <v>44589</v>
      </c>
      <c r="N462" s="5">
        <v>44533</v>
      </c>
      <c r="O462" s="5">
        <v>44611</v>
      </c>
      <c r="P462" s="56">
        <v>44519</v>
      </c>
      <c r="Q462" s="39">
        <f>RANK(E462,$E$3:$E$1048576)</f>
        <v>471</v>
      </c>
      <c r="R462" s="2">
        <f>VLOOKUP(C462,Quals!$A$25:$C$45,3,FALSE)</f>
        <v>1172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7"/>
        <v>Sophie KAVANAGHlong-jump</v>
      </c>
      <c r="B463" t="s">
        <v>388</v>
      </c>
      <c r="C463" s="5" t="s">
        <v>37</v>
      </c>
      <c r="D463" s="5">
        <v>44671</v>
      </c>
      <c r="E463">
        <v>924</v>
      </c>
      <c r="F463" s="2">
        <v>29</v>
      </c>
      <c r="G463">
        <v>951</v>
      </c>
      <c r="H463">
        <v>919</v>
      </c>
      <c r="I463">
        <v>918</v>
      </c>
      <c r="J463">
        <v>910</v>
      </c>
      <c r="K463">
        <v>906</v>
      </c>
      <c r="L463" s="5">
        <v>44612</v>
      </c>
      <c r="M463" s="5">
        <v>44302</v>
      </c>
      <c r="N463" s="5">
        <v>44604</v>
      </c>
      <c r="O463" s="5">
        <v>44589</v>
      </c>
      <c r="P463" s="56">
        <v>44548</v>
      </c>
      <c r="Q463" s="39">
        <f>RANK(E463,$E$3:$E$1048576)</f>
        <v>471</v>
      </c>
      <c r="R463" s="2">
        <f>VLOOKUP(C463,Quals!$A$25:$C$45,3,FALSE)</f>
        <v>1178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7"/>
        <v>Grace KRAUSElong-jump</v>
      </c>
      <c r="B464" t="s">
        <v>1091</v>
      </c>
      <c r="C464" s="5" t="s">
        <v>37</v>
      </c>
      <c r="D464" s="5">
        <v>44762</v>
      </c>
      <c r="E464">
        <v>924</v>
      </c>
      <c r="F464" s="2">
        <v>30</v>
      </c>
      <c r="G464">
        <v>932</v>
      </c>
      <c r="H464">
        <v>925</v>
      </c>
      <c r="I464">
        <v>919</v>
      </c>
      <c r="J464">
        <v>911</v>
      </c>
      <c r="K464">
        <v>870</v>
      </c>
      <c r="L464" s="5">
        <v>44513</v>
      </c>
      <c r="M464" s="5">
        <v>44647</v>
      </c>
      <c r="N464" s="5">
        <v>44540</v>
      </c>
      <c r="O464" s="5">
        <v>44617</v>
      </c>
      <c r="P464" s="56">
        <v>44299</v>
      </c>
      <c r="Q464" s="39">
        <f>RANK(E464,$E$3:$E$1048576)</f>
        <v>471</v>
      </c>
      <c r="R464" s="2">
        <f>VLOOKUP(C464,Quals!$A$25:$C$45,3,FALSE)</f>
        <v>1178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7"/>
        <v>Polly DEANE-JOHNShigh-jump</v>
      </c>
      <c r="B465" t="s">
        <v>415</v>
      </c>
      <c r="C465" s="5" t="s">
        <v>35</v>
      </c>
      <c r="D465" s="5">
        <v>38109</v>
      </c>
      <c r="E465">
        <v>924</v>
      </c>
      <c r="F465" s="2">
        <v>18</v>
      </c>
      <c r="G465">
        <v>936</v>
      </c>
      <c r="H465">
        <v>926</v>
      </c>
      <c r="I465">
        <v>907</v>
      </c>
      <c r="J465">
        <v>897</v>
      </c>
      <c r="K465">
        <v>878</v>
      </c>
      <c r="L465" s="5">
        <v>44303</v>
      </c>
      <c r="M465" s="5">
        <v>44597</v>
      </c>
      <c r="N465" s="5">
        <v>44611</v>
      </c>
      <c r="O465" s="5">
        <v>44294</v>
      </c>
      <c r="P465" s="56">
        <v>44590</v>
      </c>
      <c r="Q465" s="39">
        <f>RANK(E465,$E$3:$E$1048576)</f>
        <v>471</v>
      </c>
      <c r="R465" s="2">
        <f>VLOOKUP(C465,Quals!$A$25:$C$45,3,FALSE)</f>
        <v>1180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7"/>
        <v>Tuliana KABUYAWA100m</v>
      </c>
      <c r="B466" t="s">
        <v>159</v>
      </c>
      <c r="C466" s="5" t="s">
        <v>2</v>
      </c>
      <c r="D466" s="5">
        <v>39075</v>
      </c>
      <c r="E466">
        <v>923</v>
      </c>
      <c r="F466" s="2">
        <v>90</v>
      </c>
      <c r="G466">
        <v>954</v>
      </c>
      <c r="H466">
        <v>933</v>
      </c>
      <c r="I466">
        <v>923</v>
      </c>
      <c r="J466">
        <v>908</v>
      </c>
      <c r="K466">
        <v>900</v>
      </c>
      <c r="L466" s="5">
        <v>44289</v>
      </c>
      <c r="M466" s="5">
        <v>44548</v>
      </c>
      <c r="N466" s="5">
        <v>44298</v>
      </c>
      <c r="O466" s="5">
        <v>44541</v>
      </c>
      <c r="P466" s="56">
        <v>44527</v>
      </c>
      <c r="Q466" s="39">
        <f>RANK(E466,$E$3:$E$1048576)</f>
        <v>478</v>
      </c>
      <c r="R466" s="2">
        <f>VLOOKUP(C466,Quals!$A$25:$C$45,3,FALSE)</f>
        <v>1167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7"/>
        <v>Ella TOBIN200m</v>
      </c>
      <c r="B467" t="s">
        <v>202</v>
      </c>
      <c r="C467" s="6" t="s">
        <v>25</v>
      </c>
      <c r="D467" s="5">
        <v>44671</v>
      </c>
      <c r="E467">
        <v>923</v>
      </c>
      <c r="F467" s="2">
        <v>66</v>
      </c>
      <c r="G467">
        <v>940</v>
      </c>
      <c r="H467">
        <v>927</v>
      </c>
      <c r="I467">
        <v>922</v>
      </c>
      <c r="J467">
        <v>916</v>
      </c>
      <c r="K467">
        <v>903</v>
      </c>
      <c r="L467" s="5">
        <v>44591</v>
      </c>
      <c r="M467" s="5">
        <v>44305</v>
      </c>
      <c r="N467" s="5">
        <v>44591</v>
      </c>
      <c r="O467" s="5">
        <v>44637</v>
      </c>
      <c r="P467" s="56">
        <v>44583</v>
      </c>
      <c r="Q467" s="39">
        <f>RANK(E467,$E$3:$E$1048576)</f>
        <v>478</v>
      </c>
      <c r="R467" s="2">
        <f>VLOOKUP(C467,Quals!$A$25:$C$45,3,FALSE)</f>
        <v>1155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7"/>
        <v>Jessica MEAD200m</v>
      </c>
      <c r="B468" t="s">
        <v>181</v>
      </c>
      <c r="C468" s="5" t="s">
        <v>25</v>
      </c>
      <c r="D468" s="5">
        <v>44612</v>
      </c>
      <c r="E468">
        <v>923</v>
      </c>
      <c r="F468" s="2">
        <v>67</v>
      </c>
      <c r="G468">
        <v>939</v>
      </c>
      <c r="H468">
        <v>924</v>
      </c>
      <c r="I468">
        <v>923</v>
      </c>
      <c r="J468">
        <v>921</v>
      </c>
      <c r="K468">
        <v>908</v>
      </c>
      <c r="L468" s="5">
        <v>44591</v>
      </c>
      <c r="M468" s="5">
        <v>44591</v>
      </c>
      <c r="N468" s="5">
        <v>44569</v>
      </c>
      <c r="O468" s="5">
        <v>44611</v>
      </c>
      <c r="P468" s="56">
        <v>44300</v>
      </c>
      <c r="Q468" s="39">
        <f>RANK(E468,$E$3:$E$1048576)</f>
        <v>478</v>
      </c>
      <c r="R468" s="2">
        <f>VLOOKUP(C468,Quals!$A$25:$C$45,3,FALSE)</f>
        <v>1155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7"/>
        <v>Georgia CAMPOS100m</v>
      </c>
      <c r="B469" t="s">
        <v>4608</v>
      </c>
      <c r="C469" s="5" t="s">
        <v>2</v>
      </c>
      <c r="E469">
        <v>922</v>
      </c>
      <c r="F469" s="2">
        <v>91</v>
      </c>
      <c r="G469">
        <v>952</v>
      </c>
      <c r="H469">
        <v>914</v>
      </c>
      <c r="I469">
        <v>920</v>
      </c>
      <c r="J469">
        <v>903</v>
      </c>
      <c r="K469">
        <v>901</v>
      </c>
      <c r="L469" s="5">
        <v>44618</v>
      </c>
      <c r="M469" s="5">
        <v>44541</v>
      </c>
      <c r="N469" s="5">
        <v>44618</v>
      </c>
      <c r="O469" s="5">
        <v>44541</v>
      </c>
      <c r="P469" s="56">
        <v>44597</v>
      </c>
      <c r="Q469" s="39">
        <f>RANK(E469,$E$3:$E$1048576)</f>
        <v>481</v>
      </c>
      <c r="R469" s="2">
        <f>VLOOKUP(C469,Quals!$A$25:$C$45,3,FALSE)</f>
        <v>1167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7"/>
        <v>Sophie GOCHER3000msc</v>
      </c>
      <c r="B470" t="s">
        <v>917</v>
      </c>
      <c r="C470" s="5" t="s">
        <v>34</v>
      </c>
      <c r="D470" s="5">
        <v>37027</v>
      </c>
      <c r="E470">
        <v>922</v>
      </c>
      <c r="F470" s="2">
        <v>22</v>
      </c>
      <c r="G470">
        <v>935</v>
      </c>
      <c r="H470">
        <v>919</v>
      </c>
      <c r="I470">
        <v>882</v>
      </c>
      <c r="L470" s="5">
        <v>44308</v>
      </c>
      <c r="M470" s="5">
        <v>44625</v>
      </c>
      <c r="N470" s="5">
        <v>44612</v>
      </c>
      <c r="O470" s="5"/>
      <c r="P470" s="56"/>
      <c r="Q470" s="39">
        <f>RANK(E470,$E$3:$E$1048576)</f>
        <v>481</v>
      </c>
      <c r="R470" s="2">
        <f>VLOOKUP(C470,Quals!$A$25:$C$45,3,FALSE)</f>
        <v>1169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7"/>
        <v>Jade JOHNSTON-MITREVSKA100m</v>
      </c>
      <c r="B471" t="s">
        <v>861</v>
      </c>
      <c r="C471" s="6" t="s">
        <v>2</v>
      </c>
      <c r="D471" s="5">
        <v>44581</v>
      </c>
      <c r="E471">
        <v>921</v>
      </c>
      <c r="F471" s="2">
        <v>92</v>
      </c>
      <c r="G471">
        <v>952</v>
      </c>
      <c r="H471">
        <v>933</v>
      </c>
      <c r="I471">
        <v>927</v>
      </c>
      <c r="J471">
        <v>899</v>
      </c>
      <c r="K471">
        <v>895</v>
      </c>
      <c r="L471" s="5">
        <v>44548</v>
      </c>
      <c r="M471" s="5">
        <v>44597</v>
      </c>
      <c r="N471" s="5">
        <v>44590</v>
      </c>
      <c r="O471" s="5">
        <v>44604</v>
      </c>
      <c r="P471" s="56">
        <v>44611</v>
      </c>
      <c r="Q471" s="39">
        <f>RANK(E471,$E$3:$E$1048576)</f>
        <v>483</v>
      </c>
      <c r="R471" s="2">
        <f>VLOOKUP(C471,Quals!$A$25:$C$45,3,FALSE)</f>
        <v>1167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7"/>
        <v>Summah HARRISON100m</v>
      </c>
      <c r="B472" t="s">
        <v>141</v>
      </c>
      <c r="C472" s="5" t="s">
        <v>2</v>
      </c>
      <c r="D472" s="5">
        <v>38808</v>
      </c>
      <c r="E472">
        <v>921</v>
      </c>
      <c r="F472" s="2">
        <v>93</v>
      </c>
      <c r="G472">
        <v>944</v>
      </c>
      <c r="H472">
        <v>938</v>
      </c>
      <c r="I472">
        <v>931</v>
      </c>
      <c r="J472">
        <v>904</v>
      </c>
      <c r="K472">
        <v>871</v>
      </c>
      <c r="L472" s="5">
        <v>44298</v>
      </c>
      <c r="M472" s="5">
        <v>44298</v>
      </c>
      <c r="N472" s="5">
        <v>44618</v>
      </c>
      <c r="O472" s="5">
        <v>44618</v>
      </c>
      <c r="P472" s="56">
        <v>44583</v>
      </c>
      <c r="Q472" s="39">
        <f>RANK(E472,$E$3:$E$1048576)</f>
        <v>483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7"/>
        <v>Jenna HEATH400m</v>
      </c>
      <c r="B473" t="s">
        <v>4771</v>
      </c>
      <c r="C473" t="s">
        <v>26</v>
      </c>
      <c r="D473" s="5">
        <v>1997</v>
      </c>
      <c r="E473">
        <v>921</v>
      </c>
      <c r="F473" s="2">
        <v>40</v>
      </c>
      <c r="G473">
        <v>963</v>
      </c>
      <c r="H473">
        <v>937</v>
      </c>
      <c r="I473">
        <v>924</v>
      </c>
      <c r="J473">
        <v>921</v>
      </c>
      <c r="K473">
        <v>842</v>
      </c>
      <c r="L473" s="5">
        <v>44626</v>
      </c>
      <c r="M473" s="5">
        <v>44583</v>
      </c>
      <c r="N473" s="5">
        <v>44590</v>
      </c>
      <c r="O473" s="5">
        <v>44610</v>
      </c>
      <c r="P473" s="56">
        <v>44528</v>
      </c>
      <c r="Q473" s="39">
        <f>RANK(E473,$E$3:$E$1048576)</f>
        <v>483</v>
      </c>
      <c r="R473" s="2">
        <f>VLOOKUP(C473,Quals!$A$25:$C$45,3,FALSE)</f>
        <v>1152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7"/>
        <v>Ashley SPENCER400m</v>
      </c>
      <c r="B474" t="s">
        <v>232</v>
      </c>
      <c r="C474" s="5" t="s">
        <v>26</v>
      </c>
      <c r="D474" s="5">
        <v>37876</v>
      </c>
      <c r="E474">
        <v>921</v>
      </c>
      <c r="F474" s="2">
        <v>41</v>
      </c>
      <c r="G474">
        <v>931</v>
      </c>
      <c r="H474">
        <v>925</v>
      </c>
      <c r="I474">
        <v>914</v>
      </c>
      <c r="J474">
        <v>907</v>
      </c>
      <c r="K474">
        <v>906</v>
      </c>
      <c r="L474" s="5">
        <v>44639</v>
      </c>
      <c r="M474" s="5">
        <v>44281</v>
      </c>
      <c r="N474" s="5">
        <v>44589</v>
      </c>
      <c r="O474" s="5">
        <v>44505</v>
      </c>
      <c r="P474" s="56">
        <v>44622</v>
      </c>
      <c r="Q474" s="39">
        <f>RANK(E474,$E$3:$E$1048576)</f>
        <v>483</v>
      </c>
      <c r="R474" s="2">
        <f>VLOOKUP(C474,Quals!$A$25:$C$45,3,FALSE)</f>
        <v>1152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7"/>
        <v>Erin BLUNDELL1500m</v>
      </c>
      <c r="B475" t="s">
        <v>4618</v>
      </c>
      <c r="C475" s="5" t="s">
        <v>28</v>
      </c>
      <c r="D475" s="5">
        <v>1996</v>
      </c>
      <c r="E475">
        <v>921</v>
      </c>
      <c r="F475" s="2">
        <v>35</v>
      </c>
      <c r="G475">
        <v>939</v>
      </c>
      <c r="H475">
        <v>909</v>
      </c>
      <c r="I475">
        <v>926</v>
      </c>
      <c r="J475">
        <v>900</v>
      </c>
      <c r="K475">
        <v>900</v>
      </c>
      <c r="L475" s="5">
        <v>44301</v>
      </c>
      <c r="M475" s="5">
        <v>44366</v>
      </c>
      <c r="N475" s="5">
        <v>44307</v>
      </c>
      <c r="O475" s="5">
        <v>44611</v>
      </c>
      <c r="P475" s="56">
        <v>44610</v>
      </c>
      <c r="Q475" s="39">
        <f>RANK(E475,$E$3:$E$1048576)</f>
        <v>483</v>
      </c>
      <c r="R475" s="2">
        <f>VLOOKUP(C475,Quals!$A$25:$C$45,3,FALSE)</f>
        <v>1172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7"/>
        <v>Kyah ANDERSON1500m</v>
      </c>
      <c r="B476" t="s">
        <v>909</v>
      </c>
      <c r="C476" s="5" t="s">
        <v>28</v>
      </c>
      <c r="D476" s="5">
        <v>44762</v>
      </c>
      <c r="E476">
        <v>921</v>
      </c>
      <c r="F476" s="2">
        <v>36</v>
      </c>
      <c r="G476">
        <v>937</v>
      </c>
      <c r="H476">
        <v>931</v>
      </c>
      <c r="I476">
        <v>919</v>
      </c>
      <c r="J476">
        <v>893</v>
      </c>
      <c r="K476">
        <v>903</v>
      </c>
      <c r="L476" s="5">
        <v>44489</v>
      </c>
      <c r="M476" s="5">
        <v>44586</v>
      </c>
      <c r="N476" s="5">
        <v>44626</v>
      </c>
      <c r="O476" s="5">
        <v>44500</v>
      </c>
      <c r="P476" s="56">
        <v>44604</v>
      </c>
      <c r="Q476" s="39">
        <f>RANK(E476,$E$3:$E$1048576)</f>
        <v>483</v>
      </c>
      <c r="R476" s="2">
        <f>VLOOKUP(C476,Quals!$A$25:$C$45,3,FALSE)</f>
        <v>1172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7"/>
        <v>Isobel HUME5000m</v>
      </c>
      <c r="B477" t="s">
        <v>866</v>
      </c>
      <c r="C477" s="5" t="s">
        <v>29</v>
      </c>
      <c r="E477">
        <v>921</v>
      </c>
      <c r="F477" s="2">
        <v>23</v>
      </c>
      <c r="G477">
        <v>921</v>
      </c>
      <c r="H477">
        <v>923</v>
      </c>
      <c r="I477">
        <v>905</v>
      </c>
      <c r="L477" s="5">
        <v>44604</v>
      </c>
      <c r="M477" s="5">
        <v>44458</v>
      </c>
      <c r="N477" s="5">
        <v>44527</v>
      </c>
      <c r="O477" s="5"/>
      <c r="P477" s="56"/>
      <c r="Q477" s="39">
        <f>RANK(E477,$E$3:$E$1048576)</f>
        <v>483</v>
      </c>
      <c r="R477" s="2">
        <f>VLOOKUP(C477,Quals!$A$25:$C$45,3,FALSE)</f>
        <v>1145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7"/>
        <v>Julia BOURKEhammer-throw</v>
      </c>
      <c r="B478" t="s">
        <v>461</v>
      </c>
      <c r="C478" s="5" t="s">
        <v>42</v>
      </c>
      <c r="D478" s="5">
        <v>35938</v>
      </c>
      <c r="E478">
        <v>921</v>
      </c>
      <c r="F478" s="2">
        <v>3</v>
      </c>
      <c r="G478">
        <v>945</v>
      </c>
      <c r="H478">
        <v>937</v>
      </c>
      <c r="I478">
        <v>916</v>
      </c>
      <c r="J478">
        <v>896</v>
      </c>
      <c r="K478">
        <v>883</v>
      </c>
      <c r="L478" s="5">
        <v>44316</v>
      </c>
      <c r="M478" s="5">
        <v>44330</v>
      </c>
      <c r="N478" s="5">
        <v>44295</v>
      </c>
      <c r="O478" s="5">
        <v>44323</v>
      </c>
      <c r="P478" s="56">
        <v>44343</v>
      </c>
      <c r="Q478" s="39">
        <f>RANK(E478,$E$3:$E$1048576)</f>
        <v>483</v>
      </c>
      <c r="R478" s="2">
        <f>VLOOKUP(C478,Quals!$A$25:$C$45,3,FALSE)</f>
        <v>1134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7"/>
        <v>Emelia SURCHheptathlon</v>
      </c>
      <c r="B479" t="s">
        <v>168</v>
      </c>
      <c r="C479" s="5" t="s">
        <v>43</v>
      </c>
      <c r="D479" s="5">
        <v>37801</v>
      </c>
      <c r="E479">
        <v>921</v>
      </c>
      <c r="F479" s="2">
        <v>8</v>
      </c>
      <c r="G479">
        <v>931</v>
      </c>
      <c r="H479">
        <v>895</v>
      </c>
      <c r="L479" s="5">
        <v>44653</v>
      </c>
      <c r="M479" s="5">
        <v>44549</v>
      </c>
      <c r="N479" s="5"/>
      <c r="O479" s="5"/>
      <c r="P479" s="56"/>
      <c r="Q479" s="39">
        <f>RANK(E479,$E$3:$E$1048576)</f>
        <v>483</v>
      </c>
      <c r="R479" s="2">
        <f>VLOOKUP(C479,Quals!$A$25:$C$45,3,FALSE)</f>
        <v>1158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7"/>
        <v>Daisy SUDHOLZ800m</v>
      </c>
      <c r="B480" t="s">
        <v>262</v>
      </c>
      <c r="C480" s="5" t="s">
        <v>27</v>
      </c>
      <c r="D480" s="5">
        <v>44732</v>
      </c>
      <c r="E480">
        <v>920</v>
      </c>
      <c r="F480" s="2">
        <v>36</v>
      </c>
      <c r="G480">
        <v>937</v>
      </c>
      <c r="H480">
        <v>911</v>
      </c>
      <c r="I480">
        <v>899</v>
      </c>
      <c r="J480">
        <v>894</v>
      </c>
      <c r="K480">
        <v>903</v>
      </c>
      <c r="L480" s="5">
        <v>44597</v>
      </c>
      <c r="M480" s="5">
        <v>44541</v>
      </c>
      <c r="N480" s="5">
        <v>44513</v>
      </c>
      <c r="O480" s="5">
        <v>44527</v>
      </c>
      <c r="P480" s="56">
        <v>44301</v>
      </c>
      <c r="Q480" s="39">
        <f>RANK(E480,$E$3:$E$1048576)</f>
        <v>492</v>
      </c>
      <c r="R480" s="2">
        <f>VLOOKUP(C480,Quals!$A$25:$C$45,3,FALSE)</f>
        <v>1171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7"/>
        <v>Geena DAVYlong-jump</v>
      </c>
      <c r="B481" t="s">
        <v>399</v>
      </c>
      <c r="C481" s="5" t="s">
        <v>37</v>
      </c>
      <c r="D481" s="5">
        <v>44762</v>
      </c>
      <c r="E481">
        <v>920</v>
      </c>
      <c r="F481" s="2">
        <v>31</v>
      </c>
      <c r="G481">
        <v>923</v>
      </c>
      <c r="H481">
        <v>922</v>
      </c>
      <c r="I481">
        <v>914</v>
      </c>
      <c r="J481">
        <v>899</v>
      </c>
      <c r="K481">
        <v>893</v>
      </c>
      <c r="L481" s="5">
        <v>44647</v>
      </c>
      <c r="M481" s="5">
        <v>44597</v>
      </c>
      <c r="N481" s="5">
        <v>44617</v>
      </c>
      <c r="O481" s="5">
        <v>44602</v>
      </c>
      <c r="P481" s="56">
        <v>44299</v>
      </c>
      <c r="Q481" s="39">
        <f>RANK(E481,$E$3:$E$1048576)</f>
        <v>492</v>
      </c>
      <c r="R481" s="2">
        <f>VLOOKUP(C481,Quals!$A$25:$C$45,3,FALSE)</f>
        <v>1178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7"/>
        <v>Lauren PERCIVAL200m</v>
      </c>
      <c r="B482" t="s">
        <v>4609</v>
      </c>
      <c r="C482" t="s">
        <v>25</v>
      </c>
      <c r="D482" s="5">
        <v>44671</v>
      </c>
      <c r="E482">
        <v>919</v>
      </c>
      <c r="F482" s="2">
        <v>68</v>
      </c>
      <c r="G482">
        <v>943</v>
      </c>
      <c r="H482">
        <v>937</v>
      </c>
      <c r="I482">
        <v>912</v>
      </c>
      <c r="J482">
        <v>906</v>
      </c>
      <c r="K482">
        <v>882</v>
      </c>
      <c r="L482" s="5">
        <v>44305</v>
      </c>
      <c r="M482" s="5">
        <v>44619</v>
      </c>
      <c r="N482" s="5">
        <v>44305</v>
      </c>
      <c r="O482" s="5">
        <v>44619</v>
      </c>
      <c r="P482" s="56">
        <v>44591</v>
      </c>
      <c r="Q482" s="39">
        <f>RANK(E482,$E$3:$E$1048576)</f>
        <v>494</v>
      </c>
      <c r="R482" s="2">
        <f>VLOOKUP(C482,Quals!$A$25:$C$45,3,FALSE)</f>
        <v>1155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7"/>
        <v>Brittany SCOTT200m</v>
      </c>
      <c r="B483" t="s">
        <v>4770</v>
      </c>
      <c r="C483" s="5" t="s">
        <v>25</v>
      </c>
      <c r="D483" s="5">
        <v>1998</v>
      </c>
      <c r="E483">
        <v>919</v>
      </c>
      <c r="F483" s="2">
        <v>69</v>
      </c>
      <c r="G483">
        <v>934</v>
      </c>
      <c r="H483">
        <v>913</v>
      </c>
      <c r="I483">
        <v>931</v>
      </c>
      <c r="J483">
        <v>899</v>
      </c>
      <c r="K483">
        <v>895</v>
      </c>
      <c r="L483" s="5">
        <v>44617</v>
      </c>
      <c r="M483" s="5">
        <v>44612</v>
      </c>
      <c r="N483" s="5">
        <v>44631</v>
      </c>
      <c r="O483" s="5">
        <v>44596</v>
      </c>
      <c r="P483" s="56">
        <v>44612</v>
      </c>
      <c r="Q483" s="39">
        <f>RANK(E483,$E$3:$E$1048576)</f>
        <v>494</v>
      </c>
      <c r="R483" s="2">
        <f>VLOOKUP(C483,Quals!$A$25:$C$45,3,FALSE)</f>
        <v>1155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7"/>
        <v>Ashleigh CANDY1500m</v>
      </c>
      <c r="B484" t="s">
        <v>289</v>
      </c>
      <c r="C484" s="5" t="s">
        <v>28</v>
      </c>
      <c r="D484" s="5">
        <v>38319</v>
      </c>
      <c r="E484">
        <v>919</v>
      </c>
      <c r="F484" s="2">
        <v>37</v>
      </c>
      <c r="G484">
        <v>947</v>
      </c>
      <c r="H484">
        <v>901</v>
      </c>
      <c r="I484">
        <v>908</v>
      </c>
      <c r="J484">
        <v>898</v>
      </c>
      <c r="K484">
        <v>893</v>
      </c>
      <c r="L484" s="5">
        <v>44589</v>
      </c>
      <c r="M484" s="5">
        <v>44533</v>
      </c>
      <c r="N484" s="5">
        <v>44281</v>
      </c>
      <c r="O484" s="5">
        <v>44498</v>
      </c>
      <c r="P484" s="56">
        <v>44568</v>
      </c>
      <c r="Q484" s="39">
        <f>RANK(E484,$E$3:$E$1048576)</f>
        <v>494</v>
      </c>
      <c r="R484" s="2">
        <f>VLOOKUP(C484,Quals!$A$25:$C$45,3,FALSE)</f>
        <v>1172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7"/>
        <v>Tara WYLLIEtriple-jump</v>
      </c>
      <c r="B485" t="s">
        <v>347</v>
      </c>
      <c r="C485" s="5" t="s">
        <v>38</v>
      </c>
      <c r="D485" s="5">
        <v>37927</v>
      </c>
      <c r="E485">
        <v>919</v>
      </c>
      <c r="F485" s="2">
        <v>12</v>
      </c>
      <c r="G485">
        <v>963</v>
      </c>
      <c r="H485">
        <v>906</v>
      </c>
      <c r="I485">
        <v>900</v>
      </c>
      <c r="J485">
        <v>887</v>
      </c>
      <c r="K485">
        <v>893</v>
      </c>
      <c r="L485" s="5">
        <v>44301</v>
      </c>
      <c r="M485" s="5">
        <v>44596</v>
      </c>
      <c r="N485" s="5">
        <v>44631</v>
      </c>
      <c r="O485" s="5">
        <v>44618</v>
      </c>
      <c r="P485" s="56">
        <v>44577</v>
      </c>
      <c r="Q485" s="39">
        <f>RANK(E485,$E$3:$E$1048576)</f>
        <v>494</v>
      </c>
      <c r="R485" s="2">
        <f>VLOOKUP(C485,Quals!$A$25:$C$45,3,FALSE)</f>
        <v>1150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7"/>
        <v>Zoe PEACOCKhigh-jump</v>
      </c>
      <c r="B486" t="s">
        <v>418</v>
      </c>
      <c r="C486" s="5" t="s">
        <v>35</v>
      </c>
      <c r="D486" s="5">
        <v>44732</v>
      </c>
      <c r="E486">
        <v>919</v>
      </c>
      <c r="F486" s="2">
        <v>19</v>
      </c>
      <c r="G486">
        <v>945</v>
      </c>
      <c r="H486">
        <v>926</v>
      </c>
      <c r="I486">
        <v>926</v>
      </c>
      <c r="J486">
        <v>888</v>
      </c>
      <c r="K486">
        <v>878</v>
      </c>
      <c r="L486" s="5">
        <v>44513</v>
      </c>
      <c r="M486" s="5">
        <v>44461</v>
      </c>
      <c r="N486" s="5">
        <v>44576</v>
      </c>
      <c r="O486" s="5">
        <v>44486</v>
      </c>
      <c r="P486" s="56">
        <v>44590</v>
      </c>
      <c r="Q486" s="39">
        <f>RANK(E486,$E$3:$E$1048576)</f>
        <v>494</v>
      </c>
      <c r="R486" s="2">
        <f>VLOOKUP(C486,Quals!$A$25:$C$45,3,FALSE)</f>
        <v>1180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7"/>
        <v>Bronte PICKERING200m</v>
      </c>
      <c r="B487" t="s">
        <v>176</v>
      </c>
      <c r="C487" t="s">
        <v>25</v>
      </c>
      <c r="D487" s="5">
        <v>37172</v>
      </c>
      <c r="E487">
        <v>918</v>
      </c>
      <c r="F487" s="2">
        <v>70</v>
      </c>
      <c r="G487">
        <v>963</v>
      </c>
      <c r="H487">
        <v>951</v>
      </c>
      <c r="I487">
        <v>905</v>
      </c>
      <c r="J487">
        <v>897</v>
      </c>
      <c r="K487">
        <v>878</v>
      </c>
      <c r="L487" s="5">
        <v>44612</v>
      </c>
      <c r="M487" s="5">
        <v>44612</v>
      </c>
      <c r="N487" s="5">
        <v>44597</v>
      </c>
      <c r="O487" s="5">
        <v>44569</v>
      </c>
      <c r="P487" s="56">
        <v>44591</v>
      </c>
      <c r="Q487" s="39">
        <f>RANK(E487,$E$3:$E$1048576)</f>
        <v>499</v>
      </c>
      <c r="R487" s="2">
        <f>VLOOKUP(C487,Quals!$A$25:$C$45,3,FALSE)</f>
        <v>1155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7"/>
        <v>Ebony NEWTON200m</v>
      </c>
      <c r="B488" t="s">
        <v>929</v>
      </c>
      <c r="C488" s="5" t="s">
        <v>25</v>
      </c>
      <c r="D488" s="5">
        <v>44701</v>
      </c>
      <c r="E488">
        <v>918</v>
      </c>
      <c r="F488" s="2">
        <v>71</v>
      </c>
      <c r="G488">
        <v>926</v>
      </c>
      <c r="H488">
        <v>926</v>
      </c>
      <c r="I488">
        <v>924</v>
      </c>
      <c r="J488">
        <v>905</v>
      </c>
      <c r="K488">
        <v>891</v>
      </c>
      <c r="L488" s="5">
        <v>44584</v>
      </c>
      <c r="M488" s="5">
        <v>44591</v>
      </c>
      <c r="N488" s="5">
        <v>44591</v>
      </c>
      <c r="O488" s="5">
        <v>44619</v>
      </c>
      <c r="P488" s="56">
        <v>44619</v>
      </c>
      <c r="Q488" s="39">
        <f>RANK(E488,$E$3:$E$1048576)</f>
        <v>499</v>
      </c>
      <c r="R488" s="2">
        <f>VLOOKUP(C488,Quals!$A$25:$C$45,3,FALSE)</f>
        <v>1155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7"/>
        <v>Jade BEAVEN200m</v>
      </c>
      <c r="B489" t="s">
        <v>4612</v>
      </c>
      <c r="C489" s="6" t="s">
        <v>25</v>
      </c>
      <c r="E489">
        <v>918</v>
      </c>
      <c r="F489" s="2">
        <v>72</v>
      </c>
      <c r="G489">
        <v>933</v>
      </c>
      <c r="H489">
        <v>925</v>
      </c>
      <c r="I489">
        <v>919</v>
      </c>
      <c r="J489">
        <v>914</v>
      </c>
      <c r="K489">
        <v>901</v>
      </c>
      <c r="L489" s="5">
        <v>44619</v>
      </c>
      <c r="M489" s="5">
        <v>44619</v>
      </c>
      <c r="N489" s="5">
        <v>44540</v>
      </c>
      <c r="O489" s="5">
        <v>44527</v>
      </c>
      <c r="P489" s="56">
        <v>44591</v>
      </c>
      <c r="Q489" s="39">
        <f>RANK(E489,$E$3:$E$1048576)</f>
        <v>499</v>
      </c>
      <c r="R489" s="2">
        <f>VLOOKUP(C489,Quals!$A$25:$C$45,3,FALSE)</f>
        <v>1155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7"/>
        <v>Alesha BENNETTS400m</v>
      </c>
      <c r="B490" t="s">
        <v>1088</v>
      </c>
      <c r="C490" s="5" t="s">
        <v>26</v>
      </c>
      <c r="D490" s="5">
        <v>44701</v>
      </c>
      <c r="E490">
        <v>918</v>
      </c>
      <c r="F490" s="2">
        <v>42</v>
      </c>
      <c r="G490">
        <v>969</v>
      </c>
      <c r="H490">
        <v>915</v>
      </c>
      <c r="I490">
        <v>912</v>
      </c>
      <c r="J490">
        <v>894</v>
      </c>
      <c r="K490">
        <v>864</v>
      </c>
      <c r="L490" s="5">
        <v>44542</v>
      </c>
      <c r="M490" s="5">
        <v>44618</v>
      </c>
      <c r="N490" s="5">
        <v>44541</v>
      </c>
      <c r="O490" s="5">
        <v>44520</v>
      </c>
      <c r="P490" s="56">
        <v>44583</v>
      </c>
      <c r="Q490" s="39">
        <f>RANK(E490,$E$3:$E$1048576)</f>
        <v>499</v>
      </c>
      <c r="R490" s="2">
        <f>VLOOKUP(C490,Quals!$A$25:$C$45,3,FALSE)</f>
        <v>1152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7"/>
        <v>Jazelle CARTER400m</v>
      </c>
      <c r="B491" t="s">
        <v>228</v>
      </c>
      <c r="C491" s="5" t="s">
        <v>26</v>
      </c>
      <c r="D491" s="5">
        <v>44732</v>
      </c>
      <c r="E491">
        <v>918</v>
      </c>
      <c r="F491" s="2">
        <v>43</v>
      </c>
      <c r="G491">
        <v>942</v>
      </c>
      <c r="H491">
        <v>921</v>
      </c>
      <c r="I491">
        <v>911</v>
      </c>
      <c r="J491">
        <v>904</v>
      </c>
      <c r="K491">
        <v>889</v>
      </c>
      <c r="L491" s="5">
        <v>44298</v>
      </c>
      <c r="M491" s="5">
        <v>44513</v>
      </c>
      <c r="N491" s="5">
        <v>44576</v>
      </c>
      <c r="O491" s="5">
        <v>44486</v>
      </c>
      <c r="P491" s="56">
        <v>44299</v>
      </c>
      <c r="Q491" s="39">
        <f>RANK(E491,$E$3:$E$1048576)</f>
        <v>499</v>
      </c>
      <c r="R491" s="2">
        <f>VLOOKUP(C491,Quals!$A$25:$C$45,3,FALSE)</f>
        <v>1152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7"/>
        <v>Denise SNYDERhigh-jump</v>
      </c>
      <c r="B492" t="s">
        <v>871</v>
      </c>
      <c r="C492" s="5" t="s">
        <v>35</v>
      </c>
      <c r="D492" s="5">
        <v>33610</v>
      </c>
      <c r="E492">
        <v>918</v>
      </c>
      <c r="F492" s="2">
        <v>20</v>
      </c>
      <c r="G492">
        <v>955</v>
      </c>
      <c r="H492">
        <v>926</v>
      </c>
      <c r="I492">
        <v>926</v>
      </c>
      <c r="J492">
        <v>878</v>
      </c>
      <c r="K492">
        <v>830</v>
      </c>
      <c r="L492" s="5">
        <v>44597</v>
      </c>
      <c r="M492" s="5">
        <v>44541</v>
      </c>
      <c r="N492" s="5">
        <v>44590</v>
      </c>
      <c r="O492" s="5">
        <v>44527</v>
      </c>
      <c r="P492" s="56">
        <v>44513</v>
      </c>
      <c r="Q492" s="39">
        <f>RANK(E492,$E$3:$E$1048576)</f>
        <v>499</v>
      </c>
      <c r="R492" s="2">
        <f>VLOOKUP(C492,Quals!$A$25:$C$45,3,FALSE)</f>
        <v>1180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7"/>
        <v>Trinity INALL-BEJAH100m</v>
      </c>
      <c r="B493" t="s">
        <v>4766</v>
      </c>
      <c r="C493" s="6" t="s">
        <v>2</v>
      </c>
      <c r="D493" s="5">
        <v>44671</v>
      </c>
      <c r="E493">
        <v>917</v>
      </c>
      <c r="F493" s="2">
        <v>94</v>
      </c>
      <c r="G493">
        <v>912</v>
      </c>
      <c r="H493">
        <v>925</v>
      </c>
      <c r="I493">
        <v>903</v>
      </c>
      <c r="J493">
        <v>900</v>
      </c>
      <c r="K493">
        <v>893</v>
      </c>
      <c r="L493" s="5">
        <v>44611</v>
      </c>
      <c r="M493" s="5">
        <v>44611</v>
      </c>
      <c r="N493" s="5">
        <v>44527</v>
      </c>
      <c r="O493" s="5">
        <v>44496</v>
      </c>
      <c r="P493" s="56">
        <v>44622</v>
      </c>
      <c r="Q493" s="39">
        <f>RANK(E493,$E$3:$E$1048576)</f>
        <v>505</v>
      </c>
      <c r="R493" s="2">
        <f>VLOOKUP(C493,Quals!$A$25:$C$45,3,FALSE)</f>
        <v>1167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7"/>
        <v>Ella COLUSSO800m</v>
      </c>
      <c r="B494" t="s">
        <v>903</v>
      </c>
      <c r="C494" s="5" t="s">
        <v>27</v>
      </c>
      <c r="E494">
        <v>917</v>
      </c>
      <c r="F494" s="2">
        <v>37</v>
      </c>
      <c r="G494">
        <v>965</v>
      </c>
      <c r="H494">
        <v>963</v>
      </c>
      <c r="I494">
        <v>911</v>
      </c>
      <c r="J494">
        <v>903</v>
      </c>
      <c r="K494">
        <v>821</v>
      </c>
      <c r="L494" s="5">
        <v>44589</v>
      </c>
      <c r="M494" s="5">
        <v>44540</v>
      </c>
      <c r="N494" s="5">
        <v>44619</v>
      </c>
      <c r="O494" s="5">
        <v>44539</v>
      </c>
      <c r="P494" s="56">
        <v>44300</v>
      </c>
      <c r="Q494" s="39">
        <f>RANK(E494,$E$3:$E$1048576)</f>
        <v>505</v>
      </c>
      <c r="R494" s="2">
        <f>VLOOKUP(C494,Quals!$A$25:$C$45,3,FALSE)</f>
        <v>1171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7"/>
        <v>Abigail THOMAS1500m</v>
      </c>
      <c r="B495" t="s">
        <v>302</v>
      </c>
      <c r="C495" s="6" t="s">
        <v>28</v>
      </c>
      <c r="D495" s="5">
        <v>37805</v>
      </c>
      <c r="E495">
        <v>917</v>
      </c>
      <c r="F495" s="2">
        <v>38</v>
      </c>
      <c r="G495">
        <v>926</v>
      </c>
      <c r="H495">
        <v>936</v>
      </c>
      <c r="I495">
        <v>918</v>
      </c>
      <c r="J495">
        <v>903</v>
      </c>
      <c r="K495">
        <v>892</v>
      </c>
      <c r="L495" s="5">
        <v>44282</v>
      </c>
      <c r="M495" s="5">
        <v>44630</v>
      </c>
      <c r="N495" s="5">
        <v>44546</v>
      </c>
      <c r="O495" s="5">
        <v>44581</v>
      </c>
      <c r="P495" s="56">
        <v>44520</v>
      </c>
      <c r="Q495" s="39">
        <f>RANK(E495,$E$3:$E$1048576)</f>
        <v>505</v>
      </c>
      <c r="R495" s="2">
        <f>VLOOKUP(C495,Quals!$A$25:$C$45,3,FALSE)</f>
        <v>1172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7"/>
        <v>Kalliyan SEREMEThigh-jump</v>
      </c>
      <c r="B496" t="s">
        <v>4620</v>
      </c>
      <c r="C496" s="5" t="s">
        <v>35</v>
      </c>
      <c r="D496" s="5">
        <v>44701</v>
      </c>
      <c r="E496">
        <v>917</v>
      </c>
      <c r="F496" s="2">
        <v>21</v>
      </c>
      <c r="G496">
        <v>945</v>
      </c>
      <c r="H496">
        <v>936</v>
      </c>
      <c r="I496">
        <v>916</v>
      </c>
      <c r="J496">
        <v>878</v>
      </c>
      <c r="K496">
        <v>878</v>
      </c>
      <c r="L496" s="5">
        <v>44486</v>
      </c>
      <c r="M496" s="5">
        <v>44652</v>
      </c>
      <c r="N496" s="5">
        <v>44548</v>
      </c>
      <c r="O496" s="5">
        <v>44626</v>
      </c>
      <c r="P496" s="56">
        <v>44604</v>
      </c>
      <c r="Q496" s="39">
        <f>RANK(E496,$E$3:$E$1048576)</f>
        <v>505</v>
      </c>
      <c r="R496" s="2">
        <f>VLOOKUP(C496,Quals!$A$25:$C$45,3,FALSE)</f>
        <v>1180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7"/>
        <v>Kiarna WOOLLEY-BLAINjavelin-throw</v>
      </c>
      <c r="B497" t="s">
        <v>484</v>
      </c>
      <c r="C497" s="5" t="s">
        <v>41</v>
      </c>
      <c r="D497" s="5">
        <v>37362</v>
      </c>
      <c r="E497">
        <v>917</v>
      </c>
      <c r="F497" s="2">
        <v>8</v>
      </c>
      <c r="G497">
        <v>948</v>
      </c>
      <c r="H497">
        <v>883</v>
      </c>
      <c r="I497">
        <v>888</v>
      </c>
      <c r="J497">
        <v>881</v>
      </c>
      <c r="K497">
        <v>861</v>
      </c>
      <c r="L497" s="5">
        <v>44303</v>
      </c>
      <c r="M497" s="5">
        <v>44611</v>
      </c>
      <c r="N497" s="5">
        <v>44631</v>
      </c>
      <c r="O497" s="5">
        <v>44570</v>
      </c>
      <c r="P497" s="56">
        <v>44577</v>
      </c>
      <c r="Q497" s="39">
        <f>RANK(E497,$E$3:$E$1048576)</f>
        <v>505</v>
      </c>
      <c r="R497" s="2">
        <f>VLOOKUP(C497,Quals!$A$25:$C$45,3,FALSE)</f>
        <v>1153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7"/>
        <v>Isabella WING100m</v>
      </c>
      <c r="B498" t="s">
        <v>4767</v>
      </c>
      <c r="C498" s="5" t="s">
        <v>2</v>
      </c>
      <c r="D498" s="5">
        <v>44762</v>
      </c>
      <c r="E498">
        <v>916</v>
      </c>
      <c r="F498" s="2">
        <v>95</v>
      </c>
      <c r="G498">
        <v>948</v>
      </c>
      <c r="H498">
        <v>916</v>
      </c>
      <c r="I498">
        <v>897</v>
      </c>
      <c r="J498">
        <v>875</v>
      </c>
      <c r="K498">
        <v>887</v>
      </c>
      <c r="L498" s="5">
        <v>44612</v>
      </c>
      <c r="M498" s="5">
        <v>44622</v>
      </c>
      <c r="N498" s="5">
        <v>44594</v>
      </c>
      <c r="O498" s="5">
        <v>44630</v>
      </c>
      <c r="P498" s="56">
        <v>44587</v>
      </c>
      <c r="Q498" s="39">
        <f>RANK(E498,$E$3:$E$1048576)</f>
        <v>510</v>
      </c>
      <c r="R498" s="2">
        <f>VLOOKUP(C498,Quals!$A$25:$C$45,3,FALSE)</f>
        <v>1167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7"/>
        <v>Elizabeth DINGELDEI200m</v>
      </c>
      <c r="B499" t="s">
        <v>193</v>
      </c>
      <c r="C499" s="5" t="s">
        <v>25</v>
      </c>
      <c r="D499" s="5">
        <v>35775</v>
      </c>
      <c r="E499">
        <v>916</v>
      </c>
      <c r="F499" s="2">
        <v>73</v>
      </c>
      <c r="G499">
        <v>965</v>
      </c>
      <c r="H499">
        <v>956</v>
      </c>
      <c r="I499">
        <v>897</v>
      </c>
      <c r="J499">
        <v>878</v>
      </c>
      <c r="K499">
        <v>883</v>
      </c>
      <c r="L499" s="5">
        <v>44304</v>
      </c>
      <c r="M499" s="5">
        <v>44304</v>
      </c>
      <c r="N499" s="5">
        <v>44602</v>
      </c>
      <c r="O499" s="5">
        <v>44583</v>
      </c>
      <c r="P499" s="56">
        <v>44637</v>
      </c>
      <c r="Q499" s="39">
        <f>RANK(E499,$E$3:$E$1048576)</f>
        <v>510</v>
      </c>
      <c r="R499" s="2">
        <f>VLOOKUP(C499,Quals!$A$25:$C$45,3,FALSE)</f>
        <v>1155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7"/>
        <v>Grace KELLY200m</v>
      </c>
      <c r="B500" t="s">
        <v>147</v>
      </c>
      <c r="C500" s="5" t="s">
        <v>25</v>
      </c>
      <c r="D500" s="5">
        <v>44732</v>
      </c>
      <c r="E500">
        <v>916</v>
      </c>
      <c r="F500" s="2">
        <v>74</v>
      </c>
      <c r="G500">
        <v>947</v>
      </c>
      <c r="H500">
        <v>934</v>
      </c>
      <c r="I500">
        <v>897</v>
      </c>
      <c r="J500">
        <v>883</v>
      </c>
      <c r="K500">
        <v>893</v>
      </c>
      <c r="L500" s="5">
        <v>44300</v>
      </c>
      <c r="M500" s="5">
        <v>44300</v>
      </c>
      <c r="N500" s="5">
        <v>44527</v>
      </c>
      <c r="O500" s="5">
        <v>44513</v>
      </c>
      <c r="P500" s="56">
        <v>44618</v>
      </c>
      <c r="Q500" s="39">
        <f>RANK(E500,$E$3:$E$1048576)</f>
        <v>510</v>
      </c>
      <c r="R500" s="2">
        <f>VLOOKUP(C500,Quals!$A$25:$C$45,3,FALSE)</f>
        <v>1155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7"/>
        <v>Zara KECAtriple-jump</v>
      </c>
      <c r="B501" t="s">
        <v>400</v>
      </c>
      <c r="C501" s="5" t="s">
        <v>38</v>
      </c>
      <c r="D501" s="5">
        <v>35923</v>
      </c>
      <c r="E501">
        <v>916</v>
      </c>
      <c r="F501" s="2">
        <v>13</v>
      </c>
      <c r="G501">
        <v>917</v>
      </c>
      <c r="H501">
        <v>921</v>
      </c>
      <c r="I501">
        <v>904</v>
      </c>
      <c r="J501">
        <v>909</v>
      </c>
      <c r="K501">
        <v>894</v>
      </c>
      <c r="L501" s="5">
        <v>44611</v>
      </c>
      <c r="M501" s="5">
        <v>44604</v>
      </c>
      <c r="N501" s="5">
        <v>44583</v>
      </c>
      <c r="O501" s="5">
        <v>44632</v>
      </c>
      <c r="P501" s="56">
        <v>44604</v>
      </c>
      <c r="Q501" s="39">
        <f>RANK(E501,$E$3:$E$1048576)</f>
        <v>510</v>
      </c>
      <c r="R501" s="2">
        <f>VLOOKUP(C501,Quals!$A$25:$C$45,3,FALSE)</f>
        <v>1150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7"/>
        <v>Sienna MALTESE200m</v>
      </c>
      <c r="B502" t="s">
        <v>4613</v>
      </c>
      <c r="C502" s="6" t="s">
        <v>25</v>
      </c>
      <c r="D502" s="5">
        <v>44732</v>
      </c>
      <c r="E502">
        <v>915</v>
      </c>
      <c r="F502" s="2">
        <v>75</v>
      </c>
      <c r="G502">
        <v>944</v>
      </c>
      <c r="H502">
        <v>924</v>
      </c>
      <c r="I502">
        <v>912</v>
      </c>
      <c r="J502">
        <v>894</v>
      </c>
      <c r="K502">
        <v>892</v>
      </c>
      <c r="L502" s="5">
        <v>44500</v>
      </c>
      <c r="M502" s="5">
        <v>44526</v>
      </c>
      <c r="N502" s="5">
        <v>44575</v>
      </c>
      <c r="O502" s="5">
        <v>44612</v>
      </c>
      <c r="P502" s="56">
        <v>44631</v>
      </c>
      <c r="Q502" s="39">
        <f>RANK(E502,$E$3:$E$1048576)</f>
        <v>514</v>
      </c>
      <c r="R502" s="2">
        <f>VLOOKUP(C502,Quals!$A$25:$C$45,3,FALSE)</f>
        <v>1155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7"/>
        <v>Evelyn JOHN JIMMY200m</v>
      </c>
      <c r="B503" t="s">
        <v>179</v>
      </c>
      <c r="C503" s="5" t="s">
        <v>25</v>
      </c>
      <c r="D503" s="5">
        <v>44732</v>
      </c>
      <c r="E503">
        <v>915</v>
      </c>
      <c r="F503" s="2">
        <v>76</v>
      </c>
      <c r="G503">
        <v>921</v>
      </c>
      <c r="H503">
        <v>924</v>
      </c>
      <c r="I503">
        <v>909</v>
      </c>
      <c r="J503">
        <v>909</v>
      </c>
      <c r="K503">
        <v>890</v>
      </c>
      <c r="L503" s="5">
        <v>44612</v>
      </c>
      <c r="M503" s="5">
        <v>44575</v>
      </c>
      <c r="N503" s="5">
        <v>44287</v>
      </c>
      <c r="O503" s="5">
        <v>44500</v>
      </c>
      <c r="P503" s="56">
        <v>44639</v>
      </c>
      <c r="Q503" s="39">
        <f>RANK(E503,$E$3:$E$1048576)</f>
        <v>514</v>
      </c>
      <c r="R503" s="2">
        <f>VLOOKUP(C503,Quals!$A$25:$C$45,3,FALSE)</f>
        <v>1155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7"/>
        <v>Astrid SMYTH400m</v>
      </c>
      <c r="B504" t="s">
        <v>4616</v>
      </c>
      <c r="C504" s="6" t="s">
        <v>26</v>
      </c>
      <c r="D504" s="5">
        <v>44671</v>
      </c>
      <c r="E504">
        <v>915</v>
      </c>
      <c r="F504" s="2">
        <v>44</v>
      </c>
      <c r="G504">
        <v>971</v>
      </c>
      <c r="H504">
        <v>918</v>
      </c>
      <c r="I504">
        <v>899</v>
      </c>
      <c r="J504">
        <v>886</v>
      </c>
      <c r="K504">
        <v>880</v>
      </c>
      <c r="L504" s="5">
        <v>44618</v>
      </c>
      <c r="M504" s="5">
        <v>44590</v>
      </c>
      <c r="N504" s="5">
        <v>44617</v>
      </c>
      <c r="O504" s="5">
        <v>44581</v>
      </c>
      <c r="P504" s="56">
        <v>44548</v>
      </c>
      <c r="Q504" s="39">
        <f>RANK(E504,$E$3:$E$1048576)</f>
        <v>514</v>
      </c>
      <c r="R504" s="2">
        <f>VLOOKUP(C504,Quals!$A$25:$C$45,3,FALSE)</f>
        <v>1152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7"/>
        <v>Denika MURRAYlong-jump</v>
      </c>
      <c r="B505" t="s">
        <v>4619</v>
      </c>
      <c r="C505" t="s">
        <v>37</v>
      </c>
      <c r="D505" s="5">
        <v>44732</v>
      </c>
      <c r="E505">
        <v>915</v>
      </c>
      <c r="F505" s="2">
        <v>32</v>
      </c>
      <c r="G505">
        <v>951</v>
      </c>
      <c r="H505">
        <v>916</v>
      </c>
      <c r="I505">
        <v>903</v>
      </c>
      <c r="J505">
        <v>885</v>
      </c>
      <c r="K505">
        <v>884</v>
      </c>
      <c r="L505" s="5">
        <v>44527</v>
      </c>
      <c r="M505" s="5">
        <v>44486</v>
      </c>
      <c r="N505" s="5">
        <v>44625</v>
      </c>
      <c r="O505" s="5">
        <v>44651</v>
      </c>
      <c r="P505" s="56">
        <v>44611</v>
      </c>
      <c r="Q505" s="39">
        <f>RANK(E505,$E$3:$E$1048576)</f>
        <v>514</v>
      </c>
      <c r="R505" s="2">
        <f>VLOOKUP(C505,Quals!$A$25:$C$45,3,FALSE)</f>
        <v>1178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7"/>
        <v>Elizabeth STAPLEShigh-jump</v>
      </c>
      <c r="B506" t="s">
        <v>943</v>
      </c>
      <c r="C506" s="6" t="s">
        <v>35</v>
      </c>
      <c r="D506" s="5">
        <v>44612</v>
      </c>
      <c r="E506">
        <v>915</v>
      </c>
      <c r="F506" s="2">
        <v>22</v>
      </c>
      <c r="G506">
        <v>926</v>
      </c>
      <c r="H506">
        <v>926</v>
      </c>
      <c r="I506">
        <v>907</v>
      </c>
      <c r="J506">
        <v>878</v>
      </c>
      <c r="K506">
        <v>859</v>
      </c>
      <c r="L506" s="5">
        <v>44653</v>
      </c>
      <c r="M506" s="5">
        <v>44610</v>
      </c>
      <c r="N506" s="5">
        <v>44299</v>
      </c>
      <c r="O506" s="5">
        <v>44569</v>
      </c>
      <c r="P506" s="56">
        <v>44513</v>
      </c>
      <c r="Q506" s="39">
        <f>RANK(E506,$E$3:$E$1048576)</f>
        <v>514</v>
      </c>
      <c r="R506" s="2">
        <f>VLOOKUP(C506,Quals!$A$25:$C$45,3,FALSE)</f>
        <v>1180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7"/>
        <v>Samantha LENTONhammer-throw</v>
      </c>
      <c r="B507" t="s">
        <v>443</v>
      </c>
      <c r="C507" s="5" t="s">
        <v>42</v>
      </c>
      <c r="D507" s="5">
        <v>36322</v>
      </c>
      <c r="E507">
        <v>915</v>
      </c>
      <c r="F507" s="2">
        <v>4</v>
      </c>
      <c r="G507">
        <v>943</v>
      </c>
      <c r="H507">
        <v>920</v>
      </c>
      <c r="I507">
        <v>914</v>
      </c>
      <c r="J507">
        <v>902</v>
      </c>
      <c r="K507">
        <v>900</v>
      </c>
      <c r="L507" s="5">
        <v>44330</v>
      </c>
      <c r="M507" s="5">
        <v>44343</v>
      </c>
      <c r="N507" s="5">
        <v>44317</v>
      </c>
      <c r="O507" s="5">
        <v>44652</v>
      </c>
      <c r="P507" s="56">
        <v>44296</v>
      </c>
      <c r="Q507" s="39">
        <f>RANK(E507,$E$3:$E$1048576)</f>
        <v>514</v>
      </c>
      <c r="R507" s="2">
        <f>VLOOKUP(C507,Quals!$A$25:$C$45,3,FALSE)</f>
        <v>1134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7"/>
        <v>Bridget OAKLEY400m</v>
      </c>
      <c r="B508" t="s">
        <v>4888</v>
      </c>
      <c r="C508" s="5" t="s">
        <v>26</v>
      </c>
      <c r="D508" s="5">
        <v>1989</v>
      </c>
      <c r="E508">
        <v>914</v>
      </c>
      <c r="F508" s="2">
        <v>45</v>
      </c>
      <c r="G508">
        <v>922</v>
      </c>
      <c r="H508">
        <v>919</v>
      </c>
      <c r="I508">
        <v>917</v>
      </c>
      <c r="J508">
        <v>907</v>
      </c>
      <c r="K508">
        <v>898</v>
      </c>
      <c r="L508" s="5">
        <v>44604</v>
      </c>
      <c r="M508" s="5">
        <v>44282</v>
      </c>
      <c r="N508" s="5">
        <v>44301</v>
      </c>
      <c r="O508" s="5">
        <v>44637</v>
      </c>
      <c r="P508" s="56">
        <v>44610</v>
      </c>
      <c r="Q508" s="39">
        <f>RANK(E508,$E$3:$E$1048576)</f>
        <v>520</v>
      </c>
      <c r="R508" s="2">
        <f>VLOOKUP(C508,Quals!$A$25:$C$45,3,FALSE)</f>
        <v>1152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7"/>
        <v>Sienna HANIKERI1500m</v>
      </c>
      <c r="B509" t="s">
        <v>4890</v>
      </c>
      <c r="C509" s="5" t="s">
        <v>28</v>
      </c>
      <c r="D509" s="5">
        <v>44701</v>
      </c>
      <c r="E509">
        <v>914</v>
      </c>
      <c r="F509" s="2">
        <v>39</v>
      </c>
      <c r="G509">
        <v>932</v>
      </c>
      <c r="H509">
        <v>924</v>
      </c>
      <c r="I509">
        <v>903</v>
      </c>
      <c r="J509">
        <v>897</v>
      </c>
      <c r="K509">
        <v>897</v>
      </c>
      <c r="L509" s="5">
        <v>44281</v>
      </c>
      <c r="M509" s="5">
        <v>44589</v>
      </c>
      <c r="N509" s="5">
        <v>44603</v>
      </c>
      <c r="O509" s="5">
        <v>44639</v>
      </c>
      <c r="P509" s="56">
        <v>44302</v>
      </c>
      <c r="Q509" s="39">
        <f>RANK(E509,$E$3:$E$1048576)</f>
        <v>520</v>
      </c>
      <c r="R509" s="2">
        <f>VLOOKUP(C509,Quals!$A$25:$C$45,3,FALSE)</f>
        <v>1172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7"/>
        <v>Rhani HAGAN100m</v>
      </c>
      <c r="B510" t="s">
        <v>4719</v>
      </c>
      <c r="C510" s="5" t="s">
        <v>2</v>
      </c>
      <c r="D510" s="5">
        <v>44732</v>
      </c>
      <c r="E510">
        <v>913</v>
      </c>
      <c r="F510" s="2">
        <v>96</v>
      </c>
      <c r="G510">
        <v>990</v>
      </c>
      <c r="H510">
        <v>927</v>
      </c>
      <c r="I510">
        <v>882</v>
      </c>
      <c r="J510">
        <v>872</v>
      </c>
      <c r="K510">
        <v>876</v>
      </c>
      <c r="L510" s="5">
        <v>44625</v>
      </c>
      <c r="M510" s="5">
        <v>44548</v>
      </c>
      <c r="N510" s="5">
        <v>44601</v>
      </c>
      <c r="O510" s="5">
        <v>44485</v>
      </c>
      <c r="P510" s="56">
        <v>44538</v>
      </c>
      <c r="Q510" s="39">
        <f>RANK(E510,$E$3:$E$1048576)</f>
        <v>522</v>
      </c>
      <c r="R510" s="2">
        <f>VLOOKUP(C510,Quals!$A$25:$C$45,3,FALSE)</f>
        <v>1167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7"/>
        <v>Grace BEAGLEHOLE100m</v>
      </c>
      <c r="B511" t="s">
        <v>4768</v>
      </c>
      <c r="C511" s="5" t="s">
        <v>2</v>
      </c>
      <c r="D511" s="5">
        <v>38261</v>
      </c>
      <c r="E511">
        <v>913</v>
      </c>
      <c r="F511" s="2">
        <v>97</v>
      </c>
      <c r="G511">
        <v>970</v>
      </c>
      <c r="H511">
        <v>923</v>
      </c>
      <c r="I511">
        <v>910</v>
      </c>
      <c r="J511">
        <v>872</v>
      </c>
      <c r="K511">
        <v>869</v>
      </c>
      <c r="L511" s="5">
        <v>44622</v>
      </c>
      <c r="M511" s="5">
        <v>44610</v>
      </c>
      <c r="N511" s="5">
        <v>44603</v>
      </c>
      <c r="O511" s="5">
        <v>44568</v>
      </c>
      <c r="P511" s="56">
        <v>44533</v>
      </c>
      <c r="Q511" s="39">
        <f>RANK(E511,$E$3:$E$1048576)</f>
        <v>522</v>
      </c>
      <c r="R511" s="2">
        <f>VLOOKUP(C511,Quals!$A$25:$C$45,3,FALSE)</f>
        <v>1167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7"/>
        <v>Sienna FILLIS100m</v>
      </c>
      <c r="B512" t="s">
        <v>183</v>
      </c>
      <c r="C512" s="5" t="s">
        <v>2</v>
      </c>
      <c r="D512" s="5">
        <v>44732</v>
      </c>
      <c r="E512">
        <v>913</v>
      </c>
      <c r="F512" s="2">
        <v>98</v>
      </c>
      <c r="G512">
        <v>936</v>
      </c>
      <c r="H512">
        <v>921</v>
      </c>
      <c r="I512">
        <v>897</v>
      </c>
      <c r="J512">
        <v>899</v>
      </c>
      <c r="K512">
        <v>891</v>
      </c>
      <c r="L512" s="5">
        <v>44498</v>
      </c>
      <c r="M512" s="5">
        <v>44533</v>
      </c>
      <c r="N512" s="5">
        <v>44482</v>
      </c>
      <c r="O512" s="5">
        <v>44610</v>
      </c>
      <c r="P512" s="56">
        <v>44519</v>
      </c>
      <c r="Q512" s="39">
        <f>RANK(E512,$E$3:$E$1048576)</f>
        <v>522</v>
      </c>
      <c r="R512" s="2">
        <f>VLOOKUP(C512,Quals!$A$25:$C$45,3,FALSE)</f>
        <v>1167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7"/>
        <v>Lauren MCADAM400m</v>
      </c>
      <c r="B513" t="s">
        <v>229</v>
      </c>
      <c r="C513" s="5" t="s">
        <v>26</v>
      </c>
      <c r="D513" s="5">
        <v>31811</v>
      </c>
      <c r="E513">
        <v>913</v>
      </c>
      <c r="F513" s="2">
        <v>46</v>
      </c>
      <c r="G513">
        <v>929</v>
      </c>
      <c r="H513">
        <v>903</v>
      </c>
      <c r="I513">
        <v>917</v>
      </c>
      <c r="J513">
        <v>888</v>
      </c>
      <c r="K513">
        <v>897</v>
      </c>
      <c r="L513" s="5">
        <v>44513</v>
      </c>
      <c r="M513" s="5">
        <v>44402</v>
      </c>
      <c r="N513" s="5">
        <v>44548</v>
      </c>
      <c r="O513" s="5">
        <v>44450</v>
      </c>
      <c r="P513" s="56">
        <v>44625</v>
      </c>
      <c r="Q513" s="39">
        <f>RANK(E513,$E$3:$E$1048576)</f>
        <v>522</v>
      </c>
      <c r="R513" s="2">
        <f>VLOOKUP(C513,Quals!$A$25:$C$45,3,FALSE)</f>
        <v>1152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7"/>
        <v>Zoe EDWARDStriple-jump</v>
      </c>
      <c r="B514" t="s">
        <v>402</v>
      </c>
      <c r="C514" s="5" t="s">
        <v>38</v>
      </c>
      <c r="D514" s="5">
        <v>44671</v>
      </c>
      <c r="E514">
        <v>913</v>
      </c>
      <c r="F514" s="2">
        <v>14</v>
      </c>
      <c r="G514">
        <v>929</v>
      </c>
      <c r="H514">
        <v>912</v>
      </c>
      <c r="I514">
        <v>906</v>
      </c>
      <c r="J514">
        <v>881</v>
      </c>
      <c r="K514">
        <v>891</v>
      </c>
      <c r="L514" s="5">
        <v>44649</v>
      </c>
      <c r="M514" s="5">
        <v>44541</v>
      </c>
      <c r="N514" s="5">
        <v>44612</v>
      </c>
      <c r="O514" s="5">
        <v>44305</v>
      </c>
      <c r="P514" s="56">
        <v>44632</v>
      </c>
      <c r="Q514" s="39">
        <f>RANK(E514,$E$3:$E$1048576)</f>
        <v>522</v>
      </c>
      <c r="R514" s="2">
        <f>VLOOKUP(C514,Quals!$A$25:$C$45,3,FALSE)</f>
        <v>1150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7"/>
        <v>Teresa ANTHONYtriple-jump</v>
      </c>
      <c r="B515" t="s">
        <v>401</v>
      </c>
      <c r="C515" s="5" t="s">
        <v>38</v>
      </c>
      <c r="D515" s="5">
        <v>44732</v>
      </c>
      <c r="E515">
        <v>913</v>
      </c>
      <c r="F515" s="2">
        <v>15</v>
      </c>
      <c r="G515">
        <v>921</v>
      </c>
      <c r="H515">
        <v>906</v>
      </c>
      <c r="I515">
        <v>897</v>
      </c>
      <c r="J515">
        <v>899</v>
      </c>
      <c r="K515">
        <v>894</v>
      </c>
      <c r="L515" s="5">
        <v>44649</v>
      </c>
      <c r="M515" s="5">
        <v>44300</v>
      </c>
      <c r="N515" s="5">
        <v>44625</v>
      </c>
      <c r="O515" s="5">
        <v>44590</v>
      </c>
      <c r="P515" s="56">
        <v>44604</v>
      </c>
      <c r="Q515" s="39">
        <f>RANK(E515,$E$3:$E$1048576)</f>
        <v>522</v>
      </c>
      <c r="R515" s="2">
        <f>VLOOKUP(C515,Quals!$A$25:$C$45,3,FALSE)</f>
        <v>1150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8">B516&amp;C516</f>
        <v>Lucy DYSON100m</v>
      </c>
      <c r="B516" t="s">
        <v>4769</v>
      </c>
      <c r="C516" s="5" t="s">
        <v>2</v>
      </c>
      <c r="D516" s="5">
        <v>44793</v>
      </c>
      <c r="E516">
        <v>912</v>
      </c>
      <c r="F516" s="2">
        <v>99</v>
      </c>
      <c r="G516">
        <v>944</v>
      </c>
      <c r="H516">
        <v>929</v>
      </c>
      <c r="I516">
        <v>895</v>
      </c>
      <c r="J516">
        <v>889</v>
      </c>
      <c r="K516">
        <v>888</v>
      </c>
      <c r="L516" s="5">
        <v>44625</v>
      </c>
      <c r="M516" s="5">
        <v>44576</v>
      </c>
      <c r="N516" s="5">
        <v>44569</v>
      </c>
      <c r="O516" s="5">
        <v>44548</v>
      </c>
      <c r="P516" s="56">
        <v>44604</v>
      </c>
      <c r="Q516" s="39">
        <f>RANK(E516,$E$3:$E$1048576)</f>
        <v>528</v>
      </c>
      <c r="R516" s="2">
        <f>VLOOKUP(C516,Quals!$A$25:$C$45,3,FALSE)</f>
        <v>1167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8"/>
        <v>Dior SCHOLZ100m</v>
      </c>
      <c r="B517" t="s">
        <v>197</v>
      </c>
      <c r="C517" s="5" t="s">
        <v>2</v>
      </c>
      <c r="D517" s="5">
        <v>44732</v>
      </c>
      <c r="E517">
        <v>911</v>
      </c>
      <c r="F517" s="2">
        <v>100</v>
      </c>
      <c r="G517">
        <v>941</v>
      </c>
      <c r="H517">
        <v>910</v>
      </c>
      <c r="I517">
        <v>905</v>
      </c>
      <c r="J517">
        <v>893</v>
      </c>
      <c r="K517">
        <v>884</v>
      </c>
      <c r="L517" s="5">
        <v>44625</v>
      </c>
      <c r="M517" s="5">
        <v>44464</v>
      </c>
      <c r="N517" s="5">
        <v>44548</v>
      </c>
      <c r="O517" s="5">
        <v>44569</v>
      </c>
      <c r="P517" s="56">
        <v>44464</v>
      </c>
      <c r="Q517" s="39">
        <f>RANK(E517,$E$3:$E$1048576)</f>
        <v>530</v>
      </c>
      <c r="R517" s="2">
        <f>VLOOKUP(C517,Quals!$A$25:$C$45,3,FALSE)</f>
        <v>1167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8"/>
        <v>Jasynta LAMPRET200m</v>
      </c>
      <c r="B518" t="s">
        <v>4614</v>
      </c>
      <c r="C518" s="5" t="s">
        <v>25</v>
      </c>
      <c r="E518">
        <v>911</v>
      </c>
      <c r="F518" s="2">
        <v>77</v>
      </c>
      <c r="G518">
        <v>954</v>
      </c>
      <c r="H518">
        <v>902</v>
      </c>
      <c r="I518">
        <v>905</v>
      </c>
      <c r="J518">
        <v>888</v>
      </c>
      <c r="K518">
        <v>882</v>
      </c>
      <c r="L518" s="5">
        <v>44619</v>
      </c>
      <c r="M518" s="5">
        <v>44540</v>
      </c>
      <c r="N518" s="5">
        <v>44619</v>
      </c>
      <c r="O518" s="5">
        <v>44300</v>
      </c>
      <c r="P518" s="56">
        <v>44540</v>
      </c>
      <c r="Q518" s="39">
        <f>RANK(E518,$E$3:$E$1048576)</f>
        <v>530</v>
      </c>
      <c r="R518" s="2">
        <f>VLOOKUP(C518,Quals!$A$25:$C$45,3,FALSE)</f>
        <v>1155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8"/>
        <v>Kendra HUBBARD200m</v>
      </c>
      <c r="B519" t="s">
        <v>194</v>
      </c>
      <c r="C519" s="5" t="s">
        <v>25</v>
      </c>
      <c r="D519" s="5">
        <v>32780</v>
      </c>
      <c r="E519">
        <v>911</v>
      </c>
      <c r="F519" s="2">
        <v>78</v>
      </c>
      <c r="G519">
        <v>929</v>
      </c>
      <c r="H519">
        <v>909</v>
      </c>
      <c r="I519">
        <v>917</v>
      </c>
      <c r="J519">
        <v>897</v>
      </c>
      <c r="K519">
        <v>896</v>
      </c>
      <c r="L519" s="5">
        <v>44612</v>
      </c>
      <c r="M519" s="5">
        <v>44591</v>
      </c>
      <c r="N519" s="5">
        <v>44617</v>
      </c>
      <c r="O519" s="5">
        <v>44612</v>
      </c>
      <c r="P519" s="56">
        <v>44576</v>
      </c>
      <c r="Q519" s="39">
        <f>RANK(E519,$E$3:$E$1048576)</f>
        <v>530</v>
      </c>
      <c r="R519" s="2">
        <f>VLOOKUP(C519,Quals!$A$25:$C$45,3,FALSE)</f>
        <v>1155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8"/>
        <v>Vanessa WILSON10000m</v>
      </c>
      <c r="B520" t="s">
        <v>330</v>
      </c>
      <c r="C520" t="s">
        <v>30</v>
      </c>
      <c r="D520" s="5">
        <v>1981</v>
      </c>
      <c r="E520">
        <v>911</v>
      </c>
      <c r="F520" s="2">
        <v>22</v>
      </c>
      <c r="G520">
        <v>923</v>
      </c>
      <c r="H520">
        <v>890</v>
      </c>
      <c r="L520" s="5">
        <v>44587</v>
      </c>
      <c r="M520" s="5">
        <v>44206</v>
      </c>
      <c r="N520" s="5"/>
      <c r="O520" s="5"/>
      <c r="P520" s="56"/>
      <c r="Q520" s="39">
        <f>RANK(E520,$E$3:$E$1048576)</f>
        <v>530</v>
      </c>
      <c r="R520" s="2">
        <f>VLOOKUP(C520,Quals!$A$25:$C$45,3,FALSE)</f>
        <v>1171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8"/>
        <v>Andrea THOMPSONheptathlon</v>
      </c>
      <c r="B521" t="s">
        <v>487</v>
      </c>
      <c r="C521" s="5" t="s">
        <v>43</v>
      </c>
      <c r="D521" s="5">
        <v>36070</v>
      </c>
      <c r="E521">
        <v>911</v>
      </c>
      <c r="F521" s="2">
        <v>9</v>
      </c>
      <c r="G521">
        <v>947</v>
      </c>
      <c r="H521">
        <v>821</v>
      </c>
      <c r="L521" s="5">
        <v>43877</v>
      </c>
      <c r="M521" s="5">
        <v>44213</v>
      </c>
      <c r="N521" s="5"/>
      <c r="O521" s="5"/>
      <c r="P521" s="56"/>
      <c r="Q521" s="39">
        <f>RANK(E521,$E$3:$E$1048576)</f>
        <v>530</v>
      </c>
      <c r="R521" s="2">
        <f>VLOOKUP(C521,Quals!$A$25:$C$45,3,FALSE)</f>
        <v>1158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8"/>
        <v>Ruby WORRELL400m</v>
      </c>
      <c r="B522" t="s">
        <v>4772</v>
      </c>
      <c r="C522" s="5" t="s">
        <v>26</v>
      </c>
      <c r="D522" s="5">
        <v>38914</v>
      </c>
      <c r="E522">
        <v>910</v>
      </c>
      <c r="F522" s="2">
        <v>47</v>
      </c>
      <c r="G522">
        <v>953</v>
      </c>
      <c r="H522">
        <v>933</v>
      </c>
      <c r="I522">
        <v>916</v>
      </c>
      <c r="J522">
        <v>909</v>
      </c>
      <c r="K522">
        <v>830</v>
      </c>
      <c r="L522" s="5">
        <v>44299</v>
      </c>
      <c r="M522" s="5">
        <v>44542</v>
      </c>
      <c r="N522" s="5">
        <v>44298</v>
      </c>
      <c r="O522" s="5">
        <v>44541</v>
      </c>
      <c r="P522" s="56">
        <v>44527</v>
      </c>
      <c r="Q522" s="39">
        <f>RANK(E522,$E$3:$E$1048576)</f>
        <v>535</v>
      </c>
      <c r="R522" s="2">
        <f>VLOOKUP(C522,Quals!$A$25:$C$45,3,FALSE)</f>
        <v>1152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8"/>
        <v>Katherine BAYNEStriple-jump</v>
      </c>
      <c r="B523" t="s">
        <v>869</v>
      </c>
      <c r="C523" s="5" t="s">
        <v>38</v>
      </c>
      <c r="D523" s="5">
        <v>44701</v>
      </c>
      <c r="E523">
        <v>910</v>
      </c>
      <c r="F523" s="2">
        <v>16</v>
      </c>
      <c r="G523">
        <v>919</v>
      </c>
      <c r="H523">
        <v>907</v>
      </c>
      <c r="I523">
        <v>889</v>
      </c>
      <c r="J523">
        <v>903</v>
      </c>
      <c r="K523">
        <v>902</v>
      </c>
      <c r="L523" s="5">
        <v>44604</v>
      </c>
      <c r="M523" s="5">
        <v>44611</v>
      </c>
      <c r="N523" s="5">
        <v>44625</v>
      </c>
      <c r="O523" s="5">
        <v>44604</v>
      </c>
      <c r="P523" s="56">
        <v>44583</v>
      </c>
      <c r="Q523" s="39">
        <f>RANK(E523,$E$3:$E$1048576)</f>
        <v>535</v>
      </c>
      <c r="R523" s="2">
        <f>VLOOKUP(C523,Quals!$A$25:$C$45,3,FALSE)</f>
        <v>1150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8"/>
        <v>Sally SHOKRYdiscus-throw</v>
      </c>
      <c r="B524" t="s">
        <v>447</v>
      </c>
      <c r="C524" s="5" t="s">
        <v>40</v>
      </c>
      <c r="D524" s="5">
        <v>37360</v>
      </c>
      <c r="E524">
        <v>910</v>
      </c>
      <c r="F524" s="2">
        <v>7</v>
      </c>
      <c r="G524">
        <v>904</v>
      </c>
      <c r="H524">
        <v>866</v>
      </c>
      <c r="I524">
        <v>879</v>
      </c>
      <c r="J524">
        <v>847</v>
      </c>
      <c r="K524">
        <v>866</v>
      </c>
      <c r="L524" s="5">
        <v>44304</v>
      </c>
      <c r="M524" s="5">
        <v>44653</v>
      </c>
      <c r="N524" s="5">
        <v>44610</v>
      </c>
      <c r="O524" s="5">
        <v>44632</v>
      </c>
      <c r="P524" s="56">
        <v>44302</v>
      </c>
      <c r="Q524" s="39">
        <f>RANK(E524,$E$3:$E$1048576)</f>
        <v>535</v>
      </c>
      <c r="R524" s="2">
        <f>VLOOKUP(C524,Quals!$A$25:$C$45,3,FALSE)</f>
        <v>1136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8"/>
        <v>Sienna KURDIAN200m</v>
      </c>
      <c r="B525" t="s">
        <v>203</v>
      </c>
      <c r="C525" s="5" t="s">
        <v>25</v>
      </c>
      <c r="D525" s="5">
        <v>44762</v>
      </c>
      <c r="E525">
        <v>909</v>
      </c>
      <c r="F525" s="2">
        <v>79</v>
      </c>
      <c r="G525">
        <v>924</v>
      </c>
      <c r="H525">
        <v>918</v>
      </c>
      <c r="I525">
        <v>911</v>
      </c>
      <c r="J525">
        <v>883</v>
      </c>
      <c r="K525">
        <v>888</v>
      </c>
      <c r="L525" s="5">
        <v>44300</v>
      </c>
      <c r="M525" s="5">
        <v>44544</v>
      </c>
      <c r="N525" s="5">
        <v>44300</v>
      </c>
      <c r="O525" s="5">
        <v>44583</v>
      </c>
      <c r="P525" s="56">
        <v>44637</v>
      </c>
      <c r="Q525" s="39">
        <f>RANK(E525,$E$3:$E$1048576)</f>
        <v>538</v>
      </c>
      <c r="R525" s="2">
        <f>VLOOKUP(C525,Quals!$A$25:$C$45,3,FALSE)</f>
        <v>1155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8"/>
        <v>Txai ANGLIN200m</v>
      </c>
      <c r="B526" t="s">
        <v>214</v>
      </c>
      <c r="C526" s="5" t="s">
        <v>25</v>
      </c>
      <c r="D526" s="5">
        <v>44671</v>
      </c>
      <c r="E526">
        <v>909</v>
      </c>
      <c r="F526" s="2">
        <v>80</v>
      </c>
      <c r="G526">
        <v>931</v>
      </c>
      <c r="H526">
        <v>923</v>
      </c>
      <c r="I526">
        <v>913</v>
      </c>
      <c r="J526">
        <v>913</v>
      </c>
      <c r="K526">
        <v>863</v>
      </c>
      <c r="L526" s="5">
        <v>44485</v>
      </c>
      <c r="M526" s="5">
        <v>44471</v>
      </c>
      <c r="N526" s="5">
        <v>44583</v>
      </c>
      <c r="O526" s="5">
        <v>44626</v>
      </c>
      <c r="P526" s="56">
        <v>44597</v>
      </c>
      <c r="Q526" s="39">
        <f>RANK(E526,$E$3:$E$1048576)</f>
        <v>538</v>
      </c>
      <c r="R526" s="2">
        <f>VLOOKUP(C526,Quals!$A$25:$C$45,3,FALSE)</f>
        <v>1155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8"/>
        <v>Sienna SCAHILL800m</v>
      </c>
      <c r="B527" t="s">
        <v>1090</v>
      </c>
      <c r="C527" s="5" t="s">
        <v>27</v>
      </c>
      <c r="D527" s="5">
        <v>44762</v>
      </c>
      <c r="E527">
        <v>909</v>
      </c>
      <c r="F527" s="2">
        <v>38</v>
      </c>
      <c r="G527">
        <v>964</v>
      </c>
      <c r="H527">
        <v>942</v>
      </c>
      <c r="I527">
        <v>914</v>
      </c>
      <c r="J527">
        <v>858</v>
      </c>
      <c r="K527">
        <v>841</v>
      </c>
      <c r="L527" s="5">
        <v>44619</v>
      </c>
      <c r="M527" s="5">
        <v>44540</v>
      </c>
      <c r="N527" s="5">
        <v>44590</v>
      </c>
      <c r="O527" s="5">
        <v>44539</v>
      </c>
      <c r="P527" s="56">
        <v>44506</v>
      </c>
      <c r="Q527" s="39">
        <f>RANK(E527,$E$3:$E$1048576)</f>
        <v>538</v>
      </c>
      <c r="R527" s="2">
        <f>VLOOKUP(C527,Quals!$A$25:$C$45,3,FALSE)</f>
        <v>1171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8"/>
        <v>Leila CROKERlong-jump</v>
      </c>
      <c r="B528" t="s">
        <v>936</v>
      </c>
      <c r="C528" s="5" t="s">
        <v>37</v>
      </c>
      <c r="D528" s="5">
        <v>44732</v>
      </c>
      <c r="E528">
        <v>909</v>
      </c>
      <c r="F528" s="2">
        <v>33</v>
      </c>
      <c r="G528">
        <v>933</v>
      </c>
      <c r="H528">
        <v>897</v>
      </c>
      <c r="I528">
        <v>916</v>
      </c>
      <c r="J528">
        <v>906</v>
      </c>
      <c r="K528">
        <v>854</v>
      </c>
      <c r="L528" s="5">
        <v>44605</v>
      </c>
      <c r="M528" s="5">
        <v>44611</v>
      </c>
      <c r="N528" s="5">
        <v>44625</v>
      </c>
      <c r="O528" s="5">
        <v>44570</v>
      </c>
      <c r="P528" s="56">
        <v>44639</v>
      </c>
      <c r="Q528" s="39">
        <f>RANK(E528,$E$3:$E$1048576)</f>
        <v>538</v>
      </c>
      <c r="R528" s="2">
        <f>VLOOKUP(C528,Quals!$A$25:$C$45,3,FALSE)</f>
        <v>1178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8"/>
        <v>Izobelle LOUISON-ROEtriple-jump</v>
      </c>
      <c r="B529" t="s">
        <v>1093</v>
      </c>
      <c r="C529" s="5" t="s">
        <v>38</v>
      </c>
      <c r="D529" s="5">
        <v>44762</v>
      </c>
      <c r="E529">
        <v>908</v>
      </c>
      <c r="F529" s="2">
        <v>17</v>
      </c>
      <c r="G529">
        <v>939</v>
      </c>
      <c r="H529">
        <v>918</v>
      </c>
      <c r="I529">
        <v>881</v>
      </c>
      <c r="J529">
        <v>874</v>
      </c>
      <c r="K529">
        <v>871</v>
      </c>
      <c r="L529" s="5">
        <v>44648</v>
      </c>
      <c r="M529" s="5">
        <v>44300</v>
      </c>
      <c r="N529" s="5">
        <v>44539</v>
      </c>
      <c r="O529" s="5">
        <v>44597</v>
      </c>
      <c r="P529" s="56">
        <v>44618</v>
      </c>
      <c r="Q529" s="39">
        <f>RANK(E529,$E$3:$E$1048576)</f>
        <v>542</v>
      </c>
      <c r="R529" s="2">
        <f>VLOOKUP(C529,Quals!$A$25:$C$45,3,FALSE)</f>
        <v>1150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8"/>
        <v>Nakeisha BRIMBLEtriple-jump</v>
      </c>
      <c r="B530" t="s">
        <v>938</v>
      </c>
      <c r="C530" s="5" t="s">
        <v>38</v>
      </c>
      <c r="D530" s="5">
        <v>38054</v>
      </c>
      <c r="E530">
        <v>908</v>
      </c>
      <c r="F530" s="2">
        <v>18</v>
      </c>
      <c r="G530">
        <v>907</v>
      </c>
      <c r="H530">
        <v>900</v>
      </c>
      <c r="I530">
        <v>909</v>
      </c>
      <c r="J530">
        <v>887</v>
      </c>
      <c r="K530">
        <v>890</v>
      </c>
      <c r="L530" s="5">
        <v>44611</v>
      </c>
      <c r="M530" s="5">
        <v>44618</v>
      </c>
      <c r="N530" s="5">
        <v>44649</v>
      </c>
      <c r="O530" s="5">
        <v>44591</v>
      </c>
      <c r="P530" s="56">
        <v>44577</v>
      </c>
      <c r="Q530" s="39">
        <f>RANK(E530,$E$3:$E$1048576)</f>
        <v>542</v>
      </c>
      <c r="R530" s="2">
        <f>VLOOKUP(C530,Quals!$A$25:$C$45,3,FALSE)</f>
        <v>1150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8"/>
        <v>Sophia HANLON800m</v>
      </c>
      <c r="B531" t="s">
        <v>222</v>
      </c>
      <c r="C531" s="6" t="s">
        <v>27</v>
      </c>
      <c r="D531" s="5">
        <v>44671</v>
      </c>
      <c r="E531">
        <v>907</v>
      </c>
      <c r="F531" s="2">
        <v>39</v>
      </c>
      <c r="G531">
        <v>952</v>
      </c>
      <c r="H531">
        <v>920</v>
      </c>
      <c r="I531">
        <v>916</v>
      </c>
      <c r="J531">
        <v>897</v>
      </c>
      <c r="K531">
        <v>844</v>
      </c>
      <c r="L531" s="5">
        <v>44546</v>
      </c>
      <c r="M531" s="5">
        <v>44525</v>
      </c>
      <c r="N531" s="5">
        <v>44304</v>
      </c>
      <c r="O531" s="5">
        <v>44600</v>
      </c>
      <c r="P531" s="56">
        <v>44618</v>
      </c>
      <c r="Q531" s="39">
        <f>RANK(E531,$E$3:$E$1048576)</f>
        <v>544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8"/>
        <v>Cassiana PAPADOULIS800m</v>
      </c>
      <c r="B532" t="s">
        <v>4773</v>
      </c>
      <c r="C532" s="5" t="s">
        <v>27</v>
      </c>
      <c r="D532" s="5">
        <v>44732</v>
      </c>
      <c r="E532">
        <v>907</v>
      </c>
      <c r="F532" s="2">
        <v>40</v>
      </c>
      <c r="G532">
        <v>928</v>
      </c>
      <c r="H532">
        <v>922</v>
      </c>
      <c r="I532">
        <v>899</v>
      </c>
      <c r="J532">
        <v>863</v>
      </c>
      <c r="K532">
        <v>860</v>
      </c>
      <c r="L532" s="5">
        <v>44631</v>
      </c>
      <c r="M532" s="5">
        <v>44596</v>
      </c>
      <c r="N532" s="5">
        <v>44463</v>
      </c>
      <c r="O532" s="5">
        <v>44500</v>
      </c>
      <c r="P532" s="56">
        <v>44612</v>
      </c>
      <c r="Q532" s="39">
        <f>RANK(E532,$E$3:$E$1048576)</f>
        <v>544</v>
      </c>
      <c r="R532" s="2">
        <f>VLOOKUP(C532,Quals!$A$25:$C$45,3,FALSE)</f>
        <v>1171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8"/>
        <v>Sarah HYNES800m</v>
      </c>
      <c r="B533" t="s">
        <v>267</v>
      </c>
      <c r="C533" s="5" t="s">
        <v>27</v>
      </c>
      <c r="D533" s="5">
        <v>1999</v>
      </c>
      <c r="E533">
        <v>907</v>
      </c>
      <c r="F533" s="2">
        <v>41</v>
      </c>
      <c r="G533">
        <v>907</v>
      </c>
      <c r="H533">
        <v>910</v>
      </c>
      <c r="I533">
        <v>904</v>
      </c>
      <c r="J533">
        <v>896</v>
      </c>
      <c r="K533">
        <v>873</v>
      </c>
      <c r="L533" s="5">
        <v>44612</v>
      </c>
      <c r="M533" s="5">
        <v>44547</v>
      </c>
      <c r="N533" s="5">
        <v>44617</v>
      </c>
      <c r="O533" s="5">
        <v>44526</v>
      </c>
      <c r="P533" s="56">
        <v>44512</v>
      </c>
      <c r="Q533" s="39">
        <f>RANK(E533,$E$3:$E$1048576)</f>
        <v>544</v>
      </c>
      <c r="R533" s="2">
        <f>VLOOKUP(C533,Quals!$A$25:$C$45,3,FALSE)</f>
        <v>1171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8"/>
        <v>Samantha LENTONshot-put</v>
      </c>
      <c r="B534" t="s">
        <v>443</v>
      </c>
      <c r="C534" s="5" t="s">
        <v>39</v>
      </c>
      <c r="D534" s="5">
        <v>36322</v>
      </c>
      <c r="E534">
        <v>907</v>
      </c>
      <c r="F534" s="2">
        <v>2</v>
      </c>
      <c r="G534">
        <v>936</v>
      </c>
      <c r="H534">
        <v>918</v>
      </c>
      <c r="I534">
        <v>914</v>
      </c>
      <c r="J534">
        <v>886</v>
      </c>
      <c r="K534">
        <v>873</v>
      </c>
      <c r="L534" s="5">
        <v>44331</v>
      </c>
      <c r="M534" s="5">
        <v>44343</v>
      </c>
      <c r="N534" s="5">
        <v>44303</v>
      </c>
      <c r="O534" s="5">
        <v>44317</v>
      </c>
      <c r="P534" s="56">
        <v>44296</v>
      </c>
      <c r="Q534" s="39">
        <f>RANK(E534,$E$3:$E$1048576)</f>
        <v>544</v>
      </c>
      <c r="R534" s="2">
        <f>VLOOKUP(C534,Quals!$A$25:$C$45,3,FALSE)</f>
        <v>1114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8"/>
        <v>Grace DEACON800m</v>
      </c>
      <c r="B535" t="s">
        <v>260</v>
      </c>
      <c r="C535" s="5" t="s">
        <v>27</v>
      </c>
      <c r="E535">
        <v>906</v>
      </c>
      <c r="F535" s="2">
        <v>42</v>
      </c>
      <c r="G535">
        <v>932</v>
      </c>
      <c r="H535">
        <v>903</v>
      </c>
      <c r="I535">
        <v>893</v>
      </c>
      <c r="J535">
        <v>883</v>
      </c>
      <c r="K535">
        <v>864</v>
      </c>
      <c r="L535" s="5">
        <v>44286</v>
      </c>
      <c r="M535" s="5">
        <v>44282</v>
      </c>
      <c r="N535" s="5">
        <v>44493</v>
      </c>
      <c r="O535" s="5">
        <v>44478</v>
      </c>
      <c r="P535" s="56">
        <v>44300</v>
      </c>
      <c r="Q535" s="39">
        <f>RANK(E535,$E$3:$E$1048576)</f>
        <v>548</v>
      </c>
      <c r="R535" s="2">
        <f>VLOOKUP(C535,Quals!$A$25:$C$45,3,FALSE)</f>
        <v>1171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8"/>
        <v>Emily MALAKOVSKIhigh-jump</v>
      </c>
      <c r="B536" t="s">
        <v>419</v>
      </c>
      <c r="C536" s="5" t="s">
        <v>35</v>
      </c>
      <c r="D536" s="5">
        <v>38463</v>
      </c>
      <c r="E536">
        <v>906</v>
      </c>
      <c r="F536" s="2">
        <v>23</v>
      </c>
      <c r="G536">
        <v>965</v>
      </c>
      <c r="H536">
        <v>888</v>
      </c>
      <c r="I536">
        <v>878</v>
      </c>
      <c r="J536">
        <v>888</v>
      </c>
      <c r="K536">
        <v>878</v>
      </c>
      <c r="L536" s="5">
        <v>44652</v>
      </c>
      <c r="M536" s="5">
        <v>44513</v>
      </c>
      <c r="N536" s="5">
        <v>44610</v>
      </c>
      <c r="O536" s="5">
        <v>44303</v>
      </c>
      <c r="P536" s="56">
        <v>44569</v>
      </c>
      <c r="Q536" s="39">
        <f>RANK(E536,$E$3:$E$1048576)</f>
        <v>548</v>
      </c>
      <c r="R536" s="2">
        <f>VLOOKUP(C536,Quals!$A$25:$C$45,3,FALSE)</f>
        <v>1180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8"/>
        <v>Aranya MANCHANAYAKElong-jump</v>
      </c>
      <c r="B537" t="s">
        <v>391</v>
      </c>
      <c r="C537" t="s">
        <v>37</v>
      </c>
      <c r="D537" s="5">
        <v>44701</v>
      </c>
      <c r="E537">
        <v>905</v>
      </c>
      <c r="F537" s="2">
        <v>34</v>
      </c>
      <c r="G537">
        <v>940</v>
      </c>
      <c r="H537">
        <v>906</v>
      </c>
      <c r="I537">
        <v>885</v>
      </c>
      <c r="J537">
        <v>891</v>
      </c>
      <c r="K537">
        <v>881</v>
      </c>
      <c r="L537" s="5">
        <v>44548</v>
      </c>
      <c r="M537" s="5">
        <v>44513</v>
      </c>
      <c r="N537" s="5">
        <v>44548</v>
      </c>
      <c r="O537" s="5">
        <v>44618</v>
      </c>
      <c r="P537" s="56">
        <v>44637</v>
      </c>
      <c r="Q537" s="39">
        <f>RANK(E537,$E$3:$E$1048576)</f>
        <v>550</v>
      </c>
      <c r="R537" s="2">
        <f>VLOOKUP(C537,Quals!$A$25:$C$45,3,FALSE)</f>
        <v>1178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8"/>
        <v>Raphaila IDRIStriple-jump</v>
      </c>
      <c r="B538" t="s">
        <v>5544</v>
      </c>
      <c r="C538" s="6" t="s">
        <v>38</v>
      </c>
      <c r="D538" s="5">
        <v>38756</v>
      </c>
      <c r="E538">
        <v>903</v>
      </c>
      <c r="F538" s="2">
        <v>19</v>
      </c>
      <c r="G538">
        <v>919</v>
      </c>
      <c r="H538">
        <v>904</v>
      </c>
      <c r="I538">
        <v>885</v>
      </c>
      <c r="J538">
        <v>879</v>
      </c>
      <c r="K538">
        <v>875</v>
      </c>
      <c r="L538" s="5">
        <v>44654</v>
      </c>
      <c r="M538" s="5">
        <v>44300</v>
      </c>
      <c r="N538" s="5">
        <v>44539</v>
      </c>
      <c r="O538" s="5">
        <v>44618</v>
      </c>
      <c r="P538" s="56">
        <v>44591</v>
      </c>
      <c r="Q538" s="39">
        <f>RANK(E538,$E$3:$E$1048576)</f>
        <v>551</v>
      </c>
      <c r="R538" s="2">
        <f>VLOOKUP(C538,Quals!$A$25:$C$45,3,FALSE)</f>
        <v>1150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8"/>
        <v>Hannah MISONrace-walking</v>
      </c>
      <c r="B539" t="s">
        <v>971</v>
      </c>
      <c r="C539" s="5" t="s">
        <v>85</v>
      </c>
      <c r="D539" s="5">
        <v>37209</v>
      </c>
      <c r="E539">
        <v>903</v>
      </c>
      <c r="F539" s="2">
        <v>4</v>
      </c>
      <c r="G539">
        <v>897</v>
      </c>
      <c r="H539">
        <v>923</v>
      </c>
      <c r="I539">
        <v>751</v>
      </c>
      <c r="L539" s="5">
        <v>44605</v>
      </c>
      <c r="M539" s="5">
        <v>44650</v>
      </c>
      <c r="N539" s="5">
        <v>44282</v>
      </c>
      <c r="O539" s="5"/>
      <c r="P539" s="56"/>
      <c r="Q539" s="39">
        <f>RANK(E539,$E$3:$E$1048576)</f>
        <v>551</v>
      </c>
      <c r="R539" s="2">
        <f>VLOOKUP(C539,Quals!$A$25:$C$45,3,FALSE)</f>
        <v>1104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8"/>
        <v>Christine GAYENheptathlon</v>
      </c>
      <c r="B540" t="s">
        <v>380</v>
      </c>
      <c r="C540" s="5" t="s">
        <v>43</v>
      </c>
      <c r="D540" s="5">
        <v>35358</v>
      </c>
      <c r="E540">
        <v>902</v>
      </c>
      <c r="F540" s="2">
        <v>10</v>
      </c>
      <c r="G540">
        <v>880</v>
      </c>
      <c r="H540">
        <v>874</v>
      </c>
      <c r="L540" s="5">
        <v>44302</v>
      </c>
      <c r="M540" s="5">
        <v>44206</v>
      </c>
      <c r="N540" s="5"/>
      <c r="O540" s="5"/>
      <c r="P540" s="56"/>
      <c r="Q540" s="39">
        <f>RANK(E540,$E$3:$E$1048576)</f>
        <v>553</v>
      </c>
      <c r="R540" s="2">
        <f>VLOOKUP(C540,Quals!$A$25:$C$45,3,FALSE)</f>
        <v>1158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8"/>
        <v>Amelie SUN800m</v>
      </c>
      <c r="B541" t="s">
        <v>4889</v>
      </c>
      <c r="C541" s="5" t="s">
        <v>27</v>
      </c>
      <c r="D541" s="5">
        <v>44671</v>
      </c>
      <c r="E541">
        <v>901</v>
      </c>
      <c r="F541" s="2">
        <v>43</v>
      </c>
      <c r="G541">
        <v>953</v>
      </c>
      <c r="H541">
        <v>915</v>
      </c>
      <c r="I541">
        <v>903</v>
      </c>
      <c r="J541">
        <v>880</v>
      </c>
      <c r="K541">
        <v>845</v>
      </c>
      <c r="L541" s="5">
        <v>44637</v>
      </c>
      <c r="M541" s="5">
        <v>44625</v>
      </c>
      <c r="N541" s="5">
        <v>44604</v>
      </c>
      <c r="O541" s="5">
        <v>44619</v>
      </c>
      <c r="P541" s="56">
        <v>44304</v>
      </c>
      <c r="Q541" s="39">
        <f>RANK(E541,$E$3:$E$1048576)</f>
        <v>554</v>
      </c>
      <c r="R541" s="2">
        <f>VLOOKUP(C541,Quals!$A$25:$C$45,3,FALSE)</f>
        <v>1171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8"/>
        <v>Isahra RUSSELLhigh-jump</v>
      </c>
      <c r="B542" t="s">
        <v>420</v>
      </c>
      <c r="C542" s="5" t="s">
        <v>35</v>
      </c>
      <c r="D542" s="5">
        <v>44762</v>
      </c>
      <c r="E542">
        <v>901</v>
      </c>
      <c r="F542" s="2">
        <v>24</v>
      </c>
      <c r="G542">
        <v>936</v>
      </c>
      <c r="H542">
        <v>878</v>
      </c>
      <c r="I542">
        <v>878</v>
      </c>
      <c r="J542">
        <v>878</v>
      </c>
      <c r="K542">
        <v>878</v>
      </c>
      <c r="L542" s="5">
        <v>44299</v>
      </c>
      <c r="M542" s="5">
        <v>44512</v>
      </c>
      <c r="N542" s="5">
        <v>44611</v>
      </c>
      <c r="O542" s="5">
        <v>44622</v>
      </c>
      <c r="P542" s="56">
        <v>44533</v>
      </c>
      <c r="Q542" s="39">
        <f>RANK(E542,$E$3:$E$1048576)</f>
        <v>554</v>
      </c>
      <c r="R542" s="2">
        <f>VLOOKUP(C542,Quals!$A$25:$C$45,3,FALSE)</f>
        <v>1180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8"/>
        <v>Zurawel TEAGANhigh-jump</v>
      </c>
      <c r="B543" t="s">
        <v>4621</v>
      </c>
      <c r="C543" s="5" t="s">
        <v>35</v>
      </c>
      <c r="D543" s="5">
        <v>44732</v>
      </c>
      <c r="E543">
        <v>901</v>
      </c>
      <c r="F543" s="2">
        <v>25</v>
      </c>
      <c r="G543">
        <v>878</v>
      </c>
      <c r="H543">
        <v>888</v>
      </c>
      <c r="I543">
        <v>878</v>
      </c>
      <c r="J543">
        <v>878</v>
      </c>
      <c r="K543">
        <v>888</v>
      </c>
      <c r="L543" s="5">
        <v>44653</v>
      </c>
      <c r="M543" s="5">
        <v>44612</v>
      </c>
      <c r="N543" s="5">
        <v>44611</v>
      </c>
      <c r="O543" s="5">
        <v>44513</v>
      </c>
      <c r="P543" s="56">
        <v>44652</v>
      </c>
      <c r="Q543" s="39">
        <f>RANK(E543,$E$3:$E$1048576)</f>
        <v>554</v>
      </c>
      <c r="R543" s="2">
        <f>VLOOKUP(C543,Quals!$A$25:$C$45,3,FALSE)</f>
        <v>1180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8"/>
        <v>Gabrielle TOTH800m</v>
      </c>
      <c r="B544" t="s">
        <v>864</v>
      </c>
      <c r="C544" s="5" t="s">
        <v>27</v>
      </c>
      <c r="D544" s="5">
        <v>44581</v>
      </c>
      <c r="E544">
        <v>900</v>
      </c>
      <c r="F544" s="2">
        <v>44</v>
      </c>
      <c r="G544">
        <v>938</v>
      </c>
      <c r="H544">
        <v>932</v>
      </c>
      <c r="I544">
        <v>889</v>
      </c>
      <c r="J544">
        <v>889</v>
      </c>
      <c r="K544">
        <v>845</v>
      </c>
      <c r="L544" s="5">
        <v>44309</v>
      </c>
      <c r="M544" s="5">
        <v>44325</v>
      </c>
      <c r="N544" s="5">
        <v>44295</v>
      </c>
      <c r="O544" s="5">
        <v>44597</v>
      </c>
      <c r="P544" s="56">
        <v>44324</v>
      </c>
      <c r="Q544" s="39">
        <f>RANK(E544,$E$3:$E$1048576)</f>
        <v>557</v>
      </c>
      <c r="R544" s="2">
        <f>VLOOKUP(C544,Quals!$A$25:$C$45,3,FALSE)</f>
        <v>1171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8"/>
        <v>Grace KRAUSEtriple-jump</v>
      </c>
      <c r="B545" t="s">
        <v>1091</v>
      </c>
      <c r="C545" s="6" t="s">
        <v>38</v>
      </c>
      <c r="D545" s="5">
        <v>44762</v>
      </c>
      <c r="E545">
        <v>900</v>
      </c>
      <c r="F545" s="2">
        <v>20</v>
      </c>
      <c r="G545">
        <v>945</v>
      </c>
      <c r="H545">
        <v>909</v>
      </c>
      <c r="I545">
        <v>898</v>
      </c>
      <c r="J545">
        <v>879</v>
      </c>
      <c r="K545">
        <v>822</v>
      </c>
      <c r="L545" s="5">
        <v>44539</v>
      </c>
      <c r="M545" s="5">
        <v>44648</v>
      </c>
      <c r="N545" s="5">
        <v>44520</v>
      </c>
      <c r="O545" s="5">
        <v>44618</v>
      </c>
      <c r="P545" s="56">
        <v>44300</v>
      </c>
      <c r="Q545" s="39">
        <f>RANK(E545,$E$3:$E$1048576)</f>
        <v>557</v>
      </c>
      <c r="R545" s="2">
        <f>VLOOKUP(C545,Quals!$A$25:$C$45,3,FALSE)</f>
        <v>1150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8"/>
        <v>Oceana D'ABBStriple-jump</v>
      </c>
      <c r="B546" t="s">
        <v>403</v>
      </c>
      <c r="C546" s="5" t="s">
        <v>38</v>
      </c>
      <c r="D546" s="5">
        <v>44701</v>
      </c>
      <c r="E546">
        <v>900</v>
      </c>
      <c r="F546" s="2">
        <v>21</v>
      </c>
      <c r="G546">
        <v>910</v>
      </c>
      <c r="H546">
        <v>894</v>
      </c>
      <c r="I546">
        <v>888</v>
      </c>
      <c r="J546">
        <v>872</v>
      </c>
      <c r="K546">
        <v>885</v>
      </c>
      <c r="L546" s="5">
        <v>44470</v>
      </c>
      <c r="M546" s="5">
        <v>44500</v>
      </c>
      <c r="N546" s="5">
        <v>44568</v>
      </c>
      <c r="O546" s="5">
        <v>44603</v>
      </c>
      <c r="P546" s="56">
        <v>44654</v>
      </c>
      <c r="Q546" s="39">
        <f>RANK(E546,$E$3:$E$1048576)</f>
        <v>557</v>
      </c>
      <c r="R546" s="2">
        <f>VLOOKUP(C546,Quals!$A$25:$C$45,3,FALSE)</f>
        <v>1150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8"/>
        <v>Tiana BORASlong-jump</v>
      </c>
      <c r="B547" t="s">
        <v>389</v>
      </c>
      <c r="C547" s="5" t="s">
        <v>37</v>
      </c>
      <c r="D547" s="5">
        <v>38415</v>
      </c>
      <c r="E547">
        <v>899</v>
      </c>
      <c r="F547" s="2">
        <v>35</v>
      </c>
      <c r="G547">
        <v>932</v>
      </c>
      <c r="H547">
        <v>891</v>
      </c>
      <c r="I547">
        <v>893</v>
      </c>
      <c r="J547">
        <v>895</v>
      </c>
      <c r="K547">
        <v>854</v>
      </c>
      <c r="L547" s="5">
        <v>44618</v>
      </c>
      <c r="M547" s="5">
        <v>44591</v>
      </c>
      <c r="N547" s="5">
        <v>44576</v>
      </c>
      <c r="O547" s="5">
        <v>44302</v>
      </c>
      <c r="P547" s="56">
        <v>44541</v>
      </c>
      <c r="Q547" s="39">
        <f>RANK(E547,$E$3:$E$1048576)</f>
        <v>560</v>
      </c>
      <c r="R547" s="2">
        <f>VLOOKUP(C547,Quals!$A$25:$C$45,3,FALSE)</f>
        <v>1178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8"/>
        <v>Siena FARRELLtriple-jump</v>
      </c>
      <c r="B548" t="s">
        <v>932</v>
      </c>
      <c r="C548" s="5" t="s">
        <v>38</v>
      </c>
      <c r="D548" s="5">
        <v>44732</v>
      </c>
      <c r="E548">
        <v>899</v>
      </c>
      <c r="F548" s="2">
        <v>22</v>
      </c>
      <c r="G548">
        <v>935</v>
      </c>
      <c r="H548">
        <v>918</v>
      </c>
      <c r="I548">
        <v>914</v>
      </c>
      <c r="J548">
        <v>864</v>
      </c>
      <c r="K548">
        <v>826</v>
      </c>
      <c r="L548" s="5">
        <v>44300</v>
      </c>
      <c r="M548" s="5">
        <v>44611</v>
      </c>
      <c r="N548" s="5">
        <v>44654</v>
      </c>
      <c r="O548" s="5">
        <v>44583</v>
      </c>
      <c r="P548" s="56">
        <v>44534</v>
      </c>
      <c r="Q548" s="39">
        <f>RANK(E548,$E$3:$E$1048576)</f>
        <v>560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8"/>
        <v>Melissa FOSTERtriple-jump</v>
      </c>
      <c r="B549" t="s">
        <v>390</v>
      </c>
      <c r="C549" s="5" t="s">
        <v>38</v>
      </c>
      <c r="D549" s="5">
        <v>28741</v>
      </c>
      <c r="E549">
        <v>899</v>
      </c>
      <c r="F549" s="2">
        <v>23</v>
      </c>
      <c r="G549">
        <v>903</v>
      </c>
      <c r="H549">
        <v>898</v>
      </c>
      <c r="I549">
        <v>895</v>
      </c>
      <c r="J549">
        <v>894</v>
      </c>
      <c r="K549">
        <v>867</v>
      </c>
      <c r="L549" s="5">
        <v>44611</v>
      </c>
      <c r="M549" s="5">
        <v>44583</v>
      </c>
      <c r="N549" s="5">
        <v>44590</v>
      </c>
      <c r="O549" s="5">
        <v>44301</v>
      </c>
      <c r="P549" s="56">
        <v>44625</v>
      </c>
      <c r="Q549" s="39">
        <f>RANK(E549,$E$3:$E$1048576)</f>
        <v>560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8"/>
        <v>Nancy AGOSTINOtriple-jump</v>
      </c>
      <c r="B550" t="s">
        <v>941</v>
      </c>
      <c r="C550" t="s">
        <v>38</v>
      </c>
      <c r="D550" s="5">
        <v>44701</v>
      </c>
      <c r="E550">
        <v>898</v>
      </c>
      <c r="F550" s="2">
        <v>24</v>
      </c>
      <c r="G550">
        <v>926</v>
      </c>
      <c r="H550">
        <v>918</v>
      </c>
      <c r="I550">
        <v>899</v>
      </c>
      <c r="J550">
        <v>874</v>
      </c>
      <c r="K550">
        <v>864</v>
      </c>
      <c r="L550" s="5">
        <v>44611</v>
      </c>
      <c r="M550" s="5">
        <v>44305</v>
      </c>
      <c r="N550" s="5">
        <v>44654</v>
      </c>
      <c r="O550" s="5">
        <v>44632</v>
      </c>
      <c r="P550" s="56">
        <v>44541</v>
      </c>
      <c r="Q550" s="39">
        <f>RANK(E550,$E$3:$E$1048576)</f>
        <v>563</v>
      </c>
      <c r="R550" s="2">
        <f>VLOOKUP(C550,Quals!$A$25:$C$45,3,FALSE)</f>
        <v>1150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8"/>
        <v>Emma BERGshot-put</v>
      </c>
      <c r="B551" t="s">
        <v>460</v>
      </c>
      <c r="C551" s="5" t="s">
        <v>39</v>
      </c>
      <c r="D551" s="5">
        <v>36941</v>
      </c>
      <c r="E551">
        <v>898</v>
      </c>
      <c r="F551" s="2">
        <v>3</v>
      </c>
      <c r="G551">
        <v>861</v>
      </c>
      <c r="H551">
        <v>825</v>
      </c>
      <c r="I551">
        <v>871</v>
      </c>
      <c r="J551">
        <v>852</v>
      </c>
      <c r="K551">
        <v>850</v>
      </c>
      <c r="L551" s="5">
        <v>44303</v>
      </c>
      <c r="M551" s="5">
        <v>44652</v>
      </c>
      <c r="N551" s="5">
        <v>44612</v>
      </c>
      <c r="O551" s="5">
        <v>44590</v>
      </c>
      <c r="P551" s="56">
        <v>44520</v>
      </c>
      <c r="Q551" s="39">
        <f>RANK(E551,$E$3:$E$1048576)</f>
        <v>563</v>
      </c>
      <c r="R551" s="2">
        <f>VLOOKUP(C551,Quals!$A$25:$C$45,3,FALSE)</f>
        <v>1114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8"/>
        <v>Ella BLAZEVIChigh-jump</v>
      </c>
      <c r="B552" t="s">
        <v>421</v>
      </c>
      <c r="C552" s="5" t="s">
        <v>35</v>
      </c>
      <c r="D552" s="5">
        <v>44701</v>
      </c>
      <c r="E552">
        <v>897</v>
      </c>
      <c r="F552" s="2">
        <v>26</v>
      </c>
      <c r="G552">
        <v>916</v>
      </c>
      <c r="H552">
        <v>878</v>
      </c>
      <c r="I552">
        <v>888</v>
      </c>
      <c r="J552">
        <v>878</v>
      </c>
      <c r="K552">
        <v>878</v>
      </c>
      <c r="L552" s="5">
        <v>44519</v>
      </c>
      <c r="M552" s="5">
        <v>44470</v>
      </c>
      <c r="N552" s="5">
        <v>44303</v>
      </c>
      <c r="O552" s="5">
        <v>44482</v>
      </c>
      <c r="P552" s="56">
        <v>44610</v>
      </c>
      <c r="Q552" s="39">
        <f>RANK(E552,$E$3:$E$1048576)</f>
        <v>566</v>
      </c>
      <c r="R552" s="2">
        <f>VLOOKUP(C552,Quals!$A$25:$C$45,3,FALSE)</f>
        <v>1180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8"/>
        <v>Lucy HINCKSMAN800m</v>
      </c>
      <c r="B553" t="s">
        <v>258</v>
      </c>
      <c r="C553" s="5" t="s">
        <v>27</v>
      </c>
      <c r="D553" s="5">
        <v>44671</v>
      </c>
      <c r="E553">
        <v>895</v>
      </c>
      <c r="F553" s="2">
        <v>45</v>
      </c>
      <c r="G553">
        <v>951</v>
      </c>
      <c r="H553">
        <v>921</v>
      </c>
      <c r="I553">
        <v>892</v>
      </c>
      <c r="J553">
        <v>874</v>
      </c>
      <c r="K553">
        <v>836</v>
      </c>
      <c r="L553" s="5">
        <v>44304</v>
      </c>
      <c r="M553" s="5">
        <v>44305</v>
      </c>
      <c r="N553" s="5">
        <v>44589</v>
      </c>
      <c r="O553" s="5">
        <v>44548</v>
      </c>
      <c r="P553" s="56">
        <v>44538</v>
      </c>
      <c r="Q553" s="39">
        <f>RANK(E553,$E$3:$E$1048576)</f>
        <v>567</v>
      </c>
      <c r="R553" s="2">
        <f>VLOOKUP(C553,Quals!$A$25:$C$45,3,FALSE)</f>
        <v>1171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8"/>
        <v>Melissa FOSTERlong-jump</v>
      </c>
      <c r="B554" t="s">
        <v>390</v>
      </c>
      <c r="C554" s="5" t="s">
        <v>37</v>
      </c>
      <c r="D554" s="5">
        <v>28741</v>
      </c>
      <c r="E554">
        <v>895</v>
      </c>
      <c r="F554" s="2">
        <v>36</v>
      </c>
      <c r="G554">
        <v>917</v>
      </c>
      <c r="H554">
        <v>927</v>
      </c>
      <c r="I554">
        <v>886</v>
      </c>
      <c r="J554">
        <v>882</v>
      </c>
      <c r="K554">
        <v>854</v>
      </c>
      <c r="L554" s="5">
        <v>44541</v>
      </c>
      <c r="M554" s="5">
        <v>44570</v>
      </c>
      <c r="N554" s="5">
        <v>44617</v>
      </c>
      <c r="O554" s="5">
        <v>44590</v>
      </c>
      <c r="P554" s="56">
        <v>44597</v>
      </c>
      <c r="Q554" s="39">
        <f>RANK(E554,$E$3:$E$1048576)</f>
        <v>567</v>
      </c>
      <c r="R554" s="2">
        <f>VLOOKUP(C554,Quals!$A$25:$C$45,3,FALSE)</f>
        <v>1178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8"/>
        <v>Kareema WAKIM800m</v>
      </c>
      <c r="B555" t="s">
        <v>4774</v>
      </c>
      <c r="C555" s="6" t="s">
        <v>27</v>
      </c>
      <c r="D555" s="5">
        <v>44732</v>
      </c>
      <c r="E555">
        <v>894</v>
      </c>
      <c r="F555" s="2">
        <v>46</v>
      </c>
      <c r="G555">
        <v>916</v>
      </c>
      <c r="H555">
        <v>916</v>
      </c>
      <c r="I555">
        <v>886</v>
      </c>
      <c r="J555">
        <v>878</v>
      </c>
      <c r="K555">
        <v>878</v>
      </c>
      <c r="L555" s="5">
        <v>44301</v>
      </c>
      <c r="M555" s="5">
        <v>44315</v>
      </c>
      <c r="N555" s="5">
        <v>44300</v>
      </c>
      <c r="O555" s="5">
        <v>44617</v>
      </c>
      <c r="P555" s="56">
        <v>44630</v>
      </c>
      <c r="Q555" s="39">
        <f>RANK(E555,$E$3:$E$1048576)</f>
        <v>569</v>
      </c>
      <c r="R555" s="2">
        <f>VLOOKUP(C555,Quals!$A$25:$C$45,3,FALSE)</f>
        <v>1171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8"/>
        <v>Meriem DAOUI10000m</v>
      </c>
      <c r="B556" t="s">
        <v>331</v>
      </c>
      <c r="C556" s="5" t="s">
        <v>30</v>
      </c>
      <c r="D556" s="5">
        <v>36184</v>
      </c>
      <c r="E556">
        <v>894</v>
      </c>
      <c r="F556" s="2">
        <v>23</v>
      </c>
      <c r="G556">
        <v>893</v>
      </c>
      <c r="H556">
        <v>885</v>
      </c>
      <c r="L556" s="5">
        <v>44233</v>
      </c>
      <c r="M556" s="5">
        <v>44493</v>
      </c>
      <c r="N556" s="5"/>
      <c r="O556" s="5"/>
      <c r="P556" s="56"/>
      <c r="Q556" s="39">
        <f>RANK(E556,$E$3:$E$1048576)</f>
        <v>569</v>
      </c>
      <c r="R556" s="2">
        <f>VLOOKUP(C556,Quals!$A$25:$C$45,3,FALSE)</f>
        <v>1171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8"/>
        <v>Jade JOHNSTON-MITREVSKAlong-jump</v>
      </c>
      <c r="B557" t="s">
        <v>861</v>
      </c>
      <c r="C557" s="5" t="s">
        <v>37</v>
      </c>
      <c r="D557" s="5">
        <v>44581</v>
      </c>
      <c r="E557">
        <v>893</v>
      </c>
      <c r="F557" s="2">
        <v>37</v>
      </c>
      <c r="G557">
        <v>929</v>
      </c>
      <c r="H557">
        <v>897</v>
      </c>
      <c r="I557">
        <v>885</v>
      </c>
      <c r="J557">
        <v>869</v>
      </c>
      <c r="K557">
        <v>867</v>
      </c>
      <c r="L557" s="5">
        <v>44626</v>
      </c>
      <c r="M557" s="5">
        <v>44548</v>
      </c>
      <c r="N557" s="5">
        <v>44597</v>
      </c>
      <c r="O557" s="5">
        <v>44521</v>
      </c>
      <c r="P557" s="56">
        <v>44612</v>
      </c>
      <c r="Q557" s="39">
        <f>RANK(E557,$E$3:$E$1048576)</f>
        <v>571</v>
      </c>
      <c r="R557" s="2">
        <f>VLOOKUP(C557,Quals!$A$25:$C$45,3,FALSE)</f>
        <v>1178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8"/>
        <v>Nakeisha BRIMBLElong-jump</v>
      </c>
      <c r="B558" t="s">
        <v>938</v>
      </c>
      <c r="C558" s="6" t="s">
        <v>37</v>
      </c>
      <c r="D558" s="5">
        <v>38054</v>
      </c>
      <c r="E558">
        <v>892</v>
      </c>
      <c r="F558" s="2">
        <v>38</v>
      </c>
      <c r="G558">
        <v>916</v>
      </c>
      <c r="H558">
        <v>908</v>
      </c>
      <c r="I558">
        <v>876</v>
      </c>
      <c r="J558">
        <v>863</v>
      </c>
      <c r="K558">
        <v>873</v>
      </c>
      <c r="L558" s="5">
        <v>44589</v>
      </c>
      <c r="M558" s="5">
        <v>44617</v>
      </c>
      <c r="N558" s="5">
        <v>44648</v>
      </c>
      <c r="O558" s="5">
        <v>44542</v>
      </c>
      <c r="P558" s="56">
        <v>44548</v>
      </c>
      <c r="Q558" s="39">
        <f>RANK(E558,$E$3:$E$1048576)</f>
        <v>573</v>
      </c>
      <c r="R558" s="2">
        <f>VLOOKUP(C558,Quals!$A$25:$C$45,3,FALSE)</f>
        <v>1178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8"/>
        <v>Elizabeth BARALpole-vault</v>
      </c>
      <c r="B559" t="s">
        <v>435</v>
      </c>
      <c r="C559" s="5" t="s">
        <v>36</v>
      </c>
      <c r="D559" s="5">
        <v>35825</v>
      </c>
      <c r="E559">
        <v>891</v>
      </c>
      <c r="F559" s="2">
        <v>13</v>
      </c>
      <c r="G559">
        <v>944</v>
      </c>
      <c r="H559">
        <v>898</v>
      </c>
      <c r="I559">
        <v>883</v>
      </c>
      <c r="J559">
        <v>822</v>
      </c>
      <c r="K559">
        <v>838</v>
      </c>
      <c r="L559" s="5">
        <v>44577</v>
      </c>
      <c r="M559" s="5">
        <v>44612</v>
      </c>
      <c r="N559" s="5">
        <v>44650</v>
      </c>
      <c r="O559" s="5">
        <v>44632</v>
      </c>
      <c r="P559" s="56">
        <v>44652</v>
      </c>
      <c r="Q559" s="39">
        <f>RANK(E559,$E$3:$E$1048576)</f>
        <v>574</v>
      </c>
      <c r="R559" s="2">
        <f>VLOOKUP(C559,Quals!$A$25:$C$45,3,FALSE)</f>
        <v>1177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8"/>
        <v>Grace BATHpole-vault</v>
      </c>
      <c r="B560" t="s">
        <v>433</v>
      </c>
      <c r="C560" s="6" t="s">
        <v>36</v>
      </c>
      <c r="D560" s="5">
        <v>34656</v>
      </c>
      <c r="E560">
        <v>891</v>
      </c>
      <c r="F560" s="2">
        <v>14</v>
      </c>
      <c r="G560">
        <v>898</v>
      </c>
      <c r="H560">
        <v>883</v>
      </c>
      <c r="I560">
        <v>883</v>
      </c>
      <c r="J560">
        <v>868</v>
      </c>
      <c r="K560">
        <v>868</v>
      </c>
      <c r="L560" s="5">
        <v>44569</v>
      </c>
      <c r="M560" s="5">
        <v>44541</v>
      </c>
      <c r="N560" s="5">
        <v>44603</v>
      </c>
      <c r="O560" s="5">
        <v>44590</v>
      </c>
      <c r="P560" s="56">
        <v>44609</v>
      </c>
      <c r="Q560" s="39">
        <f>RANK(E560,$E$3:$E$1048576)</f>
        <v>574</v>
      </c>
      <c r="R560" s="2">
        <f>VLOOKUP(C560,Quals!$A$25:$C$45,3,FALSE)</f>
        <v>1177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8"/>
        <v>Abigail DARGANlong-jump</v>
      </c>
      <c r="B561" t="s">
        <v>4891</v>
      </c>
      <c r="C561" s="6" t="s">
        <v>37</v>
      </c>
      <c r="D561" s="5">
        <v>36128</v>
      </c>
      <c r="E561">
        <v>890</v>
      </c>
      <c r="F561" s="2">
        <v>39</v>
      </c>
      <c r="G561">
        <v>936</v>
      </c>
      <c r="H561">
        <v>875</v>
      </c>
      <c r="I561">
        <v>869</v>
      </c>
      <c r="J561">
        <v>863</v>
      </c>
      <c r="K561">
        <v>863</v>
      </c>
      <c r="L561" s="5">
        <v>44611</v>
      </c>
      <c r="M561" s="5">
        <v>44617</v>
      </c>
      <c r="N561" s="5">
        <v>44477</v>
      </c>
      <c r="O561" s="5">
        <v>44639</v>
      </c>
      <c r="P561" s="56">
        <v>44651</v>
      </c>
      <c r="Q561" s="39">
        <f>RANK(E561,$E$3:$E$1048576)</f>
        <v>576</v>
      </c>
      <c r="R561" s="2">
        <f>VLOOKUP(C561,Quals!$A$25:$C$45,3,FALSE)</f>
        <v>1178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8"/>
        <v>Kaitlin LIMlong-jump</v>
      </c>
      <c r="B562" t="s">
        <v>935</v>
      </c>
      <c r="C562" s="5" t="s">
        <v>37</v>
      </c>
      <c r="D562" s="5">
        <v>44732</v>
      </c>
      <c r="E562">
        <v>888</v>
      </c>
      <c r="F562" s="2">
        <v>40</v>
      </c>
      <c r="G562">
        <v>932</v>
      </c>
      <c r="H562">
        <v>880</v>
      </c>
      <c r="I562">
        <v>863</v>
      </c>
      <c r="J562">
        <v>859</v>
      </c>
      <c r="K562">
        <v>848</v>
      </c>
      <c r="L562" s="5">
        <v>44617</v>
      </c>
      <c r="M562" s="5">
        <v>44611</v>
      </c>
      <c r="N562" s="5">
        <v>44631</v>
      </c>
      <c r="O562" s="5">
        <v>44575</v>
      </c>
      <c r="P562" s="56">
        <v>44498</v>
      </c>
      <c r="Q562" s="39">
        <f>RANK(E562,$E$3:$E$1048576)</f>
        <v>577</v>
      </c>
      <c r="R562" s="2">
        <f>VLOOKUP(C562,Quals!$A$25:$C$45,3,FALSE)</f>
        <v>1178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8"/>
        <v>Lara CHECKhigh-jump</v>
      </c>
      <c r="B563" t="s">
        <v>383</v>
      </c>
      <c r="C563" s="6" t="s">
        <v>35</v>
      </c>
      <c r="D563" s="5">
        <v>44640</v>
      </c>
      <c r="E563">
        <v>888</v>
      </c>
      <c r="F563" s="2">
        <v>27</v>
      </c>
      <c r="G563">
        <v>888</v>
      </c>
      <c r="H563">
        <v>878</v>
      </c>
      <c r="I563">
        <v>878</v>
      </c>
      <c r="J563">
        <v>878</v>
      </c>
      <c r="K563">
        <v>859</v>
      </c>
      <c r="L563" s="5">
        <v>44604</v>
      </c>
      <c r="M563" s="5">
        <v>44583</v>
      </c>
      <c r="N563" s="5">
        <v>44590</v>
      </c>
      <c r="O563" s="5">
        <v>44541</v>
      </c>
      <c r="P563" s="56">
        <v>44548</v>
      </c>
      <c r="Q563" s="39">
        <f>RANK(E563,$E$3:$E$1048576)</f>
        <v>577</v>
      </c>
      <c r="R563" s="2">
        <f>VLOOKUP(C563,Quals!$A$25:$C$45,3,FALSE)</f>
        <v>1180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8"/>
        <v>Hannah EDWARDSdiscus-throw</v>
      </c>
      <c r="B564" t="s">
        <v>449</v>
      </c>
      <c r="C564" s="5" t="s">
        <v>40</v>
      </c>
      <c r="D564" s="5">
        <v>44701</v>
      </c>
      <c r="E564">
        <v>888</v>
      </c>
      <c r="F564" s="2">
        <v>8</v>
      </c>
      <c r="G564">
        <v>881</v>
      </c>
      <c r="H564">
        <v>868</v>
      </c>
      <c r="I564">
        <v>861</v>
      </c>
      <c r="J564">
        <v>820</v>
      </c>
      <c r="K564">
        <v>847</v>
      </c>
      <c r="L564" s="5">
        <v>44653</v>
      </c>
      <c r="M564" s="5">
        <v>44653</v>
      </c>
      <c r="N564" s="5">
        <v>44388</v>
      </c>
      <c r="O564" s="5">
        <v>44304</v>
      </c>
      <c r="P564" s="56">
        <v>44625</v>
      </c>
      <c r="Q564" s="39">
        <f>RANK(E564,$E$3:$E$1048576)</f>
        <v>577</v>
      </c>
      <c r="R564" s="2">
        <f>VLOOKUP(C564,Quals!$A$25:$C$45,3,FALSE)</f>
        <v>1136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8"/>
        <v>Caitlyn HESTERhammer-throw</v>
      </c>
      <c r="B565" t="s">
        <v>471</v>
      </c>
      <c r="C565" s="5" t="s">
        <v>42</v>
      </c>
      <c r="D565" s="5">
        <v>36420</v>
      </c>
      <c r="E565">
        <v>881</v>
      </c>
      <c r="F565" s="2">
        <v>5</v>
      </c>
      <c r="G565">
        <v>854</v>
      </c>
      <c r="H565">
        <v>884</v>
      </c>
      <c r="I565">
        <v>810</v>
      </c>
      <c r="J565">
        <v>810</v>
      </c>
      <c r="K565">
        <v>826</v>
      </c>
      <c r="L565" s="5">
        <v>44652</v>
      </c>
      <c r="M565" s="5">
        <v>44638</v>
      </c>
      <c r="N565" s="5">
        <v>44303</v>
      </c>
      <c r="O565" s="5">
        <v>44632</v>
      </c>
      <c r="P565" s="56">
        <v>44611</v>
      </c>
      <c r="Q565" s="39">
        <f>RANK(E565,$E$3:$E$1048576)</f>
        <v>580</v>
      </c>
      <c r="R565" s="2">
        <f>VLOOKUP(C565,Quals!$A$25:$C$45,3,FALSE)</f>
        <v>1134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8"/>
        <v>Hannah COLLINStriple-jump</v>
      </c>
      <c r="B566" t="s">
        <v>5645</v>
      </c>
      <c r="C566" s="6" t="s">
        <v>38</v>
      </c>
      <c r="D566" s="5">
        <v>44701</v>
      </c>
      <c r="E566">
        <v>880</v>
      </c>
      <c r="F566" s="2">
        <v>25</v>
      </c>
      <c r="G566">
        <v>883</v>
      </c>
      <c r="H566">
        <v>872</v>
      </c>
      <c r="I566">
        <v>886</v>
      </c>
      <c r="J566">
        <v>861</v>
      </c>
      <c r="K566">
        <v>861</v>
      </c>
      <c r="L566" s="5">
        <v>44513</v>
      </c>
      <c r="M566" s="5">
        <v>44485</v>
      </c>
      <c r="N566" s="5">
        <v>44654</v>
      </c>
      <c r="O566" s="5">
        <v>44590</v>
      </c>
      <c r="P566" s="56">
        <v>44604</v>
      </c>
      <c r="Q566" s="39">
        <f>RANK(E566,$E$3:$E$1048576)</f>
        <v>581</v>
      </c>
      <c r="R566" s="2">
        <f>VLOOKUP(C566,Quals!$A$25:$C$45,3,FALSE)</f>
        <v>1150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8"/>
        <v>Madison WRIGHThigh-jump</v>
      </c>
      <c r="B567" t="s">
        <v>167</v>
      </c>
      <c r="C567" s="5" t="s">
        <v>35</v>
      </c>
      <c r="D567" s="5">
        <v>44701</v>
      </c>
      <c r="E567">
        <v>879</v>
      </c>
      <c r="F567" s="2">
        <v>28</v>
      </c>
      <c r="G567">
        <v>916</v>
      </c>
      <c r="H567">
        <v>878</v>
      </c>
      <c r="I567">
        <v>859</v>
      </c>
      <c r="J567">
        <v>868</v>
      </c>
      <c r="K567">
        <v>830</v>
      </c>
      <c r="L567" s="5">
        <v>44303</v>
      </c>
      <c r="M567" s="5">
        <v>44590</v>
      </c>
      <c r="N567" s="5">
        <v>44611</v>
      </c>
      <c r="O567" s="5">
        <v>44652</v>
      </c>
      <c r="P567" s="56">
        <v>44527</v>
      </c>
      <c r="Q567" s="39">
        <f>RANK(E567,$E$3:$E$1048576)</f>
        <v>582</v>
      </c>
      <c r="R567" s="2">
        <f>VLOOKUP(C567,Quals!$A$25:$C$45,3,FALSE)</f>
        <v>1180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8"/>
        <v>Annaliese BUSHhigh-jump</v>
      </c>
      <c r="B568" t="s">
        <v>344</v>
      </c>
      <c r="C568" s="5" t="s">
        <v>35</v>
      </c>
      <c r="D568" s="5">
        <v>36419</v>
      </c>
      <c r="E568">
        <v>879</v>
      </c>
      <c r="F568" s="2">
        <v>29</v>
      </c>
      <c r="G568">
        <v>897</v>
      </c>
      <c r="H568">
        <v>878</v>
      </c>
      <c r="I568">
        <v>878</v>
      </c>
      <c r="J568">
        <v>868</v>
      </c>
      <c r="K568">
        <v>859</v>
      </c>
      <c r="L568" s="5">
        <v>44295</v>
      </c>
      <c r="M568" s="5">
        <v>44616</v>
      </c>
      <c r="N568" s="5">
        <v>44645</v>
      </c>
      <c r="O568" s="5">
        <v>44604</v>
      </c>
      <c r="P568" s="56">
        <v>44639</v>
      </c>
      <c r="Q568" s="39">
        <f>RANK(E568,$E$3:$E$1048576)</f>
        <v>582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8"/>
        <v>Salumi ROBBERTSjavelin-throw</v>
      </c>
      <c r="B569" t="s">
        <v>483</v>
      </c>
      <c r="C569" s="5" t="s">
        <v>41</v>
      </c>
      <c r="D569" s="5">
        <v>37472</v>
      </c>
      <c r="E569">
        <v>879</v>
      </c>
      <c r="F569" s="2">
        <v>9</v>
      </c>
      <c r="G569">
        <v>903</v>
      </c>
      <c r="H569">
        <v>889</v>
      </c>
      <c r="I569">
        <v>866</v>
      </c>
      <c r="J569">
        <v>852</v>
      </c>
      <c r="K569">
        <v>825</v>
      </c>
      <c r="L569" s="5">
        <v>44527</v>
      </c>
      <c r="M569" s="5">
        <v>44301</v>
      </c>
      <c r="N569" s="5">
        <v>44478</v>
      </c>
      <c r="O569" s="5">
        <v>44499</v>
      </c>
      <c r="P569" s="56">
        <v>44493</v>
      </c>
      <c r="Q569" s="39">
        <f>RANK(E569,$E$3:$E$1048576)</f>
        <v>582</v>
      </c>
      <c r="R569" s="2">
        <f>VLOOKUP(C569,Quals!$A$25:$C$45,3,FALSE)</f>
        <v>1153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8"/>
        <v>Lara ROBERTShammer-throw</v>
      </c>
      <c r="B570" t="s">
        <v>470</v>
      </c>
      <c r="C570" s="6" t="s">
        <v>42</v>
      </c>
      <c r="D570" s="5">
        <v>37932</v>
      </c>
      <c r="E570">
        <v>878</v>
      </c>
      <c r="F570" s="2">
        <v>6</v>
      </c>
      <c r="G570">
        <v>879</v>
      </c>
      <c r="H570">
        <v>868</v>
      </c>
      <c r="I570">
        <v>855</v>
      </c>
      <c r="J570">
        <v>837</v>
      </c>
      <c r="K570">
        <v>855</v>
      </c>
      <c r="L570" s="5">
        <v>44597</v>
      </c>
      <c r="M570" s="5">
        <v>44463</v>
      </c>
      <c r="N570" s="5">
        <v>44612</v>
      </c>
      <c r="O570" s="5">
        <v>44352</v>
      </c>
      <c r="P570" s="56">
        <v>44638</v>
      </c>
      <c r="Q570" s="39">
        <f>RANK(E570,$E$3:$E$1048576)</f>
        <v>585</v>
      </c>
      <c r="R570" s="2">
        <f>VLOOKUP(C570,Quals!$A$25:$C$45,3,FALSE)</f>
        <v>1134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8"/>
        <v>Jade WALAShigh-jump</v>
      </c>
      <c r="B571" t="s">
        <v>4892</v>
      </c>
      <c r="C571" s="6" t="s">
        <v>35</v>
      </c>
      <c r="D571" s="5">
        <v>44640</v>
      </c>
      <c r="E571">
        <v>876</v>
      </c>
      <c r="F571" s="2">
        <v>30</v>
      </c>
      <c r="G571">
        <v>888</v>
      </c>
      <c r="H571">
        <v>868</v>
      </c>
      <c r="I571">
        <v>868</v>
      </c>
      <c r="J571">
        <v>868</v>
      </c>
      <c r="K571">
        <v>849</v>
      </c>
      <c r="L571" s="5">
        <v>44618</v>
      </c>
      <c r="M571" s="5">
        <v>44610</v>
      </c>
      <c r="N571" s="5">
        <v>44632</v>
      </c>
      <c r="O571" s="5">
        <v>44299</v>
      </c>
      <c r="P571" s="56">
        <v>44597</v>
      </c>
      <c r="Q571" s="39">
        <f>RANK(E571,$E$3:$E$1048576)</f>
        <v>586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8"/>
        <v>Georgia WYATT-READhigh-jump</v>
      </c>
      <c r="B572" t="s">
        <v>4893</v>
      </c>
      <c r="C572" s="5" t="s">
        <v>35</v>
      </c>
      <c r="D572" s="5">
        <v>44671</v>
      </c>
      <c r="E572">
        <v>876</v>
      </c>
      <c r="F572" s="2">
        <v>31</v>
      </c>
      <c r="G572">
        <v>878</v>
      </c>
      <c r="H572">
        <v>868</v>
      </c>
      <c r="I572">
        <v>859</v>
      </c>
      <c r="J572">
        <v>868</v>
      </c>
      <c r="K572">
        <v>859</v>
      </c>
      <c r="L572" s="5">
        <v>44639</v>
      </c>
      <c r="M572" s="5">
        <v>44610</v>
      </c>
      <c r="N572" s="5">
        <v>44611</v>
      </c>
      <c r="O572" s="5">
        <v>44303</v>
      </c>
      <c r="P572" s="56">
        <v>44576</v>
      </c>
      <c r="Q572" s="39">
        <f>RANK(E572,$E$3:$E$1048576)</f>
        <v>586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8"/>
        <v>Julia BOURKEshot-put</v>
      </c>
      <c r="B573" t="s">
        <v>461</v>
      </c>
      <c r="C573" s="5" t="s">
        <v>39</v>
      </c>
      <c r="D573" s="5">
        <v>35938</v>
      </c>
      <c r="E573">
        <v>874</v>
      </c>
      <c r="F573" s="2">
        <v>4</v>
      </c>
      <c r="G573">
        <v>880</v>
      </c>
      <c r="H573">
        <v>878</v>
      </c>
      <c r="I573">
        <v>873</v>
      </c>
      <c r="J573">
        <v>875</v>
      </c>
      <c r="K573">
        <v>861</v>
      </c>
      <c r="L573" s="5">
        <v>44295</v>
      </c>
      <c r="M573" s="5">
        <v>44309</v>
      </c>
      <c r="N573" s="5">
        <v>44316</v>
      </c>
      <c r="O573" s="5">
        <v>44331</v>
      </c>
      <c r="P573" s="56">
        <v>44323</v>
      </c>
      <c r="Q573" s="39">
        <f>RANK(E573,$E$3:$E$1048576)</f>
        <v>588</v>
      </c>
      <c r="R573" s="2">
        <f>VLOOKUP(C573,Quals!$A$25:$C$45,3,FALSE)</f>
        <v>1114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8"/>
        <v>Mia GORDONjavelin-throw</v>
      </c>
      <c r="B574" t="s">
        <v>485</v>
      </c>
      <c r="C574" s="5" t="s">
        <v>41</v>
      </c>
      <c r="D574" s="5">
        <v>37552</v>
      </c>
      <c r="E574">
        <v>873</v>
      </c>
      <c r="F574" s="2">
        <v>10</v>
      </c>
      <c r="G574">
        <v>954</v>
      </c>
      <c r="H574">
        <v>855</v>
      </c>
      <c r="I574">
        <v>842</v>
      </c>
      <c r="J574">
        <v>824</v>
      </c>
      <c r="K574">
        <v>802</v>
      </c>
      <c r="L574" s="5">
        <v>44301</v>
      </c>
      <c r="M574" s="5">
        <v>44352</v>
      </c>
      <c r="N574" s="5">
        <v>44359</v>
      </c>
      <c r="O574" s="5">
        <v>44519</v>
      </c>
      <c r="P574" s="56">
        <v>44366</v>
      </c>
      <c r="Q574" s="39">
        <f>RANK(E574,$E$3:$E$1048576)</f>
        <v>589</v>
      </c>
      <c r="R574" s="2">
        <f>VLOOKUP(C574,Quals!$A$25:$C$45,3,FALSE)</f>
        <v>1153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8"/>
        <v>Samantha PEACEdiscus-throw</v>
      </c>
      <c r="B575" t="s">
        <v>451</v>
      </c>
      <c r="C575" s="6" t="s">
        <v>40</v>
      </c>
      <c r="D575" s="5">
        <v>36121</v>
      </c>
      <c r="E575">
        <v>868</v>
      </c>
      <c r="F575" s="2">
        <v>9</v>
      </c>
      <c r="G575">
        <v>835</v>
      </c>
      <c r="H575">
        <v>838</v>
      </c>
      <c r="I575">
        <v>826</v>
      </c>
      <c r="J575">
        <v>839</v>
      </c>
      <c r="K575">
        <v>849</v>
      </c>
      <c r="L575" s="5">
        <v>44304</v>
      </c>
      <c r="M575" s="5">
        <v>44632</v>
      </c>
      <c r="N575" s="5">
        <v>44653</v>
      </c>
      <c r="O575" s="5">
        <v>44610</v>
      </c>
      <c r="P575" s="56">
        <v>44651</v>
      </c>
      <c r="Q575" s="39">
        <f>RANK(E575,$E$3:$E$1048576)</f>
        <v>590</v>
      </c>
      <c r="R575" s="2">
        <f>VLOOKUP(C575,Quals!$A$25:$C$45,3,FALSE)</f>
        <v>1136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8"/>
        <v>Shiloh WATTS10000m</v>
      </c>
      <c r="B576" t="s">
        <v>332</v>
      </c>
      <c r="C576" s="6" t="s">
        <v>30</v>
      </c>
      <c r="D576" s="5">
        <v>1979</v>
      </c>
      <c r="E576">
        <v>864</v>
      </c>
      <c r="F576" s="2">
        <v>24</v>
      </c>
      <c r="G576">
        <v>892</v>
      </c>
      <c r="H576">
        <v>836</v>
      </c>
      <c r="L576" s="5">
        <v>44283</v>
      </c>
      <c r="M576" s="5">
        <v>44457</v>
      </c>
      <c r="N576" s="5"/>
      <c r="O576" s="5"/>
      <c r="P576" s="56"/>
      <c r="Q576" s="39">
        <f>RANK(E576,$E$3:$E$1048576)</f>
        <v>591</v>
      </c>
      <c r="R576" s="2">
        <f>VLOOKUP(C576,Quals!$A$25:$C$45,3,FALSE)</f>
        <v>1171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8"/>
        <v>Tryphena HEWETTpole-vault</v>
      </c>
      <c r="B577" t="s">
        <v>413</v>
      </c>
      <c r="C577" s="5" t="s">
        <v>36</v>
      </c>
      <c r="D577" s="5">
        <v>38647</v>
      </c>
      <c r="E577">
        <v>863</v>
      </c>
      <c r="F577" s="2">
        <v>15</v>
      </c>
      <c r="G577">
        <v>868</v>
      </c>
      <c r="H577">
        <v>868</v>
      </c>
      <c r="I577">
        <v>853</v>
      </c>
      <c r="J577">
        <v>838</v>
      </c>
      <c r="K577">
        <v>838</v>
      </c>
      <c r="L577" s="5">
        <v>44604</v>
      </c>
      <c r="M577" s="5">
        <v>44611</v>
      </c>
      <c r="N577" s="5">
        <v>44625</v>
      </c>
      <c r="O577" s="5">
        <v>44541</v>
      </c>
      <c r="P577" s="56">
        <v>44590</v>
      </c>
      <c r="Q577" s="39">
        <f>RANK(E577,$E$3:$E$1048576)</f>
        <v>592</v>
      </c>
      <c r="R577" s="2">
        <f>VLOOKUP(C577,Quals!$A$25:$C$45,3,FALSE)</f>
        <v>1177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8"/>
        <v>Alysha PEARSONhammer-throw</v>
      </c>
      <c r="B578" t="s">
        <v>464</v>
      </c>
      <c r="C578" t="s">
        <v>42</v>
      </c>
      <c r="D578" s="5">
        <v>37422</v>
      </c>
      <c r="E578">
        <v>861</v>
      </c>
      <c r="F578" s="2">
        <v>7</v>
      </c>
      <c r="G578">
        <v>846</v>
      </c>
      <c r="H578">
        <v>846</v>
      </c>
      <c r="I578">
        <v>856</v>
      </c>
      <c r="J578">
        <v>832</v>
      </c>
      <c r="K578">
        <v>802</v>
      </c>
      <c r="L578" s="5">
        <v>44652</v>
      </c>
      <c r="M578" s="5">
        <v>44605</v>
      </c>
      <c r="N578" s="5">
        <v>44650</v>
      </c>
      <c r="O578" s="5">
        <v>44597</v>
      </c>
      <c r="P578" s="56">
        <v>44632</v>
      </c>
      <c r="Q578" s="39">
        <f>RANK(E578,$E$3:$E$1048576)</f>
        <v>593</v>
      </c>
      <c r="R578" s="2">
        <f>VLOOKUP(C578,Quals!$A$25:$C$45,3,FALSE)</f>
        <v>1134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8"/>
        <v>Isabel DAINESheptathlon</v>
      </c>
      <c r="B579" t="s">
        <v>895</v>
      </c>
      <c r="C579" s="5" t="s">
        <v>43</v>
      </c>
      <c r="D579" s="5">
        <v>37304</v>
      </c>
      <c r="E579">
        <v>860</v>
      </c>
      <c r="F579" s="2">
        <v>11</v>
      </c>
      <c r="G579">
        <v>879</v>
      </c>
      <c r="H579">
        <v>832</v>
      </c>
      <c r="L579" s="5">
        <v>43877</v>
      </c>
      <c r="M579" s="5">
        <v>44614</v>
      </c>
      <c r="N579" s="5"/>
      <c r="O579" s="5"/>
      <c r="P579" s="56"/>
      <c r="Q579" s="39">
        <f>RANK(E579,$E$3:$E$1048576)</f>
        <v>594</v>
      </c>
      <c r="R579" s="2">
        <f>VLOOKUP(C579,Quals!$A$25:$C$45,3,FALSE)</f>
        <v>1158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9">B580&amp;C580</f>
        <v>Isabella MURRELLpole-vault</v>
      </c>
      <c r="B580" t="s">
        <v>946</v>
      </c>
      <c r="C580" s="5" t="s">
        <v>36</v>
      </c>
      <c r="D580" s="5">
        <v>36159</v>
      </c>
      <c r="E580">
        <v>859</v>
      </c>
      <c r="F580" s="2">
        <v>16</v>
      </c>
      <c r="G580">
        <v>883</v>
      </c>
      <c r="H580">
        <v>838</v>
      </c>
      <c r="I580">
        <v>838</v>
      </c>
      <c r="J580">
        <v>807</v>
      </c>
      <c r="K580">
        <v>807</v>
      </c>
      <c r="L580" s="5">
        <v>44625</v>
      </c>
      <c r="M580" s="5">
        <v>44643</v>
      </c>
      <c r="N580" s="5">
        <v>44583</v>
      </c>
      <c r="O580" s="5">
        <v>44612</v>
      </c>
      <c r="P580" s="56">
        <v>44576</v>
      </c>
      <c r="Q580" s="39">
        <f>RANK(E580,$E$3:$E$1048576)</f>
        <v>595</v>
      </c>
      <c r="R580" s="2">
        <f>VLOOKUP(C580,Quals!$A$25:$C$45,3,FALSE)</f>
        <v>1177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9"/>
        <v>Sally SHOKRYshot-put</v>
      </c>
      <c r="B581" t="s">
        <v>447</v>
      </c>
      <c r="C581" s="5" t="s">
        <v>39</v>
      </c>
      <c r="D581" s="5">
        <v>37360</v>
      </c>
      <c r="E581">
        <v>859</v>
      </c>
      <c r="F581" s="2">
        <v>5</v>
      </c>
      <c r="G581">
        <v>805</v>
      </c>
      <c r="H581">
        <v>814</v>
      </c>
      <c r="I581">
        <v>837</v>
      </c>
      <c r="J581">
        <v>825</v>
      </c>
      <c r="K581">
        <v>787</v>
      </c>
      <c r="L581" s="5">
        <v>44652</v>
      </c>
      <c r="M581" s="5">
        <v>44632</v>
      </c>
      <c r="N581" s="5">
        <v>44548</v>
      </c>
      <c r="O581" s="5">
        <v>44611</v>
      </c>
      <c r="P581" s="56">
        <v>44303</v>
      </c>
      <c r="Q581" s="39">
        <f>RANK(E581,$E$3:$E$1048576)</f>
        <v>595</v>
      </c>
      <c r="R581" s="2">
        <f>VLOOKUP(C581,Quals!$A$25:$C$45,3,FALSE)</f>
        <v>1114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9"/>
        <v>Kate ABFALTERpole-vault</v>
      </c>
      <c r="B582" t="s">
        <v>437</v>
      </c>
      <c r="C582" s="5" t="s">
        <v>36</v>
      </c>
      <c r="D582" s="5">
        <v>36393</v>
      </c>
      <c r="E582">
        <v>858</v>
      </c>
      <c r="F582" s="2">
        <v>17</v>
      </c>
      <c r="G582">
        <v>868</v>
      </c>
      <c r="H582">
        <v>853</v>
      </c>
      <c r="I582">
        <v>853</v>
      </c>
      <c r="J582">
        <v>838</v>
      </c>
      <c r="K582">
        <v>838</v>
      </c>
      <c r="L582" s="5">
        <v>44626</v>
      </c>
      <c r="M582" s="5">
        <v>44587</v>
      </c>
      <c r="N582" s="5">
        <v>44642</v>
      </c>
      <c r="O582" s="5">
        <v>44633</v>
      </c>
      <c r="P582" s="56">
        <v>44590</v>
      </c>
      <c r="Q582" s="39">
        <f>RANK(E582,$E$3:$E$1048576)</f>
        <v>597</v>
      </c>
      <c r="R582" s="2">
        <f>VLOOKUP(C582,Quals!$A$25:$C$45,3,FALSE)</f>
        <v>1177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9"/>
        <v>Kajsa SHIELDdiscus-throw</v>
      </c>
      <c r="B583" t="s">
        <v>457</v>
      </c>
      <c r="C583" s="6" t="s">
        <v>40</v>
      </c>
      <c r="D583" s="5">
        <v>38170</v>
      </c>
      <c r="E583">
        <v>853</v>
      </c>
      <c r="F583" s="2">
        <v>10</v>
      </c>
      <c r="G583">
        <v>829</v>
      </c>
      <c r="H583">
        <v>857</v>
      </c>
      <c r="I583">
        <v>833</v>
      </c>
      <c r="J583">
        <v>826</v>
      </c>
      <c r="K583">
        <v>812</v>
      </c>
      <c r="L583" s="5">
        <v>44653</v>
      </c>
      <c r="M583" s="5">
        <v>44610</v>
      </c>
      <c r="N583" s="5">
        <v>44625</v>
      </c>
      <c r="O583" s="5">
        <v>44611</v>
      </c>
      <c r="P583" s="56">
        <v>44604</v>
      </c>
      <c r="Q583" s="39">
        <f>RANK(E583,$E$3:$E$1048576)</f>
        <v>598</v>
      </c>
      <c r="R583" s="2">
        <f>VLOOKUP(C583,Quals!$A$25:$C$45,3,FALSE)</f>
        <v>1136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9"/>
        <v>Lyvante SU'EMAIhammer-throw</v>
      </c>
      <c r="B584" t="s">
        <v>445</v>
      </c>
      <c r="C584" s="5" t="s">
        <v>42</v>
      </c>
      <c r="D584" s="5">
        <v>37602</v>
      </c>
      <c r="E584">
        <v>850</v>
      </c>
      <c r="F584" s="2">
        <v>8</v>
      </c>
      <c r="G584">
        <v>927</v>
      </c>
      <c r="H584">
        <v>900</v>
      </c>
      <c r="I584">
        <v>801</v>
      </c>
      <c r="J584">
        <v>779</v>
      </c>
      <c r="K584">
        <v>769</v>
      </c>
      <c r="L584" s="5">
        <v>44631</v>
      </c>
      <c r="M584" s="5">
        <v>44646</v>
      </c>
      <c r="N584" s="5">
        <v>44303</v>
      </c>
      <c r="O584" s="5">
        <v>44305</v>
      </c>
      <c r="P584" s="56">
        <v>44301</v>
      </c>
      <c r="Q584" s="39">
        <f>RANK(E584,$E$3:$E$1048576)</f>
        <v>600</v>
      </c>
      <c r="R584" s="2">
        <f>VLOOKUP(C584,Quals!$A$25:$C$45,3,FALSE)</f>
        <v>1134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9"/>
        <v>Tamara MANCUSOpole-vault</v>
      </c>
      <c r="B585" t="s">
        <v>945</v>
      </c>
      <c r="C585" s="5" t="s">
        <v>36</v>
      </c>
      <c r="D585" s="5">
        <v>35103</v>
      </c>
      <c r="E585">
        <v>848</v>
      </c>
      <c r="F585" s="2">
        <v>18</v>
      </c>
      <c r="G585">
        <v>868</v>
      </c>
      <c r="H585">
        <v>853</v>
      </c>
      <c r="I585">
        <v>838</v>
      </c>
      <c r="J585">
        <v>838</v>
      </c>
      <c r="K585">
        <v>822</v>
      </c>
      <c r="L585" s="5">
        <v>44609</v>
      </c>
      <c r="M585" s="5">
        <v>44587</v>
      </c>
      <c r="N585" s="5">
        <v>44633</v>
      </c>
      <c r="O585" s="5">
        <v>44650</v>
      </c>
      <c r="P585" s="56">
        <v>44642</v>
      </c>
      <c r="Q585" s="39">
        <f>RANK(E585,$E$3:$E$1048576)</f>
        <v>602</v>
      </c>
      <c r="R585" s="2">
        <f>VLOOKUP(C585,Quals!$A$25:$C$45,3,FALSE)</f>
        <v>1177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9"/>
        <v>Hannah TAITheptathlon</v>
      </c>
      <c r="B586" t="s">
        <v>488</v>
      </c>
      <c r="C586" s="5" t="s">
        <v>43</v>
      </c>
      <c r="D586" s="5">
        <v>37700</v>
      </c>
      <c r="E586">
        <v>848</v>
      </c>
      <c r="F586" s="2">
        <v>12</v>
      </c>
      <c r="G586">
        <v>851</v>
      </c>
      <c r="H586">
        <v>829</v>
      </c>
      <c r="L586" s="5">
        <v>44549</v>
      </c>
      <c r="M586" s="5">
        <v>44577</v>
      </c>
      <c r="N586" s="5"/>
      <c r="O586" s="5"/>
      <c r="P586" s="56"/>
      <c r="Q586" s="39">
        <f>RANK(E586,$E$3:$E$1048576)</f>
        <v>602</v>
      </c>
      <c r="R586" s="2">
        <f>VLOOKUP(C586,Quals!$A$25:$C$45,3,FALSE)</f>
        <v>1158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9"/>
        <v>Laylani VA'AIdiscus-throw</v>
      </c>
      <c r="B587" t="s">
        <v>450</v>
      </c>
      <c r="C587" s="5" t="s">
        <v>40</v>
      </c>
      <c r="D587" s="5">
        <v>37984</v>
      </c>
      <c r="E587">
        <v>847</v>
      </c>
      <c r="F587" s="2">
        <v>11</v>
      </c>
      <c r="G587">
        <v>864</v>
      </c>
      <c r="H587">
        <v>840</v>
      </c>
      <c r="I587">
        <v>827</v>
      </c>
      <c r="J587">
        <v>831</v>
      </c>
      <c r="K587">
        <v>822</v>
      </c>
      <c r="L587" s="5">
        <v>44625</v>
      </c>
      <c r="M587" s="5">
        <v>44590</v>
      </c>
      <c r="N587" s="5">
        <v>44583</v>
      </c>
      <c r="O587" s="5">
        <v>44647</v>
      </c>
      <c r="P587" s="56">
        <v>44625</v>
      </c>
      <c r="Q587" s="39">
        <f>RANK(E587,$E$3:$E$1048576)</f>
        <v>604</v>
      </c>
      <c r="R587" s="2">
        <f>VLOOKUP(C587,Quals!$A$25:$C$45,3,FALSE)</f>
        <v>1136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9"/>
        <v>Tafiti SIIVAshot-put</v>
      </c>
      <c r="B588" t="s">
        <v>462</v>
      </c>
      <c r="C588" s="5" t="s">
        <v>39</v>
      </c>
      <c r="D588" s="5">
        <v>36650</v>
      </c>
      <c r="E588">
        <v>845</v>
      </c>
      <c r="F588" s="2">
        <v>6</v>
      </c>
      <c r="G588">
        <v>853</v>
      </c>
      <c r="H588">
        <v>849</v>
      </c>
      <c r="I588">
        <v>833</v>
      </c>
      <c r="J588">
        <v>825</v>
      </c>
      <c r="K588">
        <v>829</v>
      </c>
      <c r="L588" s="5">
        <v>44303</v>
      </c>
      <c r="M588" s="5">
        <v>44618</v>
      </c>
      <c r="N588" s="5">
        <v>44318</v>
      </c>
      <c r="O588" s="5">
        <v>44310</v>
      </c>
      <c r="P588" s="56">
        <v>44597</v>
      </c>
      <c r="Q588" s="39">
        <f>RANK(E588,$E$3:$E$1048576)</f>
        <v>605</v>
      </c>
      <c r="R588" s="2">
        <f>VLOOKUP(C588,Quals!$A$25:$C$45,3,FALSE)</f>
        <v>1114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9"/>
        <v>Ashlyn BLACKSTOCKdiscus-throw</v>
      </c>
      <c r="B589" t="s">
        <v>448</v>
      </c>
      <c r="C589" s="5" t="s">
        <v>40</v>
      </c>
      <c r="D589" s="5">
        <v>38096</v>
      </c>
      <c r="E589">
        <v>844</v>
      </c>
      <c r="F589" s="2">
        <v>12</v>
      </c>
      <c r="G589">
        <v>850</v>
      </c>
      <c r="H589">
        <v>833</v>
      </c>
      <c r="I589">
        <v>814</v>
      </c>
      <c r="J589">
        <v>793</v>
      </c>
      <c r="K589">
        <v>813</v>
      </c>
      <c r="L589" s="5">
        <v>44590</v>
      </c>
      <c r="M589" s="5">
        <v>44582</v>
      </c>
      <c r="N589" s="5">
        <v>44632</v>
      </c>
      <c r="O589" s="5">
        <v>44304</v>
      </c>
      <c r="P589" s="56">
        <v>44546</v>
      </c>
      <c r="Q589" s="39">
        <f>RANK(E589,$E$3:$E$1048576)</f>
        <v>606</v>
      </c>
      <c r="R589" s="2">
        <f>VLOOKUP(C589,Quals!$A$25:$C$45,3,FALSE)</f>
        <v>1136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9"/>
        <v>Jade ARNUTHNOTpole-vault</v>
      </c>
      <c r="B590" t="s">
        <v>439</v>
      </c>
      <c r="C590" s="5" t="s">
        <v>36</v>
      </c>
      <c r="D590" s="5">
        <v>44671</v>
      </c>
      <c r="E590">
        <v>840</v>
      </c>
      <c r="F590" s="2">
        <v>19</v>
      </c>
      <c r="G590">
        <v>868</v>
      </c>
      <c r="H590">
        <v>838</v>
      </c>
      <c r="I590">
        <v>807</v>
      </c>
      <c r="J590">
        <v>807</v>
      </c>
      <c r="K590">
        <v>807</v>
      </c>
      <c r="L590" s="5">
        <v>44597</v>
      </c>
      <c r="M590" s="5">
        <v>44583</v>
      </c>
      <c r="N590" s="5">
        <v>44527</v>
      </c>
      <c r="O590" s="5">
        <v>44611</v>
      </c>
      <c r="P590" s="56">
        <v>44625</v>
      </c>
      <c r="Q590" s="39">
        <f>RANK(E590,$E$3:$E$1048576)</f>
        <v>607</v>
      </c>
      <c r="R590" s="2">
        <f>VLOOKUP(C590,Quals!$A$25:$C$45,3,FALSE)</f>
        <v>1177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9"/>
        <v>Aliyah CANEPAhammer-throw</v>
      </c>
      <c r="B591" t="s">
        <v>472</v>
      </c>
      <c r="C591" s="5" t="s">
        <v>42</v>
      </c>
      <c r="D591" s="5">
        <v>37463</v>
      </c>
      <c r="E591">
        <v>839</v>
      </c>
      <c r="F591" s="2">
        <v>9</v>
      </c>
      <c r="G591">
        <v>823</v>
      </c>
      <c r="H591">
        <v>827</v>
      </c>
      <c r="I591">
        <v>779</v>
      </c>
      <c r="J591">
        <v>828</v>
      </c>
      <c r="K591">
        <v>798</v>
      </c>
      <c r="L591" s="5">
        <v>44652</v>
      </c>
      <c r="M591" s="5">
        <v>44534</v>
      </c>
      <c r="N591" s="5">
        <v>44303</v>
      </c>
      <c r="O591" s="5">
        <v>44534</v>
      </c>
      <c r="P591" s="56">
        <v>44625</v>
      </c>
      <c r="Q591" s="39">
        <f>RANK(E591,$E$3:$E$1048576)</f>
        <v>608</v>
      </c>
      <c r="R591" s="2">
        <f>VLOOKUP(C591,Quals!$A$25:$C$45,3,FALSE)</f>
        <v>1134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9"/>
        <v>Lara WITTEYpole-vault</v>
      </c>
      <c r="B592" t="s">
        <v>438</v>
      </c>
      <c r="C592" t="s">
        <v>36</v>
      </c>
      <c r="D592" s="5">
        <v>38001</v>
      </c>
      <c r="E592">
        <v>838</v>
      </c>
      <c r="F592" s="2">
        <v>20</v>
      </c>
      <c r="G592">
        <v>853</v>
      </c>
      <c r="H592">
        <v>853</v>
      </c>
      <c r="I592">
        <v>822</v>
      </c>
      <c r="J592">
        <v>822</v>
      </c>
      <c r="K592">
        <v>807</v>
      </c>
      <c r="L592" s="5">
        <v>44604</v>
      </c>
      <c r="M592" s="5">
        <v>44587</v>
      </c>
      <c r="N592" s="5">
        <v>44617</v>
      </c>
      <c r="O592" s="5">
        <v>44583</v>
      </c>
      <c r="P592" s="56">
        <v>44618</v>
      </c>
      <c r="Q592" s="39">
        <f>RANK(E592,$E$3:$E$1048576)</f>
        <v>609</v>
      </c>
      <c r="R592" s="2">
        <f>VLOOKUP(C592,Quals!$A$25:$C$45,3,FALSE)</f>
        <v>1177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9"/>
        <v>Audrey HALL10000m</v>
      </c>
      <c r="B593" t="s">
        <v>333</v>
      </c>
      <c r="C593" s="5" t="s">
        <v>30</v>
      </c>
      <c r="D593" s="5">
        <v>1995</v>
      </c>
      <c r="E593">
        <v>837</v>
      </c>
      <c r="F593" s="2">
        <v>25</v>
      </c>
      <c r="G593">
        <v>888</v>
      </c>
      <c r="H593">
        <v>787</v>
      </c>
      <c r="L593" s="5">
        <v>44318</v>
      </c>
      <c r="M593" s="5">
        <v>43643</v>
      </c>
      <c r="N593" s="5"/>
      <c r="O593" s="5"/>
      <c r="P593" s="56"/>
      <c r="Q593" s="39">
        <f>RANK(E593,$E$3:$E$1048576)</f>
        <v>611</v>
      </c>
      <c r="R593" s="2">
        <f>VLOOKUP(C593,Quals!$A$25:$C$45,3,FALSE)</f>
        <v>1171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9"/>
        <v>Alysha BURNETTshot-put</v>
      </c>
      <c r="B594" t="s">
        <v>407</v>
      </c>
      <c r="C594" s="5" t="s">
        <v>39</v>
      </c>
      <c r="D594" s="5">
        <v>35434</v>
      </c>
      <c r="E594">
        <v>837</v>
      </c>
      <c r="F594" s="2">
        <v>7</v>
      </c>
      <c r="G594">
        <v>840</v>
      </c>
      <c r="H594">
        <v>851</v>
      </c>
      <c r="I594">
        <v>809</v>
      </c>
      <c r="J594">
        <v>799</v>
      </c>
      <c r="K594">
        <v>771</v>
      </c>
      <c r="L594" s="5">
        <v>44303</v>
      </c>
      <c r="M594" s="5">
        <v>44365</v>
      </c>
      <c r="N594" s="5">
        <v>44611</v>
      </c>
      <c r="O594" s="5">
        <v>44604</v>
      </c>
      <c r="P594" s="56">
        <v>44625</v>
      </c>
      <c r="Q594" s="39">
        <f>RANK(E594,$E$3:$E$1048576)</f>
        <v>611</v>
      </c>
      <c r="R594" s="2">
        <f>VLOOKUP(C594,Quals!$A$25:$C$45,3,FALSE)</f>
        <v>1114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9"/>
        <v>Anna SMEE10000m</v>
      </c>
      <c r="B595" t="s">
        <v>867</v>
      </c>
      <c r="C595" s="5" t="s">
        <v>30</v>
      </c>
      <c r="E595">
        <v>832</v>
      </c>
      <c r="F595" s="2">
        <v>26</v>
      </c>
      <c r="G595">
        <v>857</v>
      </c>
      <c r="H595">
        <v>798</v>
      </c>
      <c r="L595" s="5">
        <v>44360</v>
      </c>
      <c r="M595" s="5">
        <v>44597</v>
      </c>
      <c r="N595" s="5"/>
      <c r="O595" s="5"/>
      <c r="P595" s="56"/>
      <c r="Q595" s="39">
        <f>RANK(E595,$E$3:$E$1048576)</f>
        <v>613</v>
      </c>
      <c r="R595" s="2">
        <f>VLOOKUP(C595,Quals!$A$25:$C$45,3,FALSE)</f>
        <v>1171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9"/>
        <v>Sinead DU TOITshot-put</v>
      </c>
      <c r="B596" t="s">
        <v>459</v>
      </c>
      <c r="C596" s="5" t="s">
        <v>39</v>
      </c>
      <c r="D596" s="5">
        <v>37230</v>
      </c>
      <c r="E596">
        <v>831</v>
      </c>
      <c r="F596" s="2">
        <v>8</v>
      </c>
      <c r="G596">
        <v>821</v>
      </c>
      <c r="H596">
        <v>812</v>
      </c>
      <c r="I596">
        <v>804</v>
      </c>
      <c r="J596">
        <v>773</v>
      </c>
      <c r="K596">
        <v>799</v>
      </c>
      <c r="L596" s="5">
        <v>44303</v>
      </c>
      <c r="M596" s="5">
        <v>44596</v>
      </c>
      <c r="N596" s="5">
        <v>44526</v>
      </c>
      <c r="O596" s="5">
        <v>44652</v>
      </c>
      <c r="P596" s="56">
        <v>44617</v>
      </c>
      <c r="Q596" s="39">
        <f>RANK(E596,$E$3:$E$1048576)</f>
        <v>614</v>
      </c>
      <c r="R596" s="2">
        <f>VLOOKUP(C596,Quals!$A$25:$C$45,3,FALSE)</f>
        <v>1114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9"/>
        <v>Felicity JOUVELETpole-vault</v>
      </c>
      <c r="B597" t="s">
        <v>436</v>
      </c>
      <c r="C597" s="5" t="s">
        <v>36</v>
      </c>
      <c r="D597" s="5">
        <v>37766</v>
      </c>
      <c r="E597">
        <v>829</v>
      </c>
      <c r="F597" s="2">
        <v>21</v>
      </c>
      <c r="G597">
        <v>868</v>
      </c>
      <c r="H597">
        <v>838</v>
      </c>
      <c r="I597">
        <v>822</v>
      </c>
      <c r="J597">
        <v>807</v>
      </c>
      <c r="K597">
        <v>792</v>
      </c>
      <c r="L597" s="5">
        <v>44583</v>
      </c>
      <c r="M597" s="5">
        <v>44292</v>
      </c>
      <c r="N597" s="5">
        <v>44305</v>
      </c>
      <c r="O597" s="5">
        <v>44569</v>
      </c>
      <c r="P597" s="56">
        <v>44563</v>
      </c>
      <c r="Q597" s="39">
        <f>RANK(E597,$E$3:$E$1048576)</f>
        <v>615</v>
      </c>
      <c r="R597" s="2">
        <f>VLOOKUP(C597,Quals!$A$25:$C$45,3,FALSE)</f>
        <v>1177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9"/>
        <v>Kaitlyn COULTERshot-put</v>
      </c>
      <c r="B598" t="s">
        <v>463</v>
      </c>
      <c r="C598" s="6" t="s">
        <v>39</v>
      </c>
      <c r="D598" s="5">
        <v>38336</v>
      </c>
      <c r="E598">
        <v>827</v>
      </c>
      <c r="F598" s="2">
        <v>9</v>
      </c>
      <c r="G598">
        <v>802</v>
      </c>
      <c r="H598">
        <v>794</v>
      </c>
      <c r="I598">
        <v>807</v>
      </c>
      <c r="J598">
        <v>774</v>
      </c>
      <c r="K598">
        <v>771</v>
      </c>
      <c r="L598" s="5">
        <v>44652</v>
      </c>
      <c r="M598" s="5">
        <v>44303</v>
      </c>
      <c r="N598" s="5">
        <v>44646</v>
      </c>
      <c r="O598" s="5">
        <v>44632</v>
      </c>
      <c r="P598" s="56">
        <v>44625</v>
      </c>
      <c r="Q598" s="39">
        <f>RANK(E598,$E$3:$E$1048576)</f>
        <v>616</v>
      </c>
      <c r="R598" s="2">
        <f>VLOOKUP(C598,Quals!$A$25:$C$45,3,FALSE)</f>
        <v>1114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9"/>
        <v>Charlize GOODYdiscus-throw</v>
      </c>
      <c r="B599" t="s">
        <v>455</v>
      </c>
      <c r="C599" s="5" t="s">
        <v>40</v>
      </c>
      <c r="D599" s="5">
        <v>44732</v>
      </c>
      <c r="E599">
        <v>825</v>
      </c>
      <c r="F599" s="2">
        <v>13</v>
      </c>
      <c r="G599">
        <v>848</v>
      </c>
      <c r="H599">
        <v>815</v>
      </c>
      <c r="I599">
        <v>810</v>
      </c>
      <c r="J599">
        <v>797</v>
      </c>
      <c r="K599">
        <v>796</v>
      </c>
      <c r="L599" s="5">
        <v>44625</v>
      </c>
      <c r="M599" s="5">
        <v>44625</v>
      </c>
      <c r="N599" s="5">
        <v>44653</v>
      </c>
      <c r="O599" s="5">
        <v>44520</v>
      </c>
      <c r="P599" s="56">
        <v>44569</v>
      </c>
      <c r="Q599" s="39">
        <f>RANK(E599,$E$3:$E$1048576)</f>
        <v>617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9"/>
        <v>Amie BOWREYheptathlon</v>
      </c>
      <c r="B600" t="s">
        <v>966</v>
      </c>
      <c r="C600" s="6" t="s">
        <v>43</v>
      </c>
      <c r="D600" s="5">
        <v>37210</v>
      </c>
      <c r="E600">
        <v>825</v>
      </c>
      <c r="F600" s="2">
        <v>13</v>
      </c>
      <c r="G600">
        <v>795</v>
      </c>
      <c r="H600">
        <v>785</v>
      </c>
      <c r="L600" s="5">
        <v>44302</v>
      </c>
      <c r="M600" s="5">
        <v>44653</v>
      </c>
      <c r="N600" s="5"/>
      <c r="O600" s="5"/>
      <c r="P600" s="56"/>
      <c r="Q600" s="39">
        <f>RANK(E600,$E$3:$E$1048576)</f>
        <v>617</v>
      </c>
      <c r="R600" s="2">
        <f>VLOOKUP(C600,Quals!$A$25:$C$45,3,FALSE)</f>
        <v>1158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9"/>
        <v>Jade PATCHINGjavelin-throw</v>
      </c>
      <c r="B601" t="s">
        <v>959</v>
      </c>
      <c r="C601" s="5" t="s">
        <v>41</v>
      </c>
      <c r="D601" s="5">
        <v>44671</v>
      </c>
      <c r="E601">
        <v>824</v>
      </c>
      <c r="F601" s="2">
        <v>11</v>
      </c>
      <c r="G601">
        <v>869</v>
      </c>
      <c r="H601">
        <v>796</v>
      </c>
      <c r="I601">
        <v>790</v>
      </c>
      <c r="J601">
        <v>778</v>
      </c>
      <c r="K601">
        <v>778</v>
      </c>
      <c r="L601" s="5">
        <v>44652</v>
      </c>
      <c r="M601" s="5">
        <v>44611</v>
      </c>
      <c r="N601" s="5">
        <v>44639</v>
      </c>
      <c r="O601" s="5">
        <v>44611</v>
      </c>
      <c r="P601" s="56">
        <v>44589</v>
      </c>
      <c r="Q601" s="39">
        <f>RANK(E601,$E$3:$E$1048576)</f>
        <v>619</v>
      </c>
      <c r="R601" s="2">
        <f>VLOOKUP(C601,Quals!$A$25:$C$45,3,FALSE)</f>
        <v>1153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9"/>
        <v>Leila BARKERpole-vault</v>
      </c>
      <c r="B602" t="s">
        <v>873</v>
      </c>
      <c r="C602" t="s">
        <v>36</v>
      </c>
      <c r="D602" s="5">
        <v>44701</v>
      </c>
      <c r="E602">
        <v>822</v>
      </c>
      <c r="F602" s="2">
        <v>22</v>
      </c>
      <c r="G602">
        <v>868</v>
      </c>
      <c r="H602">
        <v>807</v>
      </c>
      <c r="I602">
        <v>807</v>
      </c>
      <c r="J602">
        <v>792</v>
      </c>
      <c r="K602">
        <v>777</v>
      </c>
      <c r="L602" s="5">
        <v>44575</v>
      </c>
      <c r="M602" s="5">
        <v>44610</v>
      </c>
      <c r="N602" s="5">
        <v>44596</v>
      </c>
      <c r="O602" s="5">
        <v>44650</v>
      </c>
      <c r="P602" s="56">
        <v>44547</v>
      </c>
      <c r="Q602" s="39">
        <f>RANK(E602,$E$3:$E$1048576)</f>
        <v>620</v>
      </c>
      <c r="R602" s="2">
        <f>VLOOKUP(C602,Quals!$A$25:$C$45,3,FALSE)</f>
        <v>1177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9"/>
        <v>Sarah THORPEshot-put</v>
      </c>
      <c r="B603" t="s">
        <v>465</v>
      </c>
      <c r="C603" s="5" t="s">
        <v>39</v>
      </c>
      <c r="D603" s="5">
        <v>36319</v>
      </c>
      <c r="E603">
        <v>816</v>
      </c>
      <c r="F603" s="2">
        <v>10</v>
      </c>
      <c r="G603">
        <v>803</v>
      </c>
      <c r="H603">
        <v>785</v>
      </c>
      <c r="I603">
        <v>777</v>
      </c>
      <c r="J603">
        <v>779</v>
      </c>
      <c r="K603">
        <v>748</v>
      </c>
      <c r="L603" s="5">
        <v>44632</v>
      </c>
      <c r="M603" s="5">
        <v>44652</v>
      </c>
      <c r="N603" s="5">
        <v>44303</v>
      </c>
      <c r="O603" s="5">
        <v>44612</v>
      </c>
      <c r="P603" s="56">
        <v>44625</v>
      </c>
      <c r="Q603" s="39">
        <f>RANK(E603,$E$3:$E$1048576)</f>
        <v>621</v>
      </c>
      <c r="R603" s="2">
        <f>VLOOKUP(C603,Quals!$A$25:$C$45,3,FALSE)</f>
        <v>1114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9"/>
        <v>Alysha PEARSONshot-put</v>
      </c>
      <c r="B604" t="s">
        <v>464</v>
      </c>
      <c r="C604" s="6" t="s">
        <v>39</v>
      </c>
      <c r="D604" s="5">
        <v>37422</v>
      </c>
      <c r="E604">
        <v>815</v>
      </c>
      <c r="F604" s="2">
        <v>11</v>
      </c>
      <c r="G604">
        <v>789</v>
      </c>
      <c r="H604">
        <v>795</v>
      </c>
      <c r="I604">
        <v>789</v>
      </c>
      <c r="J604">
        <v>781</v>
      </c>
      <c r="K604">
        <v>752</v>
      </c>
      <c r="L604" s="5">
        <v>44652</v>
      </c>
      <c r="M604" s="5">
        <v>44632</v>
      </c>
      <c r="N604" s="5">
        <v>44577</v>
      </c>
      <c r="O604" s="5">
        <v>44611</v>
      </c>
      <c r="P604" s="56">
        <v>44303</v>
      </c>
      <c r="Q604" s="39">
        <f>RANK(E604,$E$3:$E$1048576)</f>
        <v>622</v>
      </c>
      <c r="R604" s="2">
        <f>VLOOKUP(C604,Quals!$A$25:$C$45,3,FALSE)</f>
        <v>1114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9"/>
        <v>Sina WILDRAUTdiscus-throw</v>
      </c>
      <c r="B605" t="s">
        <v>453</v>
      </c>
      <c r="C605" s="5" t="s">
        <v>40</v>
      </c>
      <c r="D605" s="5">
        <v>36466</v>
      </c>
      <c r="E605">
        <v>812</v>
      </c>
      <c r="F605" s="2">
        <v>14</v>
      </c>
      <c r="G605">
        <v>817</v>
      </c>
      <c r="H605">
        <v>815</v>
      </c>
      <c r="I605">
        <v>803</v>
      </c>
      <c r="J605">
        <v>788</v>
      </c>
      <c r="K605">
        <v>766</v>
      </c>
      <c r="L605" s="5">
        <v>44548</v>
      </c>
      <c r="M605" s="5">
        <v>44605</v>
      </c>
      <c r="N605" s="5">
        <v>44610</v>
      </c>
      <c r="O605" s="5">
        <v>44590</v>
      </c>
      <c r="P605" s="56">
        <v>44507</v>
      </c>
      <c r="Q605" s="39">
        <f>RANK(E605,$E$3:$E$1048576)</f>
        <v>623</v>
      </c>
      <c r="R605" s="2">
        <f>VLOOKUP(C605,Quals!$A$25:$C$45,3,FALSE)</f>
        <v>1136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9"/>
        <v>Jessica SIVIOURdiscus-throw</v>
      </c>
      <c r="B606" t="s">
        <v>452</v>
      </c>
      <c r="C606" s="5" t="s">
        <v>40</v>
      </c>
      <c r="D606" s="5">
        <v>36148</v>
      </c>
      <c r="E606">
        <v>811</v>
      </c>
      <c r="F606" s="2">
        <v>15</v>
      </c>
      <c r="G606">
        <v>826</v>
      </c>
      <c r="H606">
        <v>809</v>
      </c>
      <c r="I606">
        <v>780</v>
      </c>
      <c r="J606">
        <v>780</v>
      </c>
      <c r="K606">
        <v>779</v>
      </c>
      <c r="L606" s="5">
        <v>44617</v>
      </c>
      <c r="M606" s="5">
        <v>44526</v>
      </c>
      <c r="N606" s="5">
        <v>44610</v>
      </c>
      <c r="O606" s="5">
        <v>44491</v>
      </c>
      <c r="P606" s="56">
        <v>44575</v>
      </c>
      <c r="Q606" s="39">
        <f>RANK(E606,$E$3:$E$1048576)</f>
        <v>624</v>
      </c>
      <c r="R606" s="2">
        <f>VLOOKUP(C606,Quals!$A$25:$C$45,3,FALSE)</f>
        <v>1136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9"/>
        <v>Chelsy WAYNEdiscus-throw</v>
      </c>
      <c r="B607" t="s">
        <v>458</v>
      </c>
      <c r="C607" s="5" t="s">
        <v>40</v>
      </c>
      <c r="D607" s="5">
        <v>44762</v>
      </c>
      <c r="E607">
        <v>808</v>
      </c>
      <c r="F607" s="2">
        <v>16</v>
      </c>
      <c r="G607">
        <v>806</v>
      </c>
      <c r="H607">
        <v>802</v>
      </c>
      <c r="I607">
        <v>803</v>
      </c>
      <c r="J607">
        <v>790</v>
      </c>
      <c r="K607">
        <v>775</v>
      </c>
      <c r="L607" s="5">
        <v>44619</v>
      </c>
      <c r="M607" s="5">
        <v>44648</v>
      </c>
      <c r="N607" s="5">
        <v>44610</v>
      </c>
      <c r="O607" s="5">
        <v>44577</v>
      </c>
      <c r="P607" s="56">
        <v>44507</v>
      </c>
      <c r="Q607" s="39">
        <f>RANK(E607,$E$3:$E$1048576)</f>
        <v>625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9"/>
        <v>Isabella SIMONELLIhammer-throw</v>
      </c>
      <c r="B608" t="s">
        <v>454</v>
      </c>
      <c r="C608" s="5" t="s">
        <v>42</v>
      </c>
      <c r="D608" s="5">
        <v>36914</v>
      </c>
      <c r="E608">
        <v>808</v>
      </c>
      <c r="F608" s="2">
        <v>10</v>
      </c>
      <c r="G608">
        <v>824</v>
      </c>
      <c r="H608">
        <v>821</v>
      </c>
      <c r="I608">
        <v>820</v>
      </c>
      <c r="J608">
        <v>788</v>
      </c>
      <c r="K608">
        <v>783</v>
      </c>
      <c r="L608" s="5">
        <v>44330</v>
      </c>
      <c r="M608" s="5">
        <v>44296</v>
      </c>
      <c r="N608" s="5">
        <v>44302</v>
      </c>
      <c r="O608" s="5">
        <v>44316</v>
      </c>
      <c r="P608" s="56">
        <v>44644</v>
      </c>
      <c r="Q608" s="39">
        <f>RANK(E608,$E$3:$E$1048576)</f>
        <v>625</v>
      </c>
      <c r="R608" s="2">
        <f>VLOOKUP(C608,Quals!$A$25:$C$45,3,FALSE)</f>
        <v>1134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9"/>
        <v>Megan SEVEpole-vault</v>
      </c>
      <c r="B609" t="s">
        <v>947</v>
      </c>
      <c r="C609" s="5" t="s">
        <v>36</v>
      </c>
      <c r="D609" s="5">
        <v>35316</v>
      </c>
      <c r="E609">
        <v>807</v>
      </c>
      <c r="F609" s="2">
        <v>23</v>
      </c>
      <c r="G609">
        <v>838</v>
      </c>
      <c r="H609">
        <v>807</v>
      </c>
      <c r="I609">
        <v>777</v>
      </c>
      <c r="J609">
        <v>777</v>
      </c>
      <c r="K609">
        <v>777</v>
      </c>
      <c r="L609" s="5">
        <v>44548</v>
      </c>
      <c r="M609" s="5">
        <v>44590</v>
      </c>
      <c r="N609" s="5">
        <v>44612</v>
      </c>
      <c r="O609" s="5">
        <v>44301</v>
      </c>
      <c r="P609" s="56">
        <v>44650</v>
      </c>
      <c r="Q609" s="39">
        <f>RANK(E609,$E$3:$E$1048576)</f>
        <v>627</v>
      </c>
      <c r="R609" s="2">
        <f>VLOOKUP(C609,Quals!$A$25:$C$45,3,FALSE)</f>
        <v>1177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9"/>
        <v>Anais FITZPATRICKpole-vault</v>
      </c>
      <c r="B610" t="s">
        <v>948</v>
      </c>
      <c r="C610" t="s">
        <v>36</v>
      </c>
      <c r="D610" s="5">
        <v>44732</v>
      </c>
      <c r="E610">
        <v>804</v>
      </c>
      <c r="F610" s="2">
        <v>24</v>
      </c>
      <c r="G610">
        <v>807</v>
      </c>
      <c r="H610">
        <v>807</v>
      </c>
      <c r="I610">
        <v>807</v>
      </c>
      <c r="J610">
        <v>777</v>
      </c>
      <c r="K610">
        <v>777</v>
      </c>
      <c r="L610" s="5">
        <v>44299</v>
      </c>
      <c r="M610" s="5">
        <v>44617</v>
      </c>
      <c r="N610" s="5">
        <v>44639</v>
      </c>
      <c r="O610" s="5">
        <v>44610</v>
      </c>
      <c r="P610" s="56">
        <v>44650</v>
      </c>
      <c r="Q610" s="39">
        <f>RANK(E610,$E$3:$E$1048576)</f>
        <v>628</v>
      </c>
      <c r="R610" s="2">
        <f>VLOOKUP(C610,Quals!$A$25:$C$45,3,FALSE)</f>
        <v>1177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9"/>
        <v>Haneefa RANEpole-vault</v>
      </c>
      <c r="B611" t="s">
        <v>440</v>
      </c>
      <c r="C611" t="s">
        <v>36</v>
      </c>
      <c r="D611" s="5">
        <v>38800</v>
      </c>
      <c r="E611">
        <v>802</v>
      </c>
      <c r="F611" s="2">
        <v>25</v>
      </c>
      <c r="G611">
        <v>807</v>
      </c>
      <c r="H611">
        <v>807</v>
      </c>
      <c r="I611">
        <v>786</v>
      </c>
      <c r="J611">
        <v>777</v>
      </c>
      <c r="K611">
        <v>777</v>
      </c>
      <c r="L611" s="5">
        <v>44527</v>
      </c>
      <c r="M611" s="5">
        <v>44597</v>
      </c>
      <c r="N611" s="5">
        <v>44542</v>
      </c>
      <c r="O611" s="5">
        <v>44625</v>
      </c>
      <c r="P611" s="56">
        <v>44299</v>
      </c>
      <c r="Q611" s="39">
        <f>RANK(E611,$E$3:$E$1048576)</f>
        <v>629</v>
      </c>
      <c r="R611" s="2">
        <f>VLOOKUP(C611,Quals!$A$25:$C$45,3,FALSE)</f>
        <v>1177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9"/>
        <v>Renee HARDYhammer-throw</v>
      </c>
      <c r="B612" t="s">
        <v>473</v>
      </c>
      <c r="C612" s="5" t="s">
        <v>42</v>
      </c>
      <c r="D612" s="5">
        <v>37723</v>
      </c>
      <c r="E612">
        <v>798</v>
      </c>
      <c r="F612" s="2">
        <v>11</v>
      </c>
      <c r="G612">
        <v>773</v>
      </c>
      <c r="H612">
        <v>792</v>
      </c>
      <c r="I612">
        <v>777</v>
      </c>
      <c r="J612">
        <v>772</v>
      </c>
      <c r="K612">
        <v>777</v>
      </c>
      <c r="L612" s="5">
        <v>44303</v>
      </c>
      <c r="M612" s="5">
        <v>44605</v>
      </c>
      <c r="N612" s="5">
        <v>44649</v>
      </c>
      <c r="O612" s="5">
        <v>44591</v>
      </c>
      <c r="P612" s="56">
        <v>44625</v>
      </c>
      <c r="Q612" s="39">
        <f>RANK(E612,$E$3:$E$1048576)</f>
        <v>630</v>
      </c>
      <c r="R612" s="2">
        <f>VLOOKUP(C612,Quals!$A$25:$C$45,3,FALSE)</f>
        <v>1134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9"/>
        <v>Angelina TIGNANIjavelin-throw</v>
      </c>
      <c r="B613" t="s">
        <v>958</v>
      </c>
      <c r="C613" s="5" t="s">
        <v>41</v>
      </c>
      <c r="D613" s="5">
        <v>44671</v>
      </c>
      <c r="E613">
        <v>798</v>
      </c>
      <c r="F613" s="2">
        <v>12</v>
      </c>
      <c r="G613">
        <v>875</v>
      </c>
      <c r="H613">
        <v>801</v>
      </c>
      <c r="I613">
        <v>802</v>
      </c>
      <c r="J613">
        <v>778</v>
      </c>
      <c r="K613">
        <v>693</v>
      </c>
      <c r="L613" s="5">
        <v>44649</v>
      </c>
      <c r="M613" s="5">
        <v>44626</v>
      </c>
      <c r="N613" s="5">
        <v>44576</v>
      </c>
      <c r="O613" s="5">
        <v>44611</v>
      </c>
      <c r="P613" s="56">
        <v>44301</v>
      </c>
      <c r="Q613" s="39">
        <f>RANK(E613,$E$3:$E$1048576)</f>
        <v>630</v>
      </c>
      <c r="R613" s="2">
        <f>VLOOKUP(C613,Quals!$A$25:$C$45,3,FALSE)</f>
        <v>1153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9"/>
        <v>Olivia GRAHAMhammer-throw</v>
      </c>
      <c r="B614" t="s">
        <v>474</v>
      </c>
      <c r="C614" s="6" t="s">
        <v>42</v>
      </c>
      <c r="D614" s="5">
        <v>36823</v>
      </c>
      <c r="E614">
        <v>797</v>
      </c>
      <c r="F614" s="2">
        <v>12</v>
      </c>
      <c r="G614">
        <v>781</v>
      </c>
      <c r="H614">
        <v>782</v>
      </c>
      <c r="I614">
        <v>781</v>
      </c>
      <c r="J614">
        <v>781</v>
      </c>
      <c r="K614">
        <v>779</v>
      </c>
      <c r="L614" s="5">
        <v>44611</v>
      </c>
      <c r="M614" s="5">
        <v>44513</v>
      </c>
      <c r="N614" s="5">
        <v>44527</v>
      </c>
      <c r="O614" s="5">
        <v>44541</v>
      </c>
      <c r="P614" s="56">
        <v>44576</v>
      </c>
      <c r="Q614" s="39">
        <f>RANK(E614,$E$3:$E$1048576)</f>
        <v>632</v>
      </c>
      <c r="R614" s="2">
        <f>VLOOKUP(C614,Quals!$A$25:$C$45,3,FALSE)</f>
        <v>1134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9"/>
        <v>Phoebe MARSHjavelin-throw</v>
      </c>
      <c r="B615" t="s">
        <v>961</v>
      </c>
      <c r="C615" s="5" t="s">
        <v>41</v>
      </c>
      <c r="D615" s="5">
        <v>44640</v>
      </c>
      <c r="E615">
        <v>793</v>
      </c>
      <c r="F615" s="2">
        <v>13</v>
      </c>
      <c r="G615">
        <v>843</v>
      </c>
      <c r="H615">
        <v>837</v>
      </c>
      <c r="I615">
        <v>765</v>
      </c>
      <c r="J615">
        <v>748</v>
      </c>
      <c r="K615">
        <v>748</v>
      </c>
      <c r="L615" s="5">
        <v>44649</v>
      </c>
      <c r="M615" s="5">
        <v>44301</v>
      </c>
      <c r="N615" s="5">
        <v>44576</v>
      </c>
      <c r="O615" s="5">
        <v>44626</v>
      </c>
      <c r="P615" s="56">
        <v>44611</v>
      </c>
      <c r="Q615" s="39">
        <f>RANK(E615,$E$3:$E$1048576)</f>
        <v>633</v>
      </c>
      <c r="R615" s="2">
        <f>VLOOKUP(C615,Quals!$A$25:$C$45,3,FALSE)</f>
        <v>1153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9"/>
        <v>Hannah EDWARDShammer-throw</v>
      </c>
      <c r="B616" t="s">
        <v>449</v>
      </c>
      <c r="C616" s="6" t="s">
        <v>42</v>
      </c>
      <c r="D616" s="5">
        <v>44701</v>
      </c>
      <c r="E616">
        <v>792</v>
      </c>
      <c r="F616" s="2">
        <v>13</v>
      </c>
      <c r="G616">
        <v>764</v>
      </c>
      <c r="H616">
        <v>792</v>
      </c>
      <c r="I616">
        <v>792</v>
      </c>
      <c r="J616">
        <v>743</v>
      </c>
      <c r="K616">
        <v>779</v>
      </c>
      <c r="L616" s="5">
        <v>44394</v>
      </c>
      <c r="M616" s="5">
        <v>44463</v>
      </c>
      <c r="N616" s="5">
        <v>44464</v>
      </c>
      <c r="O616" s="5">
        <v>44652</v>
      </c>
      <c r="P616" s="56">
        <v>44650</v>
      </c>
      <c r="Q616" s="39">
        <f>RANK(E616,$E$3:$E$1048576)</f>
        <v>634</v>
      </c>
      <c r="R616" s="2">
        <f>VLOOKUP(C616,Quals!$A$25:$C$45,3,FALSE)</f>
        <v>1134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9"/>
        <v>Azariah TUALAdiscus-throw</v>
      </c>
      <c r="B617" t="s">
        <v>456</v>
      </c>
      <c r="C617" s="5" t="s">
        <v>40</v>
      </c>
      <c r="D617" s="5">
        <v>44732</v>
      </c>
      <c r="E617">
        <v>788</v>
      </c>
      <c r="F617" s="2">
        <v>17</v>
      </c>
      <c r="G617">
        <v>812</v>
      </c>
      <c r="H617">
        <v>788</v>
      </c>
      <c r="I617">
        <v>766</v>
      </c>
      <c r="J617">
        <v>759</v>
      </c>
      <c r="K617">
        <v>773</v>
      </c>
      <c r="L617" s="5">
        <v>44486</v>
      </c>
      <c r="M617" s="5">
        <v>44590</v>
      </c>
      <c r="N617" s="5">
        <v>44520</v>
      </c>
      <c r="O617" s="5">
        <v>44520</v>
      </c>
      <c r="P617" s="56">
        <v>44569</v>
      </c>
      <c r="Q617" s="39">
        <f>RANK(E617,$E$3:$E$1048576)</f>
        <v>635</v>
      </c>
      <c r="R617" s="2">
        <f>VLOOKUP(C617,Quals!$A$25:$C$45,3,FALSE)</f>
        <v>1136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9"/>
        <v>Teya SAVILLEjavelin-throw</v>
      </c>
      <c r="B618" t="s">
        <v>956</v>
      </c>
      <c r="C618" s="5" t="s">
        <v>41</v>
      </c>
      <c r="D618" s="5">
        <v>37650</v>
      </c>
      <c r="E618">
        <v>788</v>
      </c>
      <c r="F618" s="2">
        <v>14</v>
      </c>
      <c r="G618">
        <v>812</v>
      </c>
      <c r="H618">
        <v>806</v>
      </c>
      <c r="I618">
        <v>771</v>
      </c>
      <c r="J618">
        <v>769</v>
      </c>
      <c r="K618">
        <v>746</v>
      </c>
      <c r="L618" s="5">
        <v>44611</v>
      </c>
      <c r="M618" s="5">
        <v>44649</v>
      </c>
      <c r="N618" s="5">
        <v>44639</v>
      </c>
      <c r="O618" s="5">
        <v>44589</v>
      </c>
      <c r="P618" s="56">
        <v>44568</v>
      </c>
      <c r="Q618" s="39">
        <f>RANK(E618,$E$3:$E$1048576)</f>
        <v>635</v>
      </c>
      <c r="R618" s="2">
        <f>VLOOKUP(C618,Quals!$A$25:$C$45,3,FALSE)</f>
        <v>1153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9"/>
        <v>Xylavene BEALEdiscus-throw</v>
      </c>
      <c r="B619" t="s">
        <v>949</v>
      </c>
      <c r="C619" s="5" t="s">
        <v>40</v>
      </c>
      <c r="D619" s="5">
        <v>38733</v>
      </c>
      <c r="E619">
        <v>787</v>
      </c>
      <c r="F619" s="2">
        <v>18</v>
      </c>
      <c r="G619">
        <v>786</v>
      </c>
      <c r="H619">
        <v>757</v>
      </c>
      <c r="I619">
        <v>777</v>
      </c>
      <c r="J619">
        <v>779</v>
      </c>
      <c r="K619">
        <v>765</v>
      </c>
      <c r="L619" s="5">
        <v>44612</v>
      </c>
      <c r="M619" s="5">
        <v>44653</v>
      </c>
      <c r="N619" s="5">
        <v>44304</v>
      </c>
      <c r="O619" s="5">
        <v>44651</v>
      </c>
      <c r="P619" s="56">
        <v>44590</v>
      </c>
      <c r="Q619" s="39">
        <f>RANK(E619,$E$3:$E$1048576)</f>
        <v>637</v>
      </c>
      <c r="R619" s="2">
        <f>VLOOKUP(C619,Quals!$A$25:$C$45,3,FALSE)</f>
        <v>1136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9"/>
        <v>Sina WILDRAUTshot-put</v>
      </c>
      <c r="B620" t="s">
        <v>453</v>
      </c>
      <c r="C620" t="s">
        <v>39</v>
      </c>
      <c r="D620" s="5">
        <v>36466</v>
      </c>
      <c r="E620">
        <v>785</v>
      </c>
      <c r="F620" s="2">
        <v>12</v>
      </c>
      <c r="G620">
        <v>781</v>
      </c>
      <c r="H620">
        <v>806</v>
      </c>
      <c r="I620">
        <v>752</v>
      </c>
      <c r="J620">
        <v>749</v>
      </c>
      <c r="K620">
        <v>739</v>
      </c>
      <c r="L620" s="5">
        <v>44652</v>
      </c>
      <c r="M620" s="5">
        <v>44548</v>
      </c>
      <c r="N620" s="5">
        <v>44590</v>
      </c>
      <c r="O620" s="5">
        <v>44507</v>
      </c>
      <c r="P620" s="56">
        <v>44310</v>
      </c>
      <c r="Q620" s="39">
        <f>RANK(E620,$E$3:$E$1048576)</f>
        <v>638</v>
      </c>
      <c r="R620" s="2">
        <f>VLOOKUP(C620,Quals!$A$25:$C$45,3,FALSE)</f>
        <v>1114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9"/>
        <v>Isabella HIPPELshot-put</v>
      </c>
      <c r="B621" t="s">
        <v>874</v>
      </c>
      <c r="C621" s="5" t="s">
        <v>39</v>
      </c>
      <c r="D621" s="5">
        <v>38000</v>
      </c>
      <c r="E621">
        <v>785</v>
      </c>
      <c r="F621" s="2">
        <v>13</v>
      </c>
      <c r="G621">
        <v>778</v>
      </c>
      <c r="H621">
        <v>768</v>
      </c>
      <c r="I621">
        <v>778</v>
      </c>
      <c r="J621">
        <v>767</v>
      </c>
      <c r="K621">
        <v>766</v>
      </c>
      <c r="L621" s="5">
        <v>44612</v>
      </c>
      <c r="M621" s="5">
        <v>44604</v>
      </c>
      <c r="N621" s="5">
        <v>44646</v>
      </c>
      <c r="O621" s="5">
        <v>44639</v>
      </c>
      <c r="P621" s="56">
        <v>44582</v>
      </c>
      <c r="Q621" s="39">
        <f>RANK(E621,$E$3:$E$1048576)</f>
        <v>638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9"/>
        <v>Rachel HOSIEhammer-throw</v>
      </c>
      <c r="B622" t="s">
        <v>953</v>
      </c>
      <c r="C622" s="5" t="s">
        <v>42</v>
      </c>
      <c r="D622" s="5">
        <v>37301</v>
      </c>
      <c r="E622">
        <v>783</v>
      </c>
      <c r="F622" s="2">
        <v>14</v>
      </c>
      <c r="G622">
        <v>757</v>
      </c>
      <c r="H622">
        <v>773</v>
      </c>
      <c r="I622">
        <v>763</v>
      </c>
      <c r="J622">
        <v>774</v>
      </c>
      <c r="K622">
        <v>757</v>
      </c>
      <c r="L622" s="5">
        <v>44652</v>
      </c>
      <c r="M622" s="5">
        <v>44625</v>
      </c>
      <c r="N622" s="5">
        <v>44618</v>
      </c>
      <c r="O622" s="5">
        <v>44650</v>
      </c>
      <c r="P622" s="56">
        <v>44632</v>
      </c>
      <c r="Q622" s="39">
        <f>RANK(E622,$E$3:$E$1048576)</f>
        <v>640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9"/>
        <v>Zoe DANIELSdiscus-throw</v>
      </c>
      <c r="B623" t="s">
        <v>950</v>
      </c>
      <c r="C623" s="5" t="s">
        <v>40</v>
      </c>
      <c r="D623" s="5">
        <v>44701</v>
      </c>
      <c r="E623">
        <v>780</v>
      </c>
      <c r="F623" s="2">
        <v>19</v>
      </c>
      <c r="G623">
        <v>790</v>
      </c>
      <c r="H623">
        <v>780</v>
      </c>
      <c r="I623">
        <v>765</v>
      </c>
      <c r="J623">
        <v>775</v>
      </c>
      <c r="K623">
        <v>755</v>
      </c>
      <c r="L623" s="5">
        <v>44653</v>
      </c>
      <c r="M623" s="5">
        <v>44619</v>
      </c>
      <c r="N623" s="5">
        <v>44612</v>
      </c>
      <c r="O623" s="5">
        <v>44651</v>
      </c>
      <c r="P623" s="56">
        <v>44610</v>
      </c>
      <c r="Q623" s="39">
        <f>RANK(E623,$E$3:$E$1048576)</f>
        <v>641</v>
      </c>
      <c r="R623" s="2">
        <f>VLOOKUP(C623,Quals!$A$25:$C$45,3,FALSE)</f>
        <v>1136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9"/>
        <v>Isabella SIMONELLIdiscus-throw</v>
      </c>
      <c r="B624" t="s">
        <v>454</v>
      </c>
      <c r="C624" s="6" t="s">
        <v>40</v>
      </c>
      <c r="D624" s="5">
        <v>36914</v>
      </c>
      <c r="E624">
        <v>777</v>
      </c>
      <c r="F624" s="2">
        <v>20</v>
      </c>
      <c r="G624">
        <v>808</v>
      </c>
      <c r="H624">
        <v>804</v>
      </c>
      <c r="I624">
        <v>778</v>
      </c>
      <c r="J624">
        <v>760</v>
      </c>
      <c r="K624">
        <v>738</v>
      </c>
      <c r="L624" s="5">
        <v>44303</v>
      </c>
      <c r="M624" s="5">
        <v>44316</v>
      </c>
      <c r="N624" s="5">
        <v>44296</v>
      </c>
      <c r="O624" s="5">
        <v>44331</v>
      </c>
      <c r="P624" s="56">
        <v>44645</v>
      </c>
      <c r="Q624" s="39">
        <f>RANK(E624,$E$3:$E$1048576)</f>
        <v>642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9"/>
        <v>Rebecca LODGEshot-put</v>
      </c>
      <c r="B625" t="s">
        <v>894</v>
      </c>
      <c r="C625" s="5" t="s">
        <v>39</v>
      </c>
      <c r="D625" s="5">
        <v>34418</v>
      </c>
      <c r="E625">
        <v>773</v>
      </c>
      <c r="F625" s="2">
        <v>14</v>
      </c>
      <c r="G625">
        <v>789</v>
      </c>
      <c r="H625">
        <v>756</v>
      </c>
      <c r="I625">
        <v>746</v>
      </c>
      <c r="J625">
        <v>742</v>
      </c>
      <c r="K625">
        <v>739</v>
      </c>
      <c r="L625" s="5">
        <v>44612</v>
      </c>
      <c r="M625" s="5">
        <v>44652</v>
      </c>
      <c r="N625" s="5">
        <v>44625</v>
      </c>
      <c r="O625" s="5">
        <v>44576</v>
      </c>
      <c r="P625" s="56">
        <v>44632</v>
      </c>
      <c r="Q625" s="39">
        <f>RANK(E625,$E$3:$E$1048576)</f>
        <v>643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9"/>
        <v>Tahlee FERGUSONshot-put</v>
      </c>
      <c r="B626" t="s">
        <v>466</v>
      </c>
      <c r="C626" s="5" t="s">
        <v>39</v>
      </c>
      <c r="D626" s="5">
        <v>37823</v>
      </c>
      <c r="E626">
        <v>773</v>
      </c>
      <c r="F626" s="2">
        <v>15</v>
      </c>
      <c r="G626">
        <v>786</v>
      </c>
      <c r="H626">
        <v>763</v>
      </c>
      <c r="I626">
        <v>768</v>
      </c>
      <c r="J626">
        <v>764</v>
      </c>
      <c r="K626">
        <v>739</v>
      </c>
      <c r="L626" s="5">
        <v>44625</v>
      </c>
      <c r="M626" s="5">
        <v>44625</v>
      </c>
      <c r="N626" s="5">
        <v>44299</v>
      </c>
      <c r="O626" s="5">
        <v>44646</v>
      </c>
      <c r="P626" s="56">
        <v>44303</v>
      </c>
      <c r="Q626" s="39">
        <f>RANK(E626,$E$3:$E$1048576)</f>
        <v>643</v>
      </c>
      <c r="R626" s="2">
        <f>VLOOKUP(C626,Quals!$A$25:$C$45,3,FALSE)</f>
        <v>1114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9"/>
        <v>Karina BELLdiscus-throw</v>
      </c>
      <c r="B627" t="s">
        <v>4894</v>
      </c>
      <c r="C627" s="5" t="s">
        <v>40</v>
      </c>
      <c r="D627" s="5">
        <v>38703</v>
      </c>
      <c r="E627">
        <v>772</v>
      </c>
      <c r="F627" s="2">
        <v>21</v>
      </c>
      <c r="G627">
        <v>806</v>
      </c>
      <c r="H627">
        <v>808</v>
      </c>
      <c r="I627">
        <v>736</v>
      </c>
      <c r="J627">
        <v>736</v>
      </c>
      <c r="K627">
        <v>735</v>
      </c>
      <c r="L627" s="5">
        <v>44304</v>
      </c>
      <c r="M627" s="5">
        <v>44302</v>
      </c>
      <c r="N627" s="5">
        <v>44541</v>
      </c>
      <c r="O627" s="5">
        <v>44520</v>
      </c>
      <c r="P627" s="56">
        <v>44520</v>
      </c>
      <c r="Q627" s="39">
        <f>RANK(E627,$E$3:$E$1048576)</f>
        <v>645</v>
      </c>
      <c r="R627" s="2">
        <f>VLOOKUP(C627,Quals!$A$25:$C$45,3,FALSE)</f>
        <v>1136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10">B630&amp;C630</f>
        <v>Natalia LESZCZYNSKIshot-put</v>
      </c>
      <c r="B628" t="s">
        <v>467</v>
      </c>
      <c r="C628" s="5" t="s">
        <v>39</v>
      </c>
      <c r="D628" s="5">
        <v>34986</v>
      </c>
      <c r="E628">
        <v>761</v>
      </c>
      <c r="F628" s="2">
        <v>16</v>
      </c>
      <c r="G628">
        <v>782</v>
      </c>
      <c r="H628">
        <v>752</v>
      </c>
      <c r="I628">
        <v>749</v>
      </c>
      <c r="J628">
        <v>760</v>
      </c>
      <c r="K628">
        <v>736</v>
      </c>
      <c r="L628" s="5">
        <v>44365</v>
      </c>
      <c r="M628" s="5">
        <v>44611</v>
      </c>
      <c r="N628" s="5">
        <v>44546</v>
      </c>
      <c r="O628" s="5">
        <v>44576</v>
      </c>
      <c r="P628" s="56">
        <v>43642</v>
      </c>
      <c r="Q628" s="39">
        <f>RANK(E628,$E$3:$E$1048576)</f>
        <v>646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10"/>
        <v>Sinead DIVERmarathon</v>
      </c>
      <c r="B629" t="s">
        <v>952</v>
      </c>
      <c r="C629" s="5" t="s">
        <v>39</v>
      </c>
      <c r="D629" s="5">
        <v>44640</v>
      </c>
      <c r="E629">
        <v>754</v>
      </c>
      <c r="F629" s="2">
        <v>17</v>
      </c>
      <c r="G629">
        <v>755</v>
      </c>
      <c r="H629">
        <v>742</v>
      </c>
      <c r="I629">
        <v>739</v>
      </c>
      <c r="J629">
        <v>744</v>
      </c>
      <c r="K629">
        <v>716</v>
      </c>
      <c r="L629" s="5">
        <v>44611</v>
      </c>
      <c r="M629" s="5">
        <v>44612</v>
      </c>
      <c r="N629" s="5">
        <v>44625</v>
      </c>
      <c r="O629" s="5">
        <v>44625</v>
      </c>
      <c r="P629" s="56">
        <v>44601</v>
      </c>
      <c r="Q629" s="39">
        <f>RANK(E629,$E$3:$E$1048576)</f>
        <v>647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10"/>
        <v>Milly CLARKmarathon</v>
      </c>
      <c r="B630" t="s">
        <v>951</v>
      </c>
      <c r="C630" s="5" t="s">
        <v>39</v>
      </c>
      <c r="D630" s="5">
        <v>44671</v>
      </c>
      <c r="E630">
        <v>749</v>
      </c>
      <c r="F630" s="2">
        <v>18</v>
      </c>
      <c r="G630">
        <v>758</v>
      </c>
      <c r="H630">
        <v>745</v>
      </c>
      <c r="I630">
        <v>737</v>
      </c>
      <c r="J630">
        <v>732</v>
      </c>
      <c r="K630">
        <v>737</v>
      </c>
      <c r="L630" s="5">
        <v>44612</v>
      </c>
      <c r="M630" s="5">
        <v>44625</v>
      </c>
      <c r="N630" s="5">
        <v>44611</v>
      </c>
      <c r="O630" s="5">
        <v>44632</v>
      </c>
      <c r="P630" s="56">
        <v>44646</v>
      </c>
      <c r="Q630" s="39">
        <f>RANK(E630,$E$3:$E$1048576)</f>
        <v>648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10"/>
        <v>Jessica STENSONmarathon</v>
      </c>
      <c r="B631" t="s">
        <v>319</v>
      </c>
      <c r="C631" t="s">
        <v>82</v>
      </c>
      <c r="D631" s="5">
        <v>28173</v>
      </c>
      <c r="E631">
        <v>1185</v>
      </c>
      <c r="F631" s="2">
        <v>2</v>
      </c>
      <c r="G631">
        <v>1120</v>
      </c>
      <c r="H631">
        <v>1160</v>
      </c>
      <c r="L631" s="5">
        <v>44415</v>
      </c>
      <c r="M631" s="5">
        <v>44472</v>
      </c>
      <c r="Q631" s="39"/>
      <c r="T631" s="1"/>
    </row>
    <row r="632" spans="1:20" x14ac:dyDescent="0.2">
      <c r="A632" t="str">
        <f t="shared" si="10"/>
        <v>Ellie PASHLEYmarathon</v>
      </c>
      <c r="B632" t="s">
        <v>494</v>
      </c>
      <c r="C632" t="s">
        <v>82</v>
      </c>
      <c r="D632" s="5">
        <v>32568</v>
      </c>
      <c r="E632">
        <v>1137</v>
      </c>
      <c r="F632" s="2">
        <v>3</v>
      </c>
      <c r="G632">
        <v>1163</v>
      </c>
      <c r="H632">
        <v>1106</v>
      </c>
      <c r="L632" s="5">
        <v>44542</v>
      </c>
      <c r="M632" s="5">
        <v>44360</v>
      </c>
      <c r="Q632" s="39"/>
      <c r="T632" s="1"/>
    </row>
    <row r="633" spans="1:20" x14ac:dyDescent="0.2">
      <c r="A633" t="str">
        <f t="shared" si="10"/>
        <v>Marnie PONTONmarathon</v>
      </c>
      <c r="B633" t="s">
        <v>493</v>
      </c>
      <c r="C633" t="s">
        <v>82</v>
      </c>
      <c r="D633" s="5">
        <v>32004</v>
      </c>
      <c r="E633">
        <v>1132</v>
      </c>
      <c r="F633" s="2">
        <v>4</v>
      </c>
      <c r="G633">
        <v>1180</v>
      </c>
      <c r="H633">
        <v>1080</v>
      </c>
      <c r="L633" s="5">
        <v>44486</v>
      </c>
      <c r="M633" s="5">
        <v>44178</v>
      </c>
      <c r="Q633" s="39"/>
      <c r="T633" s="1"/>
    </row>
    <row r="634" spans="1:20" x14ac:dyDescent="0.2">
      <c r="A634" t="str">
        <f t="shared" si="10"/>
        <v>Sarah KLEINmarathon</v>
      </c>
      <c r="B634" t="s">
        <v>320</v>
      </c>
      <c r="C634" t="s">
        <v>82</v>
      </c>
      <c r="D634" s="5">
        <v>32487</v>
      </c>
      <c r="E634">
        <v>1099</v>
      </c>
      <c r="F634" s="2">
        <v>5</v>
      </c>
      <c r="G634">
        <v>1101</v>
      </c>
      <c r="H634">
        <v>1097</v>
      </c>
      <c r="L634" s="5">
        <v>44290</v>
      </c>
      <c r="M634" s="5">
        <v>44415</v>
      </c>
      <c r="Q634" s="39"/>
      <c r="T634" s="1"/>
    </row>
    <row r="635" spans="1:20" x14ac:dyDescent="0.2">
      <c r="A635" t="str">
        <f t="shared" si="10"/>
        <v>Michelle PEARSONmarathon</v>
      </c>
      <c r="B635" t="s">
        <v>919</v>
      </c>
      <c r="C635" t="s">
        <v>82</v>
      </c>
      <c r="D635" s="5">
        <v>30757</v>
      </c>
      <c r="E635">
        <v>1082</v>
      </c>
      <c r="F635" s="2">
        <v>6</v>
      </c>
      <c r="G635">
        <v>1114</v>
      </c>
      <c r="H635">
        <v>1044</v>
      </c>
      <c r="L635" s="5">
        <v>44542</v>
      </c>
      <c r="M635" s="5">
        <v>44290</v>
      </c>
      <c r="Q635" s="39"/>
      <c r="T635" s="1"/>
    </row>
    <row r="636" spans="1:20" x14ac:dyDescent="0.2">
      <c r="A636" t="str">
        <f t="shared" si="10"/>
        <v>Marina WONGmarathon</v>
      </c>
      <c r="B636" t="s">
        <v>315</v>
      </c>
      <c r="C636" t="s">
        <v>82</v>
      </c>
      <c r="D636" s="5">
        <v>31156</v>
      </c>
      <c r="E636">
        <v>1058</v>
      </c>
      <c r="F636" s="2">
        <v>7</v>
      </c>
      <c r="G636">
        <v>1107</v>
      </c>
      <c r="H636">
        <v>1009</v>
      </c>
      <c r="L636" s="5">
        <v>44542</v>
      </c>
      <c r="M636" s="5">
        <v>44290</v>
      </c>
      <c r="Q636" s="39"/>
      <c r="T636" s="1"/>
    </row>
    <row r="637" spans="1:20" x14ac:dyDescent="0.2">
      <c r="A637" t="str">
        <f t="shared" si="10"/>
        <v>Tamara CARVOLTHmarathon</v>
      </c>
      <c r="B637" t="s">
        <v>495</v>
      </c>
      <c r="C637" t="s">
        <v>82</v>
      </c>
      <c r="D637" s="5">
        <v>1991</v>
      </c>
      <c r="E637">
        <v>1020</v>
      </c>
      <c r="F637" s="2">
        <v>8</v>
      </c>
      <c r="G637">
        <v>1034</v>
      </c>
      <c r="H637">
        <v>1006</v>
      </c>
      <c r="L637" s="5">
        <v>44339</v>
      </c>
      <c r="M637" s="5">
        <v>44528</v>
      </c>
      <c r="Q637" s="39"/>
      <c r="T637" s="1"/>
    </row>
    <row r="638" spans="1:20" x14ac:dyDescent="0.2">
      <c r="A638" t="str">
        <f t="shared" si="10"/>
        <v>Vanessa WILSONmarathon</v>
      </c>
      <c r="B638" t="s">
        <v>497</v>
      </c>
      <c r="C638" t="s">
        <v>82</v>
      </c>
      <c r="D638" s="5">
        <v>28838</v>
      </c>
      <c r="E638">
        <v>1019</v>
      </c>
      <c r="F638" s="2">
        <v>9</v>
      </c>
      <c r="G638">
        <v>1036</v>
      </c>
      <c r="H638">
        <v>998</v>
      </c>
      <c r="L638" s="5">
        <v>44542</v>
      </c>
      <c r="M638" s="5">
        <v>44353</v>
      </c>
      <c r="Q638" s="39"/>
      <c r="T638" s="1"/>
    </row>
    <row r="639" spans="1:20" x14ac:dyDescent="0.2">
      <c r="A639" t="str">
        <f t="shared" si="10"/>
        <v>Rosie WEBERmarathon</v>
      </c>
      <c r="B639" t="s">
        <v>496</v>
      </c>
      <c r="C639" t="s">
        <v>82</v>
      </c>
      <c r="D639" s="5">
        <v>33071</v>
      </c>
      <c r="E639">
        <v>994</v>
      </c>
      <c r="F639" s="2">
        <v>10</v>
      </c>
      <c r="G639">
        <v>1002</v>
      </c>
      <c r="H639">
        <v>985</v>
      </c>
      <c r="L639" s="5">
        <v>44283</v>
      </c>
      <c r="M639" s="5">
        <v>44353</v>
      </c>
      <c r="Q639" s="39"/>
      <c r="T639" s="1"/>
    </row>
    <row r="640" spans="1:20" x14ac:dyDescent="0.2">
      <c r="A640" t="str">
        <f t="shared" si="10"/>
        <v>Melissah GIBSONmarathon</v>
      </c>
      <c r="B640" t="s">
        <v>330</v>
      </c>
      <c r="C640" t="s">
        <v>82</v>
      </c>
      <c r="D640" s="5">
        <v>1981</v>
      </c>
      <c r="E640">
        <v>992</v>
      </c>
      <c r="F640" s="2">
        <v>11</v>
      </c>
      <c r="G640">
        <v>1033</v>
      </c>
      <c r="H640">
        <v>951</v>
      </c>
      <c r="L640" s="5">
        <v>44542</v>
      </c>
      <c r="M640" s="5">
        <v>44297</v>
      </c>
      <c r="Q640" s="39"/>
      <c r="T640" s="1"/>
    </row>
    <row r="641" spans="1:20" x14ac:dyDescent="0.2">
      <c r="A641" t="str">
        <f t="shared" si="10"/>
        <v>Rebecca BROWNmarathon</v>
      </c>
      <c r="B641" t="s">
        <v>327</v>
      </c>
      <c r="C641" t="s">
        <v>82</v>
      </c>
      <c r="D641" s="5">
        <v>34040</v>
      </c>
      <c r="E641">
        <v>989</v>
      </c>
      <c r="F641" s="2">
        <v>12</v>
      </c>
      <c r="G641">
        <v>1030</v>
      </c>
      <c r="H641">
        <v>948</v>
      </c>
      <c r="L641" s="5">
        <v>44542</v>
      </c>
      <c r="M641" s="5">
        <v>44297</v>
      </c>
      <c r="Q641" s="39"/>
      <c r="T641" s="1"/>
    </row>
    <row r="642" spans="1:20" x14ac:dyDescent="0.2">
      <c r="A642" t="str">
        <f t="shared" si="10"/>
        <v>Meriem DAOUImarathon</v>
      </c>
      <c r="B642" t="s">
        <v>875</v>
      </c>
      <c r="C642" t="s">
        <v>82</v>
      </c>
      <c r="D642" s="5">
        <v>1984</v>
      </c>
      <c r="E642">
        <v>986</v>
      </c>
      <c r="F642" s="2">
        <v>13</v>
      </c>
      <c r="G642">
        <v>1001</v>
      </c>
      <c r="H642">
        <v>971</v>
      </c>
      <c r="L642" s="5">
        <v>44612</v>
      </c>
      <c r="M642" s="5">
        <v>44549</v>
      </c>
      <c r="Q642" s="39"/>
      <c r="T642" s="1"/>
    </row>
    <row r="643" spans="1:20" x14ac:dyDescent="0.2">
      <c r="A643" t="str">
        <f t="shared" si="10"/>
        <v>Rose DINGEMANSEmarathon</v>
      </c>
      <c r="B643" t="s">
        <v>4622</v>
      </c>
      <c r="C643" t="s">
        <v>82</v>
      </c>
      <c r="E643">
        <v>965</v>
      </c>
      <c r="F643" s="2">
        <v>14</v>
      </c>
      <c r="G643">
        <v>983</v>
      </c>
      <c r="H643">
        <v>947</v>
      </c>
      <c r="L643" s="5">
        <v>44542</v>
      </c>
      <c r="M643" s="5">
        <v>44178</v>
      </c>
      <c r="Q643" s="39"/>
      <c r="T643" s="1"/>
    </row>
    <row r="644" spans="1:20" x14ac:dyDescent="0.2">
      <c r="A644" t="str">
        <f t="shared" ref="A644:A707" si="11">B646&amp;C646</f>
        <v>Debbie DONALDmarathon</v>
      </c>
      <c r="B644" t="s">
        <v>331</v>
      </c>
      <c r="C644" t="s">
        <v>82</v>
      </c>
      <c r="D644" s="5">
        <v>36184</v>
      </c>
      <c r="E644">
        <v>928</v>
      </c>
      <c r="F644" s="2">
        <v>15</v>
      </c>
      <c r="G644">
        <v>968</v>
      </c>
      <c r="H644">
        <v>889</v>
      </c>
      <c r="L644" s="5">
        <v>44360</v>
      </c>
      <c r="M644" s="5">
        <v>44542</v>
      </c>
      <c r="Q644" s="39"/>
      <c r="T644" s="1"/>
    </row>
    <row r="645" spans="1:20" x14ac:dyDescent="0.2">
      <c r="A645" t="str">
        <f t="shared" si="11"/>
        <v>Erchana MURRAY-BARTLETTmarathon</v>
      </c>
      <c r="B645" t="s">
        <v>502</v>
      </c>
      <c r="C645" t="s">
        <v>82</v>
      </c>
      <c r="E645">
        <v>912</v>
      </c>
      <c r="F645" s="2">
        <v>16</v>
      </c>
      <c r="G645">
        <v>929</v>
      </c>
      <c r="H645">
        <v>896</v>
      </c>
      <c r="L645" s="5">
        <v>44542</v>
      </c>
      <c r="M645" s="5">
        <v>44360</v>
      </c>
      <c r="Q645" s="39"/>
      <c r="T645" s="1"/>
    </row>
    <row r="646" spans="1:20" x14ac:dyDescent="0.2">
      <c r="A646" t="str">
        <f t="shared" si="11"/>
        <v>Harriette SLATERmarathon</v>
      </c>
      <c r="B646" t="s">
        <v>498</v>
      </c>
      <c r="C646" t="s">
        <v>82</v>
      </c>
      <c r="E646">
        <v>898</v>
      </c>
      <c r="F646" s="2">
        <v>17</v>
      </c>
      <c r="G646">
        <v>918</v>
      </c>
      <c r="H646">
        <v>877</v>
      </c>
      <c r="L646" s="5">
        <v>44486</v>
      </c>
      <c r="M646" s="5">
        <v>44528</v>
      </c>
      <c r="Q646" s="39"/>
      <c r="T646" s="1"/>
    </row>
    <row r="647" spans="1:20" x14ac:dyDescent="0.2">
      <c r="A647" t="str">
        <f t="shared" si="11"/>
        <v>Greer WILSONmarathon</v>
      </c>
      <c r="B647" t="s">
        <v>499</v>
      </c>
      <c r="C647" t="s">
        <v>82</v>
      </c>
      <c r="D647" s="5">
        <v>32934</v>
      </c>
      <c r="E647">
        <v>893</v>
      </c>
      <c r="F647" s="2">
        <v>18</v>
      </c>
      <c r="G647">
        <v>905</v>
      </c>
      <c r="H647">
        <v>878</v>
      </c>
      <c r="L647" s="5">
        <v>44297</v>
      </c>
      <c r="M647" s="5">
        <v>44353</v>
      </c>
      <c r="Q647" s="39"/>
      <c r="T647" s="1"/>
    </row>
    <row r="648" spans="1:20" x14ac:dyDescent="0.2">
      <c r="A648" t="str">
        <f t="shared" si="11"/>
        <v>Alexandra MEEKmarathon</v>
      </c>
      <c r="B648" t="s">
        <v>4623</v>
      </c>
      <c r="C648" t="s">
        <v>82</v>
      </c>
      <c r="E648">
        <v>852</v>
      </c>
      <c r="F648" s="2">
        <v>19</v>
      </c>
      <c r="G648">
        <v>858</v>
      </c>
      <c r="H648">
        <v>846</v>
      </c>
      <c r="L648" s="5">
        <v>44542</v>
      </c>
      <c r="M648" s="5">
        <v>44290</v>
      </c>
      <c r="Q648" s="39"/>
      <c r="T648" s="1"/>
    </row>
    <row r="649" spans="1:20" x14ac:dyDescent="0.2">
      <c r="A649" t="str">
        <f t="shared" si="11"/>
        <v/>
      </c>
      <c r="B649" t="s">
        <v>500</v>
      </c>
      <c r="C649" t="s">
        <v>82</v>
      </c>
      <c r="E649">
        <v>850</v>
      </c>
      <c r="F649" s="2">
        <v>20</v>
      </c>
      <c r="G649">
        <v>865</v>
      </c>
      <c r="H649">
        <v>835</v>
      </c>
      <c r="L649" s="5">
        <v>44297</v>
      </c>
      <c r="M649" s="5">
        <v>44353</v>
      </c>
      <c r="Q649" s="39"/>
      <c r="T649" s="1"/>
    </row>
    <row r="650" spans="1:20" x14ac:dyDescent="0.2">
      <c r="A650" t="str">
        <f t="shared" si="11"/>
        <v/>
      </c>
      <c r="B650" t="s">
        <v>501</v>
      </c>
      <c r="C650" t="s">
        <v>82</v>
      </c>
      <c r="E650">
        <v>838</v>
      </c>
      <c r="F650" s="2">
        <v>21</v>
      </c>
      <c r="G650">
        <v>864</v>
      </c>
      <c r="H650">
        <v>812</v>
      </c>
      <c r="L650" s="5">
        <v>44486</v>
      </c>
      <c r="M650" s="5">
        <v>44528</v>
      </c>
      <c r="Q650" s="39"/>
      <c r="T650" s="1"/>
    </row>
    <row r="651" spans="1:20" x14ac:dyDescent="0.2">
      <c r="A651" t="str">
        <f t="shared" si="11"/>
        <v/>
      </c>
      <c r="Q651" s="39"/>
      <c r="T651" s="1"/>
    </row>
    <row r="652" spans="1:20" x14ac:dyDescent="0.2">
      <c r="A652" t="str">
        <f t="shared" si="11"/>
        <v/>
      </c>
      <c r="Q652" s="39"/>
      <c r="T652" s="1"/>
    </row>
    <row r="653" spans="1:20" x14ac:dyDescent="0.2">
      <c r="A653" t="str">
        <f t="shared" si="11"/>
        <v/>
      </c>
      <c r="Q653" s="39"/>
      <c r="T653" s="1"/>
    </row>
    <row r="654" spans="1:20" x14ac:dyDescent="0.2">
      <c r="A654" t="str">
        <f t="shared" si="11"/>
        <v/>
      </c>
      <c r="Q654" s="39"/>
      <c r="T654" s="1"/>
    </row>
    <row r="655" spans="1:20" x14ac:dyDescent="0.2">
      <c r="A655" t="str">
        <f t="shared" si="11"/>
        <v/>
      </c>
      <c r="Q655" s="39"/>
      <c r="T655" s="1"/>
    </row>
    <row r="656" spans="1:20" x14ac:dyDescent="0.2">
      <c r="A656" t="str">
        <f t="shared" si="11"/>
        <v/>
      </c>
      <c r="Q656" s="39"/>
      <c r="T656" s="1"/>
    </row>
    <row r="657" spans="1:20" x14ac:dyDescent="0.2">
      <c r="A657" t="str">
        <f t="shared" si="11"/>
        <v/>
      </c>
      <c r="Q657" s="39"/>
      <c r="T657" s="1"/>
    </row>
    <row r="658" spans="1:20" x14ac:dyDescent="0.2">
      <c r="A658" t="str">
        <f t="shared" si="11"/>
        <v/>
      </c>
      <c r="Q658" s="39"/>
      <c r="T658" s="1"/>
    </row>
    <row r="659" spans="1:20" x14ac:dyDescent="0.2">
      <c r="A659" t="str">
        <f t="shared" si="11"/>
        <v/>
      </c>
      <c r="Q659" s="39"/>
      <c r="T659" s="1"/>
    </row>
    <row r="660" spans="1:20" x14ac:dyDescent="0.2">
      <c r="A660" t="str">
        <f t="shared" si="11"/>
        <v/>
      </c>
      <c r="Q660" s="39"/>
      <c r="T660" s="1"/>
    </row>
    <row r="661" spans="1:20" x14ac:dyDescent="0.2">
      <c r="A661" t="str">
        <f t="shared" si="11"/>
        <v/>
      </c>
      <c r="Q661" s="39"/>
      <c r="T661" s="1"/>
    </row>
    <row r="662" spans="1:20" x14ac:dyDescent="0.2">
      <c r="A662" t="str">
        <f t="shared" si="11"/>
        <v/>
      </c>
      <c r="Q662" s="39"/>
      <c r="T662" s="1"/>
    </row>
    <row r="663" spans="1:20" x14ac:dyDescent="0.2">
      <c r="A663" t="str">
        <f t="shared" si="11"/>
        <v/>
      </c>
      <c r="Q663" s="39"/>
      <c r="T663" s="1"/>
    </row>
    <row r="664" spans="1:20" x14ac:dyDescent="0.2">
      <c r="A664" t="str">
        <f t="shared" si="11"/>
        <v/>
      </c>
      <c r="Q664" s="39"/>
      <c r="T664" s="1"/>
    </row>
    <row r="665" spans="1:20" x14ac:dyDescent="0.2">
      <c r="A665" t="str">
        <f t="shared" si="11"/>
        <v/>
      </c>
      <c r="Q665" s="39"/>
      <c r="T665" s="1"/>
    </row>
    <row r="666" spans="1:20" x14ac:dyDescent="0.2">
      <c r="A666" t="str">
        <f t="shared" si="11"/>
        <v/>
      </c>
      <c r="Q666" s="39"/>
      <c r="T666" s="1"/>
    </row>
    <row r="667" spans="1:20" x14ac:dyDescent="0.2">
      <c r="A667" t="str">
        <f t="shared" si="11"/>
        <v/>
      </c>
      <c r="Q667" s="39"/>
      <c r="T667" s="1"/>
    </row>
    <row r="668" spans="1:20" x14ac:dyDescent="0.2">
      <c r="A668" t="str">
        <f t="shared" si="11"/>
        <v/>
      </c>
      <c r="Q668" s="39"/>
      <c r="T668" s="1"/>
    </row>
    <row r="669" spans="1:20" x14ac:dyDescent="0.2">
      <c r="A669" t="str">
        <f t="shared" si="11"/>
        <v/>
      </c>
      <c r="Q669" s="39"/>
      <c r="T669" s="1"/>
    </row>
    <row r="670" spans="1:20" x14ac:dyDescent="0.2">
      <c r="A670" t="str">
        <f t="shared" si="11"/>
        <v/>
      </c>
      <c r="Q670" s="39"/>
      <c r="T670" s="1"/>
    </row>
    <row r="671" spans="1:20" x14ac:dyDescent="0.2">
      <c r="A671" t="str">
        <f t="shared" si="11"/>
        <v/>
      </c>
      <c r="Q671" s="39"/>
      <c r="T671" s="1"/>
    </row>
    <row r="672" spans="1:20" x14ac:dyDescent="0.2">
      <c r="A672" t="str">
        <f t="shared" si="11"/>
        <v/>
      </c>
      <c r="Q672" s="39"/>
      <c r="T672" s="1"/>
    </row>
    <row r="673" spans="1:20" x14ac:dyDescent="0.2">
      <c r="A673" t="str">
        <f t="shared" si="11"/>
        <v/>
      </c>
      <c r="Q673" s="39"/>
      <c r="T673" s="1"/>
    </row>
    <row r="674" spans="1:20" x14ac:dyDescent="0.2">
      <c r="A674" t="str">
        <f t="shared" si="11"/>
        <v/>
      </c>
      <c r="Q674" s="39"/>
      <c r="T674" s="1"/>
    </row>
    <row r="675" spans="1:20" x14ac:dyDescent="0.2">
      <c r="A675" t="str">
        <f t="shared" si="11"/>
        <v/>
      </c>
      <c r="Q675" s="39"/>
      <c r="T675" s="1"/>
    </row>
    <row r="676" spans="1:20" x14ac:dyDescent="0.2">
      <c r="A676" t="str">
        <f t="shared" si="11"/>
        <v/>
      </c>
      <c r="Q676" s="39"/>
      <c r="T676" s="1"/>
    </row>
    <row r="677" spans="1:20" x14ac:dyDescent="0.2">
      <c r="A677" t="str">
        <f t="shared" si="11"/>
        <v/>
      </c>
      <c r="Q677" s="39"/>
      <c r="T677" s="1"/>
    </row>
    <row r="678" spans="1:20" x14ac:dyDescent="0.2">
      <c r="A678" t="str">
        <f t="shared" si="11"/>
        <v/>
      </c>
      <c r="Q678" s="39"/>
      <c r="T678" s="1"/>
    </row>
    <row r="679" spans="1:20" x14ac:dyDescent="0.2">
      <c r="A679" t="str">
        <f t="shared" si="11"/>
        <v/>
      </c>
      <c r="Q679" s="39"/>
      <c r="T679" s="1"/>
    </row>
    <row r="680" spans="1:20" x14ac:dyDescent="0.2">
      <c r="A680" t="str">
        <f t="shared" si="11"/>
        <v/>
      </c>
      <c r="Q680" s="39"/>
      <c r="T680" s="1"/>
    </row>
    <row r="681" spans="1:20" x14ac:dyDescent="0.2">
      <c r="A681" t="str">
        <f t="shared" si="11"/>
        <v/>
      </c>
      <c r="Q681" s="39"/>
      <c r="T681" s="1"/>
    </row>
    <row r="682" spans="1:20" x14ac:dyDescent="0.2">
      <c r="A682" t="str">
        <f t="shared" si="11"/>
        <v/>
      </c>
      <c r="Q682" s="39"/>
      <c r="T682" s="1"/>
    </row>
    <row r="683" spans="1:20" x14ac:dyDescent="0.2">
      <c r="A683" t="str">
        <f t="shared" si="11"/>
        <v/>
      </c>
      <c r="Q683" s="39"/>
      <c r="T683" s="1"/>
    </row>
    <row r="684" spans="1:20" x14ac:dyDescent="0.2">
      <c r="A684" t="str">
        <f t="shared" si="11"/>
        <v/>
      </c>
      <c r="Q684" s="39"/>
      <c r="T684" s="1"/>
    </row>
    <row r="685" spans="1:20" x14ac:dyDescent="0.2">
      <c r="A685" t="str">
        <f t="shared" si="11"/>
        <v/>
      </c>
      <c r="Q685" s="39"/>
      <c r="T685" s="1"/>
    </row>
    <row r="686" spans="1:20" x14ac:dyDescent="0.2">
      <c r="A686" t="str">
        <f t="shared" si="11"/>
        <v/>
      </c>
      <c r="Q686" s="39"/>
      <c r="T686" s="1"/>
    </row>
    <row r="687" spans="1:20" x14ac:dyDescent="0.2">
      <c r="A687" t="str">
        <f t="shared" si="11"/>
        <v/>
      </c>
      <c r="Q687" s="39"/>
      <c r="T687" s="1"/>
    </row>
    <row r="688" spans="1:20" x14ac:dyDescent="0.2">
      <c r="A688" t="str">
        <f t="shared" si="11"/>
        <v/>
      </c>
      <c r="Q688" s="39"/>
      <c r="T688" s="1"/>
    </row>
    <row r="689" spans="1:20" x14ac:dyDescent="0.2">
      <c r="A689" t="str">
        <f t="shared" si="11"/>
        <v/>
      </c>
      <c r="Q689" s="39"/>
      <c r="T689" s="1"/>
    </row>
    <row r="690" spans="1:20" x14ac:dyDescent="0.2">
      <c r="A690" t="str">
        <f t="shared" si="11"/>
        <v/>
      </c>
      <c r="Q690" s="39"/>
      <c r="T690" s="1"/>
    </row>
    <row r="691" spans="1:20" x14ac:dyDescent="0.2">
      <c r="A691" t="str">
        <f t="shared" si="11"/>
        <v/>
      </c>
      <c r="Q691" s="39"/>
      <c r="T691" s="1"/>
    </row>
    <row r="692" spans="1:20" x14ac:dyDescent="0.2">
      <c r="A692" t="str">
        <f t="shared" si="11"/>
        <v/>
      </c>
      <c r="Q692" s="39"/>
      <c r="T692" s="1"/>
    </row>
    <row r="693" spans="1:20" x14ac:dyDescent="0.2">
      <c r="A693" t="str">
        <f t="shared" si="11"/>
        <v/>
      </c>
      <c r="Q693" s="39"/>
      <c r="T693" s="1"/>
    </row>
    <row r="694" spans="1:20" x14ac:dyDescent="0.2">
      <c r="A694" t="str">
        <f t="shared" si="11"/>
        <v/>
      </c>
      <c r="Q694" s="39"/>
      <c r="T694" s="1"/>
    </row>
    <row r="695" spans="1:20" x14ac:dyDescent="0.2">
      <c r="A695" t="str">
        <f t="shared" si="11"/>
        <v/>
      </c>
      <c r="Q695" s="39"/>
      <c r="T695" s="1"/>
    </row>
    <row r="696" spans="1:20" x14ac:dyDescent="0.2">
      <c r="A696" t="str">
        <f t="shared" si="11"/>
        <v/>
      </c>
      <c r="Q696" s="39"/>
      <c r="T696" s="1"/>
    </row>
    <row r="697" spans="1:20" x14ac:dyDescent="0.2">
      <c r="A697" t="str">
        <f t="shared" si="11"/>
        <v/>
      </c>
      <c r="Q697" s="39"/>
      <c r="T697" s="1"/>
    </row>
    <row r="698" spans="1:20" x14ac:dyDescent="0.2">
      <c r="A698" t="str">
        <f t="shared" si="11"/>
        <v/>
      </c>
      <c r="Q698" s="39"/>
      <c r="T698" s="1"/>
    </row>
    <row r="699" spans="1:20" x14ac:dyDescent="0.2">
      <c r="A699" t="str">
        <f t="shared" si="11"/>
        <v/>
      </c>
      <c r="Q699" s="39"/>
      <c r="T699" s="1"/>
    </row>
    <row r="700" spans="1:20" x14ac:dyDescent="0.2">
      <c r="A700" t="str">
        <f t="shared" si="11"/>
        <v/>
      </c>
      <c r="Q700" s="39"/>
      <c r="T700" s="1"/>
    </row>
    <row r="701" spans="1:20" x14ac:dyDescent="0.2">
      <c r="A701" t="str">
        <f t="shared" si="11"/>
        <v/>
      </c>
      <c r="Q701" s="39"/>
      <c r="T701" s="1"/>
    </row>
    <row r="702" spans="1:20" x14ac:dyDescent="0.2">
      <c r="A702" t="str">
        <f t="shared" si="11"/>
        <v/>
      </c>
      <c r="Q702" s="39"/>
      <c r="T702" s="1"/>
    </row>
    <row r="703" spans="1:20" x14ac:dyDescent="0.2">
      <c r="A703" t="str">
        <f t="shared" si="11"/>
        <v/>
      </c>
      <c r="Q703" s="39"/>
      <c r="T703" s="1"/>
    </row>
    <row r="704" spans="1:20" x14ac:dyDescent="0.2">
      <c r="A704" t="str">
        <f t="shared" si="11"/>
        <v/>
      </c>
      <c r="Q704" s="39"/>
      <c r="T704" s="1"/>
    </row>
    <row r="705" spans="1:20" x14ac:dyDescent="0.2">
      <c r="A705" t="str">
        <f t="shared" si="11"/>
        <v/>
      </c>
      <c r="Q705" s="39"/>
      <c r="T705" s="1"/>
    </row>
    <row r="706" spans="1:20" x14ac:dyDescent="0.2">
      <c r="A706" t="str">
        <f t="shared" si="11"/>
        <v/>
      </c>
      <c r="Q706" s="39"/>
      <c r="T706" s="1"/>
    </row>
    <row r="707" spans="1:20" x14ac:dyDescent="0.2">
      <c r="A707" t="str">
        <f t="shared" si="11"/>
        <v/>
      </c>
      <c r="Q707" s="39"/>
      <c r="T707" s="1"/>
    </row>
    <row r="708" spans="1:20" x14ac:dyDescent="0.2">
      <c r="A708" t="str">
        <f t="shared" ref="A708:A771" si="12">B710&amp;C710</f>
        <v/>
      </c>
      <c r="Q708" s="39"/>
      <c r="T708" s="1"/>
    </row>
    <row r="709" spans="1:20" x14ac:dyDescent="0.2">
      <c r="A709" t="str">
        <f t="shared" si="12"/>
        <v/>
      </c>
      <c r="Q709" s="39"/>
      <c r="T709" s="1"/>
    </row>
    <row r="710" spans="1:20" x14ac:dyDescent="0.2">
      <c r="A710" t="str">
        <f t="shared" si="12"/>
        <v/>
      </c>
      <c r="Q710" s="39"/>
      <c r="T710" s="1"/>
    </row>
    <row r="711" spans="1:20" x14ac:dyDescent="0.2">
      <c r="A711" t="str">
        <f t="shared" si="12"/>
        <v/>
      </c>
      <c r="Q711" s="39"/>
      <c r="T711" s="1"/>
    </row>
    <row r="712" spans="1:20" x14ac:dyDescent="0.2">
      <c r="A712" t="str">
        <f t="shared" si="12"/>
        <v/>
      </c>
      <c r="Q712" s="39"/>
      <c r="T712" s="1"/>
    </row>
    <row r="713" spans="1:20" x14ac:dyDescent="0.2">
      <c r="A713" t="str">
        <f t="shared" si="12"/>
        <v/>
      </c>
      <c r="Q713" s="39"/>
      <c r="T713" s="1"/>
    </row>
    <row r="714" spans="1:20" x14ac:dyDescent="0.2">
      <c r="A714" t="str">
        <f t="shared" si="12"/>
        <v/>
      </c>
      <c r="Q714" s="39"/>
      <c r="T714" s="1"/>
    </row>
    <row r="715" spans="1:20" x14ac:dyDescent="0.2">
      <c r="A715" t="str">
        <f t="shared" si="12"/>
        <v/>
      </c>
      <c r="Q715" s="39"/>
      <c r="T715" s="1"/>
    </row>
    <row r="716" spans="1:20" x14ac:dyDescent="0.2">
      <c r="A716" t="str">
        <f t="shared" si="12"/>
        <v/>
      </c>
      <c r="Q716" s="39"/>
      <c r="T716" s="1"/>
    </row>
    <row r="717" spans="1:20" x14ac:dyDescent="0.2">
      <c r="A717" t="str">
        <f t="shared" si="12"/>
        <v/>
      </c>
      <c r="Q717" s="39"/>
      <c r="T717" s="1"/>
    </row>
    <row r="718" spans="1:20" x14ac:dyDescent="0.2">
      <c r="A718" t="str">
        <f t="shared" si="12"/>
        <v/>
      </c>
      <c r="Q718" s="39"/>
      <c r="T718" s="1"/>
    </row>
    <row r="719" spans="1:20" x14ac:dyDescent="0.2">
      <c r="A719" t="str">
        <f t="shared" si="12"/>
        <v/>
      </c>
      <c r="Q719" s="39"/>
      <c r="T719" s="1"/>
    </row>
    <row r="720" spans="1:20" x14ac:dyDescent="0.2">
      <c r="A720" t="str">
        <f t="shared" si="12"/>
        <v/>
      </c>
      <c r="Q720" s="39"/>
      <c r="T720" s="1"/>
    </row>
    <row r="721" spans="1:20" x14ac:dyDescent="0.2">
      <c r="A721" t="str">
        <f t="shared" si="12"/>
        <v/>
      </c>
      <c r="Q721" s="39"/>
      <c r="T721" s="1"/>
    </row>
    <row r="722" spans="1:20" x14ac:dyDescent="0.2">
      <c r="A722" t="str">
        <f t="shared" si="12"/>
        <v/>
      </c>
      <c r="Q722" s="39"/>
      <c r="T722" s="1"/>
    </row>
    <row r="723" spans="1:20" x14ac:dyDescent="0.2">
      <c r="A723" t="str">
        <f t="shared" si="12"/>
        <v/>
      </c>
      <c r="Q723" s="39"/>
      <c r="T723" s="1"/>
    </row>
    <row r="724" spans="1:20" x14ac:dyDescent="0.2">
      <c r="A724" t="str">
        <f t="shared" si="12"/>
        <v/>
      </c>
      <c r="Q724" s="39"/>
      <c r="T724" s="1"/>
    </row>
    <row r="725" spans="1:20" x14ac:dyDescent="0.2">
      <c r="A725" t="str">
        <f t="shared" si="12"/>
        <v/>
      </c>
      <c r="Q725" s="39"/>
      <c r="T725" s="1"/>
    </row>
    <row r="726" spans="1:20" x14ac:dyDescent="0.2">
      <c r="A726" t="str">
        <f t="shared" si="12"/>
        <v/>
      </c>
      <c r="Q726" s="39"/>
      <c r="T726" s="1"/>
    </row>
    <row r="727" spans="1:20" x14ac:dyDescent="0.2">
      <c r="A727" t="str">
        <f t="shared" si="12"/>
        <v/>
      </c>
      <c r="Q727" s="39"/>
      <c r="T727" s="1"/>
    </row>
    <row r="728" spans="1:20" x14ac:dyDescent="0.2">
      <c r="A728" t="str">
        <f t="shared" si="12"/>
        <v/>
      </c>
      <c r="Q728" s="39"/>
      <c r="T728" s="1"/>
    </row>
    <row r="729" spans="1:20" x14ac:dyDescent="0.2">
      <c r="A729" t="str">
        <f t="shared" si="12"/>
        <v/>
      </c>
      <c r="Q729" s="39"/>
      <c r="T729" s="1"/>
    </row>
    <row r="730" spans="1:20" x14ac:dyDescent="0.2">
      <c r="A730" t="str">
        <f t="shared" si="12"/>
        <v/>
      </c>
      <c r="Q730" s="39"/>
      <c r="T730" s="1"/>
    </row>
    <row r="731" spans="1:20" x14ac:dyDescent="0.2">
      <c r="A731" t="str">
        <f t="shared" si="12"/>
        <v/>
      </c>
      <c r="Q731" s="39"/>
      <c r="T731" s="1"/>
    </row>
    <row r="732" spans="1:20" x14ac:dyDescent="0.2">
      <c r="A732" t="str">
        <f t="shared" si="12"/>
        <v/>
      </c>
      <c r="Q732" s="39"/>
      <c r="T732" s="1"/>
    </row>
    <row r="733" spans="1:20" x14ac:dyDescent="0.2">
      <c r="A733" t="str">
        <f t="shared" si="12"/>
        <v/>
      </c>
      <c r="Q733" s="39"/>
      <c r="T733" s="1"/>
    </row>
    <row r="734" spans="1:20" x14ac:dyDescent="0.2">
      <c r="A734" t="str">
        <f t="shared" si="12"/>
        <v/>
      </c>
      <c r="Q734" s="39"/>
      <c r="T734" s="1"/>
    </row>
    <row r="735" spans="1:20" x14ac:dyDescent="0.2">
      <c r="A735" t="str">
        <f t="shared" si="12"/>
        <v/>
      </c>
      <c r="Q735" s="39"/>
      <c r="T735" s="1"/>
    </row>
    <row r="736" spans="1:20" x14ac:dyDescent="0.2">
      <c r="A736" t="str">
        <f t="shared" si="12"/>
        <v/>
      </c>
      <c r="Q736" s="39"/>
      <c r="T736" s="1"/>
    </row>
    <row r="737" spans="1:20" x14ac:dyDescent="0.2">
      <c r="A737" t="str">
        <f t="shared" si="12"/>
        <v/>
      </c>
      <c r="Q737" s="39"/>
      <c r="T737" s="1"/>
    </row>
    <row r="738" spans="1:20" x14ac:dyDescent="0.2">
      <c r="A738" t="str">
        <f t="shared" si="12"/>
        <v/>
      </c>
      <c r="Q738" s="39"/>
      <c r="T738" s="1"/>
    </row>
    <row r="739" spans="1:20" x14ac:dyDescent="0.2">
      <c r="A739" t="str">
        <f t="shared" si="12"/>
        <v/>
      </c>
      <c r="Q739" s="39"/>
      <c r="T739" s="1"/>
    </row>
    <row r="740" spans="1:20" x14ac:dyDescent="0.2">
      <c r="A740" t="str">
        <f t="shared" si="12"/>
        <v/>
      </c>
      <c r="Q740" s="39"/>
      <c r="T740" s="1"/>
    </row>
    <row r="741" spans="1:20" x14ac:dyDescent="0.2">
      <c r="A741" t="str">
        <f t="shared" si="12"/>
        <v/>
      </c>
      <c r="Q741" s="39"/>
      <c r="T741" s="1"/>
    </row>
    <row r="742" spans="1:20" x14ac:dyDescent="0.2">
      <c r="A742" t="str">
        <f t="shared" si="12"/>
        <v/>
      </c>
      <c r="Q742" s="39"/>
      <c r="T742" s="1"/>
    </row>
    <row r="743" spans="1:20" x14ac:dyDescent="0.2">
      <c r="A743" t="str">
        <f t="shared" si="12"/>
        <v/>
      </c>
      <c r="Q743" s="39"/>
      <c r="T743" s="1"/>
    </row>
    <row r="744" spans="1:20" x14ac:dyDescent="0.2">
      <c r="A744" t="str">
        <f t="shared" si="12"/>
        <v/>
      </c>
      <c r="Q744" s="39"/>
      <c r="T744" s="1"/>
    </row>
    <row r="745" spans="1:20" x14ac:dyDescent="0.2">
      <c r="A745" t="str">
        <f t="shared" si="12"/>
        <v/>
      </c>
      <c r="Q745" s="39"/>
      <c r="T745" s="1"/>
    </row>
    <row r="746" spans="1:20" x14ac:dyDescent="0.2">
      <c r="A746" t="str">
        <f t="shared" si="12"/>
        <v/>
      </c>
      <c r="Q746" s="39"/>
      <c r="T746" s="1"/>
    </row>
    <row r="747" spans="1:20" x14ac:dyDescent="0.2">
      <c r="A747" t="str">
        <f t="shared" si="12"/>
        <v/>
      </c>
      <c r="Q747" s="39"/>
      <c r="T747" s="1"/>
    </row>
    <row r="748" spans="1:20" x14ac:dyDescent="0.2">
      <c r="A748" t="str">
        <f t="shared" si="12"/>
        <v/>
      </c>
      <c r="Q748" s="39"/>
      <c r="T748" s="1"/>
    </row>
    <row r="749" spans="1:20" x14ac:dyDescent="0.2">
      <c r="A749" t="str">
        <f t="shared" si="12"/>
        <v/>
      </c>
      <c r="Q749" s="39"/>
      <c r="T749" s="1"/>
    </row>
    <row r="750" spans="1:20" x14ac:dyDescent="0.2">
      <c r="A750" t="str">
        <f t="shared" si="12"/>
        <v/>
      </c>
      <c r="Q750" s="39"/>
      <c r="T750" s="1"/>
    </row>
    <row r="751" spans="1:20" x14ac:dyDescent="0.2">
      <c r="A751" t="str">
        <f t="shared" si="12"/>
        <v/>
      </c>
      <c r="Q751" s="39"/>
      <c r="T751" s="1"/>
    </row>
    <row r="752" spans="1:20" x14ac:dyDescent="0.2">
      <c r="A752" t="str">
        <f t="shared" si="12"/>
        <v/>
      </c>
      <c r="Q752" s="39"/>
      <c r="T752" s="1"/>
    </row>
    <row r="753" spans="1:20" x14ac:dyDescent="0.2">
      <c r="A753" t="str">
        <f t="shared" si="12"/>
        <v/>
      </c>
      <c r="Q753" s="39"/>
      <c r="T753" s="1"/>
    </row>
    <row r="754" spans="1:20" x14ac:dyDescent="0.2">
      <c r="A754" t="str">
        <f t="shared" si="12"/>
        <v/>
      </c>
      <c r="Q754" s="39"/>
      <c r="T754" s="1"/>
    </row>
    <row r="755" spans="1:20" x14ac:dyDescent="0.2">
      <c r="A755" t="str">
        <f t="shared" si="12"/>
        <v/>
      </c>
      <c r="Q755" s="39"/>
      <c r="T755" s="1"/>
    </row>
    <row r="756" spans="1:20" x14ac:dyDescent="0.2">
      <c r="A756" t="str">
        <f t="shared" si="12"/>
        <v/>
      </c>
      <c r="Q756" s="39"/>
      <c r="T756" s="1"/>
    </row>
    <row r="757" spans="1:20" x14ac:dyDescent="0.2">
      <c r="A757" t="str">
        <f t="shared" si="12"/>
        <v/>
      </c>
      <c r="Q757" s="39"/>
      <c r="T757" s="1"/>
    </row>
    <row r="758" spans="1:20" x14ac:dyDescent="0.2">
      <c r="A758" t="str">
        <f t="shared" si="12"/>
        <v/>
      </c>
      <c r="Q758" s="39"/>
      <c r="T758" s="1"/>
    </row>
    <row r="759" spans="1:20" x14ac:dyDescent="0.2">
      <c r="A759" t="str">
        <f t="shared" si="12"/>
        <v/>
      </c>
      <c r="Q759" s="39"/>
      <c r="T759" s="1"/>
    </row>
    <row r="760" spans="1:20" x14ac:dyDescent="0.2">
      <c r="A760" t="str">
        <f t="shared" si="12"/>
        <v/>
      </c>
      <c r="Q760" s="39"/>
      <c r="T760" s="1"/>
    </row>
    <row r="761" spans="1:20" x14ac:dyDescent="0.2">
      <c r="A761" t="str">
        <f t="shared" si="12"/>
        <v/>
      </c>
      <c r="Q761" s="39"/>
      <c r="T761" s="1"/>
    </row>
    <row r="762" spans="1:20" x14ac:dyDescent="0.2">
      <c r="A762" t="str">
        <f t="shared" si="12"/>
        <v/>
      </c>
      <c r="Q762" s="39"/>
      <c r="T762" s="1"/>
    </row>
    <row r="763" spans="1:20" x14ac:dyDescent="0.2">
      <c r="A763" t="str">
        <f t="shared" si="12"/>
        <v/>
      </c>
      <c r="Q763" s="39"/>
      <c r="T763" s="1"/>
    </row>
    <row r="764" spans="1:20" x14ac:dyDescent="0.2">
      <c r="A764" t="str">
        <f t="shared" si="12"/>
        <v/>
      </c>
      <c r="Q764" s="39"/>
      <c r="T764" s="1"/>
    </row>
    <row r="765" spans="1:20" x14ac:dyDescent="0.2">
      <c r="A765" t="str">
        <f t="shared" si="12"/>
        <v/>
      </c>
      <c r="Q765" s="39"/>
      <c r="T765" s="1"/>
    </row>
    <row r="766" spans="1:20" x14ac:dyDescent="0.2">
      <c r="A766" t="str">
        <f t="shared" si="12"/>
        <v/>
      </c>
      <c r="Q766" s="39"/>
      <c r="T766" s="1"/>
    </row>
    <row r="767" spans="1:20" x14ac:dyDescent="0.2">
      <c r="A767" t="str">
        <f t="shared" si="12"/>
        <v/>
      </c>
      <c r="Q767" s="39"/>
      <c r="T767" s="1"/>
    </row>
    <row r="768" spans="1:20" x14ac:dyDescent="0.2">
      <c r="A768" t="str">
        <f t="shared" si="12"/>
        <v/>
      </c>
      <c r="Q768" s="39"/>
      <c r="T768" s="1"/>
    </row>
    <row r="769" spans="1:20" x14ac:dyDescent="0.2">
      <c r="A769" t="str">
        <f t="shared" si="12"/>
        <v/>
      </c>
      <c r="Q769" s="39"/>
      <c r="T769" s="1"/>
    </row>
    <row r="770" spans="1:20" x14ac:dyDescent="0.2">
      <c r="A770" t="str">
        <f t="shared" si="12"/>
        <v/>
      </c>
      <c r="Q770" s="39"/>
      <c r="T770" s="1"/>
    </row>
    <row r="771" spans="1:20" x14ac:dyDescent="0.2">
      <c r="A771" t="str">
        <f t="shared" si="12"/>
        <v/>
      </c>
      <c r="Q771" s="39"/>
      <c r="T771" s="1"/>
    </row>
    <row r="772" spans="1:20" x14ac:dyDescent="0.2">
      <c r="A772" t="str">
        <f t="shared" ref="A772:A835" si="13">B774&amp;C774</f>
        <v/>
      </c>
      <c r="Q772" s="39"/>
      <c r="T772" s="1"/>
    </row>
    <row r="773" spans="1:20" x14ac:dyDescent="0.2">
      <c r="A773" t="str">
        <f t="shared" si="13"/>
        <v/>
      </c>
      <c r="Q773" s="39"/>
      <c r="T773" s="1"/>
    </row>
    <row r="774" spans="1:20" x14ac:dyDescent="0.2">
      <c r="A774" t="str">
        <f t="shared" si="13"/>
        <v/>
      </c>
      <c r="Q774" s="39"/>
      <c r="T774" s="1"/>
    </row>
    <row r="775" spans="1:20" x14ac:dyDescent="0.2">
      <c r="A775" t="str">
        <f t="shared" si="13"/>
        <v/>
      </c>
      <c r="Q775" s="39"/>
      <c r="T775" s="1"/>
    </row>
    <row r="776" spans="1:20" x14ac:dyDescent="0.2">
      <c r="A776" t="str">
        <f t="shared" si="13"/>
        <v/>
      </c>
      <c r="Q776" s="39"/>
      <c r="T776" s="1"/>
    </row>
    <row r="777" spans="1:20" x14ac:dyDescent="0.2">
      <c r="A777" t="str">
        <f t="shared" si="13"/>
        <v/>
      </c>
      <c r="Q777" s="39"/>
      <c r="T777" s="1"/>
    </row>
    <row r="778" spans="1:20" x14ac:dyDescent="0.2">
      <c r="A778" t="str">
        <f t="shared" si="13"/>
        <v/>
      </c>
      <c r="Q778" s="39"/>
      <c r="T778" s="1"/>
    </row>
    <row r="779" spans="1:20" x14ac:dyDescent="0.2">
      <c r="A779" t="str">
        <f t="shared" si="13"/>
        <v/>
      </c>
      <c r="Q779" s="39"/>
      <c r="T779" s="1"/>
    </row>
    <row r="780" spans="1:20" x14ac:dyDescent="0.2">
      <c r="A780" t="str">
        <f t="shared" si="13"/>
        <v/>
      </c>
      <c r="Q780" s="39"/>
      <c r="T780" s="1"/>
    </row>
    <row r="781" spans="1:20" x14ac:dyDescent="0.2">
      <c r="A781" t="str">
        <f t="shared" si="13"/>
        <v/>
      </c>
      <c r="Q781" s="39"/>
      <c r="T781" s="1"/>
    </row>
    <row r="782" spans="1:20" x14ac:dyDescent="0.2">
      <c r="A782" t="str">
        <f t="shared" si="13"/>
        <v/>
      </c>
      <c r="Q782" s="39"/>
      <c r="T782" s="1"/>
    </row>
    <row r="783" spans="1:20" x14ac:dyDescent="0.2">
      <c r="A783" t="str">
        <f t="shared" si="13"/>
        <v/>
      </c>
      <c r="Q783" s="39"/>
      <c r="T783" s="1"/>
    </row>
    <row r="784" spans="1:20" x14ac:dyDescent="0.2">
      <c r="A784" t="str">
        <f t="shared" si="13"/>
        <v/>
      </c>
      <c r="Q784" s="39"/>
      <c r="T784" s="1"/>
    </row>
    <row r="785" spans="1:20" x14ac:dyDescent="0.2">
      <c r="A785" t="str">
        <f t="shared" si="13"/>
        <v/>
      </c>
      <c r="Q785" s="39"/>
      <c r="T785" s="1"/>
    </row>
    <row r="786" spans="1:20" x14ac:dyDescent="0.2">
      <c r="A786" t="str">
        <f t="shared" si="13"/>
        <v/>
      </c>
      <c r="Q786" s="39"/>
      <c r="T786" s="1"/>
    </row>
    <row r="787" spans="1:20" x14ac:dyDescent="0.2">
      <c r="A787" t="str">
        <f t="shared" si="13"/>
        <v/>
      </c>
      <c r="Q787" s="39"/>
      <c r="T787" s="1"/>
    </row>
    <row r="788" spans="1:20" x14ac:dyDescent="0.2">
      <c r="A788" t="str">
        <f t="shared" si="13"/>
        <v/>
      </c>
      <c r="Q788" s="39"/>
      <c r="T788" s="1"/>
    </row>
    <row r="789" spans="1:20" x14ac:dyDescent="0.2">
      <c r="A789" t="str">
        <f t="shared" si="13"/>
        <v/>
      </c>
      <c r="Q789" s="39"/>
      <c r="T789" s="1"/>
    </row>
    <row r="790" spans="1:20" x14ac:dyDescent="0.2">
      <c r="A790" t="str">
        <f t="shared" si="13"/>
        <v/>
      </c>
      <c r="Q790" s="39"/>
      <c r="T790" s="1"/>
    </row>
    <row r="791" spans="1:20" x14ac:dyDescent="0.2">
      <c r="A791" t="str">
        <f t="shared" si="13"/>
        <v/>
      </c>
      <c r="Q791" s="39"/>
      <c r="T791" s="1"/>
    </row>
    <row r="792" spans="1:20" x14ac:dyDescent="0.2">
      <c r="A792" t="str">
        <f t="shared" si="13"/>
        <v/>
      </c>
      <c r="Q792" s="39"/>
      <c r="T792" s="1"/>
    </row>
    <row r="793" spans="1:20" x14ac:dyDescent="0.2">
      <c r="A793" t="str">
        <f t="shared" si="13"/>
        <v/>
      </c>
      <c r="Q793" s="39"/>
      <c r="T793" s="1"/>
    </row>
    <row r="794" spans="1:20" x14ac:dyDescent="0.2">
      <c r="A794" t="str">
        <f t="shared" si="13"/>
        <v/>
      </c>
      <c r="Q794" s="39"/>
      <c r="T794" s="1"/>
    </row>
    <row r="795" spans="1:20" x14ac:dyDescent="0.2">
      <c r="A795" t="str">
        <f t="shared" si="13"/>
        <v/>
      </c>
      <c r="Q795" s="39"/>
      <c r="T795" s="1"/>
    </row>
    <row r="796" spans="1:20" x14ac:dyDescent="0.2">
      <c r="A796" t="str">
        <f t="shared" si="13"/>
        <v/>
      </c>
      <c r="Q796" s="39"/>
      <c r="T796" s="1"/>
    </row>
    <row r="797" spans="1:20" x14ac:dyDescent="0.2">
      <c r="A797" t="str">
        <f t="shared" si="13"/>
        <v/>
      </c>
      <c r="Q797" s="39"/>
      <c r="T797" s="1"/>
    </row>
    <row r="798" spans="1:20" x14ac:dyDescent="0.2">
      <c r="A798" t="str">
        <f t="shared" si="13"/>
        <v/>
      </c>
      <c r="Q798" s="39"/>
      <c r="T798" s="1"/>
    </row>
    <row r="799" spans="1:20" x14ac:dyDescent="0.2">
      <c r="A799" t="str">
        <f t="shared" si="13"/>
        <v/>
      </c>
      <c r="Q799" s="39"/>
      <c r="T799" s="1"/>
    </row>
    <row r="800" spans="1:20" x14ac:dyDescent="0.2">
      <c r="A800" t="str">
        <f t="shared" si="13"/>
        <v/>
      </c>
      <c r="Q800" s="39"/>
      <c r="T800" s="1"/>
    </row>
    <row r="801" spans="1:20" x14ac:dyDescent="0.2">
      <c r="A801" t="str">
        <f t="shared" si="13"/>
        <v/>
      </c>
      <c r="Q801" s="39"/>
      <c r="T801" s="1"/>
    </row>
    <row r="802" spans="1:20" x14ac:dyDescent="0.2">
      <c r="A802" t="str">
        <f t="shared" si="13"/>
        <v/>
      </c>
      <c r="Q802" s="39"/>
      <c r="T802" s="1"/>
    </row>
    <row r="803" spans="1:20" x14ac:dyDescent="0.2">
      <c r="A803" t="str">
        <f t="shared" si="13"/>
        <v/>
      </c>
      <c r="Q803" s="39"/>
      <c r="T803" s="1"/>
    </row>
    <row r="804" spans="1:20" x14ac:dyDescent="0.2">
      <c r="A804" t="str">
        <f t="shared" si="13"/>
        <v/>
      </c>
      <c r="Q804" s="39"/>
      <c r="T804" s="1"/>
    </row>
    <row r="805" spans="1:20" x14ac:dyDescent="0.2">
      <c r="A805" t="str">
        <f t="shared" si="13"/>
        <v/>
      </c>
      <c r="Q805" s="39"/>
      <c r="T805" s="1"/>
    </row>
    <row r="806" spans="1:20" x14ac:dyDescent="0.2">
      <c r="A806" t="str">
        <f t="shared" si="13"/>
        <v/>
      </c>
      <c r="Q806" s="39"/>
      <c r="T806" s="1"/>
    </row>
    <row r="807" spans="1:20" x14ac:dyDescent="0.2">
      <c r="A807" t="str">
        <f t="shared" si="13"/>
        <v/>
      </c>
      <c r="Q807" s="39"/>
      <c r="T807" s="1"/>
    </row>
    <row r="808" spans="1:20" x14ac:dyDescent="0.2">
      <c r="A808" t="str">
        <f t="shared" si="13"/>
        <v/>
      </c>
      <c r="Q808" s="39"/>
      <c r="T808" s="1"/>
    </row>
    <row r="809" spans="1:20" x14ac:dyDescent="0.2">
      <c r="A809" t="str">
        <f t="shared" si="13"/>
        <v/>
      </c>
      <c r="Q809" s="39"/>
      <c r="T809" s="1"/>
    </row>
    <row r="810" spans="1:20" x14ac:dyDescent="0.2">
      <c r="A810" t="str">
        <f t="shared" si="13"/>
        <v/>
      </c>
      <c r="Q810" s="39"/>
      <c r="T810" s="1"/>
    </row>
    <row r="811" spans="1:20" x14ac:dyDescent="0.2">
      <c r="A811" t="str">
        <f t="shared" si="13"/>
        <v/>
      </c>
      <c r="Q811" s="39"/>
      <c r="T811" s="1"/>
    </row>
    <row r="812" spans="1:20" x14ac:dyDescent="0.2">
      <c r="A812" t="str">
        <f t="shared" si="13"/>
        <v/>
      </c>
      <c r="Q812" s="39"/>
      <c r="T812" s="1"/>
    </row>
    <row r="813" spans="1:20" x14ac:dyDescent="0.2">
      <c r="A813" t="str">
        <f t="shared" si="13"/>
        <v/>
      </c>
      <c r="Q813" s="39"/>
      <c r="T813" s="1"/>
    </row>
    <row r="814" spans="1:20" x14ac:dyDescent="0.2">
      <c r="A814" t="str">
        <f t="shared" si="13"/>
        <v/>
      </c>
      <c r="Q814" s="39"/>
      <c r="T814" s="1"/>
    </row>
    <row r="815" spans="1:20" x14ac:dyDescent="0.2">
      <c r="A815" t="str">
        <f t="shared" si="13"/>
        <v/>
      </c>
      <c r="Q815" s="39"/>
      <c r="T815" s="1"/>
    </row>
    <row r="816" spans="1:20" x14ac:dyDescent="0.2">
      <c r="A816" t="str">
        <f t="shared" si="13"/>
        <v/>
      </c>
      <c r="Q816" s="39"/>
      <c r="T816" s="1"/>
    </row>
    <row r="817" spans="1:20" x14ac:dyDescent="0.2">
      <c r="A817" t="str">
        <f t="shared" si="13"/>
        <v/>
      </c>
      <c r="Q817" s="39"/>
      <c r="T817" s="1"/>
    </row>
    <row r="818" spans="1:20" x14ac:dyDescent="0.2">
      <c r="A818" t="str">
        <f t="shared" si="13"/>
        <v/>
      </c>
      <c r="Q818" s="39"/>
      <c r="T818" s="1"/>
    </row>
    <row r="819" spans="1:20" x14ac:dyDescent="0.2">
      <c r="A819" t="str">
        <f t="shared" si="13"/>
        <v/>
      </c>
      <c r="Q819" s="39"/>
      <c r="T819" s="1"/>
    </row>
    <row r="820" spans="1:20" x14ac:dyDescent="0.2">
      <c r="A820" t="str">
        <f t="shared" si="13"/>
        <v/>
      </c>
      <c r="Q820" s="39"/>
      <c r="T820" s="1"/>
    </row>
    <row r="821" spans="1:20" x14ac:dyDescent="0.2">
      <c r="A821" t="str">
        <f t="shared" si="13"/>
        <v/>
      </c>
      <c r="Q821" s="39"/>
      <c r="T821" s="1"/>
    </row>
    <row r="822" spans="1:20" x14ac:dyDescent="0.2">
      <c r="A822" t="str">
        <f t="shared" si="13"/>
        <v/>
      </c>
      <c r="Q822" s="39"/>
      <c r="T822" s="1"/>
    </row>
    <row r="823" spans="1:20" x14ac:dyDescent="0.2">
      <c r="A823" t="str">
        <f t="shared" si="13"/>
        <v/>
      </c>
      <c r="Q823" s="39"/>
      <c r="T823" s="1"/>
    </row>
    <row r="824" spans="1:20" x14ac:dyDescent="0.2">
      <c r="A824" t="str">
        <f t="shared" si="13"/>
        <v/>
      </c>
      <c r="Q824" s="39"/>
      <c r="T824" s="1"/>
    </row>
    <row r="825" spans="1:20" x14ac:dyDescent="0.2">
      <c r="A825" t="str">
        <f t="shared" si="13"/>
        <v/>
      </c>
      <c r="Q825" s="39"/>
      <c r="T825" s="1"/>
    </row>
    <row r="826" spans="1:20" x14ac:dyDescent="0.2">
      <c r="A826" t="str">
        <f t="shared" si="13"/>
        <v/>
      </c>
      <c r="Q826" s="39"/>
      <c r="T826" s="1"/>
    </row>
    <row r="827" spans="1:20" x14ac:dyDescent="0.2">
      <c r="A827" t="str">
        <f t="shared" si="13"/>
        <v/>
      </c>
      <c r="Q827" s="39"/>
      <c r="T827" s="1"/>
    </row>
    <row r="828" spans="1:20" x14ac:dyDescent="0.2">
      <c r="A828" t="str">
        <f t="shared" si="13"/>
        <v/>
      </c>
      <c r="Q828" s="39"/>
      <c r="T828" s="1"/>
    </row>
    <row r="829" spans="1:20" x14ac:dyDescent="0.2">
      <c r="A829" t="str">
        <f t="shared" si="13"/>
        <v/>
      </c>
      <c r="Q829" s="39"/>
      <c r="T829" s="1"/>
    </row>
    <row r="830" spans="1:20" x14ac:dyDescent="0.2">
      <c r="A830" t="str">
        <f t="shared" si="13"/>
        <v/>
      </c>
      <c r="Q830" s="39"/>
      <c r="T830" s="1"/>
    </row>
    <row r="831" spans="1:20" x14ac:dyDescent="0.2">
      <c r="A831" t="str">
        <f t="shared" si="13"/>
        <v/>
      </c>
      <c r="Q831" s="39"/>
      <c r="T831" s="1"/>
    </row>
    <row r="832" spans="1:20" x14ac:dyDescent="0.2">
      <c r="A832" t="str">
        <f t="shared" si="13"/>
        <v/>
      </c>
      <c r="Q832" s="39"/>
      <c r="T832" s="1"/>
    </row>
    <row r="833" spans="1:20" x14ac:dyDescent="0.2">
      <c r="A833" t="str">
        <f t="shared" si="13"/>
        <v/>
      </c>
      <c r="Q833" s="39"/>
      <c r="T833" s="1"/>
    </row>
    <row r="834" spans="1:20" x14ac:dyDescent="0.2">
      <c r="A834" t="str">
        <f t="shared" si="13"/>
        <v/>
      </c>
      <c r="Q834" s="39"/>
      <c r="T834" s="1"/>
    </row>
    <row r="835" spans="1:20" x14ac:dyDescent="0.2">
      <c r="A835" t="str">
        <f t="shared" si="13"/>
        <v/>
      </c>
      <c r="Q835" s="39"/>
      <c r="T835" s="1"/>
    </row>
    <row r="836" spans="1:20" x14ac:dyDescent="0.2">
      <c r="A836" t="str">
        <f t="shared" ref="A836:A899" si="14">B838&amp;C838</f>
        <v/>
      </c>
      <c r="Q836" s="39"/>
      <c r="T836" s="1"/>
    </row>
    <row r="837" spans="1:20" x14ac:dyDescent="0.2">
      <c r="A837" t="str">
        <f t="shared" si="14"/>
        <v/>
      </c>
      <c r="Q837" s="39"/>
      <c r="T837" s="1"/>
    </row>
    <row r="838" spans="1:20" x14ac:dyDescent="0.2">
      <c r="A838" t="str">
        <f t="shared" si="14"/>
        <v/>
      </c>
      <c r="Q838" s="39"/>
      <c r="T838" s="1"/>
    </row>
    <row r="839" spans="1:20" x14ac:dyDescent="0.2">
      <c r="A839" t="str">
        <f t="shared" si="14"/>
        <v/>
      </c>
      <c r="Q839" s="39"/>
      <c r="T839" s="1"/>
    </row>
    <row r="840" spans="1:20" x14ac:dyDescent="0.2">
      <c r="A840" t="str">
        <f t="shared" si="14"/>
        <v/>
      </c>
      <c r="Q840" s="39"/>
      <c r="T840" s="1"/>
    </row>
    <row r="841" spans="1:20" x14ac:dyDescent="0.2">
      <c r="A841" t="str">
        <f t="shared" si="14"/>
        <v/>
      </c>
      <c r="Q841" s="39"/>
      <c r="T841" s="1"/>
    </row>
    <row r="842" spans="1:20" x14ac:dyDescent="0.2">
      <c r="A842" t="str">
        <f t="shared" si="14"/>
        <v/>
      </c>
      <c r="Q842" s="39"/>
      <c r="T842" s="1"/>
    </row>
    <row r="843" spans="1:20" x14ac:dyDescent="0.2">
      <c r="A843" t="str">
        <f t="shared" si="14"/>
        <v/>
      </c>
      <c r="Q843" s="39"/>
      <c r="T843" s="1"/>
    </row>
    <row r="844" spans="1:20" x14ac:dyDescent="0.2">
      <c r="A844" t="str">
        <f t="shared" si="14"/>
        <v/>
      </c>
      <c r="Q844" s="39"/>
      <c r="T844" s="1"/>
    </row>
    <row r="845" spans="1:20" x14ac:dyDescent="0.2">
      <c r="A845" t="str">
        <f t="shared" si="14"/>
        <v/>
      </c>
      <c r="Q845" s="39"/>
      <c r="T845" s="1"/>
    </row>
    <row r="846" spans="1:20" x14ac:dyDescent="0.2">
      <c r="A846" t="str">
        <f t="shared" si="14"/>
        <v/>
      </c>
      <c r="Q846" s="39"/>
      <c r="T846" s="1"/>
    </row>
    <row r="847" spans="1:20" x14ac:dyDescent="0.2">
      <c r="A847" t="str">
        <f t="shared" si="14"/>
        <v/>
      </c>
      <c r="Q847" s="39"/>
      <c r="T847" s="1"/>
    </row>
    <row r="848" spans="1:20" x14ac:dyDescent="0.2">
      <c r="A848" t="str">
        <f t="shared" si="14"/>
        <v/>
      </c>
      <c r="Q848" s="39"/>
      <c r="T848" s="1"/>
    </row>
    <row r="849" spans="1:20" x14ac:dyDescent="0.2">
      <c r="A849" t="str">
        <f t="shared" si="14"/>
        <v/>
      </c>
      <c r="Q849" s="39"/>
      <c r="T849" s="1"/>
    </row>
    <row r="850" spans="1:20" x14ac:dyDescent="0.2">
      <c r="A850" t="str">
        <f t="shared" si="14"/>
        <v/>
      </c>
      <c r="Q850" s="39"/>
      <c r="T850" s="1"/>
    </row>
    <row r="851" spans="1:20" x14ac:dyDescent="0.2">
      <c r="A851" t="str">
        <f t="shared" si="14"/>
        <v/>
      </c>
      <c r="Q851" s="39"/>
      <c r="T851" s="1"/>
    </row>
    <row r="852" spans="1:20" x14ac:dyDescent="0.2">
      <c r="A852" t="str">
        <f t="shared" si="14"/>
        <v/>
      </c>
      <c r="Q852" s="39"/>
      <c r="T852" s="1"/>
    </row>
    <row r="853" spans="1:20" x14ac:dyDescent="0.2">
      <c r="A853" t="str">
        <f t="shared" si="14"/>
        <v/>
      </c>
      <c r="Q853" s="39"/>
      <c r="T853" s="1"/>
    </row>
    <row r="854" spans="1:20" x14ac:dyDescent="0.2">
      <c r="A854" t="str">
        <f t="shared" si="14"/>
        <v/>
      </c>
      <c r="Q854" s="39"/>
      <c r="T854" s="1"/>
    </row>
    <row r="855" spans="1:20" x14ac:dyDescent="0.2">
      <c r="A855" t="str">
        <f t="shared" si="14"/>
        <v/>
      </c>
      <c r="Q855" s="39"/>
      <c r="T855" s="1"/>
    </row>
    <row r="856" spans="1:20" x14ac:dyDescent="0.2">
      <c r="A856" t="str">
        <f t="shared" si="14"/>
        <v/>
      </c>
      <c r="Q856" s="39"/>
      <c r="T856" s="1"/>
    </row>
    <row r="857" spans="1:20" x14ac:dyDescent="0.2">
      <c r="A857" t="str">
        <f t="shared" si="14"/>
        <v/>
      </c>
      <c r="Q857" s="39"/>
      <c r="T857" s="1"/>
    </row>
    <row r="858" spans="1:20" x14ac:dyDescent="0.2">
      <c r="A858" t="str">
        <f t="shared" si="14"/>
        <v/>
      </c>
      <c r="Q858" s="39"/>
      <c r="T858" s="1"/>
    </row>
    <row r="859" spans="1:20" x14ac:dyDescent="0.2">
      <c r="A859" t="str">
        <f t="shared" si="14"/>
        <v/>
      </c>
      <c r="Q859" s="39"/>
      <c r="T859" s="1"/>
    </row>
    <row r="860" spans="1:20" x14ac:dyDescent="0.2">
      <c r="A860" t="str">
        <f t="shared" si="14"/>
        <v/>
      </c>
      <c r="Q860" s="39"/>
      <c r="T860" s="1"/>
    </row>
    <row r="861" spans="1:20" x14ac:dyDescent="0.2">
      <c r="A861" t="str">
        <f t="shared" si="14"/>
        <v/>
      </c>
      <c r="Q861" s="39"/>
      <c r="T861" s="1"/>
    </row>
    <row r="862" spans="1:20" x14ac:dyDescent="0.2">
      <c r="A862" t="str">
        <f t="shared" si="14"/>
        <v/>
      </c>
      <c r="Q862" s="39"/>
      <c r="T862" s="1"/>
    </row>
    <row r="863" spans="1:20" x14ac:dyDescent="0.2">
      <c r="A863" t="str">
        <f t="shared" si="14"/>
        <v/>
      </c>
      <c r="Q863" s="39"/>
      <c r="T863" s="1"/>
    </row>
    <row r="864" spans="1:20" x14ac:dyDescent="0.2">
      <c r="A864" t="str">
        <f t="shared" si="14"/>
        <v/>
      </c>
      <c r="Q864" s="39"/>
      <c r="T864" s="1"/>
    </row>
    <row r="865" spans="1:20" x14ac:dyDescent="0.2">
      <c r="A865" t="str">
        <f t="shared" si="14"/>
        <v/>
      </c>
      <c r="Q865" s="39"/>
      <c r="T865" s="1"/>
    </row>
    <row r="866" spans="1:20" x14ac:dyDescent="0.2">
      <c r="A866" t="str">
        <f t="shared" si="14"/>
        <v/>
      </c>
      <c r="Q866" s="39"/>
      <c r="T866" s="1"/>
    </row>
    <row r="867" spans="1:20" x14ac:dyDescent="0.2">
      <c r="A867" t="str">
        <f t="shared" si="14"/>
        <v/>
      </c>
      <c r="Q867" s="39"/>
      <c r="T867" s="1"/>
    </row>
    <row r="868" spans="1:20" x14ac:dyDescent="0.2">
      <c r="A868" t="str">
        <f t="shared" si="14"/>
        <v/>
      </c>
      <c r="Q868" s="39"/>
      <c r="T868" s="1"/>
    </row>
    <row r="869" spans="1:20" x14ac:dyDescent="0.2">
      <c r="A869" t="str">
        <f t="shared" si="14"/>
        <v/>
      </c>
      <c r="Q869" s="39"/>
      <c r="T869" s="1"/>
    </row>
    <row r="870" spans="1:20" x14ac:dyDescent="0.2">
      <c r="A870" t="str">
        <f t="shared" si="14"/>
        <v/>
      </c>
      <c r="Q870" s="39"/>
      <c r="T870" s="1"/>
    </row>
    <row r="871" spans="1:20" x14ac:dyDescent="0.2">
      <c r="A871" t="str">
        <f t="shared" si="14"/>
        <v/>
      </c>
      <c r="Q871" s="39"/>
      <c r="T871" s="1"/>
    </row>
    <row r="872" spans="1:20" x14ac:dyDescent="0.2">
      <c r="A872" t="str">
        <f t="shared" si="14"/>
        <v/>
      </c>
      <c r="Q872" s="39"/>
      <c r="T872" s="1"/>
    </row>
    <row r="873" spans="1:20" x14ac:dyDescent="0.2">
      <c r="A873" t="str">
        <f t="shared" si="14"/>
        <v/>
      </c>
      <c r="Q873" s="39"/>
      <c r="T873" s="1"/>
    </row>
    <row r="874" spans="1:20" x14ac:dyDescent="0.2">
      <c r="A874" t="str">
        <f t="shared" si="14"/>
        <v/>
      </c>
      <c r="Q874" s="39"/>
      <c r="T874" s="1"/>
    </row>
    <row r="875" spans="1:20" x14ac:dyDescent="0.2">
      <c r="A875" t="str">
        <f t="shared" si="14"/>
        <v/>
      </c>
      <c r="Q875" s="39"/>
      <c r="T875" s="1"/>
    </row>
    <row r="876" spans="1:20" x14ac:dyDescent="0.2">
      <c r="A876" t="str">
        <f t="shared" si="14"/>
        <v/>
      </c>
      <c r="Q876" s="39"/>
      <c r="T876" s="1"/>
    </row>
    <row r="877" spans="1:20" x14ac:dyDescent="0.2">
      <c r="A877" t="str">
        <f t="shared" si="14"/>
        <v/>
      </c>
      <c r="Q877" s="39"/>
      <c r="T877" s="1"/>
    </row>
    <row r="878" spans="1:20" x14ac:dyDescent="0.2">
      <c r="A878" t="str">
        <f t="shared" si="14"/>
        <v/>
      </c>
      <c r="Q878" s="39"/>
      <c r="T878" s="1"/>
    </row>
    <row r="879" spans="1:20" x14ac:dyDescent="0.2">
      <c r="A879" t="str">
        <f t="shared" si="14"/>
        <v/>
      </c>
      <c r="Q879" s="39"/>
      <c r="T879" s="1"/>
    </row>
    <row r="880" spans="1:20" x14ac:dyDescent="0.2">
      <c r="A880" t="str">
        <f t="shared" si="14"/>
        <v/>
      </c>
      <c r="Q880" s="39"/>
      <c r="T880" s="1"/>
    </row>
    <row r="881" spans="1:20" x14ac:dyDescent="0.2">
      <c r="A881" t="str">
        <f t="shared" si="14"/>
        <v/>
      </c>
      <c r="Q881" s="39"/>
      <c r="T881" s="1"/>
    </row>
    <row r="882" spans="1:20" x14ac:dyDescent="0.2">
      <c r="A882" t="str">
        <f t="shared" si="14"/>
        <v/>
      </c>
      <c r="Q882" s="39"/>
      <c r="T882" s="1"/>
    </row>
    <row r="883" spans="1:20" x14ac:dyDescent="0.2">
      <c r="A883" t="str">
        <f t="shared" si="14"/>
        <v/>
      </c>
      <c r="Q883" s="39"/>
      <c r="T883" s="1"/>
    </row>
    <row r="884" spans="1:20" x14ac:dyDescent="0.2">
      <c r="A884" t="str">
        <f t="shared" si="14"/>
        <v/>
      </c>
      <c r="Q884" s="39"/>
      <c r="T884" s="1"/>
    </row>
    <row r="885" spans="1:20" x14ac:dyDescent="0.2">
      <c r="A885" t="str">
        <f t="shared" si="14"/>
        <v/>
      </c>
      <c r="Q885" s="39"/>
      <c r="T885" s="1"/>
    </row>
    <row r="886" spans="1:20" x14ac:dyDescent="0.2">
      <c r="A886" t="str">
        <f t="shared" si="14"/>
        <v/>
      </c>
      <c r="Q886" s="39"/>
      <c r="T886" s="1"/>
    </row>
    <row r="887" spans="1:20" x14ac:dyDescent="0.2">
      <c r="A887" t="str">
        <f t="shared" si="14"/>
        <v/>
      </c>
      <c r="Q887" s="39"/>
      <c r="T887" s="1"/>
    </row>
    <row r="888" spans="1:20" x14ac:dyDescent="0.2">
      <c r="A888" t="str">
        <f t="shared" si="14"/>
        <v/>
      </c>
      <c r="Q888" s="39"/>
      <c r="T888" s="1"/>
    </row>
    <row r="889" spans="1:20" x14ac:dyDescent="0.2">
      <c r="A889" t="str">
        <f t="shared" si="14"/>
        <v/>
      </c>
      <c r="Q889" s="39"/>
      <c r="T889" s="1"/>
    </row>
    <row r="890" spans="1:20" x14ac:dyDescent="0.2">
      <c r="A890" t="str">
        <f t="shared" si="14"/>
        <v/>
      </c>
      <c r="Q890" s="39"/>
      <c r="T890" s="1"/>
    </row>
    <row r="891" spans="1:20" x14ac:dyDescent="0.2">
      <c r="A891" t="str">
        <f t="shared" si="14"/>
        <v/>
      </c>
      <c r="Q891" s="39"/>
      <c r="T891" s="1"/>
    </row>
    <row r="892" spans="1:20" x14ac:dyDescent="0.2">
      <c r="A892" t="str">
        <f t="shared" si="14"/>
        <v/>
      </c>
      <c r="Q892" s="39"/>
      <c r="T892" s="1"/>
    </row>
    <row r="893" spans="1:20" x14ac:dyDescent="0.2">
      <c r="A893" t="str">
        <f t="shared" si="14"/>
        <v/>
      </c>
      <c r="Q893" s="39"/>
      <c r="T893" s="1"/>
    </row>
    <row r="894" spans="1:20" x14ac:dyDescent="0.2">
      <c r="A894" t="str">
        <f t="shared" si="14"/>
        <v/>
      </c>
      <c r="Q894" s="39"/>
      <c r="T894" s="1"/>
    </row>
    <row r="895" spans="1:20" x14ac:dyDescent="0.2">
      <c r="A895" t="str">
        <f t="shared" si="14"/>
        <v/>
      </c>
      <c r="Q895" s="39"/>
      <c r="T895" s="1"/>
    </row>
    <row r="896" spans="1:20" x14ac:dyDescent="0.2">
      <c r="A896" t="str">
        <f t="shared" si="14"/>
        <v/>
      </c>
      <c r="Q896" s="39"/>
      <c r="T896" s="1"/>
    </row>
    <row r="897" spans="1:20" x14ac:dyDescent="0.2">
      <c r="A897" t="str">
        <f t="shared" si="14"/>
        <v/>
      </c>
      <c r="Q897" s="39"/>
      <c r="T897" s="1"/>
    </row>
    <row r="898" spans="1:20" x14ac:dyDescent="0.2">
      <c r="A898" t="str">
        <f t="shared" si="14"/>
        <v/>
      </c>
      <c r="Q898" s="39"/>
      <c r="T898" s="1"/>
    </row>
    <row r="899" spans="1:20" x14ac:dyDescent="0.2">
      <c r="A899" t="str">
        <f t="shared" si="14"/>
        <v/>
      </c>
      <c r="Q899" s="39"/>
      <c r="T899" s="1"/>
    </row>
    <row r="900" spans="1:20" x14ac:dyDescent="0.2">
      <c r="A900" t="str">
        <f t="shared" ref="A900:A963" si="15">B902&amp;C902</f>
        <v/>
      </c>
      <c r="Q900" s="39"/>
      <c r="T900" s="1"/>
    </row>
    <row r="901" spans="1:20" x14ac:dyDescent="0.2">
      <c r="A901" t="str">
        <f t="shared" si="15"/>
        <v/>
      </c>
      <c r="Q901" s="39"/>
      <c r="T901" s="1"/>
    </row>
    <row r="902" spans="1:20" x14ac:dyDescent="0.2">
      <c r="A902" t="str">
        <f t="shared" si="15"/>
        <v/>
      </c>
      <c r="Q902" s="39"/>
      <c r="T902" s="1"/>
    </row>
    <row r="903" spans="1:20" x14ac:dyDescent="0.2">
      <c r="A903" t="str">
        <f t="shared" si="15"/>
        <v/>
      </c>
      <c r="Q903" s="39"/>
      <c r="T903" s="1"/>
    </row>
    <row r="904" spans="1:20" x14ac:dyDescent="0.2">
      <c r="A904" t="str">
        <f t="shared" si="15"/>
        <v/>
      </c>
      <c r="Q904" s="39"/>
      <c r="T904" s="1"/>
    </row>
    <row r="905" spans="1:20" x14ac:dyDescent="0.2">
      <c r="A905" t="str">
        <f t="shared" si="15"/>
        <v/>
      </c>
      <c r="Q905" s="39"/>
      <c r="T905" s="1"/>
    </row>
    <row r="906" spans="1:20" x14ac:dyDescent="0.2">
      <c r="A906" t="str">
        <f t="shared" si="15"/>
        <v/>
      </c>
      <c r="Q906" s="39"/>
      <c r="T906" s="1"/>
    </row>
    <row r="907" spans="1:20" x14ac:dyDescent="0.2">
      <c r="A907" t="str">
        <f t="shared" si="15"/>
        <v/>
      </c>
      <c r="Q907" s="39"/>
      <c r="T907" s="1"/>
    </row>
    <row r="908" spans="1:20" x14ac:dyDescent="0.2">
      <c r="A908" t="str">
        <f t="shared" si="15"/>
        <v/>
      </c>
      <c r="Q908" s="39"/>
      <c r="T908" s="1"/>
    </row>
    <row r="909" spans="1:20" x14ac:dyDescent="0.2">
      <c r="A909" t="str">
        <f t="shared" si="15"/>
        <v/>
      </c>
      <c r="Q909" s="39"/>
      <c r="T909" s="1"/>
    </row>
    <row r="910" spans="1:20" x14ac:dyDescent="0.2">
      <c r="A910" t="str">
        <f t="shared" si="15"/>
        <v/>
      </c>
      <c r="Q910" s="39"/>
      <c r="T910" s="1"/>
    </row>
    <row r="911" spans="1:20" x14ac:dyDescent="0.2">
      <c r="A911" t="str">
        <f t="shared" si="15"/>
        <v/>
      </c>
      <c r="Q911" s="39"/>
      <c r="T911" s="1"/>
    </row>
    <row r="912" spans="1:20" x14ac:dyDescent="0.2">
      <c r="A912" t="str">
        <f t="shared" si="15"/>
        <v/>
      </c>
      <c r="Q912" s="39"/>
      <c r="T912" s="1"/>
    </row>
    <row r="913" spans="1:20" x14ac:dyDescent="0.2">
      <c r="A913" t="str">
        <f t="shared" si="15"/>
        <v/>
      </c>
      <c r="Q913" s="39"/>
      <c r="T913" s="1"/>
    </row>
    <row r="914" spans="1:20" x14ac:dyDescent="0.2">
      <c r="A914" t="str">
        <f t="shared" si="15"/>
        <v/>
      </c>
      <c r="Q914" s="39"/>
      <c r="T914" s="1"/>
    </row>
    <row r="915" spans="1:20" x14ac:dyDescent="0.2">
      <c r="A915" t="str">
        <f t="shared" si="15"/>
        <v/>
      </c>
      <c r="Q915" s="39"/>
      <c r="T915" s="1"/>
    </row>
    <row r="916" spans="1:20" x14ac:dyDescent="0.2">
      <c r="A916" t="str">
        <f t="shared" si="15"/>
        <v/>
      </c>
      <c r="Q916" s="39"/>
      <c r="T916" s="1"/>
    </row>
    <row r="917" spans="1:20" x14ac:dyDescent="0.2">
      <c r="A917" t="str">
        <f t="shared" si="15"/>
        <v/>
      </c>
      <c r="Q917" s="39"/>
      <c r="T917" s="1"/>
    </row>
    <row r="918" spans="1:20" x14ac:dyDescent="0.2">
      <c r="A918" t="str">
        <f t="shared" si="15"/>
        <v/>
      </c>
      <c r="Q918" s="39"/>
      <c r="T918" s="1"/>
    </row>
    <row r="919" spans="1:20" x14ac:dyDescent="0.2">
      <c r="A919" t="str">
        <f t="shared" si="15"/>
        <v/>
      </c>
      <c r="Q919" s="39"/>
      <c r="T919" s="1"/>
    </row>
    <row r="920" spans="1:20" x14ac:dyDescent="0.2">
      <c r="A920" t="str">
        <f t="shared" si="15"/>
        <v/>
      </c>
      <c r="Q920" s="39"/>
      <c r="T920" s="1"/>
    </row>
    <row r="921" spans="1:20" x14ac:dyDescent="0.2">
      <c r="A921" t="str">
        <f t="shared" si="15"/>
        <v/>
      </c>
      <c r="Q921" s="39"/>
      <c r="T921" s="1"/>
    </row>
    <row r="922" spans="1:20" x14ac:dyDescent="0.2">
      <c r="A922" t="str">
        <f t="shared" si="15"/>
        <v/>
      </c>
      <c r="Q922" s="39"/>
      <c r="T922" s="1"/>
    </row>
    <row r="923" spans="1:20" x14ac:dyDescent="0.2">
      <c r="A923" t="str">
        <f t="shared" si="15"/>
        <v/>
      </c>
      <c r="Q923" s="39"/>
      <c r="T923" s="1"/>
    </row>
    <row r="924" spans="1:20" x14ac:dyDescent="0.2">
      <c r="A924" t="str">
        <f t="shared" si="15"/>
        <v/>
      </c>
      <c r="Q924" s="39"/>
      <c r="T924" s="1"/>
    </row>
    <row r="925" spans="1:20" x14ac:dyDescent="0.2">
      <c r="A925" t="str">
        <f t="shared" si="15"/>
        <v/>
      </c>
      <c r="Q925" s="39"/>
      <c r="T925" s="1"/>
    </row>
    <row r="926" spans="1:20" x14ac:dyDescent="0.2">
      <c r="A926" t="str">
        <f t="shared" si="15"/>
        <v/>
      </c>
      <c r="Q926" s="39"/>
      <c r="T926" s="1"/>
    </row>
    <row r="927" spans="1:20" x14ac:dyDescent="0.2">
      <c r="A927" t="str">
        <f t="shared" si="15"/>
        <v/>
      </c>
      <c r="Q927" s="39"/>
      <c r="T927" s="1"/>
    </row>
    <row r="928" spans="1:20" x14ac:dyDescent="0.2">
      <c r="A928" t="str">
        <f t="shared" si="15"/>
        <v/>
      </c>
      <c r="Q928" s="39"/>
      <c r="T928" s="1"/>
    </row>
    <row r="929" spans="1:20" x14ac:dyDescent="0.2">
      <c r="A929" t="str">
        <f t="shared" si="15"/>
        <v/>
      </c>
      <c r="Q929" s="39"/>
      <c r="T929" s="1"/>
    </row>
    <row r="930" spans="1:20" x14ac:dyDescent="0.2">
      <c r="A930" t="str">
        <f t="shared" si="15"/>
        <v/>
      </c>
      <c r="Q930" s="39"/>
      <c r="T930" s="1"/>
    </row>
    <row r="931" spans="1:20" x14ac:dyDescent="0.2">
      <c r="A931" t="str">
        <f t="shared" si="15"/>
        <v/>
      </c>
      <c r="Q931" s="39"/>
      <c r="T931" s="1"/>
    </row>
    <row r="932" spans="1:20" x14ac:dyDescent="0.2">
      <c r="A932" t="str">
        <f t="shared" si="15"/>
        <v/>
      </c>
      <c r="Q932" s="39"/>
      <c r="T932" s="1"/>
    </row>
    <row r="933" spans="1:20" x14ac:dyDescent="0.2">
      <c r="A933" t="str">
        <f t="shared" si="15"/>
        <v/>
      </c>
      <c r="Q933" s="39"/>
      <c r="T933" s="1"/>
    </row>
    <row r="934" spans="1:20" x14ac:dyDescent="0.2">
      <c r="A934" t="str">
        <f t="shared" si="15"/>
        <v/>
      </c>
      <c r="Q934" s="39"/>
      <c r="T934" s="1"/>
    </row>
    <row r="935" spans="1:20" x14ac:dyDescent="0.2">
      <c r="A935" t="str">
        <f t="shared" si="15"/>
        <v/>
      </c>
      <c r="Q935" s="39"/>
      <c r="T935" s="1"/>
    </row>
    <row r="936" spans="1:20" x14ac:dyDescent="0.2">
      <c r="A936" t="str">
        <f t="shared" si="15"/>
        <v/>
      </c>
      <c r="Q936" s="39"/>
      <c r="T936" s="1"/>
    </row>
    <row r="937" spans="1:20" x14ac:dyDescent="0.2">
      <c r="A937" t="str">
        <f t="shared" si="15"/>
        <v/>
      </c>
      <c r="Q937" s="39"/>
      <c r="T937" s="1"/>
    </row>
    <row r="938" spans="1:20" x14ac:dyDescent="0.2">
      <c r="A938" t="str">
        <f t="shared" si="15"/>
        <v/>
      </c>
      <c r="Q938" s="39"/>
      <c r="T938" s="1"/>
    </row>
    <row r="939" spans="1:20" x14ac:dyDescent="0.2">
      <c r="A939" t="str">
        <f t="shared" si="15"/>
        <v/>
      </c>
      <c r="Q939" s="39"/>
      <c r="T939" s="1"/>
    </row>
    <row r="940" spans="1:20" x14ac:dyDescent="0.2">
      <c r="A940" t="str">
        <f t="shared" si="15"/>
        <v/>
      </c>
      <c r="Q940" s="39"/>
      <c r="T940" s="1"/>
    </row>
    <row r="941" spans="1:20" x14ac:dyDescent="0.2">
      <c r="A941" t="str">
        <f t="shared" si="15"/>
        <v/>
      </c>
      <c r="Q941" s="39"/>
      <c r="T941" s="1"/>
    </row>
    <row r="942" spans="1:20" x14ac:dyDescent="0.2">
      <c r="A942" t="str">
        <f t="shared" si="15"/>
        <v/>
      </c>
      <c r="Q942" s="39"/>
      <c r="T942" s="1"/>
    </row>
    <row r="943" spans="1:20" x14ac:dyDescent="0.2">
      <c r="A943" t="str">
        <f t="shared" si="15"/>
        <v/>
      </c>
      <c r="Q943" s="39"/>
      <c r="T943" s="1"/>
    </row>
    <row r="944" spans="1:20" x14ac:dyDescent="0.2">
      <c r="A944" t="str">
        <f t="shared" si="15"/>
        <v/>
      </c>
      <c r="Q944" s="39"/>
      <c r="T944" s="1"/>
    </row>
    <row r="945" spans="1:20" x14ac:dyDescent="0.2">
      <c r="A945" t="str">
        <f t="shared" si="15"/>
        <v/>
      </c>
      <c r="Q945" s="39"/>
      <c r="T945" s="1"/>
    </row>
    <row r="946" spans="1:20" x14ac:dyDescent="0.2">
      <c r="A946" t="str">
        <f t="shared" si="15"/>
        <v/>
      </c>
      <c r="Q946" s="39"/>
      <c r="T946" s="1"/>
    </row>
    <row r="947" spans="1:20" x14ac:dyDescent="0.2">
      <c r="A947" t="str">
        <f t="shared" si="15"/>
        <v/>
      </c>
      <c r="Q947" s="39"/>
      <c r="T947" s="1"/>
    </row>
    <row r="948" spans="1:20" x14ac:dyDescent="0.2">
      <c r="A948" t="str">
        <f t="shared" si="15"/>
        <v/>
      </c>
      <c r="Q948" s="39"/>
      <c r="T948" s="1"/>
    </row>
    <row r="949" spans="1:20" x14ac:dyDescent="0.2">
      <c r="A949" t="str">
        <f t="shared" si="15"/>
        <v/>
      </c>
      <c r="Q949" s="39"/>
      <c r="T949" s="1"/>
    </row>
    <row r="950" spans="1:20" x14ac:dyDescent="0.2">
      <c r="A950" t="str">
        <f t="shared" si="15"/>
        <v/>
      </c>
      <c r="Q950" s="39"/>
      <c r="T950" s="1"/>
    </row>
    <row r="951" spans="1:20" x14ac:dyDescent="0.2">
      <c r="A951" t="str">
        <f t="shared" si="15"/>
        <v/>
      </c>
      <c r="Q951" s="39"/>
      <c r="T951" s="1"/>
    </row>
    <row r="952" spans="1:20" x14ac:dyDescent="0.2">
      <c r="A952" t="str">
        <f t="shared" si="15"/>
        <v/>
      </c>
      <c r="Q952" s="39"/>
      <c r="T952" s="1"/>
    </row>
    <row r="953" spans="1:20" x14ac:dyDescent="0.2">
      <c r="A953" t="str">
        <f t="shared" si="15"/>
        <v/>
      </c>
      <c r="Q953" s="39"/>
      <c r="T953" s="1"/>
    </row>
    <row r="954" spans="1:20" x14ac:dyDescent="0.2">
      <c r="A954" t="str">
        <f t="shared" si="15"/>
        <v/>
      </c>
      <c r="Q954" s="39"/>
      <c r="T954" s="1"/>
    </row>
    <row r="955" spans="1:20" x14ac:dyDescent="0.2">
      <c r="A955" t="str">
        <f t="shared" si="15"/>
        <v/>
      </c>
      <c r="Q955" s="39"/>
      <c r="T955" s="1"/>
    </row>
    <row r="956" spans="1:20" x14ac:dyDescent="0.2">
      <c r="A956" t="str">
        <f t="shared" si="15"/>
        <v/>
      </c>
      <c r="Q956" s="39"/>
      <c r="T956" s="1"/>
    </row>
    <row r="957" spans="1:20" x14ac:dyDescent="0.2">
      <c r="A957" t="str">
        <f t="shared" si="15"/>
        <v/>
      </c>
      <c r="Q957" s="39"/>
      <c r="T957" s="1"/>
    </row>
    <row r="958" spans="1:20" x14ac:dyDescent="0.2">
      <c r="A958" t="str">
        <f t="shared" si="15"/>
        <v/>
      </c>
      <c r="Q958" s="39"/>
      <c r="T958" s="1"/>
    </row>
    <row r="959" spans="1:20" x14ac:dyDescent="0.2">
      <c r="A959" t="str">
        <f t="shared" si="15"/>
        <v/>
      </c>
      <c r="Q959" s="39"/>
      <c r="T959" s="1"/>
    </row>
    <row r="960" spans="1:20" x14ac:dyDescent="0.2">
      <c r="A960" t="str">
        <f t="shared" si="15"/>
        <v/>
      </c>
      <c r="Q960" s="39"/>
      <c r="T960" s="1"/>
    </row>
    <row r="961" spans="1:20" x14ac:dyDescent="0.2">
      <c r="A961" t="str">
        <f t="shared" si="15"/>
        <v/>
      </c>
      <c r="Q961" s="39"/>
      <c r="T961" s="1"/>
    </row>
    <row r="962" spans="1:20" x14ac:dyDescent="0.2">
      <c r="A962" t="str">
        <f t="shared" si="15"/>
        <v/>
      </c>
      <c r="Q962" s="39"/>
      <c r="T962" s="1"/>
    </row>
    <row r="963" spans="1:20" x14ac:dyDescent="0.2">
      <c r="A963" t="str">
        <f t="shared" si="15"/>
        <v/>
      </c>
      <c r="Q963" s="39"/>
      <c r="T963" s="1"/>
    </row>
    <row r="964" spans="1:20" x14ac:dyDescent="0.2">
      <c r="A964" t="str">
        <f t="shared" ref="A964:A1001" si="16">B966&amp;C966</f>
        <v/>
      </c>
      <c r="Q964" s="39"/>
      <c r="T964" s="1"/>
    </row>
    <row r="965" spans="1:20" x14ac:dyDescent="0.2">
      <c r="A965" t="str">
        <f t="shared" si="16"/>
        <v/>
      </c>
      <c r="Q965" s="39"/>
      <c r="T965" s="1"/>
    </row>
    <row r="966" spans="1:20" x14ac:dyDescent="0.2">
      <c r="A966" t="str">
        <f t="shared" si="16"/>
        <v/>
      </c>
      <c r="Q966" s="39"/>
      <c r="T966" s="1"/>
    </row>
    <row r="967" spans="1:20" x14ac:dyDescent="0.2">
      <c r="A967" t="str">
        <f t="shared" si="16"/>
        <v/>
      </c>
      <c r="Q967" s="39"/>
      <c r="T967" s="1"/>
    </row>
    <row r="968" spans="1:20" x14ac:dyDescent="0.2">
      <c r="A968" t="str">
        <f t="shared" si="16"/>
        <v/>
      </c>
      <c r="Q968" s="39"/>
      <c r="T968" s="1"/>
    </row>
    <row r="969" spans="1:20" x14ac:dyDescent="0.2">
      <c r="A969" t="str">
        <f t="shared" si="16"/>
        <v/>
      </c>
      <c r="Q969" s="39"/>
      <c r="T969" s="1"/>
    </row>
    <row r="970" spans="1:20" x14ac:dyDescent="0.2">
      <c r="A970" t="str">
        <f t="shared" si="16"/>
        <v/>
      </c>
      <c r="Q970" s="39"/>
      <c r="T970" s="1"/>
    </row>
    <row r="971" spans="1:20" x14ac:dyDescent="0.2">
      <c r="A971" t="str">
        <f t="shared" si="16"/>
        <v/>
      </c>
      <c r="Q971" s="39"/>
      <c r="T971" s="1"/>
    </row>
    <row r="972" spans="1:20" x14ac:dyDescent="0.2">
      <c r="A972" t="str">
        <f t="shared" si="16"/>
        <v/>
      </c>
      <c r="Q972" s="39"/>
      <c r="T972" s="1"/>
    </row>
    <row r="973" spans="1:20" x14ac:dyDescent="0.2">
      <c r="A973" t="str">
        <f t="shared" si="16"/>
        <v/>
      </c>
      <c r="Q973" s="39"/>
      <c r="T973" s="1"/>
    </row>
    <row r="974" spans="1:20" x14ac:dyDescent="0.2">
      <c r="A974" t="str">
        <f t="shared" si="16"/>
        <v/>
      </c>
      <c r="Q974" s="39"/>
      <c r="T974" s="1"/>
    </row>
    <row r="975" spans="1:20" x14ac:dyDescent="0.2">
      <c r="A975" t="str">
        <f t="shared" si="16"/>
        <v/>
      </c>
      <c r="Q975" s="39"/>
      <c r="T975" s="1"/>
    </row>
    <row r="976" spans="1:20" x14ac:dyDescent="0.2">
      <c r="A976" t="str">
        <f t="shared" si="16"/>
        <v/>
      </c>
      <c r="Q976" s="39"/>
      <c r="T976" s="1"/>
    </row>
    <row r="977" spans="1:20" x14ac:dyDescent="0.2">
      <c r="A977" t="str">
        <f t="shared" si="16"/>
        <v/>
      </c>
      <c r="Q977" s="39"/>
      <c r="T977" s="1"/>
    </row>
    <row r="978" spans="1:20" x14ac:dyDescent="0.2">
      <c r="A978" t="str">
        <f t="shared" si="16"/>
        <v/>
      </c>
      <c r="Q978" s="39"/>
      <c r="T978" s="1"/>
    </row>
    <row r="979" spans="1:20" x14ac:dyDescent="0.2">
      <c r="A979" t="str">
        <f t="shared" si="16"/>
        <v/>
      </c>
      <c r="Q979" s="39"/>
      <c r="T979" s="1"/>
    </row>
    <row r="980" spans="1:20" x14ac:dyDescent="0.2">
      <c r="A980" t="str">
        <f t="shared" si="16"/>
        <v/>
      </c>
      <c r="Q980" s="39"/>
      <c r="T980" s="1"/>
    </row>
    <row r="981" spans="1:20" x14ac:dyDescent="0.2">
      <c r="A981" t="str">
        <f t="shared" si="16"/>
        <v/>
      </c>
      <c r="Q981" s="39"/>
      <c r="T981" s="1"/>
    </row>
    <row r="982" spans="1:20" x14ac:dyDescent="0.2">
      <c r="A982" t="str">
        <f t="shared" si="16"/>
        <v/>
      </c>
      <c r="Q982" s="39"/>
      <c r="T982" s="1"/>
    </row>
    <row r="983" spans="1:20" x14ac:dyDescent="0.2">
      <c r="A983" t="str">
        <f t="shared" si="16"/>
        <v/>
      </c>
      <c r="Q983" s="39"/>
      <c r="T983" s="1"/>
    </row>
    <row r="984" spans="1:20" x14ac:dyDescent="0.2">
      <c r="A984" t="str">
        <f t="shared" si="16"/>
        <v/>
      </c>
      <c r="Q984" s="39"/>
      <c r="T984" s="1"/>
    </row>
    <row r="985" spans="1:20" x14ac:dyDescent="0.2">
      <c r="A985" t="str">
        <f t="shared" si="16"/>
        <v/>
      </c>
      <c r="Q985" s="39"/>
      <c r="T985" s="1"/>
    </row>
    <row r="986" spans="1:20" x14ac:dyDescent="0.2">
      <c r="A986" t="str">
        <f t="shared" si="16"/>
        <v/>
      </c>
      <c r="Q986" s="39"/>
      <c r="T986" s="1"/>
    </row>
    <row r="987" spans="1:20" x14ac:dyDescent="0.2">
      <c r="A987" t="str">
        <f t="shared" si="16"/>
        <v/>
      </c>
      <c r="Q987" s="39"/>
      <c r="T987" s="1"/>
    </row>
    <row r="988" spans="1:20" x14ac:dyDescent="0.2">
      <c r="A988" t="str">
        <f t="shared" si="16"/>
        <v/>
      </c>
      <c r="Q988" s="39"/>
      <c r="T988" s="1"/>
    </row>
    <row r="989" spans="1:20" x14ac:dyDescent="0.2">
      <c r="A989" t="str">
        <f t="shared" si="16"/>
        <v/>
      </c>
      <c r="Q989" s="39"/>
      <c r="T989" s="1"/>
    </row>
    <row r="990" spans="1:20" x14ac:dyDescent="0.2">
      <c r="A990" t="str">
        <f t="shared" si="16"/>
        <v/>
      </c>
      <c r="Q990" s="39"/>
      <c r="T990" s="1"/>
    </row>
    <row r="991" spans="1:20" x14ac:dyDescent="0.2">
      <c r="A991" t="str">
        <f t="shared" si="16"/>
        <v/>
      </c>
      <c r="Q991" s="39"/>
      <c r="T991" s="1"/>
    </row>
    <row r="992" spans="1:20" x14ac:dyDescent="0.2">
      <c r="A992" t="str">
        <f t="shared" si="16"/>
        <v/>
      </c>
      <c r="Q992" s="39"/>
      <c r="T992" s="1"/>
    </row>
    <row r="993" spans="1:20" x14ac:dyDescent="0.2">
      <c r="A993" t="str">
        <f t="shared" si="16"/>
        <v/>
      </c>
      <c r="Q993" s="39"/>
      <c r="T993" s="1"/>
    </row>
    <row r="994" spans="1:20" x14ac:dyDescent="0.2">
      <c r="A994" t="str">
        <f t="shared" si="16"/>
        <v/>
      </c>
      <c r="Q994" s="39"/>
      <c r="T994" s="1"/>
    </row>
    <row r="995" spans="1:20" x14ac:dyDescent="0.2">
      <c r="A995" t="str">
        <f t="shared" si="16"/>
        <v/>
      </c>
      <c r="Q995" s="39"/>
      <c r="T995" s="1"/>
    </row>
    <row r="996" spans="1:20" x14ac:dyDescent="0.2">
      <c r="A996" t="str">
        <f t="shared" si="16"/>
        <v/>
      </c>
      <c r="Q996" s="39"/>
      <c r="T996" s="1"/>
    </row>
    <row r="997" spans="1:20" x14ac:dyDescent="0.2">
      <c r="A997" t="str">
        <f t="shared" si="16"/>
        <v/>
      </c>
      <c r="Q997" s="39"/>
      <c r="T997" s="1"/>
    </row>
    <row r="998" spans="1:20" x14ac:dyDescent="0.2">
      <c r="A998" t="str">
        <f t="shared" si="16"/>
        <v/>
      </c>
      <c r="Q998" s="39"/>
      <c r="T998" s="1"/>
    </row>
    <row r="999" spans="1:20" x14ac:dyDescent="0.2">
      <c r="A999" t="str">
        <f t="shared" si="16"/>
        <v/>
      </c>
      <c r="Q999" s="39"/>
      <c r="T999" s="1"/>
    </row>
    <row r="1000" spans="1:20" x14ac:dyDescent="0.2">
      <c r="A1000" t="str">
        <f t="shared" si="16"/>
        <v/>
      </c>
      <c r="Q1000" s="39"/>
      <c r="T1000" s="1"/>
    </row>
    <row r="1001" spans="1:20" x14ac:dyDescent="0.2">
      <c r="A1001" t="str">
        <f t="shared" si="1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30" priority="4" operator="containsText" text="marathon">
      <formula>NOT(ISERROR(SEARCH("marathon",C2)))</formula>
    </cfRule>
    <cfRule type="containsText" dxfId="29" priority="5" operator="containsText" text="race-walking">
      <formula>NOT(ISERROR(SEARCH("race-walking",C2)))</formula>
    </cfRule>
  </conditionalFormatting>
  <conditionalFormatting sqref="D2">
    <cfRule type="containsText" dxfId="28" priority="2" operator="containsText" text="marathon">
      <formula>NOT(ISERROR(SEARCH("marathon",D2)))</formula>
    </cfRule>
    <cfRule type="containsText" dxfId="27" priority="3" operator="containsText" text="race-walking">
      <formula>NOT(ISERROR(SEARCH("race-walking",D2)))</formula>
    </cfRule>
  </conditionalFormatting>
  <conditionalFormatting sqref="T2:T1048576">
    <cfRule type="containsText" dxfId="26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T3881"/>
  <sheetViews>
    <sheetView workbookViewId="0">
      <selection activeCell="R426" sqref="R426"/>
    </sheetView>
  </sheetViews>
  <sheetFormatPr baseColWidth="10" defaultRowHeight="16" x14ac:dyDescent="0.2"/>
  <cols>
    <col min="1" max="1" width="5.33203125" bestFit="1" customWidth="1"/>
    <col min="2" max="2" width="45.1640625" bestFit="1" customWidth="1"/>
    <col min="3" max="3" width="17" bestFit="1" customWidth="1"/>
    <col min="4" max="4" width="10" bestFit="1" customWidth="1"/>
    <col min="5" max="5" width="5.1640625" bestFit="1" customWidth="1"/>
    <col min="6" max="6" width="10" bestFit="1" customWidth="1"/>
    <col min="7" max="7" width="4.1640625" style="2" bestFit="1" customWidth="1"/>
    <col min="8" max="8" width="9.1640625" style="2" customWidth="1"/>
    <col min="9" max="9" width="10.83203125" style="2"/>
    <col min="10" max="10" width="11.83203125" style="2" customWidth="1"/>
    <col min="11" max="11" width="8.5" style="2" customWidth="1"/>
    <col min="15" max="15" width="21" customWidth="1"/>
    <col min="16" max="16" width="11.1640625" style="2" customWidth="1"/>
    <col min="17" max="17" width="11" style="39" customWidth="1"/>
    <col min="18" max="18" width="10.83203125" style="4"/>
  </cols>
  <sheetData>
    <row r="1" spans="1:20" ht="21" x14ac:dyDescent="0.25">
      <c r="A1" s="172" t="s">
        <v>4523</v>
      </c>
      <c r="B1" s="173"/>
      <c r="C1" s="173"/>
      <c r="D1" s="173"/>
      <c r="E1" s="173"/>
      <c r="F1" s="173"/>
      <c r="G1" s="174"/>
      <c r="K1" s="97" t="s">
        <v>4522</v>
      </c>
      <c r="L1" s="96"/>
      <c r="M1" s="96"/>
      <c r="N1" s="96"/>
      <c r="O1" s="96"/>
      <c r="P1" s="96"/>
      <c r="Q1" s="134"/>
      <c r="R1" s="96"/>
    </row>
    <row r="2" spans="1:20" ht="47" customHeight="1" x14ac:dyDescent="0.2">
      <c r="A2" s="137" t="s">
        <v>2721</v>
      </c>
      <c r="B2" s="138" t="s">
        <v>2722</v>
      </c>
      <c r="C2" s="138" t="s">
        <v>6</v>
      </c>
      <c r="D2" s="139" t="s">
        <v>0</v>
      </c>
      <c r="E2" s="139" t="s">
        <v>976</v>
      </c>
      <c r="F2" s="139" t="s">
        <v>5048</v>
      </c>
      <c r="G2" s="140" t="s">
        <v>4521</v>
      </c>
      <c r="H2" s="141" t="s">
        <v>831</v>
      </c>
      <c r="I2" s="142" t="s">
        <v>976</v>
      </c>
      <c r="J2" s="143" t="s">
        <v>4519</v>
      </c>
      <c r="K2" s="169" t="s">
        <v>4524</v>
      </c>
      <c r="L2" s="170"/>
      <c r="M2" s="170"/>
      <c r="N2" s="171"/>
      <c r="O2" s="86" t="s">
        <v>4531</v>
      </c>
      <c r="P2" s="76" t="s">
        <v>4520</v>
      </c>
      <c r="Q2" s="76" t="s">
        <v>4527</v>
      </c>
      <c r="R2" s="76" t="s">
        <v>4518</v>
      </c>
    </row>
    <row r="3" spans="1:20" x14ac:dyDescent="0.2">
      <c r="A3" t="s">
        <v>1635</v>
      </c>
      <c r="B3" t="s">
        <v>5081</v>
      </c>
      <c r="C3" s="5" t="s">
        <v>25</v>
      </c>
      <c r="D3" s="5">
        <v>37062</v>
      </c>
      <c r="E3">
        <v>1040</v>
      </c>
      <c r="F3" s="5">
        <v>44646</v>
      </c>
      <c r="G3" s="2">
        <v>86</v>
      </c>
      <c r="H3" s="2" t="str">
        <f t="shared" ref="H3:H66" si="0">B3&amp;C3</f>
        <v>Darion SKERRITT200m</v>
      </c>
      <c r="I3" s="2">
        <f t="shared" ref="I3:I66" si="1">E3</f>
        <v>1040</v>
      </c>
      <c r="J3" s="136" cm="1">
        <f t="array" ref="J3">MAX(IF($H$3:$H$4000=$H3,$I$3:$I$4000))</f>
        <v>1040</v>
      </c>
      <c r="K3" s="2" t="str" cm="1">
        <f t="array" ref="K3:N3165">_xlfn.UNIQUE(A3:D3881,FALSE,FALSE)</f>
        <v>ANT</v>
      </c>
      <c r="L3" t="str">
        <v>Darion SKERRITT</v>
      </c>
      <c r="M3" s="94" t="str">
        <v>200m</v>
      </c>
      <c r="N3" s="94">
        <v>37062</v>
      </c>
      <c r="O3" s="94" t="str">
        <f>L3&amp;M3</f>
        <v>Darion SKERRITT200m</v>
      </c>
      <c r="P3" s="2">
        <f>VLOOKUP(L3&amp;M3,$H$3:$J$3881,3,FALSE)</f>
        <v>1040</v>
      </c>
      <c r="Q3" s="79">
        <f>COUNTIFS($M$3:$M$3165,M3,$P$3:$P$3165,"&gt;"&amp;P3)+1</f>
        <v>169</v>
      </c>
      <c r="R3" s="79" t="str">
        <f>IFERROR(IF(K3="AUS",COUNTIFS($K$3:$K$3165,"AUS",$M$3:$M$3165,M3,$P$3:$P$3165,"&gt;"&amp;P3)+1,""),"")</f>
        <v/>
      </c>
    </row>
    <row r="4" spans="1:20" x14ac:dyDescent="0.2">
      <c r="A4" t="s">
        <v>1635</v>
      </c>
      <c r="B4" s="5" t="s">
        <v>4943</v>
      </c>
      <c r="C4" s="5" t="s">
        <v>37</v>
      </c>
      <c r="D4" s="5">
        <v>36985</v>
      </c>
      <c r="E4">
        <v>973</v>
      </c>
      <c r="F4" s="5">
        <v>44639</v>
      </c>
      <c r="G4" s="2">
        <v>90</v>
      </c>
      <c r="H4" s="2" t="str">
        <f t="shared" si="0"/>
        <v>Sheldon NOBLElong-jump</v>
      </c>
      <c r="I4" s="2">
        <f t="shared" si="1"/>
        <v>973</v>
      </c>
      <c r="J4" s="136" cm="1">
        <f t="array" ref="J4">MAX(IF($H$3:$H$4000=$H4,$I$3:$I$4000))</f>
        <v>973</v>
      </c>
      <c r="K4" s="2" t="str">
        <v>ANT</v>
      </c>
      <c r="L4" t="str">
        <v>Sheldon NOBLE</v>
      </c>
      <c r="M4" s="94" t="str">
        <v>long-jump</v>
      </c>
      <c r="N4" s="94">
        <v>36985</v>
      </c>
      <c r="O4" s="94" t="str">
        <f t="shared" ref="O4:O67" si="2">L4&amp;M4</f>
        <v>Sheldon NOBLElong-jump</v>
      </c>
      <c r="P4" s="2">
        <f t="shared" ref="P4:P67" si="3">VLOOKUP(L4&amp;M4,$H$3:$J$3881,3,FALSE)</f>
        <v>973</v>
      </c>
      <c r="Q4" s="79">
        <f t="shared" ref="Q4:Q67" si="4">COUNTIFS($M$3:$M$3165,M4,$P$3:$P$3165,"&gt;"&amp;P4)+1</f>
        <v>145</v>
      </c>
      <c r="R4" s="79" t="str">
        <f t="shared" ref="R4:R67" si="5">IFERROR(IF(K4="AUS",COUNTIFS($K$3:$K$3165,"AUS",$M$3:$M$3165,M4,$P$3:$P$3165,"&gt;"&amp;P4)+1,""),"")</f>
        <v/>
      </c>
    </row>
    <row r="5" spans="1:20" x14ac:dyDescent="0.2">
      <c r="A5" t="s">
        <v>1635</v>
      </c>
      <c r="B5" t="s">
        <v>3996</v>
      </c>
      <c r="C5" s="5" t="s">
        <v>38</v>
      </c>
      <c r="D5" s="6">
        <v>37137</v>
      </c>
      <c r="E5">
        <v>986</v>
      </c>
      <c r="F5" s="5">
        <v>44639</v>
      </c>
      <c r="G5" s="2">
        <v>39</v>
      </c>
      <c r="H5" s="2" t="str">
        <f t="shared" si="0"/>
        <v>Taeco O'GARROtriple-jump</v>
      </c>
      <c r="I5" s="2">
        <f t="shared" si="1"/>
        <v>986</v>
      </c>
      <c r="J5" s="136" cm="1">
        <f t="array" ref="J5">MAX(IF($H$3:$H$4000=$H5,$I$3:$I$4000))</f>
        <v>1034</v>
      </c>
      <c r="K5" s="2" t="str">
        <v>ANT</v>
      </c>
      <c r="L5" t="str">
        <v>Taeco O'GARRO</v>
      </c>
      <c r="M5" s="94" t="str">
        <v>triple-jump</v>
      </c>
      <c r="N5" s="94">
        <v>37137</v>
      </c>
      <c r="O5" s="94" t="str">
        <f t="shared" si="2"/>
        <v>Taeco O'GARROtriple-jump</v>
      </c>
      <c r="P5" s="2">
        <f t="shared" si="3"/>
        <v>1034</v>
      </c>
      <c r="Q5" s="79">
        <f t="shared" si="4"/>
        <v>76</v>
      </c>
      <c r="R5" s="79" t="str">
        <f t="shared" si="5"/>
        <v/>
      </c>
    </row>
    <row r="6" spans="1:20" x14ac:dyDescent="0.2">
      <c r="A6" t="s">
        <v>1635</v>
      </c>
      <c r="B6" t="s">
        <v>3996</v>
      </c>
      <c r="C6" s="5" t="s">
        <v>38</v>
      </c>
      <c r="D6" s="5">
        <v>37137</v>
      </c>
      <c r="E6">
        <v>1034</v>
      </c>
      <c r="F6" s="5">
        <v>44318</v>
      </c>
      <c r="G6" s="2">
        <v>67</v>
      </c>
      <c r="H6" s="2" t="str">
        <f t="shared" si="0"/>
        <v>Taeco O'GARROtriple-jump</v>
      </c>
      <c r="I6" s="2">
        <f t="shared" si="1"/>
        <v>1034</v>
      </c>
      <c r="J6" s="136" cm="1">
        <f t="array" ref="J6">MAX(IF($H$3:$H$4000=$H6,$I$3:$I$4000))</f>
        <v>1034</v>
      </c>
      <c r="K6" s="2" t="str">
        <v>ANT</v>
      </c>
      <c r="L6" t="str">
        <v>Tahir WALSH</v>
      </c>
      <c r="M6" s="94" t="str">
        <v>100m</v>
      </c>
      <c r="N6" s="94">
        <v>34389</v>
      </c>
      <c r="O6" s="94" t="str">
        <f t="shared" si="2"/>
        <v>Tahir WALSH100m</v>
      </c>
      <c r="P6" s="2">
        <f t="shared" si="3"/>
        <v>1152</v>
      </c>
      <c r="Q6" s="79">
        <f t="shared" si="4"/>
        <v>42</v>
      </c>
      <c r="R6" s="79" t="str">
        <f t="shared" si="5"/>
        <v/>
      </c>
    </row>
    <row r="7" spans="1:20" x14ac:dyDescent="0.2">
      <c r="A7" t="s">
        <v>1635</v>
      </c>
      <c r="B7" t="s">
        <v>3284</v>
      </c>
      <c r="C7" s="5" t="s">
        <v>2</v>
      </c>
      <c r="D7" s="5">
        <v>34389</v>
      </c>
      <c r="E7">
        <v>1152</v>
      </c>
      <c r="F7" s="5">
        <v>44310</v>
      </c>
      <c r="G7" s="2">
        <v>37</v>
      </c>
      <c r="H7" s="2" t="str">
        <f t="shared" si="0"/>
        <v>Tahir WALSH100m</v>
      </c>
      <c r="I7" s="2">
        <f t="shared" si="1"/>
        <v>1152</v>
      </c>
      <c r="J7" s="136" cm="1">
        <f t="array" ref="J7">MAX(IF($H$3:$H$4000=$H7,$I$3:$I$4000))</f>
        <v>1152</v>
      </c>
      <c r="K7" s="2" t="str">
        <v>ANT</v>
      </c>
      <c r="L7" t="str">
        <v>Cejhae GREENE</v>
      </c>
      <c r="M7" s="94" t="str">
        <v>100m</v>
      </c>
      <c r="N7" s="94">
        <v>34978</v>
      </c>
      <c r="O7" s="94" t="str">
        <f t="shared" si="2"/>
        <v>Cejhae GREENE100m</v>
      </c>
      <c r="P7" s="2">
        <f t="shared" si="3"/>
        <v>1206</v>
      </c>
      <c r="Q7" s="79">
        <f t="shared" si="4"/>
        <v>9</v>
      </c>
      <c r="R7" s="79" t="str">
        <f t="shared" si="5"/>
        <v/>
      </c>
    </row>
    <row r="8" spans="1:20" x14ac:dyDescent="0.2">
      <c r="A8" t="s">
        <v>1635</v>
      </c>
      <c r="B8" t="s">
        <v>3262</v>
      </c>
      <c r="C8" s="5" t="s">
        <v>2</v>
      </c>
      <c r="D8" s="5">
        <v>34978</v>
      </c>
      <c r="E8">
        <v>1206</v>
      </c>
      <c r="F8" s="5">
        <v>44296</v>
      </c>
      <c r="G8" s="2">
        <v>9</v>
      </c>
      <c r="H8" s="2" t="str">
        <f t="shared" si="0"/>
        <v>Cejhae GREENE100m</v>
      </c>
      <c r="I8" s="2">
        <f t="shared" si="1"/>
        <v>1206</v>
      </c>
      <c r="J8" s="136" cm="1">
        <f t="array" ref="J8">MAX(IF($H$3:$H$4000=$H8,$I$3:$I$4000))</f>
        <v>1206</v>
      </c>
      <c r="K8" s="2" t="str">
        <v>AUS</v>
      </c>
      <c r="L8" t="str">
        <v>Dylan JAMES</v>
      </c>
      <c r="M8" s="94" t="str">
        <v>triple-jump</v>
      </c>
      <c r="N8" s="94">
        <v>37317</v>
      </c>
      <c r="O8" s="94" t="str">
        <f t="shared" si="2"/>
        <v>Dylan JAMEStriple-jump</v>
      </c>
      <c r="P8" s="2">
        <f t="shared" si="3"/>
        <v>1031</v>
      </c>
      <c r="Q8" s="79">
        <f t="shared" si="4"/>
        <v>79</v>
      </c>
      <c r="R8" s="79">
        <f t="shared" si="5"/>
        <v>7</v>
      </c>
      <c r="T8" s="7" t="s">
        <v>4528</v>
      </c>
    </row>
    <row r="9" spans="1:20" x14ac:dyDescent="0.2">
      <c r="A9" t="s">
        <v>1111</v>
      </c>
      <c r="B9" t="s">
        <v>736</v>
      </c>
      <c r="C9" s="5" t="s">
        <v>38</v>
      </c>
      <c r="D9" s="5">
        <v>37317</v>
      </c>
      <c r="E9">
        <v>933</v>
      </c>
      <c r="F9" s="5">
        <v>44654</v>
      </c>
      <c r="G9" s="2">
        <v>64</v>
      </c>
      <c r="H9" s="2" t="str">
        <f t="shared" si="0"/>
        <v>Dylan JAMEStriple-jump</v>
      </c>
      <c r="I9" s="2">
        <f t="shared" si="1"/>
        <v>933</v>
      </c>
      <c r="J9" s="136" cm="1">
        <f t="array" ref="J9">MAX(IF($H$3:$H$4000=$H9,$I$3:$I$4000))</f>
        <v>1031</v>
      </c>
      <c r="K9" s="2" t="str">
        <v>AUS</v>
      </c>
      <c r="L9" t="str">
        <v>Edward GODDARD</v>
      </c>
      <c r="M9" s="94" t="str">
        <v>marathon</v>
      </c>
      <c r="N9" s="94">
        <v>35727</v>
      </c>
      <c r="O9" s="94" t="str">
        <f t="shared" si="2"/>
        <v>Edward GODDARDmarathon</v>
      </c>
      <c r="P9" s="2">
        <f t="shared" si="3"/>
        <v>1099</v>
      </c>
      <c r="Q9" s="79">
        <f t="shared" si="4"/>
        <v>128</v>
      </c>
      <c r="R9" s="79">
        <f t="shared" si="5"/>
        <v>1</v>
      </c>
    </row>
    <row r="10" spans="1:20" x14ac:dyDescent="0.2">
      <c r="A10" t="s">
        <v>1111</v>
      </c>
      <c r="B10" t="s">
        <v>1069</v>
      </c>
      <c r="C10" s="5" t="s">
        <v>82</v>
      </c>
      <c r="D10" s="6">
        <v>35727</v>
      </c>
      <c r="E10">
        <v>1099</v>
      </c>
      <c r="F10" s="5">
        <v>44654</v>
      </c>
      <c r="G10" s="2">
        <v>50</v>
      </c>
      <c r="H10" s="2" t="str">
        <f t="shared" si="0"/>
        <v>Edward GODDARDmarathon</v>
      </c>
      <c r="I10" s="2">
        <f t="shared" si="1"/>
        <v>1099</v>
      </c>
      <c r="J10" s="136" cm="1">
        <f t="array" ref="J10">MAX(IF($H$3:$H$4000=$H10,$I$3:$I$4000))</f>
        <v>1099</v>
      </c>
      <c r="K10" s="2" t="str">
        <v>AUS</v>
      </c>
      <c r="L10" t="str">
        <v>Jake DORAN</v>
      </c>
      <c r="M10" s="94" t="str">
        <v>200m</v>
      </c>
      <c r="N10" s="94">
        <v>36725</v>
      </c>
      <c r="O10" s="94" t="str">
        <f t="shared" si="2"/>
        <v>Jake DORAN200m</v>
      </c>
      <c r="P10" s="2">
        <f t="shared" si="3"/>
        <v>1107</v>
      </c>
      <c r="Q10" s="79">
        <f t="shared" si="4"/>
        <v>78</v>
      </c>
      <c r="R10" s="79">
        <f t="shared" si="5"/>
        <v>5</v>
      </c>
    </row>
    <row r="11" spans="1:20" x14ac:dyDescent="0.2">
      <c r="A11" t="s">
        <v>1111</v>
      </c>
      <c r="B11" t="s">
        <v>506</v>
      </c>
      <c r="C11" s="5" t="s">
        <v>25</v>
      </c>
      <c r="D11" s="5">
        <v>36725</v>
      </c>
      <c r="E11">
        <v>1107</v>
      </c>
      <c r="F11" s="5">
        <v>44653</v>
      </c>
      <c r="G11" s="2">
        <v>14</v>
      </c>
      <c r="H11" s="2" t="str">
        <f t="shared" si="0"/>
        <v>Jake DORAN200m</v>
      </c>
      <c r="I11" s="2">
        <f t="shared" si="1"/>
        <v>1107</v>
      </c>
      <c r="J11" s="136" cm="1">
        <f t="array" ref="J11">MAX(IF($H$3:$H$4000=$H11,$I$3:$I$4000))</f>
        <v>1107</v>
      </c>
      <c r="K11" s="2" t="str">
        <v>AUS</v>
      </c>
      <c r="L11" t="str">
        <v>Charlie HUNTER</v>
      </c>
      <c r="M11" s="94" t="str">
        <v>800m</v>
      </c>
      <c r="N11" s="94">
        <v>35266</v>
      </c>
      <c r="O11" s="94" t="str">
        <f t="shared" si="2"/>
        <v>Charlie HUNTER800m</v>
      </c>
      <c r="P11" s="2">
        <f t="shared" si="3"/>
        <v>1193</v>
      </c>
      <c r="Q11" s="79">
        <f t="shared" si="4"/>
        <v>15</v>
      </c>
      <c r="R11" s="79">
        <f t="shared" si="5"/>
        <v>2</v>
      </c>
    </row>
    <row r="12" spans="1:20" x14ac:dyDescent="0.2">
      <c r="A12" t="s">
        <v>1111</v>
      </c>
      <c r="B12" t="s">
        <v>601</v>
      </c>
      <c r="C12" s="5" t="s">
        <v>27</v>
      </c>
      <c r="D12" s="5">
        <v>35266</v>
      </c>
      <c r="E12">
        <v>1046</v>
      </c>
      <c r="F12" s="5">
        <v>44653</v>
      </c>
      <c r="G12" s="2">
        <v>73</v>
      </c>
      <c r="H12" s="2" t="str">
        <f t="shared" si="0"/>
        <v>Charlie HUNTER800m</v>
      </c>
      <c r="I12" s="2">
        <f t="shared" si="1"/>
        <v>1046</v>
      </c>
      <c r="J12" s="136" cm="1">
        <f t="array" ref="J12">MAX(IF($H$3:$H$4000=$H12,$I$3:$I$4000))</f>
        <v>1193</v>
      </c>
      <c r="K12" s="2" t="str">
        <v>AUS</v>
      </c>
      <c r="L12" t="str">
        <v>Matthew RAMSDEN</v>
      </c>
      <c r="M12" s="94" t="str">
        <v>5000m</v>
      </c>
      <c r="N12" s="94">
        <v>35634</v>
      </c>
      <c r="O12" s="94" t="str">
        <f t="shared" si="2"/>
        <v>Matthew RAMSDEN5000m</v>
      </c>
      <c r="P12" s="2">
        <f t="shared" si="3"/>
        <v>1139</v>
      </c>
      <c r="Q12" s="79">
        <f t="shared" si="4"/>
        <v>29</v>
      </c>
      <c r="R12" s="79">
        <f t="shared" si="5"/>
        <v>4</v>
      </c>
    </row>
    <row r="13" spans="1:20" x14ac:dyDescent="0.2">
      <c r="A13" t="s">
        <v>1111</v>
      </c>
      <c r="B13" t="s">
        <v>645</v>
      </c>
      <c r="C13" t="s">
        <v>29</v>
      </c>
      <c r="D13" s="5">
        <v>35634</v>
      </c>
      <c r="E13">
        <v>1065</v>
      </c>
      <c r="F13" s="5">
        <v>44653</v>
      </c>
      <c r="G13" s="2">
        <v>23</v>
      </c>
      <c r="H13" s="2" t="str">
        <f t="shared" si="0"/>
        <v>Matthew RAMSDEN5000m</v>
      </c>
      <c r="I13" s="2">
        <f t="shared" si="1"/>
        <v>1065</v>
      </c>
      <c r="J13" s="136" cm="1">
        <f t="array" ref="J13">MAX(IF($H$3:$H$4000=$H13,$I$3:$I$4000))</f>
        <v>1139</v>
      </c>
      <c r="K13" s="2" t="str">
        <v>AUS</v>
      </c>
      <c r="L13" t="str">
        <v>James HANSEN</v>
      </c>
      <c r="M13" s="94" t="str">
        <v>5000m</v>
      </c>
      <c r="N13" s="94">
        <v>34300</v>
      </c>
      <c r="O13" s="94" t="str">
        <f t="shared" si="2"/>
        <v>James HANSEN5000m</v>
      </c>
      <c r="P13" s="2">
        <f t="shared" si="3"/>
        <v>1046</v>
      </c>
      <c r="Q13" s="79">
        <f t="shared" si="4"/>
        <v>122</v>
      </c>
      <c r="R13" s="79">
        <f t="shared" si="5"/>
        <v>21</v>
      </c>
    </row>
    <row r="14" spans="1:20" x14ac:dyDescent="0.2">
      <c r="A14" t="s">
        <v>1111</v>
      </c>
      <c r="B14" t="s">
        <v>887</v>
      </c>
      <c r="C14" s="5" t="s">
        <v>29</v>
      </c>
      <c r="D14" s="5">
        <v>34300</v>
      </c>
      <c r="E14">
        <v>1046</v>
      </c>
      <c r="F14" s="5">
        <v>44653</v>
      </c>
      <c r="G14" s="2">
        <v>36</v>
      </c>
      <c r="H14" s="2" t="str">
        <f t="shared" si="0"/>
        <v>James HANSEN5000m</v>
      </c>
      <c r="I14" s="2">
        <f t="shared" si="1"/>
        <v>1046</v>
      </c>
      <c r="J14" s="136" cm="1">
        <f t="array" ref="J14">MAX(IF($H$3:$H$4000=$H14,$I$3:$I$4000))</f>
        <v>1046</v>
      </c>
      <c r="K14" s="2" t="str">
        <v>AUS</v>
      </c>
      <c r="L14" t="str">
        <v>Joshua PHILLIPS</v>
      </c>
      <c r="M14" s="94" t="str">
        <v>5000m</v>
      </c>
      <c r="N14" s="94">
        <v>36279</v>
      </c>
      <c r="O14" s="94" t="str">
        <f t="shared" si="2"/>
        <v>Joshua PHILLIPS5000m</v>
      </c>
      <c r="P14" s="2">
        <f t="shared" si="3"/>
        <v>1034</v>
      </c>
      <c r="Q14" s="79">
        <f t="shared" si="4"/>
        <v>128</v>
      </c>
      <c r="R14" s="79">
        <f t="shared" si="5"/>
        <v>24</v>
      </c>
    </row>
    <row r="15" spans="1:20" x14ac:dyDescent="0.2">
      <c r="A15" t="s">
        <v>1111</v>
      </c>
      <c r="B15" t="s">
        <v>687</v>
      </c>
      <c r="C15" s="6" t="s">
        <v>29</v>
      </c>
      <c r="D15" s="5">
        <v>36279</v>
      </c>
      <c r="E15">
        <v>1034</v>
      </c>
      <c r="F15" s="5">
        <v>44653</v>
      </c>
      <c r="G15" s="2">
        <v>42</v>
      </c>
      <c r="H15" s="2" t="str">
        <f t="shared" si="0"/>
        <v>Joshua PHILLIPS5000m</v>
      </c>
      <c r="I15" s="2">
        <f t="shared" si="1"/>
        <v>1034</v>
      </c>
      <c r="J15" s="136" cm="1">
        <f t="array" ref="J15">MAX(IF($H$3:$H$4000=$H15,$I$3:$I$4000))</f>
        <v>1034</v>
      </c>
      <c r="K15" s="2" t="str">
        <v>AUS</v>
      </c>
      <c r="L15" t="str">
        <v>Max STEVENS</v>
      </c>
      <c r="M15" s="94" t="str">
        <v>5000m</v>
      </c>
      <c r="N15" s="94">
        <v>34654</v>
      </c>
      <c r="O15" s="94" t="str">
        <f t="shared" si="2"/>
        <v>Max STEVENS5000m</v>
      </c>
      <c r="P15" s="2">
        <f t="shared" si="3"/>
        <v>1017</v>
      </c>
      <c r="Q15" s="79">
        <f t="shared" si="4"/>
        <v>139</v>
      </c>
      <c r="R15" s="79">
        <f t="shared" si="5"/>
        <v>29</v>
      </c>
    </row>
    <row r="16" spans="1:20" x14ac:dyDescent="0.2">
      <c r="A16" t="s">
        <v>1111</v>
      </c>
      <c r="B16" t="s">
        <v>674</v>
      </c>
      <c r="C16" s="5" t="s">
        <v>29</v>
      </c>
      <c r="D16" s="5">
        <v>34654</v>
      </c>
      <c r="E16">
        <v>1017</v>
      </c>
      <c r="F16" s="5">
        <v>44653</v>
      </c>
      <c r="G16" s="2">
        <v>54</v>
      </c>
      <c r="H16" s="2" t="str">
        <f t="shared" si="0"/>
        <v>Max STEVENS5000m</v>
      </c>
      <c r="I16" s="2">
        <f t="shared" si="1"/>
        <v>1017</v>
      </c>
      <c r="J16" s="136" cm="1">
        <f t="array" ref="J16">MAX(IF($H$3:$H$4000=$H16,$I$3:$I$4000))</f>
        <v>1017</v>
      </c>
      <c r="K16" s="2" t="str">
        <v>AUS</v>
      </c>
      <c r="L16" t="str">
        <v>Seth O'DONNELL</v>
      </c>
      <c r="M16" s="94" t="str">
        <v>5000m</v>
      </c>
      <c r="N16" s="94">
        <v>44581</v>
      </c>
      <c r="O16" s="94" t="str">
        <f t="shared" si="2"/>
        <v>Seth O'DONNELL5000m</v>
      </c>
      <c r="P16" s="2">
        <f t="shared" si="3"/>
        <v>1017</v>
      </c>
      <c r="Q16" s="79">
        <f t="shared" si="4"/>
        <v>139</v>
      </c>
      <c r="R16" s="79">
        <f t="shared" si="5"/>
        <v>29</v>
      </c>
    </row>
    <row r="17" spans="1:18" x14ac:dyDescent="0.2">
      <c r="A17" t="s">
        <v>1111</v>
      </c>
      <c r="B17" t="s">
        <v>856</v>
      </c>
      <c r="C17" s="5" t="s">
        <v>29</v>
      </c>
      <c r="D17" s="5">
        <v>44581</v>
      </c>
      <c r="E17">
        <v>1017</v>
      </c>
      <c r="F17" s="5">
        <v>44653</v>
      </c>
      <c r="G17" s="2">
        <v>55</v>
      </c>
      <c r="H17" s="2" t="str">
        <f t="shared" si="0"/>
        <v>Seth O'DONNELL5000m</v>
      </c>
      <c r="I17" s="2">
        <f t="shared" si="1"/>
        <v>1017</v>
      </c>
      <c r="J17" s="136" cm="1">
        <f t="array" ref="J17">MAX(IF($H$3:$H$4000=$H17,$I$3:$I$4000))</f>
        <v>1017</v>
      </c>
      <c r="K17" s="2" t="str">
        <v>AUS</v>
      </c>
      <c r="L17" t="str">
        <v>Joshua JOHNSON</v>
      </c>
      <c r="M17" s="94" t="str">
        <v>5000m</v>
      </c>
      <c r="N17" s="94">
        <v>33669</v>
      </c>
      <c r="O17" s="94" t="str">
        <f t="shared" si="2"/>
        <v>Joshua JOHNSON5000m</v>
      </c>
      <c r="P17" s="2">
        <f t="shared" si="3"/>
        <v>1007</v>
      </c>
      <c r="Q17" s="79">
        <f t="shared" si="4"/>
        <v>148</v>
      </c>
      <c r="R17" s="79">
        <f t="shared" si="5"/>
        <v>31</v>
      </c>
    </row>
    <row r="18" spans="1:18" x14ac:dyDescent="0.2">
      <c r="A18" t="s">
        <v>1111</v>
      </c>
      <c r="B18" t="s">
        <v>5134</v>
      </c>
      <c r="C18" s="5" t="s">
        <v>29</v>
      </c>
      <c r="D18" s="5">
        <v>33669</v>
      </c>
      <c r="E18">
        <v>1007</v>
      </c>
      <c r="F18" s="5">
        <v>44653</v>
      </c>
      <c r="G18" s="2">
        <v>63</v>
      </c>
      <c r="H18" s="2" t="str">
        <f t="shared" si="0"/>
        <v>Joshua JOHNSON5000m</v>
      </c>
      <c r="I18" s="2">
        <f t="shared" si="1"/>
        <v>1007</v>
      </c>
      <c r="J18" s="136" cm="1">
        <f t="array" ref="J18">MAX(IF($H$3:$H$4000=$H18,$I$3:$I$4000))</f>
        <v>1007</v>
      </c>
      <c r="K18" s="2" t="str">
        <v>AUS</v>
      </c>
      <c r="L18" t="str">
        <v>Kieren PERKINS</v>
      </c>
      <c r="M18" s="94" t="str">
        <v>5000m</v>
      </c>
      <c r="N18" s="94">
        <v>33862</v>
      </c>
      <c r="O18" s="94" t="str">
        <f t="shared" si="2"/>
        <v>Kieren PERKINS5000m</v>
      </c>
      <c r="P18" s="2">
        <f t="shared" si="3"/>
        <v>1002</v>
      </c>
      <c r="Q18" s="79">
        <f t="shared" si="4"/>
        <v>152</v>
      </c>
      <c r="R18" s="79">
        <f t="shared" si="5"/>
        <v>32</v>
      </c>
    </row>
    <row r="19" spans="1:18" x14ac:dyDescent="0.2">
      <c r="A19" t="s">
        <v>1111</v>
      </c>
      <c r="B19" t="s">
        <v>695</v>
      </c>
      <c r="C19" s="5" t="s">
        <v>29</v>
      </c>
      <c r="D19" s="5">
        <v>33862</v>
      </c>
      <c r="E19">
        <v>1002</v>
      </c>
      <c r="F19" s="5">
        <v>44653</v>
      </c>
      <c r="G19" s="2">
        <v>67</v>
      </c>
      <c r="H19" s="2" t="str">
        <f t="shared" si="0"/>
        <v>Kieren PERKINS5000m</v>
      </c>
      <c r="I19" s="2">
        <f t="shared" si="1"/>
        <v>1002</v>
      </c>
      <c r="J19" s="136" cm="1">
        <f t="array" ref="J19">MAX(IF($H$3:$H$4000=$H19,$I$3:$I$4000))</f>
        <v>1002</v>
      </c>
      <c r="K19" s="2" t="str">
        <v>AUS</v>
      </c>
      <c r="L19" t="str">
        <v>Thomas THORPE</v>
      </c>
      <c r="M19" s="94" t="str">
        <v>5000m</v>
      </c>
      <c r="N19" s="94">
        <v>35206</v>
      </c>
      <c r="O19" s="94" t="str">
        <f t="shared" si="2"/>
        <v>Thomas THORPE5000m</v>
      </c>
      <c r="P19" s="2">
        <f t="shared" si="3"/>
        <v>994</v>
      </c>
      <c r="Q19" s="79">
        <f t="shared" si="4"/>
        <v>159</v>
      </c>
      <c r="R19" s="79">
        <f t="shared" si="5"/>
        <v>33</v>
      </c>
    </row>
    <row r="20" spans="1:18" x14ac:dyDescent="0.2">
      <c r="A20" t="s">
        <v>1111</v>
      </c>
      <c r="B20" t="s">
        <v>4781</v>
      </c>
      <c r="C20" s="5" t="s">
        <v>29</v>
      </c>
      <c r="D20" s="5">
        <v>35206</v>
      </c>
      <c r="E20">
        <v>994</v>
      </c>
      <c r="F20" s="5">
        <v>44653</v>
      </c>
      <c r="G20" s="2">
        <v>75</v>
      </c>
      <c r="H20" s="2" t="str">
        <f t="shared" si="0"/>
        <v>Thomas THORPE5000m</v>
      </c>
      <c r="I20" s="2">
        <f t="shared" si="1"/>
        <v>994</v>
      </c>
      <c r="J20" s="136" cm="1">
        <f t="array" ref="J20">MAX(IF($H$3:$H$4000=$H20,$I$3:$I$4000))</f>
        <v>994</v>
      </c>
      <c r="K20" s="2" t="str">
        <v>AUS</v>
      </c>
      <c r="L20" t="str">
        <v>Nicholas HOUGH</v>
      </c>
      <c r="M20" s="94" t="str">
        <v>110mh</v>
      </c>
      <c r="N20" s="94">
        <v>34262</v>
      </c>
      <c r="O20" s="94" t="str">
        <f t="shared" si="2"/>
        <v>Nicholas HOUGH110mh</v>
      </c>
      <c r="P20" s="2">
        <f t="shared" si="3"/>
        <v>1156</v>
      </c>
      <c r="Q20" s="79">
        <f t="shared" si="4"/>
        <v>17</v>
      </c>
      <c r="R20" s="79">
        <f t="shared" si="5"/>
        <v>1</v>
      </c>
    </row>
    <row r="21" spans="1:18" x14ac:dyDescent="0.2">
      <c r="A21" t="s">
        <v>1111</v>
      </c>
      <c r="B21" t="s">
        <v>714</v>
      </c>
      <c r="C21" s="5" t="s">
        <v>31</v>
      </c>
      <c r="D21" s="5">
        <v>34262</v>
      </c>
      <c r="E21">
        <v>1128</v>
      </c>
      <c r="F21" s="5">
        <v>44653</v>
      </c>
      <c r="G21" s="2">
        <v>4</v>
      </c>
      <c r="H21" s="2" t="str">
        <f t="shared" si="0"/>
        <v>Nicholas HOUGH110mh</v>
      </c>
      <c r="I21" s="2">
        <f t="shared" si="1"/>
        <v>1128</v>
      </c>
      <c r="J21" s="136" cm="1">
        <f t="array" ref="J21">MAX(IF($H$3:$H$4000=$H21,$I$3:$I$4000))</f>
        <v>1156</v>
      </c>
      <c r="K21" s="2" t="str">
        <v>AUS</v>
      </c>
      <c r="L21" t="str">
        <v>Nick ANDREWS</v>
      </c>
      <c r="M21" s="94" t="str">
        <v>110mh</v>
      </c>
      <c r="N21" s="94">
        <v>35463</v>
      </c>
      <c r="O21" s="94" t="str">
        <f t="shared" si="2"/>
        <v>Nick ANDREWS110mh</v>
      </c>
      <c r="P21" s="2">
        <f t="shared" si="3"/>
        <v>1141</v>
      </c>
      <c r="Q21" s="79">
        <f t="shared" si="4"/>
        <v>23</v>
      </c>
      <c r="R21" s="79">
        <f t="shared" si="5"/>
        <v>2</v>
      </c>
    </row>
    <row r="22" spans="1:18" x14ac:dyDescent="0.2">
      <c r="A22" t="s">
        <v>1111</v>
      </c>
      <c r="B22" t="s">
        <v>5191</v>
      </c>
      <c r="C22" s="5" t="s">
        <v>31</v>
      </c>
      <c r="D22" s="5">
        <v>35463</v>
      </c>
      <c r="E22">
        <v>1115</v>
      </c>
      <c r="F22" s="5">
        <v>44653</v>
      </c>
      <c r="G22" s="2">
        <v>7</v>
      </c>
      <c r="H22" s="2" t="str">
        <f t="shared" si="0"/>
        <v>Nick ANDREWS110mh</v>
      </c>
      <c r="I22" s="2">
        <f t="shared" si="1"/>
        <v>1115</v>
      </c>
      <c r="J22" s="136" cm="1">
        <f t="array" ref="J22">MAX(IF($H$3:$H$4000=$H22,$I$3:$I$4000))</f>
        <v>1141</v>
      </c>
      <c r="K22" s="2" t="str">
        <v>AUS</v>
      </c>
      <c r="L22" t="str">
        <v>Chris DOUGLAS</v>
      </c>
      <c r="M22" s="94" t="str">
        <v>110mh</v>
      </c>
      <c r="N22" s="94">
        <v>35471</v>
      </c>
      <c r="O22" s="94" t="str">
        <f t="shared" si="2"/>
        <v>Chris DOUGLAS110mh</v>
      </c>
      <c r="P22" s="2">
        <f t="shared" si="3"/>
        <v>1113</v>
      </c>
      <c r="Q22" s="79">
        <f t="shared" si="4"/>
        <v>34</v>
      </c>
      <c r="R22" s="79">
        <f t="shared" si="5"/>
        <v>3</v>
      </c>
    </row>
    <row r="23" spans="1:18" x14ac:dyDescent="0.2">
      <c r="A23" t="s">
        <v>1111</v>
      </c>
      <c r="B23" t="s">
        <v>721</v>
      </c>
      <c r="C23" s="5" t="s">
        <v>31</v>
      </c>
      <c r="D23" s="6">
        <v>35471</v>
      </c>
      <c r="E23">
        <v>1113</v>
      </c>
      <c r="F23" s="5">
        <v>44653</v>
      </c>
      <c r="G23" s="2">
        <v>8</v>
      </c>
      <c r="H23" s="2" t="str">
        <f t="shared" si="0"/>
        <v>Chris DOUGLAS110mh</v>
      </c>
      <c r="I23" s="2">
        <f t="shared" si="1"/>
        <v>1113</v>
      </c>
      <c r="J23" s="136" cm="1">
        <f t="array" ref="J23">MAX(IF($H$3:$H$4000=$H23,$I$3:$I$4000))</f>
        <v>1113</v>
      </c>
      <c r="K23" s="2" t="str">
        <v>AUS</v>
      </c>
      <c r="L23" t="str">
        <v>Sam HURWOOD</v>
      </c>
      <c r="M23" s="94" t="str">
        <v>110mh</v>
      </c>
      <c r="N23" s="94">
        <v>36957</v>
      </c>
      <c r="O23" s="94" t="str">
        <f t="shared" si="2"/>
        <v>Sam HURWOOD110mh</v>
      </c>
      <c r="P23" s="2">
        <f t="shared" si="3"/>
        <v>1100</v>
      </c>
      <c r="Q23" s="79">
        <f t="shared" si="4"/>
        <v>39</v>
      </c>
      <c r="R23" s="79">
        <f t="shared" si="5"/>
        <v>4</v>
      </c>
    </row>
    <row r="24" spans="1:18" x14ac:dyDescent="0.2">
      <c r="A24" t="s">
        <v>1111</v>
      </c>
      <c r="B24" t="s">
        <v>857</v>
      </c>
      <c r="C24" s="5" t="s">
        <v>31</v>
      </c>
      <c r="D24" s="5">
        <v>36957</v>
      </c>
      <c r="E24">
        <v>1100</v>
      </c>
      <c r="F24" s="5">
        <v>44653</v>
      </c>
      <c r="G24" s="2">
        <v>14</v>
      </c>
      <c r="H24" s="2" t="str">
        <f t="shared" si="0"/>
        <v>Sam HURWOOD110mh</v>
      </c>
      <c r="I24" s="2">
        <f t="shared" si="1"/>
        <v>1100</v>
      </c>
      <c r="J24" s="136" cm="1">
        <f t="array" ref="J24">MAX(IF($H$3:$H$4000=$H24,$I$3:$I$4000))</f>
        <v>1100</v>
      </c>
      <c r="K24" s="2" t="str">
        <v>AUS</v>
      </c>
      <c r="L24" t="str">
        <v>Dean PASTRELLO</v>
      </c>
      <c r="M24" s="94" t="str">
        <v>110mh</v>
      </c>
      <c r="N24" s="94">
        <v>36285</v>
      </c>
      <c r="O24" s="94" t="str">
        <f t="shared" si="2"/>
        <v>Dean PASTRELLO110mh</v>
      </c>
      <c r="P24" s="2">
        <f t="shared" si="3"/>
        <v>981</v>
      </c>
      <c r="Q24" s="79">
        <f t="shared" si="4"/>
        <v>119</v>
      </c>
      <c r="R24" s="79">
        <f t="shared" si="5"/>
        <v>12</v>
      </c>
    </row>
    <row r="25" spans="1:18" x14ac:dyDescent="0.2">
      <c r="A25" t="s">
        <v>1111</v>
      </c>
      <c r="B25" t="s">
        <v>1025</v>
      </c>
      <c r="C25" s="5" t="s">
        <v>31</v>
      </c>
      <c r="D25" s="5">
        <v>36285</v>
      </c>
      <c r="E25">
        <v>981</v>
      </c>
      <c r="F25" s="5">
        <v>44653</v>
      </c>
      <c r="G25" s="2">
        <v>54</v>
      </c>
      <c r="H25" s="2" t="str">
        <f t="shared" si="0"/>
        <v>Dean PASTRELLO110mh</v>
      </c>
      <c r="I25" s="2">
        <f t="shared" si="1"/>
        <v>981</v>
      </c>
      <c r="J25" s="136" cm="1">
        <f t="array" ref="J25">MAX(IF($H$3:$H$4000=$H25,$I$3:$I$4000))</f>
        <v>981</v>
      </c>
      <c r="K25" s="2" t="str">
        <v>AUS</v>
      </c>
      <c r="L25" t="str">
        <v>Ryan NEALE</v>
      </c>
      <c r="M25" s="94" t="str">
        <v>110mh</v>
      </c>
      <c r="N25" s="94">
        <v>35896</v>
      </c>
      <c r="O25" s="94" t="str">
        <f t="shared" si="2"/>
        <v>Ryan NEALE110mh</v>
      </c>
      <c r="P25" s="2">
        <f t="shared" si="3"/>
        <v>963</v>
      </c>
      <c r="Q25" s="79">
        <f t="shared" si="4"/>
        <v>126</v>
      </c>
      <c r="R25" s="79">
        <f t="shared" si="5"/>
        <v>13</v>
      </c>
    </row>
    <row r="26" spans="1:18" x14ac:dyDescent="0.2">
      <c r="A26" t="s">
        <v>1111</v>
      </c>
      <c r="B26" t="s">
        <v>719</v>
      </c>
      <c r="C26" t="s">
        <v>31</v>
      </c>
      <c r="D26" s="5">
        <v>35896</v>
      </c>
      <c r="E26">
        <v>963</v>
      </c>
      <c r="F26" s="5">
        <v>44653</v>
      </c>
      <c r="G26" s="2">
        <v>67</v>
      </c>
      <c r="H26" s="2" t="str">
        <f t="shared" si="0"/>
        <v>Ryan NEALE110mh</v>
      </c>
      <c r="I26" s="2">
        <f t="shared" si="1"/>
        <v>963</v>
      </c>
      <c r="J26" s="136" cm="1">
        <f t="array" ref="J26">MAX(IF($H$3:$H$4000=$H26,$I$3:$I$4000))</f>
        <v>963</v>
      </c>
      <c r="K26" s="2" t="str">
        <v>AUS</v>
      </c>
      <c r="L26" t="str">
        <v>Jascha Paulus COETSER</v>
      </c>
      <c r="M26" s="94" t="str">
        <v>110mh</v>
      </c>
      <c r="N26" s="94">
        <v>36425</v>
      </c>
      <c r="O26" s="94" t="str">
        <f t="shared" si="2"/>
        <v>Jascha Paulus COETSER110mh</v>
      </c>
      <c r="P26" s="2">
        <f t="shared" si="3"/>
        <v>963</v>
      </c>
      <c r="Q26" s="79">
        <f t="shared" si="4"/>
        <v>126</v>
      </c>
      <c r="R26" s="79">
        <f t="shared" si="5"/>
        <v>13</v>
      </c>
    </row>
    <row r="27" spans="1:18" x14ac:dyDescent="0.2">
      <c r="A27" t="s">
        <v>1111</v>
      </c>
      <c r="B27" t="s">
        <v>5199</v>
      </c>
      <c r="C27" s="5" t="s">
        <v>31</v>
      </c>
      <c r="D27" s="5">
        <v>36425</v>
      </c>
      <c r="E27">
        <v>963</v>
      </c>
      <c r="F27" s="5">
        <v>44653</v>
      </c>
      <c r="G27" s="2">
        <v>67</v>
      </c>
      <c r="H27" s="2" t="str">
        <f t="shared" si="0"/>
        <v>Jascha Paulus COETSER110mh</v>
      </c>
      <c r="I27" s="2">
        <f t="shared" si="1"/>
        <v>963</v>
      </c>
      <c r="J27" s="136" cm="1">
        <f t="array" ref="J27">MAX(IF($H$3:$H$4000=$H27,$I$3:$I$4000))</f>
        <v>963</v>
      </c>
      <c r="K27" s="2" t="str">
        <v>AUS</v>
      </c>
      <c r="L27" t="str">
        <v>Riley CAINES</v>
      </c>
      <c r="M27" s="94" t="str">
        <v>110mh</v>
      </c>
      <c r="N27" s="94">
        <v>36180</v>
      </c>
      <c r="O27" s="94" t="str">
        <f t="shared" si="2"/>
        <v>Riley CAINES110mh</v>
      </c>
      <c r="P27" s="2">
        <f t="shared" si="3"/>
        <v>928</v>
      </c>
      <c r="Q27" s="79">
        <f t="shared" si="4"/>
        <v>142</v>
      </c>
      <c r="R27" s="79">
        <f t="shared" si="5"/>
        <v>15</v>
      </c>
    </row>
    <row r="28" spans="1:18" x14ac:dyDescent="0.2">
      <c r="A28" t="s">
        <v>1111</v>
      </c>
      <c r="B28" t="s">
        <v>5205</v>
      </c>
      <c r="C28" t="s">
        <v>31</v>
      </c>
      <c r="D28" s="5">
        <v>36180</v>
      </c>
      <c r="E28">
        <v>928</v>
      </c>
      <c r="F28" s="5">
        <v>44653</v>
      </c>
      <c r="G28" s="2">
        <v>83</v>
      </c>
      <c r="H28" s="2" t="str">
        <f t="shared" si="0"/>
        <v>Riley CAINES110mh</v>
      </c>
      <c r="I28" s="2">
        <f t="shared" si="1"/>
        <v>928</v>
      </c>
      <c r="J28" s="136" cm="1">
        <f t="array" ref="J28">MAX(IF($H$3:$H$4000=$H28,$I$3:$I$4000))</f>
        <v>928</v>
      </c>
      <c r="K28" s="2" t="str">
        <v>AUS</v>
      </c>
      <c r="L28" t="str">
        <v>Noah ROGERS</v>
      </c>
      <c r="M28" s="94" t="str">
        <v>110mh</v>
      </c>
      <c r="N28" s="94">
        <v>35324</v>
      </c>
      <c r="O28" s="94" t="str">
        <f t="shared" si="2"/>
        <v>Noah ROGERS110mh</v>
      </c>
      <c r="P28" s="2">
        <f t="shared" si="3"/>
        <v>916</v>
      </c>
      <c r="Q28" s="79">
        <f t="shared" si="4"/>
        <v>145</v>
      </c>
      <c r="R28" s="79">
        <f t="shared" si="5"/>
        <v>16</v>
      </c>
    </row>
    <row r="29" spans="1:18" x14ac:dyDescent="0.2">
      <c r="A29" t="s">
        <v>1111</v>
      </c>
      <c r="B29" t="s">
        <v>4683</v>
      </c>
      <c r="C29" s="5" t="s">
        <v>31</v>
      </c>
      <c r="D29" s="5">
        <v>35324</v>
      </c>
      <c r="E29">
        <v>916</v>
      </c>
      <c r="F29" s="5">
        <v>44653</v>
      </c>
      <c r="G29" s="2">
        <v>87</v>
      </c>
      <c r="H29" s="2" t="str">
        <f t="shared" si="0"/>
        <v>Noah ROGERS110mh</v>
      </c>
      <c r="I29" s="2">
        <f t="shared" si="1"/>
        <v>916</v>
      </c>
      <c r="J29" s="136" cm="1">
        <f t="array" ref="J29">MAX(IF($H$3:$H$4000=$H29,$I$3:$I$4000))</f>
        <v>916</v>
      </c>
      <c r="K29" s="2" t="str">
        <v>AUS</v>
      </c>
      <c r="L29" t="str">
        <v>Christopher MITREVSKI</v>
      </c>
      <c r="M29" s="94" t="str">
        <v>long-jump</v>
      </c>
      <c r="N29" s="94">
        <v>35258</v>
      </c>
      <c r="O29" s="94" t="str">
        <f t="shared" si="2"/>
        <v>Christopher MITREVSKIlong-jump</v>
      </c>
      <c r="P29" s="2">
        <f t="shared" si="3"/>
        <v>1184</v>
      </c>
      <c r="Q29" s="79">
        <f t="shared" si="4"/>
        <v>6</v>
      </c>
      <c r="R29" s="79">
        <f t="shared" si="5"/>
        <v>1</v>
      </c>
    </row>
    <row r="30" spans="1:18" x14ac:dyDescent="0.2">
      <c r="A30" t="s">
        <v>1111</v>
      </c>
      <c r="B30" t="s">
        <v>727</v>
      </c>
      <c r="C30" s="5" t="s">
        <v>37</v>
      </c>
      <c r="D30" s="5">
        <v>35258</v>
      </c>
      <c r="E30">
        <v>1184</v>
      </c>
      <c r="F30" s="5">
        <v>44653</v>
      </c>
      <c r="G30" s="2">
        <v>2</v>
      </c>
      <c r="H30" s="2" t="str">
        <f t="shared" si="0"/>
        <v>Christopher MITREVSKIlong-jump</v>
      </c>
      <c r="I30" s="2">
        <f t="shared" si="1"/>
        <v>1184</v>
      </c>
      <c r="J30" s="136" cm="1">
        <f t="array" ref="J30">MAX(IF($H$3:$H$4000=$H30,$I$3:$I$4000))</f>
        <v>1184</v>
      </c>
      <c r="K30" s="2" t="str">
        <v>AUS</v>
      </c>
      <c r="L30" t="str">
        <v>William FREYER</v>
      </c>
      <c r="M30" s="94" t="str">
        <v>long-jump</v>
      </c>
      <c r="N30" s="94">
        <v>36459</v>
      </c>
      <c r="O30" s="94" t="str">
        <f t="shared" si="2"/>
        <v>William FREYERlong-jump</v>
      </c>
      <c r="P30" s="2">
        <f t="shared" si="3"/>
        <v>1099</v>
      </c>
      <c r="Q30" s="79">
        <f t="shared" si="4"/>
        <v>46</v>
      </c>
      <c r="R30" s="79">
        <f t="shared" si="5"/>
        <v>8</v>
      </c>
    </row>
    <row r="31" spans="1:18" x14ac:dyDescent="0.2">
      <c r="A31" t="s">
        <v>1111</v>
      </c>
      <c r="B31" t="s">
        <v>733</v>
      </c>
      <c r="C31" s="5" t="s">
        <v>37</v>
      </c>
      <c r="D31" s="5">
        <v>36459</v>
      </c>
      <c r="E31">
        <v>1099</v>
      </c>
      <c r="F31" s="5">
        <v>44653</v>
      </c>
      <c r="G31" s="2">
        <v>12</v>
      </c>
      <c r="H31" s="2" t="str">
        <f t="shared" si="0"/>
        <v>William FREYERlong-jump</v>
      </c>
      <c r="I31" s="2">
        <f t="shared" si="1"/>
        <v>1099</v>
      </c>
      <c r="J31" s="136" cm="1">
        <f t="array" ref="J31">MAX(IF($H$3:$H$4000=$H31,$I$3:$I$4000))</f>
        <v>1099</v>
      </c>
      <c r="K31" s="2" t="str">
        <v>AUS</v>
      </c>
      <c r="L31" t="str">
        <v>Henry FRAYNE</v>
      </c>
      <c r="M31" s="94" t="str">
        <v>long-jump</v>
      </c>
      <c r="N31" s="94">
        <v>32977</v>
      </c>
      <c r="O31" s="94" t="str">
        <f t="shared" si="2"/>
        <v>Henry FRAYNElong-jump</v>
      </c>
      <c r="P31" s="2">
        <f t="shared" si="3"/>
        <v>1131</v>
      </c>
      <c r="Q31" s="79">
        <f t="shared" si="4"/>
        <v>24</v>
      </c>
      <c r="R31" s="79">
        <f t="shared" si="5"/>
        <v>3</v>
      </c>
    </row>
    <row r="32" spans="1:18" x14ac:dyDescent="0.2">
      <c r="A32" t="s">
        <v>1111</v>
      </c>
      <c r="B32" t="s">
        <v>728</v>
      </c>
      <c r="C32" s="5" t="s">
        <v>37</v>
      </c>
      <c r="D32" s="5">
        <v>32977</v>
      </c>
      <c r="E32">
        <v>1105</v>
      </c>
      <c r="F32" s="5">
        <v>44653</v>
      </c>
      <c r="G32" s="2">
        <v>12</v>
      </c>
      <c r="H32" s="2" t="str">
        <f t="shared" si="0"/>
        <v>Henry FRAYNElong-jump</v>
      </c>
      <c r="I32" s="2">
        <f t="shared" si="1"/>
        <v>1105</v>
      </c>
      <c r="J32" s="136" cm="1">
        <f t="array" ref="J32">MAX(IF($H$3:$H$4000=$H32,$I$3:$I$4000))</f>
        <v>1131</v>
      </c>
      <c r="K32" s="2" t="str">
        <v>AUS</v>
      </c>
      <c r="L32" t="str">
        <v>Shemaiah JAMES</v>
      </c>
      <c r="M32" s="94" t="str">
        <v>long-jump</v>
      </c>
      <c r="N32" s="94">
        <v>35623</v>
      </c>
      <c r="O32" s="94" t="str">
        <f t="shared" si="2"/>
        <v>Shemaiah JAMESlong-jump</v>
      </c>
      <c r="P32" s="2">
        <f t="shared" si="3"/>
        <v>1040</v>
      </c>
      <c r="Q32" s="79">
        <f t="shared" si="4"/>
        <v>111</v>
      </c>
      <c r="R32" s="79">
        <f t="shared" si="5"/>
        <v>21</v>
      </c>
    </row>
    <row r="33" spans="1:18" x14ac:dyDescent="0.2">
      <c r="A33" t="s">
        <v>1111</v>
      </c>
      <c r="B33" t="s">
        <v>751</v>
      </c>
      <c r="C33" s="5" t="s">
        <v>37</v>
      </c>
      <c r="D33" s="5">
        <v>35623</v>
      </c>
      <c r="E33">
        <v>1040</v>
      </c>
      <c r="F33" s="5">
        <v>44653</v>
      </c>
      <c r="G33" s="2">
        <v>42</v>
      </c>
      <c r="H33" s="2" t="str">
        <f t="shared" si="0"/>
        <v>Shemaiah JAMESlong-jump</v>
      </c>
      <c r="I33" s="2">
        <f t="shared" si="1"/>
        <v>1040</v>
      </c>
      <c r="J33" s="136" cm="1">
        <f t="array" ref="J33">MAX(IF($H$3:$H$4000=$H33,$I$3:$I$4000))</f>
        <v>1040</v>
      </c>
      <c r="K33" s="2" t="str">
        <v>AUS</v>
      </c>
      <c r="L33" t="str">
        <v>Blake SHAW</v>
      </c>
      <c r="M33" s="94" t="str">
        <v>long-jump</v>
      </c>
      <c r="N33" s="94">
        <v>44640</v>
      </c>
      <c r="O33" s="94" t="str">
        <f t="shared" si="2"/>
        <v>Blake SHAWlong-jump</v>
      </c>
      <c r="P33" s="2">
        <f t="shared" si="3"/>
        <v>1040</v>
      </c>
      <c r="Q33" s="79">
        <f t="shared" si="4"/>
        <v>111</v>
      </c>
      <c r="R33" s="79">
        <f t="shared" si="5"/>
        <v>21</v>
      </c>
    </row>
    <row r="34" spans="1:18" x14ac:dyDescent="0.2">
      <c r="A34" t="s">
        <v>1111</v>
      </c>
      <c r="B34" t="s">
        <v>738</v>
      </c>
      <c r="C34" t="s">
        <v>37</v>
      </c>
      <c r="D34" s="5">
        <v>44640</v>
      </c>
      <c r="E34">
        <v>1040</v>
      </c>
      <c r="F34" s="5">
        <v>44653</v>
      </c>
      <c r="G34" s="2">
        <v>42</v>
      </c>
      <c r="H34" s="2" t="str">
        <f t="shared" si="0"/>
        <v>Blake SHAWlong-jump</v>
      </c>
      <c r="I34" s="2">
        <f t="shared" si="1"/>
        <v>1040</v>
      </c>
      <c r="J34" s="136" cm="1">
        <f t="array" ref="J34">MAX(IF($H$3:$H$4000=$H34,$I$3:$I$4000))</f>
        <v>1040</v>
      </c>
      <c r="K34" s="2" t="str">
        <v>AUS</v>
      </c>
      <c r="L34" t="str">
        <v>Henry SMITH</v>
      </c>
      <c r="M34" s="94" t="str">
        <v>long-jump</v>
      </c>
      <c r="N34" s="94">
        <v>35164</v>
      </c>
      <c r="O34" s="94" t="str">
        <f t="shared" si="2"/>
        <v>Henry SMITHlong-jump</v>
      </c>
      <c r="P34" s="2">
        <f t="shared" si="3"/>
        <v>1051</v>
      </c>
      <c r="Q34" s="79">
        <f t="shared" si="4"/>
        <v>96</v>
      </c>
      <c r="R34" s="79">
        <f t="shared" si="5"/>
        <v>17</v>
      </c>
    </row>
    <row r="35" spans="1:18" x14ac:dyDescent="0.2">
      <c r="A35" t="s">
        <v>1111</v>
      </c>
      <c r="B35" t="s">
        <v>1074</v>
      </c>
      <c r="C35" s="5" t="s">
        <v>37</v>
      </c>
      <c r="D35" s="5">
        <v>35164</v>
      </c>
      <c r="E35">
        <v>1006</v>
      </c>
      <c r="F35" s="5">
        <v>44653</v>
      </c>
      <c r="G35" s="2">
        <v>66</v>
      </c>
      <c r="H35" s="2" t="str">
        <f t="shared" si="0"/>
        <v>Henry SMITHlong-jump</v>
      </c>
      <c r="I35" s="2">
        <f t="shared" si="1"/>
        <v>1006</v>
      </c>
      <c r="J35" s="136" cm="1">
        <f t="array" ref="J35">MAX(IF($H$3:$H$4000=$H35,$I$3:$I$4000))</f>
        <v>1051</v>
      </c>
      <c r="K35" s="2" t="str">
        <v>AUS</v>
      </c>
      <c r="L35" t="str">
        <v>Gary HAASBROEK</v>
      </c>
      <c r="M35" s="94" t="str">
        <v>long-jump</v>
      </c>
      <c r="N35" s="94">
        <v>36234</v>
      </c>
      <c r="O35" s="94" t="str">
        <f t="shared" si="2"/>
        <v>Gary HAASBROEKlong-jump</v>
      </c>
      <c r="P35" s="2">
        <f t="shared" si="3"/>
        <v>980</v>
      </c>
      <c r="Q35" s="79">
        <f t="shared" si="4"/>
        <v>139</v>
      </c>
      <c r="R35" s="79">
        <f t="shared" si="5"/>
        <v>26</v>
      </c>
    </row>
    <row r="36" spans="1:18" x14ac:dyDescent="0.2">
      <c r="A36" t="s">
        <v>1111</v>
      </c>
      <c r="B36" t="s">
        <v>5240</v>
      </c>
      <c r="C36" s="5" t="s">
        <v>37</v>
      </c>
      <c r="D36" s="5">
        <v>36234</v>
      </c>
      <c r="E36">
        <v>980</v>
      </c>
      <c r="F36" s="5">
        <v>44653</v>
      </c>
      <c r="G36" s="2">
        <v>83</v>
      </c>
      <c r="H36" s="2" t="str">
        <f t="shared" si="0"/>
        <v>Gary HAASBROEKlong-jump</v>
      </c>
      <c r="I36" s="2">
        <f t="shared" si="1"/>
        <v>980</v>
      </c>
      <c r="J36" s="136" cm="1">
        <f t="array" ref="J36">MAX(IF($H$3:$H$4000=$H36,$I$3:$I$4000))</f>
        <v>980</v>
      </c>
      <c r="K36" s="2" t="str">
        <v>AUS</v>
      </c>
      <c r="L36" t="str">
        <v>Grant SZALEK</v>
      </c>
      <c r="M36" s="94" t="str">
        <v>high-jump</v>
      </c>
      <c r="N36" s="94">
        <v>35917</v>
      </c>
      <c r="O36" s="94" t="str">
        <f t="shared" si="2"/>
        <v>Grant SZALEKhigh-jump</v>
      </c>
      <c r="P36" s="2">
        <f t="shared" si="3"/>
        <v>932</v>
      </c>
      <c r="Q36" s="79">
        <f t="shared" si="4"/>
        <v>134</v>
      </c>
      <c r="R36" s="79">
        <f t="shared" si="5"/>
        <v>22</v>
      </c>
    </row>
    <row r="37" spans="1:18" x14ac:dyDescent="0.2">
      <c r="A37" t="s">
        <v>1111</v>
      </c>
      <c r="B37" t="s">
        <v>754</v>
      </c>
      <c r="C37" s="5" t="s">
        <v>35</v>
      </c>
      <c r="D37" s="5">
        <v>35917</v>
      </c>
      <c r="E37">
        <v>932</v>
      </c>
      <c r="F37" s="5">
        <v>44653</v>
      </c>
      <c r="G37" s="2">
        <v>76</v>
      </c>
      <c r="H37" s="2" t="str">
        <f t="shared" si="0"/>
        <v>Grant SZALEKhigh-jump</v>
      </c>
      <c r="I37" s="2">
        <f t="shared" si="1"/>
        <v>932</v>
      </c>
      <c r="J37" s="136" cm="1">
        <f t="array" ref="J37">MAX(IF($H$3:$H$4000=$H37,$I$3:$I$4000))</f>
        <v>932</v>
      </c>
      <c r="K37" s="2" t="str">
        <v>AUS</v>
      </c>
      <c r="L37" t="str">
        <v>Kurtis MARSCHALL</v>
      </c>
      <c r="M37" s="94" t="str">
        <v>pole-vault</v>
      </c>
      <c r="N37" s="94">
        <v>35545</v>
      </c>
      <c r="O37" s="94" t="str">
        <f t="shared" si="2"/>
        <v>Kurtis MARSCHALLpole-vault</v>
      </c>
      <c r="P37" s="2">
        <f t="shared" si="3"/>
        <v>1217</v>
      </c>
      <c r="Q37" s="79">
        <f t="shared" si="4"/>
        <v>1</v>
      </c>
      <c r="R37" s="79">
        <f t="shared" si="5"/>
        <v>1</v>
      </c>
    </row>
    <row r="38" spans="1:18" x14ac:dyDescent="0.2">
      <c r="A38" t="s">
        <v>1111</v>
      </c>
      <c r="B38" t="s">
        <v>769</v>
      </c>
      <c r="C38" s="5" t="s">
        <v>36</v>
      </c>
      <c r="D38" s="5">
        <v>35545</v>
      </c>
      <c r="E38">
        <v>1157</v>
      </c>
      <c r="F38" s="5">
        <v>44653</v>
      </c>
      <c r="G38" s="2">
        <v>1</v>
      </c>
      <c r="H38" s="2" t="str">
        <f t="shared" si="0"/>
        <v>Kurtis MARSCHALLpole-vault</v>
      </c>
      <c r="I38" s="2">
        <f t="shared" si="1"/>
        <v>1157</v>
      </c>
      <c r="J38" s="136" cm="1">
        <f t="array" ref="J38">MAX(IF($H$3:$H$4000=$H38,$I$3:$I$4000))</f>
        <v>1217</v>
      </c>
      <c r="K38" s="2" t="str">
        <v>AUS</v>
      </c>
      <c r="L38" t="str">
        <v>Aiden HARVEY</v>
      </c>
      <c r="M38" s="94" t="str">
        <v>shot-put</v>
      </c>
      <c r="N38" s="94">
        <v>36266</v>
      </c>
      <c r="O38" s="94" t="str">
        <f t="shared" si="2"/>
        <v>Aiden HARVEYshot-put</v>
      </c>
      <c r="P38" s="2">
        <f t="shared" si="3"/>
        <v>1030</v>
      </c>
      <c r="Q38" s="79">
        <f t="shared" si="4"/>
        <v>28</v>
      </c>
      <c r="R38" s="79">
        <f t="shared" si="5"/>
        <v>3</v>
      </c>
    </row>
    <row r="39" spans="1:18" x14ac:dyDescent="0.2">
      <c r="A39" t="s">
        <v>1111</v>
      </c>
      <c r="B39" t="s">
        <v>788</v>
      </c>
      <c r="C39" s="5" t="s">
        <v>39</v>
      </c>
      <c r="D39" s="5">
        <v>36266</v>
      </c>
      <c r="E39">
        <v>1030</v>
      </c>
      <c r="F39" s="5">
        <v>44653</v>
      </c>
      <c r="G39" s="2">
        <v>14</v>
      </c>
      <c r="H39" s="2" t="str">
        <f t="shared" si="0"/>
        <v>Aiden HARVEYshot-put</v>
      </c>
      <c r="I39" s="2">
        <f t="shared" si="1"/>
        <v>1030</v>
      </c>
      <c r="J39" s="136" cm="1">
        <f t="array" ref="J39">MAX(IF($H$3:$H$4000=$H39,$I$3:$I$4000))</f>
        <v>1030</v>
      </c>
      <c r="K39" s="2" t="str">
        <v>AUS</v>
      </c>
      <c r="L39" t="str">
        <v>Daniel GREEN</v>
      </c>
      <c r="M39" s="94" t="str">
        <v>shot-put</v>
      </c>
      <c r="N39" s="94">
        <v>35403</v>
      </c>
      <c r="O39" s="94" t="str">
        <f t="shared" si="2"/>
        <v>Daniel GREENshot-put</v>
      </c>
      <c r="P39" s="2">
        <f t="shared" si="3"/>
        <v>971</v>
      </c>
      <c r="Q39" s="79">
        <f t="shared" si="4"/>
        <v>55</v>
      </c>
      <c r="R39" s="79">
        <f t="shared" si="5"/>
        <v>4</v>
      </c>
    </row>
    <row r="40" spans="1:18" x14ac:dyDescent="0.2">
      <c r="A40" t="s">
        <v>1111</v>
      </c>
      <c r="B40" t="s">
        <v>790</v>
      </c>
      <c r="C40" s="5" t="s">
        <v>39</v>
      </c>
      <c r="D40" s="5">
        <v>35403</v>
      </c>
      <c r="E40">
        <v>928</v>
      </c>
      <c r="F40" s="5">
        <v>44653</v>
      </c>
      <c r="G40" s="2">
        <v>50</v>
      </c>
      <c r="H40" s="2" t="str">
        <f t="shared" si="0"/>
        <v>Daniel GREENshot-put</v>
      </c>
      <c r="I40" s="2">
        <f t="shared" si="1"/>
        <v>928</v>
      </c>
      <c r="J40" s="136" cm="1">
        <f t="array" ref="J40">MAX(IF($H$3:$H$4000=$H40,$I$3:$I$4000))</f>
        <v>971</v>
      </c>
      <c r="K40" s="2" t="str">
        <v>AUS</v>
      </c>
      <c r="L40" t="str">
        <v>Jason PARMAXIDIS</v>
      </c>
      <c r="M40" s="94" t="str">
        <v>shot-put</v>
      </c>
      <c r="N40" s="94">
        <v>37932</v>
      </c>
      <c r="O40" s="94" t="str">
        <f t="shared" si="2"/>
        <v>Jason PARMAXIDISshot-put</v>
      </c>
      <c r="P40" s="2">
        <f t="shared" si="3"/>
        <v>850</v>
      </c>
      <c r="Q40" s="79">
        <f t="shared" si="4"/>
        <v>141</v>
      </c>
      <c r="R40" s="79">
        <f t="shared" si="5"/>
        <v>11</v>
      </c>
    </row>
    <row r="41" spans="1:18" x14ac:dyDescent="0.2">
      <c r="A41" t="s">
        <v>1111</v>
      </c>
      <c r="B41" t="s">
        <v>1056</v>
      </c>
      <c r="C41" t="s">
        <v>39</v>
      </c>
      <c r="D41" s="5">
        <v>37932</v>
      </c>
      <c r="E41">
        <v>850</v>
      </c>
      <c r="F41" s="5">
        <v>44653</v>
      </c>
      <c r="G41" s="2">
        <v>97</v>
      </c>
      <c r="H41" s="2" t="str">
        <f t="shared" si="0"/>
        <v>Jason PARMAXIDISshot-put</v>
      </c>
      <c r="I41" s="2">
        <f t="shared" si="1"/>
        <v>850</v>
      </c>
      <c r="J41" s="136" cm="1">
        <f t="array" ref="J41">MAX(IF($H$3:$H$4000=$H41,$I$3:$I$4000))</f>
        <v>850</v>
      </c>
      <c r="K41" s="2" t="str">
        <v>AUS</v>
      </c>
      <c r="L41" t="str">
        <v>Cruz HOGAN</v>
      </c>
      <c r="M41" s="94" t="str">
        <v>javelin-throw</v>
      </c>
      <c r="N41" s="94">
        <v>34387</v>
      </c>
      <c r="O41" s="94" t="str">
        <f t="shared" si="2"/>
        <v>Cruz HOGANjavelin-throw</v>
      </c>
      <c r="P41" s="2">
        <f t="shared" si="3"/>
        <v>1063</v>
      </c>
      <c r="Q41" s="79">
        <f t="shared" si="4"/>
        <v>22</v>
      </c>
      <c r="R41" s="79">
        <f t="shared" si="5"/>
        <v>3</v>
      </c>
    </row>
    <row r="42" spans="1:18" x14ac:dyDescent="0.2">
      <c r="A42" t="s">
        <v>1111</v>
      </c>
      <c r="B42" t="s">
        <v>801</v>
      </c>
      <c r="C42" s="5" t="s">
        <v>41</v>
      </c>
      <c r="D42" s="5">
        <v>34387</v>
      </c>
      <c r="E42">
        <v>1063</v>
      </c>
      <c r="F42" s="5">
        <v>44653</v>
      </c>
      <c r="G42" s="2">
        <v>12</v>
      </c>
      <c r="H42" s="2" t="str">
        <f t="shared" si="0"/>
        <v>Cruz HOGANjavelin-throw</v>
      </c>
      <c r="I42" s="2">
        <f t="shared" si="1"/>
        <v>1063</v>
      </c>
      <c r="J42" s="136" cm="1">
        <f t="array" ref="J42">MAX(IF($H$3:$H$4000=$H42,$I$3:$I$4000))</f>
        <v>1063</v>
      </c>
      <c r="K42" s="2" t="str">
        <v>AUS</v>
      </c>
      <c r="L42" t="str">
        <v>William WHITE</v>
      </c>
      <c r="M42" s="94" t="str">
        <v>javelin-throw</v>
      </c>
      <c r="N42" s="94">
        <v>34491</v>
      </c>
      <c r="O42" s="94" t="str">
        <f t="shared" si="2"/>
        <v>William WHITEjavelin-throw</v>
      </c>
      <c r="P42" s="2">
        <f t="shared" si="3"/>
        <v>1015</v>
      </c>
      <c r="Q42" s="79">
        <f t="shared" si="4"/>
        <v>50</v>
      </c>
      <c r="R42" s="79">
        <f t="shared" si="5"/>
        <v>7</v>
      </c>
    </row>
    <row r="43" spans="1:18" x14ac:dyDescent="0.2">
      <c r="A43" t="s">
        <v>1111</v>
      </c>
      <c r="B43" t="s">
        <v>1060</v>
      </c>
      <c r="C43" s="5" t="s">
        <v>41</v>
      </c>
      <c r="D43" s="5">
        <v>34491</v>
      </c>
      <c r="E43">
        <v>1015</v>
      </c>
      <c r="F43" s="5">
        <v>44653</v>
      </c>
      <c r="G43" s="2">
        <v>24</v>
      </c>
      <c r="H43" s="2" t="str">
        <f t="shared" si="0"/>
        <v>William WHITEjavelin-throw</v>
      </c>
      <c r="I43" s="2">
        <f t="shared" si="1"/>
        <v>1015</v>
      </c>
      <c r="J43" s="136" cm="1">
        <f t="array" ref="J43">MAX(IF($H$3:$H$4000=$H43,$I$3:$I$4000))</f>
        <v>1015</v>
      </c>
      <c r="K43" s="2" t="str">
        <v>AUS</v>
      </c>
      <c r="L43" t="str">
        <v>Michael CRITICOS</v>
      </c>
      <c r="M43" s="94" t="str">
        <v>javelin-throw</v>
      </c>
      <c r="N43" s="94">
        <v>34725</v>
      </c>
      <c r="O43" s="94" t="str">
        <f t="shared" si="2"/>
        <v>Michael CRITICOSjavelin-throw</v>
      </c>
      <c r="P43" s="2">
        <f t="shared" si="3"/>
        <v>994</v>
      </c>
      <c r="Q43" s="79">
        <f t="shared" si="4"/>
        <v>63</v>
      </c>
      <c r="R43" s="79">
        <f t="shared" si="5"/>
        <v>8</v>
      </c>
    </row>
    <row r="44" spans="1:18" x14ac:dyDescent="0.2">
      <c r="A44" t="s">
        <v>1111</v>
      </c>
      <c r="B44" t="s">
        <v>803</v>
      </c>
      <c r="C44" s="5" t="s">
        <v>41</v>
      </c>
      <c r="D44" s="5">
        <v>34725</v>
      </c>
      <c r="E44">
        <v>962</v>
      </c>
      <c r="F44" s="5">
        <v>44653</v>
      </c>
      <c r="G44" s="2">
        <v>43</v>
      </c>
      <c r="H44" s="2" t="str">
        <f t="shared" si="0"/>
        <v>Michael CRITICOSjavelin-throw</v>
      </c>
      <c r="I44" s="2">
        <f t="shared" si="1"/>
        <v>962</v>
      </c>
      <c r="J44" s="136" cm="1">
        <f t="array" ref="J44">MAX(IF($H$3:$H$4000=$H44,$I$3:$I$4000))</f>
        <v>994</v>
      </c>
      <c r="K44" s="2" t="str">
        <v>AUS</v>
      </c>
      <c r="L44" t="str">
        <v>Oscar SULLIVAN</v>
      </c>
      <c r="M44" s="94" t="str">
        <v>javelin-throw</v>
      </c>
      <c r="N44" s="94">
        <v>36890</v>
      </c>
      <c r="O44" s="94" t="str">
        <f t="shared" si="2"/>
        <v>Oscar SULLIVANjavelin-throw</v>
      </c>
      <c r="P44" s="2">
        <f t="shared" si="3"/>
        <v>942</v>
      </c>
      <c r="Q44" s="79">
        <f t="shared" si="4"/>
        <v>99</v>
      </c>
      <c r="R44" s="79">
        <f t="shared" si="5"/>
        <v>11</v>
      </c>
    </row>
    <row r="45" spans="1:18" x14ac:dyDescent="0.2">
      <c r="A45" t="s">
        <v>1111</v>
      </c>
      <c r="B45" t="s">
        <v>1061</v>
      </c>
      <c r="C45" s="5" t="s">
        <v>41</v>
      </c>
      <c r="D45" s="5">
        <v>36890</v>
      </c>
      <c r="E45">
        <v>942</v>
      </c>
      <c r="F45" s="5">
        <v>44653</v>
      </c>
      <c r="G45" s="2">
        <v>49</v>
      </c>
      <c r="H45" s="2" t="str">
        <f t="shared" si="0"/>
        <v>Oscar SULLIVANjavelin-throw</v>
      </c>
      <c r="I45" s="2">
        <f t="shared" si="1"/>
        <v>942</v>
      </c>
      <c r="J45" s="136" cm="1">
        <f t="array" ref="J45">MAX(IF($H$3:$H$4000=$H45,$I$3:$I$4000))</f>
        <v>942</v>
      </c>
      <c r="K45" s="2" t="str">
        <v>AUS</v>
      </c>
      <c r="L45" t="str">
        <v>Jonathan BELL</v>
      </c>
      <c r="M45" s="94" t="str">
        <v>javelin-throw</v>
      </c>
      <c r="N45" s="94">
        <v>36850</v>
      </c>
      <c r="O45" s="94" t="str">
        <f t="shared" si="2"/>
        <v>Jonathan BELLjavelin-throw</v>
      </c>
      <c r="P45" s="2">
        <f t="shared" si="3"/>
        <v>916</v>
      </c>
      <c r="Q45" s="79">
        <f t="shared" si="4"/>
        <v>114</v>
      </c>
      <c r="R45" s="79">
        <f t="shared" si="5"/>
        <v>13</v>
      </c>
    </row>
    <row r="46" spans="1:18" x14ac:dyDescent="0.2">
      <c r="A46" t="s">
        <v>1111</v>
      </c>
      <c r="B46" t="s">
        <v>893</v>
      </c>
      <c r="C46" s="5" t="s">
        <v>41</v>
      </c>
      <c r="D46" s="5">
        <v>36850</v>
      </c>
      <c r="E46">
        <v>916</v>
      </c>
      <c r="F46" s="5">
        <v>44653</v>
      </c>
      <c r="G46" s="2">
        <v>59</v>
      </c>
      <c r="H46" s="2" t="str">
        <f t="shared" si="0"/>
        <v>Jonathan BELLjavelin-throw</v>
      </c>
      <c r="I46" s="2">
        <f t="shared" si="1"/>
        <v>916</v>
      </c>
      <c r="J46" s="136" cm="1">
        <f t="array" ref="J46">MAX(IF($H$3:$H$4000=$H46,$I$3:$I$4000))</f>
        <v>916</v>
      </c>
      <c r="K46" s="2" t="str">
        <v>AUS</v>
      </c>
      <c r="L46" t="str">
        <v>Cedric DUBLER</v>
      </c>
      <c r="M46" s="94" t="str">
        <v>decathlon</v>
      </c>
      <c r="N46" s="94">
        <v>34712</v>
      </c>
      <c r="O46" s="94" t="str">
        <f t="shared" si="2"/>
        <v>Cedric DUBLERdecathlon</v>
      </c>
      <c r="P46" s="2">
        <f t="shared" si="3"/>
        <v>1187</v>
      </c>
      <c r="Q46" s="79">
        <f t="shared" si="4"/>
        <v>5</v>
      </c>
      <c r="R46" s="79">
        <f t="shared" si="5"/>
        <v>2</v>
      </c>
    </row>
    <row r="47" spans="1:18" x14ac:dyDescent="0.2">
      <c r="A47" t="s">
        <v>1111</v>
      </c>
      <c r="B47" t="s">
        <v>717</v>
      </c>
      <c r="C47" s="5" t="s">
        <v>44</v>
      </c>
      <c r="D47" s="5">
        <v>34712</v>
      </c>
      <c r="E47">
        <v>1187</v>
      </c>
      <c r="F47" s="5">
        <v>44653</v>
      </c>
      <c r="G47" s="2">
        <v>1</v>
      </c>
      <c r="H47" s="2" t="str">
        <f t="shared" si="0"/>
        <v>Cedric DUBLERdecathlon</v>
      </c>
      <c r="I47" s="2">
        <f t="shared" si="1"/>
        <v>1187</v>
      </c>
      <c r="J47" s="136" cm="1">
        <f t="array" ref="J47">MAX(IF($H$3:$H$4000=$H47,$I$3:$I$4000))</f>
        <v>1187</v>
      </c>
      <c r="K47" s="2" t="str">
        <v>AUS</v>
      </c>
      <c r="L47" t="str">
        <v>Alec DIAMOND</v>
      </c>
      <c r="M47" s="94" t="str">
        <v>decathlon</v>
      </c>
      <c r="N47" s="94">
        <v>35651</v>
      </c>
      <c r="O47" s="94" t="str">
        <f t="shared" si="2"/>
        <v>Alec DIAMONDdecathlon</v>
      </c>
      <c r="P47" s="2">
        <f t="shared" si="3"/>
        <v>1127</v>
      </c>
      <c r="Q47" s="79">
        <f t="shared" si="4"/>
        <v>7</v>
      </c>
      <c r="R47" s="79">
        <f t="shared" si="5"/>
        <v>4</v>
      </c>
    </row>
    <row r="48" spans="1:18" x14ac:dyDescent="0.2">
      <c r="A48" t="s">
        <v>1111</v>
      </c>
      <c r="B48" t="s">
        <v>720</v>
      </c>
      <c r="C48" t="s">
        <v>44</v>
      </c>
      <c r="D48" s="5">
        <v>35651</v>
      </c>
      <c r="E48">
        <v>1127</v>
      </c>
      <c r="F48" s="5">
        <v>44653</v>
      </c>
      <c r="G48" s="2">
        <v>2</v>
      </c>
      <c r="H48" s="2" t="str">
        <f t="shared" si="0"/>
        <v>Alec DIAMONDdecathlon</v>
      </c>
      <c r="I48" s="2">
        <f t="shared" si="1"/>
        <v>1127</v>
      </c>
      <c r="J48" s="136" cm="1">
        <f t="array" ref="J48">MAX(IF($H$3:$H$4000=$H48,$I$3:$I$4000))</f>
        <v>1127</v>
      </c>
      <c r="K48" s="2" t="str">
        <v>AUS</v>
      </c>
      <c r="L48" t="str">
        <v>Martin CLARK</v>
      </c>
      <c r="M48" s="94" t="str">
        <v>decathlon</v>
      </c>
      <c r="N48" s="94">
        <v>33932</v>
      </c>
      <c r="O48" s="94" t="str">
        <f t="shared" si="2"/>
        <v>Martin CLARKdecathlon</v>
      </c>
      <c r="P48" s="2">
        <f t="shared" si="3"/>
        <v>970</v>
      </c>
      <c r="Q48" s="79">
        <f t="shared" si="4"/>
        <v>36</v>
      </c>
      <c r="R48" s="79">
        <f t="shared" si="5"/>
        <v>9</v>
      </c>
    </row>
    <row r="49" spans="1:18" x14ac:dyDescent="0.2">
      <c r="A49" t="s">
        <v>1111</v>
      </c>
      <c r="B49" t="s">
        <v>811</v>
      </c>
      <c r="C49" t="s">
        <v>44</v>
      </c>
      <c r="D49" s="5">
        <v>33932</v>
      </c>
      <c r="E49">
        <v>961</v>
      </c>
      <c r="F49" s="5">
        <v>44653</v>
      </c>
      <c r="G49" s="2">
        <v>7</v>
      </c>
      <c r="H49" s="2" t="str">
        <f t="shared" si="0"/>
        <v>Martin CLARKdecathlon</v>
      </c>
      <c r="I49" s="2">
        <f t="shared" si="1"/>
        <v>961</v>
      </c>
      <c r="J49" s="136" cm="1">
        <f t="array" ref="J49">MAX(IF($H$3:$H$4000=$H49,$I$3:$I$4000))</f>
        <v>970</v>
      </c>
      <c r="K49" s="2" t="str">
        <v>AUS</v>
      </c>
      <c r="L49" t="str">
        <v>Riley HIGGINS</v>
      </c>
      <c r="M49" s="94" t="str">
        <v>decathlon</v>
      </c>
      <c r="N49" s="94">
        <v>37361</v>
      </c>
      <c r="O49" s="94" t="str">
        <f t="shared" si="2"/>
        <v>Riley HIGGINSdecathlon</v>
      </c>
      <c r="P49" s="2">
        <f t="shared" si="3"/>
        <v>927</v>
      </c>
      <c r="Q49" s="79">
        <f t="shared" si="4"/>
        <v>44</v>
      </c>
      <c r="R49" s="79">
        <f t="shared" si="5"/>
        <v>12</v>
      </c>
    </row>
    <row r="50" spans="1:18" x14ac:dyDescent="0.2">
      <c r="A50" t="s">
        <v>1111</v>
      </c>
      <c r="B50" t="s">
        <v>4700</v>
      </c>
      <c r="C50" s="5" t="s">
        <v>44</v>
      </c>
      <c r="D50" s="5">
        <v>37361</v>
      </c>
      <c r="E50">
        <v>927</v>
      </c>
      <c r="F50" s="5">
        <v>44653</v>
      </c>
      <c r="G50" s="2">
        <v>9</v>
      </c>
      <c r="H50" s="2" t="str">
        <f t="shared" si="0"/>
        <v>Riley HIGGINSdecathlon</v>
      </c>
      <c r="I50" s="2">
        <f t="shared" si="1"/>
        <v>927</v>
      </c>
      <c r="J50" s="136" cm="1">
        <f t="array" ref="J50">MAX(IF($H$3:$H$4000=$H50,$I$3:$I$4000))</f>
        <v>927</v>
      </c>
      <c r="K50" s="2" t="str">
        <v>AUS</v>
      </c>
      <c r="L50" t="str">
        <v>Cedric DUBLER</v>
      </c>
      <c r="M50" s="94" t="str">
        <v>400m</v>
      </c>
      <c r="N50" s="94">
        <v>34712</v>
      </c>
      <c r="O50" s="94" t="str">
        <f t="shared" si="2"/>
        <v>Cedric DUBLER400m</v>
      </c>
      <c r="P50" s="2">
        <f t="shared" si="3"/>
        <v>1036</v>
      </c>
      <c r="Q50" s="79">
        <f t="shared" si="4"/>
        <v>161</v>
      </c>
      <c r="R50" s="79">
        <f t="shared" si="5"/>
        <v>14</v>
      </c>
    </row>
    <row r="51" spans="1:18" x14ac:dyDescent="0.2">
      <c r="A51" t="s">
        <v>1111</v>
      </c>
      <c r="B51" t="s">
        <v>717</v>
      </c>
      <c r="C51" s="5" t="s">
        <v>26</v>
      </c>
      <c r="D51" s="5">
        <v>34712</v>
      </c>
      <c r="E51">
        <v>1036</v>
      </c>
      <c r="F51" s="5">
        <v>44652</v>
      </c>
      <c r="G51" s="2">
        <v>100</v>
      </c>
      <c r="H51" s="2" t="str">
        <f t="shared" si="0"/>
        <v>Cedric DUBLER400m</v>
      </c>
      <c r="I51" s="2">
        <f t="shared" si="1"/>
        <v>1036</v>
      </c>
      <c r="J51" s="136" cm="1">
        <f t="array" ref="J51">MAX(IF($H$3:$H$4000=$H51,$I$3:$I$4000))</f>
        <v>1036</v>
      </c>
      <c r="K51" s="2" t="str">
        <v>AUS</v>
      </c>
      <c r="L51" t="str">
        <v>Samuel FIELD</v>
      </c>
      <c r="M51" s="94" t="str">
        <v>1500m</v>
      </c>
      <c r="N51" s="94">
        <v>2000</v>
      </c>
      <c r="O51" s="94" t="str">
        <f t="shared" si="2"/>
        <v>Samuel FIELD1500m</v>
      </c>
      <c r="P51" s="2">
        <f t="shared" si="3"/>
        <v>1057</v>
      </c>
      <c r="Q51" s="79">
        <f t="shared" si="4"/>
        <v>126</v>
      </c>
      <c r="R51" s="79">
        <f t="shared" si="5"/>
        <v>26</v>
      </c>
    </row>
    <row r="52" spans="1:18" x14ac:dyDescent="0.2">
      <c r="A52" t="s">
        <v>1111</v>
      </c>
      <c r="B52" t="s">
        <v>657</v>
      </c>
      <c r="C52" s="5" t="s">
        <v>28</v>
      </c>
      <c r="D52" s="5">
        <v>2000</v>
      </c>
      <c r="E52">
        <v>1057</v>
      </c>
      <c r="F52" s="5">
        <v>44652</v>
      </c>
      <c r="G52" s="2">
        <v>38</v>
      </c>
      <c r="H52" s="2" t="str">
        <f t="shared" si="0"/>
        <v>Samuel FIELD1500m</v>
      </c>
      <c r="I52" s="2">
        <f t="shared" si="1"/>
        <v>1057</v>
      </c>
      <c r="J52" s="136" cm="1">
        <f t="array" ref="J52">MAX(IF($H$3:$H$4000=$H52,$I$3:$I$4000))</f>
        <v>1057</v>
      </c>
      <c r="K52" s="2" t="str">
        <v>AUS</v>
      </c>
      <c r="L52" t="str">
        <v>Mick STANOVSEK</v>
      </c>
      <c r="M52" s="94" t="str">
        <v>1500m</v>
      </c>
      <c r="N52" s="94">
        <v>35446</v>
      </c>
      <c r="O52" s="94" t="str">
        <f t="shared" si="2"/>
        <v>Mick STANOVSEK1500m</v>
      </c>
      <c r="P52" s="2">
        <f t="shared" si="3"/>
        <v>1054</v>
      </c>
      <c r="Q52" s="79">
        <f t="shared" si="4"/>
        <v>131</v>
      </c>
      <c r="R52" s="79">
        <f t="shared" si="5"/>
        <v>28</v>
      </c>
    </row>
    <row r="53" spans="1:18" x14ac:dyDescent="0.2">
      <c r="A53" t="s">
        <v>1111</v>
      </c>
      <c r="B53" t="s">
        <v>4595</v>
      </c>
      <c r="C53" s="5" t="s">
        <v>28</v>
      </c>
      <c r="D53" s="5">
        <v>35446</v>
      </c>
      <c r="E53">
        <v>1054</v>
      </c>
      <c r="F53" s="5">
        <v>44652</v>
      </c>
      <c r="G53" s="2">
        <v>44</v>
      </c>
      <c r="H53" s="2" t="str">
        <f t="shared" si="0"/>
        <v>Mick STANOVSEK1500m</v>
      </c>
      <c r="I53" s="2">
        <f t="shared" si="1"/>
        <v>1054</v>
      </c>
      <c r="J53" s="136" cm="1">
        <f t="array" ref="J53">MAX(IF($H$3:$H$4000=$H53,$I$3:$I$4000))</f>
        <v>1054</v>
      </c>
      <c r="K53" s="2" t="str">
        <v>AUS</v>
      </c>
      <c r="L53" t="str">
        <v>Aiden HINSON</v>
      </c>
      <c r="M53" s="94" t="str">
        <v>triple-jump</v>
      </c>
      <c r="N53" s="94">
        <v>37777</v>
      </c>
      <c r="O53" s="94" t="str">
        <f t="shared" si="2"/>
        <v>Aiden HINSONtriple-jump</v>
      </c>
      <c r="P53" s="2">
        <f t="shared" si="3"/>
        <v>1075</v>
      </c>
      <c r="Q53" s="79">
        <f t="shared" si="4"/>
        <v>33</v>
      </c>
      <c r="R53" s="79">
        <f t="shared" si="5"/>
        <v>5</v>
      </c>
    </row>
    <row r="54" spans="1:18" x14ac:dyDescent="0.2">
      <c r="A54" t="s">
        <v>1111</v>
      </c>
      <c r="B54" t="s">
        <v>740</v>
      </c>
      <c r="C54" s="6" t="s">
        <v>38</v>
      </c>
      <c r="D54" s="5">
        <v>37777</v>
      </c>
      <c r="E54">
        <v>1075</v>
      </c>
      <c r="F54" s="5">
        <v>44652</v>
      </c>
      <c r="G54" s="2">
        <v>6</v>
      </c>
      <c r="H54" s="2" t="str">
        <f t="shared" si="0"/>
        <v>Aiden HINSONtriple-jump</v>
      </c>
      <c r="I54" s="2">
        <f t="shared" si="1"/>
        <v>1075</v>
      </c>
      <c r="J54" s="136" cm="1">
        <f t="array" ref="J54">MAX(IF($H$3:$H$4000=$H54,$I$3:$I$4000))</f>
        <v>1075</v>
      </c>
      <c r="K54" s="2" t="str">
        <v>AUS</v>
      </c>
      <c r="L54" t="str">
        <v>Shemaiah JAMES</v>
      </c>
      <c r="M54" s="94" t="str">
        <v>triple-jump</v>
      </c>
      <c r="N54" s="94">
        <v>35623</v>
      </c>
      <c r="O54" s="94" t="str">
        <f t="shared" si="2"/>
        <v>Shemaiah JAMEStriple-jump</v>
      </c>
      <c r="P54" s="2">
        <f t="shared" si="3"/>
        <v>1088</v>
      </c>
      <c r="Q54" s="79">
        <f t="shared" si="4"/>
        <v>26</v>
      </c>
      <c r="R54" s="79">
        <f t="shared" si="5"/>
        <v>2</v>
      </c>
    </row>
    <row r="55" spans="1:18" x14ac:dyDescent="0.2">
      <c r="A55" t="s">
        <v>1111</v>
      </c>
      <c r="B55" t="s">
        <v>751</v>
      </c>
      <c r="C55" s="5" t="s">
        <v>38</v>
      </c>
      <c r="D55" s="5">
        <v>35623</v>
      </c>
      <c r="E55">
        <v>1067</v>
      </c>
      <c r="F55" s="5">
        <v>44652</v>
      </c>
      <c r="G55" s="2">
        <v>13</v>
      </c>
      <c r="H55" s="2" t="str">
        <f t="shared" si="0"/>
        <v>Shemaiah JAMEStriple-jump</v>
      </c>
      <c r="I55" s="2">
        <f t="shared" si="1"/>
        <v>1067</v>
      </c>
      <c r="J55" s="136" cm="1">
        <f t="array" ref="J55">MAX(IF($H$3:$H$4000=$H55,$I$3:$I$4000))</f>
        <v>1088</v>
      </c>
      <c r="K55" s="2" t="str">
        <v>AUS</v>
      </c>
      <c r="L55" t="str">
        <v>Connor MURPHY</v>
      </c>
      <c r="M55" s="94" t="str">
        <v>triple-jump</v>
      </c>
      <c r="N55" s="94">
        <v>37186</v>
      </c>
      <c r="O55" s="94" t="str">
        <f t="shared" si="2"/>
        <v>Connor MURPHYtriple-jump</v>
      </c>
      <c r="P55" s="2">
        <f t="shared" si="3"/>
        <v>1083</v>
      </c>
      <c r="Q55" s="79">
        <f t="shared" si="4"/>
        <v>29</v>
      </c>
      <c r="R55" s="79">
        <f t="shared" si="5"/>
        <v>3</v>
      </c>
    </row>
    <row r="56" spans="1:18" x14ac:dyDescent="0.2">
      <c r="A56" t="s">
        <v>1111</v>
      </c>
      <c r="B56" t="s">
        <v>752</v>
      </c>
      <c r="C56" s="5" t="s">
        <v>38</v>
      </c>
      <c r="D56" s="5">
        <v>37186</v>
      </c>
      <c r="E56">
        <v>1038</v>
      </c>
      <c r="F56" s="5">
        <v>44652</v>
      </c>
      <c r="G56" s="2">
        <v>19</v>
      </c>
      <c r="H56" s="2" t="str">
        <f t="shared" si="0"/>
        <v>Connor MURPHYtriple-jump</v>
      </c>
      <c r="I56" s="2">
        <f t="shared" si="1"/>
        <v>1038</v>
      </c>
      <c r="J56" s="136" cm="1">
        <f t="array" ref="J56">MAX(IF($H$3:$H$4000=$H56,$I$3:$I$4000))</f>
        <v>1083</v>
      </c>
      <c r="K56" s="2" t="str">
        <v>AUS</v>
      </c>
      <c r="L56" t="str">
        <v>Emmanuel FAKIYE</v>
      </c>
      <c r="M56" s="94" t="str">
        <v>triple-jump</v>
      </c>
      <c r="N56" s="94">
        <v>35457</v>
      </c>
      <c r="O56" s="94" t="str">
        <f t="shared" si="2"/>
        <v>Emmanuel FAKIYEtriple-jump</v>
      </c>
      <c r="P56" s="2">
        <f t="shared" si="3"/>
        <v>1041</v>
      </c>
      <c r="Q56" s="79">
        <f t="shared" si="4"/>
        <v>65</v>
      </c>
      <c r="R56" s="79">
        <f t="shared" si="5"/>
        <v>6</v>
      </c>
    </row>
    <row r="57" spans="1:18" x14ac:dyDescent="0.2">
      <c r="A57" t="s">
        <v>1111</v>
      </c>
      <c r="B57" t="s">
        <v>753</v>
      </c>
      <c r="C57" s="5" t="s">
        <v>38</v>
      </c>
      <c r="D57" s="5">
        <v>35457</v>
      </c>
      <c r="E57">
        <v>1035</v>
      </c>
      <c r="F57" s="5">
        <v>44652</v>
      </c>
      <c r="G57" s="2">
        <v>20</v>
      </c>
      <c r="H57" s="2" t="str">
        <f t="shared" si="0"/>
        <v>Emmanuel FAKIYEtriple-jump</v>
      </c>
      <c r="I57" s="2">
        <f t="shared" si="1"/>
        <v>1035</v>
      </c>
      <c r="J57" s="136" cm="1">
        <f t="array" ref="J57">MAX(IF($H$3:$H$4000=$H57,$I$3:$I$4000))</f>
        <v>1041</v>
      </c>
      <c r="K57" s="2" t="str">
        <v>AUS</v>
      </c>
      <c r="L57" t="str">
        <v>Tetteh ANANG</v>
      </c>
      <c r="M57" s="94" t="str">
        <v>triple-jump</v>
      </c>
      <c r="N57" s="94">
        <v>34064</v>
      </c>
      <c r="O57" s="94" t="str">
        <f t="shared" si="2"/>
        <v>Tetteh ANANGtriple-jump</v>
      </c>
      <c r="P57" s="2">
        <f t="shared" si="3"/>
        <v>972</v>
      </c>
      <c r="Q57" s="79">
        <f t="shared" si="4"/>
        <v>119</v>
      </c>
      <c r="R57" s="79">
        <f t="shared" si="5"/>
        <v>10</v>
      </c>
    </row>
    <row r="58" spans="1:18" x14ac:dyDescent="0.2">
      <c r="A58" t="s">
        <v>1111</v>
      </c>
      <c r="B58" t="s">
        <v>4689</v>
      </c>
      <c r="C58" s="5" t="s">
        <v>38</v>
      </c>
      <c r="D58" s="5">
        <v>34064</v>
      </c>
      <c r="E58">
        <v>972</v>
      </c>
      <c r="F58" s="5">
        <v>44652</v>
      </c>
      <c r="G58" s="2">
        <v>49</v>
      </c>
      <c r="H58" s="2" t="str">
        <f t="shared" si="0"/>
        <v>Tetteh ANANGtriple-jump</v>
      </c>
      <c r="I58" s="2">
        <f t="shared" si="1"/>
        <v>972</v>
      </c>
      <c r="J58" s="136" cm="1">
        <f t="array" ref="J58">MAX(IF($H$3:$H$4000=$H58,$I$3:$I$4000))</f>
        <v>972</v>
      </c>
      <c r="K58" s="2" t="str">
        <v>AUS</v>
      </c>
      <c r="L58" t="str">
        <v>Thomas PITTS</v>
      </c>
      <c r="M58" s="94" t="str">
        <v>triple-jump</v>
      </c>
      <c r="N58" s="94">
        <v>36798</v>
      </c>
      <c r="O58" s="94" t="str">
        <f t="shared" si="2"/>
        <v>Thomas PITTStriple-jump</v>
      </c>
      <c r="P58" s="2">
        <f t="shared" si="3"/>
        <v>920</v>
      </c>
      <c r="Q58" s="79">
        <f t="shared" si="4"/>
        <v>138</v>
      </c>
      <c r="R58" s="79">
        <f t="shared" si="5"/>
        <v>14</v>
      </c>
    </row>
    <row r="59" spans="1:18" x14ac:dyDescent="0.2">
      <c r="A59" t="s">
        <v>1111</v>
      </c>
      <c r="B59" t="s">
        <v>1031</v>
      </c>
      <c r="C59" s="5" t="s">
        <v>38</v>
      </c>
      <c r="D59" s="5">
        <v>36798</v>
      </c>
      <c r="E59">
        <v>920</v>
      </c>
      <c r="F59" s="5">
        <v>44652</v>
      </c>
      <c r="G59" s="2">
        <v>69</v>
      </c>
      <c r="H59" s="2" t="str">
        <f t="shared" si="0"/>
        <v>Thomas PITTStriple-jump</v>
      </c>
      <c r="I59" s="2">
        <f t="shared" si="1"/>
        <v>920</v>
      </c>
      <c r="J59" s="136" cm="1">
        <f t="array" ref="J59">MAX(IF($H$3:$H$4000=$H59,$I$3:$I$4000))</f>
        <v>920</v>
      </c>
      <c r="K59" s="2" t="str">
        <v>AUS</v>
      </c>
      <c r="L59" t="str">
        <v>Nathan TAVERNER</v>
      </c>
      <c r="M59" s="94" t="str">
        <v>triple-jump</v>
      </c>
      <c r="N59" s="94">
        <v>44701</v>
      </c>
      <c r="O59" s="94" t="str">
        <f t="shared" si="2"/>
        <v>Nathan TAVERNERtriple-jump</v>
      </c>
      <c r="P59" s="2">
        <f t="shared" si="3"/>
        <v>901</v>
      </c>
      <c r="Q59" s="79">
        <f t="shared" si="4"/>
        <v>150</v>
      </c>
      <c r="R59" s="79">
        <f t="shared" si="5"/>
        <v>20</v>
      </c>
    </row>
    <row r="60" spans="1:18" x14ac:dyDescent="0.2">
      <c r="A60" t="s">
        <v>1111</v>
      </c>
      <c r="B60" t="s">
        <v>1039</v>
      </c>
      <c r="C60" s="5" t="s">
        <v>38</v>
      </c>
      <c r="D60" s="5">
        <v>44701</v>
      </c>
      <c r="E60">
        <v>901</v>
      </c>
      <c r="F60" s="5">
        <v>44652</v>
      </c>
      <c r="G60" s="2">
        <v>86</v>
      </c>
      <c r="H60" s="2" t="str">
        <f t="shared" si="0"/>
        <v>Nathan TAVERNERtriple-jump</v>
      </c>
      <c r="I60" s="2">
        <f t="shared" si="1"/>
        <v>901</v>
      </c>
      <c r="J60" s="136" cm="1">
        <f t="array" ref="J60">MAX(IF($H$3:$H$4000=$H60,$I$3:$I$4000))</f>
        <v>901</v>
      </c>
      <c r="K60" s="2" t="str">
        <v>AUS</v>
      </c>
      <c r="L60" t="str">
        <v>Cedric DUBLER</v>
      </c>
      <c r="M60" s="94" t="str">
        <v>high-jump</v>
      </c>
      <c r="N60" s="94">
        <v>34712</v>
      </c>
      <c r="O60" s="94" t="str">
        <f t="shared" si="2"/>
        <v>Cedric DUBLERhigh-jump</v>
      </c>
      <c r="P60" s="2">
        <f t="shared" si="3"/>
        <v>1011</v>
      </c>
      <c r="Q60" s="79">
        <f t="shared" si="4"/>
        <v>79</v>
      </c>
      <c r="R60" s="79">
        <f t="shared" si="5"/>
        <v>11</v>
      </c>
    </row>
    <row r="61" spans="1:18" x14ac:dyDescent="0.2">
      <c r="A61" t="s">
        <v>1111</v>
      </c>
      <c r="B61" t="s">
        <v>717</v>
      </c>
      <c r="C61" s="5" t="s">
        <v>35</v>
      </c>
      <c r="D61" s="5">
        <v>34712</v>
      </c>
      <c r="E61">
        <v>1011</v>
      </c>
      <c r="F61" s="5">
        <v>44652</v>
      </c>
      <c r="G61" s="2">
        <v>23</v>
      </c>
      <c r="H61" s="2" t="str">
        <f t="shared" si="0"/>
        <v>Cedric DUBLERhigh-jump</v>
      </c>
      <c r="I61" s="2">
        <f t="shared" si="1"/>
        <v>1011</v>
      </c>
      <c r="J61" s="136" cm="1">
        <f t="array" ref="J61">MAX(IF($H$3:$H$4000=$H61,$I$3:$I$4000))</f>
        <v>1011</v>
      </c>
      <c r="K61" s="2" t="str">
        <v>AUS</v>
      </c>
      <c r="L61" t="str">
        <v>Lachlan PAGE</v>
      </c>
      <c r="M61" s="94" t="str">
        <v>discus-throw</v>
      </c>
      <c r="N61" s="94">
        <v>35780</v>
      </c>
      <c r="O61" s="94" t="str">
        <f t="shared" si="2"/>
        <v>Lachlan PAGEdiscus-throw</v>
      </c>
      <c r="P61" s="2">
        <f t="shared" si="3"/>
        <v>1016</v>
      </c>
      <c r="Q61" s="79">
        <f t="shared" si="4"/>
        <v>34</v>
      </c>
      <c r="R61" s="79">
        <f t="shared" si="5"/>
        <v>2</v>
      </c>
    </row>
    <row r="62" spans="1:18" x14ac:dyDescent="0.2">
      <c r="A62" t="s">
        <v>1111</v>
      </c>
      <c r="B62" t="s">
        <v>783</v>
      </c>
      <c r="C62" s="5" t="s">
        <v>40</v>
      </c>
      <c r="D62" s="5">
        <v>35780</v>
      </c>
      <c r="E62">
        <v>1016</v>
      </c>
      <c r="F62" s="5">
        <v>44652</v>
      </c>
      <c r="G62" s="2">
        <v>19</v>
      </c>
      <c r="H62" s="2" t="str">
        <f t="shared" si="0"/>
        <v>Lachlan PAGEdiscus-throw</v>
      </c>
      <c r="I62" s="2">
        <f t="shared" si="1"/>
        <v>1016</v>
      </c>
      <c r="J62" s="136" cm="1">
        <f t="array" ref="J62">MAX(IF($H$3:$H$4000=$H62,$I$3:$I$4000))</f>
        <v>1016</v>
      </c>
      <c r="K62" s="2" t="str">
        <v>AUS</v>
      </c>
      <c r="L62" t="str">
        <v>Darcy MILLER</v>
      </c>
      <c r="M62" s="94" t="str">
        <v>discus-throw</v>
      </c>
      <c r="N62" s="94">
        <v>38095</v>
      </c>
      <c r="O62" s="94" t="str">
        <f t="shared" si="2"/>
        <v>Darcy MILLERdiscus-throw</v>
      </c>
      <c r="P62" s="2">
        <f t="shared" si="3"/>
        <v>886</v>
      </c>
      <c r="Q62" s="79">
        <f t="shared" si="4"/>
        <v>120</v>
      </c>
      <c r="R62" s="79">
        <f t="shared" si="5"/>
        <v>8</v>
      </c>
    </row>
    <row r="63" spans="1:18" x14ac:dyDescent="0.2">
      <c r="A63" t="s">
        <v>1111</v>
      </c>
      <c r="B63" t="s">
        <v>1053</v>
      </c>
      <c r="C63" s="5" t="s">
        <v>40</v>
      </c>
      <c r="D63" s="5">
        <v>38095</v>
      </c>
      <c r="E63">
        <v>886</v>
      </c>
      <c r="F63" s="5">
        <v>44652</v>
      </c>
      <c r="G63" s="2">
        <v>61</v>
      </c>
      <c r="H63" s="2" t="str">
        <f t="shared" si="0"/>
        <v>Darcy MILLERdiscus-throw</v>
      </c>
      <c r="I63" s="2">
        <f t="shared" si="1"/>
        <v>886</v>
      </c>
      <c r="J63" s="136" cm="1">
        <f t="array" ref="J63">MAX(IF($H$3:$H$4000=$H63,$I$3:$I$4000))</f>
        <v>886</v>
      </c>
      <c r="K63" s="2" t="str">
        <v>AUS</v>
      </c>
      <c r="L63" t="str">
        <v>Matthew CLARKE</v>
      </c>
      <c r="M63" s="94" t="str">
        <v>3000msc</v>
      </c>
      <c r="N63" s="94">
        <v>34818</v>
      </c>
      <c r="O63" s="94" t="str">
        <f t="shared" si="2"/>
        <v>Matthew CLARKE3000msc</v>
      </c>
      <c r="P63" s="2">
        <f t="shared" si="3"/>
        <v>1157</v>
      </c>
      <c r="Q63" s="79">
        <f t="shared" si="4"/>
        <v>14</v>
      </c>
      <c r="R63" s="79">
        <f t="shared" si="5"/>
        <v>3</v>
      </c>
    </row>
    <row r="64" spans="1:18" x14ac:dyDescent="0.2">
      <c r="A64" t="s">
        <v>1111</v>
      </c>
      <c r="B64" t="s">
        <v>671</v>
      </c>
      <c r="C64" s="5" t="s">
        <v>34</v>
      </c>
      <c r="D64" s="6">
        <v>34818</v>
      </c>
      <c r="E64">
        <v>1110</v>
      </c>
      <c r="F64" s="5">
        <v>44651</v>
      </c>
      <c r="G64" s="2">
        <v>5</v>
      </c>
      <c r="H64" s="2" t="str">
        <f t="shared" si="0"/>
        <v>Matthew CLARKE3000msc</v>
      </c>
      <c r="I64" s="2">
        <f t="shared" si="1"/>
        <v>1110</v>
      </c>
      <c r="J64" s="136" cm="1">
        <f t="array" ref="J64">MAX(IF($H$3:$H$4000=$H64,$I$3:$I$4000))</f>
        <v>1157</v>
      </c>
      <c r="K64" s="2" t="str">
        <v>AUS</v>
      </c>
      <c r="L64" t="str">
        <v>Liam CASHIN</v>
      </c>
      <c r="M64" s="94" t="str">
        <v>3000msc</v>
      </c>
      <c r="N64" s="94">
        <v>35709</v>
      </c>
      <c r="O64" s="94" t="str">
        <f t="shared" si="2"/>
        <v>Liam CASHIN3000msc</v>
      </c>
      <c r="P64" s="2">
        <f t="shared" si="3"/>
        <v>1064</v>
      </c>
      <c r="Q64" s="79">
        <f t="shared" si="4"/>
        <v>61</v>
      </c>
      <c r="R64" s="79">
        <f t="shared" si="5"/>
        <v>7</v>
      </c>
    </row>
    <row r="65" spans="1:18" x14ac:dyDescent="0.2">
      <c r="A65" t="s">
        <v>1111</v>
      </c>
      <c r="B65" t="s">
        <v>660</v>
      </c>
      <c r="C65" s="5" t="s">
        <v>34</v>
      </c>
      <c r="D65" s="5">
        <v>35709</v>
      </c>
      <c r="E65">
        <v>1064</v>
      </c>
      <c r="F65" s="5">
        <v>44651</v>
      </c>
      <c r="G65" s="2">
        <v>14</v>
      </c>
      <c r="H65" s="2" t="str">
        <f t="shared" si="0"/>
        <v>Liam CASHIN3000msc</v>
      </c>
      <c r="I65" s="2">
        <f t="shared" si="1"/>
        <v>1064</v>
      </c>
      <c r="J65" s="136" cm="1">
        <f t="array" ref="J65">MAX(IF($H$3:$H$4000=$H65,$I$3:$I$4000))</f>
        <v>1064</v>
      </c>
      <c r="K65" s="2" t="str">
        <v>AUS</v>
      </c>
      <c r="L65" t="str">
        <v>Luke GRAVES</v>
      </c>
      <c r="M65" s="94" t="str">
        <v>3000msc</v>
      </c>
      <c r="N65" s="94">
        <v>36237</v>
      </c>
      <c r="O65" s="94" t="str">
        <f t="shared" si="2"/>
        <v>Luke GRAVES3000msc</v>
      </c>
      <c r="P65" s="2">
        <f t="shared" si="3"/>
        <v>1048</v>
      </c>
      <c r="Q65" s="79">
        <f t="shared" si="4"/>
        <v>66</v>
      </c>
      <c r="R65" s="79">
        <f t="shared" si="5"/>
        <v>8</v>
      </c>
    </row>
    <row r="66" spans="1:18" x14ac:dyDescent="0.2">
      <c r="A66" t="s">
        <v>1111</v>
      </c>
      <c r="B66" t="s">
        <v>1013</v>
      </c>
      <c r="C66" s="5" t="s">
        <v>34</v>
      </c>
      <c r="D66" s="5">
        <v>36237</v>
      </c>
      <c r="E66">
        <v>1048</v>
      </c>
      <c r="F66" s="5">
        <v>44651</v>
      </c>
      <c r="G66" s="2">
        <v>23</v>
      </c>
      <c r="H66" s="2" t="str">
        <f t="shared" si="0"/>
        <v>Luke GRAVES3000msc</v>
      </c>
      <c r="I66" s="2">
        <f t="shared" si="1"/>
        <v>1048</v>
      </c>
      <c r="J66" s="136" cm="1">
        <f t="array" ref="J66">MAX(IF($H$3:$H$4000=$H66,$I$3:$I$4000))</f>
        <v>1048</v>
      </c>
      <c r="K66" s="2" t="str">
        <v>AUS</v>
      </c>
      <c r="L66" t="str">
        <v>Toby O'BRIEN</v>
      </c>
      <c r="M66" s="94" t="str">
        <v>3000msc</v>
      </c>
      <c r="N66" s="94">
        <v>34994</v>
      </c>
      <c r="O66" s="94" t="str">
        <f t="shared" si="2"/>
        <v>Toby O'BRIEN3000msc</v>
      </c>
      <c r="P66" s="2">
        <f t="shared" si="3"/>
        <v>980</v>
      </c>
      <c r="Q66" s="79">
        <f t="shared" si="4"/>
        <v>120</v>
      </c>
      <c r="R66" s="79">
        <f t="shared" si="5"/>
        <v>13</v>
      </c>
    </row>
    <row r="67" spans="1:18" x14ac:dyDescent="0.2">
      <c r="A67" t="s">
        <v>1111</v>
      </c>
      <c r="B67" t="s">
        <v>1020</v>
      </c>
      <c r="C67" s="5" t="s">
        <v>34</v>
      </c>
      <c r="D67" s="5">
        <v>34994</v>
      </c>
      <c r="E67">
        <v>980</v>
      </c>
      <c r="F67" s="5">
        <v>44651</v>
      </c>
      <c r="G67" s="2">
        <v>49</v>
      </c>
      <c r="H67" s="2" t="str">
        <f t="shared" ref="H67:H130" si="6">B67&amp;C67</f>
        <v>Toby O'BRIEN3000msc</v>
      </c>
      <c r="I67" s="2">
        <f t="shared" ref="I67:I130" si="7">E67</f>
        <v>980</v>
      </c>
      <c r="J67" s="136" cm="1">
        <f t="array" ref="J67">MAX(IF($H$3:$H$4000=$H67,$I$3:$I$4000))</f>
        <v>980</v>
      </c>
      <c r="K67" s="2" t="str">
        <v>AUS</v>
      </c>
      <c r="L67" t="str">
        <v>Bailey CRABTREE</v>
      </c>
      <c r="M67" s="94" t="str">
        <v>3000msc</v>
      </c>
      <c r="N67" s="94">
        <v>44612</v>
      </c>
      <c r="O67" s="94" t="str">
        <f t="shared" si="2"/>
        <v>Bailey CRABTREE3000msc</v>
      </c>
      <c r="P67" s="2">
        <f t="shared" si="3"/>
        <v>947</v>
      </c>
      <c r="Q67" s="79">
        <f t="shared" si="4"/>
        <v>134</v>
      </c>
      <c r="R67" s="79">
        <f t="shared" si="5"/>
        <v>18</v>
      </c>
    </row>
    <row r="68" spans="1:18" x14ac:dyDescent="0.2">
      <c r="A68" t="s">
        <v>1111</v>
      </c>
      <c r="B68" t="s">
        <v>5148</v>
      </c>
      <c r="C68" t="s">
        <v>34</v>
      </c>
      <c r="D68" s="5">
        <v>44612</v>
      </c>
      <c r="E68">
        <v>947</v>
      </c>
      <c r="F68" s="5">
        <v>44651</v>
      </c>
      <c r="G68" s="2">
        <v>65</v>
      </c>
      <c r="H68" s="2" t="str">
        <f t="shared" si="6"/>
        <v>Bailey CRABTREE3000msc</v>
      </c>
      <c r="I68" s="2">
        <f t="shared" si="7"/>
        <v>947</v>
      </c>
      <c r="J68" s="136" cm="1">
        <f t="array" ref="J68">MAX(IF($H$3:$H$4000=$H68,$I$3:$I$4000))</f>
        <v>947</v>
      </c>
      <c r="K68" s="2" t="str">
        <v>AUS</v>
      </c>
      <c r="L68" t="str">
        <v>Harvey CRAMB</v>
      </c>
      <c r="M68" s="94" t="str">
        <v>3000msc</v>
      </c>
      <c r="N68" s="94">
        <v>44671</v>
      </c>
      <c r="O68" s="94" t="str">
        <f t="shared" ref="O68:O131" si="8">L68&amp;M68</f>
        <v>Harvey CRAMB3000msc</v>
      </c>
      <c r="P68" s="2">
        <f t="shared" ref="P68:P131" si="9">VLOOKUP(L68&amp;M68,$H$3:$J$3881,3,FALSE)</f>
        <v>892</v>
      </c>
      <c r="Q68" s="79">
        <f t="shared" ref="Q68:Q131" si="10">COUNTIFS($M$3:$M$3165,M68,$P$3:$P$3165,"&gt;"&amp;P68)+1</f>
        <v>165</v>
      </c>
      <c r="R68" s="79">
        <f t="shared" ref="R68:R131" si="11">IFERROR(IF(K68="AUS",COUNTIFS($K$3:$K$3165,"AUS",$M$3:$M$3165,M68,$P$3:$P$3165,"&gt;"&amp;P68)+1,""),"")</f>
        <v>21</v>
      </c>
    </row>
    <row r="69" spans="1:18" x14ac:dyDescent="0.2">
      <c r="A69" t="s">
        <v>1111</v>
      </c>
      <c r="B69" t="s">
        <v>5160</v>
      </c>
      <c r="C69" s="6" t="s">
        <v>34</v>
      </c>
      <c r="D69" s="5">
        <v>44671</v>
      </c>
      <c r="E69">
        <v>892</v>
      </c>
      <c r="F69" s="5">
        <v>44651</v>
      </c>
      <c r="G69" s="2">
        <v>98</v>
      </c>
      <c r="H69" s="2" t="str">
        <f t="shared" si="6"/>
        <v>Harvey CRAMB3000msc</v>
      </c>
      <c r="I69" s="2">
        <f t="shared" si="7"/>
        <v>892</v>
      </c>
      <c r="J69" s="136" cm="1">
        <f t="array" ref="J69">MAX(IF($H$3:$H$4000=$H69,$I$3:$I$4000))</f>
        <v>892</v>
      </c>
      <c r="K69" s="2" t="str">
        <v>AUS</v>
      </c>
      <c r="L69" t="str">
        <v>Lachlan O'KEEFE</v>
      </c>
      <c r="M69" s="94" t="str">
        <v>high-jump</v>
      </c>
      <c r="N69" s="94">
        <v>38388</v>
      </c>
      <c r="O69" s="94" t="str">
        <f t="shared" si="8"/>
        <v>Lachlan O'KEEFEhigh-jump</v>
      </c>
      <c r="P69" s="2">
        <f t="shared" si="9"/>
        <v>1046</v>
      </c>
      <c r="Q69" s="79">
        <f t="shared" si="10"/>
        <v>49</v>
      </c>
      <c r="R69" s="79">
        <f t="shared" si="11"/>
        <v>7</v>
      </c>
    </row>
    <row r="70" spans="1:18" x14ac:dyDescent="0.2">
      <c r="A70" t="s">
        <v>1111</v>
      </c>
      <c r="B70" t="s">
        <v>768</v>
      </c>
      <c r="C70" s="5" t="s">
        <v>35</v>
      </c>
      <c r="D70" s="5">
        <v>38388</v>
      </c>
      <c r="E70">
        <v>1046</v>
      </c>
      <c r="F70" s="5">
        <v>44651</v>
      </c>
      <c r="G70" s="2">
        <v>12</v>
      </c>
      <c r="H70" s="2" t="str">
        <f t="shared" si="6"/>
        <v>Lachlan O'KEEFEhigh-jump</v>
      </c>
      <c r="I70" s="2">
        <f t="shared" si="7"/>
        <v>1046</v>
      </c>
      <c r="J70" s="136" cm="1">
        <f t="array" ref="J70">MAX(IF($H$3:$H$4000=$H70,$I$3:$I$4000))</f>
        <v>1046</v>
      </c>
      <c r="K70" s="2" t="str">
        <v>AUS</v>
      </c>
      <c r="L70" t="str">
        <v>Bradley CARRUTHERS</v>
      </c>
      <c r="M70" s="94" t="str">
        <v>high-jump</v>
      </c>
      <c r="N70" s="94">
        <v>44701</v>
      </c>
      <c r="O70" s="94" t="str">
        <f t="shared" si="8"/>
        <v>Bradley CARRUTHERShigh-jump</v>
      </c>
      <c r="P70" s="2">
        <f t="shared" si="9"/>
        <v>949</v>
      </c>
      <c r="Q70" s="79">
        <f t="shared" si="10"/>
        <v>131</v>
      </c>
      <c r="R70" s="79">
        <f t="shared" si="11"/>
        <v>21</v>
      </c>
    </row>
    <row r="71" spans="1:18" x14ac:dyDescent="0.2">
      <c r="A71" t="s">
        <v>1111</v>
      </c>
      <c r="B71" t="s">
        <v>3057</v>
      </c>
      <c r="C71" s="5" t="s">
        <v>35</v>
      </c>
      <c r="D71" s="5">
        <v>44701</v>
      </c>
      <c r="E71">
        <v>949</v>
      </c>
      <c r="F71" s="5">
        <v>44651</v>
      </c>
      <c r="G71" s="2">
        <v>72</v>
      </c>
      <c r="H71" s="2" t="str">
        <f t="shared" si="6"/>
        <v>Bradley CARRUTHERShigh-jump</v>
      </c>
      <c r="I71" s="2">
        <f t="shared" si="7"/>
        <v>949</v>
      </c>
      <c r="J71" s="136" cm="1">
        <f t="array" ref="J71">MAX(IF($H$3:$H$4000=$H71,$I$3:$I$4000))</f>
        <v>949</v>
      </c>
      <c r="K71" s="2" t="str">
        <v>AUS</v>
      </c>
      <c r="L71" t="str">
        <v>Ned WEATHERLY</v>
      </c>
      <c r="M71" s="94" t="str">
        <v>hammer-throw</v>
      </c>
      <c r="N71" s="94">
        <v>35807</v>
      </c>
      <c r="O71" s="94" t="str">
        <f t="shared" si="8"/>
        <v>Ned WEATHERLYhammer-throw</v>
      </c>
      <c r="P71" s="2">
        <f t="shared" si="9"/>
        <v>1035</v>
      </c>
      <c r="Q71" s="79">
        <f t="shared" si="10"/>
        <v>18</v>
      </c>
      <c r="R71" s="79">
        <f t="shared" si="11"/>
        <v>1</v>
      </c>
    </row>
    <row r="72" spans="1:18" x14ac:dyDescent="0.2">
      <c r="A72" t="s">
        <v>1111</v>
      </c>
      <c r="B72" t="s">
        <v>794</v>
      </c>
      <c r="C72" t="s">
        <v>42</v>
      </c>
      <c r="D72" s="5">
        <v>35807</v>
      </c>
      <c r="E72">
        <v>1035</v>
      </c>
      <c r="F72" s="5">
        <v>44651</v>
      </c>
      <c r="G72" s="2">
        <v>10</v>
      </c>
      <c r="H72" s="2" t="str">
        <f t="shared" si="6"/>
        <v>Ned WEATHERLYhammer-throw</v>
      </c>
      <c r="I72" s="2">
        <f t="shared" si="7"/>
        <v>1035</v>
      </c>
      <c r="J72" s="136" cm="1">
        <f t="array" ref="J72">MAX(IF($H$3:$H$4000=$H72,$I$3:$I$4000))</f>
        <v>1035</v>
      </c>
      <c r="K72" s="2" t="str">
        <v>AUS</v>
      </c>
      <c r="L72" t="str">
        <v>Costa KOUSPARIS</v>
      </c>
      <c r="M72" s="94" t="str">
        <v>hammer-throw</v>
      </c>
      <c r="N72" s="94">
        <v>35228</v>
      </c>
      <c r="O72" s="94" t="str">
        <f t="shared" si="8"/>
        <v>Costa KOUSPARIShammer-throw</v>
      </c>
      <c r="P72" s="2">
        <f t="shared" si="9"/>
        <v>1005</v>
      </c>
      <c r="Q72" s="79">
        <f t="shared" si="10"/>
        <v>25</v>
      </c>
      <c r="R72" s="79">
        <f t="shared" si="11"/>
        <v>4</v>
      </c>
    </row>
    <row r="73" spans="1:18" x14ac:dyDescent="0.2">
      <c r="A73" t="s">
        <v>1111</v>
      </c>
      <c r="B73" t="s">
        <v>793</v>
      </c>
      <c r="C73" s="5" t="s">
        <v>42</v>
      </c>
      <c r="D73" s="5">
        <v>35228</v>
      </c>
      <c r="E73">
        <v>987</v>
      </c>
      <c r="F73" s="5">
        <v>44651</v>
      </c>
      <c r="G73" s="2">
        <v>18</v>
      </c>
      <c r="H73" s="2" t="str">
        <f t="shared" si="6"/>
        <v>Costa KOUSPARIShammer-throw</v>
      </c>
      <c r="I73" s="2">
        <f t="shared" si="7"/>
        <v>987</v>
      </c>
      <c r="J73" s="136" cm="1">
        <f t="array" ref="J73">MAX(IF($H$3:$H$4000=$H73,$I$3:$I$4000))</f>
        <v>1005</v>
      </c>
      <c r="K73" s="2" t="str">
        <v>AUS</v>
      </c>
      <c r="L73" t="str">
        <v>Ben ROBERTS</v>
      </c>
      <c r="M73" s="94" t="str">
        <v>hammer-throw</v>
      </c>
      <c r="N73" s="94">
        <v>37932</v>
      </c>
      <c r="O73" s="94" t="str">
        <f t="shared" si="8"/>
        <v>Ben ROBERTShammer-throw</v>
      </c>
      <c r="P73" s="2">
        <f t="shared" si="9"/>
        <v>837</v>
      </c>
      <c r="Q73" s="79">
        <f t="shared" si="10"/>
        <v>114</v>
      </c>
      <c r="R73" s="79">
        <f t="shared" si="11"/>
        <v>9</v>
      </c>
    </row>
    <row r="74" spans="1:18" x14ac:dyDescent="0.2">
      <c r="A74" t="s">
        <v>1111</v>
      </c>
      <c r="B74" t="s">
        <v>5316</v>
      </c>
      <c r="C74" s="5" t="s">
        <v>42</v>
      </c>
      <c r="D74" s="5">
        <v>37932</v>
      </c>
      <c r="E74">
        <v>837</v>
      </c>
      <c r="F74" s="5">
        <v>44651</v>
      </c>
      <c r="G74" s="2">
        <v>53</v>
      </c>
      <c r="H74" s="2" t="str">
        <f t="shared" si="6"/>
        <v>Ben ROBERTShammer-throw</v>
      </c>
      <c r="I74" s="2">
        <f t="shared" si="7"/>
        <v>837</v>
      </c>
      <c r="J74" s="136" cm="1">
        <f t="array" ref="J74">MAX(IF($H$3:$H$4000=$H74,$I$3:$I$4000))</f>
        <v>837</v>
      </c>
      <c r="K74" s="2" t="str">
        <v>AUS</v>
      </c>
      <c r="L74" t="str">
        <v>Cameron GRIFFITH</v>
      </c>
      <c r="M74" s="94" t="str">
        <v>1500m</v>
      </c>
      <c r="N74" s="94">
        <v>35308</v>
      </c>
      <c r="O74" s="94" t="str">
        <f t="shared" si="8"/>
        <v>Cameron GRIFFITH1500m</v>
      </c>
      <c r="P74" s="2">
        <f t="shared" si="9"/>
        <v>1094</v>
      </c>
      <c r="Q74" s="79">
        <f t="shared" si="10"/>
        <v>97</v>
      </c>
      <c r="R74" s="79">
        <f t="shared" si="11"/>
        <v>21</v>
      </c>
    </row>
    <row r="75" spans="1:18" x14ac:dyDescent="0.2">
      <c r="A75" t="s">
        <v>1111</v>
      </c>
      <c r="B75" t="s">
        <v>1067</v>
      </c>
      <c r="C75" s="6" t="s">
        <v>28</v>
      </c>
      <c r="D75" s="5">
        <v>35308</v>
      </c>
      <c r="E75">
        <v>1061</v>
      </c>
      <c r="F75" s="5">
        <v>44650</v>
      </c>
      <c r="G75" s="2">
        <v>30</v>
      </c>
      <c r="H75" s="2" t="str">
        <f t="shared" si="6"/>
        <v>Cameron GRIFFITH1500m</v>
      </c>
      <c r="I75" s="2">
        <f t="shared" si="7"/>
        <v>1061</v>
      </c>
      <c r="J75" s="136" cm="1">
        <f t="array" ref="J75">MAX(IF($H$3:$H$4000=$H75,$I$3:$I$4000))</f>
        <v>1094</v>
      </c>
      <c r="K75" s="2" t="str">
        <v>AUS</v>
      </c>
      <c r="L75" t="str">
        <v>Rorey HUNTER</v>
      </c>
      <c r="M75" s="94" t="str">
        <v>1500m</v>
      </c>
      <c r="N75" s="94">
        <v>34002</v>
      </c>
      <c r="O75" s="94" t="str">
        <f t="shared" si="8"/>
        <v>Rorey HUNTER1500m</v>
      </c>
      <c r="P75" s="2">
        <f t="shared" si="9"/>
        <v>1155</v>
      </c>
      <c r="Q75" s="79">
        <f t="shared" si="10"/>
        <v>30</v>
      </c>
      <c r="R75" s="79">
        <f t="shared" si="11"/>
        <v>5</v>
      </c>
    </row>
    <row r="76" spans="1:18" x14ac:dyDescent="0.2">
      <c r="A76" t="s">
        <v>1111</v>
      </c>
      <c r="B76" t="s">
        <v>646</v>
      </c>
      <c r="C76" s="5" t="s">
        <v>28</v>
      </c>
      <c r="D76" s="5">
        <v>34002</v>
      </c>
      <c r="E76">
        <v>1059</v>
      </c>
      <c r="F76" s="5">
        <v>44650</v>
      </c>
      <c r="G76" s="2">
        <v>33</v>
      </c>
      <c r="H76" s="2" t="str">
        <f t="shared" si="6"/>
        <v>Rorey HUNTER1500m</v>
      </c>
      <c r="I76" s="2">
        <f t="shared" si="7"/>
        <v>1059</v>
      </c>
      <c r="J76" s="136" cm="1">
        <f t="array" ref="J76">MAX(IF($H$3:$H$4000=$H76,$I$3:$I$4000))</f>
        <v>1155</v>
      </c>
      <c r="K76" s="2" t="str">
        <v>AUS</v>
      </c>
      <c r="L76" t="str">
        <v>Craig HUFFER</v>
      </c>
      <c r="M76" s="94" t="str">
        <v>1500m</v>
      </c>
      <c r="N76" s="94">
        <v>32808</v>
      </c>
      <c r="O76" s="94" t="str">
        <f t="shared" si="8"/>
        <v>Craig HUFFER1500m</v>
      </c>
      <c r="P76" s="2">
        <f t="shared" si="9"/>
        <v>1058</v>
      </c>
      <c r="Q76" s="79">
        <f t="shared" si="10"/>
        <v>122</v>
      </c>
      <c r="R76" s="79">
        <f t="shared" si="11"/>
        <v>24</v>
      </c>
    </row>
    <row r="77" spans="1:18" x14ac:dyDescent="0.2">
      <c r="A77" t="s">
        <v>1111</v>
      </c>
      <c r="B77" t="s">
        <v>4925</v>
      </c>
      <c r="C77" s="5" t="s">
        <v>28</v>
      </c>
      <c r="D77" s="5">
        <v>32808</v>
      </c>
      <c r="E77">
        <v>1058</v>
      </c>
      <c r="F77" s="5">
        <v>44650</v>
      </c>
      <c r="G77" s="2">
        <v>35</v>
      </c>
      <c r="H77" s="2" t="str">
        <f t="shared" si="6"/>
        <v>Craig HUFFER1500m</v>
      </c>
      <c r="I77" s="2">
        <f t="shared" si="7"/>
        <v>1058</v>
      </c>
      <c r="J77" s="136" cm="1">
        <f t="array" ref="J77">MAX(IF($H$3:$H$4000=$H77,$I$3:$I$4000))</f>
        <v>1058</v>
      </c>
      <c r="K77" s="2" t="str">
        <v>AUS</v>
      </c>
      <c r="L77" t="str">
        <v>Jack ANSTEY</v>
      </c>
      <c r="M77" s="94" t="str">
        <v>1500m</v>
      </c>
      <c r="N77" s="94">
        <v>35528</v>
      </c>
      <c r="O77" s="94" t="str">
        <f t="shared" si="8"/>
        <v>Jack ANSTEY1500m</v>
      </c>
      <c r="P77" s="2">
        <f t="shared" si="9"/>
        <v>1118</v>
      </c>
      <c r="Q77" s="79">
        <f t="shared" si="10"/>
        <v>60</v>
      </c>
      <c r="R77" s="79">
        <f t="shared" si="11"/>
        <v>13</v>
      </c>
    </row>
    <row r="78" spans="1:18" x14ac:dyDescent="0.2">
      <c r="A78" t="s">
        <v>1111</v>
      </c>
      <c r="B78" t="s">
        <v>613</v>
      </c>
      <c r="C78" s="6" t="s">
        <v>28</v>
      </c>
      <c r="D78" s="5">
        <v>35528</v>
      </c>
      <c r="E78">
        <v>1050</v>
      </c>
      <c r="F78" s="5">
        <v>44650</v>
      </c>
      <c r="G78" s="2">
        <v>52</v>
      </c>
      <c r="H78" s="2" t="str">
        <f t="shared" si="6"/>
        <v>Jack ANSTEY1500m</v>
      </c>
      <c r="I78" s="2">
        <f t="shared" si="7"/>
        <v>1050</v>
      </c>
      <c r="J78" s="136" cm="1">
        <f t="array" ref="J78">MAX(IF($H$3:$H$4000=$H78,$I$3:$I$4000))</f>
        <v>1118</v>
      </c>
      <c r="K78" s="2" t="str">
        <v>AUS</v>
      </c>
      <c r="L78" t="str">
        <v>Joshua JOHNSON</v>
      </c>
      <c r="M78" s="94" t="str">
        <v>1500m</v>
      </c>
      <c r="N78" s="94">
        <v>33669</v>
      </c>
      <c r="O78" s="94" t="str">
        <f t="shared" si="8"/>
        <v>Joshua JOHNSON1500m</v>
      </c>
      <c r="P78" s="2">
        <f t="shared" si="9"/>
        <v>1016</v>
      </c>
      <c r="Q78" s="79">
        <f t="shared" si="10"/>
        <v>172</v>
      </c>
      <c r="R78" s="79">
        <f t="shared" si="11"/>
        <v>39</v>
      </c>
    </row>
    <row r="79" spans="1:18" x14ac:dyDescent="0.2">
      <c r="A79" t="s">
        <v>1111</v>
      </c>
      <c r="B79" t="s">
        <v>5134</v>
      </c>
      <c r="C79" s="5" t="s">
        <v>28</v>
      </c>
      <c r="D79" s="5">
        <v>33669</v>
      </c>
      <c r="E79">
        <v>1016</v>
      </c>
      <c r="F79" s="5">
        <v>44650</v>
      </c>
      <c r="G79" s="2">
        <v>89</v>
      </c>
      <c r="H79" s="2" t="str">
        <f t="shared" si="6"/>
        <v>Joshua JOHNSON1500m</v>
      </c>
      <c r="I79" s="2">
        <f t="shared" si="7"/>
        <v>1016</v>
      </c>
      <c r="J79" s="136" cm="1">
        <f t="array" ref="J79">MAX(IF($H$3:$H$4000=$H79,$I$3:$I$4000))</f>
        <v>1016</v>
      </c>
      <c r="K79" s="2" t="str">
        <v>AUS</v>
      </c>
      <c r="L79" t="str">
        <v>Dylan RICHARDSON</v>
      </c>
      <c r="M79" s="94" t="str">
        <v>20km-race-walking</v>
      </c>
      <c r="N79" s="94">
        <v>36816</v>
      </c>
      <c r="O79" s="94" t="str">
        <f t="shared" si="8"/>
        <v>Dylan RICHARDSON20km-race-walking</v>
      </c>
      <c r="P79" s="2">
        <f t="shared" si="9"/>
        <v>967</v>
      </c>
      <c r="Q79" s="79">
        <f t="shared" si="10"/>
        <v>31</v>
      </c>
      <c r="R79" s="79">
        <f t="shared" si="11"/>
        <v>11</v>
      </c>
    </row>
    <row r="80" spans="1:18" x14ac:dyDescent="0.2">
      <c r="A80" t="s">
        <v>1111</v>
      </c>
      <c r="B80" t="s">
        <v>817</v>
      </c>
      <c r="C80" s="5" t="s">
        <v>81</v>
      </c>
      <c r="D80" s="5">
        <v>36816</v>
      </c>
      <c r="E80">
        <v>967</v>
      </c>
      <c r="F80" s="5">
        <v>44650</v>
      </c>
      <c r="G80" s="2">
        <v>15</v>
      </c>
      <c r="H80" s="2" t="str">
        <f t="shared" si="6"/>
        <v>Dylan RICHARDSON20km-race-walking</v>
      </c>
      <c r="I80" s="2">
        <f t="shared" si="7"/>
        <v>967</v>
      </c>
      <c r="J80" s="136" cm="1">
        <f t="array" ref="J80">MAX(IF($H$3:$H$4000=$H80,$I$3:$I$4000))</f>
        <v>967</v>
      </c>
      <c r="K80" s="2" t="str">
        <v>AUS</v>
      </c>
      <c r="L80" t="str">
        <v>Jack MCGINNISKIN</v>
      </c>
      <c r="M80" s="94" t="str">
        <v>20km-race-walking</v>
      </c>
      <c r="N80" s="94">
        <v>37616</v>
      </c>
      <c r="O80" s="94" t="str">
        <f t="shared" si="8"/>
        <v>Jack MCGINNISKIN20km-race-walking</v>
      </c>
      <c r="P80" s="2">
        <f t="shared" si="9"/>
        <v>852</v>
      </c>
      <c r="Q80" s="79">
        <f t="shared" si="10"/>
        <v>62</v>
      </c>
      <c r="R80" s="79">
        <f t="shared" si="11"/>
        <v>15</v>
      </c>
    </row>
    <row r="81" spans="1:18" x14ac:dyDescent="0.2">
      <c r="A81" t="s">
        <v>1111</v>
      </c>
      <c r="B81" t="s">
        <v>5331</v>
      </c>
      <c r="C81" t="s">
        <v>81</v>
      </c>
      <c r="D81" s="5">
        <v>37616</v>
      </c>
      <c r="E81">
        <v>852</v>
      </c>
      <c r="F81" s="5">
        <v>44650</v>
      </c>
      <c r="G81" s="2">
        <v>29</v>
      </c>
      <c r="H81" s="2" t="str">
        <f t="shared" si="6"/>
        <v>Jack MCGINNISKIN20km-race-walking</v>
      </c>
      <c r="I81" s="2">
        <f t="shared" si="7"/>
        <v>852</v>
      </c>
      <c r="J81" s="136" cm="1">
        <f t="array" ref="J81">MAX(IF($H$3:$H$4000=$H81,$I$3:$I$4000))</f>
        <v>852</v>
      </c>
      <c r="K81" s="2" t="str">
        <v>AUS</v>
      </c>
      <c r="L81" t="str">
        <v>Calab LAW</v>
      </c>
      <c r="M81" s="94" t="str">
        <v>200m</v>
      </c>
      <c r="N81" s="94">
        <v>37986</v>
      </c>
      <c r="O81" s="94" t="str">
        <f t="shared" si="8"/>
        <v>Calab LAW200m</v>
      </c>
      <c r="P81" s="2">
        <f t="shared" si="9"/>
        <v>1123</v>
      </c>
      <c r="Q81" s="79">
        <f t="shared" si="10"/>
        <v>54</v>
      </c>
      <c r="R81" s="79">
        <f t="shared" si="11"/>
        <v>2</v>
      </c>
    </row>
    <row r="82" spans="1:18" x14ac:dyDescent="0.2">
      <c r="A82" t="s">
        <v>1111</v>
      </c>
      <c r="B82" t="s">
        <v>517</v>
      </c>
      <c r="C82" s="5" t="s">
        <v>25</v>
      </c>
      <c r="D82" s="5">
        <v>37986</v>
      </c>
      <c r="E82">
        <v>1123</v>
      </c>
      <c r="F82" s="5">
        <v>44649</v>
      </c>
      <c r="G82" s="2">
        <v>7</v>
      </c>
      <c r="H82" s="2" t="str">
        <f t="shared" si="6"/>
        <v>Calab LAW200m</v>
      </c>
      <c r="I82" s="2">
        <f t="shared" si="7"/>
        <v>1123</v>
      </c>
      <c r="J82" s="136" cm="1">
        <f t="array" ref="J82">MAX(IF($H$3:$H$4000=$H82,$I$3:$I$4000))</f>
        <v>1123</v>
      </c>
      <c r="K82" s="2" t="str">
        <v>AUS</v>
      </c>
      <c r="L82" t="str">
        <v>Connor BOND</v>
      </c>
      <c r="M82" s="94" t="str">
        <v>200m</v>
      </c>
      <c r="N82" s="94">
        <v>44640</v>
      </c>
      <c r="O82" s="94" t="str">
        <f t="shared" si="8"/>
        <v>Connor BOND200m</v>
      </c>
      <c r="P82" s="2">
        <f t="shared" si="9"/>
        <v>1068</v>
      </c>
      <c r="Q82" s="79">
        <f t="shared" si="10"/>
        <v>128</v>
      </c>
      <c r="R82" s="79">
        <f t="shared" si="11"/>
        <v>13</v>
      </c>
    </row>
    <row r="83" spans="1:18" x14ac:dyDescent="0.2">
      <c r="A83" t="s">
        <v>1111</v>
      </c>
      <c r="B83" t="s">
        <v>532</v>
      </c>
      <c r="C83" s="5" t="s">
        <v>25</v>
      </c>
      <c r="D83" s="6">
        <v>44640</v>
      </c>
      <c r="E83">
        <v>1068</v>
      </c>
      <c r="F83" s="5">
        <v>44649</v>
      </c>
      <c r="G83" s="2">
        <v>42</v>
      </c>
      <c r="H83" s="2" t="str">
        <f t="shared" si="6"/>
        <v>Connor BOND200m</v>
      </c>
      <c r="I83" s="2">
        <f t="shared" si="7"/>
        <v>1068</v>
      </c>
      <c r="J83" s="136" cm="1">
        <f t="array" ref="J83">MAX(IF($H$3:$H$4000=$H83,$I$3:$I$4000))</f>
        <v>1068</v>
      </c>
      <c r="K83" s="2" t="str">
        <v>AUS</v>
      </c>
      <c r="L83" t="str">
        <v>Luke BOYES</v>
      </c>
      <c r="M83" s="94" t="str">
        <v>800m</v>
      </c>
      <c r="N83" s="94">
        <v>37930</v>
      </c>
      <c r="O83" s="94" t="str">
        <f t="shared" si="8"/>
        <v>Luke BOYES800m</v>
      </c>
      <c r="P83" s="2">
        <f t="shared" si="9"/>
        <v>1023</v>
      </c>
      <c r="Q83" s="79">
        <f t="shared" si="10"/>
        <v>159</v>
      </c>
      <c r="R83" s="79">
        <f t="shared" si="11"/>
        <v>18</v>
      </c>
    </row>
    <row r="84" spans="1:18" x14ac:dyDescent="0.2">
      <c r="A84" t="s">
        <v>1111</v>
      </c>
      <c r="B84" t="s">
        <v>1099</v>
      </c>
      <c r="C84" s="5" t="s">
        <v>27</v>
      </c>
      <c r="D84" s="5">
        <v>37930</v>
      </c>
      <c r="E84">
        <v>1023</v>
      </c>
      <c r="F84" s="5">
        <v>44649</v>
      </c>
      <c r="G84" s="2">
        <v>94</v>
      </c>
      <c r="H84" s="2" t="str">
        <f t="shared" si="6"/>
        <v>Luke BOYES800m</v>
      </c>
      <c r="I84" s="2">
        <f t="shared" si="7"/>
        <v>1023</v>
      </c>
      <c r="J84" s="136" cm="1">
        <f t="array" ref="J84">MAX(IF($H$3:$H$4000=$H84,$I$3:$I$4000))</f>
        <v>1023</v>
      </c>
      <c r="K84" s="2" t="str">
        <v>AUS</v>
      </c>
      <c r="L84" t="str">
        <v>Hayden TODD</v>
      </c>
      <c r="M84" s="94" t="str">
        <v>800m</v>
      </c>
      <c r="N84" s="94">
        <v>38532</v>
      </c>
      <c r="O84" s="94" t="str">
        <f t="shared" si="8"/>
        <v>Hayden TODD800m</v>
      </c>
      <c r="P84" s="2">
        <f t="shared" si="9"/>
        <v>1022</v>
      </c>
      <c r="Q84" s="79">
        <f t="shared" si="10"/>
        <v>164</v>
      </c>
      <c r="R84" s="79">
        <f t="shared" si="11"/>
        <v>20</v>
      </c>
    </row>
    <row r="85" spans="1:18" x14ac:dyDescent="0.2">
      <c r="A85" t="s">
        <v>1111</v>
      </c>
      <c r="B85" t="s">
        <v>615</v>
      </c>
      <c r="C85" s="5" t="s">
        <v>27</v>
      </c>
      <c r="D85" s="5">
        <v>38532</v>
      </c>
      <c r="E85">
        <v>1022</v>
      </c>
      <c r="F85" s="5">
        <v>44649</v>
      </c>
      <c r="G85" s="2">
        <v>95</v>
      </c>
      <c r="H85" s="2" t="str">
        <f t="shared" si="6"/>
        <v>Hayden TODD800m</v>
      </c>
      <c r="I85" s="2">
        <f t="shared" si="7"/>
        <v>1022</v>
      </c>
      <c r="J85" s="136" cm="1">
        <f t="array" ref="J85">MAX(IF($H$3:$H$4000=$H85,$I$3:$I$4000))</f>
        <v>1022</v>
      </c>
      <c r="K85" s="2" t="str">
        <v>AUS</v>
      </c>
      <c r="L85" t="str">
        <v>Hugo HANAK</v>
      </c>
      <c r="M85" s="94" t="str">
        <v>400mh</v>
      </c>
      <c r="N85" s="94">
        <v>44671</v>
      </c>
      <c r="O85" s="94" t="str">
        <f t="shared" si="8"/>
        <v>Hugo HANAK400mh</v>
      </c>
      <c r="P85" s="2">
        <f t="shared" si="9"/>
        <v>995</v>
      </c>
      <c r="Q85" s="79">
        <f t="shared" si="10"/>
        <v>123</v>
      </c>
      <c r="R85" s="79">
        <f t="shared" si="11"/>
        <v>10</v>
      </c>
    </row>
    <row r="86" spans="1:18" x14ac:dyDescent="0.2">
      <c r="A86" t="s">
        <v>1111</v>
      </c>
      <c r="B86" t="s">
        <v>1026</v>
      </c>
      <c r="C86" s="5" t="s">
        <v>33</v>
      </c>
      <c r="D86" s="5">
        <v>44671</v>
      </c>
      <c r="E86">
        <v>995</v>
      </c>
      <c r="F86" s="5">
        <v>44649</v>
      </c>
      <c r="G86" s="2">
        <v>57</v>
      </c>
      <c r="H86" s="2" t="str">
        <f t="shared" si="6"/>
        <v>Hugo HANAK400mh</v>
      </c>
      <c r="I86" s="2">
        <f t="shared" si="7"/>
        <v>995</v>
      </c>
      <c r="J86" s="136" cm="1">
        <f t="array" ref="J86">MAX(IF($H$3:$H$4000=$H86,$I$3:$I$4000))</f>
        <v>995</v>
      </c>
      <c r="K86" s="2" t="str">
        <v>AUS</v>
      </c>
      <c r="L86" t="str">
        <v>Dominic PANOZZO</v>
      </c>
      <c r="M86" s="94" t="str">
        <v>400mh</v>
      </c>
      <c r="N86" s="94">
        <v>37782</v>
      </c>
      <c r="O86" s="94" t="str">
        <f t="shared" si="8"/>
        <v>Dominic PANOZZO400mh</v>
      </c>
      <c r="P86" s="2">
        <f t="shared" si="9"/>
        <v>976</v>
      </c>
      <c r="Q86" s="79">
        <f t="shared" si="10"/>
        <v>138</v>
      </c>
      <c r="R86" s="79">
        <f t="shared" si="11"/>
        <v>15</v>
      </c>
    </row>
    <row r="87" spans="1:18" x14ac:dyDescent="0.2">
      <c r="A87" t="s">
        <v>1111</v>
      </c>
      <c r="B87" t="s">
        <v>599</v>
      </c>
      <c r="C87" s="5" t="s">
        <v>33</v>
      </c>
      <c r="D87" s="5">
        <v>37782</v>
      </c>
      <c r="E87">
        <v>976</v>
      </c>
      <c r="F87" s="5">
        <v>44649</v>
      </c>
      <c r="G87" s="2">
        <v>75</v>
      </c>
      <c r="H87" s="2" t="str">
        <f t="shared" si="6"/>
        <v>Dominic PANOZZO400mh</v>
      </c>
      <c r="I87" s="2">
        <f t="shared" si="7"/>
        <v>976</v>
      </c>
      <c r="J87" s="136" cm="1">
        <f t="array" ref="J87">MAX(IF($H$3:$H$4000=$H87,$I$3:$I$4000))</f>
        <v>976</v>
      </c>
      <c r="K87" s="2" t="str">
        <v>AUS</v>
      </c>
      <c r="L87" t="str">
        <v>Jay LOUISON-ROE</v>
      </c>
      <c r="M87" s="94" t="str">
        <v>triple-jump</v>
      </c>
      <c r="N87" s="94">
        <v>37888</v>
      </c>
      <c r="O87" s="94" t="str">
        <f t="shared" si="8"/>
        <v>Jay LOUISON-ROEtriple-jump</v>
      </c>
      <c r="P87" s="2">
        <f t="shared" si="9"/>
        <v>915</v>
      </c>
      <c r="Q87" s="79">
        <f t="shared" si="10"/>
        <v>140</v>
      </c>
      <c r="R87" s="79">
        <f t="shared" si="11"/>
        <v>15</v>
      </c>
    </row>
    <row r="88" spans="1:18" x14ac:dyDescent="0.2">
      <c r="A88" t="s">
        <v>1111</v>
      </c>
      <c r="B88" t="s">
        <v>5253</v>
      </c>
      <c r="C88" s="5" t="s">
        <v>38</v>
      </c>
      <c r="D88" s="5">
        <v>37888</v>
      </c>
      <c r="E88">
        <v>915</v>
      </c>
      <c r="F88" s="5">
        <v>44649</v>
      </c>
      <c r="G88" s="2">
        <v>75</v>
      </c>
      <c r="H88" s="2" t="str">
        <f t="shared" si="6"/>
        <v>Jay LOUISON-ROEtriple-jump</v>
      </c>
      <c r="I88" s="2">
        <f t="shared" si="7"/>
        <v>915</v>
      </c>
      <c r="J88" s="136" cm="1">
        <f t="array" ref="J88">MAX(IF($H$3:$H$4000=$H88,$I$3:$I$4000))</f>
        <v>915</v>
      </c>
      <c r="K88" s="2" t="str">
        <v>AUS</v>
      </c>
      <c r="L88" t="str">
        <v>Uchenna EGBU</v>
      </c>
      <c r="M88" s="94" t="str">
        <v>triple-jump</v>
      </c>
      <c r="N88" s="94">
        <v>44701</v>
      </c>
      <c r="O88" s="94" t="str">
        <f t="shared" si="8"/>
        <v>Uchenna EGBUtriple-jump</v>
      </c>
      <c r="P88" s="2">
        <f t="shared" si="9"/>
        <v>913</v>
      </c>
      <c r="Q88" s="79">
        <f t="shared" si="10"/>
        <v>142</v>
      </c>
      <c r="R88" s="79">
        <f t="shared" si="11"/>
        <v>16</v>
      </c>
    </row>
    <row r="89" spans="1:18" x14ac:dyDescent="0.2">
      <c r="A89" t="s">
        <v>1111</v>
      </c>
      <c r="B89" t="s">
        <v>3024</v>
      </c>
      <c r="C89" t="s">
        <v>38</v>
      </c>
      <c r="D89" s="5">
        <v>44701</v>
      </c>
      <c r="E89">
        <v>913</v>
      </c>
      <c r="F89" s="5">
        <v>44649</v>
      </c>
      <c r="G89" s="2">
        <v>77</v>
      </c>
      <c r="H89" s="2" t="str">
        <f t="shared" si="6"/>
        <v>Uchenna EGBUtriple-jump</v>
      </c>
      <c r="I89" s="2">
        <f t="shared" si="7"/>
        <v>913</v>
      </c>
      <c r="J89" s="136" cm="1">
        <f t="array" ref="J89">MAX(IF($H$3:$H$4000=$H89,$I$3:$I$4000))</f>
        <v>913</v>
      </c>
      <c r="K89" s="2" t="str">
        <v>AUS</v>
      </c>
      <c r="L89" t="str">
        <v>William MOIR</v>
      </c>
      <c r="M89" s="94" t="str">
        <v>triple-jump</v>
      </c>
      <c r="N89" s="94">
        <v>38204</v>
      </c>
      <c r="O89" s="94" t="str">
        <f t="shared" si="8"/>
        <v>William MOIRtriple-jump</v>
      </c>
      <c r="P89" s="2">
        <f t="shared" si="9"/>
        <v>892</v>
      </c>
      <c r="Q89" s="79">
        <f t="shared" si="10"/>
        <v>152</v>
      </c>
      <c r="R89" s="79">
        <f t="shared" si="11"/>
        <v>21</v>
      </c>
    </row>
    <row r="90" spans="1:18" x14ac:dyDescent="0.2">
      <c r="A90" t="s">
        <v>1111</v>
      </c>
      <c r="B90" t="s">
        <v>5257</v>
      </c>
      <c r="C90" s="5" t="s">
        <v>38</v>
      </c>
      <c r="D90" s="5">
        <v>38204</v>
      </c>
      <c r="E90">
        <v>892</v>
      </c>
      <c r="F90" s="5">
        <v>44649</v>
      </c>
      <c r="G90" s="2">
        <v>87</v>
      </c>
      <c r="H90" s="2" t="str">
        <f t="shared" si="6"/>
        <v>William MOIRtriple-jump</v>
      </c>
      <c r="I90" s="2">
        <f t="shared" si="7"/>
        <v>892</v>
      </c>
      <c r="J90" s="136" cm="1">
        <f t="array" ref="J90">MAX(IF($H$3:$H$4000=$H90,$I$3:$I$4000))</f>
        <v>892</v>
      </c>
      <c r="K90" s="2" t="str">
        <v>AUS</v>
      </c>
      <c r="L90" t="str">
        <v>Ryan TARRANT</v>
      </c>
      <c r="M90" s="94" t="str">
        <v>200m</v>
      </c>
      <c r="N90" s="94">
        <v>38290</v>
      </c>
      <c r="O90" s="94" t="str">
        <f t="shared" si="8"/>
        <v>Ryan TARRANT200m</v>
      </c>
      <c r="P90" s="2">
        <f t="shared" si="9"/>
        <v>1058</v>
      </c>
      <c r="Q90" s="79">
        <f t="shared" si="10"/>
        <v>140</v>
      </c>
      <c r="R90" s="79">
        <f t="shared" si="11"/>
        <v>15</v>
      </c>
    </row>
    <row r="91" spans="1:18" x14ac:dyDescent="0.2">
      <c r="A91" t="s">
        <v>1111</v>
      </c>
      <c r="B91" t="s">
        <v>527</v>
      </c>
      <c r="C91" s="6" t="s">
        <v>25</v>
      </c>
      <c r="D91" s="5">
        <v>38290</v>
      </c>
      <c r="E91">
        <v>1058</v>
      </c>
      <c r="F91" s="5">
        <v>44648</v>
      </c>
      <c r="G91" s="2">
        <v>64</v>
      </c>
      <c r="H91" s="2" t="str">
        <f t="shared" si="6"/>
        <v>Ryan TARRANT200m</v>
      </c>
      <c r="I91" s="2">
        <f t="shared" si="7"/>
        <v>1058</v>
      </c>
      <c r="J91" s="136" cm="1">
        <f t="array" ref="J91">MAX(IF($H$3:$H$4000=$H91,$I$3:$I$4000))</f>
        <v>1058</v>
      </c>
      <c r="K91" s="2" t="str">
        <v>AUS</v>
      </c>
      <c r="L91" t="str">
        <v>Lachlan KENNEDY</v>
      </c>
      <c r="M91" s="94" t="str">
        <v>200m</v>
      </c>
      <c r="N91" s="94">
        <v>44640</v>
      </c>
      <c r="O91" s="94" t="str">
        <f t="shared" si="8"/>
        <v>Lachlan KENNEDY200m</v>
      </c>
      <c r="P91" s="2">
        <f t="shared" si="9"/>
        <v>1044</v>
      </c>
      <c r="Q91" s="79">
        <f t="shared" si="10"/>
        <v>160</v>
      </c>
      <c r="R91" s="79">
        <f t="shared" si="11"/>
        <v>22</v>
      </c>
    </row>
    <row r="92" spans="1:18" x14ac:dyDescent="0.2">
      <c r="A92" t="s">
        <v>1111</v>
      </c>
      <c r="B92" t="s">
        <v>521</v>
      </c>
      <c r="C92" s="5" t="s">
        <v>25</v>
      </c>
      <c r="D92" s="5">
        <v>44640</v>
      </c>
      <c r="E92">
        <v>1044</v>
      </c>
      <c r="F92" s="5">
        <v>44648</v>
      </c>
      <c r="G92" s="2">
        <v>76</v>
      </c>
      <c r="H92" s="2" t="str">
        <f t="shared" si="6"/>
        <v>Lachlan KENNEDY200m</v>
      </c>
      <c r="I92" s="2">
        <f t="shared" si="7"/>
        <v>1044</v>
      </c>
      <c r="J92" s="136" cm="1">
        <f t="array" ref="J92">MAX(IF($H$3:$H$4000=$H92,$I$3:$I$4000))</f>
        <v>1044</v>
      </c>
      <c r="K92" s="2" t="str">
        <v>AUS</v>
      </c>
      <c r="L92" t="str">
        <v>Flynn PUMPA</v>
      </c>
      <c r="M92" s="94" t="str">
        <v>3000msc</v>
      </c>
      <c r="N92" s="94">
        <v>44671</v>
      </c>
      <c r="O92" s="94" t="str">
        <f t="shared" si="8"/>
        <v>Flynn PUMPA3000msc</v>
      </c>
      <c r="P92" s="2">
        <f t="shared" si="9"/>
        <v>966</v>
      </c>
      <c r="Q92" s="79">
        <f t="shared" si="10"/>
        <v>125</v>
      </c>
      <c r="R92" s="79">
        <f t="shared" si="11"/>
        <v>15</v>
      </c>
    </row>
    <row r="93" spans="1:18" x14ac:dyDescent="0.2">
      <c r="A93" t="s">
        <v>1111</v>
      </c>
      <c r="B93" t="s">
        <v>5146</v>
      </c>
      <c r="C93" s="5" t="s">
        <v>34</v>
      </c>
      <c r="D93" s="5">
        <v>44671</v>
      </c>
      <c r="E93">
        <v>966</v>
      </c>
      <c r="F93" s="5">
        <v>44648</v>
      </c>
      <c r="G93" s="2">
        <v>55</v>
      </c>
      <c r="H93" s="2" t="str">
        <f t="shared" si="6"/>
        <v>Flynn PUMPA3000msc</v>
      </c>
      <c r="I93" s="2">
        <f t="shared" si="7"/>
        <v>966</v>
      </c>
      <c r="J93" s="136" cm="1">
        <f t="array" ref="J93">MAX(IF($H$3:$H$4000=$H93,$I$3:$I$4000))</f>
        <v>966</v>
      </c>
      <c r="K93" s="2" t="str">
        <v>AUS</v>
      </c>
      <c r="L93" t="str">
        <v>Alexander KWA</v>
      </c>
      <c r="M93" s="94" t="str">
        <v>3000msc</v>
      </c>
      <c r="N93" s="94">
        <v>44671</v>
      </c>
      <c r="O93" s="94" t="str">
        <f t="shared" si="8"/>
        <v>Alexander KWA3000msc</v>
      </c>
      <c r="P93" s="2">
        <f t="shared" si="9"/>
        <v>966</v>
      </c>
      <c r="Q93" s="79">
        <f t="shared" si="10"/>
        <v>125</v>
      </c>
      <c r="R93" s="79">
        <f t="shared" si="11"/>
        <v>15</v>
      </c>
    </row>
    <row r="94" spans="1:18" x14ac:dyDescent="0.2">
      <c r="A94" t="s">
        <v>1111</v>
      </c>
      <c r="B94" t="s">
        <v>1021</v>
      </c>
      <c r="C94" s="5" t="s">
        <v>34</v>
      </c>
      <c r="D94" s="5">
        <v>44671</v>
      </c>
      <c r="E94">
        <v>966</v>
      </c>
      <c r="F94" s="5">
        <v>44648</v>
      </c>
      <c r="G94" s="2">
        <v>56</v>
      </c>
      <c r="H94" s="2" t="str">
        <f t="shared" si="6"/>
        <v>Alexander KWA3000msc</v>
      </c>
      <c r="I94" s="2">
        <f t="shared" si="7"/>
        <v>966</v>
      </c>
      <c r="J94" s="136" cm="1">
        <f t="array" ref="J94">MAX(IF($H$3:$H$4000=$H94,$I$3:$I$4000))</f>
        <v>966</v>
      </c>
      <c r="K94" s="2" t="str">
        <v>AUS</v>
      </c>
      <c r="L94" t="str">
        <v>Gus GANNON</v>
      </c>
      <c r="M94" s="94" t="str">
        <v>3000msc</v>
      </c>
      <c r="N94" s="94">
        <v>44640</v>
      </c>
      <c r="O94" s="94" t="str">
        <f t="shared" si="8"/>
        <v>Gus GANNON3000msc</v>
      </c>
      <c r="P94" s="2">
        <f t="shared" si="9"/>
        <v>914</v>
      </c>
      <c r="Q94" s="79">
        <f t="shared" si="10"/>
        <v>155</v>
      </c>
      <c r="R94" s="79">
        <f t="shared" si="11"/>
        <v>19</v>
      </c>
    </row>
    <row r="95" spans="1:18" x14ac:dyDescent="0.2">
      <c r="A95" t="s">
        <v>1111</v>
      </c>
      <c r="B95" t="s">
        <v>5158</v>
      </c>
      <c r="C95" t="s">
        <v>34</v>
      </c>
      <c r="D95" s="5">
        <v>44640</v>
      </c>
      <c r="E95">
        <v>914</v>
      </c>
      <c r="F95" s="5">
        <v>44648</v>
      </c>
      <c r="G95" s="2">
        <v>88</v>
      </c>
      <c r="H95" s="2" t="str">
        <f t="shared" si="6"/>
        <v>Gus GANNON3000msc</v>
      </c>
      <c r="I95" s="2">
        <f t="shared" si="7"/>
        <v>914</v>
      </c>
      <c r="J95" s="136" cm="1">
        <f t="array" ref="J95">MAX(IF($H$3:$H$4000=$H95,$I$3:$I$4000))</f>
        <v>914</v>
      </c>
      <c r="K95" s="2" t="str">
        <v>AUS</v>
      </c>
      <c r="L95" t="str">
        <v>Ethan PETCOS</v>
      </c>
      <c r="M95" s="94" t="str">
        <v>long-jump</v>
      </c>
      <c r="N95" s="94">
        <v>37666</v>
      </c>
      <c r="O95" s="94" t="str">
        <f t="shared" si="8"/>
        <v>Ethan PETCOSlong-jump</v>
      </c>
      <c r="P95" s="2">
        <f t="shared" si="9"/>
        <v>995</v>
      </c>
      <c r="Q95" s="79">
        <f t="shared" si="10"/>
        <v>132</v>
      </c>
      <c r="R95" s="79">
        <f t="shared" si="11"/>
        <v>24</v>
      </c>
    </row>
    <row r="96" spans="1:18" x14ac:dyDescent="0.2">
      <c r="A96" t="s">
        <v>1111</v>
      </c>
      <c r="B96" t="s">
        <v>1033</v>
      </c>
      <c r="C96" s="5" t="s">
        <v>37</v>
      </c>
      <c r="D96" s="5">
        <v>37666</v>
      </c>
      <c r="E96">
        <v>995</v>
      </c>
      <c r="F96" s="5">
        <v>44648</v>
      </c>
      <c r="G96" s="2">
        <v>72</v>
      </c>
      <c r="H96" s="2" t="str">
        <f t="shared" si="6"/>
        <v>Ethan PETCOSlong-jump</v>
      </c>
      <c r="I96" s="2">
        <f t="shared" si="7"/>
        <v>995</v>
      </c>
      <c r="J96" s="136" cm="1">
        <f t="array" ref="J96">MAX(IF($H$3:$H$4000=$H96,$I$3:$I$4000))</f>
        <v>995</v>
      </c>
      <c r="K96" s="2" t="str">
        <v>AUS</v>
      </c>
      <c r="L96" t="str">
        <v>Charlie CARROLL</v>
      </c>
      <c r="M96" s="94" t="str">
        <v>long-jump</v>
      </c>
      <c r="N96" s="94">
        <v>37665</v>
      </c>
      <c r="O96" s="94" t="str">
        <f t="shared" si="8"/>
        <v>Charlie CARROLLlong-jump</v>
      </c>
      <c r="P96" s="2">
        <f t="shared" si="9"/>
        <v>973</v>
      </c>
      <c r="Q96" s="79">
        <f t="shared" si="10"/>
        <v>145</v>
      </c>
      <c r="R96" s="79">
        <f t="shared" si="11"/>
        <v>30</v>
      </c>
    </row>
    <row r="97" spans="1:18" x14ac:dyDescent="0.2">
      <c r="A97" t="s">
        <v>1111</v>
      </c>
      <c r="B97" t="s">
        <v>5241</v>
      </c>
      <c r="C97" s="5" t="s">
        <v>37</v>
      </c>
      <c r="D97" s="5">
        <v>37665</v>
      </c>
      <c r="E97">
        <v>973</v>
      </c>
      <c r="F97" s="5">
        <v>44648</v>
      </c>
      <c r="G97" s="2">
        <v>90</v>
      </c>
      <c r="H97" s="2" t="str">
        <f t="shared" si="6"/>
        <v>Charlie CARROLLlong-jump</v>
      </c>
      <c r="I97" s="2">
        <f t="shared" si="7"/>
        <v>973</v>
      </c>
      <c r="J97" s="136" cm="1">
        <f t="array" ref="J97">MAX(IF($H$3:$H$4000=$H97,$I$3:$I$4000))</f>
        <v>973</v>
      </c>
      <c r="K97" s="2" t="str">
        <v>AUS</v>
      </c>
      <c r="L97" t="str">
        <v>Haddi EL SHORBAGY</v>
      </c>
      <c r="M97" s="94" t="str">
        <v>javelin-throw</v>
      </c>
      <c r="N97" s="94">
        <v>44671</v>
      </c>
      <c r="O97" s="94" t="str">
        <f t="shared" si="8"/>
        <v>Haddi EL SHORBAGYjavelin-throw</v>
      </c>
      <c r="P97" s="2">
        <f t="shared" si="9"/>
        <v>890</v>
      </c>
      <c r="Q97" s="79">
        <f t="shared" si="10"/>
        <v>125</v>
      </c>
      <c r="R97" s="79">
        <f t="shared" si="11"/>
        <v>15</v>
      </c>
    </row>
    <row r="98" spans="1:18" x14ac:dyDescent="0.2">
      <c r="A98" t="s">
        <v>1111</v>
      </c>
      <c r="B98" t="s">
        <v>5322</v>
      </c>
      <c r="C98" s="5" t="s">
        <v>41</v>
      </c>
      <c r="D98" s="5">
        <v>44671</v>
      </c>
      <c r="E98">
        <v>890</v>
      </c>
      <c r="F98" s="5">
        <v>44648</v>
      </c>
      <c r="G98" s="2">
        <v>73</v>
      </c>
      <c r="H98" s="2" t="str">
        <f t="shared" si="6"/>
        <v>Haddi EL SHORBAGYjavelin-throw</v>
      </c>
      <c r="I98" s="2">
        <f t="shared" si="7"/>
        <v>890</v>
      </c>
      <c r="J98" s="136" cm="1">
        <f t="array" ref="J98">MAX(IF($H$3:$H$4000=$H98,$I$3:$I$4000))</f>
        <v>890</v>
      </c>
      <c r="K98" s="2" t="str">
        <v>AUS</v>
      </c>
      <c r="L98" t="str">
        <v>Jai GORDON</v>
      </c>
      <c r="M98" s="94" t="str">
        <v>100m</v>
      </c>
      <c r="N98" s="94">
        <v>37759</v>
      </c>
      <c r="O98" s="94" t="str">
        <f t="shared" si="8"/>
        <v>Jai GORDON100m</v>
      </c>
      <c r="P98" s="2">
        <f t="shared" si="9"/>
        <v>1112</v>
      </c>
      <c r="Q98" s="79">
        <f t="shared" si="10"/>
        <v>96</v>
      </c>
      <c r="R98" s="79">
        <f t="shared" si="11"/>
        <v>5</v>
      </c>
    </row>
    <row r="99" spans="1:18" x14ac:dyDescent="0.2">
      <c r="A99" t="s">
        <v>1111</v>
      </c>
      <c r="B99" t="s">
        <v>526</v>
      </c>
      <c r="C99" s="5" t="s">
        <v>2</v>
      </c>
      <c r="D99" s="5">
        <v>37759</v>
      </c>
      <c r="E99">
        <v>1112</v>
      </c>
      <c r="F99" s="5">
        <v>44647</v>
      </c>
      <c r="G99" s="2">
        <v>28</v>
      </c>
      <c r="H99" s="2" t="str">
        <f t="shared" si="6"/>
        <v>Jai GORDON100m</v>
      </c>
      <c r="I99" s="2">
        <f t="shared" si="7"/>
        <v>1112</v>
      </c>
      <c r="J99" s="136" cm="1">
        <f t="array" ref="J99">MAX(IF($H$3:$H$4000=$H99,$I$3:$I$4000))</f>
        <v>1112</v>
      </c>
      <c r="K99" s="2" t="str">
        <v>AUS</v>
      </c>
      <c r="L99" t="str">
        <v>Calab LAW</v>
      </c>
      <c r="M99" s="94" t="str">
        <v>100m</v>
      </c>
      <c r="N99" s="94">
        <v>37986</v>
      </c>
      <c r="O99" s="94" t="str">
        <f t="shared" si="8"/>
        <v>Calab LAW100m</v>
      </c>
      <c r="P99" s="2">
        <f t="shared" si="9"/>
        <v>1085</v>
      </c>
      <c r="Q99" s="79">
        <f t="shared" si="10"/>
        <v>132</v>
      </c>
      <c r="R99" s="79">
        <f t="shared" si="11"/>
        <v>12</v>
      </c>
    </row>
    <row r="100" spans="1:18" x14ac:dyDescent="0.2">
      <c r="A100" t="s">
        <v>1111</v>
      </c>
      <c r="B100" t="s">
        <v>517</v>
      </c>
      <c r="C100" s="5" t="s">
        <v>2</v>
      </c>
      <c r="D100" s="5">
        <v>37986</v>
      </c>
      <c r="E100">
        <v>1085</v>
      </c>
      <c r="F100" s="5">
        <v>44647</v>
      </c>
      <c r="G100" s="2">
        <v>52</v>
      </c>
      <c r="H100" s="2" t="str">
        <f t="shared" si="6"/>
        <v>Calab LAW100m</v>
      </c>
      <c r="I100" s="2">
        <f t="shared" si="7"/>
        <v>1085</v>
      </c>
      <c r="J100" s="136" cm="1">
        <f t="array" ref="J100">MAX(IF($H$3:$H$4000=$H100,$I$3:$I$4000))</f>
        <v>1085</v>
      </c>
      <c r="K100" s="2" t="str">
        <v>AUS</v>
      </c>
      <c r="L100" t="str">
        <v>Ethan PETCOS</v>
      </c>
      <c r="M100" s="94" t="str">
        <v>high-jump</v>
      </c>
      <c r="N100" s="94">
        <v>37666</v>
      </c>
      <c r="O100" s="94" t="str">
        <f t="shared" si="8"/>
        <v>Ethan PETCOShigh-jump</v>
      </c>
      <c r="P100" s="2">
        <f t="shared" si="9"/>
        <v>1002</v>
      </c>
      <c r="Q100" s="79">
        <f t="shared" si="10"/>
        <v>87</v>
      </c>
      <c r="R100" s="79">
        <f t="shared" si="11"/>
        <v>13</v>
      </c>
    </row>
    <row r="101" spans="1:18" x14ac:dyDescent="0.2">
      <c r="A101" t="s">
        <v>1111</v>
      </c>
      <c r="B101" t="s">
        <v>1033</v>
      </c>
      <c r="C101" s="5" t="s">
        <v>35</v>
      </c>
      <c r="D101" s="5">
        <v>37666</v>
      </c>
      <c r="E101">
        <v>1002</v>
      </c>
      <c r="F101" s="5">
        <v>44647</v>
      </c>
      <c r="G101" s="2">
        <v>27</v>
      </c>
      <c r="H101" s="2" t="str">
        <f t="shared" si="6"/>
        <v>Ethan PETCOShigh-jump</v>
      </c>
      <c r="I101" s="2">
        <f t="shared" si="7"/>
        <v>1002</v>
      </c>
      <c r="J101" s="136" cm="1">
        <f t="array" ref="J101">MAX(IF($H$3:$H$4000=$H101,$I$3:$I$4000))</f>
        <v>1002</v>
      </c>
      <c r="K101" s="2" t="str">
        <v>AUS</v>
      </c>
      <c r="L101" t="str">
        <v>Andrew BULL</v>
      </c>
      <c r="M101" s="94" t="str">
        <v>pole-vault</v>
      </c>
      <c r="N101" s="94">
        <v>44640</v>
      </c>
      <c r="O101" s="94" t="str">
        <f t="shared" si="8"/>
        <v>Andrew BULLpole-vault</v>
      </c>
      <c r="P101" s="2">
        <f t="shared" si="9"/>
        <v>873</v>
      </c>
      <c r="Q101" s="79">
        <f t="shared" si="10"/>
        <v>127</v>
      </c>
      <c r="R101" s="79">
        <f t="shared" si="11"/>
        <v>32</v>
      </c>
    </row>
    <row r="102" spans="1:18" x14ac:dyDescent="0.2">
      <c r="A102" t="s">
        <v>1111</v>
      </c>
      <c r="B102" t="s">
        <v>5282</v>
      </c>
      <c r="C102" s="6" t="s">
        <v>36</v>
      </c>
      <c r="D102" s="5">
        <v>44640</v>
      </c>
      <c r="E102">
        <v>873</v>
      </c>
      <c r="F102" s="5">
        <v>44646</v>
      </c>
      <c r="G102" s="2">
        <v>72</v>
      </c>
      <c r="H102" s="2" t="str">
        <f t="shared" si="6"/>
        <v>Andrew BULLpole-vault</v>
      </c>
      <c r="I102" s="2">
        <f t="shared" si="7"/>
        <v>873</v>
      </c>
      <c r="J102" s="136" cm="1">
        <f t="array" ref="J102">MAX(IF($H$3:$H$4000=$H102,$I$3:$I$4000))</f>
        <v>873</v>
      </c>
      <c r="K102" s="2" t="str">
        <v>AUS</v>
      </c>
      <c r="L102" t="str">
        <v>Aiden PRINCENA-WHITE</v>
      </c>
      <c r="M102" s="94" t="str">
        <v>pole-vault</v>
      </c>
      <c r="N102" s="94">
        <v>38175</v>
      </c>
      <c r="O102" s="94" t="str">
        <f t="shared" si="8"/>
        <v>Aiden PRINCENA-WHITEpole-vault</v>
      </c>
      <c r="P102" s="2">
        <f t="shared" si="9"/>
        <v>900</v>
      </c>
      <c r="Q102" s="79">
        <f t="shared" si="10"/>
        <v>107</v>
      </c>
      <c r="R102" s="79">
        <f t="shared" si="11"/>
        <v>25</v>
      </c>
    </row>
    <row r="103" spans="1:18" x14ac:dyDescent="0.2">
      <c r="A103" t="s">
        <v>1111</v>
      </c>
      <c r="B103" s="5" t="s">
        <v>1081</v>
      </c>
      <c r="C103" s="5" t="s">
        <v>36</v>
      </c>
      <c r="D103" s="5">
        <v>38175</v>
      </c>
      <c r="E103">
        <v>873</v>
      </c>
      <c r="F103" s="5">
        <v>44646</v>
      </c>
      <c r="G103" s="2">
        <v>72</v>
      </c>
      <c r="H103" s="2" t="str">
        <f t="shared" si="6"/>
        <v>Aiden PRINCENA-WHITEpole-vault</v>
      </c>
      <c r="I103" s="2">
        <f t="shared" si="7"/>
        <v>873</v>
      </c>
      <c r="J103" s="136" cm="1">
        <f t="array" ref="J103">MAX(IF($H$3:$H$4000=$H103,$I$3:$I$4000))</f>
        <v>900</v>
      </c>
      <c r="K103" s="2" t="str">
        <v>AUS</v>
      </c>
      <c r="L103" t="str">
        <v>Alexander KOLESNIKOFF</v>
      </c>
      <c r="M103" s="94" t="str">
        <v>discus-throw</v>
      </c>
      <c r="N103" s="94">
        <v>36799</v>
      </c>
      <c r="O103" s="94" t="str">
        <f t="shared" si="8"/>
        <v>Alexander KOLESNIKOFFdiscus-throw</v>
      </c>
      <c r="P103" s="2">
        <f t="shared" si="9"/>
        <v>865</v>
      </c>
      <c r="Q103" s="79">
        <f t="shared" si="10"/>
        <v>134</v>
      </c>
      <c r="R103" s="79">
        <f t="shared" si="11"/>
        <v>10</v>
      </c>
    </row>
    <row r="104" spans="1:18" x14ac:dyDescent="0.2">
      <c r="A104" t="s">
        <v>1111</v>
      </c>
      <c r="B104" t="s">
        <v>787</v>
      </c>
      <c r="C104" s="5" t="s">
        <v>40</v>
      </c>
      <c r="D104" s="6">
        <v>36799</v>
      </c>
      <c r="E104">
        <v>865</v>
      </c>
      <c r="F104" s="5">
        <v>44646</v>
      </c>
      <c r="G104" s="2">
        <v>78</v>
      </c>
      <c r="H104" s="2" t="str">
        <f t="shared" si="6"/>
        <v>Alexander KOLESNIKOFFdiscus-throw</v>
      </c>
      <c r="I104" s="2">
        <f t="shared" si="7"/>
        <v>865</v>
      </c>
      <c r="J104" s="136" cm="1">
        <f t="array" ref="J104">MAX(IF($H$3:$H$4000=$H104,$I$3:$I$4000))</f>
        <v>865</v>
      </c>
      <c r="K104" s="2" t="str">
        <v>AUS</v>
      </c>
      <c r="L104" t="str">
        <v>Alexander KOLESNIKOFF</v>
      </c>
      <c r="M104" s="94" t="str">
        <v>shot-put</v>
      </c>
      <c r="N104" s="94">
        <v>36799</v>
      </c>
      <c r="O104" s="94" t="str">
        <f t="shared" si="8"/>
        <v>Alexander KOLESNIKOFFshot-put</v>
      </c>
      <c r="P104" s="2">
        <f t="shared" si="9"/>
        <v>1110</v>
      </c>
      <c r="Q104" s="79">
        <f t="shared" si="10"/>
        <v>17</v>
      </c>
      <c r="R104" s="79">
        <f t="shared" si="11"/>
        <v>2</v>
      </c>
    </row>
    <row r="105" spans="1:18" x14ac:dyDescent="0.2">
      <c r="A105" t="s">
        <v>1111</v>
      </c>
      <c r="B105" t="s">
        <v>787</v>
      </c>
      <c r="C105" s="6" t="s">
        <v>39</v>
      </c>
      <c r="D105" s="5">
        <v>36799</v>
      </c>
      <c r="E105">
        <v>1073</v>
      </c>
      <c r="F105" s="5">
        <v>44646</v>
      </c>
      <c r="G105" s="2">
        <v>8</v>
      </c>
      <c r="H105" s="2" t="str">
        <f t="shared" si="6"/>
        <v>Alexander KOLESNIKOFFshot-put</v>
      </c>
      <c r="I105" s="2">
        <f t="shared" si="7"/>
        <v>1073</v>
      </c>
      <c r="J105" s="136" cm="1">
        <f t="array" ref="J105">MAX(IF($H$3:$H$4000=$H105,$I$3:$I$4000))</f>
        <v>1110</v>
      </c>
      <c r="K105" s="2" t="str">
        <v>AUS</v>
      </c>
      <c r="L105" t="str">
        <v>Callum DAVIES</v>
      </c>
      <c r="M105" s="94" t="str">
        <v>1500m</v>
      </c>
      <c r="N105" s="94">
        <v>36359</v>
      </c>
      <c r="O105" s="94" t="str">
        <f t="shared" si="8"/>
        <v>Callum DAVIES1500m</v>
      </c>
      <c r="P105" s="2">
        <f t="shared" si="9"/>
        <v>1121</v>
      </c>
      <c r="Q105" s="79">
        <f t="shared" si="10"/>
        <v>58</v>
      </c>
      <c r="R105" s="79">
        <f t="shared" si="11"/>
        <v>11</v>
      </c>
    </row>
    <row r="106" spans="1:18" x14ac:dyDescent="0.2">
      <c r="A106" t="s">
        <v>1111</v>
      </c>
      <c r="B106" t="s">
        <v>648</v>
      </c>
      <c r="C106" s="5" t="s">
        <v>28</v>
      </c>
      <c r="D106" s="5">
        <v>36359</v>
      </c>
      <c r="E106">
        <v>1084</v>
      </c>
      <c r="F106" s="5">
        <v>44644</v>
      </c>
      <c r="G106" s="2">
        <v>11</v>
      </c>
      <c r="H106" s="2" t="str">
        <f t="shared" si="6"/>
        <v>Callum DAVIES1500m</v>
      </c>
      <c r="I106" s="2">
        <f t="shared" si="7"/>
        <v>1084</v>
      </c>
      <c r="J106" s="136" cm="1">
        <f t="array" ref="J106">MAX(IF($H$3:$H$4000=$H106,$I$3:$I$4000))</f>
        <v>1121</v>
      </c>
      <c r="K106" s="2" t="str">
        <v>AUS</v>
      </c>
      <c r="L106" t="str">
        <v>Jude THOMAS</v>
      </c>
      <c r="M106" s="94" t="str">
        <v>1500m</v>
      </c>
      <c r="N106" s="94">
        <v>37332</v>
      </c>
      <c r="O106" s="94" t="str">
        <f t="shared" si="8"/>
        <v>Jude THOMAS1500m</v>
      </c>
      <c r="P106" s="2">
        <f t="shared" si="9"/>
        <v>1074</v>
      </c>
      <c r="Q106" s="79">
        <f t="shared" si="10"/>
        <v>110</v>
      </c>
      <c r="R106" s="79">
        <f t="shared" si="11"/>
        <v>22</v>
      </c>
    </row>
    <row r="107" spans="1:18" x14ac:dyDescent="0.2">
      <c r="A107" t="s">
        <v>1111</v>
      </c>
      <c r="B107" t="s">
        <v>684</v>
      </c>
      <c r="C107" s="5" t="s">
        <v>28</v>
      </c>
      <c r="D107" s="5">
        <v>37332</v>
      </c>
      <c r="E107">
        <v>1074</v>
      </c>
      <c r="F107" s="5">
        <v>44644</v>
      </c>
      <c r="G107" s="2">
        <v>18</v>
      </c>
      <c r="H107" s="2" t="str">
        <f t="shared" si="6"/>
        <v>Jude THOMAS1500m</v>
      </c>
      <c r="I107" s="2">
        <f t="shared" si="7"/>
        <v>1074</v>
      </c>
      <c r="J107" s="136" cm="1">
        <f t="array" ref="J107">MAX(IF($H$3:$H$4000=$H107,$I$3:$I$4000))</f>
        <v>1074</v>
      </c>
      <c r="K107" s="2" t="str">
        <v>AUS</v>
      </c>
      <c r="L107" t="str">
        <v>Matthew HUSSEY</v>
      </c>
      <c r="M107" s="94" t="str">
        <v>1500m</v>
      </c>
      <c r="N107" s="94">
        <v>37120</v>
      </c>
      <c r="O107" s="94" t="str">
        <f t="shared" si="8"/>
        <v>Matthew HUSSEY1500m</v>
      </c>
      <c r="P107" s="2">
        <f t="shared" si="9"/>
        <v>1071</v>
      </c>
      <c r="Q107" s="79">
        <f t="shared" si="10"/>
        <v>113</v>
      </c>
      <c r="R107" s="79">
        <f t="shared" si="11"/>
        <v>23</v>
      </c>
    </row>
    <row r="108" spans="1:18" x14ac:dyDescent="0.2">
      <c r="A108" t="s">
        <v>1111</v>
      </c>
      <c r="B108" t="s">
        <v>656</v>
      </c>
      <c r="C108" s="5" t="s">
        <v>28</v>
      </c>
      <c r="D108" s="5">
        <v>37120</v>
      </c>
      <c r="E108">
        <v>1071</v>
      </c>
      <c r="F108" s="5">
        <v>44644</v>
      </c>
      <c r="G108" s="2">
        <v>22</v>
      </c>
      <c r="H108" s="2" t="str">
        <f t="shared" si="6"/>
        <v>Matthew HUSSEY1500m</v>
      </c>
      <c r="I108" s="2">
        <f t="shared" si="7"/>
        <v>1071</v>
      </c>
      <c r="J108" s="136" cm="1">
        <f t="array" ref="J108">MAX(IF($H$3:$H$4000=$H108,$I$3:$I$4000))</f>
        <v>1071</v>
      </c>
      <c r="K108" s="2" t="str">
        <v>AUS</v>
      </c>
      <c r="L108" t="str">
        <v>Sam MCENTEE</v>
      </c>
      <c r="M108" s="94" t="str">
        <v>1500m</v>
      </c>
      <c r="N108" s="94">
        <v>33637</v>
      </c>
      <c r="O108" s="94" t="str">
        <f t="shared" si="8"/>
        <v>Sam MCENTEE1500m</v>
      </c>
      <c r="P108" s="2">
        <f t="shared" si="9"/>
        <v>1058</v>
      </c>
      <c r="Q108" s="79">
        <f t="shared" si="10"/>
        <v>122</v>
      </c>
      <c r="R108" s="79">
        <f t="shared" si="11"/>
        <v>24</v>
      </c>
    </row>
    <row r="109" spans="1:18" x14ac:dyDescent="0.2">
      <c r="A109" t="s">
        <v>1111</v>
      </c>
      <c r="B109" t="s">
        <v>1022</v>
      </c>
      <c r="C109" s="5" t="s">
        <v>28</v>
      </c>
      <c r="D109" s="5">
        <v>33637</v>
      </c>
      <c r="E109">
        <v>1058</v>
      </c>
      <c r="F109" s="5">
        <v>44644</v>
      </c>
      <c r="G109" s="2">
        <v>35</v>
      </c>
      <c r="H109" s="2" t="str">
        <f t="shared" si="6"/>
        <v>Sam MCENTEE1500m</v>
      </c>
      <c r="I109" s="2">
        <f t="shared" si="7"/>
        <v>1058</v>
      </c>
      <c r="J109" s="136" cm="1">
        <f t="array" ref="J109">MAX(IF($H$3:$H$4000=$H109,$I$3:$I$4000))</f>
        <v>1058</v>
      </c>
      <c r="K109" s="2" t="str">
        <v>AUS</v>
      </c>
      <c r="L109" t="str">
        <v>Williams LEWIS</v>
      </c>
      <c r="M109" s="94" t="str">
        <v>1500m</v>
      </c>
      <c r="N109" s="94">
        <v>36793</v>
      </c>
      <c r="O109" s="94" t="str">
        <f t="shared" si="8"/>
        <v>Williams LEWIS1500m</v>
      </c>
      <c r="P109" s="2">
        <f t="shared" si="9"/>
        <v>1056</v>
      </c>
      <c r="Q109" s="79">
        <f t="shared" si="10"/>
        <v>127</v>
      </c>
      <c r="R109" s="79">
        <f t="shared" si="11"/>
        <v>27</v>
      </c>
    </row>
    <row r="110" spans="1:18" x14ac:dyDescent="0.2">
      <c r="A110" t="s">
        <v>1111</v>
      </c>
      <c r="B110" t="s">
        <v>888</v>
      </c>
      <c r="C110" t="s">
        <v>28</v>
      </c>
      <c r="D110" s="5">
        <v>36793</v>
      </c>
      <c r="E110">
        <v>1056</v>
      </c>
      <c r="F110" s="5">
        <v>44644</v>
      </c>
      <c r="G110" s="2">
        <v>42</v>
      </c>
      <c r="H110" s="2" t="str">
        <f t="shared" si="6"/>
        <v>Williams LEWIS1500m</v>
      </c>
      <c r="I110" s="2">
        <f t="shared" si="7"/>
        <v>1056</v>
      </c>
      <c r="J110" s="136" cm="1">
        <f t="array" ref="J110">MAX(IF($H$3:$H$4000=$H110,$I$3:$I$4000))</f>
        <v>1056</v>
      </c>
      <c r="K110" s="2" t="str">
        <v>AUS</v>
      </c>
      <c r="L110" t="str">
        <v>Isaac HEYNE</v>
      </c>
      <c r="M110" s="94" t="str">
        <v>1500m</v>
      </c>
      <c r="N110" s="94">
        <v>36549</v>
      </c>
      <c r="O110" s="94" t="str">
        <f t="shared" si="8"/>
        <v>Isaac HEYNE1500m</v>
      </c>
      <c r="P110" s="2">
        <f t="shared" si="9"/>
        <v>1045</v>
      </c>
      <c r="Q110" s="79">
        <f t="shared" si="10"/>
        <v>142</v>
      </c>
      <c r="R110" s="79">
        <f t="shared" si="11"/>
        <v>30</v>
      </c>
    </row>
    <row r="111" spans="1:18" x14ac:dyDescent="0.2">
      <c r="A111" t="s">
        <v>1111</v>
      </c>
      <c r="B111" t="s">
        <v>686</v>
      </c>
      <c r="C111" s="5" t="s">
        <v>28</v>
      </c>
      <c r="D111" s="5">
        <v>36549</v>
      </c>
      <c r="E111">
        <v>1045</v>
      </c>
      <c r="F111" s="5">
        <v>44644</v>
      </c>
      <c r="G111" s="2">
        <v>58</v>
      </c>
      <c r="H111" s="2" t="str">
        <f t="shared" si="6"/>
        <v>Isaac HEYNE1500m</v>
      </c>
      <c r="I111" s="2">
        <f t="shared" si="7"/>
        <v>1045</v>
      </c>
      <c r="J111" s="136" cm="1">
        <f t="array" ref="J111">MAX(IF($H$3:$H$4000=$H111,$I$3:$I$4000))</f>
        <v>1045</v>
      </c>
      <c r="K111" s="2" t="str">
        <v>AUS</v>
      </c>
      <c r="L111" t="str">
        <v>Lachlan HERD</v>
      </c>
      <c r="M111" s="94" t="str">
        <v>1500m</v>
      </c>
      <c r="N111" s="94">
        <v>36066</v>
      </c>
      <c r="O111" s="94" t="str">
        <f t="shared" si="8"/>
        <v>Lachlan HERD1500m</v>
      </c>
      <c r="P111" s="2">
        <f t="shared" si="9"/>
        <v>1045</v>
      </c>
      <c r="Q111" s="79">
        <f t="shared" si="10"/>
        <v>142</v>
      </c>
      <c r="R111" s="79">
        <f t="shared" si="11"/>
        <v>30</v>
      </c>
    </row>
    <row r="112" spans="1:18" x14ac:dyDescent="0.2">
      <c r="A112" t="s">
        <v>1111</v>
      </c>
      <c r="B112" t="s">
        <v>5123</v>
      </c>
      <c r="C112" s="5" t="s">
        <v>28</v>
      </c>
      <c r="D112" s="5">
        <v>36066</v>
      </c>
      <c r="E112">
        <v>1045</v>
      </c>
      <c r="F112" s="5">
        <v>44644</v>
      </c>
      <c r="G112" s="2">
        <v>59</v>
      </c>
      <c r="H112" s="2" t="str">
        <f t="shared" si="6"/>
        <v>Lachlan HERD1500m</v>
      </c>
      <c r="I112" s="2">
        <f t="shared" si="7"/>
        <v>1045</v>
      </c>
      <c r="J112" s="136" cm="1">
        <f t="array" ref="J112">MAX(IF($H$3:$H$4000=$H112,$I$3:$I$4000))</f>
        <v>1045</v>
      </c>
      <c r="K112" s="2" t="str">
        <v>AUS</v>
      </c>
      <c r="L112" t="str">
        <v>Oliver RAIMOND</v>
      </c>
      <c r="M112" s="94" t="str">
        <v>1500m</v>
      </c>
      <c r="N112" s="94">
        <v>37054</v>
      </c>
      <c r="O112" s="94" t="str">
        <f t="shared" si="8"/>
        <v>Oliver RAIMOND1500m</v>
      </c>
      <c r="P112" s="2">
        <f t="shared" si="9"/>
        <v>1036</v>
      </c>
      <c r="Q112" s="79">
        <f t="shared" si="10"/>
        <v>153</v>
      </c>
      <c r="R112" s="79">
        <f t="shared" si="11"/>
        <v>33</v>
      </c>
    </row>
    <row r="113" spans="1:18" x14ac:dyDescent="0.2">
      <c r="A113" t="s">
        <v>1111</v>
      </c>
      <c r="B113" t="s">
        <v>655</v>
      </c>
      <c r="C113" s="5" t="s">
        <v>28</v>
      </c>
      <c r="D113" s="5">
        <v>37054</v>
      </c>
      <c r="E113">
        <v>1036</v>
      </c>
      <c r="F113" s="5">
        <v>44644</v>
      </c>
      <c r="G113" s="2">
        <v>70</v>
      </c>
      <c r="H113" s="2" t="str">
        <f t="shared" si="6"/>
        <v>Oliver RAIMOND1500m</v>
      </c>
      <c r="I113" s="2">
        <f t="shared" si="7"/>
        <v>1036</v>
      </c>
      <c r="J113" s="136" cm="1">
        <f t="array" ref="J113">MAX(IF($H$3:$H$4000=$H113,$I$3:$I$4000))</f>
        <v>1036</v>
      </c>
      <c r="K113" s="2" t="str">
        <v>AUS</v>
      </c>
      <c r="L113" t="str">
        <v>Jason CLAYTON</v>
      </c>
      <c r="M113" s="94" t="str">
        <v>1500m</v>
      </c>
      <c r="N113" s="94">
        <v>37026</v>
      </c>
      <c r="O113" s="94" t="str">
        <f t="shared" si="8"/>
        <v>Jason CLAYTON1500m</v>
      </c>
      <c r="P113" s="2">
        <f t="shared" si="9"/>
        <v>1016</v>
      </c>
      <c r="Q113" s="79">
        <f t="shared" si="10"/>
        <v>172</v>
      </c>
      <c r="R113" s="79">
        <f t="shared" si="11"/>
        <v>39</v>
      </c>
    </row>
    <row r="114" spans="1:18" x14ac:dyDescent="0.2">
      <c r="A114" t="s">
        <v>1111</v>
      </c>
      <c r="B114" t="s">
        <v>5133</v>
      </c>
      <c r="C114" s="5" t="s">
        <v>28</v>
      </c>
      <c r="D114" s="5">
        <v>37026</v>
      </c>
      <c r="E114">
        <v>1016</v>
      </c>
      <c r="F114" s="5">
        <v>44644</v>
      </c>
      <c r="G114" s="2">
        <v>89</v>
      </c>
      <c r="H114" s="2" t="str">
        <f t="shared" si="6"/>
        <v>Jason CLAYTON1500m</v>
      </c>
      <c r="I114" s="2">
        <f t="shared" si="7"/>
        <v>1016</v>
      </c>
      <c r="J114" s="136" cm="1">
        <f t="array" ref="J114">MAX(IF($H$3:$H$4000=$H114,$I$3:$I$4000))</f>
        <v>1016</v>
      </c>
      <c r="K114" s="2" t="str">
        <v>AUS</v>
      </c>
      <c r="L114" t="str">
        <v>Duncan MILLER</v>
      </c>
      <c r="M114" s="94" t="str">
        <v>1500m</v>
      </c>
      <c r="N114" s="94">
        <v>36555</v>
      </c>
      <c r="O114" s="94" t="str">
        <f t="shared" si="8"/>
        <v>Duncan MILLER1500m</v>
      </c>
      <c r="P114" s="2">
        <f t="shared" si="9"/>
        <v>1015</v>
      </c>
      <c r="Q114" s="79">
        <f t="shared" si="10"/>
        <v>174</v>
      </c>
      <c r="R114" s="79">
        <f t="shared" si="11"/>
        <v>41</v>
      </c>
    </row>
    <row r="115" spans="1:18" x14ac:dyDescent="0.2">
      <c r="A115" t="s">
        <v>1111</v>
      </c>
      <c r="B115" t="s">
        <v>652</v>
      </c>
      <c r="C115" s="5" t="s">
        <v>28</v>
      </c>
      <c r="D115" s="5">
        <v>36555</v>
      </c>
      <c r="E115">
        <v>1015</v>
      </c>
      <c r="F115" s="5">
        <v>44644</v>
      </c>
      <c r="G115" s="2">
        <v>92</v>
      </c>
      <c r="H115" s="2" t="str">
        <f t="shared" si="6"/>
        <v>Duncan MILLER1500m</v>
      </c>
      <c r="I115" s="2">
        <f t="shared" si="7"/>
        <v>1015</v>
      </c>
      <c r="J115" s="136" cm="1">
        <f t="array" ref="J115">MAX(IF($H$3:$H$4000=$H115,$I$3:$I$4000))</f>
        <v>1015</v>
      </c>
      <c r="K115" s="2" t="str">
        <v>AUS</v>
      </c>
      <c r="L115" t="str">
        <v>Matthew SCARR</v>
      </c>
      <c r="M115" s="94" t="str">
        <v>1500m</v>
      </c>
      <c r="N115" s="94">
        <v>36010</v>
      </c>
      <c r="O115" s="94" t="str">
        <f t="shared" si="8"/>
        <v>Matthew SCARR1500m</v>
      </c>
      <c r="P115" s="2">
        <f t="shared" si="9"/>
        <v>1010</v>
      </c>
      <c r="Q115" s="79">
        <f t="shared" si="10"/>
        <v>182</v>
      </c>
      <c r="R115" s="79">
        <f t="shared" si="11"/>
        <v>43</v>
      </c>
    </row>
    <row r="116" spans="1:18" x14ac:dyDescent="0.2">
      <c r="A116" t="s">
        <v>1111</v>
      </c>
      <c r="B116" t="s">
        <v>662</v>
      </c>
      <c r="C116" s="5" t="s">
        <v>28</v>
      </c>
      <c r="D116" s="5">
        <v>36010</v>
      </c>
      <c r="E116">
        <v>1010</v>
      </c>
      <c r="F116" s="5">
        <v>44644</v>
      </c>
      <c r="G116" s="2">
        <v>99</v>
      </c>
      <c r="H116" s="2" t="str">
        <f t="shared" si="6"/>
        <v>Matthew SCARR1500m</v>
      </c>
      <c r="I116" s="2">
        <f t="shared" si="7"/>
        <v>1010</v>
      </c>
      <c r="J116" s="136" cm="1">
        <f t="array" ref="J116">MAX(IF($H$3:$H$4000=$H116,$I$3:$I$4000))</f>
        <v>1010</v>
      </c>
      <c r="K116" s="2" t="str">
        <v>AUS</v>
      </c>
      <c r="L116" t="str">
        <v>Edward TRIPPAS</v>
      </c>
      <c r="M116" s="94" t="str">
        <v>3000msc</v>
      </c>
      <c r="N116" s="94">
        <v>36060</v>
      </c>
      <c r="O116" s="94" t="str">
        <f t="shared" si="8"/>
        <v>Edward TRIPPAS3000msc</v>
      </c>
      <c r="P116" s="2">
        <f t="shared" si="9"/>
        <v>1168</v>
      </c>
      <c r="Q116" s="79">
        <f t="shared" si="10"/>
        <v>8</v>
      </c>
      <c r="R116" s="79">
        <f t="shared" si="11"/>
        <v>1</v>
      </c>
    </row>
    <row r="117" spans="1:18" x14ac:dyDescent="0.2">
      <c r="A117" t="s">
        <v>1111</v>
      </c>
      <c r="B117" t="s">
        <v>673</v>
      </c>
      <c r="C117" s="6" t="s">
        <v>34</v>
      </c>
      <c r="D117" s="5">
        <v>36060</v>
      </c>
      <c r="E117">
        <v>1040</v>
      </c>
      <c r="F117" s="5">
        <v>44644</v>
      </c>
      <c r="G117" s="2">
        <v>25</v>
      </c>
      <c r="H117" s="2" t="str">
        <f t="shared" si="6"/>
        <v>Edward TRIPPAS3000msc</v>
      </c>
      <c r="I117" s="2">
        <f t="shared" si="7"/>
        <v>1040</v>
      </c>
      <c r="J117" s="136" cm="1">
        <f t="array" ref="J117">MAX(IF($H$3:$H$4000=$H117,$I$3:$I$4000))</f>
        <v>1168</v>
      </c>
      <c r="K117" s="2" t="str">
        <v>AUS</v>
      </c>
      <c r="L117" t="str">
        <v>Sebastian REYNEKE</v>
      </c>
      <c r="M117" s="94" t="str">
        <v>pole-vault</v>
      </c>
      <c r="N117" s="94">
        <v>36975</v>
      </c>
      <c r="O117" s="94" t="str">
        <f t="shared" si="8"/>
        <v>Sebastian REYNEKEpole-vault</v>
      </c>
      <c r="P117" s="2">
        <f t="shared" si="9"/>
        <v>913</v>
      </c>
      <c r="Q117" s="79">
        <f t="shared" si="10"/>
        <v>93</v>
      </c>
      <c r="R117" s="79">
        <f t="shared" si="11"/>
        <v>21</v>
      </c>
    </row>
    <row r="118" spans="1:18" x14ac:dyDescent="0.2">
      <c r="A118" t="s">
        <v>1111</v>
      </c>
      <c r="B118" t="s">
        <v>809</v>
      </c>
      <c r="C118" t="s">
        <v>36</v>
      </c>
      <c r="D118" s="5">
        <v>36975</v>
      </c>
      <c r="E118">
        <v>886</v>
      </c>
      <c r="F118" s="5">
        <v>44644</v>
      </c>
      <c r="G118" s="2">
        <v>60</v>
      </c>
      <c r="H118" s="2" t="str">
        <f t="shared" si="6"/>
        <v>Sebastian REYNEKEpole-vault</v>
      </c>
      <c r="I118" s="2">
        <f t="shared" si="7"/>
        <v>886</v>
      </c>
      <c r="J118" s="136" cm="1">
        <f t="array" ref="J118">MAX(IF($H$3:$H$4000=$H118,$I$3:$I$4000))</f>
        <v>913</v>
      </c>
      <c r="K118" s="2" t="str">
        <v>AUS</v>
      </c>
      <c r="L118" t="str">
        <v>Sebastian REYNEKE</v>
      </c>
      <c r="M118" s="94" t="str">
        <v>high-jump</v>
      </c>
      <c r="N118" s="94">
        <v>36975</v>
      </c>
      <c r="O118" s="94" t="str">
        <f t="shared" si="8"/>
        <v>Sebastian REYNEKEhigh-jump</v>
      </c>
      <c r="P118" s="2">
        <f t="shared" si="9"/>
        <v>958</v>
      </c>
      <c r="Q118" s="79">
        <f t="shared" si="10"/>
        <v>116</v>
      </c>
      <c r="R118" s="79">
        <f t="shared" si="11"/>
        <v>19</v>
      </c>
    </row>
    <row r="119" spans="1:18" x14ac:dyDescent="0.2">
      <c r="A119" t="s">
        <v>1111</v>
      </c>
      <c r="B119" t="s">
        <v>809</v>
      </c>
      <c r="C119" t="s">
        <v>35</v>
      </c>
      <c r="D119" s="5">
        <v>36975</v>
      </c>
      <c r="E119">
        <v>958</v>
      </c>
      <c r="F119" s="5">
        <v>44643</v>
      </c>
      <c r="G119" s="2">
        <v>51</v>
      </c>
      <c r="H119" s="2" t="str">
        <f t="shared" si="6"/>
        <v>Sebastian REYNEKEhigh-jump</v>
      </c>
      <c r="I119" s="2">
        <f t="shared" si="7"/>
        <v>958</v>
      </c>
      <c r="J119" s="136" cm="1">
        <f t="array" ref="J119">MAX(IF($H$3:$H$4000=$H119,$I$3:$I$4000))</f>
        <v>958</v>
      </c>
      <c r="K119" s="2" t="str">
        <v>AUS</v>
      </c>
      <c r="L119" t="str">
        <v>Wilson CRAM</v>
      </c>
      <c r="M119" s="94" t="str">
        <v>pole-vault</v>
      </c>
      <c r="N119" s="94">
        <v>37757</v>
      </c>
      <c r="O119" s="94" t="str">
        <f t="shared" si="8"/>
        <v>Wilson CRAMpole-vault</v>
      </c>
      <c r="P119" s="2">
        <f t="shared" si="9"/>
        <v>1034</v>
      </c>
      <c r="Q119" s="79">
        <f t="shared" si="10"/>
        <v>23</v>
      </c>
      <c r="R119" s="79">
        <f t="shared" si="11"/>
        <v>6</v>
      </c>
    </row>
    <row r="120" spans="1:18" x14ac:dyDescent="0.2">
      <c r="A120" t="s">
        <v>1111</v>
      </c>
      <c r="B120" t="s">
        <v>776</v>
      </c>
      <c r="C120" s="5" t="s">
        <v>36</v>
      </c>
      <c r="D120" s="5">
        <v>37757</v>
      </c>
      <c r="E120">
        <v>1034</v>
      </c>
      <c r="F120" s="5">
        <v>44642</v>
      </c>
      <c r="G120" s="2">
        <v>9</v>
      </c>
      <c r="H120" s="2" t="str">
        <f t="shared" si="6"/>
        <v>Wilson CRAMpole-vault</v>
      </c>
      <c r="I120" s="2">
        <f t="shared" si="7"/>
        <v>1034</v>
      </c>
      <c r="J120" s="136" cm="1">
        <f t="array" ref="J120">MAX(IF($H$3:$H$4000=$H120,$I$3:$I$4000))</f>
        <v>1034</v>
      </c>
      <c r="K120" s="2" t="str">
        <v>AUS</v>
      </c>
      <c r="L120" t="str">
        <v>James WOODS</v>
      </c>
      <c r="M120" s="94" t="str">
        <v>pole-vault</v>
      </c>
      <c r="N120" s="94">
        <v>37653</v>
      </c>
      <c r="O120" s="94" t="str">
        <f t="shared" si="8"/>
        <v>James WOODSpole-vault</v>
      </c>
      <c r="P120" s="2">
        <f t="shared" si="9"/>
        <v>1007</v>
      </c>
      <c r="Q120" s="79">
        <f t="shared" si="10"/>
        <v>34</v>
      </c>
      <c r="R120" s="79">
        <f t="shared" si="11"/>
        <v>9</v>
      </c>
    </row>
    <row r="121" spans="1:18" x14ac:dyDescent="0.2">
      <c r="A121" t="s">
        <v>1111</v>
      </c>
      <c r="B121" t="s">
        <v>779</v>
      </c>
      <c r="C121" s="5" t="s">
        <v>36</v>
      </c>
      <c r="D121" s="5">
        <v>37653</v>
      </c>
      <c r="E121">
        <v>1007</v>
      </c>
      <c r="F121" s="5">
        <v>44642</v>
      </c>
      <c r="G121" s="2">
        <v>13</v>
      </c>
      <c r="H121" s="2" t="str">
        <f t="shared" si="6"/>
        <v>James WOODSpole-vault</v>
      </c>
      <c r="I121" s="2">
        <f t="shared" si="7"/>
        <v>1007</v>
      </c>
      <c r="J121" s="136" cm="1">
        <f t="array" ref="J121">MAX(IF($H$3:$H$4000=$H121,$I$3:$I$4000))</f>
        <v>1007</v>
      </c>
      <c r="K121" s="2" t="str">
        <v>AUS</v>
      </c>
      <c r="L121" t="str">
        <v>Connor BOND</v>
      </c>
      <c r="M121" s="94" t="str">
        <v>100m</v>
      </c>
      <c r="N121" s="94">
        <v>44640</v>
      </c>
      <c r="O121" s="94" t="str">
        <f t="shared" si="8"/>
        <v>Connor BOND100m</v>
      </c>
      <c r="P121" s="2">
        <f t="shared" si="9"/>
        <v>1053</v>
      </c>
      <c r="Q121" s="79">
        <f t="shared" si="10"/>
        <v>162</v>
      </c>
      <c r="R121" s="79">
        <f t="shared" si="11"/>
        <v>16</v>
      </c>
    </row>
    <row r="122" spans="1:18" x14ac:dyDescent="0.2">
      <c r="A122" t="s">
        <v>1111</v>
      </c>
      <c r="B122" t="s">
        <v>532</v>
      </c>
      <c r="C122" t="s">
        <v>2</v>
      </c>
      <c r="D122" s="5">
        <v>44640</v>
      </c>
      <c r="E122">
        <v>1053</v>
      </c>
      <c r="F122" s="5">
        <v>44639</v>
      </c>
      <c r="G122" s="2">
        <v>93</v>
      </c>
      <c r="H122" s="2" t="str">
        <f t="shared" si="6"/>
        <v>Connor BOND100m</v>
      </c>
      <c r="I122" s="2">
        <f t="shared" si="7"/>
        <v>1053</v>
      </c>
      <c r="J122" s="136" cm="1">
        <f t="array" ref="J122">MAX(IF($H$3:$H$4000=$H122,$I$3:$I$4000))</f>
        <v>1053</v>
      </c>
      <c r="K122" s="2" t="str">
        <v>AUS</v>
      </c>
      <c r="L122" t="str">
        <v>Jye PERROTT</v>
      </c>
      <c r="M122" s="94" t="str">
        <v>800m</v>
      </c>
      <c r="N122" s="94">
        <v>36013</v>
      </c>
      <c r="O122" s="94" t="str">
        <f t="shared" si="8"/>
        <v>Jye PERROTT800m</v>
      </c>
      <c r="P122" s="2">
        <f t="shared" si="9"/>
        <v>1090</v>
      </c>
      <c r="Q122" s="79">
        <f t="shared" si="10"/>
        <v>103</v>
      </c>
      <c r="R122" s="79">
        <f t="shared" si="11"/>
        <v>8</v>
      </c>
    </row>
    <row r="123" spans="1:18" x14ac:dyDescent="0.2">
      <c r="A123" t="s">
        <v>1111</v>
      </c>
      <c r="B123" t="s">
        <v>4777</v>
      </c>
      <c r="C123" s="5" t="s">
        <v>27</v>
      </c>
      <c r="D123" s="5">
        <v>36013</v>
      </c>
      <c r="E123">
        <v>1090</v>
      </c>
      <c r="F123" s="5">
        <v>44639</v>
      </c>
      <c r="G123" s="2">
        <v>29</v>
      </c>
      <c r="H123" s="2" t="str">
        <f t="shared" si="6"/>
        <v>Jye PERROTT800m</v>
      </c>
      <c r="I123" s="2">
        <f t="shared" si="7"/>
        <v>1090</v>
      </c>
      <c r="J123" s="136" cm="1">
        <f t="array" ref="J123">MAX(IF($H$3:$H$4000=$H123,$I$3:$I$4000))</f>
        <v>1090</v>
      </c>
      <c r="K123" s="2" t="str">
        <v>AUS</v>
      </c>
      <c r="L123" t="str">
        <v>Jared MICALLEF</v>
      </c>
      <c r="M123" s="94" t="str">
        <v>800m</v>
      </c>
      <c r="N123" s="94">
        <v>35944</v>
      </c>
      <c r="O123" s="94" t="str">
        <f t="shared" si="8"/>
        <v>Jared MICALLEF800m</v>
      </c>
      <c r="P123" s="2">
        <f t="shared" si="9"/>
        <v>1113</v>
      </c>
      <c r="Q123" s="79">
        <f t="shared" si="10"/>
        <v>74</v>
      </c>
      <c r="R123" s="79">
        <f t="shared" si="11"/>
        <v>5</v>
      </c>
    </row>
    <row r="124" spans="1:18" x14ac:dyDescent="0.2">
      <c r="A124" t="s">
        <v>1111</v>
      </c>
      <c r="B124" t="s">
        <v>605</v>
      </c>
      <c r="C124" t="s">
        <v>27</v>
      </c>
      <c r="D124" s="5">
        <v>35944</v>
      </c>
      <c r="E124">
        <v>1086</v>
      </c>
      <c r="F124" s="5">
        <v>44639</v>
      </c>
      <c r="G124" s="2">
        <v>33</v>
      </c>
      <c r="H124" s="2" t="str">
        <f t="shared" si="6"/>
        <v>Jared MICALLEF800m</v>
      </c>
      <c r="I124" s="2">
        <f t="shared" si="7"/>
        <v>1086</v>
      </c>
      <c r="J124" s="136" cm="1">
        <f t="array" ref="J124">MAX(IF($H$3:$H$4000=$H124,$I$3:$I$4000))</f>
        <v>1113</v>
      </c>
      <c r="K124" s="2" t="str">
        <v>AUS</v>
      </c>
      <c r="L124" t="str">
        <v>Dylan STENSON</v>
      </c>
      <c r="M124" s="94" t="str">
        <v>800m</v>
      </c>
      <c r="N124" s="94">
        <v>32416</v>
      </c>
      <c r="O124" s="94" t="str">
        <f t="shared" si="8"/>
        <v>Dylan STENSON800m</v>
      </c>
      <c r="P124" s="2">
        <f t="shared" si="9"/>
        <v>1079</v>
      </c>
      <c r="Q124" s="79">
        <f t="shared" si="10"/>
        <v>117</v>
      </c>
      <c r="R124" s="79">
        <f t="shared" si="11"/>
        <v>10</v>
      </c>
    </row>
    <row r="125" spans="1:18" x14ac:dyDescent="0.2">
      <c r="A125" t="s">
        <v>1111</v>
      </c>
      <c r="B125" t="s">
        <v>617</v>
      </c>
      <c r="C125" s="5" t="s">
        <v>27</v>
      </c>
      <c r="D125" s="5">
        <v>32416</v>
      </c>
      <c r="E125">
        <v>1079</v>
      </c>
      <c r="F125" s="5">
        <v>44639</v>
      </c>
      <c r="G125" s="2">
        <v>41</v>
      </c>
      <c r="H125" s="2" t="str">
        <f t="shared" si="6"/>
        <v>Dylan STENSON800m</v>
      </c>
      <c r="I125" s="2">
        <f t="shared" si="7"/>
        <v>1079</v>
      </c>
      <c r="J125" s="136" cm="1">
        <f t="array" ref="J125">MAX(IF($H$3:$H$4000=$H125,$I$3:$I$4000))</f>
        <v>1079</v>
      </c>
      <c r="K125" s="2" t="str">
        <v>AUS</v>
      </c>
      <c r="L125" t="str">
        <v>Max STEVENS</v>
      </c>
      <c r="M125" s="94" t="str">
        <v>3000msc</v>
      </c>
      <c r="N125" s="94">
        <v>34654</v>
      </c>
      <c r="O125" s="94" t="str">
        <f t="shared" si="8"/>
        <v>Max STEVENS3000msc</v>
      </c>
      <c r="P125" s="2">
        <f t="shared" si="9"/>
        <v>1118</v>
      </c>
      <c r="Q125" s="79">
        <f t="shared" si="10"/>
        <v>30</v>
      </c>
      <c r="R125" s="79">
        <f t="shared" si="11"/>
        <v>5</v>
      </c>
    </row>
    <row r="126" spans="1:18" x14ac:dyDescent="0.2">
      <c r="A126" t="s">
        <v>1111</v>
      </c>
      <c r="B126" t="s">
        <v>674</v>
      </c>
      <c r="C126" s="5" t="s">
        <v>34</v>
      </c>
      <c r="D126" s="5">
        <v>34654</v>
      </c>
      <c r="E126">
        <v>1118</v>
      </c>
      <c r="F126" s="5">
        <v>44639</v>
      </c>
      <c r="G126" s="2">
        <v>2</v>
      </c>
      <c r="H126" s="2" t="str">
        <f t="shared" si="6"/>
        <v>Max STEVENS3000msc</v>
      </c>
      <c r="I126" s="2">
        <f t="shared" si="7"/>
        <v>1118</v>
      </c>
      <c r="J126" s="136" cm="1">
        <f t="array" ref="J126">MAX(IF($H$3:$H$4000=$H126,$I$3:$I$4000))</f>
        <v>1118</v>
      </c>
      <c r="K126" s="2" t="str">
        <v>AUS</v>
      </c>
      <c r="L126" t="str">
        <v>Joe BURGESS</v>
      </c>
      <c r="M126" s="94" t="str">
        <v>3000msc</v>
      </c>
      <c r="N126" s="94">
        <v>35426</v>
      </c>
      <c r="O126" s="94" t="str">
        <f t="shared" si="8"/>
        <v>Joe BURGESS3000msc</v>
      </c>
      <c r="P126" s="2">
        <f t="shared" si="9"/>
        <v>1038</v>
      </c>
      <c r="Q126" s="79">
        <f t="shared" si="10"/>
        <v>74</v>
      </c>
      <c r="R126" s="79">
        <f t="shared" si="11"/>
        <v>9</v>
      </c>
    </row>
    <row r="127" spans="1:18" x14ac:dyDescent="0.2">
      <c r="A127" t="s">
        <v>1111</v>
      </c>
      <c r="B127" t="s">
        <v>664</v>
      </c>
      <c r="C127" s="6" t="s">
        <v>34</v>
      </c>
      <c r="D127" s="5">
        <v>35426</v>
      </c>
      <c r="E127">
        <v>1012</v>
      </c>
      <c r="F127" s="5">
        <v>44639</v>
      </c>
      <c r="G127" s="2">
        <v>36</v>
      </c>
      <c r="H127" s="2" t="str">
        <f t="shared" si="6"/>
        <v>Joe BURGESS3000msc</v>
      </c>
      <c r="I127" s="2">
        <f t="shared" si="7"/>
        <v>1012</v>
      </c>
      <c r="J127" s="136" cm="1">
        <f t="array" ref="J127">MAX(IF($H$3:$H$4000=$H127,$I$3:$I$4000))</f>
        <v>1038</v>
      </c>
      <c r="K127" s="2" t="str">
        <v>AUS</v>
      </c>
      <c r="L127" t="str">
        <v>Aidan HOBBS</v>
      </c>
      <c r="M127" s="94" t="str">
        <v>3000msc</v>
      </c>
      <c r="N127" s="94">
        <v>31691</v>
      </c>
      <c r="O127" s="94" t="str">
        <f t="shared" si="8"/>
        <v>Aidan HOBBS3000msc</v>
      </c>
      <c r="P127" s="2">
        <f t="shared" si="9"/>
        <v>1035</v>
      </c>
      <c r="Q127" s="79">
        <f t="shared" si="10"/>
        <v>80</v>
      </c>
      <c r="R127" s="79">
        <f t="shared" si="11"/>
        <v>10</v>
      </c>
    </row>
    <row r="128" spans="1:18" x14ac:dyDescent="0.2">
      <c r="A128" t="s">
        <v>1111</v>
      </c>
      <c r="B128" t="s">
        <v>676</v>
      </c>
      <c r="C128" t="s">
        <v>34</v>
      </c>
      <c r="D128" s="5">
        <v>31691</v>
      </c>
      <c r="E128">
        <v>1004</v>
      </c>
      <c r="F128" s="5">
        <v>44639</v>
      </c>
      <c r="G128" s="2">
        <v>41</v>
      </c>
      <c r="H128" s="2" t="str">
        <f t="shared" si="6"/>
        <v>Aidan HOBBS3000msc</v>
      </c>
      <c r="I128" s="2">
        <f t="shared" si="7"/>
        <v>1004</v>
      </c>
      <c r="J128" s="136" cm="1">
        <f t="array" ref="J128">MAX(IF($H$3:$H$4000=$H128,$I$3:$I$4000))</f>
        <v>1035</v>
      </c>
      <c r="K128" s="2" t="str">
        <v>AUS</v>
      </c>
      <c r="L128" t="str">
        <v>Christopher DALE</v>
      </c>
      <c r="M128" s="94" t="str">
        <v>3000msc</v>
      </c>
      <c r="N128" s="94">
        <v>33601</v>
      </c>
      <c r="O128" s="94" t="str">
        <f t="shared" si="8"/>
        <v>Christopher DALE3000msc</v>
      </c>
      <c r="P128" s="2">
        <f t="shared" si="9"/>
        <v>980</v>
      </c>
      <c r="Q128" s="79">
        <f t="shared" si="10"/>
        <v>120</v>
      </c>
      <c r="R128" s="79">
        <f t="shared" si="11"/>
        <v>13</v>
      </c>
    </row>
    <row r="129" spans="1:18" x14ac:dyDescent="0.2">
      <c r="A129" t="s">
        <v>1111</v>
      </c>
      <c r="B129" t="s">
        <v>678</v>
      </c>
      <c r="C129" s="5" t="s">
        <v>34</v>
      </c>
      <c r="D129" s="5">
        <v>33601</v>
      </c>
      <c r="E129">
        <v>980</v>
      </c>
      <c r="F129" s="5">
        <v>44639</v>
      </c>
      <c r="G129" s="2">
        <v>49</v>
      </c>
      <c r="H129" s="2" t="str">
        <f t="shared" si="6"/>
        <v>Christopher DALE3000msc</v>
      </c>
      <c r="I129" s="2">
        <f t="shared" si="7"/>
        <v>980</v>
      </c>
      <c r="J129" s="136" cm="1">
        <f t="array" ref="J129">MAX(IF($H$3:$H$4000=$H129,$I$3:$I$4000))</f>
        <v>980</v>
      </c>
      <c r="K129" s="2" t="str">
        <v>AUS</v>
      </c>
      <c r="L129" t="str">
        <v>Kyle BENNETT</v>
      </c>
      <c r="M129" s="94" t="str">
        <v>400mh</v>
      </c>
      <c r="N129" s="94">
        <v>37957</v>
      </c>
      <c r="O129" s="94" t="str">
        <f t="shared" si="8"/>
        <v>Kyle BENNETT400mh</v>
      </c>
      <c r="P129" s="2">
        <f t="shared" si="9"/>
        <v>982</v>
      </c>
      <c r="Q129" s="79">
        <f t="shared" si="10"/>
        <v>132</v>
      </c>
      <c r="R129" s="79">
        <f t="shared" si="11"/>
        <v>13</v>
      </c>
    </row>
    <row r="130" spans="1:18" x14ac:dyDescent="0.2">
      <c r="A130" t="s">
        <v>1111</v>
      </c>
      <c r="B130" t="s">
        <v>726</v>
      </c>
      <c r="C130" s="5" t="s">
        <v>33</v>
      </c>
      <c r="D130" s="5">
        <v>37957</v>
      </c>
      <c r="E130">
        <v>982</v>
      </c>
      <c r="F130" s="5">
        <v>44639</v>
      </c>
      <c r="G130" s="2">
        <v>69</v>
      </c>
      <c r="H130" s="2" t="str">
        <f t="shared" si="6"/>
        <v>Kyle BENNETT400mh</v>
      </c>
      <c r="I130" s="2">
        <f t="shared" si="7"/>
        <v>982</v>
      </c>
      <c r="J130" s="136" cm="1">
        <f t="array" ref="J130">MAX(IF($H$3:$H$4000=$H130,$I$3:$I$4000))</f>
        <v>982</v>
      </c>
      <c r="K130" s="2" t="str">
        <v>AUS</v>
      </c>
      <c r="L130" t="str">
        <v>Zane BRANCO</v>
      </c>
      <c r="M130" s="94" t="str">
        <v>long-jump</v>
      </c>
      <c r="N130" s="94">
        <v>36529</v>
      </c>
      <c r="O130" s="94" t="str">
        <f t="shared" si="8"/>
        <v>Zane BRANCOlong-jump</v>
      </c>
      <c r="P130" s="2">
        <f t="shared" si="9"/>
        <v>1103</v>
      </c>
      <c r="Q130" s="79">
        <f t="shared" si="10"/>
        <v>42</v>
      </c>
      <c r="R130" s="79">
        <f t="shared" si="11"/>
        <v>5</v>
      </c>
    </row>
    <row r="131" spans="1:18" x14ac:dyDescent="0.2">
      <c r="A131" t="s">
        <v>1111</v>
      </c>
      <c r="B131" t="s">
        <v>730</v>
      </c>
      <c r="C131" s="5" t="s">
        <v>37</v>
      </c>
      <c r="D131" s="5">
        <v>36529</v>
      </c>
      <c r="E131">
        <v>1094</v>
      </c>
      <c r="F131" s="5">
        <v>44639</v>
      </c>
      <c r="G131" s="2">
        <v>17</v>
      </c>
      <c r="H131" s="2" t="str">
        <f t="shared" ref="H131:H194" si="12">B131&amp;C131</f>
        <v>Zane BRANCOlong-jump</v>
      </c>
      <c r="I131" s="2">
        <f t="shared" ref="I131:I194" si="13">E131</f>
        <v>1094</v>
      </c>
      <c r="J131" s="136" cm="1">
        <f t="array" ref="J131">MAX(IF($H$3:$H$4000=$H131,$I$3:$I$4000))</f>
        <v>1103</v>
      </c>
      <c r="K131" s="2" t="str">
        <v>AUS</v>
      </c>
      <c r="L131" t="str">
        <v>Sam TAYLOR</v>
      </c>
      <c r="M131" s="94" t="str">
        <v>long-jump</v>
      </c>
      <c r="N131" s="94">
        <v>37033</v>
      </c>
      <c r="O131" s="94" t="str">
        <f t="shared" si="8"/>
        <v>Sam TAYLORlong-jump</v>
      </c>
      <c r="P131" s="2">
        <f t="shared" si="9"/>
        <v>1090</v>
      </c>
      <c r="Q131" s="79">
        <f t="shared" si="10"/>
        <v>57</v>
      </c>
      <c r="R131" s="79">
        <f t="shared" si="11"/>
        <v>9</v>
      </c>
    </row>
    <row r="132" spans="1:18" x14ac:dyDescent="0.2">
      <c r="A132" t="s">
        <v>1111</v>
      </c>
      <c r="B132" t="s">
        <v>543</v>
      </c>
      <c r="C132" s="5" t="s">
        <v>37</v>
      </c>
      <c r="D132" s="5">
        <v>37033</v>
      </c>
      <c r="E132">
        <v>1090</v>
      </c>
      <c r="F132" s="5">
        <v>44639</v>
      </c>
      <c r="G132" s="2">
        <v>18</v>
      </c>
      <c r="H132" s="2" t="str">
        <f t="shared" si="12"/>
        <v>Sam TAYLORlong-jump</v>
      </c>
      <c r="I132" s="2">
        <f t="shared" si="13"/>
        <v>1090</v>
      </c>
      <c r="J132" s="136" cm="1">
        <f t="array" ref="J132">MAX(IF($H$3:$H$4000=$H132,$I$3:$I$4000))</f>
        <v>1090</v>
      </c>
      <c r="K132" s="2" t="str">
        <v>AUS</v>
      </c>
      <c r="L132" t="str">
        <v>Ryan COOPER</v>
      </c>
      <c r="M132" s="94" t="str">
        <v>long-jump</v>
      </c>
      <c r="N132" s="94">
        <v>36414</v>
      </c>
      <c r="O132" s="94" t="str">
        <f t="shared" ref="O132:O195" si="14">L132&amp;M132</f>
        <v>Ryan COOPERlong-jump</v>
      </c>
      <c r="P132" s="2">
        <f t="shared" ref="P132:P195" si="15">VLOOKUP(L132&amp;M132,$H$3:$J$3881,3,FALSE)</f>
        <v>967</v>
      </c>
      <c r="Q132" s="79">
        <f t="shared" ref="Q132:Q195" si="16">COUNTIFS($M$3:$M$3165,M132,$P$3:$P$3165,"&gt;"&amp;P132)+1</f>
        <v>152</v>
      </c>
      <c r="R132" s="79">
        <f t="shared" ref="R132:R195" si="17">IFERROR(IF(K132="AUS",COUNTIFS($K$3:$K$3165,"AUS",$M$3:$M$3165,M132,$P$3:$P$3165,"&gt;"&amp;P132)+1,""),"")</f>
        <v>33</v>
      </c>
    </row>
    <row r="133" spans="1:18" x14ac:dyDescent="0.2">
      <c r="A133" t="s">
        <v>1111</v>
      </c>
      <c r="B133" s="5" t="s">
        <v>536</v>
      </c>
      <c r="C133" s="5" t="s">
        <v>37</v>
      </c>
      <c r="D133" s="6">
        <v>36414</v>
      </c>
      <c r="E133">
        <v>967</v>
      </c>
      <c r="F133" s="5">
        <v>44639</v>
      </c>
      <c r="G133" s="2">
        <v>99</v>
      </c>
      <c r="H133" s="2" t="str">
        <f t="shared" si="12"/>
        <v>Ryan COOPERlong-jump</v>
      </c>
      <c r="I133" s="2">
        <f t="shared" si="13"/>
        <v>967</v>
      </c>
      <c r="J133" s="136" cm="1">
        <f t="array" ref="J133">MAX(IF($H$3:$H$4000=$H133,$I$3:$I$4000))</f>
        <v>967</v>
      </c>
      <c r="K133" s="2" t="str">
        <v>AUS</v>
      </c>
      <c r="L133" t="str">
        <v>Grant SZALEK</v>
      </c>
      <c r="M133" s="94" t="str">
        <v>triple-jump</v>
      </c>
      <c r="N133" s="94">
        <v>35917</v>
      </c>
      <c r="O133" s="94" t="str">
        <f t="shared" si="14"/>
        <v>Grant SZALEKtriple-jump</v>
      </c>
      <c r="P133" s="2">
        <f t="shared" si="15"/>
        <v>1019</v>
      </c>
      <c r="Q133" s="79">
        <f t="shared" si="16"/>
        <v>93</v>
      </c>
      <c r="R133" s="79">
        <f t="shared" si="17"/>
        <v>8</v>
      </c>
    </row>
    <row r="134" spans="1:18" x14ac:dyDescent="0.2">
      <c r="A134" t="s">
        <v>1111</v>
      </c>
      <c r="B134" t="s">
        <v>754</v>
      </c>
      <c r="C134" t="s">
        <v>38</v>
      </c>
      <c r="D134" s="6">
        <v>35917</v>
      </c>
      <c r="E134">
        <v>1019</v>
      </c>
      <c r="F134" s="5">
        <v>44639</v>
      </c>
      <c r="G134" s="2">
        <v>25</v>
      </c>
      <c r="H134" s="2" t="str">
        <f t="shared" si="12"/>
        <v>Grant SZALEKtriple-jump</v>
      </c>
      <c r="I134" s="2">
        <f t="shared" si="13"/>
        <v>1019</v>
      </c>
      <c r="J134" s="136" cm="1">
        <f t="array" ref="J134">MAX(IF($H$3:$H$4000=$H134,$I$3:$I$4000))</f>
        <v>1019</v>
      </c>
      <c r="K134" s="2" t="str">
        <v>AUS</v>
      </c>
      <c r="L134" t="str">
        <v>Jack WHITESIDE</v>
      </c>
      <c r="M134" s="94" t="str">
        <v>pole-vault</v>
      </c>
      <c r="N134" s="94">
        <v>44701</v>
      </c>
      <c r="O134" s="94" t="str">
        <f t="shared" si="14"/>
        <v>Jack WHITESIDEpole-vault</v>
      </c>
      <c r="P134" s="2">
        <f t="shared" si="15"/>
        <v>873</v>
      </c>
      <c r="Q134" s="79">
        <f t="shared" si="16"/>
        <v>127</v>
      </c>
      <c r="R134" s="79">
        <f t="shared" si="17"/>
        <v>32</v>
      </c>
    </row>
    <row r="135" spans="1:18" x14ac:dyDescent="0.2">
      <c r="A135" t="s">
        <v>1111</v>
      </c>
      <c r="B135" t="s">
        <v>1049</v>
      </c>
      <c r="C135" s="5" t="s">
        <v>36</v>
      </c>
      <c r="D135" s="5">
        <v>44701</v>
      </c>
      <c r="E135">
        <v>873</v>
      </c>
      <c r="F135" s="5">
        <v>44639</v>
      </c>
      <c r="G135" s="2">
        <v>72</v>
      </c>
      <c r="H135" s="2" t="str">
        <f t="shared" si="12"/>
        <v>Jack WHITESIDEpole-vault</v>
      </c>
      <c r="I135" s="2">
        <f t="shared" si="13"/>
        <v>873</v>
      </c>
      <c r="J135" s="136" cm="1">
        <f t="array" ref="J135">MAX(IF($H$3:$H$4000=$H135,$I$3:$I$4000))</f>
        <v>873</v>
      </c>
      <c r="K135" s="2" t="str">
        <v>AUS</v>
      </c>
      <c r="L135" t="str">
        <v>Damien BIRKINHEAD</v>
      </c>
      <c r="M135" s="94" t="str">
        <v>shot-put</v>
      </c>
      <c r="N135" s="94">
        <v>34067</v>
      </c>
      <c r="O135" s="94" t="str">
        <f t="shared" si="14"/>
        <v>Damien BIRKINHEADshot-put</v>
      </c>
      <c r="P135" s="2">
        <f t="shared" si="15"/>
        <v>1150</v>
      </c>
      <c r="Q135" s="79">
        <f t="shared" si="16"/>
        <v>10</v>
      </c>
      <c r="R135" s="79">
        <f t="shared" si="17"/>
        <v>1</v>
      </c>
    </row>
    <row r="136" spans="1:18" x14ac:dyDescent="0.2">
      <c r="A136" t="s">
        <v>1111</v>
      </c>
      <c r="B136" t="s">
        <v>786</v>
      </c>
      <c r="C136" t="s">
        <v>39</v>
      </c>
      <c r="D136" s="5">
        <v>34067</v>
      </c>
      <c r="E136">
        <v>1024</v>
      </c>
      <c r="F136" s="5">
        <v>44639</v>
      </c>
      <c r="G136" s="2">
        <v>15</v>
      </c>
      <c r="H136" s="2" t="str">
        <f t="shared" si="12"/>
        <v>Damien BIRKINHEADshot-put</v>
      </c>
      <c r="I136" s="2">
        <f t="shared" si="13"/>
        <v>1024</v>
      </c>
      <c r="J136" s="136" cm="1">
        <f t="array" ref="J136">MAX(IF($H$3:$H$4000=$H136,$I$3:$I$4000))</f>
        <v>1150</v>
      </c>
      <c r="K136" s="2" t="str">
        <v>AUS</v>
      </c>
      <c r="L136" t="str">
        <v>Liam O'BRIEN</v>
      </c>
      <c r="M136" s="94" t="str">
        <v>javelin-throw</v>
      </c>
      <c r="N136" s="94">
        <v>35168</v>
      </c>
      <c r="O136" s="94" t="str">
        <f t="shared" si="14"/>
        <v>Liam O'BRIENjavelin-throw</v>
      </c>
      <c r="P136" s="2">
        <f t="shared" si="15"/>
        <v>1112</v>
      </c>
      <c r="Q136" s="79">
        <f t="shared" si="16"/>
        <v>10</v>
      </c>
      <c r="R136" s="79">
        <f t="shared" si="17"/>
        <v>1</v>
      </c>
    </row>
    <row r="137" spans="1:18" x14ac:dyDescent="0.2">
      <c r="A137" t="s">
        <v>1111</v>
      </c>
      <c r="B137" t="s">
        <v>799</v>
      </c>
      <c r="C137" s="5" t="s">
        <v>41</v>
      </c>
      <c r="D137" s="5">
        <v>35168</v>
      </c>
      <c r="E137">
        <v>1038</v>
      </c>
      <c r="F137" s="5">
        <v>44639</v>
      </c>
      <c r="G137" s="2">
        <v>17</v>
      </c>
      <c r="H137" s="2" t="str">
        <f t="shared" si="12"/>
        <v>Liam O'BRIENjavelin-throw</v>
      </c>
      <c r="I137" s="2">
        <f t="shared" si="13"/>
        <v>1038</v>
      </c>
      <c r="J137" s="136" cm="1">
        <f t="array" ref="J137">MAX(IF($H$3:$H$4000=$H137,$I$3:$I$4000))</f>
        <v>1112</v>
      </c>
      <c r="K137" s="2" t="str">
        <v>AUS</v>
      </c>
      <c r="L137" t="str">
        <v>Neil JANSE</v>
      </c>
      <c r="M137" s="94" t="str">
        <v>javelin-throw</v>
      </c>
      <c r="N137" s="94">
        <v>36822</v>
      </c>
      <c r="O137" s="94" t="str">
        <f t="shared" si="14"/>
        <v>Neil JANSEjavelin-throw</v>
      </c>
      <c r="P137" s="2">
        <f t="shared" si="15"/>
        <v>1029</v>
      </c>
      <c r="Q137" s="79">
        <f t="shared" si="16"/>
        <v>42</v>
      </c>
      <c r="R137" s="79">
        <f t="shared" si="17"/>
        <v>6</v>
      </c>
    </row>
    <row r="138" spans="1:18" x14ac:dyDescent="0.2">
      <c r="A138" t="s">
        <v>1111</v>
      </c>
      <c r="B138" t="s">
        <v>1058</v>
      </c>
      <c r="C138" s="5" t="s">
        <v>41</v>
      </c>
      <c r="D138" s="5">
        <v>36822</v>
      </c>
      <c r="E138">
        <v>1010</v>
      </c>
      <c r="F138" s="5">
        <v>44639</v>
      </c>
      <c r="G138" s="2">
        <v>27</v>
      </c>
      <c r="H138" s="2" t="str">
        <f t="shared" si="12"/>
        <v>Neil JANSEjavelin-throw</v>
      </c>
      <c r="I138" s="2">
        <f t="shared" si="13"/>
        <v>1010</v>
      </c>
      <c r="J138" s="136" cm="1">
        <f t="array" ref="J138">MAX(IF($H$3:$H$4000=$H138,$I$3:$I$4000))</f>
        <v>1029</v>
      </c>
      <c r="K138" s="2" t="str">
        <v>AUS</v>
      </c>
      <c r="L138" t="str">
        <v>Oliver BLACKBURN</v>
      </c>
      <c r="M138" s="94" t="str">
        <v>javelin-throw</v>
      </c>
      <c r="N138" s="94">
        <v>37456</v>
      </c>
      <c r="O138" s="94" t="str">
        <f t="shared" si="14"/>
        <v>Oliver BLACKBURNjavelin-throw</v>
      </c>
      <c r="P138" s="2">
        <f t="shared" si="15"/>
        <v>918</v>
      </c>
      <c r="Q138" s="79">
        <f t="shared" si="16"/>
        <v>113</v>
      </c>
      <c r="R138" s="79">
        <f t="shared" si="17"/>
        <v>12</v>
      </c>
    </row>
    <row r="139" spans="1:18" x14ac:dyDescent="0.2">
      <c r="A139" t="s">
        <v>1111</v>
      </c>
      <c r="B139" t="s">
        <v>805</v>
      </c>
      <c r="C139" s="5" t="s">
        <v>41</v>
      </c>
      <c r="D139" s="5">
        <v>37456</v>
      </c>
      <c r="E139">
        <v>918</v>
      </c>
      <c r="F139" s="5">
        <v>44639</v>
      </c>
      <c r="G139" s="2">
        <v>57</v>
      </c>
      <c r="H139" s="2" t="str">
        <f t="shared" si="12"/>
        <v>Oliver BLACKBURNjavelin-throw</v>
      </c>
      <c r="I139" s="2">
        <f t="shared" si="13"/>
        <v>918</v>
      </c>
      <c r="J139" s="136" cm="1">
        <f t="array" ref="J139">MAX(IF($H$3:$H$4000=$H139,$I$3:$I$4000))</f>
        <v>918</v>
      </c>
      <c r="K139" s="2" t="str">
        <v>AUS</v>
      </c>
      <c r="L139" t="str">
        <v>James JOYCEY</v>
      </c>
      <c r="M139" s="94" t="str">
        <v>hammer-throw</v>
      </c>
      <c r="N139" s="94">
        <v>36445</v>
      </c>
      <c r="O139" s="94" t="str">
        <f t="shared" si="14"/>
        <v>James JOYCEYhammer-throw</v>
      </c>
      <c r="P139" s="2">
        <f t="shared" si="15"/>
        <v>1029</v>
      </c>
      <c r="Q139" s="79">
        <f t="shared" si="16"/>
        <v>19</v>
      </c>
      <c r="R139" s="79">
        <f t="shared" si="17"/>
        <v>2</v>
      </c>
    </row>
    <row r="140" spans="1:18" x14ac:dyDescent="0.2">
      <c r="A140" t="s">
        <v>1111</v>
      </c>
      <c r="B140" t="s">
        <v>795</v>
      </c>
      <c r="C140" s="5" t="s">
        <v>42</v>
      </c>
      <c r="D140" s="5">
        <v>36445</v>
      </c>
      <c r="E140">
        <v>1029</v>
      </c>
      <c r="F140" s="5">
        <v>44638</v>
      </c>
      <c r="G140" s="2">
        <v>11</v>
      </c>
      <c r="H140" s="2" t="str">
        <f t="shared" si="12"/>
        <v>James JOYCEYhammer-throw</v>
      </c>
      <c r="I140" s="2">
        <f t="shared" si="13"/>
        <v>1029</v>
      </c>
      <c r="J140" s="136" cm="1">
        <f t="array" ref="J140">MAX(IF($H$3:$H$4000=$H140,$I$3:$I$4000))</f>
        <v>1029</v>
      </c>
      <c r="K140" s="2" t="str">
        <v>AUS</v>
      </c>
      <c r="L140" t="str">
        <v>Jonathan TITMARSH</v>
      </c>
      <c r="M140" s="94" t="str">
        <v>high-jump</v>
      </c>
      <c r="N140" s="94">
        <v>37333</v>
      </c>
      <c r="O140" s="94" t="str">
        <f t="shared" si="14"/>
        <v>Jonathan TITMARSHhigh-jump</v>
      </c>
      <c r="P140" s="2">
        <f t="shared" si="15"/>
        <v>1002</v>
      </c>
      <c r="Q140" s="79">
        <f t="shared" si="16"/>
        <v>87</v>
      </c>
      <c r="R140" s="79">
        <f t="shared" si="17"/>
        <v>13</v>
      </c>
    </row>
    <row r="141" spans="1:18" x14ac:dyDescent="0.2">
      <c r="A141" t="s">
        <v>1111</v>
      </c>
      <c r="B141" t="s">
        <v>1076</v>
      </c>
      <c r="C141" t="s">
        <v>35</v>
      </c>
      <c r="D141" s="5">
        <v>37333</v>
      </c>
      <c r="E141">
        <v>1002</v>
      </c>
      <c r="F141" s="5">
        <v>44637</v>
      </c>
      <c r="G141" s="2">
        <v>27</v>
      </c>
      <c r="H141" s="2" t="str">
        <f t="shared" si="12"/>
        <v>Jonathan TITMARSHhigh-jump</v>
      </c>
      <c r="I141" s="2">
        <f t="shared" si="13"/>
        <v>1002</v>
      </c>
      <c r="J141" s="136" cm="1">
        <f t="array" ref="J141">MAX(IF($H$3:$H$4000=$H141,$I$3:$I$4000))</f>
        <v>1002</v>
      </c>
      <c r="K141" s="2" t="str">
        <v>AUS</v>
      </c>
      <c r="L141" t="str">
        <v>Tom COGHLAN</v>
      </c>
      <c r="M141" s="94" t="str">
        <v>pole-vault</v>
      </c>
      <c r="N141" s="94">
        <v>44701</v>
      </c>
      <c r="O141" s="94" t="str">
        <f t="shared" si="14"/>
        <v>Tom COGHLANpole-vault</v>
      </c>
      <c r="P141" s="2">
        <f t="shared" si="15"/>
        <v>926</v>
      </c>
      <c r="Q141" s="79">
        <f t="shared" si="16"/>
        <v>85</v>
      </c>
      <c r="R141" s="79">
        <f t="shared" si="17"/>
        <v>19</v>
      </c>
    </row>
    <row r="142" spans="1:18" x14ac:dyDescent="0.2">
      <c r="A142" t="s">
        <v>1111</v>
      </c>
      <c r="B142" t="s">
        <v>1047</v>
      </c>
      <c r="C142" t="s">
        <v>36</v>
      </c>
      <c r="D142" s="5">
        <v>44701</v>
      </c>
      <c r="E142">
        <v>926</v>
      </c>
      <c r="F142" s="5">
        <v>44633</v>
      </c>
      <c r="G142" s="2">
        <v>45</v>
      </c>
      <c r="H142" s="2" t="str">
        <f t="shared" si="12"/>
        <v>Tom COGHLANpole-vault</v>
      </c>
      <c r="I142" s="2">
        <f t="shared" si="13"/>
        <v>926</v>
      </c>
      <c r="J142" s="136" cm="1">
        <f t="array" ref="J142">MAX(IF($H$3:$H$4000=$H142,$I$3:$I$4000))</f>
        <v>926</v>
      </c>
      <c r="K142" s="2" t="str">
        <v>AUS</v>
      </c>
      <c r="L142" t="str">
        <v>Jade GUGLIELMINO</v>
      </c>
      <c r="M142" s="94" t="str">
        <v>pole-vault</v>
      </c>
      <c r="N142" s="94">
        <v>0</v>
      </c>
      <c r="O142" s="94" t="str">
        <f t="shared" si="14"/>
        <v>Jade GUGLIELMINOpole-vault</v>
      </c>
      <c r="P142" s="2">
        <f t="shared" si="15"/>
        <v>886</v>
      </c>
      <c r="Q142" s="79">
        <f t="shared" si="16"/>
        <v>114</v>
      </c>
      <c r="R142" s="79">
        <f t="shared" si="17"/>
        <v>28</v>
      </c>
    </row>
    <row r="143" spans="1:18" x14ac:dyDescent="0.2">
      <c r="A143" t="s">
        <v>1111</v>
      </c>
      <c r="B143" t="s">
        <v>1051</v>
      </c>
      <c r="C143" s="5" t="s">
        <v>36</v>
      </c>
      <c r="D143" s="5"/>
      <c r="E143">
        <v>886</v>
      </c>
      <c r="F143" s="5">
        <v>44633</v>
      </c>
      <c r="G143" s="2">
        <v>60</v>
      </c>
      <c r="H143" s="2" t="str">
        <f t="shared" si="12"/>
        <v>Jade GUGLIELMINOpole-vault</v>
      </c>
      <c r="I143" s="2">
        <f t="shared" si="13"/>
        <v>886</v>
      </c>
      <c r="J143" s="136" cm="1">
        <f t="array" ref="J143">MAX(IF($H$3:$H$4000=$H143,$I$3:$I$4000))</f>
        <v>886</v>
      </c>
      <c r="K143" s="2" t="str">
        <v>AUS</v>
      </c>
      <c r="L143" t="str">
        <v>Alex BECK</v>
      </c>
      <c r="M143" s="94" t="str">
        <v>400m</v>
      </c>
      <c r="N143" s="94">
        <v>33641</v>
      </c>
      <c r="O143" s="94" t="str">
        <f t="shared" si="14"/>
        <v>Alex BECK400m</v>
      </c>
      <c r="P143" s="2">
        <f t="shared" si="15"/>
        <v>1143</v>
      </c>
      <c r="Q143" s="79">
        <f t="shared" si="16"/>
        <v>27</v>
      </c>
      <c r="R143" s="79">
        <f t="shared" si="17"/>
        <v>2</v>
      </c>
    </row>
    <row r="144" spans="1:18" x14ac:dyDescent="0.2">
      <c r="A144" t="s">
        <v>1111</v>
      </c>
      <c r="B144" t="s">
        <v>554</v>
      </c>
      <c r="C144" s="5" t="s">
        <v>26</v>
      </c>
      <c r="D144" s="5">
        <v>33641</v>
      </c>
      <c r="E144">
        <v>1095</v>
      </c>
      <c r="F144" s="5">
        <v>44632</v>
      </c>
      <c r="G144" s="2">
        <v>27</v>
      </c>
      <c r="H144" s="2" t="str">
        <f t="shared" si="12"/>
        <v>Alex BECK400m</v>
      </c>
      <c r="I144" s="2">
        <f t="shared" si="13"/>
        <v>1095</v>
      </c>
      <c r="J144" s="136" cm="1">
        <f t="array" ref="J144">MAX(IF($H$3:$H$4000=$H144,$I$3:$I$4000))</f>
        <v>1143</v>
      </c>
      <c r="K144" s="2" t="str">
        <v>AUS</v>
      </c>
      <c r="L144" t="str">
        <v>Callum RORISON</v>
      </c>
      <c r="M144" s="94" t="str">
        <v>400m</v>
      </c>
      <c r="N144" s="94">
        <v>36946</v>
      </c>
      <c r="O144" s="94" t="str">
        <f t="shared" si="14"/>
        <v>Callum RORISON400m</v>
      </c>
      <c r="P144" s="2">
        <f t="shared" si="15"/>
        <v>1050</v>
      </c>
      <c r="Q144" s="79">
        <f t="shared" si="16"/>
        <v>142</v>
      </c>
      <c r="R144" s="79">
        <f t="shared" si="17"/>
        <v>11</v>
      </c>
    </row>
    <row r="145" spans="1:18" x14ac:dyDescent="0.2">
      <c r="A145" t="s">
        <v>1111</v>
      </c>
      <c r="B145" t="s">
        <v>590</v>
      </c>
      <c r="C145" t="s">
        <v>26</v>
      </c>
      <c r="D145" s="5">
        <v>36946</v>
      </c>
      <c r="E145">
        <v>1050</v>
      </c>
      <c r="F145" s="5">
        <v>44632</v>
      </c>
      <c r="G145" s="2">
        <v>74</v>
      </c>
      <c r="H145" s="2" t="str">
        <f t="shared" si="12"/>
        <v>Callum RORISON400m</v>
      </c>
      <c r="I145" s="2">
        <f t="shared" si="13"/>
        <v>1050</v>
      </c>
      <c r="J145" s="136" cm="1">
        <f t="array" ref="J145">MAX(IF($H$3:$H$4000=$H145,$I$3:$I$4000))</f>
        <v>1050</v>
      </c>
      <c r="K145" s="2" t="str">
        <v>AUS</v>
      </c>
      <c r="L145" t="str">
        <v>Peter BOL</v>
      </c>
      <c r="M145" s="94" t="str">
        <v>800m</v>
      </c>
      <c r="N145" s="94">
        <v>34387</v>
      </c>
      <c r="O145" s="94" t="str">
        <f t="shared" si="14"/>
        <v>Peter BOL800m</v>
      </c>
      <c r="P145" s="2">
        <f t="shared" si="15"/>
        <v>1201</v>
      </c>
      <c r="Q145" s="79">
        <f t="shared" si="16"/>
        <v>12</v>
      </c>
      <c r="R145" s="79">
        <f t="shared" si="17"/>
        <v>1</v>
      </c>
    </row>
    <row r="146" spans="1:18" x14ac:dyDescent="0.2">
      <c r="A146" t="s">
        <v>1111</v>
      </c>
      <c r="B146" t="s">
        <v>600</v>
      </c>
      <c r="C146" s="5" t="s">
        <v>27</v>
      </c>
      <c r="D146" s="5">
        <v>34387</v>
      </c>
      <c r="E146">
        <v>1142</v>
      </c>
      <c r="F146" s="5">
        <v>44632</v>
      </c>
      <c r="G146" s="2">
        <v>6</v>
      </c>
      <c r="H146" s="2" t="str">
        <f t="shared" si="12"/>
        <v>Peter BOL800m</v>
      </c>
      <c r="I146" s="2">
        <f t="shared" si="13"/>
        <v>1142</v>
      </c>
      <c r="J146" s="136" cm="1">
        <f t="array" ref="J146">MAX(IF($H$3:$H$4000=$H146,$I$3:$I$4000))</f>
        <v>1201</v>
      </c>
      <c r="K146" s="2" t="str">
        <v>AUS</v>
      </c>
      <c r="L146" t="str">
        <v>Riley MCGOWN</v>
      </c>
      <c r="M146" s="94" t="str">
        <v>800m</v>
      </c>
      <c r="N146" s="94">
        <v>35196</v>
      </c>
      <c r="O146" s="94" t="str">
        <f t="shared" si="14"/>
        <v>Riley MCGOWN800m</v>
      </c>
      <c r="P146" s="2">
        <f t="shared" si="15"/>
        <v>1047</v>
      </c>
      <c r="Q146" s="79">
        <f t="shared" si="16"/>
        <v>141</v>
      </c>
      <c r="R146" s="79">
        <f t="shared" si="17"/>
        <v>13</v>
      </c>
    </row>
    <row r="147" spans="1:18" x14ac:dyDescent="0.2">
      <c r="A147" t="s">
        <v>1111</v>
      </c>
      <c r="B147" t="s">
        <v>616</v>
      </c>
      <c r="C147" s="5" t="s">
        <v>27</v>
      </c>
      <c r="D147" s="5">
        <v>35196</v>
      </c>
      <c r="E147">
        <v>1047</v>
      </c>
      <c r="F147" s="5">
        <v>44632</v>
      </c>
      <c r="G147" s="2">
        <v>69</v>
      </c>
      <c r="H147" s="2" t="str">
        <f t="shared" si="12"/>
        <v>Riley MCGOWN800m</v>
      </c>
      <c r="I147" s="2">
        <f t="shared" si="13"/>
        <v>1047</v>
      </c>
      <c r="J147" s="136" cm="1">
        <f t="array" ref="J147">MAX(IF($H$3:$H$4000=$H147,$I$3:$I$4000))</f>
        <v>1047</v>
      </c>
      <c r="K147" s="2" t="str">
        <v>AUS</v>
      </c>
      <c r="L147" t="str">
        <v>Jacob MCCORRY</v>
      </c>
      <c r="M147" s="94" t="str">
        <v>110mh</v>
      </c>
      <c r="N147" s="94">
        <v>35754</v>
      </c>
      <c r="O147" s="94" t="str">
        <f t="shared" si="14"/>
        <v>Jacob MCCORRY110mh</v>
      </c>
      <c r="P147" s="2">
        <f t="shared" si="15"/>
        <v>1092</v>
      </c>
      <c r="Q147" s="79">
        <f t="shared" si="16"/>
        <v>44</v>
      </c>
      <c r="R147" s="79">
        <f t="shared" si="17"/>
        <v>5</v>
      </c>
    </row>
    <row r="148" spans="1:18" x14ac:dyDescent="0.2">
      <c r="A148" t="s">
        <v>1111</v>
      </c>
      <c r="B148" t="s">
        <v>716</v>
      </c>
      <c r="C148" s="5" t="s">
        <v>31</v>
      </c>
      <c r="D148" s="5">
        <v>35754</v>
      </c>
      <c r="E148">
        <v>1086</v>
      </c>
      <c r="F148" s="5">
        <v>44632</v>
      </c>
      <c r="G148" s="2">
        <v>15</v>
      </c>
      <c r="H148" s="2" t="str">
        <f t="shared" si="12"/>
        <v>Jacob MCCORRY110mh</v>
      </c>
      <c r="I148" s="2">
        <f t="shared" si="13"/>
        <v>1086</v>
      </c>
      <c r="J148" s="136" cm="1">
        <f t="array" ref="J148">MAX(IF($H$3:$H$4000=$H148,$I$3:$I$4000))</f>
        <v>1092</v>
      </c>
      <c r="K148" s="2" t="str">
        <v>AUS</v>
      </c>
      <c r="L148" t="str">
        <v>Cedric DUBLER</v>
      </c>
      <c r="M148" s="94" t="str">
        <v>110mh</v>
      </c>
      <c r="N148" s="94">
        <v>34712</v>
      </c>
      <c r="O148" s="94" t="str">
        <f t="shared" si="14"/>
        <v>Cedric DUBLER110mh</v>
      </c>
      <c r="P148" s="2">
        <f t="shared" si="15"/>
        <v>1082</v>
      </c>
      <c r="Q148" s="79">
        <f t="shared" si="16"/>
        <v>48</v>
      </c>
      <c r="R148" s="79">
        <f t="shared" si="17"/>
        <v>6</v>
      </c>
    </row>
    <row r="149" spans="1:18" x14ac:dyDescent="0.2">
      <c r="A149" t="s">
        <v>1111</v>
      </c>
      <c r="B149" t="s">
        <v>717</v>
      </c>
      <c r="C149" t="s">
        <v>31</v>
      </c>
      <c r="D149" s="5">
        <v>34712</v>
      </c>
      <c r="E149">
        <v>1082</v>
      </c>
      <c r="F149" s="5">
        <v>44632</v>
      </c>
      <c r="G149" s="2">
        <v>16</v>
      </c>
      <c r="H149" s="2" t="str">
        <f t="shared" si="12"/>
        <v>Cedric DUBLER110mh</v>
      </c>
      <c r="I149" s="2">
        <f t="shared" si="13"/>
        <v>1082</v>
      </c>
      <c r="J149" s="136" cm="1">
        <f t="array" ref="J149">MAX(IF($H$3:$H$4000=$H149,$I$3:$I$4000))</f>
        <v>1082</v>
      </c>
      <c r="K149" s="2" t="str">
        <v>AUS</v>
      </c>
      <c r="L149" t="str">
        <v>Daniel GOLUBOVIC</v>
      </c>
      <c r="M149" s="94" t="str">
        <v>110mh</v>
      </c>
      <c r="N149" s="94">
        <v>34302</v>
      </c>
      <c r="O149" s="94" t="str">
        <f t="shared" si="14"/>
        <v>Daniel GOLUBOVIC110mh</v>
      </c>
      <c r="P149" s="2">
        <f t="shared" si="15"/>
        <v>1062</v>
      </c>
      <c r="Q149" s="79">
        <f t="shared" si="16"/>
        <v>56</v>
      </c>
      <c r="R149" s="79">
        <f t="shared" si="17"/>
        <v>7</v>
      </c>
    </row>
    <row r="150" spans="1:18" x14ac:dyDescent="0.2">
      <c r="A150" t="s">
        <v>1111</v>
      </c>
      <c r="B150" t="s">
        <v>718</v>
      </c>
      <c r="C150" s="5" t="s">
        <v>31</v>
      </c>
      <c r="D150" s="6">
        <v>34302</v>
      </c>
      <c r="E150">
        <v>1062</v>
      </c>
      <c r="F150" s="5">
        <v>44632</v>
      </c>
      <c r="G150" s="2">
        <v>22</v>
      </c>
      <c r="H150" s="2" t="str">
        <f t="shared" si="12"/>
        <v>Daniel GOLUBOVIC110mh</v>
      </c>
      <c r="I150" s="2">
        <f t="shared" si="13"/>
        <v>1062</v>
      </c>
      <c r="J150" s="136" cm="1">
        <f t="array" ref="J150">MAX(IF($H$3:$H$4000=$H150,$I$3:$I$4000))</f>
        <v>1062</v>
      </c>
      <c r="K150" s="2" t="str">
        <v>AUS</v>
      </c>
      <c r="L150" t="str">
        <v>Alec DIAMOND</v>
      </c>
      <c r="M150" s="94" t="str">
        <v>110mh</v>
      </c>
      <c r="N150" s="94">
        <v>35651</v>
      </c>
      <c r="O150" s="94" t="str">
        <f t="shared" si="14"/>
        <v>Alec DIAMOND110mh</v>
      </c>
      <c r="P150" s="2">
        <f t="shared" si="15"/>
        <v>1002</v>
      </c>
      <c r="Q150" s="79">
        <f t="shared" si="16"/>
        <v>103</v>
      </c>
      <c r="R150" s="79">
        <f t="shared" si="17"/>
        <v>9</v>
      </c>
    </row>
    <row r="151" spans="1:18" x14ac:dyDescent="0.2">
      <c r="A151" t="s">
        <v>1111</v>
      </c>
      <c r="B151" t="s">
        <v>720</v>
      </c>
      <c r="C151" s="5" t="s">
        <v>31</v>
      </c>
      <c r="D151" s="5">
        <v>35651</v>
      </c>
      <c r="E151">
        <v>1002</v>
      </c>
      <c r="F151" s="5">
        <v>44632</v>
      </c>
      <c r="G151" s="2">
        <v>44</v>
      </c>
      <c r="H151" s="2" t="str">
        <f t="shared" si="12"/>
        <v>Alec DIAMOND110mh</v>
      </c>
      <c r="I151" s="2">
        <f t="shared" si="13"/>
        <v>1002</v>
      </c>
      <c r="J151" s="136" cm="1">
        <f t="array" ref="J151">MAX(IF($H$3:$H$4000=$H151,$I$3:$I$4000))</f>
        <v>1002</v>
      </c>
      <c r="K151" s="2" t="str">
        <v>AUS</v>
      </c>
      <c r="L151" t="str">
        <v>Ryan MARSHALL</v>
      </c>
      <c r="M151" s="94" t="str">
        <v>triple-jump</v>
      </c>
      <c r="N151" s="94">
        <v>44612</v>
      </c>
      <c r="O151" s="94" t="str">
        <f t="shared" si="14"/>
        <v>Ryan MARSHALLtriple-jump</v>
      </c>
      <c r="P151" s="2">
        <f t="shared" si="15"/>
        <v>923</v>
      </c>
      <c r="Q151" s="79">
        <f t="shared" si="16"/>
        <v>136</v>
      </c>
      <c r="R151" s="79">
        <f t="shared" si="17"/>
        <v>12</v>
      </c>
    </row>
    <row r="152" spans="1:18" x14ac:dyDescent="0.2">
      <c r="A152" t="s">
        <v>1111</v>
      </c>
      <c r="B152" t="s">
        <v>756</v>
      </c>
      <c r="C152" s="5" t="s">
        <v>38</v>
      </c>
      <c r="D152" s="5">
        <v>44612</v>
      </c>
      <c r="E152">
        <v>923</v>
      </c>
      <c r="F152" s="5">
        <v>44632</v>
      </c>
      <c r="G152" s="2">
        <v>72</v>
      </c>
      <c r="H152" s="2" t="str">
        <f t="shared" si="12"/>
        <v>Ryan MARSHALLtriple-jump</v>
      </c>
      <c r="I152" s="2">
        <f t="shared" si="13"/>
        <v>923</v>
      </c>
      <c r="J152" s="136" cm="1">
        <f t="array" ref="J152">MAX(IF($H$3:$H$4000=$H152,$I$3:$I$4000))</f>
        <v>923</v>
      </c>
      <c r="K152" s="2" t="str">
        <v>AUS</v>
      </c>
      <c r="L152" t="str">
        <v>Angus WOOD</v>
      </c>
      <c r="M152" s="94" t="str">
        <v>triple-jump</v>
      </c>
      <c r="N152" s="94">
        <v>36901</v>
      </c>
      <c r="O152" s="94" t="str">
        <f t="shared" si="14"/>
        <v>Angus WOODtriple-jump</v>
      </c>
      <c r="P152" s="2">
        <f t="shared" si="15"/>
        <v>902</v>
      </c>
      <c r="Q152" s="79">
        <f t="shared" si="16"/>
        <v>149</v>
      </c>
      <c r="R152" s="79">
        <f t="shared" si="17"/>
        <v>19</v>
      </c>
    </row>
    <row r="153" spans="1:18" x14ac:dyDescent="0.2">
      <c r="A153" t="s">
        <v>1111</v>
      </c>
      <c r="B153" t="s">
        <v>755</v>
      </c>
      <c r="C153" s="5" t="s">
        <v>38</v>
      </c>
      <c r="D153" s="5">
        <v>36901</v>
      </c>
      <c r="E153">
        <v>902</v>
      </c>
      <c r="F153" s="5">
        <v>44632</v>
      </c>
      <c r="G153" s="2">
        <v>85</v>
      </c>
      <c r="H153" s="2" t="str">
        <f t="shared" si="12"/>
        <v>Angus WOODtriple-jump</v>
      </c>
      <c r="I153" s="2">
        <f t="shared" si="13"/>
        <v>902</v>
      </c>
      <c r="J153" s="136" cm="1">
        <f t="array" ref="J153">MAX(IF($H$3:$H$4000=$H153,$I$3:$I$4000))</f>
        <v>902</v>
      </c>
      <c r="K153" s="2" t="str">
        <v>AUS</v>
      </c>
      <c r="L153" t="str">
        <v>Simioluwa THOMSEN-AJAYI</v>
      </c>
      <c r="M153" s="94" t="str">
        <v>high-jump</v>
      </c>
      <c r="N153" s="94">
        <v>36628</v>
      </c>
      <c r="O153" s="94" t="str">
        <f t="shared" si="14"/>
        <v>Simioluwa THOMSEN-AJAYIhigh-jump</v>
      </c>
      <c r="P153" s="2">
        <f t="shared" si="15"/>
        <v>1090</v>
      </c>
      <c r="Q153" s="79">
        <f t="shared" si="16"/>
        <v>29</v>
      </c>
      <c r="R153" s="79">
        <f t="shared" si="17"/>
        <v>6</v>
      </c>
    </row>
    <row r="154" spans="1:18" x14ac:dyDescent="0.2">
      <c r="A154" t="s">
        <v>1111</v>
      </c>
      <c r="B154" t="s">
        <v>761</v>
      </c>
      <c r="C154" s="5" t="s">
        <v>35</v>
      </c>
      <c r="D154" s="5">
        <v>36628</v>
      </c>
      <c r="E154">
        <v>1055</v>
      </c>
      <c r="F154" s="5">
        <v>44632</v>
      </c>
      <c r="G154" s="2">
        <v>11</v>
      </c>
      <c r="H154" s="2" t="str">
        <f t="shared" si="12"/>
        <v>Simioluwa THOMSEN-AJAYIhigh-jump</v>
      </c>
      <c r="I154" s="2">
        <f t="shared" si="13"/>
        <v>1055</v>
      </c>
      <c r="J154" s="136" cm="1">
        <f t="array" ref="J154">MAX(IF($H$3:$H$4000=$H154,$I$3:$I$4000))</f>
        <v>1090</v>
      </c>
      <c r="K154" s="2" t="str">
        <v>AUS</v>
      </c>
      <c r="L154" t="str">
        <v>Matthew DENNY</v>
      </c>
      <c r="M154" s="94" t="str">
        <v>discus-throw</v>
      </c>
      <c r="N154" s="94">
        <v>35218</v>
      </c>
      <c r="O154" s="94" t="str">
        <f t="shared" si="14"/>
        <v>Matthew DENNYdiscus-throw</v>
      </c>
      <c r="P154" s="2">
        <f t="shared" si="15"/>
        <v>1190</v>
      </c>
      <c r="Q154" s="79">
        <f t="shared" si="16"/>
        <v>3</v>
      </c>
      <c r="R154" s="79">
        <f t="shared" si="17"/>
        <v>1</v>
      </c>
    </row>
    <row r="155" spans="1:18" x14ac:dyDescent="0.2">
      <c r="A155" t="s">
        <v>1111</v>
      </c>
      <c r="B155" t="s">
        <v>781</v>
      </c>
      <c r="C155" s="5" t="s">
        <v>40</v>
      </c>
      <c r="D155" s="5">
        <v>35218</v>
      </c>
      <c r="E155">
        <v>1146</v>
      </c>
      <c r="F155" s="5">
        <v>44632</v>
      </c>
      <c r="G155" s="2">
        <v>3</v>
      </c>
      <c r="H155" s="2" t="str">
        <f t="shared" si="12"/>
        <v>Matthew DENNYdiscus-throw</v>
      </c>
      <c r="I155" s="2">
        <f t="shared" si="13"/>
        <v>1146</v>
      </c>
      <c r="J155" s="136" cm="1">
        <f t="array" ref="J155">MAX(IF($H$3:$H$4000=$H155,$I$3:$I$4000))</f>
        <v>1190</v>
      </c>
      <c r="K155" s="2" t="str">
        <v>AUS</v>
      </c>
      <c r="L155" t="str">
        <v>Todd HODGETTS</v>
      </c>
      <c r="M155" s="94" t="str">
        <v>shot-put</v>
      </c>
      <c r="N155" s="94">
        <v>32225</v>
      </c>
      <c r="O155" s="94" t="str">
        <f t="shared" si="14"/>
        <v>Todd HODGETTSshot-put</v>
      </c>
      <c r="P155" s="2">
        <f t="shared" si="15"/>
        <v>863</v>
      </c>
      <c r="Q155" s="79">
        <f t="shared" si="16"/>
        <v>131</v>
      </c>
      <c r="R155" s="79">
        <f t="shared" si="17"/>
        <v>8</v>
      </c>
    </row>
    <row r="156" spans="1:18" x14ac:dyDescent="0.2">
      <c r="A156" t="s">
        <v>1111</v>
      </c>
      <c r="B156" t="s">
        <v>792</v>
      </c>
      <c r="C156" s="5" t="s">
        <v>39</v>
      </c>
      <c r="D156" s="5">
        <v>32225</v>
      </c>
      <c r="E156">
        <v>863</v>
      </c>
      <c r="F156" s="5">
        <v>44632</v>
      </c>
      <c r="G156" s="2">
        <v>84</v>
      </c>
      <c r="H156" s="2" t="str">
        <f t="shared" si="12"/>
        <v>Todd HODGETTSshot-put</v>
      </c>
      <c r="I156" s="2">
        <f t="shared" si="13"/>
        <v>863</v>
      </c>
      <c r="J156" s="136" cm="1">
        <f t="array" ref="J156">MAX(IF($H$3:$H$4000=$H156,$I$3:$I$4000))</f>
        <v>863</v>
      </c>
      <c r="K156" s="145" t="str">
        <v>AUS</v>
      </c>
      <c r="L156" s="146" t="str">
        <v>Timothy HEYES</v>
      </c>
      <c r="M156" s="147" t="str">
        <v>hammer-throw</v>
      </c>
      <c r="N156" s="147">
        <v>35781</v>
      </c>
      <c r="O156" s="147" t="str">
        <f t="shared" si="14"/>
        <v>Timothy HEYEShammer-throw</v>
      </c>
      <c r="P156" s="2">
        <f t="shared" si="15"/>
        <v>1021</v>
      </c>
      <c r="Q156" s="79">
        <f t="shared" si="16"/>
        <v>21</v>
      </c>
      <c r="R156" s="79">
        <f t="shared" si="17"/>
        <v>3</v>
      </c>
    </row>
    <row r="157" spans="1:18" x14ac:dyDescent="0.2">
      <c r="A157" t="s">
        <v>1111</v>
      </c>
      <c r="B157" t="s">
        <v>796</v>
      </c>
      <c r="C157" s="5" t="s">
        <v>42</v>
      </c>
      <c r="D157" s="5">
        <v>35781</v>
      </c>
      <c r="E157">
        <v>1021</v>
      </c>
      <c r="F157" s="5">
        <v>44632</v>
      </c>
      <c r="G157" s="2">
        <v>12</v>
      </c>
      <c r="H157" s="2" t="str">
        <f t="shared" si="12"/>
        <v>Timothy HEYEShammer-throw</v>
      </c>
      <c r="I157" s="2">
        <f t="shared" si="13"/>
        <v>1021</v>
      </c>
      <c r="J157" s="136" cm="1">
        <f t="array" ref="J157">MAX(IF($H$3:$H$4000=$H157,$I$3:$I$4000))</f>
        <v>1021</v>
      </c>
      <c r="K157" s="2" t="str">
        <v>AUS</v>
      </c>
      <c r="L157" t="str">
        <v>Huw PEACOCK</v>
      </c>
      <c r="M157" s="94" t="str">
        <v>hammer-throw</v>
      </c>
      <c r="N157" s="94">
        <v>33736</v>
      </c>
      <c r="O157" s="94" t="str">
        <f t="shared" si="14"/>
        <v>Huw PEACOCKhammer-throw</v>
      </c>
      <c r="P157" s="2">
        <f t="shared" si="15"/>
        <v>898</v>
      </c>
      <c r="Q157" s="79">
        <f t="shared" si="16"/>
        <v>74</v>
      </c>
      <c r="R157" s="79">
        <f t="shared" si="17"/>
        <v>7</v>
      </c>
    </row>
    <row r="158" spans="1:18" x14ac:dyDescent="0.2">
      <c r="A158" t="s">
        <v>1111</v>
      </c>
      <c r="B158" t="s">
        <v>798</v>
      </c>
      <c r="C158" s="5" t="s">
        <v>42</v>
      </c>
      <c r="D158" s="5">
        <v>33736</v>
      </c>
      <c r="E158">
        <v>861</v>
      </c>
      <c r="F158" s="5">
        <v>44632</v>
      </c>
      <c r="G158" s="2">
        <v>43</v>
      </c>
      <c r="H158" s="2" t="str">
        <f t="shared" si="12"/>
        <v>Huw PEACOCKhammer-throw</v>
      </c>
      <c r="I158" s="2">
        <f t="shared" si="13"/>
        <v>861</v>
      </c>
      <c r="J158" s="136" cm="1">
        <f t="array" ref="J158">MAX(IF($H$3:$H$4000=$H158,$I$3:$I$4000))</f>
        <v>898</v>
      </c>
      <c r="K158" s="2" t="str">
        <v>AUS</v>
      </c>
      <c r="L158" t="str">
        <v>Luke BURROWS</v>
      </c>
      <c r="M158" s="94" t="str">
        <v>800m</v>
      </c>
      <c r="N158" s="94">
        <v>36760</v>
      </c>
      <c r="O158" s="94" t="str">
        <f t="shared" si="14"/>
        <v>Luke BURROWS800m</v>
      </c>
      <c r="P158" s="2">
        <f t="shared" si="15"/>
        <v>1035</v>
      </c>
      <c r="Q158" s="79">
        <f t="shared" si="16"/>
        <v>151</v>
      </c>
      <c r="R158" s="79">
        <f t="shared" si="17"/>
        <v>17</v>
      </c>
    </row>
    <row r="159" spans="1:18" x14ac:dyDescent="0.2">
      <c r="A159" t="s">
        <v>1111</v>
      </c>
      <c r="B159" t="s">
        <v>852</v>
      </c>
      <c r="C159" s="5" t="s">
        <v>27</v>
      </c>
      <c r="D159" s="5">
        <v>36760</v>
      </c>
      <c r="E159">
        <v>1035</v>
      </c>
      <c r="F159" s="5">
        <v>44631</v>
      </c>
      <c r="G159" s="2">
        <v>81</v>
      </c>
      <c r="H159" s="2" t="str">
        <f t="shared" si="12"/>
        <v>Luke BURROWS800m</v>
      </c>
      <c r="I159" s="2">
        <f t="shared" si="13"/>
        <v>1035</v>
      </c>
      <c r="J159" s="136" cm="1">
        <f t="array" ref="J159">MAX(IF($H$3:$H$4000=$H159,$I$3:$I$4000))</f>
        <v>1035</v>
      </c>
      <c r="K159" s="2" t="str">
        <v>AUS</v>
      </c>
      <c r="L159" t="str">
        <v>Jeremy ANDREWS</v>
      </c>
      <c r="M159" s="94" t="str">
        <v>long-jump</v>
      </c>
      <c r="N159" s="94">
        <v>33911</v>
      </c>
      <c r="O159" s="94" t="str">
        <f t="shared" si="14"/>
        <v>Jeremy ANDREWSlong-jump</v>
      </c>
      <c r="P159" s="2">
        <f t="shared" si="15"/>
        <v>1071</v>
      </c>
      <c r="Q159" s="79">
        <f t="shared" si="16"/>
        <v>76</v>
      </c>
      <c r="R159" s="79">
        <f t="shared" si="17"/>
        <v>13</v>
      </c>
    </row>
    <row r="160" spans="1:18" x14ac:dyDescent="0.2">
      <c r="A160" t="s">
        <v>1111</v>
      </c>
      <c r="B160" t="s">
        <v>732</v>
      </c>
      <c r="C160" s="5" t="s">
        <v>37</v>
      </c>
      <c r="D160" s="5">
        <v>33911</v>
      </c>
      <c r="E160">
        <v>1040</v>
      </c>
      <c r="F160" s="5">
        <v>44631</v>
      </c>
      <c r="G160" s="2">
        <v>42</v>
      </c>
      <c r="H160" s="2" t="str">
        <f t="shared" si="12"/>
        <v>Jeremy ANDREWSlong-jump</v>
      </c>
      <c r="I160" s="2">
        <f t="shared" si="13"/>
        <v>1040</v>
      </c>
      <c r="J160" s="136" cm="1">
        <f t="array" ref="J160">MAX(IF($H$3:$H$4000=$H160,$I$3:$I$4000))</f>
        <v>1071</v>
      </c>
      <c r="K160" s="2" t="str">
        <v>AUS</v>
      </c>
      <c r="L160" t="str">
        <v>Adam GODDARD</v>
      </c>
      <c r="M160" s="94" t="str">
        <v>1500m</v>
      </c>
      <c r="N160" s="94">
        <v>37826</v>
      </c>
      <c r="O160" s="94" t="str">
        <f t="shared" si="14"/>
        <v>Adam GODDARD1500m</v>
      </c>
      <c r="P160" s="2">
        <f t="shared" si="15"/>
        <v>1011</v>
      </c>
      <c r="Q160" s="79">
        <f t="shared" si="16"/>
        <v>180</v>
      </c>
      <c r="R160" s="79">
        <f t="shared" si="17"/>
        <v>42</v>
      </c>
    </row>
    <row r="161" spans="1:18" x14ac:dyDescent="0.2">
      <c r="A161" t="s">
        <v>1111</v>
      </c>
      <c r="B161" t="s">
        <v>663</v>
      </c>
      <c r="C161" s="5" t="s">
        <v>28</v>
      </c>
      <c r="D161" s="5">
        <v>37826</v>
      </c>
      <c r="E161">
        <v>1011</v>
      </c>
      <c r="F161" s="5">
        <v>44630</v>
      </c>
      <c r="G161" s="2">
        <v>97</v>
      </c>
      <c r="H161" s="2" t="str">
        <f t="shared" si="12"/>
        <v>Adam GODDARD1500m</v>
      </c>
      <c r="I161" s="2">
        <f t="shared" si="13"/>
        <v>1011</v>
      </c>
      <c r="J161" s="136" cm="1">
        <f t="array" ref="J161">MAX(IF($H$3:$H$4000=$H161,$I$3:$I$4000))</f>
        <v>1011</v>
      </c>
      <c r="K161" s="2" t="str">
        <v>AUS</v>
      </c>
      <c r="L161" t="str">
        <v>Sam MCENTEE</v>
      </c>
      <c r="M161" s="94" t="str">
        <v>5000m</v>
      </c>
      <c r="N161" s="94">
        <v>33637</v>
      </c>
      <c r="O161" s="94" t="str">
        <f t="shared" si="14"/>
        <v>Sam MCENTEE5000m</v>
      </c>
      <c r="P161" s="2">
        <f t="shared" si="15"/>
        <v>1080</v>
      </c>
      <c r="Q161" s="79">
        <f t="shared" si="16"/>
        <v>107</v>
      </c>
      <c r="R161" s="79">
        <f t="shared" si="17"/>
        <v>12</v>
      </c>
    </row>
    <row r="162" spans="1:18" x14ac:dyDescent="0.2">
      <c r="A162" t="s">
        <v>1111</v>
      </c>
      <c r="B162" t="s">
        <v>1022</v>
      </c>
      <c r="C162" s="5" t="s">
        <v>29</v>
      </c>
      <c r="D162" s="5">
        <v>33637</v>
      </c>
      <c r="E162">
        <v>1080</v>
      </c>
      <c r="F162" s="5">
        <v>44628</v>
      </c>
      <c r="G162" s="2">
        <v>14</v>
      </c>
      <c r="H162" s="2" t="str">
        <f t="shared" si="12"/>
        <v>Sam MCENTEE5000m</v>
      </c>
      <c r="I162" s="2">
        <f t="shared" si="13"/>
        <v>1080</v>
      </c>
      <c r="J162" s="136" cm="1">
        <f t="array" ref="J162">MAX(IF($H$3:$H$4000=$H162,$I$3:$I$4000))</f>
        <v>1080</v>
      </c>
      <c r="K162" s="2" t="str">
        <v>AUS</v>
      </c>
      <c r="L162" t="str">
        <v>Andrew BUCHANAN</v>
      </c>
      <c r="M162" s="94" t="str">
        <v>5000m</v>
      </c>
      <c r="N162" s="94">
        <v>33338</v>
      </c>
      <c r="O162" s="94" t="str">
        <f t="shared" si="14"/>
        <v>Andrew BUCHANAN5000m</v>
      </c>
      <c r="P162" s="2">
        <f t="shared" si="15"/>
        <v>1024</v>
      </c>
      <c r="Q162" s="79">
        <f t="shared" si="16"/>
        <v>135</v>
      </c>
      <c r="R162" s="79">
        <f t="shared" si="17"/>
        <v>28</v>
      </c>
    </row>
    <row r="163" spans="1:18" x14ac:dyDescent="0.2">
      <c r="A163" t="s">
        <v>1111</v>
      </c>
      <c r="B163" t="s">
        <v>683</v>
      </c>
      <c r="C163" s="6" t="s">
        <v>29</v>
      </c>
      <c r="D163" s="5">
        <v>33338</v>
      </c>
      <c r="E163">
        <v>1024</v>
      </c>
      <c r="F163" s="5">
        <v>44628</v>
      </c>
      <c r="G163" s="2">
        <v>50</v>
      </c>
      <c r="H163" s="2" t="str">
        <f t="shared" si="12"/>
        <v>Andrew BUCHANAN5000m</v>
      </c>
      <c r="I163" s="2">
        <f t="shared" si="13"/>
        <v>1024</v>
      </c>
      <c r="J163" s="136" cm="1">
        <f t="array" ref="J163">MAX(IF($H$3:$H$4000=$H163,$I$3:$I$4000))</f>
        <v>1024</v>
      </c>
      <c r="K163" s="2" t="str">
        <v>AUS</v>
      </c>
      <c r="L163" t="str">
        <v>Archie NOAKES</v>
      </c>
      <c r="M163" s="94" t="str">
        <v>5000m</v>
      </c>
      <c r="N163" s="94">
        <v>38330</v>
      </c>
      <c r="O163" s="94" t="str">
        <f t="shared" si="14"/>
        <v>Archie NOAKES5000m</v>
      </c>
      <c r="P163" s="2">
        <f t="shared" si="15"/>
        <v>980</v>
      </c>
      <c r="Q163" s="79">
        <f t="shared" si="16"/>
        <v>179</v>
      </c>
      <c r="R163" s="79">
        <f t="shared" si="17"/>
        <v>37</v>
      </c>
    </row>
    <row r="164" spans="1:18" x14ac:dyDescent="0.2">
      <c r="A164" t="s">
        <v>1111</v>
      </c>
      <c r="B164" t="s">
        <v>1014</v>
      </c>
      <c r="C164" t="s">
        <v>29</v>
      </c>
      <c r="D164" s="5">
        <v>38330</v>
      </c>
      <c r="E164">
        <v>980</v>
      </c>
      <c r="F164" s="5">
        <v>44628</v>
      </c>
      <c r="G164" s="2">
        <v>96</v>
      </c>
      <c r="H164" s="2" t="str">
        <f t="shared" si="12"/>
        <v>Archie NOAKES5000m</v>
      </c>
      <c r="I164" s="2">
        <f t="shared" si="13"/>
        <v>980</v>
      </c>
      <c r="J164" s="136" cm="1">
        <f t="array" ref="J164">MAX(IF($H$3:$H$4000=$H164,$I$3:$I$4000))</f>
        <v>980</v>
      </c>
      <c r="K164" s="2" t="str">
        <v>AUS</v>
      </c>
      <c r="L164" t="str">
        <v>Alex HARTMANN</v>
      </c>
      <c r="M164" s="94" t="str">
        <v>200m</v>
      </c>
      <c r="N164" s="94">
        <v>34035</v>
      </c>
      <c r="O164" s="94" t="str">
        <f t="shared" si="14"/>
        <v>Alex HARTMANN200m</v>
      </c>
      <c r="P164" s="2">
        <f t="shared" si="15"/>
        <v>1108</v>
      </c>
      <c r="Q164" s="79">
        <f t="shared" si="16"/>
        <v>75</v>
      </c>
      <c r="R164" s="79">
        <f t="shared" si="17"/>
        <v>4</v>
      </c>
    </row>
    <row r="165" spans="1:18" x14ac:dyDescent="0.2">
      <c r="A165" t="s">
        <v>1111</v>
      </c>
      <c r="B165" t="s">
        <v>511</v>
      </c>
      <c r="C165" s="5" t="s">
        <v>25</v>
      </c>
      <c r="D165" s="5">
        <v>34035</v>
      </c>
      <c r="E165">
        <v>1108</v>
      </c>
      <c r="F165" s="5">
        <v>44626</v>
      </c>
      <c r="G165" s="2">
        <v>11</v>
      </c>
      <c r="H165" s="2" t="str">
        <f t="shared" si="12"/>
        <v>Alex HARTMANN200m</v>
      </c>
      <c r="I165" s="2">
        <f t="shared" si="13"/>
        <v>1108</v>
      </c>
      <c r="J165" s="136" cm="1">
        <f t="array" ref="J165">MAX(IF($H$3:$H$4000=$H165,$I$3:$I$4000))</f>
        <v>1108</v>
      </c>
      <c r="K165" s="2" t="str">
        <v>AUS</v>
      </c>
      <c r="L165" t="str">
        <v>Christopher IUS</v>
      </c>
      <c r="M165" s="94" t="str">
        <v>200m</v>
      </c>
      <c r="N165" s="94">
        <v>36566</v>
      </c>
      <c r="O165" s="94" t="str">
        <f t="shared" si="14"/>
        <v>Christopher IUS200m</v>
      </c>
      <c r="P165" s="2">
        <f t="shared" si="15"/>
        <v>1099</v>
      </c>
      <c r="Q165" s="79">
        <f t="shared" si="16"/>
        <v>91</v>
      </c>
      <c r="R165" s="79">
        <f t="shared" si="17"/>
        <v>7</v>
      </c>
    </row>
    <row r="166" spans="1:18" x14ac:dyDescent="0.2">
      <c r="A166" t="s">
        <v>1111</v>
      </c>
      <c r="B166" t="s">
        <v>518</v>
      </c>
      <c r="C166" s="5" t="s">
        <v>25</v>
      </c>
      <c r="D166" s="5">
        <v>36566</v>
      </c>
      <c r="E166">
        <v>1099</v>
      </c>
      <c r="F166" s="5">
        <v>44626</v>
      </c>
      <c r="G166" s="2">
        <v>17</v>
      </c>
      <c r="H166" s="2" t="str">
        <f t="shared" si="12"/>
        <v>Christopher IUS200m</v>
      </c>
      <c r="I166" s="2">
        <f t="shared" si="13"/>
        <v>1099</v>
      </c>
      <c r="J166" s="136" cm="1">
        <f t="array" ref="J166">MAX(IF($H$3:$H$4000=$H166,$I$3:$I$4000))</f>
        <v>1099</v>
      </c>
      <c r="K166" s="2" t="str">
        <v>AUS</v>
      </c>
      <c r="L166" t="str">
        <v>Joshua AZZOPARDI</v>
      </c>
      <c r="M166" s="94" t="str">
        <v>200m</v>
      </c>
      <c r="N166" s="94">
        <v>36491</v>
      </c>
      <c r="O166" s="94" t="str">
        <f t="shared" si="14"/>
        <v>Joshua AZZOPARDI200m</v>
      </c>
      <c r="P166" s="2">
        <f t="shared" si="15"/>
        <v>1094</v>
      </c>
      <c r="Q166" s="79">
        <f t="shared" si="16"/>
        <v>99</v>
      </c>
      <c r="R166" s="79">
        <f t="shared" si="17"/>
        <v>8</v>
      </c>
    </row>
    <row r="167" spans="1:18" x14ac:dyDescent="0.2">
      <c r="A167" t="s">
        <v>1111</v>
      </c>
      <c r="B167" t="s">
        <v>510</v>
      </c>
      <c r="C167" s="5" t="s">
        <v>25</v>
      </c>
      <c r="D167" s="5">
        <v>36491</v>
      </c>
      <c r="E167">
        <v>1094</v>
      </c>
      <c r="F167" s="5">
        <v>44626</v>
      </c>
      <c r="G167" s="2">
        <v>18</v>
      </c>
      <c r="H167" s="2" t="str">
        <f t="shared" si="12"/>
        <v>Joshua AZZOPARDI200m</v>
      </c>
      <c r="I167" s="2">
        <f t="shared" si="13"/>
        <v>1094</v>
      </c>
      <c r="J167" s="136" cm="1">
        <f t="array" ref="J167">MAX(IF($H$3:$H$4000=$H167,$I$3:$I$4000))</f>
        <v>1094</v>
      </c>
      <c r="K167" s="2" t="str">
        <v>AUS</v>
      </c>
      <c r="L167" t="str">
        <v>Michael ROMANIN</v>
      </c>
      <c r="M167" s="94" t="str">
        <v>200m</v>
      </c>
      <c r="N167" s="94">
        <v>35423</v>
      </c>
      <c r="O167" s="94" t="str">
        <f t="shared" si="14"/>
        <v>Michael ROMANIN200m</v>
      </c>
      <c r="P167" s="2">
        <f t="shared" si="15"/>
        <v>1079</v>
      </c>
      <c r="Q167" s="79">
        <f t="shared" si="16"/>
        <v>121</v>
      </c>
      <c r="R167" s="79">
        <f t="shared" si="17"/>
        <v>11</v>
      </c>
    </row>
    <row r="168" spans="1:18" x14ac:dyDescent="0.2">
      <c r="A168" t="s">
        <v>1111</v>
      </c>
      <c r="B168" t="s">
        <v>516</v>
      </c>
      <c r="C168" s="5" t="s">
        <v>25</v>
      </c>
      <c r="D168" s="5">
        <v>35423</v>
      </c>
      <c r="E168">
        <v>1079</v>
      </c>
      <c r="F168" s="5">
        <v>44626</v>
      </c>
      <c r="G168" s="2">
        <v>32</v>
      </c>
      <c r="H168" s="2" t="str">
        <f t="shared" si="12"/>
        <v>Michael ROMANIN200m</v>
      </c>
      <c r="I168" s="2">
        <f t="shared" si="13"/>
        <v>1079</v>
      </c>
      <c r="J168" s="136" cm="1">
        <f t="array" ref="J168">MAX(IF($H$3:$H$4000=$H168,$I$3:$I$4000))</f>
        <v>1079</v>
      </c>
      <c r="K168" s="2" t="str">
        <v>AUS</v>
      </c>
      <c r="L168" t="str">
        <v>Oliver HOARE</v>
      </c>
      <c r="M168" s="94" t="str">
        <v>1500m</v>
      </c>
      <c r="N168" s="94">
        <v>35459</v>
      </c>
      <c r="O168" s="94" t="str">
        <f t="shared" si="14"/>
        <v>Oliver HOARE1500m</v>
      </c>
      <c r="P168" s="2">
        <f t="shared" si="15"/>
        <v>1207</v>
      </c>
      <c r="Q168" s="79">
        <f t="shared" si="16"/>
        <v>6</v>
      </c>
      <c r="R168" s="79">
        <f t="shared" si="17"/>
        <v>2</v>
      </c>
    </row>
    <row r="169" spans="1:18" x14ac:dyDescent="0.2">
      <c r="A169" t="s">
        <v>1111</v>
      </c>
      <c r="B169" t="s">
        <v>643</v>
      </c>
      <c r="C169" t="s">
        <v>28</v>
      </c>
      <c r="D169" s="5">
        <v>35459</v>
      </c>
      <c r="E169">
        <v>1153</v>
      </c>
      <c r="F169" s="5">
        <v>44626</v>
      </c>
      <c r="G169" s="2">
        <v>3</v>
      </c>
      <c r="H169" s="2" t="str">
        <f t="shared" si="12"/>
        <v>Oliver HOARE1500m</v>
      </c>
      <c r="I169" s="2">
        <f t="shared" si="13"/>
        <v>1153</v>
      </c>
      <c r="J169" s="136" cm="1">
        <f t="array" ref="J169">MAX(IF($H$3:$H$4000=$H169,$I$3:$I$4000))</f>
        <v>1207</v>
      </c>
      <c r="K169" s="2" t="str">
        <v>AUS</v>
      </c>
      <c r="L169" t="str">
        <v>Peyton CRAIG</v>
      </c>
      <c r="M169" s="94" t="str">
        <v>1500m</v>
      </c>
      <c r="N169" s="94">
        <v>38439</v>
      </c>
      <c r="O169" s="94" t="str">
        <f t="shared" si="14"/>
        <v>Peyton CRAIG1500m</v>
      </c>
      <c r="P169" s="2">
        <f t="shared" si="15"/>
        <v>1053</v>
      </c>
      <c r="Q169" s="79">
        <f t="shared" si="16"/>
        <v>136</v>
      </c>
      <c r="R169" s="79">
        <f t="shared" si="17"/>
        <v>29</v>
      </c>
    </row>
    <row r="170" spans="1:18" x14ac:dyDescent="0.2">
      <c r="A170" t="s">
        <v>1111</v>
      </c>
      <c r="B170" t="s">
        <v>4597</v>
      </c>
      <c r="C170" s="5" t="s">
        <v>28</v>
      </c>
      <c r="D170" s="5">
        <v>38439</v>
      </c>
      <c r="E170">
        <v>1053</v>
      </c>
      <c r="F170" s="5">
        <v>44626</v>
      </c>
      <c r="G170" s="2">
        <v>50</v>
      </c>
      <c r="H170" s="2" t="str">
        <f t="shared" si="12"/>
        <v>Peyton CRAIG1500m</v>
      </c>
      <c r="I170" s="2">
        <f t="shared" si="13"/>
        <v>1053</v>
      </c>
      <c r="J170" s="136" cm="1">
        <f t="array" ref="J170">MAX(IF($H$3:$H$4000=$H170,$I$3:$I$4000))</f>
        <v>1053</v>
      </c>
      <c r="K170" s="2" t="str">
        <v>AUS</v>
      </c>
      <c r="L170" t="str">
        <v>Jack RAYNER</v>
      </c>
      <c r="M170" s="94" t="str">
        <v>10000m</v>
      </c>
      <c r="N170" s="94">
        <v>35052</v>
      </c>
      <c r="O170" s="94" t="str">
        <f t="shared" si="14"/>
        <v>Jack RAYNER10000m</v>
      </c>
      <c r="P170" s="2">
        <f t="shared" si="15"/>
        <v>1202</v>
      </c>
      <c r="Q170" s="79">
        <f t="shared" si="16"/>
        <v>8</v>
      </c>
      <c r="R170" s="79">
        <f t="shared" si="17"/>
        <v>1</v>
      </c>
    </row>
    <row r="171" spans="1:18" x14ac:dyDescent="0.2">
      <c r="A171" t="s">
        <v>1111</v>
      </c>
      <c r="B171" t="s">
        <v>701</v>
      </c>
      <c r="C171" s="5" t="s">
        <v>30</v>
      </c>
      <c r="D171" s="5">
        <v>35052</v>
      </c>
      <c r="E171">
        <v>1202</v>
      </c>
      <c r="F171" s="5">
        <v>44626</v>
      </c>
      <c r="G171" s="2">
        <v>2</v>
      </c>
      <c r="H171" s="2" t="str">
        <f t="shared" si="12"/>
        <v>Jack RAYNER10000m</v>
      </c>
      <c r="I171" s="2">
        <f t="shared" si="13"/>
        <v>1202</v>
      </c>
      <c r="J171" s="136" cm="1">
        <f t="array" ref="J171">MAX(IF($H$3:$H$4000=$H171,$I$3:$I$4000))</f>
        <v>1202</v>
      </c>
      <c r="K171" s="2" t="str">
        <v>AUS</v>
      </c>
      <c r="L171" t="str">
        <v>Patrick TIERNAN</v>
      </c>
      <c r="M171" s="94" t="str">
        <v>10000m</v>
      </c>
      <c r="N171" s="94">
        <v>34588</v>
      </c>
      <c r="O171" s="94" t="str">
        <f t="shared" si="14"/>
        <v>Patrick TIERNAN10000m</v>
      </c>
      <c r="P171" s="2">
        <f t="shared" si="15"/>
        <v>1154</v>
      </c>
      <c r="Q171" s="79">
        <f t="shared" si="16"/>
        <v>42</v>
      </c>
      <c r="R171" s="79">
        <f t="shared" si="17"/>
        <v>2</v>
      </c>
    </row>
    <row r="172" spans="1:18" x14ac:dyDescent="0.2">
      <c r="A172" t="s">
        <v>1111</v>
      </c>
      <c r="B172" t="s">
        <v>700</v>
      </c>
      <c r="C172" s="5" t="s">
        <v>30</v>
      </c>
      <c r="D172" s="5">
        <v>34588</v>
      </c>
      <c r="E172">
        <v>1154</v>
      </c>
      <c r="F172" s="5">
        <v>44626</v>
      </c>
      <c r="G172" s="2">
        <v>5</v>
      </c>
      <c r="H172" s="2" t="str">
        <f t="shared" si="12"/>
        <v>Patrick TIERNAN10000m</v>
      </c>
      <c r="I172" s="2">
        <f t="shared" si="13"/>
        <v>1154</v>
      </c>
      <c r="J172" s="136" cm="1">
        <f t="array" ref="J172">MAX(IF($H$3:$H$4000=$H172,$I$3:$I$4000))</f>
        <v>1154</v>
      </c>
      <c r="K172" s="2" t="str">
        <v>AUS</v>
      </c>
      <c r="L172" t="str">
        <v>Oscar MIERS</v>
      </c>
      <c r="M172" s="94" t="str">
        <v>long-jump</v>
      </c>
      <c r="N172" s="94">
        <v>37216</v>
      </c>
      <c r="O172" s="94" t="str">
        <f t="shared" si="14"/>
        <v>Oscar MIERSlong-jump</v>
      </c>
      <c r="P172" s="2">
        <f t="shared" si="15"/>
        <v>1103</v>
      </c>
      <c r="Q172" s="79">
        <f t="shared" si="16"/>
        <v>42</v>
      </c>
      <c r="R172" s="79">
        <f t="shared" si="17"/>
        <v>5</v>
      </c>
    </row>
    <row r="173" spans="1:18" x14ac:dyDescent="0.2">
      <c r="A173" t="s">
        <v>1111</v>
      </c>
      <c r="B173" t="s">
        <v>759</v>
      </c>
      <c r="C173" t="s">
        <v>37</v>
      </c>
      <c r="D173" s="5">
        <v>37216</v>
      </c>
      <c r="E173">
        <v>1103</v>
      </c>
      <c r="F173" s="5">
        <v>44626</v>
      </c>
      <c r="G173" s="2">
        <v>9</v>
      </c>
      <c r="H173" s="2" t="str">
        <f t="shared" si="12"/>
        <v>Oscar MIERSlong-jump</v>
      </c>
      <c r="I173" s="2">
        <f t="shared" si="13"/>
        <v>1103</v>
      </c>
      <c r="J173" s="136" cm="1">
        <f t="array" ref="J173">MAX(IF($H$3:$H$4000=$H173,$I$3:$I$4000))</f>
        <v>1103</v>
      </c>
      <c r="K173" s="2" t="str">
        <v>AUS</v>
      </c>
      <c r="L173" t="str">
        <v>Liam ADCOCK</v>
      </c>
      <c r="M173" s="94" t="str">
        <v>long-jump</v>
      </c>
      <c r="N173" s="94">
        <v>35237</v>
      </c>
      <c r="O173" s="94" t="str">
        <f t="shared" si="14"/>
        <v>Liam ADCOCKlong-jump</v>
      </c>
      <c r="P173" s="2">
        <f t="shared" si="15"/>
        <v>1068</v>
      </c>
      <c r="Q173" s="79">
        <f t="shared" si="16"/>
        <v>79</v>
      </c>
      <c r="R173" s="79">
        <f t="shared" si="17"/>
        <v>14</v>
      </c>
    </row>
    <row r="174" spans="1:18" x14ac:dyDescent="0.2">
      <c r="A174" t="s">
        <v>1111</v>
      </c>
      <c r="B174" t="s">
        <v>1029</v>
      </c>
      <c r="C174" s="5" t="s">
        <v>37</v>
      </c>
      <c r="D174" s="5">
        <v>35237</v>
      </c>
      <c r="E174">
        <v>1068</v>
      </c>
      <c r="F174" s="5">
        <v>44626</v>
      </c>
      <c r="G174" s="2">
        <v>24</v>
      </c>
      <c r="H174" s="2" t="str">
        <f t="shared" si="12"/>
        <v>Liam ADCOCKlong-jump</v>
      </c>
      <c r="I174" s="2">
        <f t="shared" si="13"/>
        <v>1068</v>
      </c>
      <c r="J174" s="136" cm="1">
        <f t="array" ref="J174">MAX(IF($H$3:$H$4000=$H174,$I$3:$I$4000))</f>
        <v>1068</v>
      </c>
      <c r="K174" s="2" t="str">
        <v>AUS</v>
      </c>
      <c r="L174" t="str">
        <v>Jalen RUCKER</v>
      </c>
      <c r="M174" s="94" t="str">
        <v>long-jump</v>
      </c>
      <c r="N174" s="94">
        <v>35479</v>
      </c>
      <c r="O174" s="94" t="str">
        <f t="shared" si="14"/>
        <v>Jalen RUCKERlong-jump</v>
      </c>
      <c r="P174" s="2">
        <f t="shared" si="15"/>
        <v>1101</v>
      </c>
      <c r="Q174" s="79">
        <f t="shared" si="16"/>
        <v>45</v>
      </c>
      <c r="R174" s="79">
        <f t="shared" si="17"/>
        <v>7</v>
      </c>
    </row>
    <row r="175" spans="1:18" x14ac:dyDescent="0.2">
      <c r="A175" t="s">
        <v>1111</v>
      </c>
      <c r="B175" t="s">
        <v>731</v>
      </c>
      <c r="C175" s="6" t="s">
        <v>37</v>
      </c>
      <c r="D175" s="5">
        <v>35479</v>
      </c>
      <c r="E175">
        <v>1068</v>
      </c>
      <c r="F175" s="5">
        <v>44626</v>
      </c>
      <c r="G175" s="2">
        <v>24</v>
      </c>
      <c r="H175" s="2" t="str">
        <f t="shared" si="12"/>
        <v>Jalen RUCKERlong-jump</v>
      </c>
      <c r="I175" s="2">
        <f t="shared" si="13"/>
        <v>1068</v>
      </c>
      <c r="J175" s="136" cm="1">
        <f t="array" ref="J175">MAX(IF($H$3:$H$4000=$H175,$I$3:$I$4000))</f>
        <v>1101</v>
      </c>
      <c r="K175" s="2" t="str">
        <v>AUS</v>
      </c>
      <c r="L175" t="str">
        <v>Patrick KROPP</v>
      </c>
      <c r="M175" s="94" t="str">
        <v>long-jump</v>
      </c>
      <c r="N175" s="94">
        <v>36888</v>
      </c>
      <c r="O175" s="94" t="str">
        <f t="shared" si="14"/>
        <v>Patrick KROPPlong-jump</v>
      </c>
      <c r="P175" s="2">
        <f t="shared" si="15"/>
        <v>978</v>
      </c>
      <c r="Q175" s="79">
        <f t="shared" si="16"/>
        <v>141</v>
      </c>
      <c r="R175" s="79">
        <f t="shared" si="17"/>
        <v>27</v>
      </c>
    </row>
    <row r="176" spans="1:18" x14ac:dyDescent="0.2">
      <c r="A176" t="s">
        <v>1111</v>
      </c>
      <c r="B176" t="s">
        <v>4599</v>
      </c>
      <c r="C176" s="5" t="s">
        <v>37</v>
      </c>
      <c r="D176" s="6">
        <v>36888</v>
      </c>
      <c r="E176">
        <v>978</v>
      </c>
      <c r="F176" s="5">
        <v>44626</v>
      </c>
      <c r="G176" s="2">
        <v>85</v>
      </c>
      <c r="H176" s="2" t="str">
        <f t="shared" si="12"/>
        <v>Patrick KROPPlong-jump</v>
      </c>
      <c r="I176" s="2">
        <f t="shared" si="13"/>
        <v>978</v>
      </c>
      <c r="J176" s="136" cm="1">
        <f t="array" ref="J176">MAX(IF($H$3:$H$4000=$H176,$I$3:$I$4000))</f>
        <v>978</v>
      </c>
      <c r="K176" s="2" t="str">
        <v>AUS</v>
      </c>
      <c r="L176" t="str">
        <v>Zane PATERSON</v>
      </c>
      <c r="M176" s="94" t="str">
        <v>high-jump</v>
      </c>
      <c r="N176" s="94">
        <v>44640</v>
      </c>
      <c r="O176" s="94" t="str">
        <f t="shared" si="14"/>
        <v>Zane PATERSONhigh-jump</v>
      </c>
      <c r="P176" s="2">
        <f t="shared" si="15"/>
        <v>958</v>
      </c>
      <c r="Q176" s="79">
        <f t="shared" si="16"/>
        <v>116</v>
      </c>
      <c r="R176" s="79">
        <f t="shared" si="17"/>
        <v>19</v>
      </c>
    </row>
    <row r="177" spans="1:18" x14ac:dyDescent="0.2">
      <c r="A177" t="s">
        <v>1111</v>
      </c>
      <c r="B177" t="s">
        <v>1041</v>
      </c>
      <c r="C177" s="5" t="s">
        <v>35</v>
      </c>
      <c r="D177" s="5">
        <v>44640</v>
      </c>
      <c r="E177">
        <v>958</v>
      </c>
      <c r="F177" s="5">
        <v>44626</v>
      </c>
      <c r="G177" s="2">
        <v>51</v>
      </c>
      <c r="H177" s="2" t="str">
        <f t="shared" si="12"/>
        <v>Zane PATERSONhigh-jump</v>
      </c>
      <c r="I177" s="2">
        <f t="shared" si="13"/>
        <v>958</v>
      </c>
      <c r="J177" s="136" cm="1">
        <f t="array" ref="J177">MAX(IF($H$3:$H$4000=$H177,$I$3:$I$4000))</f>
        <v>958</v>
      </c>
      <c r="K177" s="2" t="str">
        <v>AUS</v>
      </c>
      <c r="L177" t="str">
        <v>Dalton DI MEDIO</v>
      </c>
      <c r="M177" s="94" t="str">
        <v>pole-vault</v>
      </c>
      <c r="N177" s="94">
        <v>36832</v>
      </c>
      <c r="O177" s="94" t="str">
        <f t="shared" si="14"/>
        <v>Dalton DI MEDIOpole-vault</v>
      </c>
      <c r="P177" s="2">
        <f t="shared" si="15"/>
        <v>1075</v>
      </c>
      <c r="Q177" s="79">
        <f t="shared" si="16"/>
        <v>9</v>
      </c>
      <c r="R177" s="79">
        <f t="shared" si="17"/>
        <v>4</v>
      </c>
    </row>
    <row r="178" spans="1:18" x14ac:dyDescent="0.2">
      <c r="A178" t="s">
        <v>1111</v>
      </c>
      <c r="B178" t="s">
        <v>773</v>
      </c>
      <c r="C178" s="5" t="s">
        <v>36</v>
      </c>
      <c r="D178" s="5">
        <v>36832</v>
      </c>
      <c r="E178">
        <v>1075</v>
      </c>
      <c r="F178" s="5">
        <v>44626</v>
      </c>
      <c r="G178" s="2">
        <v>4</v>
      </c>
      <c r="H178" s="2" t="str">
        <f t="shared" si="12"/>
        <v>Dalton DI MEDIOpole-vault</v>
      </c>
      <c r="I178" s="2">
        <f t="shared" si="13"/>
        <v>1075</v>
      </c>
      <c r="J178" s="136" cm="1">
        <f t="array" ref="J178">MAX(IF($H$3:$H$4000=$H178,$I$3:$I$4000))</f>
        <v>1075</v>
      </c>
      <c r="K178" s="2" t="str">
        <v>AUS</v>
      </c>
      <c r="L178" t="str">
        <v>Joel POCKLINGTON</v>
      </c>
      <c r="M178" s="94" t="str">
        <v>pole-vault</v>
      </c>
      <c r="N178" s="94">
        <v>31514</v>
      </c>
      <c r="O178" s="94" t="str">
        <f t="shared" si="14"/>
        <v>Joel POCKLINGTONpole-vault</v>
      </c>
      <c r="P178" s="2">
        <f t="shared" si="15"/>
        <v>1021</v>
      </c>
      <c r="Q178" s="79">
        <f t="shared" si="16"/>
        <v>27</v>
      </c>
      <c r="R178" s="79">
        <f t="shared" si="17"/>
        <v>7</v>
      </c>
    </row>
    <row r="179" spans="1:18" x14ac:dyDescent="0.2">
      <c r="A179" t="s">
        <v>1111</v>
      </c>
      <c r="B179" t="s">
        <v>778</v>
      </c>
      <c r="C179" s="5" t="s">
        <v>36</v>
      </c>
      <c r="D179" s="5">
        <v>31514</v>
      </c>
      <c r="E179">
        <v>1007</v>
      </c>
      <c r="F179" s="5">
        <v>44626</v>
      </c>
      <c r="G179" s="2">
        <v>13</v>
      </c>
      <c r="H179" s="2" t="str">
        <f t="shared" si="12"/>
        <v>Joel POCKLINGTONpole-vault</v>
      </c>
      <c r="I179" s="2">
        <f t="shared" si="13"/>
        <v>1007</v>
      </c>
      <c r="J179" s="136" cm="1">
        <f t="array" ref="J179">MAX(IF($H$3:$H$4000=$H179,$I$3:$I$4000))</f>
        <v>1021</v>
      </c>
      <c r="K179" s="2" t="str">
        <v>AUS</v>
      </c>
      <c r="L179" t="str">
        <v>Cedric DUBLER</v>
      </c>
      <c r="M179" s="94" t="str">
        <v>pole-vault</v>
      </c>
      <c r="N179" s="94">
        <v>34712</v>
      </c>
      <c r="O179" s="94" t="str">
        <f t="shared" si="14"/>
        <v>Cedric DUBLERpole-vault</v>
      </c>
      <c r="P179" s="2">
        <f t="shared" si="15"/>
        <v>994</v>
      </c>
      <c r="Q179" s="79">
        <f t="shared" si="16"/>
        <v>42</v>
      </c>
      <c r="R179" s="79">
        <f t="shared" si="17"/>
        <v>13</v>
      </c>
    </row>
    <row r="180" spans="1:18" x14ac:dyDescent="0.2">
      <c r="A180" t="s">
        <v>1111</v>
      </c>
      <c r="B180" t="s">
        <v>717</v>
      </c>
      <c r="C180" t="s">
        <v>36</v>
      </c>
      <c r="D180" s="5">
        <v>34712</v>
      </c>
      <c r="E180">
        <v>994</v>
      </c>
      <c r="F180" s="5">
        <v>44626</v>
      </c>
      <c r="G180" s="2">
        <v>19</v>
      </c>
      <c r="H180" s="2" t="str">
        <f t="shared" si="12"/>
        <v>Cedric DUBLERpole-vault</v>
      </c>
      <c r="I180" s="2">
        <f t="shared" si="13"/>
        <v>994</v>
      </c>
      <c r="J180" s="136" cm="1">
        <f t="array" ref="J180">MAX(IF($H$3:$H$4000=$H180,$I$3:$I$4000))</f>
        <v>994</v>
      </c>
      <c r="K180" s="2" t="str">
        <v>AUS</v>
      </c>
      <c r="L180" t="str">
        <v>Daniel GOLUBOVIC</v>
      </c>
      <c r="M180" s="94" t="str">
        <v>pole-vault</v>
      </c>
      <c r="N180" s="94">
        <v>34302</v>
      </c>
      <c r="O180" s="94" t="str">
        <f t="shared" si="14"/>
        <v>Daniel GOLUBOVICpole-vault</v>
      </c>
      <c r="P180" s="2">
        <f t="shared" si="15"/>
        <v>967</v>
      </c>
      <c r="Q180" s="79">
        <f t="shared" si="16"/>
        <v>55</v>
      </c>
      <c r="R180" s="79">
        <f t="shared" si="17"/>
        <v>15</v>
      </c>
    </row>
    <row r="181" spans="1:18" x14ac:dyDescent="0.2">
      <c r="A181" t="s">
        <v>1111</v>
      </c>
      <c r="B181" t="s">
        <v>718</v>
      </c>
      <c r="C181" t="s">
        <v>36</v>
      </c>
      <c r="D181" s="5">
        <v>34302</v>
      </c>
      <c r="E181">
        <v>913</v>
      </c>
      <c r="F181" s="5">
        <v>44626</v>
      </c>
      <c r="G181" s="2">
        <v>47</v>
      </c>
      <c r="H181" s="2" t="str">
        <f t="shared" si="12"/>
        <v>Daniel GOLUBOVICpole-vault</v>
      </c>
      <c r="I181" s="2">
        <f t="shared" si="13"/>
        <v>913</v>
      </c>
      <c r="J181" s="136" cm="1">
        <f t="array" ref="J181">MAX(IF($H$3:$H$4000=$H181,$I$3:$I$4000))</f>
        <v>967</v>
      </c>
      <c r="K181" s="2" t="str">
        <v>AUS</v>
      </c>
      <c r="L181" t="str">
        <v>Riley HIGGINS</v>
      </c>
      <c r="M181" s="94" t="str">
        <v>pole-vault</v>
      </c>
      <c r="N181" s="94">
        <v>37361</v>
      </c>
      <c r="O181" s="94" t="str">
        <f t="shared" si="14"/>
        <v>Riley HIGGINSpole-vault</v>
      </c>
      <c r="P181" s="2">
        <f t="shared" si="15"/>
        <v>859</v>
      </c>
      <c r="Q181" s="79">
        <f t="shared" si="16"/>
        <v>132</v>
      </c>
      <c r="R181" s="79">
        <f t="shared" si="17"/>
        <v>34</v>
      </c>
    </row>
    <row r="182" spans="1:18" x14ac:dyDescent="0.2">
      <c r="A182" t="s">
        <v>1111</v>
      </c>
      <c r="B182" t="s">
        <v>4700</v>
      </c>
      <c r="C182" s="5" t="s">
        <v>36</v>
      </c>
      <c r="D182" s="5">
        <v>37361</v>
      </c>
      <c r="E182">
        <v>859</v>
      </c>
      <c r="F182" s="5">
        <v>44626</v>
      </c>
      <c r="G182" s="2">
        <v>78</v>
      </c>
      <c r="H182" s="2" t="str">
        <f t="shared" si="12"/>
        <v>Riley HIGGINSpole-vault</v>
      </c>
      <c r="I182" s="2">
        <f t="shared" si="13"/>
        <v>859</v>
      </c>
      <c r="J182" s="136" cm="1">
        <f t="array" ref="J182">MAX(IF($H$3:$H$4000=$H182,$I$3:$I$4000))</f>
        <v>859</v>
      </c>
      <c r="K182" s="2" t="str">
        <v>AUS</v>
      </c>
      <c r="L182" t="str">
        <v>Howard MCDONALD</v>
      </c>
      <c r="M182" s="94" t="str">
        <v>javelin-throw</v>
      </c>
      <c r="N182" s="94">
        <v>37126</v>
      </c>
      <c r="O182" s="94" t="str">
        <f t="shared" si="14"/>
        <v>Howard MCDONALDjavelin-throw</v>
      </c>
      <c r="P182" s="2">
        <f t="shared" si="15"/>
        <v>1034</v>
      </c>
      <c r="Q182" s="79">
        <f t="shared" si="16"/>
        <v>38</v>
      </c>
      <c r="R182" s="79">
        <f t="shared" si="17"/>
        <v>5</v>
      </c>
    </row>
    <row r="183" spans="1:18" x14ac:dyDescent="0.2">
      <c r="A183" t="s">
        <v>1111</v>
      </c>
      <c r="B183" t="s">
        <v>1057</v>
      </c>
      <c r="C183" s="5" t="s">
        <v>41</v>
      </c>
      <c r="D183" s="5">
        <v>37126</v>
      </c>
      <c r="E183">
        <v>1034</v>
      </c>
      <c r="F183" s="5">
        <v>44626</v>
      </c>
      <c r="G183" s="2">
        <v>19</v>
      </c>
      <c r="H183" s="2" t="str">
        <f t="shared" si="12"/>
        <v>Howard MCDONALDjavelin-throw</v>
      </c>
      <c r="I183" s="2">
        <f t="shared" si="13"/>
        <v>1034</v>
      </c>
      <c r="J183" s="136" cm="1">
        <f t="array" ref="J183">MAX(IF($H$3:$H$4000=$H183,$I$3:$I$4000))</f>
        <v>1034</v>
      </c>
      <c r="K183" s="2" t="str">
        <v>AUS</v>
      </c>
      <c r="L183" t="str">
        <v>Luke STACHOWICZ</v>
      </c>
      <c r="M183" s="94" t="str">
        <v>javelin-throw</v>
      </c>
      <c r="N183" s="94">
        <v>44671</v>
      </c>
      <c r="O183" s="94" t="str">
        <f t="shared" si="14"/>
        <v>Luke STACHOWICZjavelin-throw</v>
      </c>
      <c r="P183" s="2">
        <f t="shared" si="15"/>
        <v>858</v>
      </c>
      <c r="Q183" s="79">
        <f t="shared" si="16"/>
        <v>142</v>
      </c>
      <c r="R183" s="79">
        <f t="shared" si="17"/>
        <v>18</v>
      </c>
    </row>
    <row r="184" spans="1:18" x14ac:dyDescent="0.2">
      <c r="A184" t="s">
        <v>1111</v>
      </c>
      <c r="B184" t="s">
        <v>4705</v>
      </c>
      <c r="C184" s="5" t="s">
        <v>41</v>
      </c>
      <c r="D184" s="5">
        <v>44671</v>
      </c>
      <c r="E184">
        <v>858</v>
      </c>
      <c r="F184" s="5">
        <v>44626</v>
      </c>
      <c r="G184" s="2">
        <v>95</v>
      </c>
      <c r="H184" s="2" t="str">
        <f t="shared" si="12"/>
        <v>Luke STACHOWICZjavelin-throw</v>
      </c>
      <c r="I184" s="2">
        <f t="shared" si="13"/>
        <v>858</v>
      </c>
      <c r="J184" s="136" cm="1">
        <f t="array" ref="J184">MAX(IF($H$3:$H$4000=$H184,$I$3:$I$4000))</f>
        <v>858</v>
      </c>
      <c r="K184" s="2" t="str">
        <v>AUS</v>
      </c>
      <c r="L184" t="str">
        <v>Joshua AZZOPARDI</v>
      </c>
      <c r="M184" s="94" t="str">
        <v>100m</v>
      </c>
      <c r="N184" s="94">
        <v>36491</v>
      </c>
      <c r="O184" s="94" t="str">
        <f t="shared" si="14"/>
        <v>Joshua AZZOPARDI100m</v>
      </c>
      <c r="P184" s="2">
        <f t="shared" si="15"/>
        <v>1105</v>
      </c>
      <c r="Q184" s="79">
        <f t="shared" si="16"/>
        <v>110</v>
      </c>
      <c r="R184" s="79">
        <f t="shared" si="17"/>
        <v>6</v>
      </c>
    </row>
    <row r="185" spans="1:18" x14ac:dyDescent="0.2">
      <c r="A185" t="s">
        <v>1111</v>
      </c>
      <c r="B185" t="s">
        <v>510</v>
      </c>
      <c r="C185" s="5" t="s">
        <v>2</v>
      </c>
      <c r="D185" s="5">
        <v>36491</v>
      </c>
      <c r="E185">
        <v>1105</v>
      </c>
      <c r="F185" s="5">
        <v>44625</v>
      </c>
      <c r="G185" s="2">
        <v>31</v>
      </c>
      <c r="H185" s="2" t="str">
        <f t="shared" si="12"/>
        <v>Joshua AZZOPARDI100m</v>
      </c>
      <c r="I185" s="2">
        <f t="shared" si="13"/>
        <v>1105</v>
      </c>
      <c r="J185" s="136" cm="1">
        <f t="array" ref="J185">MAX(IF($H$3:$H$4000=$H185,$I$3:$I$4000))</f>
        <v>1105</v>
      </c>
      <c r="K185" s="2" t="str">
        <v>AUS</v>
      </c>
      <c r="L185" t="str">
        <v>Christopher IUS</v>
      </c>
      <c r="M185" s="94" t="str">
        <v>100m</v>
      </c>
      <c r="N185" s="94">
        <v>36566</v>
      </c>
      <c r="O185" s="94" t="str">
        <f t="shared" si="14"/>
        <v>Christopher IUS100m</v>
      </c>
      <c r="P185" s="2">
        <f t="shared" si="15"/>
        <v>1089</v>
      </c>
      <c r="Q185" s="79">
        <f t="shared" si="16"/>
        <v>125</v>
      </c>
      <c r="R185" s="79">
        <f t="shared" si="17"/>
        <v>10</v>
      </c>
    </row>
    <row r="186" spans="1:18" x14ac:dyDescent="0.2">
      <c r="A186" t="s">
        <v>1111</v>
      </c>
      <c r="B186" t="s">
        <v>518</v>
      </c>
      <c r="C186" s="5" t="s">
        <v>2</v>
      </c>
      <c r="D186" s="5">
        <v>36566</v>
      </c>
      <c r="E186">
        <v>1089</v>
      </c>
      <c r="F186" s="5">
        <v>44625</v>
      </c>
      <c r="G186" s="2">
        <v>47</v>
      </c>
      <c r="H186" s="2" t="str">
        <f t="shared" si="12"/>
        <v>Christopher IUS100m</v>
      </c>
      <c r="I186" s="2">
        <f t="shared" si="13"/>
        <v>1089</v>
      </c>
      <c r="J186" s="136" cm="1">
        <f t="array" ref="J186">MAX(IF($H$3:$H$4000=$H186,$I$3:$I$4000))</f>
        <v>1089</v>
      </c>
      <c r="K186" s="2" t="str">
        <v>AUS</v>
      </c>
      <c r="L186" t="str">
        <v>Alex HARTMANN</v>
      </c>
      <c r="M186" s="94" t="str">
        <v>100m</v>
      </c>
      <c r="N186" s="94">
        <v>34035</v>
      </c>
      <c r="O186" s="94" t="str">
        <f t="shared" si="14"/>
        <v>Alex HARTMANN100m</v>
      </c>
      <c r="P186" s="2">
        <f t="shared" si="15"/>
        <v>1085</v>
      </c>
      <c r="Q186" s="79">
        <f t="shared" si="16"/>
        <v>132</v>
      </c>
      <c r="R186" s="79">
        <f t="shared" si="17"/>
        <v>12</v>
      </c>
    </row>
    <row r="187" spans="1:18" x14ac:dyDescent="0.2">
      <c r="A187" t="s">
        <v>1111</v>
      </c>
      <c r="B187" s="5" t="s">
        <v>511</v>
      </c>
      <c r="C187" s="5" t="s">
        <v>2</v>
      </c>
      <c r="D187" s="5">
        <v>34035</v>
      </c>
      <c r="E187">
        <v>1085</v>
      </c>
      <c r="F187" s="5">
        <v>44625</v>
      </c>
      <c r="G187" s="2">
        <v>52</v>
      </c>
      <c r="H187" s="2" t="str">
        <f t="shared" si="12"/>
        <v>Alex HARTMANN100m</v>
      </c>
      <c r="I187" s="2">
        <f t="shared" si="13"/>
        <v>1085</v>
      </c>
      <c r="J187" s="136" cm="1">
        <f t="array" ref="J187">MAX(IF($H$3:$H$4000=$H187,$I$3:$I$4000))</f>
        <v>1085</v>
      </c>
      <c r="K187" s="2" t="str">
        <v>AUS</v>
      </c>
      <c r="L187" t="str">
        <v>Simon GREIG</v>
      </c>
      <c r="M187" s="94" t="str">
        <v>100m</v>
      </c>
      <c r="N187" s="94">
        <v>34127</v>
      </c>
      <c r="O187" s="94" t="str">
        <f t="shared" si="14"/>
        <v>Simon GREIG100m</v>
      </c>
      <c r="P187" s="2">
        <f t="shared" si="15"/>
        <v>1053</v>
      </c>
      <c r="Q187" s="79">
        <f t="shared" si="16"/>
        <v>162</v>
      </c>
      <c r="R187" s="79">
        <f t="shared" si="17"/>
        <v>16</v>
      </c>
    </row>
    <row r="188" spans="1:18" x14ac:dyDescent="0.2">
      <c r="A188" t="s">
        <v>1111</v>
      </c>
      <c r="B188" t="s">
        <v>508</v>
      </c>
      <c r="C188" s="5" t="s">
        <v>2</v>
      </c>
      <c r="D188" s="5">
        <v>34127</v>
      </c>
      <c r="E188">
        <v>1053</v>
      </c>
      <c r="F188" s="5">
        <v>44625</v>
      </c>
      <c r="G188" s="2">
        <v>93</v>
      </c>
      <c r="H188" s="2" t="str">
        <f t="shared" si="12"/>
        <v>Simon GREIG100m</v>
      </c>
      <c r="I188" s="2">
        <f t="shared" si="13"/>
        <v>1053</v>
      </c>
      <c r="J188" s="136" cm="1">
        <f t="array" ref="J188">MAX(IF($H$3:$H$4000=$H188,$I$3:$I$4000))</f>
        <v>1053</v>
      </c>
      <c r="K188" s="2" t="str">
        <v>AUS</v>
      </c>
      <c r="L188" t="str">
        <v>Carl COOREY-EWINGS</v>
      </c>
      <c r="M188" s="94" t="str">
        <v>100m</v>
      </c>
      <c r="N188" s="94">
        <v>35908</v>
      </c>
      <c r="O188" s="94" t="str">
        <f t="shared" si="14"/>
        <v>Carl COOREY-EWINGS100m</v>
      </c>
      <c r="P188" s="2">
        <f t="shared" si="15"/>
        <v>1053</v>
      </c>
      <c r="Q188" s="79">
        <f t="shared" si="16"/>
        <v>162</v>
      </c>
      <c r="R188" s="79">
        <f t="shared" si="17"/>
        <v>16</v>
      </c>
    </row>
    <row r="189" spans="1:18" x14ac:dyDescent="0.2">
      <c r="A189" t="s">
        <v>1111</v>
      </c>
      <c r="B189" t="s">
        <v>525</v>
      </c>
      <c r="C189" s="5" t="s">
        <v>2</v>
      </c>
      <c r="D189" s="5">
        <v>35908</v>
      </c>
      <c r="E189">
        <v>1053</v>
      </c>
      <c r="F189" s="5">
        <v>44625</v>
      </c>
      <c r="G189" s="2">
        <v>93</v>
      </c>
      <c r="H189" s="2" t="str">
        <f t="shared" si="12"/>
        <v>Carl COOREY-EWINGS100m</v>
      </c>
      <c r="I189" s="2">
        <f t="shared" si="13"/>
        <v>1053</v>
      </c>
      <c r="J189" s="136" cm="1">
        <f t="array" ref="J189">MAX(IF($H$3:$H$4000=$H189,$I$3:$I$4000))</f>
        <v>1053</v>
      </c>
      <c r="K189" s="2" t="str">
        <v>AUS</v>
      </c>
      <c r="L189" t="str">
        <v>Michael HANNA</v>
      </c>
      <c r="M189" s="94" t="str">
        <v>200m</v>
      </c>
      <c r="N189" s="94">
        <v>36678</v>
      </c>
      <c r="O189" s="94" t="str">
        <f t="shared" si="14"/>
        <v>Michael HANNA200m</v>
      </c>
      <c r="P189" s="2">
        <f t="shared" si="15"/>
        <v>1088</v>
      </c>
      <c r="Q189" s="79">
        <f t="shared" si="16"/>
        <v>114</v>
      </c>
      <c r="R189" s="79">
        <f t="shared" si="17"/>
        <v>10</v>
      </c>
    </row>
    <row r="190" spans="1:18" x14ac:dyDescent="0.2">
      <c r="A190" t="s">
        <v>1111</v>
      </c>
      <c r="B190" t="s">
        <v>550</v>
      </c>
      <c r="C190" s="5" t="s">
        <v>25</v>
      </c>
      <c r="D190" s="5">
        <v>36678</v>
      </c>
      <c r="E190">
        <v>1088</v>
      </c>
      <c r="F190" s="5">
        <v>44625</v>
      </c>
      <c r="G190" s="2">
        <v>22</v>
      </c>
      <c r="H190" s="2" t="str">
        <f t="shared" si="12"/>
        <v>Michael HANNA200m</v>
      </c>
      <c r="I190" s="2">
        <f t="shared" si="13"/>
        <v>1088</v>
      </c>
      <c r="J190" s="136" cm="1">
        <f t="array" ref="J190">MAX(IF($H$3:$H$4000=$H190,$I$3:$I$4000))</f>
        <v>1088</v>
      </c>
      <c r="K190" s="2" t="str">
        <v>AUS</v>
      </c>
      <c r="L190" t="str">
        <v>Matthew CROWE</v>
      </c>
      <c r="M190" s="94" t="str">
        <v>400mh</v>
      </c>
      <c r="N190" s="94">
        <v>35496</v>
      </c>
      <c r="O190" s="94" t="str">
        <f t="shared" si="14"/>
        <v>Matthew CROWE400mh</v>
      </c>
      <c r="P190" s="2">
        <f t="shared" si="15"/>
        <v>995</v>
      </c>
      <c r="Q190" s="79">
        <f t="shared" si="16"/>
        <v>123</v>
      </c>
      <c r="R190" s="79">
        <f t="shared" si="17"/>
        <v>10</v>
      </c>
    </row>
    <row r="191" spans="1:18" x14ac:dyDescent="0.2">
      <c r="A191" t="s">
        <v>1111</v>
      </c>
      <c r="B191" t="s">
        <v>1010</v>
      </c>
      <c r="C191" s="5" t="s">
        <v>33</v>
      </c>
      <c r="D191" s="5">
        <v>35496</v>
      </c>
      <c r="E191">
        <v>995</v>
      </c>
      <c r="F191" s="5">
        <v>44625</v>
      </c>
      <c r="G191" s="2">
        <v>56</v>
      </c>
      <c r="H191" s="2" t="str">
        <f t="shared" si="12"/>
        <v>Matthew CROWE400mh</v>
      </c>
      <c r="I191" s="2">
        <f t="shared" si="13"/>
        <v>995</v>
      </c>
      <c r="J191" s="136" cm="1">
        <f t="array" ref="J191">MAX(IF($H$3:$H$4000=$H191,$I$3:$I$4000))</f>
        <v>995</v>
      </c>
      <c r="K191" s="2" t="str">
        <v>AUS</v>
      </c>
      <c r="L191" t="str">
        <v>Thomas HUNT</v>
      </c>
      <c r="M191" s="94" t="str">
        <v>400mh</v>
      </c>
      <c r="N191" s="94">
        <v>37167</v>
      </c>
      <c r="O191" s="94" t="str">
        <f t="shared" si="14"/>
        <v>Thomas HUNT400mh</v>
      </c>
      <c r="P191" s="2">
        <f t="shared" si="15"/>
        <v>982</v>
      </c>
      <c r="Q191" s="79">
        <f t="shared" si="16"/>
        <v>132</v>
      </c>
      <c r="R191" s="79">
        <f t="shared" si="17"/>
        <v>13</v>
      </c>
    </row>
    <row r="192" spans="1:18" x14ac:dyDescent="0.2">
      <c r="A192" t="s">
        <v>1111</v>
      </c>
      <c r="B192" t="s">
        <v>725</v>
      </c>
      <c r="C192" s="5" t="s">
        <v>33</v>
      </c>
      <c r="D192" s="5">
        <v>37167</v>
      </c>
      <c r="E192">
        <v>982</v>
      </c>
      <c r="F192" s="5">
        <v>44625</v>
      </c>
      <c r="G192" s="2">
        <v>70</v>
      </c>
      <c r="H192" s="2" t="str">
        <f t="shared" si="12"/>
        <v>Thomas HUNT400mh</v>
      </c>
      <c r="I192" s="2">
        <f t="shared" si="13"/>
        <v>982</v>
      </c>
      <c r="J192" s="136" cm="1">
        <f t="array" ref="J192">MAX(IF($H$3:$H$4000=$H192,$I$3:$I$4000))</f>
        <v>982</v>
      </c>
      <c r="K192" s="2" t="str">
        <v>AUS</v>
      </c>
      <c r="L192" t="str">
        <v>Cameron PAPPAS</v>
      </c>
      <c r="M192" s="94" t="str">
        <v>triple-jump</v>
      </c>
      <c r="N192" s="94">
        <v>35155</v>
      </c>
      <c r="O192" s="94" t="str">
        <f t="shared" si="14"/>
        <v>Cameron PAPPAStriple-jump</v>
      </c>
      <c r="P192" s="2">
        <f t="shared" si="15"/>
        <v>904</v>
      </c>
      <c r="Q192" s="79">
        <f t="shared" si="16"/>
        <v>146</v>
      </c>
      <c r="R192" s="79">
        <f t="shared" si="17"/>
        <v>18</v>
      </c>
    </row>
    <row r="193" spans="1:18" x14ac:dyDescent="0.2">
      <c r="A193" t="s">
        <v>1111</v>
      </c>
      <c r="B193" t="s">
        <v>1038</v>
      </c>
      <c r="C193" t="s">
        <v>38</v>
      </c>
      <c r="D193" s="5">
        <v>35155</v>
      </c>
      <c r="E193">
        <v>904</v>
      </c>
      <c r="F193" s="5">
        <v>44625</v>
      </c>
      <c r="G193" s="2">
        <v>83</v>
      </c>
      <c r="H193" s="2" t="str">
        <f t="shared" si="12"/>
        <v>Cameron PAPPAStriple-jump</v>
      </c>
      <c r="I193" s="2">
        <f t="shared" si="13"/>
        <v>904</v>
      </c>
      <c r="J193" s="136" cm="1">
        <f t="array" ref="J193">MAX(IF($H$3:$H$4000=$H193,$I$3:$I$4000))</f>
        <v>904</v>
      </c>
      <c r="K193" s="2" t="str">
        <v>AUS</v>
      </c>
      <c r="L193" t="str">
        <v>Jack DOWNEY</v>
      </c>
      <c r="M193" s="94" t="str">
        <v>pole-vault</v>
      </c>
      <c r="N193" s="94">
        <v>37179</v>
      </c>
      <c r="O193" s="94" t="str">
        <f t="shared" si="14"/>
        <v>Jack DOWNEYpole-vault</v>
      </c>
      <c r="P193" s="2">
        <f t="shared" si="15"/>
        <v>1116</v>
      </c>
      <c r="Q193" s="79">
        <f t="shared" si="16"/>
        <v>4</v>
      </c>
      <c r="R193" s="79">
        <f t="shared" si="17"/>
        <v>2</v>
      </c>
    </row>
    <row r="194" spans="1:18" x14ac:dyDescent="0.2">
      <c r="A194" t="s">
        <v>1111</v>
      </c>
      <c r="B194" t="s">
        <v>771</v>
      </c>
      <c r="C194" s="5" t="s">
        <v>36</v>
      </c>
      <c r="D194" s="5">
        <v>37179</v>
      </c>
      <c r="E194">
        <v>1048</v>
      </c>
      <c r="F194" s="5">
        <v>44625</v>
      </c>
      <c r="G194" s="2">
        <v>6</v>
      </c>
      <c r="H194" s="2" t="str">
        <f t="shared" si="12"/>
        <v>Jack DOWNEYpole-vault</v>
      </c>
      <c r="I194" s="2">
        <f t="shared" si="13"/>
        <v>1048</v>
      </c>
      <c r="J194" s="136" cm="1">
        <f t="array" ref="J194">MAX(IF($H$3:$H$4000=$H194,$I$3:$I$4000))</f>
        <v>1116</v>
      </c>
      <c r="K194" s="2" t="str">
        <v>AUS</v>
      </c>
      <c r="L194" t="str">
        <v>Mitchell COOPER</v>
      </c>
      <c r="M194" s="94" t="str">
        <v>discus-throw</v>
      </c>
      <c r="N194" s="94">
        <v>34852</v>
      </c>
      <c r="O194" s="94" t="str">
        <f t="shared" si="14"/>
        <v>Mitchell COOPERdiscus-throw</v>
      </c>
      <c r="P194" s="2">
        <f t="shared" si="15"/>
        <v>1014</v>
      </c>
      <c r="Q194" s="79">
        <f t="shared" si="16"/>
        <v>35</v>
      </c>
      <c r="R194" s="79">
        <f t="shared" si="17"/>
        <v>3</v>
      </c>
    </row>
    <row r="195" spans="1:18" x14ac:dyDescent="0.2">
      <c r="A195" t="s">
        <v>1111</v>
      </c>
      <c r="B195" t="s">
        <v>782</v>
      </c>
      <c r="C195" s="5" t="s">
        <v>40</v>
      </c>
      <c r="D195" s="5">
        <v>34852</v>
      </c>
      <c r="E195">
        <v>993</v>
      </c>
      <c r="F195" s="5">
        <v>44625</v>
      </c>
      <c r="G195" s="2">
        <v>25</v>
      </c>
      <c r="H195" s="2" t="str">
        <f t="shared" ref="H195:H258" si="18">B195&amp;C195</f>
        <v>Mitchell COOPERdiscus-throw</v>
      </c>
      <c r="I195" s="2">
        <f t="shared" ref="I195:I258" si="19">E195</f>
        <v>993</v>
      </c>
      <c r="J195" s="136" cm="1">
        <f t="array" ref="J195">MAX(IF($H$3:$H$4000=$H195,$I$3:$I$4000))</f>
        <v>1014</v>
      </c>
      <c r="K195" s="2" t="str">
        <v>AUS</v>
      </c>
      <c r="L195" t="str">
        <v>Daniel GOLUBOVIC</v>
      </c>
      <c r="M195" s="94" t="str">
        <v>discus-throw</v>
      </c>
      <c r="N195" s="94">
        <v>34302</v>
      </c>
      <c r="O195" s="94" t="str">
        <f t="shared" si="14"/>
        <v>Daniel GOLUBOVICdiscus-throw</v>
      </c>
      <c r="P195" s="2">
        <f t="shared" si="15"/>
        <v>900</v>
      </c>
      <c r="Q195" s="79">
        <f t="shared" si="16"/>
        <v>107</v>
      </c>
      <c r="R195" s="79">
        <f t="shared" si="17"/>
        <v>7</v>
      </c>
    </row>
    <row r="196" spans="1:18" x14ac:dyDescent="0.2">
      <c r="A196" t="s">
        <v>1111</v>
      </c>
      <c r="B196" t="s">
        <v>718</v>
      </c>
      <c r="C196" s="5" t="s">
        <v>40</v>
      </c>
      <c r="D196" s="5">
        <v>34302</v>
      </c>
      <c r="E196">
        <v>864</v>
      </c>
      <c r="F196" s="5">
        <v>44625</v>
      </c>
      <c r="G196" s="2">
        <v>79</v>
      </c>
      <c r="H196" s="2" t="str">
        <f t="shared" si="18"/>
        <v>Daniel GOLUBOVICdiscus-throw</v>
      </c>
      <c r="I196" s="2">
        <f t="shared" si="19"/>
        <v>864</v>
      </c>
      <c r="J196" s="136" cm="1">
        <f t="array" ref="J196">MAX(IF($H$3:$H$4000=$H196,$I$3:$I$4000))</f>
        <v>900</v>
      </c>
      <c r="K196" s="2" t="str">
        <v>AUS</v>
      </c>
      <c r="L196" t="str">
        <v>Tomas PALFREY</v>
      </c>
      <c r="M196" s="94" t="str">
        <v>800m</v>
      </c>
      <c r="N196" s="94">
        <v>37660</v>
      </c>
      <c r="O196" s="94" t="str">
        <f t="shared" ref="O196:O259" si="20">L196&amp;M196</f>
        <v>Tomas PALFREY800m</v>
      </c>
      <c r="P196" s="2">
        <f t="shared" ref="P196:P259" si="21">VLOOKUP(L196&amp;M196,$H$3:$J$3881,3,FALSE)</f>
        <v>1073</v>
      </c>
      <c r="Q196" s="79">
        <f t="shared" ref="Q196:Q259" si="22">COUNTIFS($M$3:$M$3165,M196,$P$3:$P$3165,"&gt;"&amp;P196)+1</f>
        <v>121</v>
      </c>
      <c r="R196" s="79">
        <f t="shared" ref="R196:R259" si="23">IFERROR(IF(K196="AUS",COUNTIFS($K$3:$K$3165,"AUS",$M$3:$M$3165,M196,$P$3:$P$3165,"&gt;"&amp;P196)+1,""),"")</f>
        <v>11</v>
      </c>
    </row>
    <row r="197" spans="1:18" x14ac:dyDescent="0.2">
      <c r="A197" t="s">
        <v>1111</v>
      </c>
      <c r="B197" t="s">
        <v>1011</v>
      </c>
      <c r="C197" s="5" t="s">
        <v>27</v>
      </c>
      <c r="D197" s="5">
        <v>37660</v>
      </c>
      <c r="E197">
        <v>1073</v>
      </c>
      <c r="F197" s="5">
        <v>44618</v>
      </c>
      <c r="G197" s="2">
        <v>45</v>
      </c>
      <c r="H197" s="2" t="str">
        <f t="shared" si="18"/>
        <v>Tomas PALFREY800m</v>
      </c>
      <c r="I197" s="2">
        <f t="shared" si="19"/>
        <v>1073</v>
      </c>
      <c r="J197" s="136" cm="1">
        <f t="array" ref="J197">MAX(IF($H$3:$H$4000=$H197,$I$3:$I$4000))</f>
        <v>1073</v>
      </c>
      <c r="K197" s="2" t="str">
        <v>AUS</v>
      </c>
      <c r="L197" t="str">
        <v>Joseph DENG</v>
      </c>
      <c r="M197" s="94" t="str">
        <v>800m</v>
      </c>
      <c r="N197" s="94">
        <v>35983</v>
      </c>
      <c r="O197" s="94" t="str">
        <f t="shared" si="20"/>
        <v>Joseph DENG800m</v>
      </c>
      <c r="P197" s="2">
        <f t="shared" si="21"/>
        <v>1023</v>
      </c>
      <c r="Q197" s="79">
        <f t="shared" si="22"/>
        <v>159</v>
      </c>
      <c r="R197" s="79">
        <f t="shared" si="23"/>
        <v>18</v>
      </c>
    </row>
    <row r="198" spans="1:18" x14ac:dyDescent="0.2">
      <c r="A198" t="s">
        <v>1111</v>
      </c>
      <c r="B198" t="s">
        <v>1012</v>
      </c>
      <c r="C198" s="6" t="s">
        <v>27</v>
      </c>
      <c r="D198" s="5">
        <v>35983</v>
      </c>
      <c r="E198">
        <v>1023</v>
      </c>
      <c r="F198" s="5">
        <v>44618</v>
      </c>
      <c r="G198" s="2">
        <v>93</v>
      </c>
      <c r="H198" s="2" t="str">
        <f t="shared" si="18"/>
        <v>Joseph DENG800m</v>
      </c>
      <c r="I198" s="2">
        <f t="shared" si="19"/>
        <v>1023</v>
      </c>
      <c r="J198" s="136" cm="1">
        <f t="array" ref="J198">MAX(IF($H$3:$H$4000=$H198,$I$3:$I$4000))</f>
        <v>1023</v>
      </c>
      <c r="K198" s="2" t="str">
        <v>AUS</v>
      </c>
      <c r="L198" t="str">
        <v>Daniel KELLY</v>
      </c>
      <c r="M198" s="94" t="str">
        <v>1500m</v>
      </c>
      <c r="N198" s="94">
        <v>37714</v>
      </c>
      <c r="O198" s="94" t="str">
        <f t="shared" si="20"/>
        <v>Daniel KELLY1500m</v>
      </c>
      <c r="P198" s="2">
        <f t="shared" si="21"/>
        <v>1017</v>
      </c>
      <c r="Q198" s="79">
        <f t="shared" si="22"/>
        <v>168</v>
      </c>
      <c r="R198" s="79">
        <f t="shared" si="23"/>
        <v>38</v>
      </c>
    </row>
    <row r="199" spans="1:18" x14ac:dyDescent="0.2">
      <c r="A199" t="s">
        <v>1111</v>
      </c>
      <c r="B199" t="s">
        <v>1101</v>
      </c>
      <c r="C199" s="5" t="s">
        <v>28</v>
      </c>
      <c r="D199" s="5">
        <v>37714</v>
      </c>
      <c r="E199">
        <v>1017</v>
      </c>
      <c r="F199" s="5">
        <v>44618</v>
      </c>
      <c r="G199" s="2">
        <v>85</v>
      </c>
      <c r="H199" s="2" t="str">
        <f t="shared" si="18"/>
        <v>Daniel KELLY1500m</v>
      </c>
      <c r="I199" s="2">
        <f t="shared" si="19"/>
        <v>1017</v>
      </c>
      <c r="J199" s="136" cm="1">
        <f t="array" ref="J199">MAX(IF($H$3:$H$4000=$H199,$I$3:$I$4000))</f>
        <v>1017</v>
      </c>
      <c r="K199" s="2" t="str">
        <v>AUS</v>
      </c>
      <c r="L199" t="str">
        <v>Ryan HATCH</v>
      </c>
      <c r="M199" s="94" t="str">
        <v>long-jump</v>
      </c>
      <c r="N199" s="94">
        <v>36544</v>
      </c>
      <c r="O199" s="94" t="str">
        <f t="shared" si="20"/>
        <v>Ryan HATCHlong-jump</v>
      </c>
      <c r="P199" s="2">
        <f t="shared" si="21"/>
        <v>976</v>
      </c>
      <c r="Q199" s="79">
        <f t="shared" si="22"/>
        <v>144</v>
      </c>
      <c r="R199" s="79">
        <f t="shared" si="23"/>
        <v>29</v>
      </c>
    </row>
    <row r="200" spans="1:18" x14ac:dyDescent="0.2">
      <c r="A200" t="s">
        <v>1111</v>
      </c>
      <c r="B200" t="s">
        <v>1032</v>
      </c>
      <c r="C200" s="5" t="s">
        <v>37</v>
      </c>
      <c r="D200" s="5">
        <v>36544</v>
      </c>
      <c r="E200">
        <v>976</v>
      </c>
      <c r="F200" s="5">
        <v>44618</v>
      </c>
      <c r="G200" s="2">
        <v>89</v>
      </c>
      <c r="H200" s="2" t="str">
        <f t="shared" si="18"/>
        <v>Ryan HATCHlong-jump</v>
      </c>
      <c r="I200" s="2">
        <f t="shared" si="19"/>
        <v>976</v>
      </c>
      <c r="J200" s="136" cm="1">
        <f t="array" ref="J200">MAX(IF($H$3:$H$4000=$H200,$I$3:$I$4000))</f>
        <v>976</v>
      </c>
      <c r="K200" s="2" t="str">
        <v>AUS</v>
      </c>
      <c r="L200" t="str">
        <v>Matt HOSIE</v>
      </c>
      <c r="M200" s="94" t="str">
        <v>pole-vault</v>
      </c>
      <c r="N200" s="94">
        <v>35810</v>
      </c>
      <c r="O200" s="94" t="str">
        <f t="shared" si="20"/>
        <v>Matt HOSIEpole-vault</v>
      </c>
      <c r="P200" s="2">
        <f t="shared" si="21"/>
        <v>940</v>
      </c>
      <c r="Q200" s="79">
        <f t="shared" si="22"/>
        <v>72</v>
      </c>
      <c r="R200" s="79">
        <f t="shared" si="23"/>
        <v>16</v>
      </c>
    </row>
    <row r="201" spans="1:18" x14ac:dyDescent="0.2">
      <c r="A201" t="s">
        <v>1111</v>
      </c>
      <c r="B201" t="s">
        <v>780</v>
      </c>
      <c r="C201" t="s">
        <v>36</v>
      </c>
      <c r="D201" s="5">
        <v>35810</v>
      </c>
      <c r="E201">
        <v>940</v>
      </c>
      <c r="F201" s="5">
        <v>44618</v>
      </c>
      <c r="G201" s="2">
        <v>39</v>
      </c>
      <c r="H201" s="2" t="str">
        <f t="shared" si="18"/>
        <v>Matt HOSIEpole-vault</v>
      </c>
      <c r="I201" s="2">
        <f t="shared" si="19"/>
        <v>940</v>
      </c>
      <c r="J201" s="136" cm="1">
        <f t="array" ref="J201">MAX(IF($H$3:$H$4000=$H201,$I$3:$I$4000))</f>
        <v>940</v>
      </c>
      <c r="K201" s="2" t="str">
        <v>AUS</v>
      </c>
      <c r="L201" t="str">
        <v>Declan CARMAN</v>
      </c>
      <c r="M201" s="94" t="str">
        <v>discus-throw</v>
      </c>
      <c r="N201" s="94">
        <v>37069</v>
      </c>
      <c r="O201" s="94" t="str">
        <f t="shared" si="20"/>
        <v>Declan CARMANdiscus-throw</v>
      </c>
      <c r="P201" s="2">
        <f t="shared" si="21"/>
        <v>995</v>
      </c>
      <c r="Q201" s="79">
        <f t="shared" si="22"/>
        <v>43</v>
      </c>
      <c r="R201" s="79">
        <f t="shared" si="23"/>
        <v>4</v>
      </c>
    </row>
    <row r="202" spans="1:18" x14ac:dyDescent="0.2">
      <c r="A202" t="s">
        <v>1111</v>
      </c>
      <c r="B202" t="s">
        <v>784</v>
      </c>
      <c r="C202" s="5" t="s">
        <v>40</v>
      </c>
      <c r="D202" s="5">
        <v>37069</v>
      </c>
      <c r="E202">
        <v>995</v>
      </c>
      <c r="F202" s="5">
        <v>44618</v>
      </c>
      <c r="G202" s="2">
        <v>24</v>
      </c>
      <c r="H202" s="2" t="str">
        <f t="shared" si="18"/>
        <v>Declan CARMANdiscus-throw</v>
      </c>
      <c r="I202" s="2">
        <f t="shared" si="19"/>
        <v>995</v>
      </c>
      <c r="J202" s="136" cm="1">
        <f t="array" ref="J202">MAX(IF($H$3:$H$4000=$H202,$I$3:$I$4000))</f>
        <v>995</v>
      </c>
      <c r="K202" s="2" t="str">
        <v>AUS</v>
      </c>
      <c r="L202" t="str">
        <v>Sam CLIFFORD</v>
      </c>
      <c r="M202" s="94" t="str">
        <v>1500m</v>
      </c>
      <c r="N202" s="94">
        <v>37387</v>
      </c>
      <c r="O202" s="94" t="str">
        <f t="shared" si="20"/>
        <v>Sam CLIFFORD1500m</v>
      </c>
      <c r="P202" s="2">
        <f t="shared" si="21"/>
        <v>1030</v>
      </c>
      <c r="Q202" s="79">
        <f t="shared" si="22"/>
        <v>158</v>
      </c>
      <c r="R202" s="79">
        <f t="shared" si="23"/>
        <v>36</v>
      </c>
    </row>
    <row r="203" spans="1:18" x14ac:dyDescent="0.2">
      <c r="A203" t="s">
        <v>1111</v>
      </c>
      <c r="B203" t="s">
        <v>694</v>
      </c>
      <c r="C203" s="5" t="s">
        <v>28</v>
      </c>
      <c r="D203" s="6">
        <v>37387</v>
      </c>
      <c r="E203">
        <v>1030</v>
      </c>
      <c r="F203" s="5">
        <v>44616</v>
      </c>
      <c r="G203" s="2">
        <v>74</v>
      </c>
      <c r="H203" s="2" t="str">
        <f t="shared" si="18"/>
        <v>Sam CLIFFORD1500m</v>
      </c>
      <c r="I203" s="2">
        <f t="shared" si="19"/>
        <v>1030</v>
      </c>
      <c r="J203" s="136" cm="1">
        <f t="array" ref="J203">MAX(IF($H$3:$H$4000=$H203,$I$3:$I$4000))</f>
        <v>1030</v>
      </c>
      <c r="K203" s="2" t="str">
        <v>AUS</v>
      </c>
      <c r="L203" t="str">
        <v>Aidan MURPHY</v>
      </c>
      <c r="M203" s="94" t="str">
        <v>200m</v>
      </c>
      <c r="N203" s="94">
        <v>37908</v>
      </c>
      <c r="O203" s="94" t="str">
        <f t="shared" si="20"/>
        <v>Aidan MURPHY200m</v>
      </c>
      <c r="P203" s="2">
        <f t="shared" si="21"/>
        <v>1163</v>
      </c>
      <c r="Q203" s="79">
        <f t="shared" si="22"/>
        <v>28</v>
      </c>
      <c r="R203" s="79">
        <f t="shared" si="23"/>
        <v>1</v>
      </c>
    </row>
    <row r="204" spans="1:18" x14ac:dyDescent="0.2">
      <c r="A204" t="s">
        <v>1111</v>
      </c>
      <c r="B204" t="s">
        <v>515</v>
      </c>
      <c r="C204" s="5" t="s">
        <v>25</v>
      </c>
      <c r="D204" s="5">
        <v>37908</v>
      </c>
      <c r="E204">
        <v>1163</v>
      </c>
      <c r="F204" s="5">
        <v>44612</v>
      </c>
      <c r="G204" s="2">
        <v>3</v>
      </c>
      <c r="H204" s="2" t="str">
        <f t="shared" si="18"/>
        <v>Aidan MURPHY200m</v>
      </c>
      <c r="I204" s="2">
        <f t="shared" si="19"/>
        <v>1163</v>
      </c>
      <c r="J204" s="136" cm="1">
        <f t="array" ref="J204">MAX(IF($H$3:$H$4000=$H204,$I$3:$I$4000))</f>
        <v>1163</v>
      </c>
      <c r="K204" s="2" t="str">
        <v>AUS</v>
      </c>
      <c r="L204" t="str">
        <v>Thomas WILSON</v>
      </c>
      <c r="M204" s="94" t="str">
        <v>200m</v>
      </c>
      <c r="N204" s="94">
        <v>35798</v>
      </c>
      <c r="O204" s="94" t="str">
        <f t="shared" si="20"/>
        <v>Thomas WILSON200m</v>
      </c>
      <c r="P204" s="2">
        <f t="shared" si="21"/>
        <v>1057</v>
      </c>
      <c r="Q204" s="79">
        <f t="shared" si="22"/>
        <v>141</v>
      </c>
      <c r="R204" s="79">
        <f t="shared" si="23"/>
        <v>16</v>
      </c>
    </row>
    <row r="205" spans="1:18" x14ac:dyDescent="0.2">
      <c r="A205" t="s">
        <v>1111</v>
      </c>
      <c r="B205" t="s">
        <v>1006</v>
      </c>
      <c r="C205" s="5" t="s">
        <v>25</v>
      </c>
      <c r="D205" s="5">
        <v>35798</v>
      </c>
      <c r="E205">
        <v>1057</v>
      </c>
      <c r="F205" s="5">
        <v>44612</v>
      </c>
      <c r="G205" s="2">
        <v>55</v>
      </c>
      <c r="H205" s="2" t="str">
        <f t="shared" si="18"/>
        <v>Thomas WILSON200m</v>
      </c>
      <c r="I205" s="2">
        <f t="shared" si="19"/>
        <v>1057</v>
      </c>
      <c r="J205" s="136" cm="1">
        <f t="array" ref="J205">MAX(IF($H$3:$H$4000=$H205,$I$3:$I$4000))</f>
        <v>1057</v>
      </c>
      <c r="K205" s="2" t="str">
        <v>AUS</v>
      </c>
      <c r="L205" t="str">
        <v>Thomas MOORCROFT</v>
      </c>
      <c r="M205" s="94" t="str">
        <v>800m</v>
      </c>
      <c r="N205" s="94">
        <v>36638</v>
      </c>
      <c r="O205" s="94" t="str">
        <f t="shared" si="20"/>
        <v>Thomas MOORCROFT800m</v>
      </c>
      <c r="P205" s="2">
        <f t="shared" si="21"/>
        <v>1042</v>
      </c>
      <c r="Q205" s="79">
        <f t="shared" si="22"/>
        <v>147</v>
      </c>
      <c r="R205" s="79">
        <f t="shared" si="23"/>
        <v>15</v>
      </c>
    </row>
    <row r="206" spans="1:18" x14ac:dyDescent="0.2">
      <c r="A206" t="s">
        <v>1111</v>
      </c>
      <c r="B206" t="s">
        <v>611</v>
      </c>
      <c r="C206" s="5" t="s">
        <v>27</v>
      </c>
      <c r="D206" s="5">
        <v>36638</v>
      </c>
      <c r="E206">
        <v>1042</v>
      </c>
      <c r="F206" s="5">
        <v>44612</v>
      </c>
      <c r="G206" s="2">
        <v>76</v>
      </c>
      <c r="H206" s="2" t="str">
        <f t="shared" si="18"/>
        <v>Thomas MOORCROFT800m</v>
      </c>
      <c r="I206" s="2">
        <f t="shared" si="19"/>
        <v>1042</v>
      </c>
      <c r="J206" s="136" cm="1">
        <f t="array" ref="J206">MAX(IF($H$3:$H$4000=$H206,$I$3:$I$4000))</f>
        <v>1042</v>
      </c>
      <c r="K206" s="2" t="str">
        <v>AUS</v>
      </c>
      <c r="L206" t="str">
        <v>Archie NOAKES</v>
      </c>
      <c r="M206" s="94" t="str">
        <v>3000msc</v>
      </c>
      <c r="N206" s="94">
        <v>38330</v>
      </c>
      <c r="O206" s="94" t="str">
        <f t="shared" si="20"/>
        <v>Archie NOAKES3000msc</v>
      </c>
      <c r="P206" s="2">
        <f t="shared" si="21"/>
        <v>1004</v>
      </c>
      <c r="Q206" s="79">
        <f t="shared" si="22"/>
        <v>115</v>
      </c>
      <c r="R206" s="79">
        <f t="shared" si="23"/>
        <v>12</v>
      </c>
    </row>
    <row r="207" spans="1:18" x14ac:dyDescent="0.2">
      <c r="A207" t="s">
        <v>1111</v>
      </c>
      <c r="B207" t="s">
        <v>1014</v>
      </c>
      <c r="C207" s="5" t="s">
        <v>34</v>
      </c>
      <c r="D207" s="5">
        <v>38330</v>
      </c>
      <c r="E207">
        <v>1004</v>
      </c>
      <c r="F207" s="5">
        <v>44612</v>
      </c>
      <c r="G207" s="2">
        <v>40</v>
      </c>
      <c r="H207" s="2" t="str">
        <f t="shared" si="18"/>
        <v>Archie NOAKES3000msc</v>
      </c>
      <c r="I207" s="2">
        <f t="shared" si="19"/>
        <v>1004</v>
      </c>
      <c r="J207" s="136" cm="1">
        <f t="array" ref="J207">MAX(IF($H$3:$H$4000=$H207,$I$3:$I$4000))</f>
        <v>1004</v>
      </c>
      <c r="K207" s="2" t="str">
        <v>AUS</v>
      </c>
      <c r="L207" t="str">
        <v>Mackenzie LIDDELOW</v>
      </c>
      <c r="M207" s="94" t="str">
        <v>triple-jump</v>
      </c>
      <c r="N207" s="94">
        <v>35786</v>
      </c>
      <c r="O207" s="94" t="str">
        <f t="shared" si="20"/>
        <v>Mackenzie LIDDELOWtriple-jump</v>
      </c>
      <c r="P207" s="2">
        <f t="shared" si="21"/>
        <v>882</v>
      </c>
      <c r="Q207" s="79">
        <f t="shared" si="22"/>
        <v>159</v>
      </c>
      <c r="R207" s="79">
        <f t="shared" si="23"/>
        <v>24</v>
      </c>
    </row>
    <row r="208" spans="1:18" x14ac:dyDescent="0.2">
      <c r="A208" t="s">
        <v>1111</v>
      </c>
      <c r="B208" t="s">
        <v>741</v>
      </c>
      <c r="C208" s="5" t="s">
        <v>38</v>
      </c>
      <c r="D208" s="5">
        <v>35786</v>
      </c>
      <c r="E208">
        <v>882</v>
      </c>
      <c r="F208" s="5">
        <v>44612</v>
      </c>
      <c r="G208" s="2">
        <v>95</v>
      </c>
      <c r="H208" s="2" t="str">
        <f t="shared" si="18"/>
        <v>Mackenzie LIDDELOWtriple-jump</v>
      </c>
      <c r="I208" s="2">
        <f t="shared" si="19"/>
        <v>882</v>
      </c>
      <c r="J208" s="136" cm="1">
        <f t="array" ref="J208">MAX(IF($H$3:$H$4000=$H208,$I$3:$I$4000))</f>
        <v>882</v>
      </c>
      <c r="K208" s="2" t="str">
        <v>AUS</v>
      </c>
      <c r="L208" t="str">
        <v>Michael CHRISTIE</v>
      </c>
      <c r="M208" s="94" t="str">
        <v>high-jump</v>
      </c>
      <c r="N208" s="94">
        <v>37383</v>
      </c>
      <c r="O208" s="94" t="str">
        <f t="shared" si="20"/>
        <v>Michael CHRISTIEhigh-jump</v>
      </c>
      <c r="P208" s="2">
        <f t="shared" si="21"/>
        <v>1019</v>
      </c>
      <c r="Q208" s="79">
        <f t="shared" si="22"/>
        <v>70</v>
      </c>
      <c r="R208" s="79">
        <f t="shared" si="23"/>
        <v>9</v>
      </c>
    </row>
    <row r="209" spans="1:18" x14ac:dyDescent="0.2">
      <c r="A209" t="s">
        <v>1111</v>
      </c>
      <c r="B209" t="s">
        <v>1040</v>
      </c>
      <c r="C209" s="5" t="s">
        <v>35</v>
      </c>
      <c r="D209" s="5">
        <v>37383</v>
      </c>
      <c r="E209">
        <v>1019</v>
      </c>
      <c r="F209" s="5">
        <v>44612</v>
      </c>
      <c r="G209" s="2">
        <v>22</v>
      </c>
      <c r="H209" s="2" t="str">
        <f t="shared" si="18"/>
        <v>Michael CHRISTIEhigh-jump</v>
      </c>
      <c r="I209" s="2">
        <f t="shared" si="19"/>
        <v>1019</v>
      </c>
      <c r="J209" s="136" cm="1">
        <f t="array" ref="J209">MAX(IF($H$3:$H$4000=$H209,$I$3:$I$4000))</f>
        <v>1019</v>
      </c>
      <c r="K209" s="2" t="str">
        <v>AUS</v>
      </c>
      <c r="L209" t="str">
        <v>Jackson MCMENAMIN</v>
      </c>
      <c r="M209" s="94" t="str">
        <v>high-jump</v>
      </c>
      <c r="N209" s="94">
        <v>38075</v>
      </c>
      <c r="O209" s="94" t="str">
        <f t="shared" si="20"/>
        <v>Jackson MCMENAMINhigh-jump</v>
      </c>
      <c r="P209" s="2">
        <f t="shared" si="21"/>
        <v>923</v>
      </c>
      <c r="Q209" s="79">
        <f t="shared" si="22"/>
        <v>138</v>
      </c>
      <c r="R209" s="79">
        <f t="shared" si="23"/>
        <v>24</v>
      </c>
    </row>
    <row r="210" spans="1:18" x14ac:dyDescent="0.2">
      <c r="A210" t="s">
        <v>1111</v>
      </c>
      <c r="B210" t="s">
        <v>1042</v>
      </c>
      <c r="C210" s="5" t="s">
        <v>35</v>
      </c>
      <c r="D210" s="5">
        <v>38075</v>
      </c>
      <c r="E210">
        <v>923</v>
      </c>
      <c r="F210" s="5">
        <v>44612</v>
      </c>
      <c r="G210" s="2">
        <v>80</v>
      </c>
      <c r="H210" s="2" t="str">
        <f t="shared" si="18"/>
        <v>Jackson MCMENAMINhigh-jump</v>
      </c>
      <c r="I210" s="2">
        <f t="shared" si="19"/>
        <v>923</v>
      </c>
      <c r="J210" s="136" cm="1">
        <f t="array" ref="J210">MAX(IF($H$3:$H$4000=$H210,$I$3:$I$4000))</f>
        <v>923</v>
      </c>
      <c r="K210" s="2" t="str">
        <v>AUS</v>
      </c>
      <c r="L210" t="str">
        <v>Ben JAMES</v>
      </c>
      <c r="M210" s="94" t="str">
        <v>pole-vault</v>
      </c>
      <c r="N210" s="94">
        <v>36899</v>
      </c>
      <c r="O210" s="94" t="str">
        <f t="shared" si="20"/>
        <v>Ben JAMESpole-vault</v>
      </c>
      <c r="P210" s="2">
        <f t="shared" si="21"/>
        <v>886</v>
      </c>
      <c r="Q210" s="79">
        <f t="shared" si="22"/>
        <v>114</v>
      </c>
      <c r="R210" s="79">
        <f t="shared" si="23"/>
        <v>28</v>
      </c>
    </row>
    <row r="211" spans="1:18" x14ac:dyDescent="0.2">
      <c r="A211" t="s">
        <v>1111</v>
      </c>
      <c r="B211" t="s">
        <v>1048</v>
      </c>
      <c r="C211" s="5" t="s">
        <v>36</v>
      </c>
      <c r="D211" s="5">
        <v>36899</v>
      </c>
      <c r="E211">
        <v>886</v>
      </c>
      <c r="F211" s="5">
        <v>44612</v>
      </c>
      <c r="G211" s="2">
        <v>60</v>
      </c>
      <c r="H211" s="2" t="str">
        <f t="shared" si="18"/>
        <v>Ben JAMESpole-vault</v>
      </c>
      <c r="I211" s="2">
        <f t="shared" si="19"/>
        <v>886</v>
      </c>
      <c r="J211" s="136" cm="1">
        <f t="array" ref="J211">MAX(IF($H$3:$H$4000=$H211,$I$3:$I$4000))</f>
        <v>886</v>
      </c>
      <c r="K211" s="2" t="str">
        <v>AUS</v>
      </c>
      <c r="L211" t="str">
        <v>Ethan PRINCENA-WHITE</v>
      </c>
      <c r="M211" s="94" t="str">
        <v>pole-vault</v>
      </c>
      <c r="N211" s="94">
        <v>37441</v>
      </c>
      <c r="O211" s="94" t="str">
        <f t="shared" si="20"/>
        <v>Ethan PRINCENA-WHITEpole-vault</v>
      </c>
      <c r="P211" s="2">
        <f t="shared" si="21"/>
        <v>913</v>
      </c>
      <c r="Q211" s="79">
        <f t="shared" si="22"/>
        <v>93</v>
      </c>
      <c r="R211" s="79">
        <f t="shared" si="23"/>
        <v>21</v>
      </c>
    </row>
    <row r="212" spans="1:18" x14ac:dyDescent="0.2">
      <c r="A212" t="s">
        <v>1111</v>
      </c>
      <c r="B212" t="s">
        <v>1050</v>
      </c>
      <c r="C212" s="6" t="s">
        <v>36</v>
      </c>
      <c r="D212" s="5">
        <v>37441</v>
      </c>
      <c r="E212">
        <v>859</v>
      </c>
      <c r="F212" s="5">
        <v>44612</v>
      </c>
      <c r="G212" s="2">
        <v>78</v>
      </c>
      <c r="H212" s="2" t="str">
        <f t="shared" si="18"/>
        <v>Ethan PRINCENA-WHITEpole-vault</v>
      </c>
      <c r="I212" s="2">
        <f t="shared" si="19"/>
        <v>859</v>
      </c>
      <c r="J212" s="136" cm="1">
        <f t="array" ref="J212">MAX(IF($H$3:$H$4000=$H212,$I$3:$I$4000))</f>
        <v>913</v>
      </c>
      <c r="K212" s="2" t="str">
        <v>AUS</v>
      </c>
      <c r="L212" t="str">
        <v>Etienne ROUSSEAU</v>
      </c>
      <c r="M212" s="94" t="str">
        <v>shot-put</v>
      </c>
      <c r="N212" s="94">
        <v>37680</v>
      </c>
      <c r="O212" s="94" t="str">
        <f t="shared" si="20"/>
        <v>Etienne ROUSSEAUshot-put</v>
      </c>
      <c r="P212" s="2">
        <f t="shared" si="21"/>
        <v>860</v>
      </c>
      <c r="Q212" s="79">
        <f t="shared" si="22"/>
        <v>133</v>
      </c>
      <c r="R212" s="79">
        <f t="shared" si="23"/>
        <v>9</v>
      </c>
    </row>
    <row r="213" spans="1:18" x14ac:dyDescent="0.2">
      <c r="A213" t="s">
        <v>1111</v>
      </c>
      <c r="B213" t="s">
        <v>1052</v>
      </c>
      <c r="C213" s="5" t="s">
        <v>39</v>
      </c>
      <c r="D213" s="5">
        <v>37680</v>
      </c>
      <c r="E213">
        <v>860</v>
      </c>
      <c r="F213" s="5">
        <v>44612</v>
      </c>
      <c r="G213" s="2">
        <v>88</v>
      </c>
      <c r="H213" s="2" t="str">
        <f t="shared" si="18"/>
        <v>Etienne ROUSSEAUshot-put</v>
      </c>
      <c r="I213" s="2">
        <f t="shared" si="19"/>
        <v>860</v>
      </c>
      <c r="J213" s="136" cm="1">
        <f t="array" ref="J213">MAX(IF($H$3:$H$4000=$H213,$I$3:$I$4000))</f>
        <v>860</v>
      </c>
      <c r="K213" s="2" t="str">
        <v>AUS</v>
      </c>
      <c r="L213" t="str">
        <v>William BROWN</v>
      </c>
      <c r="M213" s="94" t="str">
        <v>hammer-throw</v>
      </c>
      <c r="N213" s="94">
        <v>35359</v>
      </c>
      <c r="O213" s="94" t="str">
        <f t="shared" si="20"/>
        <v>William BROWNhammer-throw</v>
      </c>
      <c r="P213" s="2">
        <f t="shared" si="21"/>
        <v>990</v>
      </c>
      <c r="Q213" s="79">
        <f t="shared" si="22"/>
        <v>33</v>
      </c>
      <c r="R213" s="79">
        <f t="shared" si="23"/>
        <v>6</v>
      </c>
    </row>
    <row r="214" spans="1:18" x14ac:dyDescent="0.2">
      <c r="A214" t="s">
        <v>1111</v>
      </c>
      <c r="B214" t="s">
        <v>797</v>
      </c>
      <c r="C214" s="5" t="s">
        <v>42</v>
      </c>
      <c r="D214" s="5">
        <v>35359</v>
      </c>
      <c r="E214">
        <v>977</v>
      </c>
      <c r="F214" s="5">
        <v>44612</v>
      </c>
      <c r="G214" s="2">
        <v>19</v>
      </c>
      <c r="H214" s="2" t="str">
        <f t="shared" si="18"/>
        <v>William BROWNhammer-throw</v>
      </c>
      <c r="I214" s="2">
        <f t="shared" si="19"/>
        <v>977</v>
      </c>
      <c r="J214" s="136" cm="1">
        <f t="array" ref="J214">MAX(IF($H$3:$H$4000=$H214,$I$3:$I$4000))</f>
        <v>990</v>
      </c>
      <c r="K214" s="2" t="str">
        <v>AUS</v>
      </c>
      <c r="L214" t="str">
        <v>Kim MOTTROM</v>
      </c>
      <c r="M214" s="94" t="str">
        <v>20km-race-walking</v>
      </c>
      <c r="N214" s="94">
        <v>30952</v>
      </c>
      <c r="O214" s="94" t="str">
        <f t="shared" si="20"/>
        <v>Kim MOTTROM20km-race-walking</v>
      </c>
      <c r="P214" s="2">
        <f t="shared" si="21"/>
        <v>965</v>
      </c>
      <c r="Q214" s="79">
        <f t="shared" si="22"/>
        <v>32</v>
      </c>
      <c r="R214" s="79">
        <f t="shared" si="23"/>
        <v>12</v>
      </c>
    </row>
    <row r="215" spans="1:18" x14ac:dyDescent="0.2">
      <c r="A215" t="s">
        <v>1111</v>
      </c>
      <c r="B215" t="s">
        <v>1066</v>
      </c>
      <c r="C215" t="s">
        <v>81</v>
      </c>
      <c r="D215" s="5">
        <v>30952</v>
      </c>
      <c r="E215">
        <v>965</v>
      </c>
      <c r="F215" s="5">
        <v>44612</v>
      </c>
      <c r="G215" s="2">
        <v>16</v>
      </c>
      <c r="H215" s="2" t="str">
        <f t="shared" si="18"/>
        <v>Kim MOTTROM20km-race-walking</v>
      </c>
      <c r="I215" s="2">
        <f t="shared" si="19"/>
        <v>965</v>
      </c>
      <c r="J215" s="136" cm="1">
        <f t="array" ref="J215">MAX(IF($H$3:$H$4000=$H215,$I$3:$I$4000))</f>
        <v>965</v>
      </c>
      <c r="K215" s="2" t="str">
        <v>AUS</v>
      </c>
      <c r="L215" t="str">
        <v>Will ROBERTS</v>
      </c>
      <c r="M215" s="94" t="str">
        <v>100m</v>
      </c>
      <c r="N215" s="94">
        <v>36427</v>
      </c>
      <c r="O215" s="94" t="str">
        <f t="shared" si="20"/>
        <v>Will ROBERTS100m</v>
      </c>
      <c r="P215" s="2">
        <f t="shared" si="21"/>
        <v>1095</v>
      </c>
      <c r="Q215" s="79">
        <f t="shared" si="22"/>
        <v>122</v>
      </c>
      <c r="R215" s="79">
        <f t="shared" si="23"/>
        <v>8</v>
      </c>
    </row>
    <row r="216" spans="1:18" x14ac:dyDescent="0.2">
      <c r="A216" t="s">
        <v>1111</v>
      </c>
      <c r="B216" t="s">
        <v>507</v>
      </c>
      <c r="C216" t="s">
        <v>2</v>
      </c>
      <c r="D216" s="5">
        <v>36427</v>
      </c>
      <c r="E216">
        <v>1095</v>
      </c>
      <c r="F216" s="5">
        <v>44611</v>
      </c>
      <c r="G216" s="2">
        <v>43</v>
      </c>
      <c r="H216" s="2" t="str">
        <f t="shared" si="18"/>
        <v>Will ROBERTS100m</v>
      </c>
      <c r="I216" s="2">
        <f t="shared" si="19"/>
        <v>1095</v>
      </c>
      <c r="J216" s="136" cm="1">
        <f t="array" ref="J216">MAX(IF($H$3:$H$4000=$H216,$I$3:$I$4000))</f>
        <v>1095</v>
      </c>
      <c r="K216" s="2" t="str">
        <v>AUS</v>
      </c>
      <c r="L216" t="str">
        <v>Jagga PYBUS</v>
      </c>
      <c r="M216" s="94" t="str">
        <v>100m</v>
      </c>
      <c r="N216" s="94">
        <v>37054</v>
      </c>
      <c r="O216" s="94" t="str">
        <f t="shared" si="20"/>
        <v>Jagga PYBUS100m</v>
      </c>
      <c r="P216" s="2">
        <f t="shared" si="21"/>
        <v>1063</v>
      </c>
      <c r="Q216" s="79">
        <f t="shared" si="22"/>
        <v>154</v>
      </c>
      <c r="R216" s="79">
        <f t="shared" si="23"/>
        <v>15</v>
      </c>
    </row>
    <row r="217" spans="1:18" x14ac:dyDescent="0.2">
      <c r="A217" t="s">
        <v>1111</v>
      </c>
      <c r="B217" t="s">
        <v>522</v>
      </c>
      <c r="C217" s="5" t="s">
        <v>2</v>
      </c>
      <c r="D217" s="5">
        <v>37054</v>
      </c>
      <c r="E217">
        <v>1063</v>
      </c>
      <c r="F217" s="5">
        <v>44611</v>
      </c>
      <c r="G217" s="2">
        <v>82</v>
      </c>
      <c r="H217" s="2" t="str">
        <f t="shared" si="18"/>
        <v>Jagga PYBUS100m</v>
      </c>
      <c r="I217" s="2">
        <f t="shared" si="19"/>
        <v>1063</v>
      </c>
      <c r="J217" s="136" cm="1">
        <f t="array" ref="J217">MAX(IF($H$3:$H$4000=$H217,$I$3:$I$4000))</f>
        <v>1063</v>
      </c>
      <c r="K217" s="2" t="str">
        <v>AUS</v>
      </c>
      <c r="L217" t="str">
        <v>Nicholas DONALDSON</v>
      </c>
      <c r="M217" s="94" t="str">
        <v>400m</v>
      </c>
      <c r="N217" s="94">
        <v>37561</v>
      </c>
      <c r="O217" s="94" t="str">
        <f t="shared" si="20"/>
        <v>Nicholas DONALDSON400m</v>
      </c>
      <c r="P217" s="2">
        <f t="shared" si="21"/>
        <v>1061</v>
      </c>
      <c r="Q217" s="79">
        <f t="shared" si="22"/>
        <v>130</v>
      </c>
      <c r="R217" s="79">
        <f t="shared" si="23"/>
        <v>10</v>
      </c>
    </row>
    <row r="218" spans="1:18" x14ac:dyDescent="0.2">
      <c r="A218" t="s">
        <v>1111</v>
      </c>
      <c r="B218" t="s">
        <v>562</v>
      </c>
      <c r="C218" s="5" t="s">
        <v>26</v>
      </c>
      <c r="D218" s="5">
        <v>37561</v>
      </c>
      <c r="E218">
        <v>1061</v>
      </c>
      <c r="F218" s="5">
        <v>44611</v>
      </c>
      <c r="G218" s="2">
        <v>58</v>
      </c>
      <c r="H218" s="2" t="str">
        <f t="shared" si="18"/>
        <v>Nicholas DONALDSON400m</v>
      </c>
      <c r="I218" s="2">
        <f t="shared" si="19"/>
        <v>1061</v>
      </c>
      <c r="J218" s="136" cm="1">
        <f t="array" ref="J218">MAX(IF($H$3:$H$4000=$H218,$I$3:$I$4000))</f>
        <v>1061</v>
      </c>
      <c r="K218" s="2" t="str">
        <v>AUS</v>
      </c>
      <c r="L218" t="str">
        <v>Matthew RAMSDEN</v>
      </c>
      <c r="M218" s="94" t="str">
        <v>1500m</v>
      </c>
      <c r="N218" s="94">
        <v>35634</v>
      </c>
      <c r="O218" s="94" t="str">
        <f t="shared" si="20"/>
        <v>Matthew RAMSDEN1500m</v>
      </c>
      <c r="P218" s="2">
        <f t="shared" si="21"/>
        <v>1187</v>
      </c>
      <c r="Q218" s="79">
        <f t="shared" si="22"/>
        <v>17</v>
      </c>
      <c r="R218" s="79">
        <f t="shared" si="23"/>
        <v>4</v>
      </c>
    </row>
    <row r="219" spans="1:18" x14ac:dyDescent="0.2">
      <c r="A219" t="s">
        <v>1111</v>
      </c>
      <c r="B219" t="s">
        <v>645</v>
      </c>
      <c r="C219" s="5" t="s">
        <v>28</v>
      </c>
      <c r="D219" s="5">
        <v>35634</v>
      </c>
      <c r="E219">
        <v>1133</v>
      </c>
      <c r="F219" s="5">
        <v>44611</v>
      </c>
      <c r="G219" s="2">
        <v>5</v>
      </c>
      <c r="H219" s="2" t="str">
        <f t="shared" si="18"/>
        <v>Matthew RAMSDEN1500m</v>
      </c>
      <c r="I219" s="2">
        <f t="shared" si="19"/>
        <v>1133</v>
      </c>
      <c r="J219" s="136" cm="1">
        <f t="array" ref="J219">MAX(IF($H$3:$H$4000=$H219,$I$3:$I$4000))</f>
        <v>1187</v>
      </c>
      <c r="K219" s="2" t="str">
        <v>AUS</v>
      </c>
      <c r="L219" t="str">
        <v>Patrick CANTLON</v>
      </c>
      <c r="M219" s="94" t="str">
        <v>1500m</v>
      </c>
      <c r="N219" s="94">
        <v>44640</v>
      </c>
      <c r="O219" s="94" t="str">
        <f t="shared" si="20"/>
        <v>Patrick CANTLON1500m</v>
      </c>
      <c r="P219" s="2">
        <f t="shared" si="21"/>
        <v>1036</v>
      </c>
      <c r="Q219" s="79">
        <f t="shared" si="22"/>
        <v>153</v>
      </c>
      <c r="R219" s="79">
        <f t="shared" si="23"/>
        <v>33</v>
      </c>
    </row>
    <row r="220" spans="1:18" x14ac:dyDescent="0.2">
      <c r="A220" t="s">
        <v>1111</v>
      </c>
      <c r="B220" s="5" t="s">
        <v>891</v>
      </c>
      <c r="C220" s="5" t="s">
        <v>28</v>
      </c>
      <c r="D220" s="5">
        <v>44640</v>
      </c>
      <c r="E220">
        <v>1036</v>
      </c>
      <c r="F220" s="5">
        <v>44611</v>
      </c>
      <c r="G220" s="2">
        <v>69</v>
      </c>
      <c r="H220" s="2" t="str">
        <f t="shared" si="18"/>
        <v>Patrick CANTLON1500m</v>
      </c>
      <c r="I220" s="2">
        <f t="shared" si="19"/>
        <v>1036</v>
      </c>
      <c r="J220" s="136" cm="1">
        <f t="array" ref="J220">MAX(IF($H$3:$H$4000=$H220,$I$3:$I$4000))</f>
        <v>1036</v>
      </c>
      <c r="K220" s="2" t="str">
        <v>AUS</v>
      </c>
      <c r="L220" t="str">
        <v>Stefan MUSIC</v>
      </c>
      <c r="M220" s="94" t="str">
        <v>1500m</v>
      </c>
      <c r="N220" s="94">
        <v>36009</v>
      </c>
      <c r="O220" s="94" t="str">
        <f t="shared" si="20"/>
        <v>Stefan MUSIC1500m</v>
      </c>
      <c r="P220" s="2">
        <f t="shared" si="21"/>
        <v>1036</v>
      </c>
      <c r="Q220" s="79">
        <f t="shared" si="22"/>
        <v>153</v>
      </c>
      <c r="R220" s="79">
        <f t="shared" si="23"/>
        <v>33</v>
      </c>
    </row>
    <row r="221" spans="1:18" x14ac:dyDescent="0.2">
      <c r="A221" t="s">
        <v>1111</v>
      </c>
      <c r="B221" t="s">
        <v>659</v>
      </c>
      <c r="C221" t="s">
        <v>28</v>
      </c>
      <c r="D221" s="5">
        <v>36009</v>
      </c>
      <c r="E221">
        <v>1036</v>
      </c>
      <c r="F221" s="5">
        <v>44611</v>
      </c>
      <c r="G221" s="2">
        <v>71</v>
      </c>
      <c r="H221" s="2" t="str">
        <f t="shared" si="18"/>
        <v>Stefan MUSIC1500m</v>
      </c>
      <c r="I221" s="2">
        <f t="shared" si="19"/>
        <v>1036</v>
      </c>
      <c r="J221" s="136" cm="1">
        <f t="array" ref="J221">MAX(IF($H$3:$H$4000=$H221,$I$3:$I$4000))</f>
        <v>1036</v>
      </c>
      <c r="K221" s="2" t="str">
        <v>AUS</v>
      </c>
      <c r="L221" t="str">
        <v>Cameron MYERS</v>
      </c>
      <c r="M221" s="94" t="str">
        <v>1500m</v>
      </c>
      <c r="N221" s="94">
        <v>44732</v>
      </c>
      <c r="O221" s="94" t="str">
        <f t="shared" si="20"/>
        <v>Cameron MYERS1500m</v>
      </c>
      <c r="P221" s="2">
        <f t="shared" si="21"/>
        <v>1024</v>
      </c>
      <c r="Q221" s="79">
        <f t="shared" si="22"/>
        <v>163</v>
      </c>
      <c r="R221" s="79">
        <f t="shared" si="23"/>
        <v>37</v>
      </c>
    </row>
    <row r="222" spans="1:18" x14ac:dyDescent="0.2">
      <c r="A222" t="s">
        <v>1111</v>
      </c>
      <c r="B222" t="s">
        <v>890</v>
      </c>
      <c r="C222" t="s">
        <v>28</v>
      </c>
      <c r="D222" s="5">
        <v>44732</v>
      </c>
      <c r="E222">
        <v>1024</v>
      </c>
      <c r="F222" s="5">
        <v>44611</v>
      </c>
      <c r="G222" s="2">
        <v>80</v>
      </c>
      <c r="H222" s="2" t="str">
        <f t="shared" si="18"/>
        <v>Cameron MYERS1500m</v>
      </c>
      <c r="I222" s="2">
        <f t="shared" si="19"/>
        <v>1024</v>
      </c>
      <c r="J222" s="136" cm="1">
        <f t="array" ref="J222">MAX(IF($H$3:$H$4000=$H222,$I$3:$I$4000))</f>
        <v>1024</v>
      </c>
      <c r="K222" s="2" t="str">
        <v>AUS</v>
      </c>
      <c r="L222" t="str">
        <v>Jacob HRISTIANOPOULOS</v>
      </c>
      <c r="M222" s="94" t="str">
        <v>long-jump</v>
      </c>
      <c r="N222" s="94">
        <v>44640</v>
      </c>
      <c r="O222" s="94" t="str">
        <f t="shared" si="20"/>
        <v>Jacob HRISTIANOPOULOSlong-jump</v>
      </c>
      <c r="P222" s="2">
        <f t="shared" si="21"/>
        <v>969</v>
      </c>
      <c r="Q222" s="79">
        <f t="shared" si="22"/>
        <v>149</v>
      </c>
      <c r="R222" s="79">
        <f t="shared" si="23"/>
        <v>31</v>
      </c>
    </row>
    <row r="223" spans="1:18" x14ac:dyDescent="0.2">
      <c r="A223" t="s">
        <v>1111</v>
      </c>
      <c r="B223" t="s">
        <v>742</v>
      </c>
      <c r="C223" s="5" t="s">
        <v>37</v>
      </c>
      <c r="D223" s="5">
        <v>44640</v>
      </c>
      <c r="E223">
        <v>969</v>
      </c>
      <c r="F223" s="5">
        <v>44611</v>
      </c>
      <c r="G223" s="2">
        <v>95</v>
      </c>
      <c r="H223" s="2" t="str">
        <f t="shared" si="18"/>
        <v>Jacob HRISTIANOPOULOSlong-jump</v>
      </c>
      <c r="I223" s="2">
        <f t="shared" si="19"/>
        <v>969</v>
      </c>
      <c r="J223" s="136" cm="1">
        <f t="array" ref="J223">MAX(IF($H$3:$H$4000=$H223,$I$3:$I$4000))</f>
        <v>969</v>
      </c>
      <c r="K223" s="2" t="str">
        <v>AUS</v>
      </c>
      <c r="L223" t="str">
        <v>Ayo ORE</v>
      </c>
      <c r="M223" s="94" t="str">
        <v>triple-jump</v>
      </c>
      <c r="N223" s="94">
        <v>35543</v>
      </c>
      <c r="O223" s="94" t="str">
        <f t="shared" si="20"/>
        <v>Ayo OREtriple-jump</v>
      </c>
      <c r="P223" s="2">
        <f t="shared" si="21"/>
        <v>1076</v>
      </c>
      <c r="Q223" s="79">
        <f t="shared" si="22"/>
        <v>32</v>
      </c>
      <c r="R223" s="79">
        <f t="shared" si="23"/>
        <v>4</v>
      </c>
    </row>
    <row r="224" spans="1:18" x14ac:dyDescent="0.2">
      <c r="A224" t="s">
        <v>1111</v>
      </c>
      <c r="B224" t="s">
        <v>749</v>
      </c>
      <c r="C224" t="s">
        <v>38</v>
      </c>
      <c r="D224" s="5">
        <v>35543</v>
      </c>
      <c r="E224">
        <v>1070</v>
      </c>
      <c r="F224" s="5">
        <v>44611</v>
      </c>
      <c r="G224" s="2">
        <v>9</v>
      </c>
      <c r="H224" s="2" t="str">
        <f t="shared" si="18"/>
        <v>Ayo OREtriple-jump</v>
      </c>
      <c r="I224" s="2">
        <f t="shared" si="19"/>
        <v>1070</v>
      </c>
      <c r="J224" s="136" cm="1">
        <f t="array" ref="J224">MAX(IF($H$3:$H$4000=$H224,$I$3:$I$4000))</f>
        <v>1076</v>
      </c>
      <c r="K224" s="2" t="str">
        <v>AUS</v>
      </c>
      <c r="L224" t="str">
        <v>Oluwapemi AKIN OJELABI</v>
      </c>
      <c r="M224" s="94" t="str">
        <v>triple-jump</v>
      </c>
      <c r="N224" s="94">
        <v>36032</v>
      </c>
      <c r="O224" s="94" t="str">
        <f t="shared" si="20"/>
        <v>Oluwapemi AKIN OJELABItriple-jump</v>
      </c>
      <c r="P224" s="2">
        <f t="shared" si="21"/>
        <v>999</v>
      </c>
      <c r="Q224" s="79">
        <f t="shared" si="22"/>
        <v>111</v>
      </c>
      <c r="R224" s="79">
        <f t="shared" si="23"/>
        <v>9</v>
      </c>
    </row>
    <row r="225" spans="1:18" x14ac:dyDescent="0.2">
      <c r="A225" t="s">
        <v>1111</v>
      </c>
      <c r="B225" t="s">
        <v>1034</v>
      </c>
      <c r="C225" s="5" t="s">
        <v>38</v>
      </c>
      <c r="D225" s="5">
        <v>36032</v>
      </c>
      <c r="E225">
        <v>999</v>
      </c>
      <c r="F225" s="5">
        <v>44611</v>
      </c>
      <c r="G225" s="2">
        <v>34</v>
      </c>
      <c r="H225" s="2" t="str">
        <f t="shared" si="18"/>
        <v>Oluwapemi AKIN OJELABItriple-jump</v>
      </c>
      <c r="I225" s="2">
        <f t="shared" si="19"/>
        <v>999</v>
      </c>
      <c r="J225" s="136" cm="1">
        <f t="array" ref="J225">MAX(IF($H$3:$H$4000=$H225,$I$3:$I$4000))</f>
        <v>999</v>
      </c>
      <c r="K225" s="2" t="str">
        <v>AUS</v>
      </c>
      <c r="L225" t="str">
        <v>Tristan SCHEIRS</v>
      </c>
      <c r="M225" s="94" t="str">
        <v>triple-jump</v>
      </c>
      <c r="N225" s="94">
        <v>36636</v>
      </c>
      <c r="O225" s="94" t="str">
        <f t="shared" si="20"/>
        <v>Tristan SCHEIRStriple-jump</v>
      </c>
      <c r="P225" s="2">
        <f t="shared" si="21"/>
        <v>928</v>
      </c>
      <c r="Q225" s="79">
        <f t="shared" si="22"/>
        <v>133</v>
      </c>
      <c r="R225" s="79">
        <f t="shared" si="23"/>
        <v>11</v>
      </c>
    </row>
    <row r="226" spans="1:18" x14ac:dyDescent="0.2">
      <c r="A226" t="s">
        <v>1111</v>
      </c>
      <c r="B226" t="s">
        <v>1030</v>
      </c>
      <c r="C226" s="5" t="s">
        <v>38</v>
      </c>
      <c r="D226" s="5">
        <v>36636</v>
      </c>
      <c r="E226">
        <v>928</v>
      </c>
      <c r="F226" s="5">
        <v>44611</v>
      </c>
      <c r="G226" s="2">
        <v>66</v>
      </c>
      <c r="H226" s="2" t="str">
        <f t="shared" si="18"/>
        <v>Tristan SCHEIRStriple-jump</v>
      </c>
      <c r="I226" s="2">
        <f t="shared" si="19"/>
        <v>928</v>
      </c>
      <c r="J226" s="136" cm="1">
        <f t="array" ref="J226">MAX(IF($H$3:$H$4000=$H226,$I$3:$I$4000))</f>
        <v>928</v>
      </c>
      <c r="K226" s="2" t="str">
        <v>AUS</v>
      </c>
      <c r="L226" t="str">
        <v>Finn MURPHY</v>
      </c>
      <c r="M226" s="94" t="str">
        <v>triple-jump</v>
      </c>
      <c r="N226" s="94">
        <v>44640</v>
      </c>
      <c r="O226" s="94" t="str">
        <f t="shared" si="20"/>
        <v>Finn MURPHYtriple-jump</v>
      </c>
      <c r="P226" s="2">
        <f t="shared" si="21"/>
        <v>913</v>
      </c>
      <c r="Q226" s="79">
        <f t="shared" si="22"/>
        <v>142</v>
      </c>
      <c r="R226" s="79">
        <f t="shared" si="23"/>
        <v>16</v>
      </c>
    </row>
    <row r="227" spans="1:18" x14ac:dyDescent="0.2">
      <c r="A227" t="s">
        <v>1111</v>
      </c>
      <c r="B227" t="s">
        <v>1036</v>
      </c>
      <c r="C227" s="5" t="s">
        <v>38</v>
      </c>
      <c r="D227" s="5">
        <v>44640</v>
      </c>
      <c r="E227">
        <v>913</v>
      </c>
      <c r="F227" s="5">
        <v>44611</v>
      </c>
      <c r="G227" s="2">
        <v>77</v>
      </c>
      <c r="H227" s="2" t="str">
        <f t="shared" si="18"/>
        <v>Finn MURPHYtriple-jump</v>
      </c>
      <c r="I227" s="2">
        <f t="shared" si="19"/>
        <v>913</v>
      </c>
      <c r="J227" s="136" cm="1">
        <f t="array" ref="J227">MAX(IF($H$3:$H$4000=$H227,$I$3:$I$4000))</f>
        <v>913</v>
      </c>
      <c r="K227" s="2" t="str">
        <v>AUS</v>
      </c>
      <c r="L227" t="str">
        <v>Joshua HWABA</v>
      </c>
      <c r="M227" s="94" t="str">
        <v>triple-jump</v>
      </c>
      <c r="N227" s="94">
        <v>44640</v>
      </c>
      <c r="O227" s="94" t="str">
        <f t="shared" si="20"/>
        <v>Joshua HWABAtriple-jump</v>
      </c>
      <c r="P227" s="2">
        <f t="shared" si="21"/>
        <v>891</v>
      </c>
      <c r="Q227" s="79">
        <f t="shared" si="22"/>
        <v>154</v>
      </c>
      <c r="R227" s="79">
        <f t="shared" si="23"/>
        <v>22</v>
      </c>
    </row>
    <row r="228" spans="1:18" x14ac:dyDescent="0.2">
      <c r="A228" t="s">
        <v>1111</v>
      </c>
      <c r="B228" t="s">
        <v>1037</v>
      </c>
      <c r="C228" t="s">
        <v>38</v>
      </c>
      <c r="D228" s="5">
        <v>44640</v>
      </c>
      <c r="E228">
        <v>891</v>
      </c>
      <c r="F228" s="5">
        <v>44611</v>
      </c>
      <c r="G228" s="2">
        <v>89</v>
      </c>
      <c r="H228" s="2" t="str">
        <f t="shared" si="18"/>
        <v>Joshua HWABAtriple-jump</v>
      </c>
      <c r="I228" s="2">
        <f t="shared" si="19"/>
        <v>891</v>
      </c>
      <c r="J228" s="136" cm="1">
        <f t="array" ref="J228">MAX(IF($H$3:$H$4000=$H228,$I$3:$I$4000))</f>
        <v>891</v>
      </c>
      <c r="K228" s="2" t="str">
        <v>AUS</v>
      </c>
      <c r="L228" t="str">
        <v>Joel BADEN</v>
      </c>
      <c r="M228" s="94" t="str">
        <v>high-jump</v>
      </c>
      <c r="N228" s="94">
        <v>35096</v>
      </c>
      <c r="O228" s="94" t="str">
        <f t="shared" si="20"/>
        <v>Joel BADENhigh-jump</v>
      </c>
      <c r="P228" s="2">
        <f t="shared" si="21"/>
        <v>1152</v>
      </c>
      <c r="Q228" s="79">
        <f t="shared" si="22"/>
        <v>9</v>
      </c>
      <c r="R228" s="79">
        <f t="shared" si="23"/>
        <v>2</v>
      </c>
    </row>
    <row r="229" spans="1:18" x14ac:dyDescent="0.2">
      <c r="A229" t="s">
        <v>1111</v>
      </c>
      <c r="B229" t="s">
        <v>758</v>
      </c>
      <c r="C229" t="s">
        <v>35</v>
      </c>
      <c r="D229" s="5">
        <v>35096</v>
      </c>
      <c r="E229">
        <v>1152</v>
      </c>
      <c r="F229" s="5">
        <v>44611</v>
      </c>
      <c r="G229" s="2">
        <v>2</v>
      </c>
      <c r="H229" s="2" t="str">
        <f t="shared" si="18"/>
        <v>Joel BADENhigh-jump</v>
      </c>
      <c r="I229" s="2">
        <f t="shared" si="19"/>
        <v>1152</v>
      </c>
      <c r="J229" s="136" cm="1">
        <f t="array" ref="J229">MAX(IF($H$3:$H$4000=$H229,$I$3:$I$4000))</f>
        <v>1152</v>
      </c>
      <c r="K229" s="2" t="str">
        <v>AUS</v>
      </c>
      <c r="L229" t="str">
        <v>Yual REATH</v>
      </c>
      <c r="M229" s="94" t="str">
        <v>high-jump</v>
      </c>
      <c r="N229" s="94">
        <v>36664</v>
      </c>
      <c r="O229" s="94" t="str">
        <f t="shared" si="20"/>
        <v>Yual REATHhigh-jump</v>
      </c>
      <c r="P229" s="2">
        <f t="shared" si="21"/>
        <v>1135</v>
      </c>
      <c r="Q229" s="79">
        <f t="shared" si="22"/>
        <v>13</v>
      </c>
      <c r="R229" s="79">
        <f t="shared" si="23"/>
        <v>4</v>
      </c>
    </row>
    <row r="230" spans="1:18" x14ac:dyDescent="0.2">
      <c r="A230" t="s">
        <v>1111</v>
      </c>
      <c r="B230" t="s">
        <v>760</v>
      </c>
      <c r="C230" s="5" t="s">
        <v>35</v>
      </c>
      <c r="D230" s="5">
        <v>36664</v>
      </c>
      <c r="E230">
        <v>1099</v>
      </c>
      <c r="F230" s="5">
        <v>44611</v>
      </c>
      <c r="G230" s="2">
        <v>5</v>
      </c>
      <c r="H230" s="2" t="str">
        <f t="shared" si="18"/>
        <v>Yual REATHhigh-jump</v>
      </c>
      <c r="I230" s="2">
        <f t="shared" si="19"/>
        <v>1099</v>
      </c>
      <c r="J230" s="136" cm="1">
        <f t="array" ref="J230">MAX(IF($H$3:$H$4000=$H230,$I$3:$I$4000))</f>
        <v>1135</v>
      </c>
      <c r="K230" s="2" t="str">
        <v>AUS</v>
      </c>
      <c r="L230" t="str">
        <v>Jordan KILDARE</v>
      </c>
      <c r="M230" s="94" t="str">
        <v>pole-vault</v>
      </c>
      <c r="N230" s="94">
        <v>36085</v>
      </c>
      <c r="O230" s="94" t="str">
        <f t="shared" si="20"/>
        <v>Jordan KILDAREpole-vault</v>
      </c>
      <c r="P230" s="2">
        <f t="shared" si="21"/>
        <v>980</v>
      </c>
      <c r="Q230" s="79">
        <f t="shared" si="22"/>
        <v>50</v>
      </c>
      <c r="R230" s="79">
        <f t="shared" si="23"/>
        <v>14</v>
      </c>
    </row>
    <row r="231" spans="1:18" x14ac:dyDescent="0.2">
      <c r="A231" t="s">
        <v>1111</v>
      </c>
      <c r="B231" t="s">
        <v>1044</v>
      </c>
      <c r="C231" s="5" t="s">
        <v>36</v>
      </c>
      <c r="D231" s="5">
        <v>36085</v>
      </c>
      <c r="E231">
        <v>980</v>
      </c>
      <c r="F231" s="5">
        <v>44611</v>
      </c>
      <c r="G231" s="2">
        <v>25</v>
      </c>
      <c r="H231" s="2" t="str">
        <f t="shared" si="18"/>
        <v>Jordan KILDAREpole-vault</v>
      </c>
      <c r="I231" s="2">
        <f t="shared" si="19"/>
        <v>980</v>
      </c>
      <c r="J231" s="136" cm="1">
        <f t="array" ref="J231">MAX(IF($H$3:$H$4000=$H231,$I$3:$I$4000))</f>
        <v>980</v>
      </c>
      <c r="K231" s="2" t="str">
        <v>AUS</v>
      </c>
      <c r="L231" t="str">
        <v>Hamish PEACOCK</v>
      </c>
      <c r="M231" s="94" t="str">
        <v>javelin-throw</v>
      </c>
      <c r="N231" s="94">
        <v>33161</v>
      </c>
      <c r="O231" s="94" t="str">
        <f t="shared" si="20"/>
        <v>Hamish PEACOCKjavelin-throw</v>
      </c>
      <c r="P231" s="2">
        <f t="shared" si="21"/>
        <v>1061</v>
      </c>
      <c r="Q231" s="79">
        <f t="shared" si="22"/>
        <v>25</v>
      </c>
      <c r="R231" s="79">
        <f t="shared" si="23"/>
        <v>4</v>
      </c>
    </row>
    <row r="232" spans="1:18" x14ac:dyDescent="0.2">
      <c r="A232" t="s">
        <v>1111</v>
      </c>
      <c r="B232" t="s">
        <v>804</v>
      </c>
      <c r="C232" t="s">
        <v>41</v>
      </c>
      <c r="D232" s="5">
        <v>33161</v>
      </c>
      <c r="E232">
        <v>1061</v>
      </c>
      <c r="F232" s="5">
        <v>44611</v>
      </c>
      <c r="G232" s="2">
        <v>13</v>
      </c>
      <c r="H232" s="2" t="str">
        <f t="shared" si="18"/>
        <v>Hamish PEACOCKjavelin-throw</v>
      </c>
      <c r="I232" s="2">
        <f t="shared" si="19"/>
        <v>1061</v>
      </c>
      <c r="J232" s="136" cm="1">
        <f t="array" ref="J232">MAX(IF($H$3:$H$4000=$H232,$I$3:$I$4000))</f>
        <v>1061</v>
      </c>
      <c r="K232" s="2" t="str">
        <v>AUS</v>
      </c>
      <c r="L232" t="str">
        <v>Saxon WARD</v>
      </c>
      <c r="M232" s="94" t="str">
        <v>javelin-throw</v>
      </c>
      <c r="N232" s="94">
        <v>35041</v>
      </c>
      <c r="O232" s="94" t="str">
        <f t="shared" si="20"/>
        <v>Saxon WARDjavelin-throw</v>
      </c>
      <c r="P232" s="2">
        <f t="shared" si="21"/>
        <v>957</v>
      </c>
      <c r="Q232" s="79">
        <f t="shared" si="22"/>
        <v>90</v>
      </c>
      <c r="R232" s="79">
        <f t="shared" si="23"/>
        <v>10</v>
      </c>
    </row>
    <row r="233" spans="1:18" x14ac:dyDescent="0.2">
      <c r="A233" t="s">
        <v>1111</v>
      </c>
      <c r="B233" t="s">
        <v>1059</v>
      </c>
      <c r="C233" s="5" t="s">
        <v>41</v>
      </c>
      <c r="D233" s="5">
        <v>35041</v>
      </c>
      <c r="E233">
        <v>957</v>
      </c>
      <c r="F233" s="5">
        <v>44611</v>
      </c>
      <c r="G233" s="2">
        <v>45</v>
      </c>
      <c r="H233" s="2" t="str">
        <f t="shared" si="18"/>
        <v>Saxon WARDjavelin-throw</v>
      </c>
      <c r="I233" s="2">
        <f t="shared" si="19"/>
        <v>957</v>
      </c>
      <c r="J233" s="136" cm="1">
        <f t="array" ref="J233">MAX(IF($H$3:$H$4000=$H233,$I$3:$I$4000))</f>
        <v>957</v>
      </c>
      <c r="K233" s="2" t="str">
        <v>AUS</v>
      </c>
      <c r="L233" t="str">
        <v>Rhys STEIN</v>
      </c>
      <c r="M233" s="94" t="str">
        <v>javelin-throw</v>
      </c>
      <c r="N233" s="94">
        <v>35200</v>
      </c>
      <c r="O233" s="94" t="str">
        <f t="shared" si="20"/>
        <v>Rhys STEINjavelin-throw</v>
      </c>
      <c r="P233" s="2">
        <f t="shared" si="21"/>
        <v>895</v>
      </c>
      <c r="Q233" s="79">
        <f t="shared" si="22"/>
        <v>123</v>
      </c>
      <c r="R233" s="79">
        <f t="shared" si="23"/>
        <v>14</v>
      </c>
    </row>
    <row r="234" spans="1:18" x14ac:dyDescent="0.2">
      <c r="A234" t="s">
        <v>1111</v>
      </c>
      <c r="B234" t="s">
        <v>1062</v>
      </c>
      <c r="C234" s="5" t="s">
        <v>41</v>
      </c>
      <c r="D234" s="5">
        <v>35200</v>
      </c>
      <c r="E234">
        <v>895</v>
      </c>
      <c r="F234" s="5">
        <v>44611</v>
      </c>
      <c r="G234" s="2">
        <v>71</v>
      </c>
      <c r="H234" s="2" t="str">
        <f t="shared" si="18"/>
        <v>Rhys STEINjavelin-throw</v>
      </c>
      <c r="I234" s="2">
        <f t="shared" si="19"/>
        <v>895</v>
      </c>
      <c r="J234" s="136" cm="1">
        <f t="array" ref="J234">MAX(IF($H$3:$H$4000=$H234,$I$3:$I$4000))</f>
        <v>895</v>
      </c>
      <c r="K234" s="2" t="str">
        <v>AUS</v>
      </c>
      <c r="L234" t="str">
        <v>Thomas HILDITCH</v>
      </c>
      <c r="M234" s="94" t="str">
        <v>javelin-throw</v>
      </c>
      <c r="N234" s="94">
        <v>44612</v>
      </c>
      <c r="O234" s="94" t="str">
        <f t="shared" si="20"/>
        <v>Thomas HILDITCHjavelin-throw</v>
      </c>
      <c r="P234" s="2">
        <f t="shared" si="21"/>
        <v>885</v>
      </c>
      <c r="Q234" s="79">
        <f t="shared" si="22"/>
        <v>129</v>
      </c>
      <c r="R234" s="79">
        <f t="shared" si="23"/>
        <v>16</v>
      </c>
    </row>
    <row r="235" spans="1:18" x14ac:dyDescent="0.2">
      <c r="A235" t="s">
        <v>1111</v>
      </c>
      <c r="B235" t="s">
        <v>806</v>
      </c>
      <c r="C235" s="5" t="s">
        <v>41</v>
      </c>
      <c r="D235" s="5">
        <v>44612</v>
      </c>
      <c r="E235">
        <v>885</v>
      </c>
      <c r="F235" s="5">
        <v>44611</v>
      </c>
      <c r="G235" s="2">
        <v>78</v>
      </c>
      <c r="H235" s="2" t="str">
        <f t="shared" si="18"/>
        <v>Thomas HILDITCHjavelin-throw</v>
      </c>
      <c r="I235" s="2">
        <f t="shared" si="19"/>
        <v>885</v>
      </c>
      <c r="J235" s="136" cm="1">
        <f t="array" ref="J235">MAX(IF($H$3:$H$4000=$H235,$I$3:$I$4000))</f>
        <v>885</v>
      </c>
      <c r="K235" s="2" t="str">
        <v>AUS</v>
      </c>
      <c r="L235" t="str">
        <v>Steven SOLOMON</v>
      </c>
      <c r="M235" s="94" t="str">
        <v>400m</v>
      </c>
      <c r="N235" s="94">
        <v>34105</v>
      </c>
      <c r="O235" s="94" t="str">
        <f t="shared" si="20"/>
        <v>Steven SOLOMON400m</v>
      </c>
      <c r="P235" s="2">
        <f t="shared" si="21"/>
        <v>1184</v>
      </c>
      <c r="Q235" s="79">
        <f t="shared" si="22"/>
        <v>9</v>
      </c>
      <c r="R235" s="79">
        <f t="shared" si="23"/>
        <v>1</v>
      </c>
    </row>
    <row r="236" spans="1:18" x14ac:dyDescent="0.2">
      <c r="A236" t="s">
        <v>1111</v>
      </c>
      <c r="B236" t="s">
        <v>578</v>
      </c>
      <c r="C236" s="5" t="s">
        <v>26</v>
      </c>
      <c r="D236" s="5">
        <v>34105</v>
      </c>
      <c r="E236">
        <v>1160</v>
      </c>
      <c r="F236" s="5">
        <v>44610</v>
      </c>
      <c r="G236" s="2">
        <v>4</v>
      </c>
      <c r="H236" s="2" t="str">
        <f t="shared" si="18"/>
        <v>Steven SOLOMON400m</v>
      </c>
      <c r="I236" s="2">
        <f t="shared" si="19"/>
        <v>1160</v>
      </c>
      <c r="J236" s="136" cm="1">
        <f t="array" ref="J236">MAX(IF($H$3:$H$4000=$H236,$I$3:$I$4000))</f>
        <v>1184</v>
      </c>
      <c r="K236" s="2" t="str">
        <v>AUS</v>
      </c>
      <c r="L236" t="str">
        <v>Ian HALPIN</v>
      </c>
      <c r="M236" s="94" t="str">
        <v>400m</v>
      </c>
      <c r="N236" s="94">
        <v>34079</v>
      </c>
      <c r="O236" s="94" t="str">
        <f t="shared" si="20"/>
        <v>Ian HALPIN400m</v>
      </c>
      <c r="P236" s="2">
        <f t="shared" si="21"/>
        <v>1097</v>
      </c>
      <c r="Q236" s="79">
        <f t="shared" si="22"/>
        <v>94</v>
      </c>
      <c r="R236" s="79">
        <f t="shared" si="23"/>
        <v>4</v>
      </c>
    </row>
    <row r="237" spans="1:18" x14ac:dyDescent="0.2">
      <c r="A237" t="s">
        <v>1111</v>
      </c>
      <c r="B237" t="s">
        <v>580</v>
      </c>
      <c r="C237" t="s">
        <v>26</v>
      </c>
      <c r="D237" s="5">
        <v>34079</v>
      </c>
      <c r="E237">
        <v>1097</v>
      </c>
      <c r="F237" s="5">
        <v>44610</v>
      </c>
      <c r="G237" s="2">
        <v>26</v>
      </c>
      <c r="H237" s="2" t="str">
        <f t="shared" si="18"/>
        <v>Ian HALPIN400m</v>
      </c>
      <c r="I237" s="2">
        <f t="shared" si="19"/>
        <v>1097</v>
      </c>
      <c r="J237" s="136" cm="1">
        <f t="array" ref="J237">MAX(IF($H$3:$H$4000=$H237,$I$3:$I$4000))</f>
        <v>1097</v>
      </c>
      <c r="K237" s="2" t="str">
        <v>AUS</v>
      </c>
      <c r="L237" t="str">
        <v>Jack MCFADDEN</v>
      </c>
      <c r="M237" s="94" t="str">
        <v>400mh</v>
      </c>
      <c r="N237" s="94">
        <v>37252</v>
      </c>
      <c r="O237" s="94" t="str">
        <f t="shared" si="20"/>
        <v>Jack MCFADDEN400mh</v>
      </c>
      <c r="P237" s="2">
        <f t="shared" si="21"/>
        <v>959</v>
      </c>
      <c r="Q237" s="79">
        <f t="shared" si="22"/>
        <v>151</v>
      </c>
      <c r="R237" s="79">
        <f t="shared" si="23"/>
        <v>16</v>
      </c>
    </row>
    <row r="238" spans="1:18" x14ac:dyDescent="0.2">
      <c r="A238" t="s">
        <v>1111</v>
      </c>
      <c r="B238" t="s">
        <v>1027</v>
      </c>
      <c r="C238" s="5" t="s">
        <v>33</v>
      </c>
      <c r="D238" s="5">
        <v>37252</v>
      </c>
      <c r="E238">
        <v>959</v>
      </c>
      <c r="F238" s="5">
        <v>44610</v>
      </c>
      <c r="G238" s="2">
        <v>91</v>
      </c>
      <c r="H238" s="2" t="str">
        <f t="shared" si="18"/>
        <v>Jack MCFADDEN400mh</v>
      </c>
      <c r="I238" s="2">
        <f t="shared" si="19"/>
        <v>959</v>
      </c>
      <c r="J238" s="136" cm="1">
        <f t="array" ref="J238">MAX(IF($H$3:$H$4000=$H238,$I$3:$I$4000))</f>
        <v>959</v>
      </c>
      <c r="K238" s="2" t="str">
        <v>AUS</v>
      </c>
      <c r="L238" t="str">
        <v>Darcy HOLMES</v>
      </c>
      <c r="M238" s="94" t="str">
        <v>high-jump</v>
      </c>
      <c r="N238" s="94">
        <v>38035</v>
      </c>
      <c r="O238" s="94" t="str">
        <f t="shared" si="20"/>
        <v>Darcy HOLMEShigh-jump</v>
      </c>
      <c r="P238" s="2">
        <f t="shared" si="21"/>
        <v>1002</v>
      </c>
      <c r="Q238" s="79">
        <f t="shared" si="22"/>
        <v>87</v>
      </c>
      <c r="R238" s="79">
        <f t="shared" si="23"/>
        <v>13</v>
      </c>
    </row>
    <row r="239" spans="1:18" x14ac:dyDescent="0.2">
      <c r="A239" t="s">
        <v>1111</v>
      </c>
      <c r="B239" t="s">
        <v>767</v>
      </c>
      <c r="C239" t="s">
        <v>35</v>
      </c>
      <c r="D239" s="5">
        <v>38035</v>
      </c>
      <c r="E239">
        <v>1002</v>
      </c>
      <c r="F239" s="5">
        <v>44610</v>
      </c>
      <c r="G239" s="2">
        <v>27</v>
      </c>
      <c r="H239" s="2" t="str">
        <f t="shared" si="18"/>
        <v>Darcy HOLMEShigh-jump</v>
      </c>
      <c r="I239" s="2">
        <f t="shared" si="19"/>
        <v>1002</v>
      </c>
      <c r="J239" s="136" cm="1">
        <f t="array" ref="J239">MAX(IF($H$3:$H$4000=$H239,$I$3:$I$4000))</f>
        <v>1002</v>
      </c>
      <c r="K239" s="2" t="str">
        <v>AUS</v>
      </c>
      <c r="L239" t="str">
        <v>Angus CLARK</v>
      </c>
      <c r="M239" s="94" t="str">
        <v>high-jump</v>
      </c>
      <c r="N239" s="94">
        <v>36930</v>
      </c>
      <c r="O239" s="94" t="str">
        <f t="shared" si="20"/>
        <v>Angus CLARKhigh-jump</v>
      </c>
      <c r="P239" s="2">
        <f t="shared" si="21"/>
        <v>1019</v>
      </c>
      <c r="Q239" s="79">
        <f t="shared" si="22"/>
        <v>70</v>
      </c>
      <c r="R239" s="79">
        <f t="shared" si="23"/>
        <v>9</v>
      </c>
    </row>
    <row r="240" spans="1:18" x14ac:dyDescent="0.2">
      <c r="A240" t="s">
        <v>1111</v>
      </c>
      <c r="B240" t="s">
        <v>763</v>
      </c>
      <c r="C240" s="5" t="s">
        <v>35</v>
      </c>
      <c r="D240" s="5">
        <v>36930</v>
      </c>
      <c r="E240">
        <v>1002</v>
      </c>
      <c r="F240" s="5">
        <v>44610</v>
      </c>
      <c r="G240" s="2">
        <v>27</v>
      </c>
      <c r="H240" s="2" t="str">
        <f t="shared" si="18"/>
        <v>Angus CLARKhigh-jump</v>
      </c>
      <c r="I240" s="2">
        <f t="shared" si="19"/>
        <v>1002</v>
      </c>
      <c r="J240" s="136" cm="1">
        <f t="array" ref="J240">MAX(IF($H$3:$H$4000=$H240,$I$3:$I$4000))</f>
        <v>1019</v>
      </c>
      <c r="K240" s="2" t="str">
        <v>AUS</v>
      </c>
      <c r="L240" t="str">
        <v>Nicholas KOLLIAS</v>
      </c>
      <c r="M240" s="94" t="str">
        <v>high-jump</v>
      </c>
      <c r="N240" s="94">
        <v>37047</v>
      </c>
      <c r="O240" s="94" t="str">
        <f t="shared" si="20"/>
        <v>Nicholas KOLLIAShigh-jump</v>
      </c>
      <c r="P240" s="2">
        <f t="shared" si="21"/>
        <v>1002</v>
      </c>
      <c r="Q240" s="79">
        <f t="shared" si="22"/>
        <v>87</v>
      </c>
      <c r="R240" s="79">
        <f t="shared" si="23"/>
        <v>13</v>
      </c>
    </row>
    <row r="241" spans="1:18" x14ac:dyDescent="0.2">
      <c r="A241" t="s">
        <v>1111</v>
      </c>
      <c r="B241" t="s">
        <v>764</v>
      </c>
      <c r="C241" t="s">
        <v>35</v>
      </c>
      <c r="D241" s="5">
        <v>37047</v>
      </c>
      <c r="E241">
        <v>967</v>
      </c>
      <c r="F241" s="5">
        <v>44610</v>
      </c>
      <c r="G241" s="2">
        <v>48</v>
      </c>
      <c r="H241" s="2" t="str">
        <f t="shared" si="18"/>
        <v>Nicholas KOLLIAShigh-jump</v>
      </c>
      <c r="I241" s="2">
        <f t="shared" si="19"/>
        <v>967</v>
      </c>
      <c r="J241" s="136" cm="1">
        <f t="array" ref="J241">MAX(IF($H$3:$H$4000=$H241,$I$3:$I$4000))</f>
        <v>1002</v>
      </c>
      <c r="K241" s="2" t="str">
        <v>AUS</v>
      </c>
      <c r="L241" t="str">
        <v>Matthew TILLEY</v>
      </c>
      <c r="M241" s="94" t="str">
        <v>high-jump</v>
      </c>
      <c r="N241" s="94">
        <v>35415</v>
      </c>
      <c r="O241" s="94" t="str">
        <f t="shared" si="20"/>
        <v>Matthew TILLEYhigh-jump</v>
      </c>
      <c r="P241" s="2">
        <f t="shared" si="21"/>
        <v>1028</v>
      </c>
      <c r="Q241" s="79">
        <f t="shared" si="22"/>
        <v>63</v>
      </c>
      <c r="R241" s="79">
        <f t="shared" si="23"/>
        <v>8</v>
      </c>
    </row>
    <row r="242" spans="1:18" x14ac:dyDescent="0.2">
      <c r="A242" t="s">
        <v>1111</v>
      </c>
      <c r="B242" t="s">
        <v>762</v>
      </c>
      <c r="C242" s="5" t="s">
        <v>35</v>
      </c>
      <c r="D242" s="6">
        <v>35415</v>
      </c>
      <c r="E242">
        <v>967</v>
      </c>
      <c r="F242" s="5">
        <v>44610</v>
      </c>
      <c r="G242" s="2">
        <v>48</v>
      </c>
      <c r="H242" s="2" t="str">
        <f t="shared" si="18"/>
        <v>Matthew TILLEYhigh-jump</v>
      </c>
      <c r="I242" s="2">
        <f t="shared" si="19"/>
        <v>967</v>
      </c>
      <c r="J242" s="136" cm="1">
        <f t="array" ref="J242">MAX(IF($H$3:$H$4000=$H242,$I$3:$I$4000))</f>
        <v>1028</v>
      </c>
      <c r="K242" s="2" t="str">
        <v>AUS</v>
      </c>
      <c r="L242" t="str">
        <v>Etienne ROUSSEAU</v>
      </c>
      <c r="M242" s="94" t="str">
        <v>discus-throw</v>
      </c>
      <c r="N242" s="94">
        <v>37680</v>
      </c>
      <c r="O242" s="94" t="str">
        <f t="shared" si="20"/>
        <v>Etienne ROUSSEAUdiscus-throw</v>
      </c>
      <c r="P242" s="2">
        <f t="shared" si="21"/>
        <v>876</v>
      </c>
      <c r="Q242" s="79">
        <f t="shared" si="22"/>
        <v>123</v>
      </c>
      <c r="R242" s="79">
        <f t="shared" si="23"/>
        <v>9</v>
      </c>
    </row>
    <row r="243" spans="1:18" x14ac:dyDescent="0.2">
      <c r="A243" t="s">
        <v>1111</v>
      </c>
      <c r="B243" t="s">
        <v>1052</v>
      </c>
      <c r="C243" s="5" t="s">
        <v>40</v>
      </c>
      <c r="D243" s="5">
        <v>37680</v>
      </c>
      <c r="E243">
        <v>876</v>
      </c>
      <c r="F243" s="5">
        <v>44610</v>
      </c>
      <c r="G243" s="2">
        <v>65</v>
      </c>
      <c r="H243" s="2" t="str">
        <f t="shared" si="18"/>
        <v>Etienne ROUSSEAUdiscus-throw</v>
      </c>
      <c r="I243" s="2">
        <f t="shared" si="19"/>
        <v>876</v>
      </c>
      <c r="J243" s="136" cm="1">
        <f t="array" ref="J243">MAX(IF($H$3:$H$4000=$H243,$I$3:$I$4000))</f>
        <v>876</v>
      </c>
      <c r="K243" s="2" t="str">
        <v>AUS</v>
      </c>
      <c r="L243" t="str">
        <v>Liam HARRIS</v>
      </c>
      <c r="M243" s="94" t="str">
        <v>pole-vault</v>
      </c>
      <c r="N243" s="94">
        <v>35644</v>
      </c>
      <c r="O243" s="94" t="str">
        <f t="shared" si="20"/>
        <v>Liam HARRISpole-vault</v>
      </c>
      <c r="P243" s="2">
        <f t="shared" si="21"/>
        <v>1021</v>
      </c>
      <c r="Q243" s="79">
        <f t="shared" si="22"/>
        <v>27</v>
      </c>
      <c r="R243" s="79">
        <f t="shared" si="23"/>
        <v>7</v>
      </c>
    </row>
    <row r="244" spans="1:18" x14ac:dyDescent="0.2">
      <c r="A244" t="s">
        <v>1111</v>
      </c>
      <c r="B244" t="s">
        <v>775</v>
      </c>
      <c r="C244" s="5" t="s">
        <v>36</v>
      </c>
      <c r="D244" s="5">
        <v>35644</v>
      </c>
      <c r="E244">
        <v>1007</v>
      </c>
      <c r="F244" s="5">
        <v>44609</v>
      </c>
      <c r="G244" s="2">
        <v>13</v>
      </c>
      <c r="H244" s="2" t="str">
        <f t="shared" si="18"/>
        <v>Liam HARRISpole-vault</v>
      </c>
      <c r="I244" s="2">
        <f t="shared" si="19"/>
        <v>1007</v>
      </c>
      <c r="J244" s="136" cm="1">
        <f t="array" ref="J244">MAX(IF($H$3:$H$4000=$H244,$I$3:$I$4000))</f>
        <v>1021</v>
      </c>
      <c r="K244" s="2" t="str">
        <v>AUS</v>
      </c>
      <c r="L244" t="str">
        <v>Rohan BROWNING</v>
      </c>
      <c r="M244" s="94" t="str">
        <v>100m</v>
      </c>
      <c r="N244" s="94">
        <v>35795</v>
      </c>
      <c r="O244" s="94" t="str">
        <f t="shared" si="20"/>
        <v>Rohan BROWNING100m</v>
      </c>
      <c r="P244" s="2">
        <f t="shared" si="21"/>
        <v>1203</v>
      </c>
      <c r="Q244" s="79">
        <f t="shared" si="22"/>
        <v>11</v>
      </c>
      <c r="R244" s="79">
        <f t="shared" si="23"/>
        <v>1</v>
      </c>
    </row>
    <row r="245" spans="1:18" x14ac:dyDescent="0.2">
      <c r="A245" t="s">
        <v>1111</v>
      </c>
      <c r="B245" t="s">
        <v>503</v>
      </c>
      <c r="C245" t="s">
        <v>2</v>
      </c>
      <c r="D245" s="5">
        <v>35795</v>
      </c>
      <c r="E245">
        <v>1165</v>
      </c>
      <c r="F245" s="5">
        <v>44604</v>
      </c>
      <c r="G245" s="2">
        <v>8</v>
      </c>
      <c r="H245" s="2" t="str">
        <f t="shared" si="18"/>
        <v>Rohan BROWNING100m</v>
      </c>
      <c r="I245" s="2">
        <f t="shared" si="19"/>
        <v>1165</v>
      </c>
      <c r="J245" s="136" cm="1">
        <f t="array" ref="J245">MAX(IF($H$3:$H$4000=$H245,$I$3:$I$4000))</f>
        <v>1203</v>
      </c>
      <c r="K245" s="2" t="str">
        <v>AUS</v>
      </c>
      <c r="L245" t="str">
        <v>Jack HALE</v>
      </c>
      <c r="M245" s="94" t="str">
        <v>100m</v>
      </c>
      <c r="N245" s="94">
        <v>35937</v>
      </c>
      <c r="O245" s="94" t="str">
        <f t="shared" si="20"/>
        <v>Jack HALE100m</v>
      </c>
      <c r="P245" s="2">
        <f t="shared" si="21"/>
        <v>1135</v>
      </c>
      <c r="Q245" s="79">
        <f t="shared" si="22"/>
        <v>70</v>
      </c>
      <c r="R245" s="79">
        <f t="shared" si="23"/>
        <v>2</v>
      </c>
    </row>
    <row r="246" spans="1:18" x14ac:dyDescent="0.2">
      <c r="A246" t="s">
        <v>1111</v>
      </c>
      <c r="B246" t="s">
        <v>504</v>
      </c>
      <c r="C246" t="s">
        <v>2</v>
      </c>
      <c r="D246" s="5">
        <v>35937</v>
      </c>
      <c r="E246">
        <v>1118</v>
      </c>
      <c r="F246" s="5">
        <v>44604</v>
      </c>
      <c r="G246" s="2">
        <v>24</v>
      </c>
      <c r="H246" s="2" t="str">
        <f t="shared" si="18"/>
        <v>Jack HALE100m</v>
      </c>
      <c r="I246" s="2">
        <f t="shared" si="19"/>
        <v>1118</v>
      </c>
      <c r="J246" s="136" cm="1">
        <f t="array" ref="J246">MAX(IF($H$3:$H$4000=$H246,$I$3:$I$4000))</f>
        <v>1135</v>
      </c>
      <c r="K246" s="2" t="str">
        <v>AUS</v>
      </c>
      <c r="L246" t="str">
        <v>Jake DORAN</v>
      </c>
      <c r="M246" s="94" t="str">
        <v>100m</v>
      </c>
      <c r="N246" s="94">
        <v>36725</v>
      </c>
      <c r="O246" s="94" t="str">
        <f t="shared" si="20"/>
        <v>Jake DORAN100m</v>
      </c>
      <c r="P246" s="2">
        <f t="shared" si="21"/>
        <v>1102</v>
      </c>
      <c r="Q246" s="79">
        <f t="shared" si="22"/>
        <v>117</v>
      </c>
      <c r="R246" s="79">
        <f t="shared" si="23"/>
        <v>7</v>
      </c>
    </row>
    <row r="247" spans="1:18" x14ac:dyDescent="0.2">
      <c r="A247" t="s">
        <v>1111</v>
      </c>
      <c r="B247" t="s">
        <v>506</v>
      </c>
      <c r="C247" t="s">
        <v>2</v>
      </c>
      <c r="D247" s="5">
        <v>36725</v>
      </c>
      <c r="E247">
        <v>1102</v>
      </c>
      <c r="F247" s="5">
        <v>44604</v>
      </c>
      <c r="G247" s="2">
        <v>37</v>
      </c>
      <c r="H247" s="2" t="str">
        <f t="shared" si="18"/>
        <v>Jake DORAN100m</v>
      </c>
      <c r="I247" s="2">
        <f t="shared" si="19"/>
        <v>1102</v>
      </c>
      <c r="J247" s="136" cm="1">
        <f t="array" ref="J247">MAX(IF($H$3:$H$4000=$H247,$I$3:$I$4000))</f>
        <v>1102</v>
      </c>
      <c r="K247" s="2" t="str">
        <v>AUS</v>
      </c>
      <c r="L247" t="str">
        <v>Jacob DESPARD</v>
      </c>
      <c r="M247" s="94" t="str">
        <v>100m</v>
      </c>
      <c r="N247" s="94">
        <v>35389</v>
      </c>
      <c r="O247" s="94" t="str">
        <f t="shared" si="20"/>
        <v>Jacob DESPARD100m</v>
      </c>
      <c r="P247" s="2">
        <f t="shared" si="21"/>
        <v>1095</v>
      </c>
      <c r="Q247" s="79">
        <f t="shared" si="22"/>
        <v>122</v>
      </c>
      <c r="R247" s="79">
        <f t="shared" si="23"/>
        <v>8</v>
      </c>
    </row>
    <row r="248" spans="1:18" x14ac:dyDescent="0.2">
      <c r="A248" t="s">
        <v>1111</v>
      </c>
      <c r="B248" t="s">
        <v>509</v>
      </c>
      <c r="C248" s="5" t="s">
        <v>2</v>
      </c>
      <c r="D248" s="5">
        <v>35389</v>
      </c>
      <c r="E248">
        <v>1095</v>
      </c>
      <c r="F248" s="5">
        <v>44604</v>
      </c>
      <c r="G248" s="2">
        <v>43</v>
      </c>
      <c r="H248" s="2" t="str">
        <f t="shared" si="18"/>
        <v>Jacob DESPARD100m</v>
      </c>
      <c r="I248" s="2">
        <f t="shared" si="19"/>
        <v>1095</v>
      </c>
      <c r="J248" s="136" cm="1">
        <f t="array" ref="J248">MAX(IF($H$3:$H$4000=$H248,$I$3:$I$4000))</f>
        <v>1095</v>
      </c>
      <c r="K248" s="2" t="str">
        <v>AUS</v>
      </c>
      <c r="L248" t="str">
        <v>Jake PENNY</v>
      </c>
      <c r="M248" s="94" t="str">
        <v>100m</v>
      </c>
      <c r="N248" s="94">
        <v>35187</v>
      </c>
      <c r="O248" s="94" t="str">
        <f t="shared" si="20"/>
        <v>Jake PENNY100m</v>
      </c>
      <c r="P248" s="2">
        <f t="shared" si="21"/>
        <v>1128</v>
      </c>
      <c r="Q248" s="79">
        <f t="shared" si="22"/>
        <v>76</v>
      </c>
      <c r="R248" s="79">
        <f t="shared" si="23"/>
        <v>3</v>
      </c>
    </row>
    <row r="249" spans="1:18" x14ac:dyDescent="0.2">
      <c r="A249" t="s">
        <v>1111</v>
      </c>
      <c r="B249" t="s">
        <v>505</v>
      </c>
      <c r="C249" s="5" t="s">
        <v>2</v>
      </c>
      <c r="D249" s="5">
        <v>35187</v>
      </c>
      <c r="E249">
        <v>1092</v>
      </c>
      <c r="F249" s="5">
        <v>44604</v>
      </c>
      <c r="G249" s="2">
        <v>45</v>
      </c>
      <c r="H249" s="2" t="str">
        <f t="shared" si="18"/>
        <v>Jake PENNY100m</v>
      </c>
      <c r="I249" s="2">
        <f t="shared" si="19"/>
        <v>1092</v>
      </c>
      <c r="J249" s="136" cm="1">
        <f t="array" ref="J249">MAX(IF($H$3:$H$4000=$H249,$I$3:$I$4000))</f>
        <v>1128</v>
      </c>
      <c r="K249" s="2" t="str">
        <v>AUS</v>
      </c>
      <c r="L249" t="str">
        <v>Jacob DESPARD</v>
      </c>
      <c r="M249" s="94" t="str">
        <v>200m</v>
      </c>
      <c r="N249" s="94">
        <v>35389</v>
      </c>
      <c r="O249" s="94" t="str">
        <f t="shared" si="20"/>
        <v>Jacob DESPARD200m</v>
      </c>
      <c r="P249" s="2">
        <f t="shared" si="21"/>
        <v>1076</v>
      </c>
      <c r="Q249" s="79">
        <f t="shared" si="22"/>
        <v>125</v>
      </c>
      <c r="R249" s="79">
        <f t="shared" si="23"/>
        <v>12</v>
      </c>
    </row>
    <row r="250" spans="1:18" x14ac:dyDescent="0.2">
      <c r="A250" t="s">
        <v>1111</v>
      </c>
      <c r="B250" t="s">
        <v>509</v>
      </c>
      <c r="C250" s="5" t="s">
        <v>25</v>
      </c>
      <c r="D250" s="5">
        <v>35389</v>
      </c>
      <c r="E250">
        <v>1076</v>
      </c>
      <c r="F250" s="5">
        <v>44604</v>
      </c>
      <c r="G250" s="2">
        <v>36</v>
      </c>
      <c r="H250" s="2" t="str">
        <f t="shared" si="18"/>
        <v>Jacob DESPARD200m</v>
      </c>
      <c r="I250" s="2">
        <f t="shared" si="19"/>
        <v>1076</v>
      </c>
      <c r="J250" s="136" cm="1">
        <f t="array" ref="J250">MAX(IF($H$3:$H$4000=$H250,$I$3:$I$4000))</f>
        <v>1076</v>
      </c>
      <c r="K250" s="2" t="str">
        <v>AUS</v>
      </c>
      <c r="L250" t="str">
        <v>Jack LUNN</v>
      </c>
      <c r="M250" s="94" t="str">
        <v>800m</v>
      </c>
      <c r="N250" s="94">
        <v>37180</v>
      </c>
      <c r="O250" s="94" t="str">
        <f t="shared" si="20"/>
        <v>Jack LUNN800m</v>
      </c>
      <c r="P250" s="2">
        <f t="shared" si="21"/>
        <v>1122</v>
      </c>
      <c r="Q250" s="79">
        <f t="shared" si="22"/>
        <v>61</v>
      </c>
      <c r="R250" s="79">
        <f t="shared" si="23"/>
        <v>4</v>
      </c>
    </row>
    <row r="251" spans="1:18" x14ac:dyDescent="0.2">
      <c r="A251" t="s">
        <v>1111</v>
      </c>
      <c r="B251" t="s">
        <v>604</v>
      </c>
      <c r="C251" s="5" t="s">
        <v>27</v>
      </c>
      <c r="D251" s="5">
        <v>37180</v>
      </c>
      <c r="E251">
        <v>1101</v>
      </c>
      <c r="F251" s="5">
        <v>44604</v>
      </c>
      <c r="G251" s="2">
        <v>17</v>
      </c>
      <c r="H251" s="2" t="str">
        <f t="shared" si="18"/>
        <v>Jack LUNN800m</v>
      </c>
      <c r="I251" s="2">
        <f t="shared" si="19"/>
        <v>1101</v>
      </c>
      <c r="J251" s="136" cm="1">
        <f t="array" ref="J251">MAX(IF($H$3:$H$4000=$H251,$I$3:$I$4000))</f>
        <v>1122</v>
      </c>
      <c r="K251" s="2" t="str">
        <v>AUS</v>
      </c>
      <c r="L251" t="str">
        <v>Charlie JEFFRESON</v>
      </c>
      <c r="M251" s="94" t="str">
        <v>800m</v>
      </c>
      <c r="N251" s="94">
        <v>38240</v>
      </c>
      <c r="O251" s="94" t="str">
        <f t="shared" si="20"/>
        <v>Charlie JEFFRESON800m</v>
      </c>
      <c r="P251" s="2">
        <f t="shared" si="21"/>
        <v>1096</v>
      </c>
      <c r="Q251" s="79">
        <f t="shared" si="22"/>
        <v>92</v>
      </c>
      <c r="R251" s="79">
        <f t="shared" si="23"/>
        <v>7</v>
      </c>
    </row>
    <row r="252" spans="1:18" x14ac:dyDescent="0.2">
      <c r="A252" t="s">
        <v>1111</v>
      </c>
      <c r="B252" t="s">
        <v>608</v>
      </c>
      <c r="C252" s="5" t="s">
        <v>27</v>
      </c>
      <c r="D252" s="5">
        <v>38240</v>
      </c>
      <c r="E252">
        <v>1096</v>
      </c>
      <c r="F252" s="5">
        <v>44604</v>
      </c>
      <c r="G252" s="2">
        <v>23</v>
      </c>
      <c r="H252" s="2" t="str">
        <f t="shared" si="18"/>
        <v>Charlie JEFFRESON800m</v>
      </c>
      <c r="I252" s="2">
        <f t="shared" si="19"/>
        <v>1096</v>
      </c>
      <c r="J252" s="136" cm="1">
        <f t="array" ref="J252">MAX(IF($H$3:$H$4000=$H252,$I$3:$I$4000))</f>
        <v>1096</v>
      </c>
      <c r="K252" s="2" t="str">
        <v>AUS</v>
      </c>
      <c r="L252" t="str">
        <v>Harry MAY</v>
      </c>
      <c r="M252" s="94" t="str">
        <v>800m</v>
      </c>
      <c r="N252" s="94">
        <v>33853</v>
      </c>
      <c r="O252" s="94" t="str">
        <f t="shared" si="20"/>
        <v>Harry MAY800m</v>
      </c>
      <c r="P252" s="2">
        <f t="shared" si="21"/>
        <v>1059</v>
      </c>
      <c r="Q252" s="79">
        <f t="shared" si="22"/>
        <v>132</v>
      </c>
      <c r="R252" s="79">
        <f t="shared" si="23"/>
        <v>12</v>
      </c>
    </row>
    <row r="253" spans="1:18" x14ac:dyDescent="0.2">
      <c r="A253" t="s">
        <v>1111</v>
      </c>
      <c r="B253" t="s">
        <v>621</v>
      </c>
      <c r="C253" s="5" t="s">
        <v>27</v>
      </c>
      <c r="D253" s="5">
        <v>33853</v>
      </c>
      <c r="E253">
        <v>1059</v>
      </c>
      <c r="F253" s="5">
        <v>44604</v>
      </c>
      <c r="G253" s="2">
        <v>57</v>
      </c>
      <c r="H253" s="2" t="str">
        <f t="shared" si="18"/>
        <v>Harry MAY800m</v>
      </c>
      <c r="I253" s="2">
        <f t="shared" si="19"/>
        <v>1059</v>
      </c>
      <c r="J253" s="136" cm="1">
        <f t="array" ref="J253">MAX(IF($H$3:$H$4000=$H253,$I$3:$I$4000))</f>
        <v>1059</v>
      </c>
      <c r="K253" s="2" t="str">
        <v>AUS</v>
      </c>
      <c r="L253" t="str">
        <v>Mason COHEN</v>
      </c>
      <c r="M253" s="94" t="str">
        <v>800m</v>
      </c>
      <c r="N253" s="94">
        <v>35327</v>
      </c>
      <c r="O253" s="94" t="str">
        <f t="shared" si="20"/>
        <v>Mason COHEN800m</v>
      </c>
      <c r="P253" s="2">
        <f t="shared" si="21"/>
        <v>1045</v>
      </c>
      <c r="Q253" s="79">
        <f t="shared" si="22"/>
        <v>145</v>
      </c>
      <c r="R253" s="79">
        <f t="shared" si="23"/>
        <v>14</v>
      </c>
    </row>
    <row r="254" spans="1:18" x14ac:dyDescent="0.2">
      <c r="A254" t="s">
        <v>1111</v>
      </c>
      <c r="B254" t="s">
        <v>603</v>
      </c>
      <c r="C254" s="5" t="s">
        <v>27</v>
      </c>
      <c r="D254" s="5">
        <v>35327</v>
      </c>
      <c r="E254">
        <v>1045</v>
      </c>
      <c r="F254" s="5">
        <v>44604</v>
      </c>
      <c r="G254" s="2">
        <v>74</v>
      </c>
      <c r="H254" s="2" t="str">
        <f t="shared" si="18"/>
        <v>Mason COHEN800m</v>
      </c>
      <c r="I254" s="2">
        <f t="shared" si="19"/>
        <v>1045</v>
      </c>
      <c r="J254" s="136" cm="1">
        <f t="array" ref="J254">MAX(IF($H$3:$H$4000=$H254,$I$3:$I$4000))</f>
        <v>1045</v>
      </c>
      <c r="K254" s="2" t="str">
        <v>AUS</v>
      </c>
      <c r="L254" t="str">
        <v>Ben BUCKINGHAM</v>
      </c>
      <c r="M254" s="94" t="str">
        <v>3000msc</v>
      </c>
      <c r="N254" s="94">
        <v>33550</v>
      </c>
      <c r="O254" s="94" t="str">
        <f t="shared" si="20"/>
        <v>Ben BUCKINGHAM3000msc</v>
      </c>
      <c r="P254" s="2">
        <f t="shared" si="21"/>
        <v>1162</v>
      </c>
      <c r="Q254" s="79">
        <f t="shared" si="22"/>
        <v>11</v>
      </c>
      <c r="R254" s="79">
        <f t="shared" si="23"/>
        <v>2</v>
      </c>
    </row>
    <row r="255" spans="1:18" x14ac:dyDescent="0.2">
      <c r="A255" t="s">
        <v>1111</v>
      </c>
      <c r="B255" t="s">
        <v>670</v>
      </c>
      <c r="C255" s="5" t="s">
        <v>34</v>
      </c>
      <c r="D255" s="5">
        <v>33550</v>
      </c>
      <c r="E255">
        <v>1056</v>
      </c>
      <c r="F255" s="5">
        <v>44604</v>
      </c>
      <c r="G255" s="2">
        <v>16</v>
      </c>
      <c r="H255" s="2" t="str">
        <f t="shared" si="18"/>
        <v>Ben BUCKINGHAM3000msc</v>
      </c>
      <c r="I255" s="2">
        <f t="shared" si="19"/>
        <v>1056</v>
      </c>
      <c r="J255" s="136" cm="1">
        <f t="array" ref="J255">MAX(IF($H$3:$H$4000=$H255,$I$3:$I$4000))</f>
        <v>1162</v>
      </c>
      <c r="K255" s="2" t="str">
        <v>AUS</v>
      </c>
      <c r="L255" t="str">
        <v>Jordan WILLIAMSZ</v>
      </c>
      <c r="M255" s="94" t="str">
        <v>3000msc</v>
      </c>
      <c r="N255" s="94">
        <v>33837</v>
      </c>
      <c r="O255" s="94" t="str">
        <f t="shared" si="20"/>
        <v>Jordan WILLIAMSZ3000msc</v>
      </c>
      <c r="P255" s="2">
        <f t="shared" si="21"/>
        <v>948</v>
      </c>
      <c r="Q255" s="79">
        <f t="shared" si="22"/>
        <v>133</v>
      </c>
      <c r="R255" s="79">
        <f t="shared" si="23"/>
        <v>17</v>
      </c>
    </row>
    <row r="256" spans="1:18" x14ac:dyDescent="0.2">
      <c r="A256" t="s">
        <v>1111</v>
      </c>
      <c r="B256" t="s">
        <v>1019</v>
      </c>
      <c r="C256" s="5" t="s">
        <v>34</v>
      </c>
      <c r="D256" s="5">
        <v>33837</v>
      </c>
      <c r="E256">
        <v>948</v>
      </c>
      <c r="F256" s="5">
        <v>44604</v>
      </c>
      <c r="G256" s="2">
        <v>64</v>
      </c>
      <c r="H256" s="2" t="str">
        <f t="shared" si="18"/>
        <v>Jordan WILLIAMSZ3000msc</v>
      </c>
      <c r="I256" s="2">
        <f t="shared" si="19"/>
        <v>948</v>
      </c>
      <c r="J256" s="136" cm="1">
        <f t="array" ref="J256">MAX(IF($H$3:$H$4000=$H256,$I$3:$I$4000))</f>
        <v>948</v>
      </c>
      <c r="K256" s="2" t="str">
        <v>AUS</v>
      </c>
      <c r="L256" t="str">
        <v>Jack BRUCE</v>
      </c>
      <c r="M256" s="94" t="str">
        <v>5000m</v>
      </c>
      <c r="N256" s="94">
        <v>34577</v>
      </c>
      <c r="O256" s="94" t="str">
        <f t="shared" si="20"/>
        <v>Jack BRUCE5000m</v>
      </c>
      <c r="P256" s="2">
        <f t="shared" si="21"/>
        <v>1075</v>
      </c>
      <c r="Q256" s="79">
        <f t="shared" si="22"/>
        <v>109</v>
      </c>
      <c r="R256" s="79">
        <f t="shared" si="23"/>
        <v>13</v>
      </c>
    </row>
    <row r="257" spans="1:18" x14ac:dyDescent="0.2">
      <c r="A257" t="s">
        <v>1111</v>
      </c>
      <c r="B257" t="s">
        <v>703</v>
      </c>
      <c r="C257" s="5" t="s">
        <v>29</v>
      </c>
      <c r="D257" s="5">
        <v>34577</v>
      </c>
      <c r="E257">
        <v>1075</v>
      </c>
      <c r="F257" s="5">
        <v>44604</v>
      </c>
      <c r="G257" s="2">
        <v>16</v>
      </c>
      <c r="H257" s="2" t="str">
        <f t="shared" si="18"/>
        <v>Jack BRUCE5000m</v>
      </c>
      <c r="I257" s="2">
        <f t="shared" si="19"/>
        <v>1075</v>
      </c>
      <c r="J257" s="136" cm="1">
        <f t="array" ref="J257">MAX(IF($H$3:$H$4000=$H257,$I$3:$I$4000))</f>
        <v>1075</v>
      </c>
      <c r="K257" s="2" t="str">
        <v>AUS</v>
      </c>
      <c r="L257" t="str">
        <v>Joel TOBIN-WHITE</v>
      </c>
      <c r="M257" s="94" t="str">
        <v>5000m</v>
      </c>
      <c r="N257" s="94">
        <v>34395</v>
      </c>
      <c r="O257" s="94" t="str">
        <f t="shared" si="20"/>
        <v>Joel TOBIN-WHITE5000m</v>
      </c>
      <c r="P257" s="2">
        <f t="shared" si="21"/>
        <v>1071</v>
      </c>
      <c r="Q257" s="79">
        <f t="shared" si="22"/>
        <v>111</v>
      </c>
      <c r="R257" s="79">
        <f t="shared" si="23"/>
        <v>14</v>
      </c>
    </row>
    <row r="258" spans="1:18" x14ac:dyDescent="0.2">
      <c r="A258" t="s">
        <v>1111</v>
      </c>
      <c r="B258" t="s">
        <v>1023</v>
      </c>
      <c r="C258" s="5" t="s">
        <v>29</v>
      </c>
      <c r="D258" s="5">
        <v>34395</v>
      </c>
      <c r="E258">
        <v>1071</v>
      </c>
      <c r="F258" s="5">
        <v>44604</v>
      </c>
      <c r="G258" s="2">
        <v>19</v>
      </c>
      <c r="H258" s="2" t="str">
        <f t="shared" si="18"/>
        <v>Joel TOBIN-WHITE5000m</v>
      </c>
      <c r="I258" s="2">
        <f t="shared" si="19"/>
        <v>1071</v>
      </c>
      <c r="J258" s="136" cm="1">
        <f t="array" ref="J258">MAX(IF($H$3:$H$4000=$H258,$I$3:$I$4000))</f>
        <v>1071</v>
      </c>
      <c r="K258" s="2" t="str">
        <v>AUS</v>
      </c>
      <c r="L258" t="str">
        <v>Isaac HEYNE</v>
      </c>
      <c r="M258" s="94" t="str">
        <v>5000m</v>
      </c>
      <c r="N258" s="94">
        <v>36549</v>
      </c>
      <c r="O258" s="94" t="str">
        <f t="shared" si="20"/>
        <v>Isaac HEYNE5000m</v>
      </c>
      <c r="P258" s="2">
        <f t="shared" si="21"/>
        <v>1070</v>
      </c>
      <c r="Q258" s="79">
        <f t="shared" si="22"/>
        <v>113</v>
      </c>
      <c r="R258" s="79">
        <f t="shared" si="23"/>
        <v>15</v>
      </c>
    </row>
    <row r="259" spans="1:18" x14ac:dyDescent="0.2">
      <c r="A259" t="s">
        <v>1111</v>
      </c>
      <c r="B259" t="s">
        <v>686</v>
      </c>
      <c r="C259" s="5" t="s">
        <v>29</v>
      </c>
      <c r="D259" s="5">
        <v>36549</v>
      </c>
      <c r="E259">
        <v>1070</v>
      </c>
      <c r="F259" s="5">
        <v>44604</v>
      </c>
      <c r="G259" s="2">
        <v>20</v>
      </c>
      <c r="H259" s="2" t="str">
        <f t="shared" ref="H259:H322" si="24">B259&amp;C259</f>
        <v>Isaac HEYNE5000m</v>
      </c>
      <c r="I259" s="2">
        <f t="shared" ref="I259:I322" si="25">E259</f>
        <v>1070</v>
      </c>
      <c r="J259" s="136" cm="1">
        <f t="array" ref="J259">MAX(IF($H$3:$H$4000=$H259,$I$3:$I$4000))</f>
        <v>1070</v>
      </c>
      <c r="K259" s="2" t="str">
        <v>AUS</v>
      </c>
      <c r="L259" t="str">
        <v>Zak PATTERSON</v>
      </c>
      <c r="M259" s="94" t="str">
        <v>5000m</v>
      </c>
      <c r="N259" s="94">
        <v>34848</v>
      </c>
      <c r="O259" s="94" t="str">
        <f t="shared" si="20"/>
        <v>Zak PATTERSON5000m</v>
      </c>
      <c r="P259" s="2">
        <f t="shared" si="21"/>
        <v>1066</v>
      </c>
      <c r="Q259" s="79">
        <f t="shared" si="22"/>
        <v>115</v>
      </c>
      <c r="R259" s="79">
        <f t="shared" si="23"/>
        <v>16</v>
      </c>
    </row>
    <row r="260" spans="1:18" x14ac:dyDescent="0.2">
      <c r="A260" t="s">
        <v>1111</v>
      </c>
      <c r="B260" t="s">
        <v>1015</v>
      </c>
      <c r="C260" s="6" t="s">
        <v>29</v>
      </c>
      <c r="D260" s="5">
        <v>34848</v>
      </c>
      <c r="E260">
        <v>1066</v>
      </c>
      <c r="F260" s="5">
        <v>44604</v>
      </c>
      <c r="G260" s="2">
        <v>22</v>
      </c>
      <c r="H260" s="2" t="str">
        <f t="shared" si="24"/>
        <v>Zak PATTERSON5000m</v>
      </c>
      <c r="I260" s="2">
        <f t="shared" si="25"/>
        <v>1066</v>
      </c>
      <c r="J260" s="136" cm="1">
        <f t="array" ref="J260">MAX(IF($H$3:$H$4000=$H260,$I$3:$I$4000))</f>
        <v>1066</v>
      </c>
      <c r="K260" s="2" t="str">
        <v>AUS</v>
      </c>
      <c r="L260" t="str">
        <v>Matthew CLARKE</v>
      </c>
      <c r="M260" s="94" t="str">
        <v>5000m</v>
      </c>
      <c r="N260" s="94">
        <v>34818</v>
      </c>
      <c r="O260" s="94" t="str">
        <f t="shared" ref="O260:O323" si="26">L260&amp;M260</f>
        <v>Matthew CLARKE5000m</v>
      </c>
      <c r="P260" s="2">
        <f t="shared" ref="P260:P323" si="27">VLOOKUP(L260&amp;M260,$H$3:$J$3881,3,FALSE)</f>
        <v>1054</v>
      </c>
      <c r="Q260" s="79">
        <f t="shared" ref="Q260:Q323" si="28">COUNTIFS($M$3:$M$3165,M260,$P$3:$P$3165,"&gt;"&amp;P260)+1</f>
        <v>117</v>
      </c>
      <c r="R260" s="79">
        <f t="shared" ref="R260:R323" si="29">IFERROR(IF(K260="AUS",COUNTIFS($K$3:$K$3165,"AUS",$M$3:$M$3165,M260,$P$3:$P$3165,"&gt;"&amp;P260)+1,""),"")</f>
        <v>17</v>
      </c>
    </row>
    <row r="261" spans="1:18" x14ac:dyDescent="0.2">
      <c r="A261" t="s">
        <v>1111</v>
      </c>
      <c r="B261" t="s">
        <v>671</v>
      </c>
      <c r="C261" s="5" t="s">
        <v>29</v>
      </c>
      <c r="D261" s="5">
        <v>34818</v>
      </c>
      <c r="E261">
        <v>1054</v>
      </c>
      <c r="F261" s="5">
        <v>44604</v>
      </c>
      <c r="G261" s="2">
        <v>29</v>
      </c>
      <c r="H261" s="2" t="str">
        <f t="shared" si="24"/>
        <v>Matthew CLARKE5000m</v>
      </c>
      <c r="I261" s="2">
        <f t="shared" si="25"/>
        <v>1054</v>
      </c>
      <c r="J261" s="136" cm="1">
        <f t="array" ref="J261">MAX(IF($H$3:$H$4000=$H261,$I$3:$I$4000))</f>
        <v>1054</v>
      </c>
      <c r="K261" s="2" t="str">
        <v>AUS</v>
      </c>
      <c r="L261" t="str">
        <v>Jude THOMAS</v>
      </c>
      <c r="M261" s="94" t="str">
        <v>5000m</v>
      </c>
      <c r="N261" s="94">
        <v>37332</v>
      </c>
      <c r="O261" s="94" t="str">
        <f t="shared" si="26"/>
        <v>Jude THOMAS5000m</v>
      </c>
      <c r="P261" s="2">
        <f t="shared" si="27"/>
        <v>1049</v>
      </c>
      <c r="Q261" s="79">
        <f t="shared" si="28"/>
        <v>118</v>
      </c>
      <c r="R261" s="79">
        <f t="shared" si="29"/>
        <v>18</v>
      </c>
    </row>
    <row r="262" spans="1:18" x14ac:dyDescent="0.2">
      <c r="A262" t="s">
        <v>1111</v>
      </c>
      <c r="B262" t="s">
        <v>684</v>
      </c>
      <c r="C262" s="5" t="s">
        <v>29</v>
      </c>
      <c r="D262" s="5">
        <v>37332</v>
      </c>
      <c r="E262">
        <v>1049</v>
      </c>
      <c r="F262" s="5">
        <v>44604</v>
      </c>
      <c r="G262" s="2">
        <v>31</v>
      </c>
      <c r="H262" s="2" t="str">
        <f t="shared" si="24"/>
        <v>Jude THOMAS5000m</v>
      </c>
      <c r="I262" s="2">
        <f t="shared" si="25"/>
        <v>1049</v>
      </c>
      <c r="J262" s="136" cm="1">
        <f t="array" ref="J262">MAX(IF($H$3:$H$4000=$H262,$I$3:$I$4000))</f>
        <v>1049</v>
      </c>
      <c r="K262" s="2" t="str">
        <v>AUS</v>
      </c>
      <c r="L262" t="str">
        <v>Andre WARING</v>
      </c>
      <c r="M262" s="94" t="str">
        <v>5000m</v>
      </c>
      <c r="N262" s="94">
        <v>34199</v>
      </c>
      <c r="O262" s="94" t="str">
        <f t="shared" si="26"/>
        <v>Andre WARING5000m</v>
      </c>
      <c r="P262" s="2">
        <f t="shared" si="27"/>
        <v>1048</v>
      </c>
      <c r="Q262" s="79">
        <f t="shared" si="28"/>
        <v>119</v>
      </c>
      <c r="R262" s="79">
        <f t="shared" si="29"/>
        <v>19</v>
      </c>
    </row>
    <row r="263" spans="1:18" x14ac:dyDescent="0.2">
      <c r="A263" t="s">
        <v>1111</v>
      </c>
      <c r="B263" t="s">
        <v>653</v>
      </c>
      <c r="C263" s="5" t="s">
        <v>29</v>
      </c>
      <c r="D263" s="6">
        <v>34199</v>
      </c>
      <c r="E263">
        <v>1048</v>
      </c>
      <c r="F263" s="5">
        <v>44604</v>
      </c>
      <c r="G263" s="2">
        <v>32</v>
      </c>
      <c r="H263" s="2" t="str">
        <f t="shared" si="24"/>
        <v>Andre WARING5000m</v>
      </c>
      <c r="I263" s="2">
        <f t="shared" si="25"/>
        <v>1048</v>
      </c>
      <c r="J263" s="136" cm="1">
        <f t="array" ref="J263">MAX(IF($H$3:$H$4000=$H263,$I$3:$I$4000))</f>
        <v>1048</v>
      </c>
      <c r="K263" s="2" t="str">
        <v>AUS</v>
      </c>
      <c r="L263" t="str">
        <v>Riley COCKS</v>
      </c>
      <c r="M263" s="94" t="str">
        <v>5000m</v>
      </c>
      <c r="N263" s="94">
        <v>35060</v>
      </c>
      <c r="O263" s="94" t="str">
        <f t="shared" si="26"/>
        <v>Riley COCKS5000m</v>
      </c>
      <c r="P263" s="2">
        <f t="shared" si="27"/>
        <v>1047</v>
      </c>
      <c r="Q263" s="79">
        <f t="shared" si="28"/>
        <v>120</v>
      </c>
      <c r="R263" s="79">
        <f t="shared" si="29"/>
        <v>20</v>
      </c>
    </row>
    <row r="264" spans="1:18" x14ac:dyDescent="0.2">
      <c r="A264" t="s">
        <v>1111</v>
      </c>
      <c r="B264" t="s">
        <v>707</v>
      </c>
      <c r="C264" s="5" t="s">
        <v>29</v>
      </c>
      <c r="D264" s="5">
        <v>35060</v>
      </c>
      <c r="E264">
        <v>1047</v>
      </c>
      <c r="F264" s="5">
        <v>44604</v>
      </c>
      <c r="G264" s="2">
        <v>34</v>
      </c>
      <c r="H264" s="2" t="str">
        <f t="shared" si="24"/>
        <v>Riley COCKS5000m</v>
      </c>
      <c r="I264" s="2">
        <f t="shared" si="25"/>
        <v>1047</v>
      </c>
      <c r="J264" s="136" cm="1">
        <f t="array" ref="J264">MAX(IF($H$3:$H$4000=$H264,$I$3:$I$4000))</f>
        <v>1047</v>
      </c>
      <c r="K264" s="2" t="str">
        <v>AUS</v>
      </c>
      <c r="L264" t="str">
        <v>Adrian POTTER</v>
      </c>
      <c r="M264" s="94" t="str">
        <v>5000m</v>
      </c>
      <c r="N264" s="94">
        <v>34767</v>
      </c>
      <c r="O264" s="94" t="str">
        <f t="shared" si="26"/>
        <v>Adrian POTTER5000m</v>
      </c>
      <c r="P264" s="2">
        <f t="shared" si="27"/>
        <v>1046</v>
      </c>
      <c r="Q264" s="79">
        <f t="shared" si="28"/>
        <v>122</v>
      </c>
      <c r="R264" s="79">
        <f t="shared" si="29"/>
        <v>21</v>
      </c>
    </row>
    <row r="265" spans="1:18" x14ac:dyDescent="0.2">
      <c r="A265" t="s">
        <v>1111</v>
      </c>
      <c r="B265" t="s">
        <v>689</v>
      </c>
      <c r="C265" s="5" t="s">
        <v>29</v>
      </c>
      <c r="D265" s="5">
        <v>34767</v>
      </c>
      <c r="E265">
        <v>1046</v>
      </c>
      <c r="F265" s="5">
        <v>44604</v>
      </c>
      <c r="G265" s="2">
        <v>35</v>
      </c>
      <c r="H265" s="2" t="str">
        <f t="shared" si="24"/>
        <v>Adrian POTTER5000m</v>
      </c>
      <c r="I265" s="2">
        <f t="shared" si="25"/>
        <v>1046</v>
      </c>
      <c r="J265" s="136" cm="1">
        <f t="array" ref="J265">MAX(IF($H$3:$H$4000=$H265,$I$3:$I$4000))</f>
        <v>1046</v>
      </c>
      <c r="K265" s="2" t="str">
        <v>AUS</v>
      </c>
      <c r="L265" t="str">
        <v>Liam ADAMS</v>
      </c>
      <c r="M265" s="94" t="str">
        <v>5000m</v>
      </c>
      <c r="N265" s="94">
        <v>31659</v>
      </c>
      <c r="O265" s="94" t="str">
        <f t="shared" si="26"/>
        <v>Liam ADAMS5000m</v>
      </c>
      <c r="P265" s="2">
        <f t="shared" si="27"/>
        <v>1044</v>
      </c>
      <c r="Q265" s="79">
        <f t="shared" si="28"/>
        <v>124</v>
      </c>
      <c r="R265" s="79">
        <f t="shared" si="29"/>
        <v>23</v>
      </c>
    </row>
    <row r="266" spans="1:18" x14ac:dyDescent="0.2">
      <c r="A266" t="s">
        <v>1111</v>
      </c>
      <c r="B266" t="s">
        <v>704</v>
      </c>
      <c r="C266" s="5" t="s">
        <v>29</v>
      </c>
      <c r="D266" s="5">
        <v>31659</v>
      </c>
      <c r="E266">
        <v>1044</v>
      </c>
      <c r="F266" s="5">
        <v>44604</v>
      </c>
      <c r="G266" s="2">
        <v>37</v>
      </c>
      <c r="H266" s="2" t="str">
        <f t="shared" si="24"/>
        <v>Liam ADAMS5000m</v>
      </c>
      <c r="I266" s="2">
        <f t="shared" si="25"/>
        <v>1044</v>
      </c>
      <c r="J266" s="136" cm="1">
        <f t="array" ref="J266">MAX(IF($H$3:$H$4000=$H266,$I$3:$I$4000))</f>
        <v>1044</v>
      </c>
      <c r="K266" s="2" t="str">
        <v>AUS</v>
      </c>
      <c r="L266" t="str">
        <v>Tim VINCENT</v>
      </c>
      <c r="M266" s="94" t="str">
        <v>5000m</v>
      </c>
      <c r="N266" s="94">
        <v>36044</v>
      </c>
      <c r="O266" s="94" t="str">
        <f t="shared" si="26"/>
        <v>Tim VINCENT5000m</v>
      </c>
      <c r="P266" s="2">
        <f t="shared" si="27"/>
        <v>1034</v>
      </c>
      <c r="Q266" s="79">
        <f t="shared" si="28"/>
        <v>128</v>
      </c>
      <c r="R266" s="79">
        <f t="shared" si="29"/>
        <v>24</v>
      </c>
    </row>
    <row r="267" spans="1:18" x14ac:dyDescent="0.2">
      <c r="A267" t="s">
        <v>1111</v>
      </c>
      <c r="B267" t="s">
        <v>691</v>
      </c>
      <c r="C267" t="s">
        <v>29</v>
      </c>
      <c r="D267" s="5">
        <v>36044</v>
      </c>
      <c r="E267">
        <v>1034</v>
      </c>
      <c r="F267" s="5">
        <v>44604</v>
      </c>
      <c r="G267" s="2">
        <v>41</v>
      </c>
      <c r="H267" s="2" t="str">
        <f t="shared" si="24"/>
        <v>Tim VINCENT5000m</v>
      </c>
      <c r="I267" s="2">
        <f t="shared" si="25"/>
        <v>1034</v>
      </c>
      <c r="J267" s="136" cm="1">
        <f t="array" ref="J267">MAX(IF($H$3:$H$4000=$H267,$I$3:$I$4000))</f>
        <v>1034</v>
      </c>
      <c r="K267" s="2" t="str">
        <v>AUS</v>
      </c>
      <c r="L267" t="str">
        <v>Michael ROEGER</v>
      </c>
      <c r="M267" s="94" t="str">
        <v>5000m</v>
      </c>
      <c r="N267" s="94">
        <v>32277</v>
      </c>
      <c r="O267" s="94" t="str">
        <f t="shared" si="26"/>
        <v>Michael ROEGER5000m</v>
      </c>
      <c r="P267" s="2">
        <f t="shared" si="27"/>
        <v>1026</v>
      </c>
      <c r="Q267" s="79">
        <f t="shared" si="28"/>
        <v>133</v>
      </c>
      <c r="R267" s="79">
        <f t="shared" si="29"/>
        <v>27</v>
      </c>
    </row>
    <row r="268" spans="1:18" x14ac:dyDescent="0.2">
      <c r="A268" t="s">
        <v>1111</v>
      </c>
      <c r="B268" t="s">
        <v>819</v>
      </c>
      <c r="C268" s="5" t="s">
        <v>29</v>
      </c>
      <c r="D268" s="5">
        <v>32277</v>
      </c>
      <c r="E268">
        <v>1026</v>
      </c>
      <c r="F268" s="5">
        <v>44604</v>
      </c>
      <c r="G268" s="2">
        <v>47</v>
      </c>
      <c r="H268" s="2" t="str">
        <f t="shared" si="24"/>
        <v>Michael ROEGER5000m</v>
      </c>
      <c r="I268" s="2">
        <f t="shared" si="25"/>
        <v>1026</v>
      </c>
      <c r="J268" s="136" cm="1">
        <f t="array" ref="J268">MAX(IF($H$3:$H$4000=$H268,$I$3:$I$4000))</f>
        <v>1026</v>
      </c>
      <c r="K268" s="2" t="str">
        <v>AUS</v>
      </c>
      <c r="L268" t="str">
        <v>Jacob COCKS</v>
      </c>
      <c r="M268" s="94" t="str">
        <v>5000m</v>
      </c>
      <c r="N268" s="94">
        <v>34473</v>
      </c>
      <c r="O268" s="94" t="str">
        <f t="shared" si="26"/>
        <v>Jacob COCKS5000m</v>
      </c>
      <c r="P268" s="2">
        <f t="shared" si="27"/>
        <v>985</v>
      </c>
      <c r="Q268" s="79">
        <f t="shared" si="28"/>
        <v>170</v>
      </c>
      <c r="R268" s="79">
        <f t="shared" si="29"/>
        <v>35</v>
      </c>
    </row>
    <row r="269" spans="1:18" x14ac:dyDescent="0.2">
      <c r="A269" t="s">
        <v>1111</v>
      </c>
      <c r="B269" t="s">
        <v>709</v>
      </c>
      <c r="C269" s="5" t="s">
        <v>29</v>
      </c>
      <c r="D269" s="5">
        <v>34473</v>
      </c>
      <c r="E269">
        <v>985</v>
      </c>
      <c r="F269" s="5">
        <v>44604</v>
      </c>
      <c r="G269" s="2">
        <v>86</v>
      </c>
      <c r="H269" s="2" t="str">
        <f t="shared" si="24"/>
        <v>Jacob COCKS5000m</v>
      </c>
      <c r="I269" s="2">
        <f t="shared" si="25"/>
        <v>985</v>
      </c>
      <c r="J269" s="136" cm="1">
        <f t="array" ref="J269">MAX(IF($H$3:$H$4000=$H269,$I$3:$I$4000))</f>
        <v>985</v>
      </c>
      <c r="K269" s="2" t="str">
        <v>AUS</v>
      </c>
      <c r="L269" t="str">
        <v>Charles SPROTT</v>
      </c>
      <c r="M269" s="94" t="str">
        <v>5000m</v>
      </c>
      <c r="N269" s="94">
        <v>44640</v>
      </c>
      <c r="O269" s="94" t="str">
        <f t="shared" si="26"/>
        <v>Charles SPROTT5000m</v>
      </c>
      <c r="P269" s="2">
        <f t="shared" si="27"/>
        <v>979</v>
      </c>
      <c r="Q269" s="79">
        <f t="shared" si="28"/>
        <v>182</v>
      </c>
      <c r="R269" s="79">
        <f t="shared" si="29"/>
        <v>38</v>
      </c>
    </row>
    <row r="270" spans="1:18" x14ac:dyDescent="0.2">
      <c r="A270" t="s">
        <v>1111</v>
      </c>
      <c r="B270" t="s">
        <v>854</v>
      </c>
      <c r="C270" s="5" t="s">
        <v>29</v>
      </c>
      <c r="D270" s="5">
        <v>44640</v>
      </c>
      <c r="E270">
        <v>979</v>
      </c>
      <c r="F270" s="5">
        <v>44604</v>
      </c>
      <c r="G270" s="2">
        <v>97</v>
      </c>
      <c r="H270" s="2" t="str">
        <f t="shared" si="24"/>
        <v>Charles SPROTT5000m</v>
      </c>
      <c r="I270" s="2">
        <f t="shared" si="25"/>
        <v>979</v>
      </c>
      <c r="J270" s="136" cm="1">
        <f t="array" ref="J270">MAX(IF($H$3:$H$4000=$H270,$I$3:$I$4000))</f>
        <v>979</v>
      </c>
      <c r="K270" s="2" t="str">
        <v>AUS</v>
      </c>
      <c r="L270" t="str">
        <v>Julian KONLE</v>
      </c>
      <c r="M270" s="94" t="str">
        <v>triple-jump</v>
      </c>
      <c r="N270" s="94">
        <v>35585</v>
      </c>
      <c r="O270" s="94" t="str">
        <f t="shared" si="26"/>
        <v>Julian KONLEtriple-jump</v>
      </c>
      <c r="P270" s="2">
        <f t="shared" si="27"/>
        <v>1103</v>
      </c>
      <c r="Q270" s="79">
        <f t="shared" si="28"/>
        <v>17</v>
      </c>
      <c r="R270" s="79">
        <f t="shared" si="29"/>
        <v>1</v>
      </c>
    </row>
    <row r="271" spans="1:18" x14ac:dyDescent="0.2">
      <c r="A271" t="s">
        <v>1111</v>
      </c>
      <c r="B271" t="s">
        <v>750</v>
      </c>
      <c r="C271" s="5" t="s">
        <v>38</v>
      </c>
      <c r="D271" s="5">
        <v>35585</v>
      </c>
      <c r="E271">
        <v>1084</v>
      </c>
      <c r="F271" s="5">
        <v>44604</v>
      </c>
      <c r="G271" s="2">
        <v>5</v>
      </c>
      <c r="H271" s="2" t="str">
        <f t="shared" si="24"/>
        <v>Julian KONLEtriple-jump</v>
      </c>
      <c r="I271" s="2">
        <f t="shared" si="25"/>
        <v>1084</v>
      </c>
      <c r="J271" s="136" cm="1">
        <f t="array" ref="J271">MAX(IF($H$3:$H$4000=$H271,$I$3:$I$4000))</f>
        <v>1103</v>
      </c>
      <c r="K271" s="2" t="str">
        <v>AUS</v>
      </c>
      <c r="L271" t="str">
        <v>Nicholas DYSON</v>
      </c>
      <c r="M271" s="94" t="str">
        <v>discus-throw</v>
      </c>
      <c r="N271" s="94">
        <v>35930</v>
      </c>
      <c r="O271" s="94" t="str">
        <f t="shared" si="26"/>
        <v>Nicholas DYSONdiscus-throw</v>
      </c>
      <c r="P271" s="2">
        <f t="shared" si="27"/>
        <v>917</v>
      </c>
      <c r="Q271" s="79">
        <f t="shared" si="28"/>
        <v>91</v>
      </c>
      <c r="R271" s="79">
        <f t="shared" si="29"/>
        <v>6</v>
      </c>
    </row>
    <row r="272" spans="1:18" x14ac:dyDescent="0.2">
      <c r="A272" t="s">
        <v>1111</v>
      </c>
      <c r="B272" t="s">
        <v>785</v>
      </c>
      <c r="C272" s="5" t="s">
        <v>40</v>
      </c>
      <c r="D272" s="6">
        <v>35930</v>
      </c>
      <c r="E272">
        <v>916</v>
      </c>
      <c r="F272" s="5">
        <v>44604</v>
      </c>
      <c r="G272" s="2">
        <v>46</v>
      </c>
      <c r="H272" s="2" t="str">
        <f t="shared" si="24"/>
        <v>Nicholas DYSONdiscus-throw</v>
      </c>
      <c r="I272" s="2">
        <f t="shared" si="25"/>
        <v>916</v>
      </c>
      <c r="J272" s="136" cm="1">
        <f t="array" ref="J272">MAX(IF($H$3:$H$4000=$H272,$I$3:$I$4000))</f>
        <v>917</v>
      </c>
      <c r="K272" s="2" t="str">
        <v>AUS</v>
      </c>
      <c r="L272" t="str">
        <v>Ky ROBINSON</v>
      </c>
      <c r="M272" s="94" t="str">
        <v>5000m</v>
      </c>
      <c r="N272" s="94">
        <v>37314</v>
      </c>
      <c r="O272" s="94" t="str">
        <f t="shared" si="26"/>
        <v>Ky ROBINSON5000m</v>
      </c>
      <c r="P272" s="2">
        <f t="shared" si="27"/>
        <v>1131</v>
      </c>
      <c r="Q272" s="79">
        <f t="shared" si="28"/>
        <v>44</v>
      </c>
      <c r="R272" s="79">
        <f t="shared" si="29"/>
        <v>6</v>
      </c>
    </row>
    <row r="273" spans="1:18" x14ac:dyDescent="0.2">
      <c r="A273" t="s">
        <v>1111</v>
      </c>
      <c r="B273" t="s">
        <v>675</v>
      </c>
      <c r="C273" s="5" t="s">
        <v>29</v>
      </c>
      <c r="D273" s="5">
        <v>37314</v>
      </c>
      <c r="E273">
        <v>1131</v>
      </c>
      <c r="F273" s="5">
        <v>44603</v>
      </c>
      <c r="G273" s="2">
        <v>4</v>
      </c>
      <c r="H273" s="2" t="str">
        <f t="shared" si="24"/>
        <v>Ky ROBINSON5000m</v>
      </c>
      <c r="I273" s="2">
        <f t="shared" si="25"/>
        <v>1131</v>
      </c>
      <c r="J273" s="136" cm="1">
        <f t="array" ref="J273">MAX(IF($H$3:$H$4000=$H273,$I$3:$I$4000))</f>
        <v>1131</v>
      </c>
      <c r="K273" s="2" t="str">
        <v>AUS</v>
      </c>
      <c r="L273" t="str">
        <v>Haftu STRINTZOS</v>
      </c>
      <c r="M273" s="94" t="str">
        <v>5000m</v>
      </c>
      <c r="N273" s="94">
        <v>1999</v>
      </c>
      <c r="O273" s="94" t="str">
        <f t="shared" si="26"/>
        <v>Haftu STRINTZOS5000m</v>
      </c>
      <c r="P273" s="2">
        <f t="shared" si="27"/>
        <v>1032</v>
      </c>
      <c r="Q273" s="79">
        <f t="shared" si="28"/>
        <v>130</v>
      </c>
      <c r="R273" s="79">
        <f t="shared" si="29"/>
        <v>26</v>
      </c>
    </row>
    <row r="274" spans="1:18" x14ac:dyDescent="0.2">
      <c r="A274" t="s">
        <v>1111</v>
      </c>
      <c r="B274" t="s">
        <v>685</v>
      </c>
      <c r="C274" s="5" t="s">
        <v>29</v>
      </c>
      <c r="D274" s="5">
        <v>1999</v>
      </c>
      <c r="E274">
        <v>1032</v>
      </c>
      <c r="F274" s="5">
        <v>44603</v>
      </c>
      <c r="G274" s="2">
        <v>44</v>
      </c>
      <c r="H274" s="2" t="str">
        <f t="shared" si="24"/>
        <v>Haftu STRINTZOS5000m</v>
      </c>
      <c r="I274" s="2">
        <f t="shared" si="25"/>
        <v>1032</v>
      </c>
      <c r="J274" s="136" cm="1">
        <f t="array" ref="J274">MAX(IF($H$3:$H$4000=$H274,$I$3:$I$4000))</f>
        <v>1032</v>
      </c>
      <c r="K274" s="2" t="str">
        <v>AUS</v>
      </c>
      <c r="L274" t="str">
        <v>Harvey MURRANT</v>
      </c>
      <c r="M274" s="94" t="str">
        <v>400mh</v>
      </c>
      <c r="N274" s="94">
        <v>36226</v>
      </c>
      <c r="O274" s="94" t="str">
        <f t="shared" si="26"/>
        <v>Harvey MURRANT400mh</v>
      </c>
      <c r="P274" s="2">
        <f t="shared" si="27"/>
        <v>1053</v>
      </c>
      <c r="Q274" s="79">
        <f t="shared" si="28"/>
        <v>85</v>
      </c>
      <c r="R274" s="79">
        <f t="shared" si="29"/>
        <v>6</v>
      </c>
    </row>
    <row r="275" spans="1:18" x14ac:dyDescent="0.2">
      <c r="A275" t="s">
        <v>1111</v>
      </c>
      <c r="B275" s="5" t="s">
        <v>588</v>
      </c>
      <c r="C275" s="5" t="s">
        <v>33</v>
      </c>
      <c r="D275" s="5">
        <v>36226</v>
      </c>
      <c r="E275">
        <v>1053</v>
      </c>
      <c r="F275" s="5">
        <v>44602</v>
      </c>
      <c r="G275" s="2">
        <v>29</v>
      </c>
      <c r="H275" s="2" t="str">
        <f t="shared" si="24"/>
        <v>Harvey MURRANT400mh</v>
      </c>
      <c r="I275" s="2">
        <f t="shared" si="25"/>
        <v>1053</v>
      </c>
      <c r="J275" s="136" cm="1">
        <f t="array" ref="J275">MAX(IF($H$3:$H$4000=$H275,$I$3:$I$4000))</f>
        <v>1053</v>
      </c>
      <c r="K275" s="2" t="str">
        <v>AUS</v>
      </c>
      <c r="L275" t="str">
        <v>Tristan SCHEIRS</v>
      </c>
      <c r="M275" s="94" t="str">
        <v>long-jump</v>
      </c>
      <c r="N275" s="94">
        <v>36636</v>
      </c>
      <c r="O275" s="94" t="str">
        <f t="shared" si="26"/>
        <v>Tristan SCHEIRSlong-jump</v>
      </c>
      <c r="P275" s="2">
        <f t="shared" si="27"/>
        <v>1004</v>
      </c>
      <c r="Q275" s="79">
        <f t="shared" si="28"/>
        <v>126</v>
      </c>
      <c r="R275" s="79">
        <f t="shared" si="29"/>
        <v>23</v>
      </c>
    </row>
    <row r="276" spans="1:18" x14ac:dyDescent="0.2">
      <c r="A276" t="s">
        <v>1111</v>
      </c>
      <c r="B276" t="s">
        <v>1030</v>
      </c>
      <c r="C276" s="5" t="s">
        <v>37</v>
      </c>
      <c r="D276" s="5">
        <v>36636</v>
      </c>
      <c r="E276">
        <v>1004</v>
      </c>
      <c r="F276" s="5">
        <v>44602</v>
      </c>
      <c r="G276" s="2">
        <v>67</v>
      </c>
      <c r="H276" s="2" t="str">
        <f t="shared" si="24"/>
        <v>Tristan SCHEIRSlong-jump</v>
      </c>
      <c r="I276" s="2">
        <f t="shared" si="25"/>
        <v>1004</v>
      </c>
      <c r="J276" s="136" cm="1">
        <f t="array" ref="J276">MAX(IF($H$3:$H$4000=$H276,$I$3:$I$4000))</f>
        <v>1004</v>
      </c>
      <c r="K276" s="2" t="str">
        <v>AUS</v>
      </c>
      <c r="L276" t="str">
        <v>Dhruv RODRIGUES-CHICO</v>
      </c>
      <c r="M276" s="94" t="str">
        <v>100m</v>
      </c>
      <c r="N276" s="94">
        <v>36109</v>
      </c>
      <c r="O276" s="94" t="str">
        <f t="shared" si="26"/>
        <v>Dhruv RODRIGUES-CHICO100m</v>
      </c>
      <c r="P276" s="2">
        <f t="shared" si="27"/>
        <v>1069</v>
      </c>
      <c r="Q276" s="79">
        <f t="shared" si="28"/>
        <v>147</v>
      </c>
      <c r="R276" s="79">
        <f t="shared" si="29"/>
        <v>14</v>
      </c>
    </row>
    <row r="277" spans="1:18" x14ac:dyDescent="0.2">
      <c r="A277" t="s">
        <v>1111</v>
      </c>
      <c r="B277" t="s">
        <v>556</v>
      </c>
      <c r="C277" s="5" t="s">
        <v>2</v>
      </c>
      <c r="D277" s="5">
        <v>36109</v>
      </c>
      <c r="E277">
        <v>1069</v>
      </c>
      <c r="F277" s="5">
        <v>44597</v>
      </c>
      <c r="G277" s="2">
        <v>72</v>
      </c>
      <c r="H277" s="2" t="str">
        <f t="shared" si="24"/>
        <v>Dhruv RODRIGUES-CHICO100m</v>
      </c>
      <c r="I277" s="2">
        <f t="shared" si="25"/>
        <v>1069</v>
      </c>
      <c r="J277" s="136" cm="1">
        <f t="array" ref="J277">MAX(IF($H$3:$H$4000=$H277,$I$3:$I$4000))</f>
        <v>1069</v>
      </c>
      <c r="K277" s="2" t="str">
        <v>AUS</v>
      </c>
      <c r="L277" t="str">
        <v>Dhruv RODRIGUES-CHICO</v>
      </c>
      <c r="M277" s="94" t="str">
        <v>200m</v>
      </c>
      <c r="N277" s="94">
        <v>36109</v>
      </c>
      <c r="O277" s="94" t="str">
        <f t="shared" si="26"/>
        <v>Dhruv RODRIGUES-CHICO200m</v>
      </c>
      <c r="P277" s="2">
        <f t="shared" si="27"/>
        <v>1063</v>
      </c>
      <c r="Q277" s="79">
        <f t="shared" si="28"/>
        <v>133</v>
      </c>
      <c r="R277" s="79">
        <f t="shared" si="29"/>
        <v>14</v>
      </c>
    </row>
    <row r="278" spans="1:18" x14ac:dyDescent="0.2">
      <c r="A278" t="s">
        <v>1111</v>
      </c>
      <c r="B278" t="s">
        <v>556</v>
      </c>
      <c r="C278" s="5" t="s">
        <v>25</v>
      </c>
      <c r="D278" s="5">
        <v>36109</v>
      </c>
      <c r="E278">
        <v>1063</v>
      </c>
      <c r="F278" s="5">
        <v>44597</v>
      </c>
      <c r="G278" s="2">
        <v>46</v>
      </c>
      <c r="H278" s="2" t="str">
        <f t="shared" si="24"/>
        <v>Dhruv RODRIGUES-CHICO200m</v>
      </c>
      <c r="I278" s="2">
        <f t="shared" si="25"/>
        <v>1063</v>
      </c>
      <c r="J278" s="136" cm="1">
        <f t="array" ref="J278">MAX(IF($H$3:$H$4000=$H278,$I$3:$I$4000))</f>
        <v>1063</v>
      </c>
      <c r="K278" s="2" t="str">
        <v>AUS</v>
      </c>
      <c r="L278" t="str">
        <v>Thomas PITTS</v>
      </c>
      <c r="M278" s="94" t="str">
        <v>long-jump</v>
      </c>
      <c r="N278" s="94">
        <v>36798</v>
      </c>
      <c r="O278" s="94" t="str">
        <f t="shared" si="26"/>
        <v>Thomas PITTSlong-jump</v>
      </c>
      <c r="P278" s="2">
        <f t="shared" si="27"/>
        <v>978</v>
      </c>
      <c r="Q278" s="79">
        <f t="shared" si="28"/>
        <v>141</v>
      </c>
      <c r="R278" s="79">
        <f t="shared" si="29"/>
        <v>27</v>
      </c>
    </row>
    <row r="279" spans="1:18" x14ac:dyDescent="0.2">
      <c r="A279" t="s">
        <v>1111</v>
      </c>
      <c r="B279" t="s">
        <v>1031</v>
      </c>
      <c r="C279" s="5" t="s">
        <v>37</v>
      </c>
      <c r="D279" s="5">
        <v>36798</v>
      </c>
      <c r="E279">
        <v>978</v>
      </c>
      <c r="F279" s="5">
        <v>44597</v>
      </c>
      <c r="G279" s="2">
        <v>85</v>
      </c>
      <c r="H279" s="2" t="str">
        <f t="shared" si="24"/>
        <v>Thomas PITTSlong-jump</v>
      </c>
      <c r="I279" s="2">
        <f t="shared" si="25"/>
        <v>978</v>
      </c>
      <c r="J279" s="136" cm="1">
        <f t="array" ref="J279">MAX(IF($H$3:$H$4000=$H279,$I$3:$I$4000))</f>
        <v>978</v>
      </c>
      <c r="K279" s="2" t="str">
        <v>AUS</v>
      </c>
      <c r="L279" t="str">
        <v>Liam TULLY</v>
      </c>
      <c r="M279" s="94" t="str">
        <v>high-jump</v>
      </c>
      <c r="N279" s="94">
        <v>37236</v>
      </c>
      <c r="O279" s="94" t="str">
        <f t="shared" si="26"/>
        <v>Liam TULLYhigh-jump</v>
      </c>
      <c r="P279" s="2">
        <f t="shared" si="27"/>
        <v>914</v>
      </c>
      <c r="Q279" s="79">
        <f t="shared" si="28"/>
        <v>146</v>
      </c>
      <c r="R279" s="79">
        <f t="shared" si="29"/>
        <v>25</v>
      </c>
    </row>
    <row r="280" spans="1:18" x14ac:dyDescent="0.2">
      <c r="A280" t="s">
        <v>1111</v>
      </c>
      <c r="B280" t="s">
        <v>1043</v>
      </c>
      <c r="C280" s="5" t="s">
        <v>35</v>
      </c>
      <c r="D280" s="5">
        <v>37236</v>
      </c>
      <c r="E280">
        <v>914</v>
      </c>
      <c r="F280" s="5">
        <v>44597</v>
      </c>
      <c r="G280" s="2">
        <v>88</v>
      </c>
      <c r="H280" s="2" t="str">
        <f t="shared" si="24"/>
        <v>Liam TULLYhigh-jump</v>
      </c>
      <c r="I280" s="2">
        <f t="shared" si="25"/>
        <v>914</v>
      </c>
      <c r="J280" s="136" cm="1">
        <f t="array" ref="J280">MAX(IF($H$3:$H$4000=$H280,$I$3:$I$4000))</f>
        <v>914</v>
      </c>
      <c r="K280" s="2" t="str">
        <v>AUS</v>
      </c>
      <c r="L280" t="str">
        <v>Liam GEORGILOPOULOS</v>
      </c>
      <c r="M280" s="94" t="str">
        <v>pole-vault</v>
      </c>
      <c r="N280" s="94">
        <v>37868</v>
      </c>
      <c r="O280" s="94" t="str">
        <f t="shared" si="26"/>
        <v>Liam GEORGILOPOULOSpole-vault</v>
      </c>
      <c r="P280" s="2">
        <f t="shared" si="27"/>
        <v>1007</v>
      </c>
      <c r="Q280" s="79">
        <f t="shared" si="28"/>
        <v>34</v>
      </c>
      <c r="R280" s="79">
        <f t="shared" si="29"/>
        <v>9</v>
      </c>
    </row>
    <row r="281" spans="1:18" x14ac:dyDescent="0.2">
      <c r="A281" t="s">
        <v>1111</v>
      </c>
      <c r="B281" t="s">
        <v>777</v>
      </c>
      <c r="C281" s="5" t="s">
        <v>36</v>
      </c>
      <c r="D281" s="5">
        <v>37868</v>
      </c>
      <c r="E281">
        <v>1007</v>
      </c>
      <c r="F281" s="5">
        <v>44597</v>
      </c>
      <c r="G281" s="2">
        <v>13</v>
      </c>
      <c r="H281" s="2" t="str">
        <f t="shared" si="24"/>
        <v>Liam GEORGILOPOULOSpole-vault</v>
      </c>
      <c r="I281" s="2">
        <f t="shared" si="25"/>
        <v>1007</v>
      </c>
      <c r="J281" s="136" cm="1">
        <f t="array" ref="J281">MAX(IF($H$3:$H$4000=$H281,$I$3:$I$4000))</f>
        <v>1007</v>
      </c>
      <c r="K281" s="2" t="str">
        <v>AUS</v>
      </c>
      <c r="L281" t="str">
        <v>Triston VINCENT</v>
      </c>
      <c r="M281" s="94" t="str">
        <v>pole-vault</v>
      </c>
      <c r="N281" s="94">
        <v>35677</v>
      </c>
      <c r="O281" s="94" t="str">
        <f t="shared" si="26"/>
        <v>Triston VINCENTpole-vault</v>
      </c>
      <c r="P281" s="2">
        <f t="shared" si="27"/>
        <v>1007</v>
      </c>
      <c r="Q281" s="79">
        <f t="shared" si="28"/>
        <v>34</v>
      </c>
      <c r="R281" s="79">
        <f t="shared" si="29"/>
        <v>9</v>
      </c>
    </row>
    <row r="282" spans="1:18" x14ac:dyDescent="0.2">
      <c r="A282" t="s">
        <v>1111</v>
      </c>
      <c r="B282" t="s">
        <v>774</v>
      </c>
      <c r="C282" t="s">
        <v>36</v>
      </c>
      <c r="D282" s="5">
        <v>35677</v>
      </c>
      <c r="E282">
        <v>1007</v>
      </c>
      <c r="F282" s="5">
        <v>44597</v>
      </c>
      <c r="G282" s="2">
        <v>13</v>
      </c>
      <c r="H282" s="2" t="str">
        <f t="shared" si="24"/>
        <v>Triston VINCENTpole-vault</v>
      </c>
      <c r="I282" s="2">
        <f t="shared" si="25"/>
        <v>1007</v>
      </c>
      <c r="J282" s="136" cm="1">
        <f t="array" ref="J282">MAX(IF($H$3:$H$4000=$H282,$I$3:$I$4000))</f>
        <v>1007</v>
      </c>
      <c r="K282" s="2" t="str">
        <v>AUS</v>
      </c>
      <c r="L282" t="str">
        <v>Shane CARSTAIRS</v>
      </c>
      <c r="M282" s="94" t="str">
        <v>shot-put</v>
      </c>
      <c r="N282" s="94">
        <v>32443</v>
      </c>
      <c r="O282" s="94" t="str">
        <f t="shared" si="26"/>
        <v>Shane CARSTAIRSshot-put</v>
      </c>
      <c r="P282" s="2">
        <f t="shared" si="27"/>
        <v>877</v>
      </c>
      <c r="Q282" s="79">
        <f t="shared" si="28"/>
        <v>127</v>
      </c>
      <c r="R282" s="79">
        <f t="shared" si="29"/>
        <v>7</v>
      </c>
    </row>
    <row r="283" spans="1:18" x14ac:dyDescent="0.2">
      <c r="A283" t="s">
        <v>1111</v>
      </c>
      <c r="B283" t="s">
        <v>791</v>
      </c>
      <c r="C283" s="5" t="s">
        <v>39</v>
      </c>
      <c r="D283" s="5">
        <v>32443</v>
      </c>
      <c r="E283">
        <v>877</v>
      </c>
      <c r="F283" s="5">
        <v>44597</v>
      </c>
      <c r="G283" s="2">
        <v>79</v>
      </c>
      <c r="H283" s="2" t="str">
        <f t="shared" si="24"/>
        <v>Shane CARSTAIRSshot-put</v>
      </c>
      <c r="I283" s="2">
        <f t="shared" si="25"/>
        <v>877</v>
      </c>
      <c r="J283" s="136" cm="1">
        <f t="array" ref="J283">MAX(IF($H$3:$H$4000=$H283,$I$3:$I$4000))</f>
        <v>877</v>
      </c>
      <c r="K283" s="2" t="str">
        <v>AUS</v>
      </c>
      <c r="L283" t="str">
        <v>Luke SHAW</v>
      </c>
      <c r="M283" s="94" t="str">
        <v>800m</v>
      </c>
      <c r="N283" s="94">
        <v>37232</v>
      </c>
      <c r="O283" s="94" t="str">
        <f t="shared" si="26"/>
        <v>Luke SHAW800m</v>
      </c>
      <c r="P283" s="2">
        <f t="shared" si="27"/>
        <v>1042</v>
      </c>
      <c r="Q283" s="79">
        <f t="shared" si="28"/>
        <v>147</v>
      </c>
      <c r="R283" s="79">
        <f t="shared" si="29"/>
        <v>15</v>
      </c>
    </row>
    <row r="284" spans="1:18" x14ac:dyDescent="0.2">
      <c r="A284" t="s">
        <v>1111</v>
      </c>
      <c r="B284" t="s">
        <v>612</v>
      </c>
      <c r="C284" s="5" t="s">
        <v>27</v>
      </c>
      <c r="D284" s="5">
        <v>37232</v>
      </c>
      <c r="E284">
        <v>1042</v>
      </c>
      <c r="F284" s="5">
        <v>44596</v>
      </c>
      <c r="G284" s="2">
        <v>77</v>
      </c>
      <c r="H284" s="2" t="str">
        <f t="shared" si="24"/>
        <v>Luke SHAW800m</v>
      </c>
      <c r="I284" s="2">
        <f t="shared" si="25"/>
        <v>1042</v>
      </c>
      <c r="J284" s="136" cm="1">
        <f t="array" ref="J284">MAX(IF($H$3:$H$4000=$H284,$I$3:$I$4000))</f>
        <v>1042</v>
      </c>
      <c r="K284" s="2" t="str">
        <v>AUS</v>
      </c>
      <c r="L284" t="str">
        <v>Luke GRAVES</v>
      </c>
      <c r="M284" s="94" t="str">
        <v>5000m</v>
      </c>
      <c r="N284" s="94">
        <v>36237</v>
      </c>
      <c r="O284" s="94" t="str">
        <f t="shared" si="26"/>
        <v>Luke GRAVES5000m</v>
      </c>
      <c r="P284" s="2">
        <f t="shared" si="27"/>
        <v>990</v>
      </c>
      <c r="Q284" s="79">
        <f t="shared" si="28"/>
        <v>164</v>
      </c>
      <c r="R284" s="79">
        <f t="shared" si="29"/>
        <v>34</v>
      </c>
    </row>
    <row r="285" spans="1:18" x14ac:dyDescent="0.2">
      <c r="A285" t="s">
        <v>1111</v>
      </c>
      <c r="B285" t="s">
        <v>1013</v>
      </c>
      <c r="C285" s="5" t="s">
        <v>29</v>
      </c>
      <c r="D285" s="5">
        <v>36237</v>
      </c>
      <c r="E285">
        <v>990</v>
      </c>
      <c r="F285" s="5">
        <v>44596</v>
      </c>
      <c r="G285" s="2">
        <v>82</v>
      </c>
      <c r="H285" s="2" t="str">
        <f t="shared" si="24"/>
        <v>Luke GRAVES5000m</v>
      </c>
      <c r="I285" s="2">
        <f t="shared" si="25"/>
        <v>990</v>
      </c>
      <c r="J285" s="136" cm="1">
        <f t="array" ref="J285">MAX(IF($H$3:$H$4000=$H285,$I$3:$I$4000))</f>
        <v>990</v>
      </c>
      <c r="K285" s="2" t="str">
        <v>AUS</v>
      </c>
      <c r="L285" t="str">
        <v>Matt SMITH</v>
      </c>
      <c r="M285" s="94" t="str">
        <v>5000m</v>
      </c>
      <c r="N285" s="94">
        <v>35273</v>
      </c>
      <c r="O285" s="94" t="str">
        <f t="shared" si="26"/>
        <v>Matt SMITH5000m</v>
      </c>
      <c r="P285" s="2">
        <f t="shared" si="27"/>
        <v>982</v>
      </c>
      <c r="Q285" s="79">
        <f t="shared" si="28"/>
        <v>176</v>
      </c>
      <c r="R285" s="79">
        <f t="shared" si="29"/>
        <v>36</v>
      </c>
    </row>
    <row r="286" spans="1:18" x14ac:dyDescent="0.2">
      <c r="A286" t="s">
        <v>1111</v>
      </c>
      <c r="B286" t="s">
        <v>692</v>
      </c>
      <c r="C286" s="6" t="s">
        <v>29</v>
      </c>
      <c r="D286" s="5">
        <v>35273</v>
      </c>
      <c r="E286">
        <v>982</v>
      </c>
      <c r="F286" s="5">
        <v>44596</v>
      </c>
      <c r="G286" s="2">
        <v>91</v>
      </c>
      <c r="H286" s="2" t="str">
        <f t="shared" si="24"/>
        <v>Matt SMITH5000m</v>
      </c>
      <c r="I286" s="2">
        <f t="shared" si="25"/>
        <v>982</v>
      </c>
      <c r="J286" s="136" cm="1">
        <f t="array" ref="J286">MAX(IF($H$3:$H$4000=$H286,$I$3:$I$4000))</f>
        <v>982</v>
      </c>
      <c r="K286" s="2" t="str">
        <v>AUS</v>
      </c>
      <c r="L286" t="str">
        <v>Ben CHAMBERLAIN</v>
      </c>
      <c r="M286" s="94" t="str">
        <v>5000m</v>
      </c>
      <c r="N286" s="94">
        <v>35891</v>
      </c>
      <c r="O286" s="94" t="str">
        <f t="shared" si="26"/>
        <v>Ben CHAMBERLAIN5000m</v>
      </c>
      <c r="P286" s="2">
        <f t="shared" si="27"/>
        <v>978</v>
      </c>
      <c r="Q286" s="79">
        <f t="shared" si="28"/>
        <v>184</v>
      </c>
      <c r="R286" s="79">
        <f t="shared" si="29"/>
        <v>39</v>
      </c>
    </row>
    <row r="287" spans="1:18" x14ac:dyDescent="0.2">
      <c r="A287" t="s">
        <v>1111</v>
      </c>
      <c r="B287" t="s">
        <v>690</v>
      </c>
      <c r="C287" s="5" t="s">
        <v>29</v>
      </c>
      <c r="D287" s="5">
        <v>35891</v>
      </c>
      <c r="E287">
        <v>978</v>
      </c>
      <c r="F287" s="5">
        <v>44596</v>
      </c>
      <c r="G287" s="2">
        <v>99</v>
      </c>
      <c r="H287" s="2" t="str">
        <f t="shared" si="24"/>
        <v>Ben CHAMBERLAIN5000m</v>
      </c>
      <c r="I287" s="2">
        <f t="shared" si="25"/>
        <v>978</v>
      </c>
      <c r="J287" s="136" cm="1">
        <f t="array" ref="J287">MAX(IF($H$3:$H$4000=$H287,$I$3:$I$4000))</f>
        <v>978</v>
      </c>
      <c r="K287" s="2" t="str">
        <v>AUS</v>
      </c>
      <c r="L287" t="str">
        <v>Alex PERIN</v>
      </c>
      <c r="M287" s="94" t="str">
        <v>high-jump</v>
      </c>
      <c r="N287" s="94">
        <v>38317</v>
      </c>
      <c r="O287" s="94" t="str">
        <f t="shared" si="26"/>
        <v>Alex PERINhigh-jump</v>
      </c>
      <c r="P287" s="2">
        <f t="shared" si="27"/>
        <v>993</v>
      </c>
      <c r="Q287" s="79">
        <f t="shared" si="28"/>
        <v>108</v>
      </c>
      <c r="R287" s="79">
        <f t="shared" si="29"/>
        <v>18</v>
      </c>
    </row>
    <row r="288" spans="1:18" x14ac:dyDescent="0.2">
      <c r="A288" t="s">
        <v>1111</v>
      </c>
      <c r="B288" s="5" t="s">
        <v>766</v>
      </c>
      <c r="C288" s="5" t="s">
        <v>35</v>
      </c>
      <c r="D288" s="5">
        <v>38317</v>
      </c>
      <c r="E288">
        <v>984</v>
      </c>
      <c r="F288" s="5">
        <v>44596</v>
      </c>
      <c r="G288" s="2">
        <v>43</v>
      </c>
      <c r="H288" s="2" t="str">
        <f t="shared" si="24"/>
        <v>Alex PERINhigh-jump</v>
      </c>
      <c r="I288" s="2">
        <f t="shared" si="25"/>
        <v>984</v>
      </c>
      <c r="J288" s="136" cm="1">
        <f t="array" ref="J288">MAX(IF($H$3:$H$4000=$H288,$I$3:$I$4000))</f>
        <v>993</v>
      </c>
      <c r="K288" s="2" t="str">
        <v>AUS</v>
      </c>
      <c r="L288" t="str">
        <v>Connor DIFFEY</v>
      </c>
      <c r="M288" s="94" t="str">
        <v>200m</v>
      </c>
      <c r="N288" s="94">
        <v>34998</v>
      </c>
      <c r="O288" s="94" t="str">
        <f t="shared" si="26"/>
        <v>Connor DIFFEY200m</v>
      </c>
      <c r="P288" s="2">
        <f t="shared" si="27"/>
        <v>1109</v>
      </c>
      <c r="Q288" s="79">
        <f t="shared" si="28"/>
        <v>69</v>
      </c>
      <c r="R288" s="79">
        <f t="shared" si="29"/>
        <v>3</v>
      </c>
    </row>
    <row r="289" spans="1:18" x14ac:dyDescent="0.2">
      <c r="A289" t="s">
        <v>1111</v>
      </c>
      <c r="B289" t="s">
        <v>553</v>
      </c>
      <c r="C289" s="5" t="s">
        <v>25</v>
      </c>
      <c r="D289" s="5">
        <v>34998</v>
      </c>
      <c r="E289">
        <v>1088</v>
      </c>
      <c r="F289" s="5">
        <v>44591</v>
      </c>
      <c r="G289" s="2">
        <v>25</v>
      </c>
      <c r="H289" s="2" t="str">
        <f t="shared" si="24"/>
        <v>Connor DIFFEY200m</v>
      </c>
      <c r="I289" s="2">
        <f t="shared" si="25"/>
        <v>1088</v>
      </c>
      <c r="J289" s="136" cm="1">
        <f t="array" ref="J289">MAX(IF($H$3:$H$4000=$H289,$I$3:$I$4000))</f>
        <v>1109</v>
      </c>
      <c r="K289" s="2" t="str">
        <v>AUS</v>
      </c>
      <c r="L289" t="str">
        <v>Cooper SHERMAN</v>
      </c>
      <c r="M289" s="94" t="str">
        <v>200m</v>
      </c>
      <c r="N289" s="94">
        <v>44671</v>
      </c>
      <c r="O289" s="94" t="str">
        <f t="shared" si="26"/>
        <v>Cooper SHERMAN200m</v>
      </c>
      <c r="P289" s="2">
        <f t="shared" si="27"/>
        <v>1051</v>
      </c>
      <c r="Q289" s="79">
        <f t="shared" si="28"/>
        <v>148</v>
      </c>
      <c r="R289" s="79">
        <f t="shared" si="29"/>
        <v>18</v>
      </c>
    </row>
    <row r="290" spans="1:18" x14ac:dyDescent="0.2">
      <c r="A290" t="s">
        <v>1111</v>
      </c>
      <c r="B290" t="s">
        <v>548</v>
      </c>
      <c r="C290" s="5" t="s">
        <v>25</v>
      </c>
      <c r="D290" s="5">
        <v>44671</v>
      </c>
      <c r="E290">
        <v>1051</v>
      </c>
      <c r="F290" s="5">
        <v>44591</v>
      </c>
      <c r="G290" s="2">
        <v>64</v>
      </c>
      <c r="H290" s="2" t="str">
        <f t="shared" si="24"/>
        <v>Cooper SHERMAN200m</v>
      </c>
      <c r="I290" s="2">
        <f t="shared" si="25"/>
        <v>1051</v>
      </c>
      <c r="J290" s="136" cm="1">
        <f t="array" ref="J290">MAX(IF($H$3:$H$4000=$H290,$I$3:$I$4000))</f>
        <v>1051</v>
      </c>
      <c r="K290" s="2" t="str">
        <v>AUS</v>
      </c>
      <c r="L290" t="str">
        <v>Cameron SEARLE</v>
      </c>
      <c r="M290" s="94" t="str">
        <v>200m</v>
      </c>
      <c r="N290" s="94">
        <v>36355</v>
      </c>
      <c r="O290" s="94" t="str">
        <f t="shared" si="26"/>
        <v>Cameron SEARLE200m</v>
      </c>
      <c r="P290" s="2">
        <f t="shared" si="27"/>
        <v>1049</v>
      </c>
      <c r="Q290" s="79">
        <f t="shared" si="28"/>
        <v>151</v>
      </c>
      <c r="R290" s="79">
        <f t="shared" si="29"/>
        <v>19</v>
      </c>
    </row>
    <row r="291" spans="1:18" x14ac:dyDescent="0.2">
      <c r="A291" t="s">
        <v>1111</v>
      </c>
      <c r="B291" t="s">
        <v>561</v>
      </c>
      <c r="C291" s="5" t="s">
        <v>25</v>
      </c>
      <c r="D291" s="5">
        <v>36355</v>
      </c>
      <c r="E291">
        <v>1049</v>
      </c>
      <c r="F291" s="5">
        <v>44591</v>
      </c>
      <c r="G291" s="2">
        <v>76</v>
      </c>
      <c r="H291" s="2" t="str">
        <f t="shared" si="24"/>
        <v>Cameron SEARLE200m</v>
      </c>
      <c r="I291" s="2">
        <f t="shared" si="25"/>
        <v>1049</v>
      </c>
      <c r="J291" s="136" cm="1">
        <f t="array" ref="J291">MAX(IF($H$3:$H$4000=$H291,$I$3:$I$4000))</f>
        <v>1049</v>
      </c>
      <c r="K291" s="2" t="str">
        <v>AUS</v>
      </c>
      <c r="L291" t="str">
        <v>Will ROBERTS</v>
      </c>
      <c r="M291" s="94" t="str">
        <v>200m</v>
      </c>
      <c r="N291" s="94">
        <v>36427</v>
      </c>
      <c r="O291" s="94" t="str">
        <f t="shared" si="26"/>
        <v>Will ROBERTS200m</v>
      </c>
      <c r="P291" s="2">
        <f t="shared" si="27"/>
        <v>1043</v>
      </c>
      <c r="Q291" s="79">
        <f t="shared" si="28"/>
        <v>164</v>
      </c>
      <c r="R291" s="79">
        <f t="shared" si="29"/>
        <v>23</v>
      </c>
    </row>
    <row r="292" spans="1:18" x14ac:dyDescent="0.2">
      <c r="A292" t="s">
        <v>1111</v>
      </c>
      <c r="B292" t="s">
        <v>507</v>
      </c>
      <c r="C292" s="5" t="s">
        <v>25</v>
      </c>
      <c r="D292" s="5">
        <v>36427</v>
      </c>
      <c r="E292">
        <v>1043</v>
      </c>
      <c r="F292" s="5">
        <v>44591</v>
      </c>
      <c r="G292" s="2">
        <v>91</v>
      </c>
      <c r="H292" s="2" t="str">
        <f t="shared" si="24"/>
        <v>Will ROBERTS200m</v>
      </c>
      <c r="I292" s="2">
        <f t="shared" si="25"/>
        <v>1043</v>
      </c>
      <c r="J292" s="136" cm="1">
        <f t="array" ref="J292">MAX(IF($H$3:$H$4000=$H292,$I$3:$I$4000))</f>
        <v>1043</v>
      </c>
      <c r="K292" s="2" t="str">
        <v>AUS</v>
      </c>
      <c r="L292" t="str">
        <v>Aidan MURPHY</v>
      </c>
      <c r="M292" s="94" t="str">
        <v>100m</v>
      </c>
      <c r="N292" s="94">
        <v>37908</v>
      </c>
      <c r="O292" s="94" t="str">
        <f t="shared" si="26"/>
        <v>Aidan MURPHY100m</v>
      </c>
      <c r="P292" s="2">
        <f t="shared" si="27"/>
        <v>1089</v>
      </c>
      <c r="Q292" s="79">
        <f t="shared" si="28"/>
        <v>125</v>
      </c>
      <c r="R292" s="79">
        <f t="shared" si="29"/>
        <v>10</v>
      </c>
    </row>
    <row r="293" spans="1:18" x14ac:dyDescent="0.2">
      <c r="A293" t="s">
        <v>1111</v>
      </c>
      <c r="B293" t="s">
        <v>515</v>
      </c>
      <c r="C293" s="5" t="s">
        <v>2</v>
      </c>
      <c r="D293" s="5">
        <v>37908</v>
      </c>
      <c r="E293">
        <v>1089</v>
      </c>
      <c r="F293" s="5">
        <v>44590</v>
      </c>
      <c r="G293" s="2">
        <v>47</v>
      </c>
      <c r="H293" s="2" t="str">
        <f t="shared" si="24"/>
        <v>Aidan MURPHY100m</v>
      </c>
      <c r="I293" s="2">
        <f t="shared" si="25"/>
        <v>1089</v>
      </c>
      <c r="J293" s="136" cm="1">
        <f t="array" ref="J293">MAX(IF($H$3:$H$4000=$H293,$I$3:$I$4000))</f>
        <v>1089</v>
      </c>
      <c r="K293" s="2" t="str">
        <v>AUS</v>
      </c>
      <c r="L293" t="str">
        <v>Cameron SEARLE</v>
      </c>
      <c r="M293" s="94" t="str">
        <v>400m</v>
      </c>
      <c r="N293" s="94">
        <v>36355</v>
      </c>
      <c r="O293" s="94" t="str">
        <f t="shared" si="26"/>
        <v>Cameron SEARLE400m</v>
      </c>
      <c r="P293" s="2">
        <f t="shared" si="27"/>
        <v>1105</v>
      </c>
      <c r="Q293" s="79">
        <f t="shared" si="28"/>
        <v>74</v>
      </c>
      <c r="R293" s="79">
        <f t="shared" si="29"/>
        <v>3</v>
      </c>
    </row>
    <row r="294" spans="1:18" x14ac:dyDescent="0.2">
      <c r="A294" t="s">
        <v>1111</v>
      </c>
      <c r="B294" t="s">
        <v>561</v>
      </c>
      <c r="C294" s="5" t="s">
        <v>26</v>
      </c>
      <c r="D294" s="5">
        <v>36355</v>
      </c>
      <c r="E294">
        <v>1105</v>
      </c>
      <c r="F294" s="5">
        <v>44590</v>
      </c>
      <c r="G294" s="2">
        <v>18</v>
      </c>
      <c r="H294" s="2" t="str">
        <f t="shared" si="24"/>
        <v>Cameron SEARLE400m</v>
      </c>
      <c r="I294" s="2">
        <f t="shared" si="25"/>
        <v>1105</v>
      </c>
      <c r="J294" s="136" cm="1">
        <f t="array" ref="J294">MAX(IF($H$3:$H$4000=$H294,$I$3:$I$4000))</f>
        <v>1105</v>
      </c>
      <c r="K294" s="2" t="str">
        <v>AUS</v>
      </c>
      <c r="L294" t="str">
        <v>Tom WILLEMS</v>
      </c>
      <c r="M294" s="94" t="str">
        <v>400m</v>
      </c>
      <c r="N294" s="94">
        <v>36818</v>
      </c>
      <c r="O294" s="94" t="str">
        <f t="shared" si="26"/>
        <v>Tom WILLEMS400m</v>
      </c>
      <c r="P294" s="2">
        <f t="shared" si="27"/>
        <v>1075</v>
      </c>
      <c r="Q294" s="79">
        <f t="shared" si="28"/>
        <v>120</v>
      </c>
      <c r="R294" s="79">
        <f t="shared" si="29"/>
        <v>8</v>
      </c>
    </row>
    <row r="295" spans="1:18" x14ac:dyDescent="0.2">
      <c r="A295" t="s">
        <v>1111</v>
      </c>
      <c r="B295" t="s">
        <v>559</v>
      </c>
      <c r="C295" s="5" t="s">
        <v>26</v>
      </c>
      <c r="D295" s="5">
        <v>36818</v>
      </c>
      <c r="E295">
        <v>1075</v>
      </c>
      <c r="F295" s="5">
        <v>44590</v>
      </c>
      <c r="G295" s="2">
        <v>43</v>
      </c>
      <c r="H295" s="2" t="str">
        <f t="shared" si="24"/>
        <v>Tom WILLEMS400m</v>
      </c>
      <c r="I295" s="2">
        <f t="shared" si="25"/>
        <v>1075</v>
      </c>
      <c r="J295" s="136" cm="1">
        <f t="array" ref="J295">MAX(IF($H$3:$H$4000=$H295,$I$3:$I$4000))</f>
        <v>1075</v>
      </c>
      <c r="K295" s="2" t="str">
        <v>AUS</v>
      </c>
      <c r="L295" t="str">
        <v>Joshua ATKINSON</v>
      </c>
      <c r="M295" s="94" t="str">
        <v>400m</v>
      </c>
      <c r="N295" s="94">
        <v>37766</v>
      </c>
      <c r="O295" s="94" t="str">
        <f t="shared" si="26"/>
        <v>Joshua ATKINSON400m</v>
      </c>
      <c r="P295" s="2">
        <f t="shared" si="27"/>
        <v>1071</v>
      </c>
      <c r="Q295" s="79">
        <f t="shared" si="28"/>
        <v>125</v>
      </c>
      <c r="R295" s="79">
        <f t="shared" si="29"/>
        <v>9</v>
      </c>
    </row>
    <row r="296" spans="1:18" x14ac:dyDescent="0.2">
      <c r="A296" t="s">
        <v>1111</v>
      </c>
      <c r="B296" t="s">
        <v>582</v>
      </c>
      <c r="C296" s="5" t="s">
        <v>26</v>
      </c>
      <c r="D296" s="6">
        <v>37766</v>
      </c>
      <c r="E296">
        <v>1071</v>
      </c>
      <c r="F296" s="5">
        <v>44590</v>
      </c>
      <c r="G296" s="2">
        <v>49</v>
      </c>
      <c r="H296" s="2" t="str">
        <f t="shared" si="24"/>
        <v>Joshua ATKINSON400m</v>
      </c>
      <c r="I296" s="2">
        <f t="shared" si="25"/>
        <v>1071</v>
      </c>
      <c r="J296" s="136" cm="1">
        <f t="array" ref="J296">MAX(IF($H$3:$H$4000=$H296,$I$3:$I$4000))</f>
        <v>1071</v>
      </c>
      <c r="K296" s="2" t="str">
        <v>AUS</v>
      </c>
      <c r="L296" t="str">
        <v>Aidan MURPHY</v>
      </c>
      <c r="M296" s="94" t="str">
        <v>400m</v>
      </c>
      <c r="N296" s="94">
        <v>37908</v>
      </c>
      <c r="O296" s="94" t="str">
        <f t="shared" si="26"/>
        <v>Aidan MURPHY400m</v>
      </c>
      <c r="P296" s="2">
        <f t="shared" si="27"/>
        <v>1091</v>
      </c>
      <c r="Q296" s="79">
        <f t="shared" si="28"/>
        <v>110</v>
      </c>
      <c r="R296" s="79">
        <f t="shared" si="29"/>
        <v>7</v>
      </c>
    </row>
    <row r="297" spans="1:18" x14ac:dyDescent="0.2">
      <c r="A297" t="s">
        <v>1111</v>
      </c>
      <c r="B297" t="s">
        <v>515</v>
      </c>
      <c r="C297" s="5" t="s">
        <v>26</v>
      </c>
      <c r="D297" s="5">
        <v>37908</v>
      </c>
      <c r="E297">
        <v>1056</v>
      </c>
      <c r="F297" s="5">
        <v>44590</v>
      </c>
      <c r="G297" s="2">
        <v>64</v>
      </c>
      <c r="H297" s="2" t="str">
        <f t="shared" si="24"/>
        <v>Aidan MURPHY400m</v>
      </c>
      <c r="I297" s="2">
        <f t="shared" si="25"/>
        <v>1056</v>
      </c>
      <c r="J297" s="136" cm="1">
        <f t="array" ref="J297">MAX(IF($H$3:$H$4000=$H297,$I$3:$I$4000))</f>
        <v>1091</v>
      </c>
      <c r="K297" s="2" t="str">
        <v>AUS</v>
      </c>
      <c r="L297" t="str">
        <v>Conor FRY</v>
      </c>
      <c r="M297" s="94" t="str">
        <v>400m</v>
      </c>
      <c r="N297" s="94">
        <v>35845</v>
      </c>
      <c r="O297" s="94" t="str">
        <f t="shared" si="26"/>
        <v>Conor FRY400m</v>
      </c>
      <c r="P297" s="2">
        <f t="shared" si="27"/>
        <v>1050</v>
      </c>
      <c r="Q297" s="79">
        <f t="shared" si="28"/>
        <v>142</v>
      </c>
      <c r="R297" s="79">
        <f t="shared" si="29"/>
        <v>11</v>
      </c>
    </row>
    <row r="298" spans="1:18" x14ac:dyDescent="0.2">
      <c r="A298" t="s">
        <v>1111</v>
      </c>
      <c r="B298" t="s">
        <v>585</v>
      </c>
      <c r="C298" s="5" t="s">
        <v>26</v>
      </c>
      <c r="D298" s="5">
        <v>35845</v>
      </c>
      <c r="E298">
        <v>1050</v>
      </c>
      <c r="F298" s="5">
        <v>44590</v>
      </c>
      <c r="G298" s="2">
        <v>75</v>
      </c>
      <c r="H298" s="2" t="str">
        <f t="shared" si="24"/>
        <v>Conor FRY400m</v>
      </c>
      <c r="I298" s="2">
        <f t="shared" si="25"/>
        <v>1050</v>
      </c>
      <c r="J298" s="136" cm="1">
        <f t="array" ref="J298">MAX(IF($H$3:$H$4000=$H298,$I$3:$I$4000))</f>
        <v>1050</v>
      </c>
      <c r="K298" s="2" t="str">
        <v>AUS</v>
      </c>
      <c r="L298" t="str">
        <v>Nathan PEARCE</v>
      </c>
      <c r="M298" s="94" t="str">
        <v>3000msc</v>
      </c>
      <c r="N298" s="94">
        <v>35217</v>
      </c>
      <c r="O298" s="94" t="str">
        <f t="shared" si="26"/>
        <v>Nathan PEARCE3000msc</v>
      </c>
      <c r="P298" s="2">
        <f t="shared" si="27"/>
        <v>912</v>
      </c>
      <c r="Q298" s="79">
        <f t="shared" si="28"/>
        <v>157</v>
      </c>
      <c r="R298" s="79">
        <f t="shared" si="29"/>
        <v>20</v>
      </c>
    </row>
    <row r="299" spans="1:18" x14ac:dyDescent="0.2">
      <c r="A299" t="s">
        <v>1111</v>
      </c>
      <c r="B299" t="s">
        <v>1017</v>
      </c>
      <c r="C299" s="6" t="s">
        <v>34</v>
      </c>
      <c r="D299" s="6">
        <v>35217</v>
      </c>
      <c r="E299">
        <v>912</v>
      </c>
      <c r="F299" s="5">
        <v>44590</v>
      </c>
      <c r="G299" s="2">
        <v>90</v>
      </c>
      <c r="H299" s="2" t="str">
        <f t="shared" si="24"/>
        <v>Nathan PEARCE3000msc</v>
      </c>
      <c r="I299" s="2">
        <f t="shared" si="25"/>
        <v>912</v>
      </c>
      <c r="J299" s="136" cm="1">
        <f t="array" ref="J299">MAX(IF($H$3:$H$4000=$H299,$I$3:$I$4000))</f>
        <v>912</v>
      </c>
      <c r="K299" s="2" t="str">
        <v>AUS</v>
      </c>
      <c r="L299" t="str">
        <v>Michael KERNAHAN</v>
      </c>
      <c r="M299" s="94" t="str">
        <v>10000m</v>
      </c>
      <c r="N299" s="94">
        <v>35193</v>
      </c>
      <c r="O299" s="94" t="str">
        <f t="shared" si="26"/>
        <v>Michael KERNAHAN10000m</v>
      </c>
      <c r="P299" s="2">
        <f t="shared" si="27"/>
        <v>962</v>
      </c>
      <c r="Q299" s="79">
        <f t="shared" si="28"/>
        <v>178</v>
      </c>
      <c r="R299" s="79">
        <f t="shared" si="29"/>
        <v>13</v>
      </c>
    </row>
    <row r="300" spans="1:18" x14ac:dyDescent="0.2">
      <c r="A300" t="s">
        <v>1111</v>
      </c>
      <c r="B300" t="s">
        <v>712</v>
      </c>
      <c r="C300" s="5" t="s">
        <v>30</v>
      </c>
      <c r="D300" s="5">
        <v>35193</v>
      </c>
      <c r="E300">
        <v>962</v>
      </c>
      <c r="F300" s="5">
        <v>44590</v>
      </c>
      <c r="G300" s="2">
        <v>92</v>
      </c>
      <c r="H300" s="2" t="str">
        <f t="shared" si="24"/>
        <v>Michael KERNAHAN10000m</v>
      </c>
      <c r="I300" s="2">
        <f t="shared" si="25"/>
        <v>962</v>
      </c>
      <c r="J300" s="136" cm="1">
        <f t="array" ref="J300">MAX(IF($H$3:$H$4000=$H300,$I$3:$I$4000))</f>
        <v>962</v>
      </c>
      <c r="K300" s="2" t="str">
        <v>AUS</v>
      </c>
      <c r="L300" t="str">
        <v>Kipchumba LANGAT</v>
      </c>
      <c r="M300" s="94" t="str">
        <v>triple-jump</v>
      </c>
      <c r="N300" s="94">
        <v>44671</v>
      </c>
      <c r="O300" s="94" t="str">
        <f t="shared" si="26"/>
        <v>Kipchumba LANGATtriple-jump</v>
      </c>
      <c r="P300" s="2">
        <f t="shared" si="27"/>
        <v>922</v>
      </c>
      <c r="Q300" s="79">
        <f t="shared" si="28"/>
        <v>137</v>
      </c>
      <c r="R300" s="79">
        <f t="shared" si="29"/>
        <v>13</v>
      </c>
    </row>
    <row r="301" spans="1:18" x14ac:dyDescent="0.2">
      <c r="A301" t="s">
        <v>1111</v>
      </c>
      <c r="B301" t="s">
        <v>1035</v>
      </c>
      <c r="C301" s="5" t="s">
        <v>38</v>
      </c>
      <c r="D301" s="5">
        <v>44671</v>
      </c>
      <c r="E301">
        <v>922</v>
      </c>
      <c r="F301" s="5">
        <v>44590</v>
      </c>
      <c r="G301" s="2">
        <v>70</v>
      </c>
      <c r="H301" s="2" t="str">
        <f t="shared" si="24"/>
        <v>Kipchumba LANGATtriple-jump</v>
      </c>
      <c r="I301" s="2">
        <f t="shared" si="25"/>
        <v>922</v>
      </c>
      <c r="J301" s="136" cm="1">
        <f t="array" ref="J301">MAX(IF($H$3:$H$4000=$H301,$I$3:$I$4000))</f>
        <v>922</v>
      </c>
      <c r="K301" s="2" t="str">
        <v>AUS</v>
      </c>
      <c r="L301" t="str">
        <v>Samuel MCDONALD</v>
      </c>
      <c r="M301" s="94" t="str">
        <v>pole-vault</v>
      </c>
      <c r="N301" s="94">
        <v>1999</v>
      </c>
      <c r="O301" s="94" t="str">
        <f t="shared" si="26"/>
        <v>Samuel MCDONALDpole-vault</v>
      </c>
      <c r="P301" s="2">
        <f t="shared" si="27"/>
        <v>886</v>
      </c>
      <c r="Q301" s="79">
        <f t="shared" si="28"/>
        <v>114</v>
      </c>
      <c r="R301" s="79">
        <f t="shared" si="29"/>
        <v>28</v>
      </c>
    </row>
    <row r="302" spans="1:18" x14ac:dyDescent="0.2">
      <c r="A302" t="s">
        <v>1111</v>
      </c>
      <c r="B302" t="s">
        <v>1046</v>
      </c>
      <c r="C302" s="6" t="s">
        <v>36</v>
      </c>
      <c r="D302" s="5">
        <v>1999</v>
      </c>
      <c r="E302">
        <v>886</v>
      </c>
      <c r="F302" s="5">
        <v>44590</v>
      </c>
      <c r="G302" s="2">
        <v>60</v>
      </c>
      <c r="H302" s="2" t="str">
        <f t="shared" si="24"/>
        <v>Samuel MCDONALDpole-vault</v>
      </c>
      <c r="I302" s="2">
        <f t="shared" si="25"/>
        <v>886</v>
      </c>
      <c r="J302" s="136" cm="1">
        <f t="array" ref="J302">MAX(IF($H$3:$H$4000=$H302,$I$3:$I$4000))</f>
        <v>886</v>
      </c>
      <c r="K302" s="2" t="str">
        <v>AUS</v>
      </c>
      <c r="L302" t="str">
        <v>Luke GRAVES</v>
      </c>
      <c r="M302" s="94" t="str">
        <v>1500m</v>
      </c>
      <c r="N302" s="94">
        <v>36237</v>
      </c>
      <c r="O302" s="94" t="str">
        <f t="shared" si="26"/>
        <v>Luke GRAVES1500m</v>
      </c>
      <c r="P302" s="2">
        <f t="shared" si="27"/>
        <v>1041</v>
      </c>
      <c r="Q302" s="79">
        <f t="shared" si="28"/>
        <v>149</v>
      </c>
      <c r="R302" s="79">
        <f t="shared" si="29"/>
        <v>32</v>
      </c>
    </row>
    <row r="303" spans="1:18" x14ac:dyDescent="0.2">
      <c r="A303" t="s">
        <v>1111</v>
      </c>
      <c r="B303" t="s">
        <v>1013</v>
      </c>
      <c r="C303" s="5" t="s">
        <v>28</v>
      </c>
      <c r="D303" s="5">
        <v>36237</v>
      </c>
      <c r="E303">
        <v>1041</v>
      </c>
      <c r="F303" s="5">
        <v>44589</v>
      </c>
      <c r="G303" s="2">
        <v>66</v>
      </c>
      <c r="H303" s="2" t="str">
        <f t="shared" si="24"/>
        <v>Luke GRAVES1500m</v>
      </c>
      <c r="I303" s="2">
        <f t="shared" si="25"/>
        <v>1041</v>
      </c>
      <c r="J303" s="136" cm="1">
        <f t="array" ref="J303">MAX(IF($H$3:$H$4000=$H303,$I$3:$I$4000))</f>
        <v>1041</v>
      </c>
      <c r="K303" s="2" t="str">
        <v>AUS</v>
      </c>
      <c r="L303" t="str">
        <v>Conor FRY</v>
      </c>
      <c r="M303" s="94" t="str">
        <v>400mh</v>
      </c>
      <c r="N303" s="94">
        <v>35845</v>
      </c>
      <c r="O303" s="94" t="str">
        <f t="shared" si="26"/>
        <v>Conor FRY400mh</v>
      </c>
      <c r="P303" s="2">
        <f t="shared" si="27"/>
        <v>1089</v>
      </c>
      <c r="Q303" s="79">
        <f t="shared" si="28"/>
        <v>49</v>
      </c>
      <c r="R303" s="79">
        <f t="shared" si="29"/>
        <v>2</v>
      </c>
    </row>
    <row r="304" spans="1:18" x14ac:dyDescent="0.2">
      <c r="A304" t="s">
        <v>1111</v>
      </c>
      <c r="B304" t="s">
        <v>585</v>
      </c>
      <c r="C304" s="5" t="s">
        <v>33</v>
      </c>
      <c r="D304" s="5">
        <v>35845</v>
      </c>
      <c r="E304">
        <v>1089</v>
      </c>
      <c r="F304" s="5">
        <v>44589</v>
      </c>
      <c r="G304" s="2">
        <v>17</v>
      </c>
      <c r="H304" s="2" t="str">
        <f t="shared" si="24"/>
        <v>Conor FRY400mh</v>
      </c>
      <c r="I304" s="2">
        <f t="shared" si="25"/>
        <v>1089</v>
      </c>
      <c r="J304" s="136" cm="1">
        <f t="array" ref="J304">MAX(IF($H$3:$H$4000=$H304,$I$3:$I$4000))</f>
        <v>1089</v>
      </c>
      <c r="K304" s="2" t="str">
        <v>AUS</v>
      </c>
      <c r="L304" t="str">
        <v>Angus PROUDFOOT</v>
      </c>
      <c r="M304" s="94" t="str">
        <v>400mh</v>
      </c>
      <c r="N304" s="94">
        <v>35856</v>
      </c>
      <c r="O304" s="94" t="str">
        <f t="shared" si="26"/>
        <v>Angus PROUDFOOT400mh</v>
      </c>
      <c r="P304" s="2">
        <f t="shared" si="27"/>
        <v>1071</v>
      </c>
      <c r="Q304" s="79">
        <f t="shared" si="28"/>
        <v>64</v>
      </c>
      <c r="R304" s="79">
        <f t="shared" si="29"/>
        <v>3</v>
      </c>
    </row>
    <row r="305" spans="1:18" x14ac:dyDescent="0.2">
      <c r="A305" t="s">
        <v>1111</v>
      </c>
      <c r="B305" t="s">
        <v>722</v>
      </c>
      <c r="C305" s="5" t="s">
        <v>33</v>
      </c>
      <c r="D305" s="5">
        <v>35856</v>
      </c>
      <c r="E305">
        <v>1015</v>
      </c>
      <c r="F305" s="5">
        <v>44589</v>
      </c>
      <c r="G305" s="2">
        <v>50</v>
      </c>
      <c r="H305" s="2" t="str">
        <f t="shared" si="24"/>
        <v>Angus PROUDFOOT400mh</v>
      </c>
      <c r="I305" s="2">
        <f t="shared" si="25"/>
        <v>1015</v>
      </c>
      <c r="J305" s="136" cm="1">
        <f t="array" ref="J305">MAX(IF($H$3:$H$4000=$H305,$I$3:$I$4000))</f>
        <v>1071</v>
      </c>
      <c r="K305" s="2" t="str">
        <v>AUS</v>
      </c>
      <c r="L305" t="str">
        <v>Sam HURWOOD</v>
      </c>
      <c r="M305" s="94" t="str">
        <v>400mh</v>
      </c>
      <c r="N305" s="94">
        <v>36957</v>
      </c>
      <c r="O305" s="94" t="str">
        <f t="shared" si="26"/>
        <v>Sam HURWOOD400mh</v>
      </c>
      <c r="P305" s="2">
        <f t="shared" si="27"/>
        <v>983</v>
      </c>
      <c r="Q305" s="79">
        <f t="shared" si="28"/>
        <v>131</v>
      </c>
      <c r="R305" s="79">
        <f t="shared" si="29"/>
        <v>12</v>
      </c>
    </row>
    <row r="306" spans="1:18" x14ac:dyDescent="0.2">
      <c r="A306" t="s">
        <v>1111</v>
      </c>
      <c r="B306" t="s">
        <v>857</v>
      </c>
      <c r="C306" s="5" t="s">
        <v>33</v>
      </c>
      <c r="D306" s="5">
        <v>36957</v>
      </c>
      <c r="E306">
        <v>983</v>
      </c>
      <c r="F306" s="5">
        <v>44589</v>
      </c>
      <c r="G306" s="2">
        <v>68</v>
      </c>
      <c r="H306" s="2" t="str">
        <f t="shared" si="24"/>
        <v>Sam HURWOOD400mh</v>
      </c>
      <c r="I306" s="2">
        <f t="shared" si="25"/>
        <v>983</v>
      </c>
      <c r="J306" s="136" cm="1">
        <f t="array" ref="J306">MAX(IF($H$3:$H$4000=$H306,$I$3:$I$4000))</f>
        <v>983</v>
      </c>
      <c r="K306" s="2" t="str">
        <v>AUS</v>
      </c>
      <c r="L306" t="str">
        <v>David MCNEILL</v>
      </c>
      <c r="M306" s="94" t="str">
        <v>10000m</v>
      </c>
      <c r="N306" s="94">
        <v>31691</v>
      </c>
      <c r="O306" s="94" t="str">
        <f t="shared" si="26"/>
        <v>David MCNEILL10000m</v>
      </c>
      <c r="P306" s="2">
        <f t="shared" si="27"/>
        <v>1106</v>
      </c>
      <c r="Q306" s="79">
        <f t="shared" si="28"/>
        <v>85</v>
      </c>
      <c r="R306" s="79">
        <f t="shared" si="29"/>
        <v>5</v>
      </c>
    </row>
    <row r="307" spans="1:18" x14ac:dyDescent="0.2">
      <c r="A307" t="s">
        <v>1111</v>
      </c>
      <c r="B307" t="s">
        <v>681</v>
      </c>
      <c r="C307" s="5" t="s">
        <v>30</v>
      </c>
      <c r="D307" s="5">
        <v>31691</v>
      </c>
      <c r="E307">
        <v>1098</v>
      </c>
      <c r="F307" s="5">
        <v>44587</v>
      </c>
      <c r="G307" s="2">
        <v>13</v>
      </c>
      <c r="H307" s="2" t="str">
        <f t="shared" si="24"/>
        <v>David MCNEILL10000m</v>
      </c>
      <c r="I307" s="2">
        <f t="shared" si="25"/>
        <v>1098</v>
      </c>
      <c r="J307" s="136" cm="1">
        <f t="array" ref="J307">MAX(IF($H$3:$H$4000=$H307,$I$3:$I$4000))</f>
        <v>1106</v>
      </c>
      <c r="K307" s="2" t="str">
        <v>AUS</v>
      </c>
      <c r="L307" t="str">
        <v>Liam ADAMS</v>
      </c>
      <c r="M307" s="94" t="str">
        <v>10000m</v>
      </c>
      <c r="N307" s="94">
        <v>31659</v>
      </c>
      <c r="O307" s="94" t="str">
        <f t="shared" si="26"/>
        <v>Liam ADAMS10000m</v>
      </c>
      <c r="P307" s="2">
        <f t="shared" si="27"/>
        <v>1062</v>
      </c>
      <c r="Q307" s="79">
        <f t="shared" si="28"/>
        <v>113</v>
      </c>
      <c r="R307" s="79">
        <f t="shared" si="29"/>
        <v>8</v>
      </c>
    </row>
    <row r="308" spans="1:18" x14ac:dyDescent="0.2">
      <c r="A308" t="s">
        <v>1111</v>
      </c>
      <c r="B308" t="s">
        <v>704</v>
      </c>
      <c r="C308" s="5" t="s">
        <v>30</v>
      </c>
      <c r="D308" s="5">
        <v>31659</v>
      </c>
      <c r="E308">
        <v>1062</v>
      </c>
      <c r="F308" s="5">
        <v>44587</v>
      </c>
      <c r="G308" s="2">
        <v>25</v>
      </c>
      <c r="H308" s="2" t="str">
        <f t="shared" si="24"/>
        <v>Liam ADAMS10000m</v>
      </c>
      <c r="I308" s="2">
        <f t="shared" si="25"/>
        <v>1062</v>
      </c>
      <c r="J308" s="136" cm="1">
        <f t="array" ref="J308">MAX(IF($H$3:$H$4000=$H308,$I$3:$I$4000))</f>
        <v>1062</v>
      </c>
      <c r="K308" s="2" t="str">
        <v>AUS</v>
      </c>
      <c r="L308" t="str">
        <v>Joel TOBIN-WHITE</v>
      </c>
      <c r="M308" s="94" t="str">
        <v>10000m</v>
      </c>
      <c r="N308" s="94">
        <v>34395</v>
      </c>
      <c r="O308" s="94" t="str">
        <f t="shared" si="26"/>
        <v>Joel TOBIN-WHITE10000m</v>
      </c>
      <c r="P308" s="2">
        <f t="shared" si="27"/>
        <v>1059</v>
      </c>
      <c r="Q308" s="79">
        <f t="shared" si="28"/>
        <v>114</v>
      </c>
      <c r="R308" s="79">
        <f t="shared" si="29"/>
        <v>9</v>
      </c>
    </row>
    <row r="309" spans="1:18" x14ac:dyDescent="0.2">
      <c r="A309" t="s">
        <v>1111</v>
      </c>
      <c r="B309" t="s">
        <v>1023</v>
      </c>
      <c r="C309" s="5" t="s">
        <v>30</v>
      </c>
      <c r="D309" s="5">
        <v>34395</v>
      </c>
      <c r="E309">
        <v>1059</v>
      </c>
      <c r="F309" s="5">
        <v>44587</v>
      </c>
      <c r="G309" s="2">
        <v>26</v>
      </c>
      <c r="H309" s="2" t="str">
        <f t="shared" si="24"/>
        <v>Joel TOBIN-WHITE10000m</v>
      </c>
      <c r="I309" s="2">
        <f t="shared" si="25"/>
        <v>1059</v>
      </c>
      <c r="J309" s="136" cm="1">
        <f t="array" ref="J309">MAX(IF($H$3:$H$4000=$H309,$I$3:$I$4000))</f>
        <v>1059</v>
      </c>
      <c r="K309" s="2" t="str">
        <v>AUS</v>
      </c>
      <c r="L309" t="str">
        <v>Matthew CLARKE</v>
      </c>
      <c r="M309" s="94" t="str">
        <v>10000m</v>
      </c>
      <c r="N309" s="94">
        <v>34818</v>
      </c>
      <c r="O309" s="94" t="str">
        <f t="shared" si="26"/>
        <v>Matthew CLARKE10000m</v>
      </c>
      <c r="P309" s="2">
        <f t="shared" si="27"/>
        <v>1003</v>
      </c>
      <c r="Q309" s="79">
        <f t="shared" si="28"/>
        <v>143</v>
      </c>
      <c r="R309" s="79">
        <f t="shared" si="29"/>
        <v>10</v>
      </c>
    </row>
    <row r="310" spans="1:18" x14ac:dyDescent="0.2">
      <c r="A310" t="s">
        <v>1111</v>
      </c>
      <c r="B310" t="s">
        <v>671</v>
      </c>
      <c r="C310" s="5" t="s">
        <v>30</v>
      </c>
      <c r="D310" s="5">
        <v>34818</v>
      </c>
      <c r="E310">
        <v>1003</v>
      </c>
      <c r="F310" s="5">
        <v>44587</v>
      </c>
      <c r="G310" s="2">
        <v>55</v>
      </c>
      <c r="H310" s="2" t="str">
        <f t="shared" si="24"/>
        <v>Matthew CLARKE10000m</v>
      </c>
      <c r="I310" s="2">
        <f t="shared" si="25"/>
        <v>1003</v>
      </c>
      <c r="J310" s="136" cm="1">
        <f t="array" ref="J310">MAX(IF($H$3:$H$4000=$H310,$I$3:$I$4000))</f>
        <v>1003</v>
      </c>
      <c r="K310" s="2" t="str">
        <v>AUS</v>
      </c>
      <c r="L310" t="str">
        <v>Jack BRUCE</v>
      </c>
      <c r="M310" s="94" t="str">
        <v>10000m</v>
      </c>
      <c r="N310" s="94">
        <v>34577</v>
      </c>
      <c r="O310" s="94" t="str">
        <f t="shared" si="26"/>
        <v>Jack BRUCE10000m</v>
      </c>
      <c r="P310" s="2">
        <f t="shared" si="27"/>
        <v>993</v>
      </c>
      <c r="Q310" s="79">
        <f t="shared" si="28"/>
        <v>151</v>
      </c>
      <c r="R310" s="79">
        <f t="shared" si="29"/>
        <v>11</v>
      </c>
    </row>
    <row r="311" spans="1:18" x14ac:dyDescent="0.2">
      <c r="A311" t="s">
        <v>1111</v>
      </c>
      <c r="B311" t="s">
        <v>703</v>
      </c>
      <c r="C311" s="5" t="s">
        <v>30</v>
      </c>
      <c r="D311" s="5">
        <v>34577</v>
      </c>
      <c r="E311">
        <v>993</v>
      </c>
      <c r="F311" s="5">
        <v>44587</v>
      </c>
      <c r="G311" s="2">
        <v>64</v>
      </c>
      <c r="H311" s="2" t="str">
        <f t="shared" si="24"/>
        <v>Jack BRUCE10000m</v>
      </c>
      <c r="I311" s="2">
        <f t="shared" si="25"/>
        <v>993</v>
      </c>
      <c r="J311" s="136" cm="1">
        <f t="array" ref="J311">MAX(IF($H$3:$H$4000=$H311,$I$3:$I$4000))</f>
        <v>993</v>
      </c>
      <c r="K311" s="2" t="str">
        <v>AUS</v>
      </c>
      <c r="L311" t="str">
        <v>Andre WARING</v>
      </c>
      <c r="M311" s="94" t="str">
        <v>10000m</v>
      </c>
      <c r="N311" s="94">
        <v>34199</v>
      </c>
      <c r="O311" s="94" t="str">
        <f t="shared" si="26"/>
        <v>Andre WARING10000m</v>
      </c>
      <c r="P311" s="2">
        <f t="shared" si="27"/>
        <v>990</v>
      </c>
      <c r="Q311" s="79">
        <f t="shared" si="28"/>
        <v>155</v>
      </c>
      <c r="R311" s="79">
        <f t="shared" si="29"/>
        <v>12</v>
      </c>
    </row>
    <row r="312" spans="1:18" x14ac:dyDescent="0.2">
      <c r="A312" t="s">
        <v>1111</v>
      </c>
      <c r="B312" t="s">
        <v>653</v>
      </c>
      <c r="C312" t="s">
        <v>30</v>
      </c>
      <c r="D312" s="5">
        <v>34199</v>
      </c>
      <c r="E312">
        <v>990</v>
      </c>
      <c r="F312" s="5">
        <v>44587</v>
      </c>
      <c r="G312" s="2">
        <v>67</v>
      </c>
      <c r="H312" s="2" t="str">
        <f t="shared" si="24"/>
        <v>Andre WARING10000m</v>
      </c>
      <c r="I312" s="2">
        <f t="shared" si="25"/>
        <v>990</v>
      </c>
      <c r="J312" s="136" cm="1">
        <f t="array" ref="J312">MAX(IF($H$3:$H$4000=$H312,$I$3:$I$4000))</f>
        <v>990</v>
      </c>
      <c r="K312" s="2" t="str">
        <v>AUS</v>
      </c>
      <c r="L312" t="str">
        <v>Jacob COCKS</v>
      </c>
      <c r="M312" s="94" t="str">
        <v>10000m</v>
      </c>
      <c r="N312" s="94">
        <v>34473</v>
      </c>
      <c r="O312" s="94" t="str">
        <f t="shared" si="26"/>
        <v>Jacob COCKS10000m</v>
      </c>
      <c r="P312" s="2">
        <f t="shared" si="27"/>
        <v>960</v>
      </c>
      <c r="Q312" s="79">
        <f t="shared" si="28"/>
        <v>182</v>
      </c>
      <c r="R312" s="79">
        <f t="shared" si="29"/>
        <v>14</v>
      </c>
    </row>
    <row r="313" spans="1:18" x14ac:dyDescent="0.2">
      <c r="A313" t="s">
        <v>1111</v>
      </c>
      <c r="B313" t="s">
        <v>709</v>
      </c>
      <c r="C313" s="5" t="s">
        <v>30</v>
      </c>
      <c r="D313" s="5">
        <v>34473</v>
      </c>
      <c r="E313">
        <v>960</v>
      </c>
      <c r="F313" s="5">
        <v>44587</v>
      </c>
      <c r="G313" s="2">
        <v>94</v>
      </c>
      <c r="H313" s="2" t="str">
        <f t="shared" si="24"/>
        <v>Jacob COCKS10000m</v>
      </c>
      <c r="I313" s="2">
        <f t="shared" si="25"/>
        <v>960</v>
      </c>
      <c r="J313" s="136" cm="1">
        <f t="array" ref="J313">MAX(IF($H$3:$H$4000=$H313,$I$3:$I$4000))</f>
        <v>960</v>
      </c>
      <c r="K313" s="2" t="str">
        <v>AUS</v>
      </c>
      <c r="L313" t="str">
        <v>Amiru CHANDRASENA</v>
      </c>
      <c r="M313" s="94" t="str">
        <v>long-jump</v>
      </c>
      <c r="N313" s="94">
        <v>37470</v>
      </c>
      <c r="O313" s="94" t="str">
        <f t="shared" si="26"/>
        <v>Amiru CHANDRASENAlong-jump</v>
      </c>
      <c r="P313" s="2">
        <f t="shared" si="27"/>
        <v>1060</v>
      </c>
      <c r="Q313" s="79">
        <f t="shared" si="28"/>
        <v>86</v>
      </c>
      <c r="R313" s="79">
        <f t="shared" si="29"/>
        <v>15</v>
      </c>
    </row>
    <row r="314" spans="1:18" x14ac:dyDescent="0.2">
      <c r="A314" t="s">
        <v>1111</v>
      </c>
      <c r="B314" t="s">
        <v>735</v>
      </c>
      <c r="C314" s="5" t="s">
        <v>37</v>
      </c>
      <c r="D314" s="5">
        <v>37470</v>
      </c>
      <c r="E314">
        <v>1060</v>
      </c>
      <c r="F314" s="5">
        <v>44587</v>
      </c>
      <c r="G314" s="2">
        <v>29</v>
      </c>
      <c r="H314" s="2" t="str">
        <f t="shared" si="24"/>
        <v>Amiru CHANDRASENAlong-jump</v>
      </c>
      <c r="I314" s="2">
        <f t="shared" si="25"/>
        <v>1060</v>
      </c>
      <c r="J314" s="136" cm="1">
        <f t="array" ref="J314">MAX(IF($H$3:$H$4000=$H314,$I$3:$I$4000))</f>
        <v>1060</v>
      </c>
      <c r="K314" s="2" t="str">
        <v>AUS</v>
      </c>
      <c r="L314" t="str">
        <v>Christopher MITREVSKI</v>
      </c>
      <c r="M314" s="94" t="str">
        <v>100m</v>
      </c>
      <c r="N314" s="94">
        <v>35258</v>
      </c>
      <c r="O314" s="94" t="str">
        <f t="shared" si="26"/>
        <v>Christopher MITREVSKI100m</v>
      </c>
      <c r="P314" s="2">
        <f t="shared" si="27"/>
        <v>1115</v>
      </c>
      <c r="Q314" s="79">
        <f t="shared" si="28"/>
        <v>92</v>
      </c>
      <c r="R314" s="79">
        <f t="shared" si="29"/>
        <v>4</v>
      </c>
    </row>
    <row r="315" spans="1:18" x14ac:dyDescent="0.2">
      <c r="A315" t="s">
        <v>1111</v>
      </c>
      <c r="B315" t="s">
        <v>727</v>
      </c>
      <c r="C315" s="5" t="s">
        <v>2</v>
      </c>
      <c r="D315" s="5">
        <v>35258</v>
      </c>
      <c r="E315">
        <v>1115</v>
      </c>
      <c r="F315" s="5">
        <v>44583</v>
      </c>
      <c r="G315" s="2">
        <v>27</v>
      </c>
      <c r="H315" s="2" t="str">
        <f t="shared" si="24"/>
        <v>Christopher MITREVSKI100m</v>
      </c>
      <c r="I315" s="2">
        <f t="shared" si="25"/>
        <v>1115</v>
      </c>
      <c r="J315" s="136" cm="1">
        <f t="array" ref="J315">MAX(IF($H$3:$H$4000=$H315,$I$3:$I$4000))</f>
        <v>1115</v>
      </c>
      <c r="K315" s="2" t="str">
        <v>AUS</v>
      </c>
      <c r="L315" t="str">
        <v>Anas ABU-GANABA</v>
      </c>
      <c r="M315" s="94" t="str">
        <v>200m</v>
      </c>
      <c r="N315" s="94">
        <v>35243</v>
      </c>
      <c r="O315" s="94" t="str">
        <f t="shared" si="26"/>
        <v>Anas ABU-GANABA200m</v>
      </c>
      <c r="P315" s="2">
        <f t="shared" si="27"/>
        <v>1047</v>
      </c>
      <c r="Q315" s="79">
        <f t="shared" si="28"/>
        <v>154</v>
      </c>
      <c r="R315" s="79">
        <f t="shared" si="29"/>
        <v>20</v>
      </c>
    </row>
    <row r="316" spans="1:18" x14ac:dyDescent="0.2">
      <c r="A316" t="s">
        <v>1111</v>
      </c>
      <c r="B316" t="s">
        <v>1005</v>
      </c>
      <c r="C316" s="5" t="s">
        <v>25</v>
      </c>
      <c r="D316" s="6">
        <v>35243</v>
      </c>
      <c r="E316">
        <v>1047</v>
      </c>
      <c r="F316" s="5">
        <v>44583</v>
      </c>
      <c r="G316" s="2">
        <v>70</v>
      </c>
      <c r="H316" s="2" t="str">
        <f t="shared" si="24"/>
        <v>Anas ABU-GANABA200m</v>
      </c>
      <c r="I316" s="2">
        <f t="shared" si="25"/>
        <v>1047</v>
      </c>
      <c r="J316" s="136" cm="1">
        <f t="array" ref="J316">MAX(IF($H$3:$H$4000=$H316,$I$3:$I$4000))</f>
        <v>1047</v>
      </c>
      <c r="K316" s="2" t="str">
        <v>AUS</v>
      </c>
      <c r="L316" t="str">
        <v>Tyler GUNN</v>
      </c>
      <c r="M316" s="94" t="str">
        <v>400m</v>
      </c>
      <c r="N316" s="94">
        <v>36456</v>
      </c>
      <c r="O316" s="94" t="str">
        <f t="shared" si="26"/>
        <v>Tyler GUNN400m</v>
      </c>
      <c r="P316" s="2">
        <f t="shared" si="27"/>
        <v>1044</v>
      </c>
      <c r="Q316" s="79">
        <f t="shared" si="28"/>
        <v>153</v>
      </c>
      <c r="R316" s="79">
        <f t="shared" si="29"/>
        <v>13</v>
      </c>
    </row>
    <row r="317" spans="1:18" x14ac:dyDescent="0.2">
      <c r="A317" t="s">
        <v>1111</v>
      </c>
      <c r="B317" t="s">
        <v>579</v>
      </c>
      <c r="C317" s="5" t="s">
        <v>26</v>
      </c>
      <c r="D317" s="5">
        <v>36456</v>
      </c>
      <c r="E317">
        <v>1044</v>
      </c>
      <c r="F317" s="5">
        <v>44583</v>
      </c>
      <c r="G317" s="2">
        <v>89</v>
      </c>
      <c r="H317" s="2" t="str">
        <f t="shared" si="24"/>
        <v>Tyler GUNN400m</v>
      </c>
      <c r="I317" s="2">
        <f t="shared" si="25"/>
        <v>1044</v>
      </c>
      <c r="J317" s="136" cm="1">
        <f t="array" ref="J317">MAX(IF($H$3:$H$4000=$H317,$I$3:$I$4000))</f>
        <v>1044</v>
      </c>
      <c r="K317" s="2" t="str">
        <v>AUS</v>
      </c>
      <c r="L317" t="str">
        <v>Declan TINGAY</v>
      </c>
      <c r="M317" s="94" t="str">
        <v>20km-race-walking</v>
      </c>
      <c r="N317" s="94">
        <v>36197</v>
      </c>
      <c r="O317" s="94" t="str">
        <f t="shared" si="26"/>
        <v>Declan TINGAY20km-race-walking</v>
      </c>
      <c r="P317" s="2">
        <f t="shared" si="27"/>
        <v>1170</v>
      </c>
      <c r="Q317" s="79">
        <f t="shared" si="28"/>
        <v>2</v>
      </c>
      <c r="R317" s="79">
        <f t="shared" si="29"/>
        <v>1</v>
      </c>
    </row>
    <row r="318" spans="1:18" x14ac:dyDescent="0.2">
      <c r="A318" t="s">
        <v>1111</v>
      </c>
      <c r="B318" t="s">
        <v>813</v>
      </c>
      <c r="C318" s="5" t="s">
        <v>81</v>
      </c>
      <c r="D318" s="5">
        <v>36197</v>
      </c>
      <c r="E318">
        <v>1170</v>
      </c>
      <c r="F318" s="5">
        <v>44583</v>
      </c>
      <c r="G318" s="2">
        <v>1</v>
      </c>
      <c r="H318" s="2" t="str">
        <f t="shared" si="24"/>
        <v>Declan TINGAY20km-race-walking</v>
      </c>
      <c r="I318" s="2">
        <f t="shared" si="25"/>
        <v>1170</v>
      </c>
      <c r="J318" s="136" cm="1">
        <f t="array" ref="J318">MAX(IF($H$3:$H$4000=$H318,$I$3:$I$4000))</f>
        <v>1170</v>
      </c>
      <c r="K318" s="2" t="str">
        <v>AUS</v>
      </c>
      <c r="L318" t="str">
        <v>Kyle SWAN</v>
      </c>
      <c r="M318" s="94" t="str">
        <v>20km-race-walking</v>
      </c>
      <c r="N318" s="94">
        <v>36247</v>
      </c>
      <c r="O318" s="94" t="str">
        <f t="shared" si="26"/>
        <v>Kyle SWAN20km-race-walking</v>
      </c>
      <c r="P318" s="2">
        <f t="shared" si="27"/>
        <v>1155</v>
      </c>
      <c r="Q318" s="79">
        <f t="shared" si="28"/>
        <v>5</v>
      </c>
      <c r="R318" s="79">
        <f t="shared" si="29"/>
        <v>3</v>
      </c>
    </row>
    <row r="319" spans="1:18" x14ac:dyDescent="0.2">
      <c r="A319" t="s">
        <v>1111</v>
      </c>
      <c r="B319" t="s">
        <v>814</v>
      </c>
      <c r="C319" s="5" t="s">
        <v>81</v>
      </c>
      <c r="D319" s="5">
        <v>36247</v>
      </c>
      <c r="E319">
        <v>1155</v>
      </c>
      <c r="F319" s="5">
        <v>44583</v>
      </c>
      <c r="G319" s="2">
        <v>2</v>
      </c>
      <c r="H319" s="2" t="str">
        <f t="shared" si="24"/>
        <v>Kyle SWAN20km-race-walking</v>
      </c>
      <c r="I319" s="2">
        <f t="shared" si="25"/>
        <v>1155</v>
      </c>
      <c r="J319" s="136" cm="1">
        <f t="array" ref="J319">MAX(IF($H$3:$H$4000=$H319,$I$3:$I$4000))</f>
        <v>1155</v>
      </c>
      <c r="K319" s="2" t="str">
        <v>AUS</v>
      </c>
      <c r="L319" t="str">
        <v>Rhydian COWLEY</v>
      </c>
      <c r="M319" s="94" t="str">
        <v>20km-race-walking</v>
      </c>
      <c r="N319" s="94">
        <v>33242</v>
      </c>
      <c r="O319" s="94" t="str">
        <f t="shared" si="26"/>
        <v>Rhydian COWLEY20km-race-walking</v>
      </c>
      <c r="P319" s="2">
        <f t="shared" si="27"/>
        <v>1160</v>
      </c>
      <c r="Q319" s="79">
        <f t="shared" si="28"/>
        <v>4</v>
      </c>
      <c r="R319" s="79">
        <f t="shared" si="29"/>
        <v>2</v>
      </c>
    </row>
    <row r="320" spans="1:18" x14ac:dyDescent="0.2">
      <c r="A320" t="s">
        <v>1111</v>
      </c>
      <c r="B320" t="s">
        <v>812</v>
      </c>
      <c r="C320" s="5" t="s">
        <v>81</v>
      </c>
      <c r="D320" s="5">
        <v>33242</v>
      </c>
      <c r="E320">
        <v>1108</v>
      </c>
      <c r="F320" s="5">
        <v>44583</v>
      </c>
      <c r="G320" s="2">
        <v>3</v>
      </c>
      <c r="H320" s="2" t="str">
        <f t="shared" si="24"/>
        <v>Rhydian COWLEY20km-race-walking</v>
      </c>
      <c r="I320" s="2">
        <f t="shared" si="25"/>
        <v>1108</v>
      </c>
      <c r="J320" s="136" cm="1">
        <f t="array" ref="J320">MAX(IF($H$3:$H$4000=$H320,$I$3:$I$4000))</f>
        <v>1160</v>
      </c>
      <c r="K320" s="2" t="str">
        <v>AUS</v>
      </c>
      <c r="L320" t="str">
        <v>Will THOMPSON</v>
      </c>
      <c r="M320" s="94" t="str">
        <v>20km-race-walking</v>
      </c>
      <c r="N320" s="94">
        <v>37578</v>
      </c>
      <c r="O320" s="94" t="str">
        <f t="shared" si="26"/>
        <v>Will THOMPSON20km-race-walking</v>
      </c>
      <c r="P320" s="2">
        <f t="shared" si="27"/>
        <v>1085</v>
      </c>
      <c r="Q320" s="79">
        <f t="shared" si="28"/>
        <v>8</v>
      </c>
      <c r="R320" s="79">
        <f t="shared" si="29"/>
        <v>4</v>
      </c>
    </row>
    <row r="321" spans="1:18" x14ac:dyDescent="0.2">
      <c r="A321" t="s">
        <v>1111</v>
      </c>
      <c r="B321" t="s">
        <v>1063</v>
      </c>
      <c r="C321" t="s">
        <v>81</v>
      </c>
      <c r="D321" s="5">
        <v>37578</v>
      </c>
      <c r="E321">
        <v>1085</v>
      </c>
      <c r="F321" s="5">
        <v>44583</v>
      </c>
      <c r="G321" s="2">
        <v>5</v>
      </c>
      <c r="H321" s="2" t="str">
        <f t="shared" si="24"/>
        <v>Will THOMPSON20km-race-walking</v>
      </c>
      <c r="I321" s="2">
        <f t="shared" si="25"/>
        <v>1085</v>
      </c>
      <c r="J321" s="136" cm="1">
        <f t="array" ref="J321">MAX(IF($H$3:$H$4000=$H321,$I$3:$I$4000))</f>
        <v>1085</v>
      </c>
      <c r="K321" s="2" t="str">
        <v>AUS</v>
      </c>
      <c r="L321" t="str">
        <v>Mitchell BAKER</v>
      </c>
      <c r="M321" s="94" t="str">
        <v>20km-race-walking</v>
      </c>
      <c r="N321" s="94">
        <v>37078</v>
      </c>
      <c r="O321" s="94" t="str">
        <f t="shared" si="26"/>
        <v>Mitchell BAKER20km-race-walking</v>
      </c>
      <c r="P321" s="2">
        <f t="shared" si="27"/>
        <v>1064</v>
      </c>
      <c r="Q321" s="79">
        <f t="shared" si="28"/>
        <v>12</v>
      </c>
      <c r="R321" s="79">
        <f t="shared" si="29"/>
        <v>5</v>
      </c>
    </row>
    <row r="322" spans="1:18" x14ac:dyDescent="0.2">
      <c r="A322" t="s">
        <v>1111</v>
      </c>
      <c r="B322" t="s">
        <v>859</v>
      </c>
      <c r="C322" s="5" t="s">
        <v>81</v>
      </c>
      <c r="D322" s="5">
        <v>37078</v>
      </c>
      <c r="E322">
        <v>1064</v>
      </c>
      <c r="F322" s="5">
        <v>44583</v>
      </c>
      <c r="G322" s="2">
        <v>6</v>
      </c>
      <c r="H322" s="2" t="str">
        <f t="shared" si="24"/>
        <v>Mitchell BAKER20km-race-walking</v>
      </c>
      <c r="I322" s="2">
        <f t="shared" si="25"/>
        <v>1064</v>
      </c>
      <c r="J322" s="136" cm="1">
        <f t="array" ref="J322">MAX(IF($H$3:$H$4000=$H322,$I$3:$I$4000))</f>
        <v>1064</v>
      </c>
      <c r="K322" s="2" t="str">
        <v>AUS</v>
      </c>
      <c r="L322" t="str">
        <v>Tyler JONES</v>
      </c>
      <c r="M322" s="94" t="str">
        <v>20km-race-walking</v>
      </c>
      <c r="N322" s="94">
        <v>35893</v>
      </c>
      <c r="O322" s="94" t="str">
        <f t="shared" si="26"/>
        <v>Tyler JONES20km-race-walking</v>
      </c>
      <c r="P322" s="2">
        <f t="shared" si="27"/>
        <v>1058</v>
      </c>
      <c r="Q322" s="79">
        <f t="shared" si="28"/>
        <v>13</v>
      </c>
      <c r="R322" s="79">
        <f t="shared" si="29"/>
        <v>6</v>
      </c>
    </row>
    <row r="323" spans="1:18" x14ac:dyDescent="0.2">
      <c r="A323" t="s">
        <v>1111</v>
      </c>
      <c r="B323" t="s">
        <v>858</v>
      </c>
      <c r="C323" s="5" t="s">
        <v>81</v>
      </c>
      <c r="D323" s="5">
        <v>35893</v>
      </c>
      <c r="E323">
        <v>1058</v>
      </c>
      <c r="F323" s="5">
        <v>44583</v>
      </c>
      <c r="G323" s="2">
        <v>7</v>
      </c>
      <c r="H323" s="2" t="str">
        <f t="shared" ref="H323:H386" si="30">B323&amp;C323</f>
        <v>Tyler JONES20km-race-walking</v>
      </c>
      <c r="I323" s="2">
        <f t="shared" ref="I323:I386" si="31">E323</f>
        <v>1058</v>
      </c>
      <c r="J323" s="136" cm="1">
        <f t="array" ref="J323">MAX(IF($H$3:$H$4000=$H323,$I$3:$I$4000))</f>
        <v>1058</v>
      </c>
      <c r="K323" s="2" t="str">
        <v>AUS</v>
      </c>
      <c r="L323" t="str">
        <v>Tim FRASER</v>
      </c>
      <c r="M323" s="94" t="str">
        <v>20km-race-walking</v>
      </c>
      <c r="N323" s="94">
        <v>2000</v>
      </c>
      <c r="O323" s="94" t="str">
        <f t="shared" si="26"/>
        <v>Tim FRASER20km-race-walking</v>
      </c>
      <c r="P323" s="2">
        <f t="shared" si="27"/>
        <v>1003</v>
      </c>
      <c r="Q323" s="79">
        <f t="shared" si="28"/>
        <v>23</v>
      </c>
      <c r="R323" s="79">
        <f t="shared" si="29"/>
        <v>9</v>
      </c>
    </row>
    <row r="324" spans="1:18" x14ac:dyDescent="0.2">
      <c r="A324" t="s">
        <v>1111</v>
      </c>
      <c r="B324" t="s">
        <v>816</v>
      </c>
      <c r="C324" s="5" t="s">
        <v>81</v>
      </c>
      <c r="D324" s="5">
        <v>2000</v>
      </c>
      <c r="E324">
        <v>1003</v>
      </c>
      <c r="F324" s="5">
        <v>44583</v>
      </c>
      <c r="G324" s="2">
        <v>10</v>
      </c>
      <c r="H324" s="2" t="str">
        <f t="shared" si="30"/>
        <v>Tim FRASER20km-race-walking</v>
      </c>
      <c r="I324" s="2">
        <f t="shared" si="31"/>
        <v>1003</v>
      </c>
      <c r="J324" s="136" cm="1">
        <f t="array" ref="J324">MAX(IF($H$3:$H$4000=$H324,$I$3:$I$4000))</f>
        <v>1003</v>
      </c>
      <c r="K324" s="2" t="str">
        <v>AUS</v>
      </c>
      <c r="L324" t="str">
        <v>Tristan CAMILLERI</v>
      </c>
      <c r="M324" s="94" t="str">
        <v>20km-race-walking</v>
      </c>
      <c r="N324" s="94">
        <v>36936</v>
      </c>
      <c r="O324" s="94" t="str">
        <f t="shared" ref="O324:O387" si="32">L324&amp;M324</f>
        <v>Tristan CAMILLERI20km-race-walking</v>
      </c>
      <c r="P324" s="2">
        <f t="shared" ref="P324:P387" si="33">VLOOKUP(L324&amp;M324,$H$3:$J$3881,3,FALSE)</f>
        <v>980</v>
      </c>
      <c r="Q324" s="79">
        <f t="shared" ref="Q324:Q387" si="34">COUNTIFS($M$3:$M$3165,M324,$P$3:$P$3165,"&gt;"&amp;P324)+1</f>
        <v>26</v>
      </c>
      <c r="R324" s="79">
        <f t="shared" ref="R324:R387" si="35">IFERROR(IF(K324="AUS",COUNTIFS($K$3:$K$3165,"AUS",$M$3:$M$3165,M324,$P$3:$P$3165,"&gt;"&amp;P324)+1,""),"")</f>
        <v>10</v>
      </c>
    </row>
    <row r="325" spans="1:18" x14ac:dyDescent="0.2">
      <c r="A325" t="s">
        <v>1111</v>
      </c>
      <c r="B325" t="s">
        <v>1064</v>
      </c>
      <c r="C325" s="5" t="s">
        <v>81</v>
      </c>
      <c r="D325" s="5">
        <v>36936</v>
      </c>
      <c r="E325">
        <v>974</v>
      </c>
      <c r="F325" s="5">
        <v>44583</v>
      </c>
      <c r="G325" s="2">
        <v>13</v>
      </c>
      <c r="H325" s="2" t="str">
        <f t="shared" si="30"/>
        <v>Tristan CAMILLERI20km-race-walking</v>
      </c>
      <c r="I325" s="2">
        <f t="shared" si="31"/>
        <v>974</v>
      </c>
      <c r="J325" s="136" cm="1">
        <f t="array" ref="J325">MAX(IF($H$3:$H$4000=$H325,$I$3:$I$4000))</f>
        <v>980</v>
      </c>
      <c r="K325" s="2" t="str">
        <v>AUS</v>
      </c>
      <c r="L325" t="str">
        <v>Corey DICKSON</v>
      </c>
      <c r="M325" s="94" t="str">
        <v>20km-race-walking</v>
      </c>
      <c r="N325" s="94">
        <v>37456</v>
      </c>
      <c r="O325" s="94" t="str">
        <f t="shared" si="32"/>
        <v>Corey DICKSON20km-race-walking</v>
      </c>
      <c r="P325" s="2">
        <f t="shared" si="33"/>
        <v>1025</v>
      </c>
      <c r="Q325" s="79">
        <f t="shared" si="34"/>
        <v>19</v>
      </c>
      <c r="R325" s="79">
        <f t="shared" si="35"/>
        <v>8</v>
      </c>
    </row>
    <row r="326" spans="1:18" x14ac:dyDescent="0.2">
      <c r="A326" t="s">
        <v>1111</v>
      </c>
      <c r="B326" t="s">
        <v>1065</v>
      </c>
      <c r="C326" s="5" t="s">
        <v>81</v>
      </c>
      <c r="D326" s="5">
        <v>37456</v>
      </c>
      <c r="E326">
        <v>968</v>
      </c>
      <c r="F326" s="5">
        <v>44583</v>
      </c>
      <c r="G326" s="2">
        <v>14</v>
      </c>
      <c r="H326" s="2" t="str">
        <f t="shared" si="30"/>
        <v>Corey DICKSON20km-race-walking</v>
      </c>
      <c r="I326" s="2">
        <f t="shared" si="31"/>
        <v>968</v>
      </c>
      <c r="J326" s="136" cm="1">
        <f t="array" ref="J326">MAX(IF($H$3:$H$4000=$H326,$I$3:$I$4000))</f>
        <v>1025</v>
      </c>
      <c r="K326" s="2" t="str">
        <v>AUS</v>
      </c>
      <c r="L326" t="str">
        <v>Jagga PYBUS</v>
      </c>
      <c r="M326" s="94" t="str">
        <v>200m</v>
      </c>
      <c r="N326" s="94">
        <v>37054</v>
      </c>
      <c r="O326" s="94" t="str">
        <f t="shared" si="32"/>
        <v>Jagga PYBUS200m</v>
      </c>
      <c r="P326" s="2">
        <f t="shared" si="33"/>
        <v>1053</v>
      </c>
      <c r="Q326" s="79">
        <f t="shared" si="34"/>
        <v>144</v>
      </c>
      <c r="R326" s="79">
        <f t="shared" si="35"/>
        <v>17</v>
      </c>
    </row>
    <row r="327" spans="1:18" x14ac:dyDescent="0.2">
      <c r="A327" t="s">
        <v>1111</v>
      </c>
      <c r="B327" t="s">
        <v>522</v>
      </c>
      <c r="C327" s="5" t="s">
        <v>25</v>
      </c>
      <c r="D327" s="5">
        <v>37054</v>
      </c>
      <c r="E327">
        <v>1053</v>
      </c>
      <c r="F327" s="5">
        <v>44582</v>
      </c>
      <c r="G327" s="2">
        <v>60</v>
      </c>
      <c r="H327" s="2" t="str">
        <f t="shared" si="30"/>
        <v>Jagga PYBUS200m</v>
      </c>
      <c r="I327" s="2">
        <f t="shared" si="31"/>
        <v>1053</v>
      </c>
      <c r="J327" s="136" cm="1">
        <f t="array" ref="J327">MAX(IF($H$3:$H$4000=$H327,$I$3:$I$4000))</f>
        <v>1053</v>
      </c>
      <c r="K327" s="2" t="str">
        <v>AUS</v>
      </c>
      <c r="L327" t="str">
        <v>Lachlan RAPER</v>
      </c>
      <c r="M327" s="94" t="str">
        <v>800m</v>
      </c>
      <c r="N327" s="94">
        <v>36386</v>
      </c>
      <c r="O327" s="94" t="str">
        <f t="shared" si="32"/>
        <v>Lachlan RAPER800m</v>
      </c>
      <c r="P327" s="2">
        <f t="shared" si="33"/>
        <v>1085</v>
      </c>
      <c r="Q327" s="79">
        <f t="shared" si="34"/>
        <v>110</v>
      </c>
      <c r="R327" s="79">
        <f t="shared" si="35"/>
        <v>9</v>
      </c>
    </row>
    <row r="328" spans="1:18" x14ac:dyDescent="0.2">
      <c r="A328" t="s">
        <v>1111</v>
      </c>
      <c r="B328" t="s">
        <v>606</v>
      </c>
      <c r="C328" s="5" t="s">
        <v>27</v>
      </c>
      <c r="D328" s="5">
        <v>36386</v>
      </c>
      <c r="E328">
        <v>1080</v>
      </c>
      <c r="F328" s="5">
        <v>44581</v>
      </c>
      <c r="G328" s="2">
        <v>38</v>
      </c>
      <c r="H328" s="2" t="str">
        <f t="shared" si="30"/>
        <v>Lachlan RAPER800m</v>
      </c>
      <c r="I328" s="2">
        <f t="shared" si="31"/>
        <v>1080</v>
      </c>
      <c r="J328" s="136" cm="1">
        <f t="array" ref="J328">MAX(IF($H$3:$H$4000=$H328,$I$3:$I$4000))</f>
        <v>1085</v>
      </c>
      <c r="K328" s="2" t="str">
        <v>AUS</v>
      </c>
      <c r="L328" t="str">
        <v>Alec DIAMOND</v>
      </c>
      <c r="M328" s="94" t="str">
        <v>pole-vault</v>
      </c>
      <c r="N328" s="94">
        <v>35651</v>
      </c>
      <c r="O328" s="94" t="str">
        <f t="shared" si="32"/>
        <v>Alec DIAMONDpole-vault</v>
      </c>
      <c r="P328" s="2">
        <f t="shared" si="33"/>
        <v>940</v>
      </c>
      <c r="Q328" s="79">
        <f t="shared" si="34"/>
        <v>72</v>
      </c>
      <c r="R328" s="79">
        <f t="shared" si="35"/>
        <v>16</v>
      </c>
    </row>
    <row r="329" spans="1:18" x14ac:dyDescent="0.2">
      <c r="A329" t="s">
        <v>1111</v>
      </c>
      <c r="B329" t="s">
        <v>720</v>
      </c>
      <c r="C329" t="s">
        <v>36</v>
      </c>
      <c r="D329" s="5">
        <v>35651</v>
      </c>
      <c r="E329">
        <v>940</v>
      </c>
      <c r="F329" s="5">
        <v>44577</v>
      </c>
      <c r="G329" s="2">
        <v>39</v>
      </c>
      <c r="H329" s="2" t="str">
        <f t="shared" si="30"/>
        <v>Alec DIAMONDpole-vault</v>
      </c>
      <c r="I329" s="2">
        <f t="shared" si="31"/>
        <v>940</v>
      </c>
      <c r="J329" s="136" cm="1">
        <f t="array" ref="J329">MAX(IF($H$3:$H$4000=$H329,$I$3:$I$4000))</f>
        <v>940</v>
      </c>
      <c r="K329" s="2" t="str">
        <v>AUS</v>
      </c>
      <c r="L329" t="str">
        <v>Harrison HUNT</v>
      </c>
      <c r="M329" s="94" t="str">
        <v>200m</v>
      </c>
      <c r="N329" s="94">
        <v>36251</v>
      </c>
      <c r="O329" s="94" t="str">
        <f t="shared" si="32"/>
        <v>Harrison HUNT200m</v>
      </c>
      <c r="P329" s="2">
        <f t="shared" si="33"/>
        <v>1046</v>
      </c>
      <c r="Q329" s="79">
        <f t="shared" si="34"/>
        <v>157</v>
      </c>
      <c r="R329" s="79">
        <f t="shared" si="35"/>
        <v>21</v>
      </c>
    </row>
    <row r="330" spans="1:18" x14ac:dyDescent="0.2">
      <c r="A330" t="s">
        <v>1111</v>
      </c>
      <c r="B330" t="s">
        <v>1003</v>
      </c>
      <c r="C330" s="5" t="s">
        <v>25</v>
      </c>
      <c r="D330" s="5">
        <v>36251</v>
      </c>
      <c r="E330">
        <v>1046</v>
      </c>
      <c r="F330" s="5">
        <v>44576</v>
      </c>
      <c r="G330" s="2">
        <v>80</v>
      </c>
      <c r="H330" s="2" t="str">
        <f t="shared" si="30"/>
        <v>Harrison HUNT200m</v>
      </c>
      <c r="I330" s="2">
        <f t="shared" si="31"/>
        <v>1046</v>
      </c>
      <c r="J330" s="136" cm="1">
        <f t="array" ref="J330">MAX(IF($H$3:$H$4000=$H330,$I$3:$I$4000))</f>
        <v>1046</v>
      </c>
      <c r="K330" s="2" t="str">
        <v>AUS</v>
      </c>
      <c r="L330" t="str">
        <v>Mark FOKAS</v>
      </c>
      <c r="M330" s="94" t="str">
        <v>400mh</v>
      </c>
      <c r="N330" s="94">
        <v>37029</v>
      </c>
      <c r="O330" s="94" t="str">
        <f t="shared" si="32"/>
        <v>Mark FOKAS400mh</v>
      </c>
      <c r="P330" s="2">
        <f t="shared" si="33"/>
        <v>1071</v>
      </c>
      <c r="Q330" s="79">
        <f t="shared" si="34"/>
        <v>64</v>
      </c>
      <c r="R330" s="79">
        <f t="shared" si="35"/>
        <v>3</v>
      </c>
    </row>
    <row r="331" spans="1:18" x14ac:dyDescent="0.2">
      <c r="A331" t="s">
        <v>1111</v>
      </c>
      <c r="B331" t="s">
        <v>589</v>
      </c>
      <c r="C331" s="5" t="s">
        <v>33</v>
      </c>
      <c r="D331" s="5">
        <v>37029</v>
      </c>
      <c r="E331">
        <v>1071</v>
      </c>
      <c r="F331" s="5">
        <v>44576</v>
      </c>
      <c r="G331" s="2">
        <v>24</v>
      </c>
      <c r="H331" s="2" t="str">
        <f t="shared" si="30"/>
        <v>Mark FOKAS400mh</v>
      </c>
      <c r="I331" s="2">
        <f t="shared" si="31"/>
        <v>1071</v>
      </c>
      <c r="J331" s="136" cm="1">
        <f t="array" ref="J331">MAX(IF($H$3:$H$4000=$H331,$I$3:$I$4000))</f>
        <v>1071</v>
      </c>
      <c r="K331" s="2" t="str">
        <v>AUS</v>
      </c>
      <c r="L331" t="str">
        <v>Luke MAJOR</v>
      </c>
      <c r="M331" s="94" t="str">
        <v>400mh</v>
      </c>
      <c r="N331" s="94">
        <v>34494</v>
      </c>
      <c r="O331" s="94" t="str">
        <f t="shared" si="32"/>
        <v>Luke MAJOR400mh</v>
      </c>
      <c r="P331" s="2">
        <f t="shared" si="33"/>
        <v>1037</v>
      </c>
      <c r="Q331" s="79">
        <f t="shared" si="34"/>
        <v>101</v>
      </c>
      <c r="R331" s="79">
        <f t="shared" si="35"/>
        <v>7</v>
      </c>
    </row>
    <row r="332" spans="1:18" x14ac:dyDescent="0.2">
      <c r="A332" t="s">
        <v>1111</v>
      </c>
      <c r="B332" t="s">
        <v>723</v>
      </c>
      <c r="C332" s="5" t="s">
        <v>33</v>
      </c>
      <c r="D332" s="5">
        <v>34494</v>
      </c>
      <c r="E332">
        <v>1037</v>
      </c>
      <c r="F332" s="5">
        <v>44576</v>
      </c>
      <c r="G332" s="2">
        <v>36</v>
      </c>
      <c r="H332" s="2" t="str">
        <f t="shared" si="30"/>
        <v>Luke MAJOR400mh</v>
      </c>
      <c r="I332" s="2">
        <f t="shared" si="31"/>
        <v>1037</v>
      </c>
      <c r="J332" s="136" cm="1">
        <f t="array" ref="J332">MAX(IF($H$3:$H$4000=$H332,$I$3:$I$4000))</f>
        <v>1037</v>
      </c>
      <c r="K332" s="2" t="str">
        <v>AUS</v>
      </c>
      <c r="L332" t="str">
        <v>Michael TSOTSOS</v>
      </c>
      <c r="M332" s="94" t="str">
        <v>400mh</v>
      </c>
      <c r="N332" s="94">
        <v>36333</v>
      </c>
      <c r="O332" s="94" t="str">
        <f t="shared" si="32"/>
        <v>Michael TSOTSOS400mh</v>
      </c>
      <c r="P332" s="2">
        <f t="shared" si="33"/>
        <v>1010</v>
      </c>
      <c r="Q332" s="79">
        <f t="shared" si="34"/>
        <v>121</v>
      </c>
      <c r="R332" s="79">
        <f t="shared" si="35"/>
        <v>9</v>
      </c>
    </row>
    <row r="333" spans="1:18" x14ac:dyDescent="0.2">
      <c r="A333" t="s">
        <v>1111</v>
      </c>
      <c r="B333" t="s">
        <v>598</v>
      </c>
      <c r="C333" s="5" t="s">
        <v>33</v>
      </c>
      <c r="D333" s="5">
        <v>36333</v>
      </c>
      <c r="E333">
        <v>1010</v>
      </c>
      <c r="F333" s="5">
        <v>44576</v>
      </c>
      <c r="G333" s="2">
        <v>53</v>
      </c>
      <c r="H333" s="2" t="str">
        <f t="shared" si="30"/>
        <v>Michael TSOTSOS400mh</v>
      </c>
      <c r="I333" s="2">
        <f t="shared" si="31"/>
        <v>1010</v>
      </c>
      <c r="J333" s="136" cm="1">
        <f t="array" ref="J333">MAX(IF($H$3:$H$4000=$H333,$I$3:$I$4000))</f>
        <v>1010</v>
      </c>
      <c r="K333" s="2" t="str">
        <v>AUS</v>
      </c>
      <c r="L333" t="str">
        <v>Alec DIAMOND</v>
      </c>
      <c r="M333" s="94" t="str">
        <v>long-jump</v>
      </c>
      <c r="N333" s="94">
        <v>35651</v>
      </c>
      <c r="O333" s="94" t="str">
        <f t="shared" si="32"/>
        <v>Alec DIAMONDlong-jump</v>
      </c>
      <c r="P333" s="2">
        <f t="shared" si="33"/>
        <v>1081</v>
      </c>
      <c r="Q333" s="79">
        <f t="shared" si="34"/>
        <v>66</v>
      </c>
      <c r="R333" s="79">
        <f t="shared" si="35"/>
        <v>10</v>
      </c>
    </row>
    <row r="334" spans="1:18" x14ac:dyDescent="0.2">
      <c r="A334" t="s">
        <v>1111</v>
      </c>
      <c r="B334" t="s">
        <v>720</v>
      </c>
      <c r="C334" s="5" t="s">
        <v>37</v>
      </c>
      <c r="D334" s="5">
        <v>35651</v>
      </c>
      <c r="E334">
        <v>1075</v>
      </c>
      <c r="F334" s="5">
        <v>44576</v>
      </c>
      <c r="G334" s="2">
        <v>22</v>
      </c>
      <c r="H334" s="2" t="str">
        <f t="shared" si="30"/>
        <v>Alec DIAMONDlong-jump</v>
      </c>
      <c r="I334" s="2">
        <f t="shared" si="31"/>
        <v>1075</v>
      </c>
      <c r="J334" s="136" cm="1">
        <f t="array" ref="J334">MAX(IF($H$3:$H$4000=$H334,$I$3:$I$4000))</f>
        <v>1081</v>
      </c>
      <c r="K334" s="2" t="str">
        <v>AUS</v>
      </c>
      <c r="L334" t="str">
        <v>Aiden HINSON</v>
      </c>
      <c r="M334" s="94" t="str">
        <v>long-jump</v>
      </c>
      <c r="N334" s="94">
        <v>37777</v>
      </c>
      <c r="O334" s="94" t="str">
        <f t="shared" si="32"/>
        <v>Aiden HINSONlong-jump</v>
      </c>
      <c r="P334" s="2">
        <f t="shared" si="33"/>
        <v>1053</v>
      </c>
      <c r="Q334" s="79">
        <f t="shared" si="34"/>
        <v>93</v>
      </c>
      <c r="R334" s="79">
        <f t="shared" si="35"/>
        <v>16</v>
      </c>
    </row>
    <row r="335" spans="1:18" x14ac:dyDescent="0.2">
      <c r="A335" t="s">
        <v>1111</v>
      </c>
      <c r="B335" t="s">
        <v>740</v>
      </c>
      <c r="C335" s="5" t="s">
        <v>37</v>
      </c>
      <c r="D335" s="5">
        <v>37777</v>
      </c>
      <c r="E335">
        <v>1053</v>
      </c>
      <c r="F335" s="5">
        <v>44576</v>
      </c>
      <c r="G335" s="2">
        <v>31</v>
      </c>
      <c r="H335" s="2" t="str">
        <f t="shared" si="30"/>
        <v>Aiden HINSONlong-jump</v>
      </c>
      <c r="I335" s="2">
        <f t="shared" si="31"/>
        <v>1053</v>
      </c>
      <c r="J335" s="136" cm="1">
        <f t="array" ref="J335">MAX(IF($H$3:$H$4000=$H335,$I$3:$I$4000))</f>
        <v>1053</v>
      </c>
      <c r="K335" s="2" t="str">
        <v>AUS</v>
      </c>
      <c r="L335" t="str">
        <v>Brandon CLARK</v>
      </c>
      <c r="M335" s="94" t="str">
        <v>triple-jump</v>
      </c>
      <c r="N335" s="94">
        <v>34106</v>
      </c>
      <c r="O335" s="94" t="str">
        <f t="shared" si="32"/>
        <v>Brandon CLARKtriple-jump</v>
      </c>
      <c r="P335" s="2">
        <f t="shared" si="33"/>
        <v>884</v>
      </c>
      <c r="Q335" s="79">
        <f t="shared" si="34"/>
        <v>157</v>
      </c>
      <c r="R335" s="79">
        <f t="shared" si="35"/>
        <v>23</v>
      </c>
    </row>
    <row r="336" spans="1:18" x14ac:dyDescent="0.2">
      <c r="A336" t="s">
        <v>1111</v>
      </c>
      <c r="B336" t="s">
        <v>747</v>
      </c>
      <c r="C336" t="s">
        <v>38</v>
      </c>
      <c r="D336" s="5">
        <v>34106</v>
      </c>
      <c r="E336">
        <v>884</v>
      </c>
      <c r="F336" s="5">
        <v>44576</v>
      </c>
      <c r="G336" s="2">
        <v>94</v>
      </c>
      <c r="H336" s="2" t="str">
        <f t="shared" si="30"/>
        <v>Brandon CLARKtriple-jump</v>
      </c>
      <c r="I336" s="2">
        <f t="shared" si="31"/>
        <v>884</v>
      </c>
      <c r="J336" s="136" cm="1">
        <f t="array" ref="J336">MAX(IF($H$3:$H$4000=$H336,$I$3:$I$4000))</f>
        <v>884</v>
      </c>
      <c r="K336" s="2" t="str">
        <v>AUS</v>
      </c>
      <c r="L336" t="str">
        <v>Oscar MIERS</v>
      </c>
      <c r="M336" s="94" t="str">
        <v>high-jump</v>
      </c>
      <c r="N336" s="94">
        <v>37216</v>
      </c>
      <c r="O336" s="94" t="str">
        <f t="shared" si="32"/>
        <v>Oscar MIERShigh-jump</v>
      </c>
      <c r="P336" s="2">
        <f t="shared" si="33"/>
        <v>1135</v>
      </c>
      <c r="Q336" s="79">
        <f t="shared" si="34"/>
        <v>13</v>
      </c>
      <c r="R336" s="79">
        <f t="shared" si="35"/>
        <v>4</v>
      </c>
    </row>
    <row r="337" spans="1:18" x14ac:dyDescent="0.2">
      <c r="A337" t="s">
        <v>1111</v>
      </c>
      <c r="B337" t="s">
        <v>759</v>
      </c>
      <c r="C337" s="5" t="s">
        <v>35</v>
      </c>
      <c r="D337" s="5">
        <v>37216</v>
      </c>
      <c r="E337">
        <v>1046</v>
      </c>
      <c r="F337" s="5">
        <v>44576</v>
      </c>
      <c r="G337" s="2">
        <v>12</v>
      </c>
      <c r="H337" s="2" t="str">
        <f t="shared" si="30"/>
        <v>Oscar MIERShigh-jump</v>
      </c>
      <c r="I337" s="2">
        <f t="shared" si="31"/>
        <v>1046</v>
      </c>
      <c r="J337" s="136" cm="1">
        <f t="array" ref="J337">MAX(IF($H$3:$H$4000=$H337,$I$3:$I$4000))</f>
        <v>1135</v>
      </c>
      <c r="K337" s="2" t="str">
        <v>AUS</v>
      </c>
      <c r="L337" t="str">
        <v>Carl GIBBONS</v>
      </c>
      <c r="M337" s="94" t="str">
        <v>20km-race-walking</v>
      </c>
      <c r="N337" s="94">
        <v>35235</v>
      </c>
      <c r="O337" s="94" t="str">
        <f t="shared" si="32"/>
        <v>Carl GIBBONS20km-race-walking</v>
      </c>
      <c r="P337" s="2">
        <f t="shared" si="33"/>
        <v>1030</v>
      </c>
      <c r="Q337" s="79">
        <f t="shared" si="34"/>
        <v>18</v>
      </c>
      <c r="R337" s="79">
        <f t="shared" si="35"/>
        <v>7</v>
      </c>
    </row>
    <row r="338" spans="1:18" x14ac:dyDescent="0.2">
      <c r="A338" t="s">
        <v>1111</v>
      </c>
      <c r="B338" t="s">
        <v>815</v>
      </c>
      <c r="C338" s="5" t="s">
        <v>81</v>
      </c>
      <c r="D338" s="5">
        <v>35235</v>
      </c>
      <c r="E338">
        <v>1025</v>
      </c>
      <c r="F338" s="5">
        <v>44576</v>
      </c>
      <c r="G338" s="2">
        <v>8</v>
      </c>
      <c r="H338" s="2" t="str">
        <f t="shared" si="30"/>
        <v>Carl GIBBONS20km-race-walking</v>
      </c>
      <c r="I338" s="2">
        <f t="shared" si="31"/>
        <v>1025</v>
      </c>
      <c r="J338" s="136" cm="1">
        <f t="array" ref="J338">MAX(IF($H$3:$H$4000=$H338,$I$3:$I$4000))</f>
        <v>1030</v>
      </c>
      <c r="K338" s="2" t="str">
        <v>AUS</v>
      </c>
      <c r="L338" t="str">
        <v>Mackenzie LIDDELOW</v>
      </c>
      <c r="M338" s="94" t="str">
        <v>long-jump</v>
      </c>
      <c r="N338" s="94">
        <v>35786</v>
      </c>
      <c r="O338" s="94" t="str">
        <f t="shared" si="32"/>
        <v>Mackenzie LIDDELOWlong-jump</v>
      </c>
      <c r="P338" s="2">
        <f t="shared" si="33"/>
        <v>982</v>
      </c>
      <c r="Q338" s="79">
        <f t="shared" si="34"/>
        <v>137</v>
      </c>
      <c r="R338" s="79">
        <f t="shared" si="35"/>
        <v>25</v>
      </c>
    </row>
    <row r="339" spans="1:18" x14ac:dyDescent="0.2">
      <c r="A339" t="s">
        <v>1111</v>
      </c>
      <c r="B339" t="s">
        <v>741</v>
      </c>
      <c r="C339" s="6" t="s">
        <v>37</v>
      </c>
      <c r="D339" s="5">
        <v>35786</v>
      </c>
      <c r="E339">
        <v>982</v>
      </c>
      <c r="F339" s="5">
        <v>44575</v>
      </c>
      <c r="G339" s="2">
        <v>79</v>
      </c>
      <c r="H339" s="2" t="str">
        <f t="shared" si="30"/>
        <v>Mackenzie LIDDELOWlong-jump</v>
      </c>
      <c r="I339" s="2">
        <f t="shared" si="31"/>
        <v>982</v>
      </c>
      <c r="J339" s="136" cm="1">
        <f t="array" ref="J339">MAX(IF($H$3:$H$4000=$H339,$I$3:$I$4000))</f>
        <v>982</v>
      </c>
      <c r="K339" s="2" t="str">
        <v>AUS</v>
      </c>
      <c r="L339" t="str">
        <v>Liam FAIRWEATHER</v>
      </c>
      <c r="M339" s="94" t="str">
        <v>long-jump</v>
      </c>
      <c r="N339" s="94">
        <v>37460</v>
      </c>
      <c r="O339" s="94" t="str">
        <f t="shared" si="32"/>
        <v>Liam FAIRWEATHERlong-jump</v>
      </c>
      <c r="P339" s="2">
        <f t="shared" si="33"/>
        <v>1047</v>
      </c>
      <c r="Q339" s="79">
        <f t="shared" si="34"/>
        <v>100</v>
      </c>
      <c r="R339" s="79">
        <f t="shared" si="35"/>
        <v>19</v>
      </c>
    </row>
    <row r="340" spans="1:18" x14ac:dyDescent="0.2">
      <c r="A340" t="s">
        <v>1111</v>
      </c>
      <c r="B340" t="s">
        <v>737</v>
      </c>
      <c r="C340" s="5" t="s">
        <v>37</v>
      </c>
      <c r="D340" s="5">
        <v>37460</v>
      </c>
      <c r="E340">
        <v>1047</v>
      </c>
      <c r="F340" s="5">
        <v>44570</v>
      </c>
      <c r="G340" s="2">
        <v>38</v>
      </c>
      <c r="H340" s="2" t="str">
        <f t="shared" si="30"/>
        <v>Liam FAIRWEATHERlong-jump</v>
      </c>
      <c r="I340" s="2">
        <f t="shared" si="31"/>
        <v>1047</v>
      </c>
      <c r="J340" s="136" cm="1">
        <f t="array" ref="J340">MAX(IF($H$3:$H$4000=$H340,$I$3:$I$4000))</f>
        <v>1047</v>
      </c>
      <c r="K340" s="2" t="str">
        <v>AUS</v>
      </c>
      <c r="L340" t="str">
        <v>Nicholas VAN GELDER</v>
      </c>
      <c r="M340" s="94" t="str">
        <v>long-jump</v>
      </c>
      <c r="N340" s="94">
        <v>34731</v>
      </c>
      <c r="O340" s="94" t="str">
        <f t="shared" si="32"/>
        <v>Nicholas VAN GELDERlong-jump</v>
      </c>
      <c r="P340" s="2">
        <f t="shared" si="33"/>
        <v>969</v>
      </c>
      <c r="Q340" s="79">
        <f t="shared" si="34"/>
        <v>149</v>
      </c>
      <c r="R340" s="79">
        <f t="shared" si="35"/>
        <v>31</v>
      </c>
    </row>
    <row r="341" spans="1:18" x14ac:dyDescent="0.2">
      <c r="A341" t="s">
        <v>1111</v>
      </c>
      <c r="B341" t="s">
        <v>745</v>
      </c>
      <c r="C341" s="5" t="s">
        <v>37</v>
      </c>
      <c r="D341" s="5">
        <v>34731</v>
      </c>
      <c r="E341">
        <v>969</v>
      </c>
      <c r="F341" s="5">
        <v>44570</v>
      </c>
      <c r="G341" s="2">
        <v>95</v>
      </c>
      <c r="H341" s="2" t="str">
        <f t="shared" si="30"/>
        <v>Nicholas VAN GELDERlong-jump</v>
      </c>
      <c r="I341" s="2">
        <f t="shared" si="31"/>
        <v>969</v>
      </c>
      <c r="J341" s="136" cm="1">
        <f t="array" ref="J341">MAX(IF($H$3:$H$4000=$H341,$I$3:$I$4000))</f>
        <v>969</v>
      </c>
      <c r="K341" s="2" t="str">
        <v>AUS</v>
      </c>
      <c r="L341" t="str">
        <v>Cameron MCENTYRE</v>
      </c>
      <c r="M341" s="94" t="str">
        <v>javelin-throw</v>
      </c>
      <c r="N341" s="94">
        <v>36201</v>
      </c>
      <c r="O341" s="94" t="str">
        <f t="shared" si="32"/>
        <v>Cameron MCENTYREjavelin-throw</v>
      </c>
      <c r="P341" s="2">
        <f t="shared" si="33"/>
        <v>1096</v>
      </c>
      <c r="Q341" s="79">
        <f t="shared" si="34"/>
        <v>15</v>
      </c>
      <c r="R341" s="79">
        <f t="shared" si="35"/>
        <v>2</v>
      </c>
    </row>
    <row r="342" spans="1:18" x14ac:dyDescent="0.2">
      <c r="A342" t="s">
        <v>1111</v>
      </c>
      <c r="B342" t="s">
        <v>800</v>
      </c>
      <c r="C342" s="6" t="s">
        <v>41</v>
      </c>
      <c r="D342" s="6">
        <v>36201</v>
      </c>
      <c r="E342">
        <v>1096</v>
      </c>
      <c r="F342" s="5">
        <v>44570</v>
      </c>
      <c r="G342" s="2">
        <v>7</v>
      </c>
      <c r="H342" s="2" t="str">
        <f t="shared" si="30"/>
        <v>Cameron MCENTYREjavelin-throw</v>
      </c>
      <c r="I342" s="2">
        <f t="shared" si="31"/>
        <v>1096</v>
      </c>
      <c r="J342" s="136" cm="1">
        <f t="array" ref="J342">MAX(IF($H$3:$H$4000=$H342,$I$3:$I$4000))</f>
        <v>1096</v>
      </c>
      <c r="K342" s="2" t="str">
        <v>AUS</v>
      </c>
      <c r="L342" t="str">
        <v>Christian PAYNTER</v>
      </c>
      <c r="M342" s="94" t="str">
        <v>javelin-throw</v>
      </c>
      <c r="N342" s="94">
        <v>35543</v>
      </c>
      <c r="O342" s="94" t="str">
        <f t="shared" si="32"/>
        <v>Christian PAYNTERjavelin-throw</v>
      </c>
      <c r="P342" s="2">
        <f t="shared" si="33"/>
        <v>880</v>
      </c>
      <c r="Q342" s="79">
        <f t="shared" si="34"/>
        <v>132</v>
      </c>
      <c r="R342" s="79">
        <f t="shared" si="35"/>
        <v>17</v>
      </c>
    </row>
    <row r="343" spans="1:18" x14ac:dyDescent="0.2">
      <c r="A343" t="s">
        <v>1111</v>
      </c>
      <c r="B343" t="s">
        <v>807</v>
      </c>
      <c r="C343" s="5" t="s">
        <v>41</v>
      </c>
      <c r="D343" s="5">
        <v>35543</v>
      </c>
      <c r="E343">
        <v>880</v>
      </c>
      <c r="F343" s="5">
        <v>44570</v>
      </c>
      <c r="G343" s="2">
        <v>82</v>
      </c>
      <c r="H343" s="2" t="str">
        <f t="shared" si="30"/>
        <v>Christian PAYNTERjavelin-throw</v>
      </c>
      <c r="I343" s="2">
        <f t="shared" si="31"/>
        <v>880</v>
      </c>
      <c r="J343" s="136" cm="1">
        <f t="array" ref="J343">MAX(IF($H$3:$H$4000=$H343,$I$3:$I$4000))</f>
        <v>880</v>
      </c>
      <c r="K343" s="2" t="str">
        <v>AUS</v>
      </c>
      <c r="L343" t="str">
        <v>Christian PAYNTER</v>
      </c>
      <c r="M343" s="94" t="str">
        <v>decathlon</v>
      </c>
      <c r="N343" s="94">
        <v>35543</v>
      </c>
      <c r="O343" s="94" t="str">
        <f t="shared" si="32"/>
        <v>Christian PAYNTERdecathlon</v>
      </c>
      <c r="P343" s="2">
        <f t="shared" si="33"/>
        <v>1036</v>
      </c>
      <c r="Q343" s="79">
        <f t="shared" si="34"/>
        <v>18</v>
      </c>
      <c r="R343" s="79">
        <f t="shared" si="35"/>
        <v>5</v>
      </c>
    </row>
    <row r="344" spans="1:18" x14ac:dyDescent="0.2">
      <c r="A344" t="s">
        <v>1111</v>
      </c>
      <c r="B344" t="s">
        <v>807</v>
      </c>
      <c r="C344" s="5" t="s">
        <v>44</v>
      </c>
      <c r="D344" s="5">
        <v>35543</v>
      </c>
      <c r="E344">
        <v>1036</v>
      </c>
      <c r="F344" s="5">
        <v>44570</v>
      </c>
      <c r="G344" s="2">
        <v>4</v>
      </c>
      <c r="H344" s="2" t="str">
        <f t="shared" si="30"/>
        <v>Christian PAYNTERdecathlon</v>
      </c>
      <c r="I344" s="2">
        <f t="shared" si="31"/>
        <v>1036</v>
      </c>
      <c r="J344" s="136" cm="1">
        <f t="array" ref="J344">MAX(IF($H$3:$H$4000=$H344,$I$3:$I$4000))</f>
        <v>1036</v>
      </c>
      <c r="K344" s="2" t="str">
        <v>AUS</v>
      </c>
      <c r="L344" t="str">
        <v>Dean PASTRELLO</v>
      </c>
      <c r="M344" s="94" t="str">
        <v>decathlon</v>
      </c>
      <c r="N344" s="94">
        <v>36285</v>
      </c>
      <c r="O344" s="94" t="str">
        <f t="shared" si="32"/>
        <v>Dean PASTRELLOdecathlon</v>
      </c>
      <c r="P344" s="2">
        <f t="shared" si="33"/>
        <v>907</v>
      </c>
      <c r="Q344" s="79">
        <f t="shared" si="34"/>
        <v>51</v>
      </c>
      <c r="R344" s="79">
        <f t="shared" si="35"/>
        <v>13</v>
      </c>
    </row>
    <row r="345" spans="1:18" x14ac:dyDescent="0.2">
      <c r="A345" t="s">
        <v>1111</v>
      </c>
      <c r="B345" t="s">
        <v>1025</v>
      </c>
      <c r="C345" s="5" t="s">
        <v>44</v>
      </c>
      <c r="D345" s="5">
        <v>36285</v>
      </c>
      <c r="E345">
        <v>907</v>
      </c>
      <c r="F345" s="5">
        <v>44570</v>
      </c>
      <c r="G345" s="2">
        <v>10</v>
      </c>
      <c r="H345" s="2" t="str">
        <f t="shared" si="30"/>
        <v>Dean PASTRELLOdecathlon</v>
      </c>
      <c r="I345" s="2">
        <f t="shared" si="31"/>
        <v>907</v>
      </c>
      <c r="J345" s="136" cm="1">
        <f t="array" ref="J345">MAX(IF($H$3:$H$4000=$H345,$I$3:$I$4000))</f>
        <v>907</v>
      </c>
      <c r="K345" s="2" t="str">
        <v>AUS</v>
      </c>
      <c r="L345" t="str">
        <v>Christian PAYNTER</v>
      </c>
      <c r="M345" s="94" t="str">
        <v>high-jump</v>
      </c>
      <c r="N345" s="94">
        <v>35543</v>
      </c>
      <c r="O345" s="94" t="str">
        <f t="shared" si="32"/>
        <v>Christian PAYNTERhigh-jump</v>
      </c>
      <c r="P345" s="2">
        <f t="shared" si="33"/>
        <v>932</v>
      </c>
      <c r="Q345" s="79">
        <f t="shared" si="34"/>
        <v>134</v>
      </c>
      <c r="R345" s="79">
        <f t="shared" si="35"/>
        <v>22</v>
      </c>
    </row>
    <row r="346" spans="1:18" x14ac:dyDescent="0.2">
      <c r="A346" t="s">
        <v>1111</v>
      </c>
      <c r="B346" t="s">
        <v>807</v>
      </c>
      <c r="C346" s="5" t="s">
        <v>35</v>
      </c>
      <c r="D346" s="5">
        <v>35543</v>
      </c>
      <c r="E346">
        <v>932</v>
      </c>
      <c r="F346" s="5">
        <v>44569</v>
      </c>
      <c r="G346" s="2">
        <v>76</v>
      </c>
      <c r="H346" s="2" t="str">
        <f t="shared" si="30"/>
        <v>Christian PAYNTERhigh-jump</v>
      </c>
      <c r="I346" s="2">
        <f t="shared" si="31"/>
        <v>932</v>
      </c>
      <c r="J346" s="136" cm="1">
        <f t="array" ref="J346">MAX(IF($H$3:$H$4000=$H346,$I$3:$I$4000))</f>
        <v>932</v>
      </c>
      <c r="K346" s="2" t="str">
        <v>AUS</v>
      </c>
      <c r="L346" t="str">
        <v>Christian PAYNTER</v>
      </c>
      <c r="M346" s="94" t="str">
        <v>shot-put</v>
      </c>
      <c r="N346" s="94">
        <v>35543</v>
      </c>
      <c r="O346" s="94" t="str">
        <f t="shared" si="32"/>
        <v>Christian PAYNTERshot-put</v>
      </c>
      <c r="P346" s="2">
        <f t="shared" si="33"/>
        <v>854</v>
      </c>
      <c r="Q346" s="79">
        <f t="shared" si="34"/>
        <v>137</v>
      </c>
      <c r="R346" s="79">
        <f t="shared" si="35"/>
        <v>10</v>
      </c>
    </row>
    <row r="347" spans="1:18" x14ac:dyDescent="0.2">
      <c r="A347" t="s">
        <v>1111</v>
      </c>
      <c r="B347" t="s">
        <v>807</v>
      </c>
      <c r="C347" s="5" t="s">
        <v>39</v>
      </c>
      <c r="D347" s="5">
        <v>35543</v>
      </c>
      <c r="E347">
        <v>854</v>
      </c>
      <c r="F347" s="5">
        <v>44569</v>
      </c>
      <c r="G347" s="2">
        <v>92</v>
      </c>
      <c r="H347" s="2" t="str">
        <f t="shared" si="30"/>
        <v>Christian PAYNTERshot-put</v>
      </c>
      <c r="I347" s="2">
        <f t="shared" si="31"/>
        <v>854</v>
      </c>
      <c r="J347" s="136" cm="1">
        <f t="array" ref="J347">MAX(IF($H$3:$H$4000=$H347,$I$3:$I$4000))</f>
        <v>854</v>
      </c>
      <c r="K347" s="2" t="str">
        <v>AUS</v>
      </c>
      <c r="L347" t="str">
        <v>Angus ARMSTRONG</v>
      </c>
      <c r="M347" s="94" t="str">
        <v>pole-vault</v>
      </c>
      <c r="N347" s="94">
        <v>35506</v>
      </c>
      <c r="O347" s="94" t="str">
        <f t="shared" si="32"/>
        <v>Angus ARMSTRONGpole-vault</v>
      </c>
      <c r="P347" s="2">
        <f t="shared" si="33"/>
        <v>1102</v>
      </c>
      <c r="Q347" s="79">
        <f t="shared" si="34"/>
        <v>5</v>
      </c>
      <c r="R347" s="79">
        <f t="shared" si="35"/>
        <v>3</v>
      </c>
    </row>
    <row r="348" spans="1:18" x14ac:dyDescent="0.2">
      <c r="A348" t="s">
        <v>1111</v>
      </c>
      <c r="B348" t="s">
        <v>770</v>
      </c>
      <c r="C348" s="5" t="s">
        <v>36</v>
      </c>
      <c r="D348" s="5">
        <v>35506</v>
      </c>
      <c r="E348">
        <v>1102</v>
      </c>
      <c r="F348" s="5">
        <v>44568</v>
      </c>
      <c r="G348" s="2">
        <v>2</v>
      </c>
      <c r="H348" s="2" t="str">
        <f t="shared" si="30"/>
        <v>Angus ARMSTRONGpole-vault</v>
      </c>
      <c r="I348" s="2">
        <f t="shared" si="31"/>
        <v>1102</v>
      </c>
      <c r="J348" s="136" cm="1">
        <f t="array" ref="J348">MAX(IF($H$3:$H$4000=$H348,$I$3:$I$4000))</f>
        <v>1102</v>
      </c>
      <c r="K348" s="2" t="str">
        <v>AUS</v>
      </c>
      <c r="L348" t="str">
        <v>Courtney HEINZE</v>
      </c>
      <c r="M348" s="94" t="str">
        <v>shot-put</v>
      </c>
      <c r="N348" s="94">
        <v>33252</v>
      </c>
      <c r="O348" s="94" t="str">
        <f t="shared" si="32"/>
        <v>Courtney HEINZEshot-put</v>
      </c>
      <c r="P348" s="2">
        <f t="shared" si="33"/>
        <v>948</v>
      </c>
      <c r="Q348" s="79">
        <f t="shared" si="34"/>
        <v>74</v>
      </c>
      <c r="R348" s="79">
        <f t="shared" si="35"/>
        <v>6</v>
      </c>
    </row>
    <row r="349" spans="1:18" x14ac:dyDescent="0.2">
      <c r="A349" t="s">
        <v>1111</v>
      </c>
      <c r="B349" t="s">
        <v>1054</v>
      </c>
      <c r="C349" t="s">
        <v>39</v>
      </c>
      <c r="D349" s="5">
        <v>33252</v>
      </c>
      <c r="E349">
        <v>909</v>
      </c>
      <c r="F349" s="5">
        <v>44568</v>
      </c>
      <c r="G349" s="2">
        <v>64</v>
      </c>
      <c r="H349" s="2" t="str">
        <f t="shared" si="30"/>
        <v>Courtney HEINZEshot-put</v>
      </c>
      <c r="I349" s="2">
        <f t="shared" si="31"/>
        <v>909</v>
      </c>
      <c r="J349" s="136" cm="1">
        <f t="array" ref="J349">MAX(IF($H$3:$H$4000=$H349,$I$3:$I$4000))</f>
        <v>948</v>
      </c>
      <c r="K349" s="2" t="str">
        <v>AUS</v>
      </c>
      <c r="L349" t="str">
        <v>Andre DI MEDIO</v>
      </c>
      <c r="M349" s="94" t="str">
        <v>pole-vault</v>
      </c>
      <c r="N349" s="94">
        <v>38061</v>
      </c>
      <c r="O349" s="94" t="str">
        <f t="shared" si="32"/>
        <v>Andre DI MEDIOpole-vault</v>
      </c>
      <c r="P349" s="2">
        <f t="shared" si="33"/>
        <v>913</v>
      </c>
      <c r="Q349" s="79">
        <f t="shared" si="34"/>
        <v>93</v>
      </c>
      <c r="R349" s="79">
        <f t="shared" si="35"/>
        <v>21</v>
      </c>
    </row>
    <row r="350" spans="1:18" x14ac:dyDescent="0.2">
      <c r="A350" t="s">
        <v>1111</v>
      </c>
      <c r="B350" t="s">
        <v>1045</v>
      </c>
      <c r="C350" s="5" t="s">
        <v>36</v>
      </c>
      <c r="D350" s="5">
        <v>38061</v>
      </c>
      <c r="E350">
        <v>886</v>
      </c>
      <c r="F350" s="5">
        <v>44563</v>
      </c>
      <c r="G350" s="2">
        <v>60</v>
      </c>
      <c r="H350" s="2" t="str">
        <f t="shared" si="30"/>
        <v>Andre DI MEDIOpole-vault</v>
      </c>
      <c r="I350" s="2">
        <f t="shared" si="31"/>
        <v>886</v>
      </c>
      <c r="J350" s="136" cm="1">
        <f t="array" ref="J350">MAX(IF($H$3:$H$4000=$H350,$I$3:$I$4000))</f>
        <v>913</v>
      </c>
      <c r="K350" s="2" t="str">
        <v>AUS</v>
      </c>
      <c r="L350" t="str">
        <v>Daniel GOLUBOVIC</v>
      </c>
      <c r="M350" s="94" t="str">
        <v>decathlon</v>
      </c>
      <c r="N350" s="94">
        <v>34302</v>
      </c>
      <c r="O350" s="94" t="str">
        <f t="shared" si="32"/>
        <v>Daniel GOLUBOVICdecathlon</v>
      </c>
      <c r="P350" s="2">
        <f t="shared" si="33"/>
        <v>1178</v>
      </c>
      <c r="Q350" s="79">
        <f t="shared" si="34"/>
        <v>6</v>
      </c>
      <c r="R350" s="79">
        <f t="shared" si="35"/>
        <v>3</v>
      </c>
    </row>
    <row r="351" spans="1:18" x14ac:dyDescent="0.2">
      <c r="A351" t="s">
        <v>1111</v>
      </c>
      <c r="B351" t="s">
        <v>553</v>
      </c>
      <c r="C351" s="6" t="s">
        <v>25</v>
      </c>
      <c r="D351" s="5">
        <v>34998</v>
      </c>
      <c r="E351">
        <v>1109</v>
      </c>
      <c r="F351" s="5">
        <v>44549</v>
      </c>
      <c r="G351" s="2">
        <v>64</v>
      </c>
      <c r="H351" s="2" t="str">
        <f t="shared" si="30"/>
        <v>Connor DIFFEY200m</v>
      </c>
      <c r="I351" s="2">
        <f t="shared" si="31"/>
        <v>1109</v>
      </c>
      <c r="J351" s="136" cm="1">
        <f t="array" ref="J351">MAX(IF($H$3:$H$4000=$H351,$I$3:$I$4000))</f>
        <v>1109</v>
      </c>
      <c r="K351" s="2" t="str">
        <v>AUS</v>
      </c>
      <c r="L351" t="str">
        <v>Liam GILBERT</v>
      </c>
      <c r="M351" s="94" t="str">
        <v>decathlon</v>
      </c>
      <c r="N351" s="94">
        <v>37295</v>
      </c>
      <c r="O351" s="94" t="str">
        <f t="shared" si="32"/>
        <v>Liam GILBERTdecathlon</v>
      </c>
      <c r="P351" s="2">
        <f t="shared" si="33"/>
        <v>1011</v>
      </c>
      <c r="Q351" s="79">
        <f t="shared" si="34"/>
        <v>21</v>
      </c>
      <c r="R351" s="79">
        <f t="shared" si="35"/>
        <v>7</v>
      </c>
    </row>
    <row r="352" spans="1:18" x14ac:dyDescent="0.2">
      <c r="A352" t="s">
        <v>1111</v>
      </c>
      <c r="B352" t="s">
        <v>716</v>
      </c>
      <c r="C352" s="5" t="s">
        <v>31</v>
      </c>
      <c r="D352" s="5">
        <v>35754</v>
      </c>
      <c r="E352">
        <v>1092</v>
      </c>
      <c r="F352" s="5">
        <v>44549</v>
      </c>
      <c r="G352" s="2">
        <v>40</v>
      </c>
      <c r="H352" s="2" t="str">
        <f t="shared" si="30"/>
        <v>Jacob MCCORRY110mh</v>
      </c>
      <c r="I352" s="2">
        <f t="shared" si="31"/>
        <v>1092</v>
      </c>
      <c r="J352" s="136" cm="1">
        <f t="array" ref="J352">MAX(IF($H$3:$H$4000=$H352,$I$3:$I$4000))</f>
        <v>1092</v>
      </c>
      <c r="K352" s="2" t="str">
        <v>AUS</v>
      </c>
      <c r="L352" t="str">
        <v>Connor DIFFEY</v>
      </c>
      <c r="M352" s="94" t="str">
        <v>400m</v>
      </c>
      <c r="N352" s="94">
        <v>34998</v>
      </c>
      <c r="O352" s="94" t="str">
        <f t="shared" si="32"/>
        <v>Connor DIFFEY400m</v>
      </c>
      <c r="P352" s="2">
        <f t="shared" si="33"/>
        <v>1093</v>
      </c>
      <c r="Q352" s="79">
        <f t="shared" si="34"/>
        <v>104</v>
      </c>
      <c r="R352" s="79">
        <f t="shared" si="35"/>
        <v>5</v>
      </c>
    </row>
    <row r="353" spans="1:18" x14ac:dyDescent="0.2">
      <c r="A353" t="s">
        <v>1111</v>
      </c>
      <c r="B353" t="s">
        <v>718</v>
      </c>
      <c r="C353" s="5" t="s">
        <v>31</v>
      </c>
      <c r="D353" s="5">
        <v>34302</v>
      </c>
      <c r="E353">
        <v>1050</v>
      </c>
      <c r="F353" s="5">
        <v>44549</v>
      </c>
      <c r="G353" s="2">
        <v>59</v>
      </c>
      <c r="H353" s="2" t="str">
        <f t="shared" si="30"/>
        <v>Daniel GOLUBOVIC110mh</v>
      </c>
      <c r="I353" s="2">
        <f t="shared" si="31"/>
        <v>1050</v>
      </c>
      <c r="J353" s="136" cm="1">
        <f t="array" ref="J353">MAX(IF($H$3:$H$4000=$H353,$I$3:$I$4000))</f>
        <v>1062</v>
      </c>
      <c r="K353" s="2" t="str">
        <v>AUS</v>
      </c>
      <c r="L353" t="str">
        <v>Ashley MOLONEY</v>
      </c>
      <c r="M353" s="94" t="str">
        <v>110mh</v>
      </c>
      <c r="N353" s="94">
        <v>36598</v>
      </c>
      <c r="O353" s="94" t="str">
        <f t="shared" si="32"/>
        <v>Ashley MOLONEY110mh</v>
      </c>
      <c r="P353" s="2">
        <f t="shared" si="33"/>
        <v>1058</v>
      </c>
      <c r="Q353" s="79">
        <f t="shared" si="34"/>
        <v>60</v>
      </c>
      <c r="R353" s="79">
        <f t="shared" si="35"/>
        <v>8</v>
      </c>
    </row>
    <row r="354" spans="1:18" x14ac:dyDescent="0.2">
      <c r="A354" t="s">
        <v>1111</v>
      </c>
      <c r="B354" t="s">
        <v>718</v>
      </c>
      <c r="C354" t="s">
        <v>44</v>
      </c>
      <c r="D354" s="5">
        <v>34302</v>
      </c>
      <c r="E354">
        <v>1178</v>
      </c>
      <c r="F354" s="5">
        <v>44549</v>
      </c>
      <c r="G354" s="2">
        <v>5</v>
      </c>
      <c r="H354" s="2" t="str">
        <f t="shared" si="30"/>
        <v>Daniel GOLUBOVICdecathlon</v>
      </c>
      <c r="I354" s="2">
        <f t="shared" si="31"/>
        <v>1178</v>
      </c>
      <c r="J354" s="136" cm="1">
        <f t="array" ref="J354">MAX(IF($H$3:$H$4000=$H354,$I$3:$I$4000))</f>
        <v>1178</v>
      </c>
      <c r="K354" s="2" t="str">
        <v>AUS</v>
      </c>
      <c r="L354" t="str">
        <v>Ashley MOLONEY</v>
      </c>
      <c r="M354" s="94" t="str">
        <v>decathlon</v>
      </c>
      <c r="N354" s="94">
        <v>36598</v>
      </c>
      <c r="O354" s="94" t="str">
        <f t="shared" si="32"/>
        <v>Ashley MOLONEYdecathlon</v>
      </c>
      <c r="P354" s="2">
        <f t="shared" si="33"/>
        <v>1227</v>
      </c>
      <c r="Q354" s="79">
        <f t="shared" si="34"/>
        <v>2</v>
      </c>
      <c r="R354" s="79">
        <f t="shared" si="35"/>
        <v>1</v>
      </c>
    </row>
    <row r="355" spans="1:18" x14ac:dyDescent="0.2">
      <c r="A355" t="s">
        <v>1111</v>
      </c>
      <c r="B355" t="s">
        <v>1102</v>
      </c>
      <c r="C355" t="s">
        <v>44</v>
      </c>
      <c r="D355" s="5">
        <v>37295</v>
      </c>
      <c r="E355">
        <v>1011</v>
      </c>
      <c r="F355" s="5">
        <v>44549</v>
      </c>
      <c r="G355" s="2">
        <v>20</v>
      </c>
      <c r="H355" s="2" t="str">
        <f t="shared" si="30"/>
        <v>Liam GILBERTdecathlon</v>
      </c>
      <c r="I355" s="2">
        <f t="shared" si="31"/>
        <v>1011</v>
      </c>
      <c r="J355" s="136" cm="1">
        <f t="array" ref="J355">MAX(IF($H$3:$H$4000=$H355,$I$3:$I$4000))</f>
        <v>1011</v>
      </c>
      <c r="K355" s="2" t="str">
        <v>AUS</v>
      </c>
      <c r="L355" t="str">
        <v>Ashley MOLONEY</v>
      </c>
      <c r="M355" s="94" t="str">
        <v>400m</v>
      </c>
      <c r="N355" s="94">
        <v>36598</v>
      </c>
      <c r="O355" s="94" t="str">
        <f t="shared" si="32"/>
        <v>Ashley MOLONEY400m</v>
      </c>
      <c r="P355" s="2">
        <f t="shared" si="33"/>
        <v>1092</v>
      </c>
      <c r="Q355" s="79">
        <f t="shared" si="34"/>
        <v>108</v>
      </c>
      <c r="R355" s="79">
        <f t="shared" si="35"/>
        <v>6</v>
      </c>
    </row>
    <row r="356" spans="1:18" x14ac:dyDescent="0.2">
      <c r="A356" t="s">
        <v>1111</v>
      </c>
      <c r="B356" t="s">
        <v>811</v>
      </c>
      <c r="C356" t="s">
        <v>44</v>
      </c>
      <c r="D356" s="5">
        <v>33932</v>
      </c>
      <c r="E356">
        <v>970</v>
      </c>
      <c r="F356" s="5">
        <v>44549</v>
      </c>
      <c r="G356" s="2">
        <v>35</v>
      </c>
      <c r="H356" s="2" t="str">
        <f t="shared" si="30"/>
        <v>Martin CLARKdecathlon</v>
      </c>
      <c r="I356" s="2">
        <f t="shared" si="31"/>
        <v>970</v>
      </c>
      <c r="J356" s="136" cm="1">
        <f t="array" ref="J356">MAX(IF($H$3:$H$4000=$H356,$I$3:$I$4000))</f>
        <v>970</v>
      </c>
      <c r="K356" s="2" t="str">
        <v>AUS</v>
      </c>
      <c r="L356" t="str">
        <v>Ashley MOLONEY</v>
      </c>
      <c r="M356" s="94" t="str">
        <v>high-jump</v>
      </c>
      <c r="N356" s="94">
        <v>36598</v>
      </c>
      <c r="O356" s="94" t="str">
        <f t="shared" si="32"/>
        <v>Ashley MOLONEYhigh-jump</v>
      </c>
      <c r="P356" s="2">
        <f t="shared" si="33"/>
        <v>1011</v>
      </c>
      <c r="Q356" s="79">
        <f t="shared" si="34"/>
        <v>79</v>
      </c>
      <c r="R356" s="79">
        <f t="shared" si="35"/>
        <v>11</v>
      </c>
    </row>
    <row r="357" spans="1:18" x14ac:dyDescent="0.2">
      <c r="A357" t="s">
        <v>1111</v>
      </c>
      <c r="B357" t="s">
        <v>762</v>
      </c>
      <c r="C357" s="5" t="s">
        <v>35</v>
      </c>
      <c r="D357" s="5">
        <v>35415</v>
      </c>
      <c r="E357">
        <v>1028</v>
      </c>
      <c r="F357" s="5">
        <v>44548</v>
      </c>
      <c r="G357" s="2">
        <v>60</v>
      </c>
      <c r="H357" s="2" t="str">
        <f t="shared" si="30"/>
        <v>Matthew TILLEYhigh-jump</v>
      </c>
      <c r="I357" s="2">
        <f t="shared" si="31"/>
        <v>1028</v>
      </c>
      <c r="J357" s="136" cm="1">
        <f t="array" ref="J357">MAX(IF($H$3:$H$4000=$H357,$I$3:$I$4000))</f>
        <v>1028</v>
      </c>
      <c r="K357" s="2" t="str">
        <v>AUS</v>
      </c>
      <c r="L357" t="str">
        <v>Brandon STARC</v>
      </c>
      <c r="M357" s="94" t="str">
        <v>high-jump</v>
      </c>
      <c r="N357" s="94">
        <v>34297</v>
      </c>
      <c r="O357" s="94" t="str">
        <f t="shared" si="32"/>
        <v>Brandon STARChigh-jump</v>
      </c>
      <c r="P357" s="2">
        <f t="shared" si="33"/>
        <v>1224</v>
      </c>
      <c r="Q357" s="79">
        <f t="shared" si="34"/>
        <v>1</v>
      </c>
      <c r="R357" s="79">
        <f t="shared" si="35"/>
        <v>1</v>
      </c>
    </row>
    <row r="358" spans="1:18" x14ac:dyDescent="0.2">
      <c r="A358" t="s">
        <v>1111</v>
      </c>
      <c r="B358" t="s">
        <v>784</v>
      </c>
      <c r="C358" t="s">
        <v>40</v>
      </c>
      <c r="D358" s="5">
        <v>37069</v>
      </c>
      <c r="E358">
        <v>989</v>
      </c>
      <c r="F358" s="5">
        <v>44548</v>
      </c>
      <c r="G358" s="2">
        <v>43</v>
      </c>
      <c r="H358" s="2" t="str">
        <f t="shared" si="30"/>
        <v>Declan CARMANdiscus-throw</v>
      </c>
      <c r="I358" s="2">
        <f t="shared" si="31"/>
        <v>989</v>
      </c>
      <c r="J358" s="136" cm="1">
        <f t="array" ref="J358">MAX(IF($H$3:$H$4000=$H358,$I$3:$I$4000))</f>
        <v>995</v>
      </c>
      <c r="K358" s="2" t="str">
        <v>AUS</v>
      </c>
      <c r="L358" t="str">
        <v>Ashley MOLONEY</v>
      </c>
      <c r="M358" s="94" t="str">
        <v>pole-vault</v>
      </c>
      <c r="N358" s="94">
        <v>36598</v>
      </c>
      <c r="O358" s="94" t="str">
        <f t="shared" si="32"/>
        <v>Ashley MOLONEYpole-vault</v>
      </c>
      <c r="P358" s="2">
        <f t="shared" si="33"/>
        <v>1007</v>
      </c>
      <c r="Q358" s="79">
        <f t="shared" si="34"/>
        <v>34</v>
      </c>
      <c r="R358" s="79">
        <f t="shared" si="35"/>
        <v>9</v>
      </c>
    </row>
    <row r="359" spans="1:18" x14ac:dyDescent="0.2">
      <c r="A359" t="s">
        <v>1111</v>
      </c>
      <c r="B359" t="s">
        <v>505</v>
      </c>
      <c r="C359" s="6" t="s">
        <v>2</v>
      </c>
      <c r="D359" s="5">
        <v>35187</v>
      </c>
      <c r="E359">
        <v>1128</v>
      </c>
      <c r="F359" s="5">
        <v>44544</v>
      </c>
      <c r="G359" s="2">
        <v>66</v>
      </c>
      <c r="H359" s="2" t="str">
        <f t="shared" si="30"/>
        <v>Jake PENNY100m</v>
      </c>
      <c r="I359" s="2">
        <f t="shared" si="31"/>
        <v>1128</v>
      </c>
      <c r="J359" s="136" cm="1">
        <f t="array" ref="J359">MAX(IF($H$3:$H$4000=$H359,$I$3:$I$4000))</f>
        <v>1128</v>
      </c>
      <c r="K359" s="2" t="str">
        <v>AUS</v>
      </c>
      <c r="L359" t="str">
        <v>Stewart MCSWEYN</v>
      </c>
      <c r="M359" s="94" t="str">
        <v>1500m</v>
      </c>
      <c r="N359" s="94">
        <v>34851</v>
      </c>
      <c r="O359" s="94" t="str">
        <f t="shared" si="32"/>
        <v>Stewart MCSWEYN1500m</v>
      </c>
      <c r="P359" s="2">
        <f t="shared" si="33"/>
        <v>1252</v>
      </c>
      <c r="Q359" s="79">
        <f t="shared" si="34"/>
        <v>3</v>
      </c>
      <c r="R359" s="79">
        <f t="shared" si="35"/>
        <v>1</v>
      </c>
    </row>
    <row r="360" spans="1:18" x14ac:dyDescent="0.2">
      <c r="A360" t="s">
        <v>1111</v>
      </c>
      <c r="B360" t="s">
        <v>774</v>
      </c>
      <c r="C360" s="5" t="s">
        <v>36</v>
      </c>
      <c r="D360" s="5">
        <v>35677</v>
      </c>
      <c r="E360">
        <v>1002</v>
      </c>
      <c r="F360" s="5">
        <v>44542</v>
      </c>
      <c r="G360" s="2">
        <v>34</v>
      </c>
      <c r="H360" s="2" t="str">
        <f t="shared" si="30"/>
        <v>Triston VINCENTpole-vault</v>
      </c>
      <c r="I360" s="2">
        <f t="shared" si="31"/>
        <v>1002</v>
      </c>
      <c r="J360" s="136" cm="1">
        <f t="array" ref="J360">MAX(IF($H$3:$H$4000=$H360,$I$3:$I$4000))</f>
        <v>1007</v>
      </c>
      <c r="K360" s="2" t="str">
        <v>AUS</v>
      </c>
      <c r="L360" t="str">
        <v>Jye EDWARDS</v>
      </c>
      <c r="M360" s="94" t="str">
        <v>1500m</v>
      </c>
      <c r="N360" s="94">
        <v>35860</v>
      </c>
      <c r="O360" s="94" t="str">
        <f t="shared" si="32"/>
        <v>Jye EDWARDS1500m</v>
      </c>
      <c r="P360" s="2">
        <f t="shared" si="33"/>
        <v>1199</v>
      </c>
      <c r="Q360" s="79">
        <f t="shared" si="34"/>
        <v>9</v>
      </c>
      <c r="R360" s="79">
        <f t="shared" si="35"/>
        <v>3</v>
      </c>
    </row>
    <row r="361" spans="1:18" x14ac:dyDescent="0.2">
      <c r="A361" t="s">
        <v>1111</v>
      </c>
      <c r="B361" t="s">
        <v>515</v>
      </c>
      <c r="C361" s="5" t="s">
        <v>26</v>
      </c>
      <c r="D361" s="5">
        <v>37908</v>
      </c>
      <c r="E361">
        <v>1091</v>
      </c>
      <c r="F361" s="5">
        <v>44541</v>
      </c>
      <c r="G361" s="2">
        <v>98</v>
      </c>
      <c r="H361" s="2" t="str">
        <f t="shared" si="30"/>
        <v>Aidan MURPHY400m</v>
      </c>
      <c r="I361" s="2">
        <f t="shared" si="31"/>
        <v>1091</v>
      </c>
      <c r="J361" s="136" cm="1">
        <f t="array" ref="J361">MAX(IF($H$3:$H$4000=$H361,$I$3:$I$4000))</f>
        <v>1091</v>
      </c>
      <c r="K361" s="2" t="str">
        <v>AUS</v>
      </c>
      <c r="L361" t="str">
        <v>Darcy ROPER</v>
      </c>
      <c r="M361" s="94" t="str">
        <v>long-jump</v>
      </c>
      <c r="N361" s="94">
        <v>35885</v>
      </c>
      <c r="O361" s="94" t="str">
        <f t="shared" si="32"/>
        <v>Darcy ROPERlong-jump</v>
      </c>
      <c r="P361" s="2">
        <f t="shared" si="33"/>
        <v>1143</v>
      </c>
      <c r="Q361" s="79">
        <f t="shared" si="34"/>
        <v>19</v>
      </c>
      <c r="R361" s="79">
        <f t="shared" si="35"/>
        <v>2</v>
      </c>
    </row>
    <row r="362" spans="1:18" x14ac:dyDescent="0.2">
      <c r="A362" t="s">
        <v>1111</v>
      </c>
      <c r="B362" t="s">
        <v>760</v>
      </c>
      <c r="C362" s="5" t="s">
        <v>35</v>
      </c>
      <c r="D362" s="5">
        <v>36664</v>
      </c>
      <c r="E362">
        <v>1135</v>
      </c>
      <c r="F362" s="5">
        <v>44541</v>
      </c>
      <c r="G362" s="2">
        <v>12</v>
      </c>
      <c r="H362" s="2" t="str">
        <f t="shared" si="30"/>
        <v>Yual REATHhigh-jump</v>
      </c>
      <c r="I362" s="2">
        <f t="shared" si="31"/>
        <v>1135</v>
      </c>
      <c r="J362" s="136" cm="1">
        <f t="array" ref="J362">MAX(IF($H$3:$H$4000=$H362,$I$3:$I$4000))</f>
        <v>1135</v>
      </c>
      <c r="K362" s="2" t="str">
        <v>AUS</v>
      </c>
      <c r="L362" t="str">
        <v>David MCNEILL</v>
      </c>
      <c r="M362" s="94" t="str">
        <v>1500m</v>
      </c>
      <c r="N362" s="94">
        <v>31691</v>
      </c>
      <c r="O362" s="94" t="str">
        <f t="shared" si="32"/>
        <v>David MCNEILL1500m</v>
      </c>
      <c r="P362" s="2">
        <f t="shared" si="33"/>
        <v>1142</v>
      </c>
      <c r="Q362" s="79">
        <f t="shared" si="34"/>
        <v>38</v>
      </c>
      <c r="R362" s="79">
        <f t="shared" si="35"/>
        <v>7</v>
      </c>
    </row>
    <row r="363" spans="1:18" x14ac:dyDescent="0.2">
      <c r="A363" t="s">
        <v>1111</v>
      </c>
      <c r="B363" t="s">
        <v>553</v>
      </c>
      <c r="C363" s="5" t="s">
        <v>26</v>
      </c>
      <c r="D363" s="5">
        <v>34998</v>
      </c>
      <c r="E363">
        <v>1093</v>
      </c>
      <c r="F363" s="5">
        <v>44534</v>
      </c>
      <c r="G363" s="2">
        <v>93</v>
      </c>
      <c r="H363" s="2" t="str">
        <f t="shared" si="30"/>
        <v>Connor DIFFEY400m</v>
      </c>
      <c r="I363" s="2">
        <f t="shared" si="31"/>
        <v>1093</v>
      </c>
      <c r="J363" s="136" cm="1">
        <f t="array" ref="J363">MAX(IF($H$3:$H$4000=$H363,$I$3:$I$4000))</f>
        <v>1093</v>
      </c>
      <c r="K363" s="2" t="str">
        <v>AUS</v>
      </c>
      <c r="L363" t="str">
        <v>Ben BUCKINGHAM</v>
      </c>
      <c r="M363" s="94" t="str">
        <v>1500m</v>
      </c>
      <c r="N363" s="94">
        <v>33550</v>
      </c>
      <c r="O363" s="94" t="str">
        <f t="shared" si="32"/>
        <v>Ben BUCKINGHAM1500m</v>
      </c>
      <c r="P363" s="2">
        <f t="shared" si="33"/>
        <v>1119</v>
      </c>
      <c r="Q363" s="79">
        <f t="shared" si="34"/>
        <v>59</v>
      </c>
      <c r="R363" s="79">
        <f t="shared" si="35"/>
        <v>12</v>
      </c>
    </row>
    <row r="364" spans="1:18" x14ac:dyDescent="0.2">
      <c r="A364" t="s">
        <v>1111</v>
      </c>
      <c r="B364" t="s">
        <v>515</v>
      </c>
      <c r="C364" s="6" t="s">
        <v>25</v>
      </c>
      <c r="D364" s="6">
        <v>37908</v>
      </c>
      <c r="E364">
        <v>1121</v>
      </c>
      <c r="F364" s="5">
        <v>44527</v>
      </c>
      <c r="G364" s="2">
        <v>53</v>
      </c>
      <c r="H364" s="2" t="str">
        <f t="shared" si="30"/>
        <v>Aidan MURPHY200m</v>
      </c>
      <c r="I364" s="2">
        <f t="shared" si="31"/>
        <v>1121</v>
      </c>
      <c r="J364" s="136" cm="1">
        <f t="array" ref="J364">MAX(IF($H$3:$H$4000=$H364,$I$3:$I$4000))</f>
        <v>1163</v>
      </c>
      <c r="K364" s="2" t="str">
        <v>AUS</v>
      </c>
      <c r="L364" t="str">
        <v>Sam BLAKE</v>
      </c>
      <c r="M364" s="94" t="str">
        <v>800m</v>
      </c>
      <c r="N364" s="94">
        <v>34891</v>
      </c>
      <c r="O364" s="94" t="str">
        <f t="shared" si="32"/>
        <v>Sam BLAKE800m</v>
      </c>
      <c r="P364" s="2">
        <f t="shared" si="33"/>
        <v>1113</v>
      </c>
      <c r="Q364" s="79">
        <f t="shared" si="34"/>
        <v>74</v>
      </c>
      <c r="R364" s="79">
        <f t="shared" si="35"/>
        <v>5</v>
      </c>
    </row>
    <row r="365" spans="1:18" x14ac:dyDescent="0.2">
      <c r="A365" t="s">
        <v>1111</v>
      </c>
      <c r="B365" t="s">
        <v>777</v>
      </c>
      <c r="C365" s="5" t="s">
        <v>36</v>
      </c>
      <c r="D365" s="5">
        <v>37868</v>
      </c>
      <c r="E365">
        <v>994</v>
      </c>
      <c r="F365" s="5">
        <v>44527</v>
      </c>
      <c r="G365" s="2">
        <v>37</v>
      </c>
      <c r="H365" s="2" t="str">
        <f t="shared" si="30"/>
        <v>Liam GEORGILOPOULOSpole-vault</v>
      </c>
      <c r="I365" s="2">
        <f t="shared" si="31"/>
        <v>994</v>
      </c>
      <c r="J365" s="136" cm="1">
        <f t="array" ref="J365">MAX(IF($H$3:$H$4000=$H365,$I$3:$I$4000))</f>
        <v>1007</v>
      </c>
      <c r="K365" s="2" t="str">
        <v>AUS</v>
      </c>
      <c r="L365" t="str">
        <v>Jeffrey RISELEY</v>
      </c>
      <c r="M365" s="94" t="str">
        <v>800m</v>
      </c>
      <c r="N365" s="94">
        <v>31727</v>
      </c>
      <c r="O365" s="94" t="str">
        <f t="shared" si="32"/>
        <v>Jeffrey RISELEY800m</v>
      </c>
      <c r="P365" s="2">
        <f t="shared" si="33"/>
        <v>1178</v>
      </c>
      <c r="Q365" s="79">
        <f t="shared" si="34"/>
        <v>22</v>
      </c>
      <c r="R365" s="79">
        <f t="shared" si="35"/>
        <v>3</v>
      </c>
    </row>
    <row r="366" spans="1:18" x14ac:dyDescent="0.2">
      <c r="A366" t="s">
        <v>1111</v>
      </c>
      <c r="B366" t="s">
        <v>776</v>
      </c>
      <c r="C366" s="5" t="s">
        <v>36</v>
      </c>
      <c r="D366" s="5">
        <v>37757</v>
      </c>
      <c r="E366">
        <v>1023</v>
      </c>
      <c r="F366" s="5">
        <v>44520</v>
      </c>
      <c r="G366" s="2">
        <v>24</v>
      </c>
      <c r="H366" s="2" t="str">
        <f t="shared" si="30"/>
        <v>Wilson CRAMpole-vault</v>
      </c>
      <c r="I366" s="2">
        <f t="shared" si="31"/>
        <v>1023</v>
      </c>
      <c r="J366" s="136" cm="1">
        <f t="array" ref="J366">MAX(IF($H$3:$H$4000=$H366,$I$3:$I$4000))</f>
        <v>1034</v>
      </c>
      <c r="K366" s="2" t="str">
        <v>AUS</v>
      </c>
      <c r="L366" t="str">
        <v>Brodie CROSS</v>
      </c>
      <c r="M366" s="94" t="str">
        <v>pole-vault</v>
      </c>
      <c r="N366" s="94">
        <v>34427</v>
      </c>
      <c r="O366" s="94" t="str">
        <f t="shared" si="32"/>
        <v>Brodie CROSSpole-vault</v>
      </c>
      <c r="P366" s="2">
        <f t="shared" si="33"/>
        <v>926</v>
      </c>
      <c r="Q366" s="79">
        <f t="shared" si="34"/>
        <v>85</v>
      </c>
      <c r="R366" s="79">
        <f t="shared" si="35"/>
        <v>19</v>
      </c>
    </row>
    <row r="367" spans="1:18" x14ac:dyDescent="0.2">
      <c r="A367" t="s">
        <v>1111</v>
      </c>
      <c r="B367" t="s">
        <v>773</v>
      </c>
      <c r="C367" s="5" t="s">
        <v>36</v>
      </c>
      <c r="D367" s="6">
        <v>36832</v>
      </c>
      <c r="E367">
        <v>1021</v>
      </c>
      <c r="F367" s="5">
        <v>44520</v>
      </c>
      <c r="G367" s="2">
        <v>25</v>
      </c>
      <c r="H367" s="2" t="str">
        <f t="shared" si="30"/>
        <v>Dalton DI MEDIOpole-vault</v>
      </c>
      <c r="I367" s="2">
        <f t="shared" si="31"/>
        <v>1021</v>
      </c>
      <c r="J367" s="136" cm="1">
        <f t="array" ref="J367">MAX(IF($H$3:$H$4000=$H367,$I$3:$I$4000))</f>
        <v>1075</v>
      </c>
      <c r="K367" s="2" t="str">
        <v>AUS</v>
      </c>
      <c r="L367" t="str">
        <v>Morgan MCDONALD</v>
      </c>
      <c r="M367" s="94" t="str">
        <v>5000m</v>
      </c>
      <c r="N367" s="94">
        <v>35178</v>
      </c>
      <c r="O367" s="94" t="str">
        <f t="shared" si="32"/>
        <v>Morgan MCDONALD5000m</v>
      </c>
      <c r="P367" s="2">
        <f t="shared" si="33"/>
        <v>1160</v>
      </c>
      <c r="Q367" s="79">
        <f t="shared" si="34"/>
        <v>21</v>
      </c>
      <c r="R367" s="79">
        <f t="shared" si="35"/>
        <v>3</v>
      </c>
    </row>
    <row r="368" spans="1:18" x14ac:dyDescent="0.2">
      <c r="A368" t="s">
        <v>1111</v>
      </c>
      <c r="B368" t="s">
        <v>769</v>
      </c>
      <c r="C368" s="5" t="s">
        <v>36</v>
      </c>
      <c r="D368" s="5">
        <v>35545</v>
      </c>
      <c r="E368">
        <v>1217</v>
      </c>
      <c r="F368" s="5">
        <v>44453</v>
      </c>
      <c r="G368" s="2">
        <v>1</v>
      </c>
      <c r="H368" s="2" t="str">
        <f t="shared" si="30"/>
        <v>Kurtis MARSCHALLpole-vault</v>
      </c>
      <c r="I368" s="2">
        <f t="shared" si="31"/>
        <v>1217</v>
      </c>
      <c r="J368" s="136" cm="1">
        <f t="array" ref="J368">MAX(IF($H$3:$H$4000=$H368,$I$3:$I$4000))</f>
        <v>1217</v>
      </c>
      <c r="K368" s="2" t="str">
        <v>AUS</v>
      </c>
      <c r="L368" t="str">
        <v>Ky ROBINSON</v>
      </c>
      <c r="M368" s="94" t="str">
        <v>3000msc</v>
      </c>
      <c r="N368" s="94">
        <v>37314</v>
      </c>
      <c r="O368" s="94" t="str">
        <f t="shared" si="32"/>
        <v>Ky ROBINSON3000msc</v>
      </c>
      <c r="P368" s="2">
        <f t="shared" si="33"/>
        <v>1113</v>
      </c>
      <c r="Q368" s="79">
        <f t="shared" si="34"/>
        <v>32</v>
      </c>
      <c r="R368" s="79">
        <f t="shared" si="35"/>
        <v>6</v>
      </c>
    </row>
    <row r="369" spans="1:18" x14ac:dyDescent="0.2">
      <c r="A369" t="s">
        <v>1111</v>
      </c>
      <c r="B369" t="s">
        <v>643</v>
      </c>
      <c r="C369" s="5" t="s">
        <v>28</v>
      </c>
      <c r="D369" s="5">
        <v>35459</v>
      </c>
      <c r="E369">
        <v>1207</v>
      </c>
      <c r="F369" s="5">
        <v>44448</v>
      </c>
      <c r="G369" s="2">
        <v>6</v>
      </c>
      <c r="H369" s="2" t="str">
        <f t="shared" si="30"/>
        <v>Oliver HOARE1500m</v>
      </c>
      <c r="I369" s="2">
        <f t="shared" si="31"/>
        <v>1207</v>
      </c>
      <c r="J369" s="136" cm="1">
        <f t="array" ref="J369">MAX(IF($H$3:$H$4000=$H369,$I$3:$I$4000))</f>
        <v>1207</v>
      </c>
      <c r="K369" s="2" t="str">
        <v>AUS</v>
      </c>
      <c r="L369" t="str">
        <v>Colby EDDOWES</v>
      </c>
      <c r="M369" s="94" t="str">
        <v>110mh</v>
      </c>
      <c r="N369" s="94">
        <v>37483</v>
      </c>
      <c r="O369" s="94" t="str">
        <f t="shared" si="32"/>
        <v>Colby EDDOWES110mh</v>
      </c>
      <c r="P369" s="2">
        <f t="shared" si="33"/>
        <v>992</v>
      </c>
      <c r="Q369" s="79">
        <f t="shared" si="34"/>
        <v>110</v>
      </c>
      <c r="R369" s="79">
        <f t="shared" si="35"/>
        <v>10</v>
      </c>
    </row>
    <row r="370" spans="1:18" x14ac:dyDescent="0.2">
      <c r="A370" t="s">
        <v>1111</v>
      </c>
      <c r="B370" t="s">
        <v>513</v>
      </c>
      <c r="C370" s="5" t="s">
        <v>31</v>
      </c>
      <c r="D370" s="5">
        <v>36598</v>
      </c>
      <c r="E370">
        <v>1058</v>
      </c>
      <c r="F370" s="5">
        <v>44413</v>
      </c>
      <c r="G370" s="2">
        <v>57</v>
      </c>
      <c r="H370" s="2" t="str">
        <f t="shared" si="30"/>
        <v>Ashley MOLONEY110mh</v>
      </c>
      <c r="I370" s="2">
        <f t="shared" si="31"/>
        <v>1058</v>
      </c>
      <c r="J370" s="136" cm="1">
        <f t="array" ref="J370">MAX(IF($H$3:$H$4000=$H370,$I$3:$I$4000))</f>
        <v>1058</v>
      </c>
      <c r="K370" s="2" t="str">
        <v>AUS</v>
      </c>
      <c r="L370" t="str">
        <v>Guy HENLY</v>
      </c>
      <c r="M370" s="94" t="str">
        <v>discus-throw</v>
      </c>
      <c r="N370" s="94">
        <v>1987</v>
      </c>
      <c r="O370" s="94" t="str">
        <f t="shared" si="32"/>
        <v>Guy HENLYdiscus-throw</v>
      </c>
      <c r="P370" s="2">
        <f t="shared" si="33"/>
        <v>924</v>
      </c>
      <c r="Q370" s="79">
        <f t="shared" si="34"/>
        <v>82</v>
      </c>
      <c r="R370" s="79">
        <f t="shared" si="35"/>
        <v>5</v>
      </c>
    </row>
    <row r="371" spans="1:18" x14ac:dyDescent="0.2">
      <c r="A371" t="s">
        <v>1111</v>
      </c>
      <c r="B371" t="s">
        <v>513</v>
      </c>
      <c r="C371" t="s">
        <v>44</v>
      </c>
      <c r="D371" s="5">
        <v>36598</v>
      </c>
      <c r="E371">
        <v>1227</v>
      </c>
      <c r="F371" s="5">
        <v>44413</v>
      </c>
      <c r="G371" s="2">
        <v>2</v>
      </c>
      <c r="H371" s="2" t="str">
        <f t="shared" si="30"/>
        <v>Ashley MOLONEYdecathlon</v>
      </c>
      <c r="I371" s="2">
        <f t="shared" si="31"/>
        <v>1227</v>
      </c>
      <c r="J371" s="136" cm="1">
        <f t="array" ref="J371">MAX(IF($H$3:$H$4000=$H371,$I$3:$I$4000))</f>
        <v>1227</v>
      </c>
      <c r="K371" s="2" t="str">
        <v>AUS</v>
      </c>
      <c r="L371" t="str">
        <v>Patrick TIERNAN</v>
      </c>
      <c r="M371" s="94" t="str">
        <v>5000m</v>
      </c>
      <c r="N371" s="94">
        <v>34588</v>
      </c>
      <c r="O371" s="94" t="str">
        <f t="shared" si="32"/>
        <v>Patrick TIERNAN5000m</v>
      </c>
      <c r="P371" s="2">
        <f t="shared" si="33"/>
        <v>1136</v>
      </c>
      <c r="Q371" s="79">
        <f t="shared" si="34"/>
        <v>34</v>
      </c>
      <c r="R371" s="79">
        <f t="shared" si="35"/>
        <v>5</v>
      </c>
    </row>
    <row r="372" spans="1:18" x14ac:dyDescent="0.2">
      <c r="A372" t="s">
        <v>1111</v>
      </c>
      <c r="B372" t="s">
        <v>513</v>
      </c>
      <c r="C372" s="5" t="s">
        <v>26</v>
      </c>
      <c r="D372" s="5">
        <v>36598</v>
      </c>
      <c r="E372">
        <v>1092</v>
      </c>
      <c r="F372" s="5">
        <v>44412</v>
      </c>
      <c r="G372" s="2">
        <v>95</v>
      </c>
      <c r="H372" s="2" t="str">
        <f t="shared" si="30"/>
        <v>Ashley MOLONEY400m</v>
      </c>
      <c r="I372" s="2">
        <f t="shared" si="31"/>
        <v>1092</v>
      </c>
      <c r="J372" s="136" cm="1">
        <f t="array" ref="J372">MAX(IF($H$3:$H$4000=$H372,$I$3:$I$4000))</f>
        <v>1092</v>
      </c>
      <c r="K372" s="2" t="str">
        <v>AUS</v>
      </c>
      <c r="L372" t="str">
        <v>Sam BLAKE</v>
      </c>
      <c r="M372" s="94" t="str">
        <v>1500m</v>
      </c>
      <c r="N372" s="94">
        <v>34891</v>
      </c>
      <c r="O372" s="94" t="str">
        <f t="shared" si="32"/>
        <v>Sam BLAKE1500m</v>
      </c>
      <c r="P372" s="2">
        <f t="shared" si="33"/>
        <v>1127</v>
      </c>
      <c r="Q372" s="79">
        <f t="shared" si="34"/>
        <v>50</v>
      </c>
      <c r="R372" s="79">
        <f t="shared" si="35"/>
        <v>9</v>
      </c>
    </row>
    <row r="373" spans="1:18" x14ac:dyDescent="0.2">
      <c r="A373" t="s">
        <v>1111</v>
      </c>
      <c r="B373" t="s">
        <v>513</v>
      </c>
      <c r="C373" s="5" t="s">
        <v>35</v>
      </c>
      <c r="D373" s="5">
        <v>36598</v>
      </c>
      <c r="E373">
        <v>1011</v>
      </c>
      <c r="F373" s="5">
        <v>44412</v>
      </c>
      <c r="G373" s="2">
        <v>73</v>
      </c>
      <c r="H373" s="2" t="str">
        <f t="shared" si="30"/>
        <v>Ashley MOLONEYhigh-jump</v>
      </c>
      <c r="I373" s="2">
        <f t="shared" si="31"/>
        <v>1011</v>
      </c>
      <c r="J373" s="136" cm="1">
        <f t="array" ref="J373">MAX(IF($H$3:$H$4000=$H373,$I$3:$I$4000))</f>
        <v>1011</v>
      </c>
      <c r="K373" s="2" t="str">
        <v>AUS</v>
      </c>
      <c r="L373" t="str">
        <v>Patrick TIERNAN</v>
      </c>
      <c r="M373" s="94" t="str">
        <v>1500m</v>
      </c>
      <c r="N373" s="94">
        <v>34588</v>
      </c>
      <c r="O373" s="94" t="str">
        <f t="shared" si="32"/>
        <v>Patrick TIERNAN1500m</v>
      </c>
      <c r="P373" s="2">
        <f t="shared" si="33"/>
        <v>1125</v>
      </c>
      <c r="Q373" s="79">
        <f t="shared" si="34"/>
        <v>53</v>
      </c>
      <c r="R373" s="79">
        <f t="shared" si="35"/>
        <v>10</v>
      </c>
    </row>
    <row r="374" spans="1:18" x14ac:dyDescent="0.2">
      <c r="A374" t="s">
        <v>1111</v>
      </c>
      <c r="B374" t="s">
        <v>578</v>
      </c>
      <c r="C374" s="5" t="s">
        <v>26</v>
      </c>
      <c r="D374" s="5">
        <v>34105</v>
      </c>
      <c r="E374">
        <v>1184</v>
      </c>
      <c r="F374" s="5">
        <v>44409</v>
      </c>
      <c r="G374" s="2">
        <v>9</v>
      </c>
      <c r="H374" s="2" t="str">
        <f t="shared" si="30"/>
        <v>Steven SOLOMON400m</v>
      </c>
      <c r="I374" s="2">
        <f t="shared" si="31"/>
        <v>1184</v>
      </c>
      <c r="J374" s="136" cm="1">
        <f t="array" ref="J374">MAX(IF($H$3:$H$4000=$H374,$I$3:$I$4000))</f>
        <v>1184</v>
      </c>
      <c r="K374" s="2" t="str">
        <v>AUS</v>
      </c>
      <c r="L374" t="str">
        <v>Jackson SHARP</v>
      </c>
      <c r="M374" s="94" t="str">
        <v>1500m</v>
      </c>
      <c r="N374" s="94">
        <v>36759</v>
      </c>
      <c r="O374" s="94" t="str">
        <f t="shared" si="32"/>
        <v>Jackson SHARP1500m</v>
      </c>
      <c r="P374" s="2">
        <f t="shared" si="33"/>
        <v>1095</v>
      </c>
      <c r="Q374" s="79">
        <f t="shared" si="34"/>
        <v>94</v>
      </c>
      <c r="R374" s="79">
        <f t="shared" si="35"/>
        <v>20</v>
      </c>
    </row>
    <row r="375" spans="1:18" x14ac:dyDescent="0.2">
      <c r="A375" t="s">
        <v>1111</v>
      </c>
      <c r="B375" t="s">
        <v>554</v>
      </c>
      <c r="C375" t="s">
        <v>26</v>
      </c>
      <c r="D375" s="5">
        <v>33641</v>
      </c>
      <c r="E375">
        <v>1143</v>
      </c>
      <c r="F375" s="5">
        <v>44409</v>
      </c>
      <c r="G375" s="2">
        <v>27</v>
      </c>
      <c r="H375" s="2" t="str">
        <f t="shared" si="30"/>
        <v>Alex BECK400m</v>
      </c>
      <c r="I375" s="2">
        <f t="shared" si="31"/>
        <v>1143</v>
      </c>
      <c r="J375" s="136" cm="1">
        <f t="array" ref="J375">MAX(IF($H$3:$H$4000=$H375,$I$3:$I$4000))</f>
        <v>1143</v>
      </c>
      <c r="K375" s="2" t="str">
        <v>AUS</v>
      </c>
      <c r="L375" t="str">
        <v>Jesse HUNT</v>
      </c>
      <c r="M375" s="94" t="str">
        <v>1500m</v>
      </c>
      <c r="N375" s="94">
        <v>36004</v>
      </c>
      <c r="O375" s="94" t="str">
        <f t="shared" si="32"/>
        <v>Jesse HUNT1500m</v>
      </c>
      <c r="P375" s="2">
        <f t="shared" si="33"/>
        <v>1114</v>
      </c>
      <c r="Q375" s="79">
        <f t="shared" si="34"/>
        <v>68</v>
      </c>
      <c r="R375" s="79">
        <f t="shared" si="35"/>
        <v>15</v>
      </c>
    </row>
    <row r="376" spans="1:18" x14ac:dyDescent="0.2">
      <c r="A376" t="s">
        <v>1111</v>
      </c>
      <c r="B376" t="s">
        <v>600</v>
      </c>
      <c r="C376" t="s">
        <v>27</v>
      </c>
      <c r="D376" s="5">
        <v>34387</v>
      </c>
      <c r="E376">
        <v>1201</v>
      </c>
      <c r="F376" s="5">
        <v>44409</v>
      </c>
      <c r="G376" s="2">
        <v>12</v>
      </c>
      <c r="H376" s="2" t="str">
        <f t="shared" si="30"/>
        <v>Peter BOL800m</v>
      </c>
      <c r="I376" s="2">
        <f t="shared" si="31"/>
        <v>1201</v>
      </c>
      <c r="J376" s="136" cm="1">
        <f t="array" ref="J376">MAX(IF($H$3:$H$4000=$H376,$I$3:$I$4000))</f>
        <v>1201</v>
      </c>
      <c r="K376" s="2" t="str">
        <v>AUS</v>
      </c>
      <c r="L376" t="str">
        <v>Zachary FACIONI</v>
      </c>
      <c r="M376" s="94" t="str">
        <v>5000m</v>
      </c>
      <c r="N376" s="94">
        <v>36253</v>
      </c>
      <c r="O376" s="94" t="str">
        <f t="shared" si="32"/>
        <v>Zachary FACIONI5000m</v>
      </c>
      <c r="P376" s="2">
        <f t="shared" si="33"/>
        <v>1099</v>
      </c>
      <c r="Q376" s="79">
        <f t="shared" si="34"/>
        <v>88</v>
      </c>
      <c r="R376" s="79">
        <f t="shared" si="35"/>
        <v>9</v>
      </c>
    </row>
    <row r="377" spans="1:18" x14ac:dyDescent="0.2">
      <c r="A377" t="s">
        <v>1111</v>
      </c>
      <c r="B377" t="s">
        <v>757</v>
      </c>
      <c r="C377" s="5" t="s">
        <v>35</v>
      </c>
      <c r="D377" s="5">
        <v>34297</v>
      </c>
      <c r="E377">
        <v>1224</v>
      </c>
      <c r="F377" s="5">
        <v>44409</v>
      </c>
      <c r="G377" s="2">
        <v>1</v>
      </c>
      <c r="H377" s="2" t="str">
        <f t="shared" si="30"/>
        <v>Brandon STARChigh-jump</v>
      </c>
      <c r="I377" s="2">
        <f t="shared" si="31"/>
        <v>1224</v>
      </c>
      <c r="J377" s="136" cm="1">
        <f t="array" ref="J377">MAX(IF($H$3:$H$4000=$H377,$I$3:$I$4000))</f>
        <v>1224</v>
      </c>
      <c r="K377" s="2" t="str">
        <v>AUS</v>
      </c>
      <c r="L377" t="str">
        <v>Brenton FOSTER</v>
      </c>
      <c r="M377" s="94" t="str">
        <v>high-jump</v>
      </c>
      <c r="N377" s="94">
        <v>35852</v>
      </c>
      <c r="O377" s="94" t="str">
        <f t="shared" si="32"/>
        <v>Brenton FOSTERhigh-jump</v>
      </c>
      <c r="P377" s="2">
        <f t="shared" si="33"/>
        <v>1152</v>
      </c>
      <c r="Q377" s="79">
        <f t="shared" si="34"/>
        <v>9</v>
      </c>
      <c r="R377" s="79">
        <f t="shared" si="35"/>
        <v>2</v>
      </c>
    </row>
    <row r="378" spans="1:18" x14ac:dyDescent="0.2">
      <c r="A378" t="s">
        <v>1111</v>
      </c>
      <c r="B378" t="s">
        <v>503</v>
      </c>
      <c r="C378" s="5" t="s">
        <v>2</v>
      </c>
      <c r="D378" s="5">
        <v>35795</v>
      </c>
      <c r="E378">
        <v>1203</v>
      </c>
      <c r="F378" s="5">
        <v>44408</v>
      </c>
      <c r="G378" s="2">
        <v>11</v>
      </c>
      <c r="H378" s="2" t="str">
        <f t="shared" si="30"/>
        <v>Rohan BROWNING100m</v>
      </c>
      <c r="I378" s="2">
        <f t="shared" si="31"/>
        <v>1203</v>
      </c>
      <c r="J378" s="136" cm="1">
        <f t="array" ref="J378">MAX(IF($H$3:$H$4000=$H378,$I$3:$I$4000))</f>
        <v>1203</v>
      </c>
      <c r="K378" s="2" t="str">
        <v>AUS</v>
      </c>
      <c r="L378" t="str">
        <v>Morgan MCDONALD</v>
      </c>
      <c r="M378" s="94" t="str">
        <v>10000m</v>
      </c>
      <c r="N378" s="94">
        <v>35178</v>
      </c>
      <c r="O378" s="94" t="str">
        <f t="shared" si="32"/>
        <v>Morgan MCDONALD10000m</v>
      </c>
      <c r="P378" s="2">
        <f t="shared" si="33"/>
        <v>1134</v>
      </c>
      <c r="Q378" s="79">
        <f t="shared" si="34"/>
        <v>65</v>
      </c>
      <c r="R378" s="79">
        <f t="shared" si="35"/>
        <v>3</v>
      </c>
    </row>
    <row r="379" spans="1:18" x14ac:dyDescent="0.2">
      <c r="A379" t="s">
        <v>1111</v>
      </c>
      <c r="B379" t="s">
        <v>781</v>
      </c>
      <c r="C379" s="5" t="s">
        <v>40</v>
      </c>
      <c r="D379" s="5">
        <v>35218</v>
      </c>
      <c r="E379">
        <v>1190</v>
      </c>
      <c r="F379" s="5">
        <v>44408</v>
      </c>
      <c r="G379" s="2">
        <v>3</v>
      </c>
      <c r="H379" s="2" t="str">
        <f t="shared" si="30"/>
        <v>Matthew DENNYdiscus-throw</v>
      </c>
      <c r="I379" s="2">
        <f t="shared" si="31"/>
        <v>1190</v>
      </c>
      <c r="J379" s="136" cm="1">
        <f t="array" ref="J379">MAX(IF($H$3:$H$4000=$H379,$I$3:$I$4000))</f>
        <v>1190</v>
      </c>
      <c r="K379" s="2" t="str">
        <v>AUS</v>
      </c>
      <c r="L379" t="str">
        <v>Zachary NUNIS</v>
      </c>
      <c r="M379" s="94" t="str">
        <v>long-jump</v>
      </c>
      <c r="N379" s="94">
        <v>36468</v>
      </c>
      <c r="O379" s="94" t="str">
        <f t="shared" si="32"/>
        <v>Zachary NUNISlong-jump</v>
      </c>
      <c r="P379" s="2">
        <f t="shared" si="33"/>
        <v>1075</v>
      </c>
      <c r="Q379" s="79">
        <f t="shared" si="34"/>
        <v>73</v>
      </c>
      <c r="R379" s="79">
        <f t="shared" si="35"/>
        <v>12</v>
      </c>
    </row>
    <row r="380" spans="1:18" x14ac:dyDescent="0.2">
      <c r="A380" t="s">
        <v>1111</v>
      </c>
      <c r="B380" t="s">
        <v>670</v>
      </c>
      <c r="C380" s="5" t="s">
        <v>34</v>
      </c>
      <c r="D380" s="5">
        <v>33550</v>
      </c>
      <c r="E380">
        <v>1162</v>
      </c>
      <c r="F380" s="5">
        <v>44407</v>
      </c>
      <c r="G380" s="2">
        <v>11</v>
      </c>
      <c r="H380" s="2" t="str">
        <f t="shared" si="30"/>
        <v>Ben BUCKINGHAM3000msc</v>
      </c>
      <c r="I380" s="2">
        <f t="shared" si="31"/>
        <v>1162</v>
      </c>
      <c r="J380" s="136" cm="1">
        <f t="array" ref="J380">MAX(IF($H$3:$H$4000=$H380,$I$3:$I$4000))</f>
        <v>1162</v>
      </c>
      <c r="K380" s="2" t="str">
        <v>AUS</v>
      </c>
      <c r="L380" t="str">
        <v>Lachlan BURNS</v>
      </c>
      <c r="M380" s="94" t="str">
        <v>pole-vault</v>
      </c>
      <c r="N380" s="94">
        <v>35843</v>
      </c>
      <c r="O380" s="94" t="str">
        <f t="shared" si="32"/>
        <v>Lachlan BURNSpole-vault</v>
      </c>
      <c r="P380" s="2">
        <f t="shared" si="33"/>
        <v>1061</v>
      </c>
      <c r="Q380" s="79">
        <f t="shared" si="34"/>
        <v>12</v>
      </c>
      <c r="R380" s="79">
        <f t="shared" si="35"/>
        <v>5</v>
      </c>
    </row>
    <row r="381" spans="1:18" x14ac:dyDescent="0.2">
      <c r="A381" t="s">
        <v>1111</v>
      </c>
      <c r="B381" t="s">
        <v>700</v>
      </c>
      <c r="C381" t="s">
        <v>30</v>
      </c>
      <c r="D381" s="5">
        <v>34588</v>
      </c>
      <c r="E381">
        <v>1078</v>
      </c>
      <c r="F381" s="5">
        <v>44407</v>
      </c>
      <c r="G381" s="2">
        <v>99</v>
      </c>
      <c r="H381" s="2" t="str">
        <f t="shared" si="30"/>
        <v>Patrick TIERNAN10000m</v>
      </c>
      <c r="I381" s="2">
        <f t="shared" si="31"/>
        <v>1078</v>
      </c>
      <c r="J381" s="136" cm="1">
        <f t="array" ref="J381">MAX(IF($H$3:$H$4000=$H381,$I$3:$I$4000))</f>
        <v>1154</v>
      </c>
      <c r="K381" s="2" t="str">
        <v>AUS</v>
      </c>
      <c r="L381" t="str">
        <v>David MCNEILL</v>
      </c>
      <c r="M381" s="94" t="str">
        <v>5000m</v>
      </c>
      <c r="N381" s="94">
        <v>31691</v>
      </c>
      <c r="O381" s="94" t="str">
        <f t="shared" si="32"/>
        <v>David MCNEILL5000m</v>
      </c>
      <c r="P381" s="2">
        <f t="shared" si="33"/>
        <v>1163</v>
      </c>
      <c r="Q381" s="79">
        <f t="shared" si="34"/>
        <v>19</v>
      </c>
      <c r="R381" s="79">
        <f t="shared" si="35"/>
        <v>2</v>
      </c>
    </row>
    <row r="382" spans="1:18" x14ac:dyDescent="0.2">
      <c r="A382" t="s">
        <v>1111</v>
      </c>
      <c r="B382" t="s">
        <v>513</v>
      </c>
      <c r="C382" s="5" t="s">
        <v>36</v>
      </c>
      <c r="D382" s="5">
        <v>36598</v>
      </c>
      <c r="E382">
        <v>1007</v>
      </c>
      <c r="F382" s="5">
        <v>44395</v>
      </c>
      <c r="G382" s="2">
        <v>30</v>
      </c>
      <c r="H382" s="2" t="str">
        <f t="shared" si="30"/>
        <v>Ashley MOLONEYpole-vault</v>
      </c>
      <c r="I382" s="2">
        <f t="shared" si="31"/>
        <v>1007</v>
      </c>
      <c r="J382" s="136" cm="1">
        <f t="array" ref="J382">MAX(IF($H$3:$H$4000=$H382,$I$3:$I$4000))</f>
        <v>1007</v>
      </c>
      <c r="K382" s="2" t="str">
        <v>AUS</v>
      </c>
      <c r="L382" t="str">
        <v>Alex BECK</v>
      </c>
      <c r="M382" s="94" t="str">
        <v>200m</v>
      </c>
      <c r="N382" s="94">
        <v>33641</v>
      </c>
      <c r="O382" s="94" t="str">
        <f t="shared" si="32"/>
        <v>Alex BECK200m</v>
      </c>
      <c r="P382" s="2">
        <f t="shared" si="33"/>
        <v>1091</v>
      </c>
      <c r="Q382" s="79">
        <f t="shared" si="34"/>
        <v>108</v>
      </c>
      <c r="R382" s="79">
        <f t="shared" si="35"/>
        <v>9</v>
      </c>
    </row>
    <row r="383" spans="1:18" x14ac:dyDescent="0.2">
      <c r="A383" t="s">
        <v>1111</v>
      </c>
      <c r="B383" t="s">
        <v>642</v>
      </c>
      <c r="C383" s="5" t="s">
        <v>28</v>
      </c>
      <c r="D383" s="5">
        <v>34851</v>
      </c>
      <c r="E383">
        <v>1252</v>
      </c>
      <c r="F383" s="5">
        <v>44386</v>
      </c>
      <c r="G383" s="2">
        <v>3</v>
      </c>
      <c r="H383" s="2" t="str">
        <f t="shared" si="30"/>
        <v>Stewart MCSWEYN1500m</v>
      </c>
      <c r="I383" s="2">
        <f t="shared" si="31"/>
        <v>1252</v>
      </c>
      <c r="J383" s="136" cm="1">
        <f t="array" ref="J383">MAX(IF($H$3:$H$4000=$H383,$I$3:$I$4000))</f>
        <v>1252</v>
      </c>
      <c r="K383" s="2" t="str">
        <v>AUS</v>
      </c>
      <c r="L383" t="str">
        <v>James HANSEN</v>
      </c>
      <c r="M383" s="94" t="str">
        <v>1500m</v>
      </c>
      <c r="N383" s="94">
        <v>34300</v>
      </c>
      <c r="O383" s="94" t="str">
        <f t="shared" si="32"/>
        <v>James HANSEN1500m</v>
      </c>
      <c r="P383" s="2">
        <f t="shared" si="33"/>
        <v>1117</v>
      </c>
      <c r="Q383" s="79">
        <f t="shared" si="34"/>
        <v>63</v>
      </c>
      <c r="R383" s="79">
        <f t="shared" si="35"/>
        <v>14</v>
      </c>
    </row>
    <row r="384" spans="1:18" x14ac:dyDescent="0.2">
      <c r="A384" t="s">
        <v>1111</v>
      </c>
      <c r="B384" t="s">
        <v>644</v>
      </c>
      <c r="C384" t="s">
        <v>28</v>
      </c>
      <c r="D384" s="5">
        <v>35860</v>
      </c>
      <c r="E384">
        <v>1199</v>
      </c>
      <c r="F384" s="5">
        <v>44386</v>
      </c>
      <c r="G384" s="2">
        <v>9</v>
      </c>
      <c r="H384" s="2" t="str">
        <f t="shared" si="30"/>
        <v>Jye EDWARDS1500m</v>
      </c>
      <c r="I384" s="2">
        <f t="shared" si="31"/>
        <v>1199</v>
      </c>
      <c r="J384" s="136" cm="1">
        <f t="array" ref="J384">MAX(IF($H$3:$H$4000=$H384,$I$3:$I$4000))</f>
        <v>1199</v>
      </c>
      <c r="K384" s="2" t="str">
        <v>AUS</v>
      </c>
      <c r="L384" t="str">
        <v>James NIPPERESS</v>
      </c>
      <c r="M384" s="94" t="str">
        <v>3000msc</v>
      </c>
      <c r="N384" s="94">
        <v>33014</v>
      </c>
      <c r="O384" s="94" t="str">
        <f t="shared" si="32"/>
        <v>James NIPPERESS3000msc</v>
      </c>
      <c r="P384" s="2">
        <f t="shared" si="33"/>
        <v>1122</v>
      </c>
      <c r="Q384" s="79">
        <f t="shared" si="34"/>
        <v>27</v>
      </c>
      <c r="R384" s="79">
        <f t="shared" si="35"/>
        <v>4</v>
      </c>
    </row>
    <row r="385" spans="1:18" x14ac:dyDescent="0.2">
      <c r="A385" t="s">
        <v>1111</v>
      </c>
      <c r="B385" t="s">
        <v>1073</v>
      </c>
      <c r="C385" s="5" t="s">
        <v>37</v>
      </c>
      <c r="D385" s="5">
        <v>35885</v>
      </c>
      <c r="E385">
        <v>1143</v>
      </c>
      <c r="F385" s="5">
        <v>44384</v>
      </c>
      <c r="G385" s="2">
        <v>18</v>
      </c>
      <c r="H385" s="2" t="str">
        <f t="shared" si="30"/>
        <v>Darcy ROPERlong-jump</v>
      </c>
      <c r="I385" s="2">
        <f t="shared" si="31"/>
        <v>1143</v>
      </c>
      <c r="J385" s="136" cm="1">
        <f t="array" ref="J385">MAX(IF($H$3:$H$4000=$H385,$I$3:$I$4000))</f>
        <v>1143</v>
      </c>
      <c r="K385" s="2" t="str">
        <v>AUS</v>
      </c>
      <c r="L385" t="str">
        <v>William AUSTIN-CRAY</v>
      </c>
      <c r="M385" s="94" t="str">
        <v>3000msc</v>
      </c>
      <c r="N385" s="94">
        <v>34062</v>
      </c>
      <c r="O385" s="94" t="str">
        <f t="shared" si="32"/>
        <v>William AUSTIN-CRAY3000msc</v>
      </c>
      <c r="P385" s="2">
        <f t="shared" si="33"/>
        <v>1017</v>
      </c>
      <c r="Q385" s="79">
        <f t="shared" si="34"/>
        <v>108</v>
      </c>
      <c r="R385" s="79">
        <f t="shared" si="35"/>
        <v>11</v>
      </c>
    </row>
    <row r="386" spans="1:18" x14ac:dyDescent="0.2">
      <c r="A386" t="s">
        <v>1111</v>
      </c>
      <c r="B386" t="s">
        <v>645</v>
      </c>
      <c r="C386" t="s">
        <v>28</v>
      </c>
      <c r="D386" s="5">
        <v>35634</v>
      </c>
      <c r="E386">
        <v>1187</v>
      </c>
      <c r="F386" s="5">
        <v>44380</v>
      </c>
      <c r="G386" s="2">
        <v>17</v>
      </c>
      <c r="H386" s="2" t="str">
        <f t="shared" si="30"/>
        <v>Matthew RAMSDEN1500m</v>
      </c>
      <c r="I386" s="2">
        <f t="shared" si="31"/>
        <v>1187</v>
      </c>
      <c r="J386" s="136" cm="1">
        <f t="array" ref="J386">MAX(IF($H$3:$H$4000=$H386,$I$3:$I$4000))</f>
        <v>1187</v>
      </c>
      <c r="K386" s="2" t="str">
        <v>AUS</v>
      </c>
      <c r="L386" t="str">
        <v>Chris DOUGLAS</v>
      </c>
      <c r="M386" s="94" t="str">
        <v>400mh</v>
      </c>
      <c r="N386" s="94">
        <v>35471</v>
      </c>
      <c r="O386" s="94" t="str">
        <f t="shared" si="32"/>
        <v>Chris DOUGLAS400mh</v>
      </c>
      <c r="P386" s="2">
        <f t="shared" si="33"/>
        <v>1155</v>
      </c>
      <c r="Q386" s="79">
        <f t="shared" si="34"/>
        <v>14</v>
      </c>
      <c r="R386" s="79">
        <f t="shared" si="35"/>
        <v>1</v>
      </c>
    </row>
    <row r="387" spans="1:18" x14ac:dyDescent="0.2">
      <c r="A387" t="s">
        <v>1111</v>
      </c>
      <c r="B387" t="s">
        <v>681</v>
      </c>
      <c r="C387" s="5" t="s">
        <v>28</v>
      </c>
      <c r="D387" s="5">
        <v>31691</v>
      </c>
      <c r="E387">
        <v>1142</v>
      </c>
      <c r="F387" s="5">
        <v>44380</v>
      </c>
      <c r="G387" s="2">
        <v>36</v>
      </c>
      <c r="H387" s="2" t="str">
        <f t="shared" ref="H387:H450" si="36">B387&amp;C387</f>
        <v>David MCNEILL1500m</v>
      </c>
      <c r="I387" s="2">
        <f t="shared" ref="I387:I450" si="37">E387</f>
        <v>1142</v>
      </c>
      <c r="J387" s="136" cm="1">
        <f t="array" ref="J387">MAX(IF($H$3:$H$4000=$H387,$I$3:$I$4000))</f>
        <v>1142</v>
      </c>
      <c r="K387" s="2" t="str">
        <v>AUS</v>
      </c>
      <c r="L387" t="str">
        <v>Nash LOWIS</v>
      </c>
      <c r="M387" s="94" t="str">
        <v>javelin-throw</v>
      </c>
      <c r="N387" s="94">
        <v>36470</v>
      </c>
      <c r="O387" s="94" t="str">
        <f t="shared" si="32"/>
        <v>Nash LOWISjavelin-throw</v>
      </c>
      <c r="P387" s="2">
        <f t="shared" si="33"/>
        <v>984</v>
      </c>
      <c r="Q387" s="79">
        <f t="shared" si="34"/>
        <v>74</v>
      </c>
      <c r="R387" s="79">
        <f t="shared" si="35"/>
        <v>9</v>
      </c>
    </row>
    <row r="388" spans="1:18" x14ac:dyDescent="0.2">
      <c r="A388" t="s">
        <v>1111</v>
      </c>
      <c r="B388" t="s">
        <v>670</v>
      </c>
      <c r="C388" s="5" t="s">
        <v>28</v>
      </c>
      <c r="D388" s="5">
        <v>33550</v>
      </c>
      <c r="E388">
        <v>1119</v>
      </c>
      <c r="F388" s="5">
        <v>44380</v>
      </c>
      <c r="G388" s="2">
        <v>55</v>
      </c>
      <c r="H388" s="2" t="str">
        <f t="shared" si="36"/>
        <v>Ben BUCKINGHAM1500m</v>
      </c>
      <c r="I388" s="2">
        <f t="shared" si="37"/>
        <v>1119</v>
      </c>
      <c r="J388" s="136" cm="1">
        <f t="array" ref="J388">MAX(IF($H$3:$H$4000=$H388,$I$3:$I$4000))</f>
        <v>1119</v>
      </c>
      <c r="K388" s="2" t="str">
        <v>AUS</v>
      </c>
      <c r="L388" t="str">
        <v>Jett CARLIN</v>
      </c>
      <c r="M388" s="94" t="str">
        <v>hammer-throw</v>
      </c>
      <c r="N388" s="94">
        <v>37816</v>
      </c>
      <c r="O388" s="94" t="str">
        <f t="shared" ref="O388:O451" si="38">L388&amp;M388</f>
        <v>Jett CARLINhammer-throw</v>
      </c>
      <c r="P388" s="2">
        <f t="shared" ref="P388:P451" si="39">VLOOKUP(L388&amp;M388,$H$3:$J$3881,3,FALSE)</f>
        <v>869</v>
      </c>
      <c r="Q388" s="79">
        <f t="shared" ref="Q388:Q451" si="40">COUNTIFS($M$3:$M$3165,M388,$P$3:$P$3165,"&gt;"&amp;P388)+1</f>
        <v>87</v>
      </c>
      <c r="R388" s="79">
        <f t="shared" ref="R388:R451" si="41">IFERROR(IF(K388="AUS",COUNTIFS($K$3:$K$3165,"AUS",$M$3:$M$3165,M388,$P$3:$P$3165,"&gt;"&amp;P388)+1,""),"")</f>
        <v>8</v>
      </c>
    </row>
    <row r="389" spans="1:18" x14ac:dyDescent="0.2">
      <c r="A389" s="44" t="s">
        <v>1111</v>
      </c>
      <c r="B389" s="44" t="s">
        <v>673</v>
      </c>
      <c r="C389" s="44" t="s">
        <v>34</v>
      </c>
      <c r="D389" s="192">
        <v>36060</v>
      </c>
      <c r="E389" s="44">
        <v>1168</v>
      </c>
      <c r="F389" s="192">
        <v>44376</v>
      </c>
      <c r="G389" s="193">
        <v>8</v>
      </c>
      <c r="H389" s="2" t="str">
        <f t="shared" si="36"/>
        <v>Edward TRIPPAS3000msc</v>
      </c>
      <c r="I389" s="2">
        <f t="shared" si="37"/>
        <v>1168</v>
      </c>
      <c r="J389" s="136" cm="1">
        <f t="array" ref="J389">MAX(IF($H$3:$H$4000=$H389,$I$3:$I$4000))</f>
        <v>1168</v>
      </c>
      <c r="K389" s="2" t="str">
        <v>AUS</v>
      </c>
      <c r="L389" t="str">
        <v>Gwyllym YOUNG</v>
      </c>
      <c r="M389" s="94" t="str">
        <v>20km-race-walking</v>
      </c>
      <c r="N389" s="94">
        <v>37505</v>
      </c>
      <c r="O389" s="94" t="str">
        <f t="shared" si="38"/>
        <v>Gwyllym YOUNG20km-race-walking</v>
      </c>
      <c r="P389" s="2">
        <f t="shared" si="39"/>
        <v>910</v>
      </c>
      <c r="Q389" s="79">
        <f t="shared" si="40"/>
        <v>46</v>
      </c>
      <c r="R389" s="79">
        <f t="shared" si="41"/>
        <v>14</v>
      </c>
    </row>
    <row r="390" spans="1:18" x14ac:dyDescent="0.2">
      <c r="A390" s="44" t="s">
        <v>1111</v>
      </c>
      <c r="B390" s="44" t="s">
        <v>607</v>
      </c>
      <c r="C390" s="44" t="s">
        <v>27</v>
      </c>
      <c r="D390" s="192">
        <v>34891</v>
      </c>
      <c r="E390" s="44">
        <v>1113</v>
      </c>
      <c r="F390" s="192">
        <v>44374</v>
      </c>
      <c r="G390" s="193">
        <v>70</v>
      </c>
      <c r="H390" s="2" t="str">
        <f t="shared" si="36"/>
        <v>Sam BLAKE800m</v>
      </c>
      <c r="I390" s="2">
        <f t="shared" si="37"/>
        <v>1113</v>
      </c>
      <c r="J390" s="136" cm="1">
        <f t="array" ref="J390">MAX(IF($H$3:$H$4000=$H390,$I$3:$I$4000))</f>
        <v>1113</v>
      </c>
      <c r="K390" s="2" t="str">
        <v>AUS</v>
      </c>
      <c r="L390" t="str">
        <v>Jason KOZICA</v>
      </c>
      <c r="M390" s="94" t="str">
        <v>20km-race-walking</v>
      </c>
      <c r="N390" s="94">
        <v>32095</v>
      </c>
      <c r="O390" s="94" t="str">
        <f t="shared" si="38"/>
        <v>Jason KOZICA20km-race-walking</v>
      </c>
      <c r="P390" s="2">
        <f t="shared" si="39"/>
        <v>849</v>
      </c>
      <c r="Q390" s="79">
        <f t="shared" si="40"/>
        <v>65</v>
      </c>
      <c r="R390" s="79">
        <f t="shared" si="41"/>
        <v>16</v>
      </c>
    </row>
    <row r="391" spans="1:18" x14ac:dyDescent="0.2">
      <c r="A391" s="44" t="s">
        <v>1111</v>
      </c>
      <c r="B391" s="44" t="s">
        <v>671</v>
      </c>
      <c r="C391" s="192" t="s">
        <v>34</v>
      </c>
      <c r="D391" s="192">
        <v>34818</v>
      </c>
      <c r="E391" s="44">
        <v>1157</v>
      </c>
      <c r="F391" s="192">
        <v>44372</v>
      </c>
      <c r="G391" s="193">
        <v>14</v>
      </c>
      <c r="H391" s="2" t="str">
        <f t="shared" si="36"/>
        <v>Matthew CLARKE3000msc</v>
      </c>
      <c r="I391" s="2">
        <f t="shared" si="37"/>
        <v>1157</v>
      </c>
      <c r="J391" s="136" cm="1">
        <f t="array" ref="J391">MAX(IF($H$3:$H$4000=$H391,$I$3:$I$4000))</f>
        <v>1157</v>
      </c>
      <c r="K391" s="2" t="str">
        <v>AUS</v>
      </c>
      <c r="L391" t="str">
        <v>David BROCK</v>
      </c>
      <c r="M391" s="94" t="str">
        <v>decathlon</v>
      </c>
      <c r="N391" s="94">
        <v>34493</v>
      </c>
      <c r="O391" s="94" t="str">
        <f t="shared" si="38"/>
        <v>David BROCKdecathlon</v>
      </c>
      <c r="P391" s="2">
        <f t="shared" si="39"/>
        <v>991</v>
      </c>
      <c r="Q391" s="79">
        <f t="shared" si="40"/>
        <v>27</v>
      </c>
      <c r="R391" s="79">
        <f t="shared" si="41"/>
        <v>8</v>
      </c>
    </row>
    <row r="392" spans="1:18" x14ac:dyDescent="0.2">
      <c r="A392" s="44" t="s">
        <v>1111</v>
      </c>
      <c r="B392" s="44" t="s">
        <v>601</v>
      </c>
      <c r="C392" s="44" t="s">
        <v>27</v>
      </c>
      <c r="D392" s="192">
        <v>35266</v>
      </c>
      <c r="E392" s="44">
        <v>1193</v>
      </c>
      <c r="F392" s="192">
        <v>44369</v>
      </c>
      <c r="G392" s="193">
        <v>15</v>
      </c>
      <c r="H392" s="2" t="str">
        <f t="shared" si="36"/>
        <v>Charlie HUNTER800m</v>
      </c>
      <c r="I392" s="2">
        <f t="shared" si="37"/>
        <v>1193</v>
      </c>
      <c r="J392" s="136" cm="1">
        <f t="array" ref="J392">MAX(IF($H$3:$H$4000=$H392,$I$3:$I$4000))</f>
        <v>1193</v>
      </c>
      <c r="K392" s="2" t="str">
        <v>AUS</v>
      </c>
      <c r="L392" t="str">
        <v>Sam TAYLOR</v>
      </c>
      <c r="M392" s="94" t="str">
        <v>decathlon</v>
      </c>
      <c r="N392" s="94">
        <v>37033</v>
      </c>
      <c r="O392" s="94" t="str">
        <f t="shared" si="38"/>
        <v>Sam TAYLORdecathlon</v>
      </c>
      <c r="P392" s="2">
        <f t="shared" si="39"/>
        <v>968</v>
      </c>
      <c r="Q392" s="79">
        <f t="shared" si="40"/>
        <v>37</v>
      </c>
      <c r="R392" s="79">
        <f t="shared" si="41"/>
        <v>10</v>
      </c>
    </row>
    <row r="393" spans="1:18" x14ac:dyDescent="0.2">
      <c r="A393" s="44" t="s">
        <v>1111</v>
      </c>
      <c r="B393" s="44" t="s">
        <v>602</v>
      </c>
      <c r="C393" s="192" t="s">
        <v>27</v>
      </c>
      <c r="D393" s="192">
        <v>31727</v>
      </c>
      <c r="E393" s="44">
        <v>1178</v>
      </c>
      <c r="F393" s="192">
        <v>44367</v>
      </c>
      <c r="G393" s="193">
        <v>22</v>
      </c>
      <c r="H393" s="2" t="str">
        <f t="shared" si="36"/>
        <v>Jeffrey RISELEY800m</v>
      </c>
      <c r="I393" s="2">
        <f t="shared" si="37"/>
        <v>1178</v>
      </c>
      <c r="J393" s="136" cm="1">
        <f t="array" ref="J393">MAX(IF($H$3:$H$4000=$H393,$I$3:$I$4000))</f>
        <v>1178</v>
      </c>
      <c r="K393" s="2" t="str">
        <v>AUS</v>
      </c>
      <c r="L393" t="str">
        <v>Matthew WECKER</v>
      </c>
      <c r="M393" s="94" t="str">
        <v>decathlon</v>
      </c>
      <c r="N393" s="94">
        <v>35791</v>
      </c>
      <c r="O393" s="94" t="str">
        <f t="shared" si="38"/>
        <v>Matthew WECKERdecathlon</v>
      </c>
      <c r="P393" s="2">
        <f t="shared" si="39"/>
        <v>956</v>
      </c>
      <c r="Q393" s="79">
        <f t="shared" si="40"/>
        <v>39</v>
      </c>
      <c r="R393" s="79">
        <f t="shared" si="41"/>
        <v>11</v>
      </c>
    </row>
    <row r="394" spans="1:18" x14ac:dyDescent="0.2">
      <c r="A394" s="44" t="s">
        <v>1111</v>
      </c>
      <c r="B394" s="44" t="s">
        <v>646</v>
      </c>
      <c r="C394" s="192" t="s">
        <v>28</v>
      </c>
      <c r="D394" s="192">
        <v>34002</v>
      </c>
      <c r="E394" s="44">
        <v>1155</v>
      </c>
      <c r="F394" s="192">
        <v>44366</v>
      </c>
      <c r="G394" s="193">
        <v>29</v>
      </c>
      <c r="H394" s="2" t="str">
        <f t="shared" si="36"/>
        <v>Rorey HUNTER1500m</v>
      </c>
      <c r="I394" s="2">
        <f t="shared" si="37"/>
        <v>1155</v>
      </c>
      <c r="J394" s="136" cm="1">
        <f t="array" ref="J394">MAX(IF($H$3:$H$4000=$H394,$I$3:$I$4000))</f>
        <v>1155</v>
      </c>
      <c r="K394" s="2" t="str">
        <v>AUS</v>
      </c>
      <c r="L394" t="str">
        <v>Ashley MOLONEY</v>
      </c>
      <c r="M394" s="94" t="str">
        <v>long-jump</v>
      </c>
      <c r="N394" s="94">
        <v>36598</v>
      </c>
      <c r="O394" s="94" t="str">
        <f t="shared" si="38"/>
        <v>Ashley MOLONEYlong-jump</v>
      </c>
      <c r="P394" s="2">
        <f t="shared" si="39"/>
        <v>1077</v>
      </c>
      <c r="Q394" s="79">
        <f t="shared" si="40"/>
        <v>70</v>
      </c>
      <c r="R394" s="79">
        <f t="shared" si="41"/>
        <v>11</v>
      </c>
    </row>
    <row r="395" spans="1:18" x14ac:dyDescent="0.2">
      <c r="A395" s="44" t="s">
        <v>1111</v>
      </c>
      <c r="B395" s="44" t="s">
        <v>718</v>
      </c>
      <c r="C395" s="44" t="s">
        <v>36</v>
      </c>
      <c r="D395" s="192">
        <v>34302</v>
      </c>
      <c r="E395" s="44">
        <v>967</v>
      </c>
      <c r="F395" s="192">
        <v>44366</v>
      </c>
      <c r="G395" s="193">
        <v>51</v>
      </c>
      <c r="H395" s="2" t="str">
        <f t="shared" si="36"/>
        <v>Daniel GOLUBOVICpole-vault</v>
      </c>
      <c r="I395" s="2">
        <f t="shared" si="37"/>
        <v>967</v>
      </c>
      <c r="J395" s="136" cm="1">
        <f t="array" ref="J395">MAX(IF($H$3:$H$4000=$H395,$I$3:$I$4000))</f>
        <v>967</v>
      </c>
      <c r="K395" s="2" t="str">
        <v>AUS</v>
      </c>
      <c r="L395" t="str">
        <v>Zachary FACIONI</v>
      </c>
      <c r="M395" s="94" t="str">
        <v>1500m</v>
      </c>
      <c r="N395" s="94">
        <v>36253</v>
      </c>
      <c r="O395" s="94" t="str">
        <f t="shared" si="38"/>
        <v>Zachary FACIONI1500m</v>
      </c>
      <c r="P395" s="2">
        <f t="shared" si="39"/>
        <v>1108</v>
      </c>
      <c r="Q395" s="79">
        <f t="shared" si="40"/>
        <v>77</v>
      </c>
      <c r="R395" s="79">
        <f t="shared" si="41"/>
        <v>17</v>
      </c>
    </row>
    <row r="396" spans="1:18" x14ac:dyDescent="0.2">
      <c r="A396" s="44" t="s">
        <v>1111</v>
      </c>
      <c r="B396" s="44" t="s">
        <v>720</v>
      </c>
      <c r="C396" s="192" t="s">
        <v>36</v>
      </c>
      <c r="D396" s="192">
        <v>35651</v>
      </c>
      <c r="E396" s="44">
        <v>940</v>
      </c>
      <c r="F396" s="192">
        <v>44366</v>
      </c>
      <c r="G396" s="193">
        <v>62</v>
      </c>
      <c r="H396" s="2" t="str">
        <f t="shared" si="36"/>
        <v>Alec DIAMONDpole-vault</v>
      </c>
      <c r="I396" s="2">
        <f t="shared" si="37"/>
        <v>940</v>
      </c>
      <c r="J396" s="136" cm="1">
        <f t="array" ref="J396">MAX(IF($H$3:$H$4000=$H396,$I$3:$I$4000))</f>
        <v>940</v>
      </c>
      <c r="K396" s="2" t="str">
        <v>AUS</v>
      </c>
      <c r="L396" t="str">
        <v>Jack DALTON</v>
      </c>
      <c r="M396" s="94" t="str">
        <v>hammer-throw</v>
      </c>
      <c r="N396" s="94">
        <v>34474</v>
      </c>
      <c r="O396" s="94" t="str">
        <f t="shared" si="38"/>
        <v>Jack DALTONhammer-throw</v>
      </c>
      <c r="P396" s="2">
        <f t="shared" si="39"/>
        <v>991</v>
      </c>
      <c r="Q396" s="79">
        <f t="shared" si="40"/>
        <v>32</v>
      </c>
      <c r="R396" s="79">
        <f t="shared" si="41"/>
        <v>5</v>
      </c>
    </row>
    <row r="397" spans="1:18" x14ac:dyDescent="0.2">
      <c r="A397" s="44" t="s">
        <v>1111</v>
      </c>
      <c r="B397" s="44" t="s">
        <v>1077</v>
      </c>
      <c r="C397" s="192" t="s">
        <v>36</v>
      </c>
      <c r="D397" s="192">
        <v>34427</v>
      </c>
      <c r="E397" s="44">
        <v>926</v>
      </c>
      <c r="F397" s="192">
        <v>44366</v>
      </c>
      <c r="G397" s="193">
        <v>76</v>
      </c>
      <c r="H397" s="2" t="str">
        <f t="shared" si="36"/>
        <v>Brodie CROSSpole-vault</v>
      </c>
      <c r="I397" s="2">
        <f t="shared" si="37"/>
        <v>926</v>
      </c>
      <c r="J397" s="136" cm="1">
        <f t="array" ref="J397">MAX(IF($H$3:$H$4000=$H397,$I$3:$I$4000))</f>
        <v>926</v>
      </c>
      <c r="K397" s="2" t="str">
        <v>AUS</v>
      </c>
      <c r="L397" t="str">
        <v>Ryan GREGSON</v>
      </c>
      <c r="M397" s="94" t="str">
        <v>1500m</v>
      </c>
      <c r="N397" s="94">
        <v>32989</v>
      </c>
      <c r="O397" s="94" t="str">
        <f t="shared" si="38"/>
        <v>Ryan GREGSON1500m</v>
      </c>
      <c r="P397" s="2">
        <f t="shared" si="39"/>
        <v>1151</v>
      </c>
      <c r="Q397" s="79">
        <f t="shared" si="40"/>
        <v>33</v>
      </c>
      <c r="R397" s="79">
        <f t="shared" si="41"/>
        <v>6</v>
      </c>
    </row>
    <row r="398" spans="1:18" x14ac:dyDescent="0.2">
      <c r="A398" s="44" t="s">
        <v>1111</v>
      </c>
      <c r="B398" s="44" t="s">
        <v>718</v>
      </c>
      <c r="C398" s="192" t="s">
        <v>40</v>
      </c>
      <c r="D398" s="192">
        <v>34302</v>
      </c>
      <c r="E398" s="44">
        <v>900</v>
      </c>
      <c r="F398" s="192">
        <v>44366</v>
      </c>
      <c r="G398" s="193">
        <v>94</v>
      </c>
      <c r="H398" s="2" t="str">
        <f t="shared" si="36"/>
        <v>Daniel GOLUBOVICdiscus-throw</v>
      </c>
      <c r="I398" s="2">
        <f t="shared" si="37"/>
        <v>900</v>
      </c>
      <c r="J398" s="136" cm="1">
        <f t="array" ref="J398">MAX(IF($H$3:$H$4000=$H398,$I$3:$I$4000))</f>
        <v>900</v>
      </c>
      <c r="K398" s="2" t="str">
        <v>AUS</v>
      </c>
      <c r="L398" t="str">
        <v>Cedric DUBLER</v>
      </c>
      <c r="M398" s="94" t="str">
        <v>long-jump</v>
      </c>
      <c r="N398" s="94">
        <v>34712</v>
      </c>
      <c r="O398" s="94" t="str">
        <f t="shared" si="38"/>
        <v>Cedric DUBLERlong-jump</v>
      </c>
      <c r="P398" s="2">
        <f t="shared" si="39"/>
        <v>1049</v>
      </c>
      <c r="Q398" s="79">
        <f t="shared" si="40"/>
        <v>97</v>
      </c>
      <c r="R398" s="79">
        <f t="shared" si="41"/>
        <v>18</v>
      </c>
    </row>
    <row r="399" spans="1:18" x14ac:dyDescent="0.2">
      <c r="A399" s="44" t="s">
        <v>1111</v>
      </c>
      <c r="B399" s="44" t="s">
        <v>801</v>
      </c>
      <c r="C399" s="192" t="s">
        <v>41</v>
      </c>
      <c r="D399" s="192">
        <v>34387</v>
      </c>
      <c r="E399" s="44">
        <v>1047</v>
      </c>
      <c r="F399" s="192">
        <v>44366</v>
      </c>
      <c r="G399" s="193">
        <v>24</v>
      </c>
      <c r="H399" s="2" t="str">
        <f t="shared" si="36"/>
        <v>Cruz HOGANjavelin-throw</v>
      </c>
      <c r="I399" s="2">
        <f t="shared" si="37"/>
        <v>1047</v>
      </c>
      <c r="J399" s="136" cm="1">
        <f t="array" ref="J399">MAX(IF($H$3:$H$4000=$H399,$I$3:$I$4000))</f>
        <v>1063</v>
      </c>
      <c r="K399" s="2" t="str">
        <v>AUS</v>
      </c>
      <c r="L399" t="str">
        <v>David BROCK</v>
      </c>
      <c r="M399" s="94" t="str">
        <v>pole-vault</v>
      </c>
      <c r="N399" s="94">
        <v>34493</v>
      </c>
      <c r="O399" s="94" t="str">
        <f t="shared" si="38"/>
        <v>David BROCKpole-vault</v>
      </c>
      <c r="P399" s="2">
        <f t="shared" si="39"/>
        <v>886</v>
      </c>
      <c r="Q399" s="79">
        <f t="shared" si="40"/>
        <v>114</v>
      </c>
      <c r="R399" s="79">
        <f t="shared" si="41"/>
        <v>28</v>
      </c>
    </row>
    <row r="400" spans="1:18" x14ac:dyDescent="0.2">
      <c r="A400" s="44" t="s">
        <v>1111</v>
      </c>
      <c r="B400" s="44" t="s">
        <v>1058</v>
      </c>
      <c r="C400" s="44" t="s">
        <v>41</v>
      </c>
      <c r="D400" s="192">
        <v>36822</v>
      </c>
      <c r="E400" s="44">
        <v>1029</v>
      </c>
      <c r="F400" s="192">
        <v>44366</v>
      </c>
      <c r="G400" s="193">
        <v>36</v>
      </c>
      <c r="H400" s="2" t="str">
        <f t="shared" si="36"/>
        <v>Neil JANSEjavelin-throw</v>
      </c>
      <c r="I400" s="2">
        <f t="shared" si="37"/>
        <v>1029</v>
      </c>
      <c r="J400" s="136" cm="1">
        <f t="array" ref="J400">MAX(IF($H$3:$H$4000=$H400,$I$3:$I$4000))</f>
        <v>1029</v>
      </c>
      <c r="K400" s="2" t="str">
        <v>AUS</v>
      </c>
      <c r="L400" t="str">
        <v>Adam SPENCER</v>
      </c>
      <c r="M400" s="94" t="str">
        <v>1500m</v>
      </c>
      <c r="N400" s="94">
        <v>37168</v>
      </c>
      <c r="O400" s="94" t="str">
        <f t="shared" si="38"/>
        <v>Adam SPENCER1500m</v>
      </c>
      <c r="P400" s="2">
        <f t="shared" si="39"/>
        <v>1107</v>
      </c>
      <c r="Q400" s="79">
        <f t="shared" si="40"/>
        <v>79</v>
      </c>
      <c r="R400" s="79">
        <f t="shared" si="41"/>
        <v>18</v>
      </c>
    </row>
    <row r="401" spans="1:18" x14ac:dyDescent="0.2">
      <c r="A401" s="44" t="s">
        <v>1111</v>
      </c>
      <c r="B401" s="44" t="s">
        <v>803</v>
      </c>
      <c r="C401" s="194" t="s">
        <v>41</v>
      </c>
      <c r="D401" s="192">
        <v>34725</v>
      </c>
      <c r="E401" s="44">
        <v>994</v>
      </c>
      <c r="F401" s="192">
        <v>44366</v>
      </c>
      <c r="G401" s="193">
        <v>54</v>
      </c>
      <c r="H401" s="2" t="str">
        <f t="shared" si="36"/>
        <v>Michael CRITICOSjavelin-throw</v>
      </c>
      <c r="I401" s="2">
        <f t="shared" si="37"/>
        <v>994</v>
      </c>
      <c r="J401" s="136" cm="1">
        <f t="array" ref="J401">MAX(IF($H$3:$H$4000=$H401,$I$3:$I$4000))</f>
        <v>994</v>
      </c>
      <c r="K401" s="2" t="str">
        <v>AUS</v>
      </c>
      <c r="L401" t="str">
        <v>Martin CLARK</v>
      </c>
      <c r="M401" s="94" t="str">
        <v>pole-vault</v>
      </c>
      <c r="N401" s="94">
        <v>33932</v>
      </c>
      <c r="O401" s="94" t="str">
        <f t="shared" si="38"/>
        <v>Martin CLARKpole-vault</v>
      </c>
      <c r="P401" s="2">
        <f t="shared" si="39"/>
        <v>940</v>
      </c>
      <c r="Q401" s="79">
        <f t="shared" si="40"/>
        <v>72</v>
      </c>
      <c r="R401" s="79">
        <f t="shared" si="41"/>
        <v>16</v>
      </c>
    </row>
    <row r="402" spans="1:18" x14ac:dyDescent="0.2">
      <c r="A402" s="44" t="s">
        <v>1111</v>
      </c>
      <c r="B402" s="44" t="s">
        <v>720</v>
      </c>
      <c r="C402" s="44" t="s">
        <v>44</v>
      </c>
      <c r="D402" s="192">
        <v>35651</v>
      </c>
      <c r="E402" s="44">
        <v>1126</v>
      </c>
      <c r="F402" s="192">
        <v>44366</v>
      </c>
      <c r="G402" s="193">
        <v>7</v>
      </c>
      <c r="H402" s="2" t="str">
        <f t="shared" si="36"/>
        <v>Alec DIAMONDdecathlon</v>
      </c>
      <c r="I402" s="2">
        <f t="shared" si="37"/>
        <v>1126</v>
      </c>
      <c r="J402" s="136" cm="1">
        <f t="array" ref="J402">MAX(IF($H$3:$H$4000=$H402,$I$3:$I$4000))</f>
        <v>1127</v>
      </c>
      <c r="K402" s="2" t="str">
        <v>AUS</v>
      </c>
      <c r="L402" t="str">
        <v>Jack RAYNER</v>
      </c>
      <c r="M402" s="94" t="str">
        <v>5000m</v>
      </c>
      <c r="N402" s="94">
        <v>35052</v>
      </c>
      <c r="O402" s="94" t="str">
        <f t="shared" si="38"/>
        <v>Jack RAYNER5000m</v>
      </c>
      <c r="P402" s="2">
        <f t="shared" si="39"/>
        <v>1086</v>
      </c>
      <c r="Q402" s="79">
        <f t="shared" si="40"/>
        <v>97</v>
      </c>
      <c r="R402" s="79">
        <f t="shared" si="41"/>
        <v>11</v>
      </c>
    </row>
    <row r="403" spans="1:18" x14ac:dyDescent="0.2">
      <c r="A403" s="44" t="s">
        <v>1111</v>
      </c>
      <c r="B403" s="44" t="s">
        <v>674</v>
      </c>
      <c r="C403" s="192" t="s">
        <v>34</v>
      </c>
      <c r="D403" s="192">
        <v>34654</v>
      </c>
      <c r="E403" s="44">
        <v>1064</v>
      </c>
      <c r="F403" s="192">
        <v>44365</v>
      </c>
      <c r="G403" s="193">
        <v>57</v>
      </c>
      <c r="H403" s="2" t="str">
        <f t="shared" si="36"/>
        <v>Max STEVENS3000msc</v>
      </c>
      <c r="I403" s="2">
        <f t="shared" si="37"/>
        <v>1064</v>
      </c>
      <c r="J403" s="136" cm="1">
        <f t="array" ref="J403">MAX(IF($H$3:$H$4000=$H403,$I$3:$I$4000))</f>
        <v>1118</v>
      </c>
      <c r="K403" s="2" t="str">
        <v>AUS</v>
      </c>
      <c r="L403" t="str">
        <v>Tomas PALFREY</v>
      </c>
      <c r="M403" s="94" t="str">
        <v>1500m</v>
      </c>
      <c r="N403" s="94">
        <v>37660</v>
      </c>
      <c r="O403" s="94" t="str">
        <f t="shared" si="38"/>
        <v>Tomas PALFREY1500m</v>
      </c>
      <c r="P403" s="2">
        <f t="shared" si="39"/>
        <v>1096</v>
      </c>
      <c r="Q403" s="79">
        <f t="shared" si="40"/>
        <v>93</v>
      </c>
      <c r="R403" s="79">
        <f t="shared" si="41"/>
        <v>19</v>
      </c>
    </row>
    <row r="404" spans="1:18" x14ac:dyDescent="0.2">
      <c r="A404" s="44" t="s">
        <v>1111</v>
      </c>
      <c r="B404" s="44" t="s">
        <v>680</v>
      </c>
      <c r="C404" s="192" t="s">
        <v>29</v>
      </c>
      <c r="D404" s="192">
        <v>35178</v>
      </c>
      <c r="E404" s="44">
        <v>1160</v>
      </c>
      <c r="F404" s="192">
        <v>44359</v>
      </c>
      <c r="G404" s="193">
        <v>21</v>
      </c>
      <c r="H404" s="2" t="str">
        <f t="shared" si="36"/>
        <v>Morgan MCDONALD5000m</v>
      </c>
      <c r="I404" s="2">
        <f t="shared" si="37"/>
        <v>1160</v>
      </c>
      <c r="J404" s="136" cm="1">
        <f t="array" ref="J404">MAX(IF($H$3:$H$4000=$H404,$I$3:$I$4000))</f>
        <v>1160</v>
      </c>
      <c r="K404" s="2" t="str">
        <v>AUS</v>
      </c>
      <c r="L404" t="str">
        <v>Bryce COLLINS</v>
      </c>
      <c r="M404" s="94" t="str">
        <v>400mh</v>
      </c>
      <c r="N404" s="94">
        <v>35241</v>
      </c>
      <c r="O404" s="94" t="str">
        <f t="shared" si="38"/>
        <v>Bryce COLLINS400mh</v>
      </c>
      <c r="P404" s="2">
        <f t="shared" si="39"/>
        <v>1027</v>
      </c>
      <c r="Q404" s="79">
        <f t="shared" si="40"/>
        <v>108</v>
      </c>
      <c r="R404" s="79">
        <f t="shared" si="41"/>
        <v>8</v>
      </c>
    </row>
    <row r="405" spans="1:18" x14ac:dyDescent="0.2">
      <c r="A405" s="44" t="s">
        <v>1111</v>
      </c>
      <c r="B405" s="44" t="s">
        <v>717</v>
      </c>
      <c r="C405" s="192" t="s">
        <v>36</v>
      </c>
      <c r="D405" s="192">
        <v>34712</v>
      </c>
      <c r="E405" s="44">
        <v>994</v>
      </c>
      <c r="F405" s="192">
        <v>44359</v>
      </c>
      <c r="G405" s="193">
        <v>37</v>
      </c>
      <c r="H405" s="2" t="str">
        <f t="shared" si="36"/>
        <v>Cedric DUBLERpole-vault</v>
      </c>
      <c r="I405" s="2">
        <f t="shared" si="37"/>
        <v>994</v>
      </c>
      <c r="J405" s="136" cm="1">
        <f t="array" ref="J405">MAX(IF($H$3:$H$4000=$H405,$I$3:$I$4000))</f>
        <v>994</v>
      </c>
      <c r="K405" s="2" t="str">
        <v>AUS</v>
      </c>
      <c r="L405" t="str">
        <v>Nickolai SIMMONS</v>
      </c>
      <c r="M405" s="94" t="str">
        <v>pole-vault</v>
      </c>
      <c r="N405" s="94">
        <v>36932</v>
      </c>
      <c r="O405" s="94" t="str">
        <f t="shared" si="38"/>
        <v>Nickolai SIMMONSpole-vault</v>
      </c>
      <c r="P405" s="2">
        <f t="shared" si="39"/>
        <v>913</v>
      </c>
      <c r="Q405" s="79">
        <f t="shared" si="40"/>
        <v>93</v>
      </c>
      <c r="R405" s="79">
        <f t="shared" si="41"/>
        <v>21</v>
      </c>
    </row>
    <row r="406" spans="1:18" x14ac:dyDescent="0.2">
      <c r="A406" s="44" t="s">
        <v>1111</v>
      </c>
      <c r="B406" s="44" t="s">
        <v>675</v>
      </c>
      <c r="C406" s="192" t="s">
        <v>34</v>
      </c>
      <c r="D406" s="192">
        <v>37314</v>
      </c>
      <c r="E406" s="44">
        <v>1113</v>
      </c>
      <c r="F406" s="192">
        <v>44358</v>
      </c>
      <c r="G406" s="193">
        <v>31</v>
      </c>
      <c r="H406" s="2" t="str">
        <f t="shared" si="36"/>
        <v>Ky ROBINSON3000msc</v>
      </c>
      <c r="I406" s="2">
        <f t="shared" si="37"/>
        <v>1113</v>
      </c>
      <c r="J406" s="136" cm="1">
        <f t="array" ref="J406">MAX(IF($H$3:$H$4000=$H406,$I$3:$I$4000))</f>
        <v>1113</v>
      </c>
      <c r="K406" s="2" t="str">
        <v>AUS</v>
      </c>
      <c r="L406" t="str">
        <v>Oliver HOARE</v>
      </c>
      <c r="M406" s="94" t="str">
        <v>5000m</v>
      </c>
      <c r="N406" s="94">
        <v>35459</v>
      </c>
      <c r="O406" s="94" t="str">
        <f t="shared" si="38"/>
        <v>Oliver HOARE5000m</v>
      </c>
      <c r="P406" s="2">
        <f t="shared" si="39"/>
        <v>1130</v>
      </c>
      <c r="Q406" s="79">
        <f t="shared" si="40"/>
        <v>46</v>
      </c>
      <c r="R406" s="79">
        <f t="shared" si="41"/>
        <v>7</v>
      </c>
    </row>
    <row r="407" spans="1:18" x14ac:dyDescent="0.2">
      <c r="A407" s="44" t="s">
        <v>1111</v>
      </c>
      <c r="B407" s="44" t="s">
        <v>727</v>
      </c>
      <c r="C407" s="44" t="s">
        <v>37</v>
      </c>
      <c r="D407" s="192">
        <v>35258</v>
      </c>
      <c r="E407" s="44">
        <v>1146</v>
      </c>
      <c r="F407" s="192">
        <v>44353</v>
      </c>
      <c r="G407" s="193">
        <v>12</v>
      </c>
      <c r="H407" s="2" t="str">
        <f t="shared" si="36"/>
        <v>Christopher MITREVSKIlong-jump</v>
      </c>
      <c r="I407" s="2">
        <f t="shared" si="37"/>
        <v>1146</v>
      </c>
      <c r="J407" s="136" cm="1">
        <f t="array" ref="J407">MAX(IF($H$3:$H$4000=$H407,$I$3:$I$4000))</f>
        <v>1184</v>
      </c>
      <c r="K407" s="2" t="str">
        <v>AUS</v>
      </c>
      <c r="L407" t="str">
        <v>Joshua COWLEY</v>
      </c>
      <c r="M407" s="94" t="str">
        <v>long-jump</v>
      </c>
      <c r="N407" s="94">
        <v>36963</v>
      </c>
      <c r="O407" s="94" t="str">
        <f t="shared" si="38"/>
        <v>Joshua COWLEYlong-jump</v>
      </c>
      <c r="P407" s="2">
        <f t="shared" si="39"/>
        <v>1129</v>
      </c>
      <c r="Q407" s="79">
        <f t="shared" si="40"/>
        <v>27</v>
      </c>
      <c r="R407" s="79">
        <f t="shared" si="41"/>
        <v>4</v>
      </c>
    </row>
    <row r="408" spans="1:18" x14ac:dyDescent="0.2">
      <c r="A408" s="44" t="s">
        <v>1111</v>
      </c>
      <c r="B408" s="44" t="s">
        <v>1071</v>
      </c>
      <c r="C408" s="192" t="s">
        <v>31</v>
      </c>
      <c r="D408" s="192">
        <v>37483</v>
      </c>
      <c r="E408" s="44">
        <v>992</v>
      </c>
      <c r="F408" s="192">
        <v>44352</v>
      </c>
      <c r="G408" s="193">
        <v>96</v>
      </c>
      <c r="H408" s="2" t="str">
        <f t="shared" si="36"/>
        <v>Colby EDDOWES110mh</v>
      </c>
      <c r="I408" s="2">
        <f t="shared" si="37"/>
        <v>992</v>
      </c>
      <c r="J408" s="136" cm="1">
        <f t="array" ref="J408">MAX(IF($H$3:$H$4000=$H408,$I$3:$I$4000))</f>
        <v>992</v>
      </c>
      <c r="K408" s="2" t="str">
        <v>AUS</v>
      </c>
      <c r="L408" t="str">
        <v>Stewart MCSWEYN</v>
      </c>
      <c r="M408" s="94" t="str">
        <v>5000m</v>
      </c>
      <c r="N408" s="94">
        <v>34851</v>
      </c>
      <c r="O408" s="94" t="str">
        <f t="shared" si="38"/>
        <v>Stewart MCSWEYN5000m</v>
      </c>
      <c r="P408" s="2">
        <f t="shared" si="39"/>
        <v>1188</v>
      </c>
      <c r="Q408" s="79">
        <f t="shared" si="40"/>
        <v>9</v>
      </c>
      <c r="R408" s="79">
        <f t="shared" si="41"/>
        <v>1</v>
      </c>
    </row>
    <row r="409" spans="1:18" x14ac:dyDescent="0.2">
      <c r="A409" s="44" t="s">
        <v>1111</v>
      </c>
      <c r="B409" s="44" t="s">
        <v>1082</v>
      </c>
      <c r="C409" s="192" t="s">
        <v>40</v>
      </c>
      <c r="D409" s="192">
        <v>1987</v>
      </c>
      <c r="E409" s="44">
        <v>924</v>
      </c>
      <c r="F409" s="192">
        <v>44352</v>
      </c>
      <c r="G409" s="193">
        <v>74</v>
      </c>
      <c r="H409" s="2" t="str">
        <f t="shared" si="36"/>
        <v>Guy HENLYdiscus-throw</v>
      </c>
      <c r="I409" s="2">
        <f t="shared" si="37"/>
        <v>924</v>
      </c>
      <c r="J409" s="136" cm="1">
        <f t="array" ref="J409">MAX(IF($H$3:$H$4000=$H409,$I$3:$I$4000))</f>
        <v>924</v>
      </c>
      <c r="K409" s="2" t="str">
        <v>AUS</v>
      </c>
      <c r="L409" t="str">
        <v>Brett ROBINSON</v>
      </c>
      <c r="M409" s="94" t="str">
        <v>5000m</v>
      </c>
      <c r="N409" s="94">
        <v>33366</v>
      </c>
      <c r="O409" s="94" t="str">
        <f t="shared" si="38"/>
        <v>Brett ROBINSON5000m</v>
      </c>
      <c r="P409" s="2">
        <f t="shared" si="39"/>
        <v>1124</v>
      </c>
      <c r="Q409" s="79">
        <f t="shared" si="40"/>
        <v>53</v>
      </c>
      <c r="R409" s="79">
        <f t="shared" si="41"/>
        <v>8</v>
      </c>
    </row>
    <row r="410" spans="1:18" x14ac:dyDescent="0.2">
      <c r="A410" s="44" t="s">
        <v>1111</v>
      </c>
      <c r="B410" s="44" t="s">
        <v>700</v>
      </c>
      <c r="C410" s="192" t="s">
        <v>29</v>
      </c>
      <c r="D410" s="192">
        <v>34588</v>
      </c>
      <c r="E410" s="44">
        <v>1136</v>
      </c>
      <c r="F410" s="192">
        <v>44350</v>
      </c>
      <c r="G410" s="193">
        <v>34</v>
      </c>
      <c r="H410" s="2" t="str">
        <f t="shared" si="36"/>
        <v>Patrick TIERNAN5000m</v>
      </c>
      <c r="I410" s="2">
        <f t="shared" si="37"/>
        <v>1136</v>
      </c>
      <c r="J410" s="136" cm="1">
        <f t="array" ref="J410">MAX(IF($H$3:$H$4000=$H410,$I$3:$I$4000))</f>
        <v>1136</v>
      </c>
      <c r="K410" s="2" t="str">
        <v>AUS</v>
      </c>
      <c r="L410" t="str">
        <v>Ryan GREGSON</v>
      </c>
      <c r="M410" s="94" t="str">
        <v>5000m</v>
      </c>
      <c r="N410" s="94">
        <v>32989</v>
      </c>
      <c r="O410" s="94" t="str">
        <f t="shared" si="38"/>
        <v>Ryan GREGSON5000m</v>
      </c>
      <c r="P410" s="2">
        <f t="shared" si="39"/>
        <v>1090</v>
      </c>
      <c r="Q410" s="79">
        <f t="shared" si="40"/>
        <v>95</v>
      </c>
      <c r="R410" s="79">
        <f t="shared" si="41"/>
        <v>10</v>
      </c>
    </row>
    <row r="411" spans="1:18" x14ac:dyDescent="0.2">
      <c r="A411" s="44" t="s">
        <v>1111</v>
      </c>
      <c r="B411" s="44" t="s">
        <v>607</v>
      </c>
      <c r="C411" s="192" t="s">
        <v>28</v>
      </c>
      <c r="D411" s="192">
        <v>34891</v>
      </c>
      <c r="E411" s="44">
        <v>1127</v>
      </c>
      <c r="F411" s="192">
        <v>44345</v>
      </c>
      <c r="G411" s="193">
        <v>47</v>
      </c>
      <c r="H411" s="2" t="str">
        <f t="shared" si="36"/>
        <v>Sam BLAKE1500m</v>
      </c>
      <c r="I411" s="2">
        <f t="shared" si="37"/>
        <v>1127</v>
      </c>
      <c r="J411" s="136" cm="1">
        <f t="array" ref="J411">MAX(IF($H$3:$H$4000=$H411,$I$3:$I$4000))</f>
        <v>1127</v>
      </c>
      <c r="K411" s="2" t="str">
        <v>AUS</v>
      </c>
      <c r="L411" t="str">
        <v>Anthony SYMONS</v>
      </c>
      <c r="M411" s="94" t="str">
        <v>pole-vault</v>
      </c>
      <c r="N411" s="94">
        <v>32055</v>
      </c>
      <c r="O411" s="94" t="str">
        <f t="shared" si="38"/>
        <v>Anthony SYMONSpole-vault</v>
      </c>
      <c r="P411" s="2">
        <f t="shared" si="39"/>
        <v>900</v>
      </c>
      <c r="Q411" s="79">
        <f t="shared" si="40"/>
        <v>107</v>
      </c>
      <c r="R411" s="79">
        <f t="shared" si="41"/>
        <v>25</v>
      </c>
    </row>
    <row r="412" spans="1:18" x14ac:dyDescent="0.2">
      <c r="A412" s="44" t="s">
        <v>1111</v>
      </c>
      <c r="B412" s="192" t="s">
        <v>700</v>
      </c>
      <c r="C412" s="192" t="s">
        <v>28</v>
      </c>
      <c r="D412" s="194">
        <v>34588</v>
      </c>
      <c r="E412" s="44">
        <v>1125</v>
      </c>
      <c r="F412" s="192">
        <v>44345</v>
      </c>
      <c r="G412" s="193">
        <v>49</v>
      </c>
      <c r="H412" s="2" t="str">
        <f t="shared" si="36"/>
        <v>Patrick TIERNAN1500m</v>
      </c>
      <c r="I412" s="2">
        <f t="shared" si="37"/>
        <v>1125</v>
      </c>
      <c r="J412" s="136" cm="1">
        <f t="array" ref="J412">MAX(IF($H$3:$H$4000=$H412,$I$3:$I$4000))</f>
        <v>1125</v>
      </c>
      <c r="K412" s="2" t="str">
        <v>AUS</v>
      </c>
      <c r="L412" t="str">
        <v>Charlie HUNTER</v>
      </c>
      <c r="M412" s="94" t="str">
        <v>1500m</v>
      </c>
      <c r="N412" s="94">
        <v>35266</v>
      </c>
      <c r="O412" s="94" t="str">
        <f t="shared" si="38"/>
        <v>Charlie HUNTER1500m</v>
      </c>
      <c r="P412" s="2">
        <f t="shared" si="39"/>
        <v>1139</v>
      </c>
      <c r="Q412" s="79">
        <f t="shared" si="40"/>
        <v>40</v>
      </c>
      <c r="R412" s="79">
        <f t="shared" si="41"/>
        <v>8</v>
      </c>
    </row>
    <row r="413" spans="1:18" x14ac:dyDescent="0.2">
      <c r="A413" s="44" t="s">
        <v>1111</v>
      </c>
      <c r="B413" s="44" t="s">
        <v>649</v>
      </c>
      <c r="C413" s="192" t="s">
        <v>28</v>
      </c>
      <c r="D413" s="192">
        <v>36759</v>
      </c>
      <c r="E413" s="44">
        <v>1095</v>
      </c>
      <c r="F413" s="192">
        <v>44345</v>
      </c>
      <c r="G413" s="193">
        <v>92</v>
      </c>
      <c r="H413" s="2" t="str">
        <f t="shared" si="36"/>
        <v>Jackson SHARP1500m</v>
      </c>
      <c r="I413" s="2">
        <f t="shared" si="37"/>
        <v>1095</v>
      </c>
      <c r="J413" s="136" cm="1">
        <f t="array" ref="J413">MAX(IF($H$3:$H$4000=$H413,$I$3:$I$4000))</f>
        <v>1095</v>
      </c>
      <c r="K413" s="2" t="str">
        <v>AUS</v>
      </c>
      <c r="L413" t="str">
        <v>Adriaan PELSER</v>
      </c>
      <c r="M413" s="94" t="str">
        <v>110mh</v>
      </c>
      <c r="N413" s="94">
        <v>36559</v>
      </c>
      <c r="O413" s="94" t="str">
        <f t="shared" si="38"/>
        <v>Adriaan PELSER110mh</v>
      </c>
      <c r="P413" s="2">
        <f t="shared" si="39"/>
        <v>992</v>
      </c>
      <c r="Q413" s="79">
        <f t="shared" si="40"/>
        <v>110</v>
      </c>
      <c r="R413" s="79">
        <f t="shared" si="41"/>
        <v>10</v>
      </c>
    </row>
    <row r="414" spans="1:18" x14ac:dyDescent="0.2">
      <c r="A414" s="44" t="s">
        <v>1111</v>
      </c>
      <c r="B414" s="44" t="s">
        <v>651</v>
      </c>
      <c r="C414" s="192" t="s">
        <v>28</v>
      </c>
      <c r="D414" s="192">
        <v>36004</v>
      </c>
      <c r="E414" s="44">
        <v>1114</v>
      </c>
      <c r="F414" s="192">
        <v>44344</v>
      </c>
      <c r="G414" s="193">
        <v>66</v>
      </c>
      <c r="H414" s="2" t="str">
        <f t="shared" si="36"/>
        <v>Jesse HUNT1500m</v>
      </c>
      <c r="I414" s="2">
        <f t="shared" si="37"/>
        <v>1114</v>
      </c>
      <c r="J414" s="136" cm="1">
        <f t="array" ref="J414">MAX(IF($H$3:$H$4000=$H414,$I$3:$I$4000))</f>
        <v>1114</v>
      </c>
      <c r="K414" s="2" t="str">
        <v>AUS</v>
      </c>
      <c r="L414" t="str">
        <v>Sebastian REYNEKE</v>
      </c>
      <c r="M414" s="94" t="str">
        <v>decathlon</v>
      </c>
      <c r="N414" s="94">
        <v>36975</v>
      </c>
      <c r="O414" s="94" t="str">
        <f t="shared" si="38"/>
        <v>Sebastian REYNEKEdecathlon</v>
      </c>
      <c r="P414" s="2">
        <f t="shared" si="39"/>
        <v>1013</v>
      </c>
      <c r="Q414" s="79">
        <f t="shared" si="40"/>
        <v>20</v>
      </c>
      <c r="R414" s="79">
        <f t="shared" si="41"/>
        <v>6</v>
      </c>
    </row>
    <row r="415" spans="1:18" x14ac:dyDescent="0.2">
      <c r="A415" s="44" t="s">
        <v>1111</v>
      </c>
      <c r="B415" s="44" t="s">
        <v>754</v>
      </c>
      <c r="C415" s="192" t="s">
        <v>38</v>
      </c>
      <c r="D415" s="192">
        <v>35917</v>
      </c>
      <c r="E415" s="44">
        <v>1019</v>
      </c>
      <c r="F415" s="192">
        <v>44332</v>
      </c>
      <c r="G415" s="193">
        <v>83</v>
      </c>
      <c r="H415" s="2" t="str">
        <f t="shared" si="36"/>
        <v>Grant SZALEKtriple-jump</v>
      </c>
      <c r="I415" s="2">
        <f t="shared" si="37"/>
        <v>1019</v>
      </c>
      <c r="J415" s="136" cm="1">
        <f t="array" ref="J415">MAX(IF($H$3:$H$4000=$H415,$I$3:$I$4000))</f>
        <v>1019</v>
      </c>
      <c r="K415" s="2" t="str">
        <v>AUS</v>
      </c>
      <c r="L415" t="str">
        <v>Matt COWIE</v>
      </c>
      <c r="M415" s="94" t="str">
        <v>shot-put</v>
      </c>
      <c r="N415" s="94">
        <v>33293</v>
      </c>
      <c r="O415" s="94" t="str">
        <f t="shared" si="38"/>
        <v>Matt COWIEshot-put</v>
      </c>
      <c r="P415" s="2">
        <f t="shared" si="39"/>
        <v>953</v>
      </c>
      <c r="Q415" s="79">
        <f t="shared" si="40"/>
        <v>66</v>
      </c>
      <c r="R415" s="79">
        <f t="shared" si="41"/>
        <v>5</v>
      </c>
    </row>
    <row r="416" spans="1:18" x14ac:dyDescent="0.2">
      <c r="A416" s="44" t="s">
        <v>1111</v>
      </c>
      <c r="B416" s="44" t="s">
        <v>682</v>
      </c>
      <c r="C416" s="192" t="s">
        <v>29</v>
      </c>
      <c r="D416" s="192">
        <v>36253</v>
      </c>
      <c r="E416" s="44">
        <v>1099</v>
      </c>
      <c r="F416" s="192">
        <v>44331</v>
      </c>
      <c r="G416" s="193">
        <v>83</v>
      </c>
      <c r="H416" s="2" t="str">
        <f t="shared" si="36"/>
        <v>Zachary FACIONI5000m</v>
      </c>
      <c r="I416" s="2">
        <f t="shared" si="37"/>
        <v>1099</v>
      </c>
      <c r="J416" s="136" cm="1">
        <f t="array" ref="J416">MAX(IF($H$3:$H$4000=$H416,$I$3:$I$4000))</f>
        <v>1099</v>
      </c>
      <c r="K416" s="2" t="str">
        <v>AUS</v>
      </c>
      <c r="L416" t="str">
        <v>Sean SZALEK</v>
      </c>
      <c r="M416" s="94" t="str">
        <v>high-jump</v>
      </c>
      <c r="N416" s="94">
        <v>36840</v>
      </c>
      <c r="O416" s="94" t="str">
        <f t="shared" si="38"/>
        <v>Sean SZALEKhigh-jump</v>
      </c>
      <c r="P416" s="2">
        <f t="shared" si="39"/>
        <v>1002</v>
      </c>
      <c r="Q416" s="79">
        <f t="shared" si="40"/>
        <v>87</v>
      </c>
      <c r="R416" s="79">
        <f t="shared" si="41"/>
        <v>13</v>
      </c>
    </row>
    <row r="417" spans="1:18" x14ac:dyDescent="0.2">
      <c r="A417" s="44" t="s">
        <v>1111</v>
      </c>
      <c r="B417" s="44" t="s">
        <v>1075</v>
      </c>
      <c r="C417" s="192" t="s">
        <v>35</v>
      </c>
      <c r="D417" s="192">
        <v>35852</v>
      </c>
      <c r="E417" s="44">
        <v>1152</v>
      </c>
      <c r="F417" s="192">
        <v>44331</v>
      </c>
      <c r="G417" s="193">
        <v>9</v>
      </c>
      <c r="H417" s="2" t="str">
        <f t="shared" si="36"/>
        <v>Brenton FOSTERhigh-jump</v>
      </c>
      <c r="I417" s="2">
        <f t="shared" si="37"/>
        <v>1152</v>
      </c>
      <c r="J417" s="136" cm="1">
        <f t="array" ref="J417">MAX(IF($H$3:$H$4000=$H417,$I$3:$I$4000))</f>
        <v>1152</v>
      </c>
      <c r="K417" s="2" t="str">
        <v>AUS</v>
      </c>
      <c r="L417" t="str">
        <v>Jordan WILLIAMSZ</v>
      </c>
      <c r="M417" s="94" t="str">
        <v>1500m</v>
      </c>
      <c r="N417" s="94">
        <v>33837</v>
      </c>
      <c r="O417" s="94" t="str">
        <f t="shared" si="38"/>
        <v>Jordan WILLIAMSZ1500m</v>
      </c>
      <c r="P417" s="2">
        <f t="shared" si="39"/>
        <v>1112</v>
      </c>
      <c r="Q417" s="79">
        <f t="shared" si="40"/>
        <v>71</v>
      </c>
      <c r="R417" s="79">
        <f t="shared" si="41"/>
        <v>16</v>
      </c>
    </row>
    <row r="418" spans="1:18" x14ac:dyDescent="0.2">
      <c r="A418" s="44" t="s">
        <v>1111</v>
      </c>
      <c r="B418" s="44" t="s">
        <v>680</v>
      </c>
      <c r="C418" s="192" t="s">
        <v>30</v>
      </c>
      <c r="D418" s="192">
        <v>35178</v>
      </c>
      <c r="E418" s="44">
        <v>1134</v>
      </c>
      <c r="F418" s="192">
        <v>44330</v>
      </c>
      <c r="G418" s="193">
        <v>62</v>
      </c>
      <c r="H418" s="2" t="str">
        <f t="shared" si="36"/>
        <v>Morgan MCDONALD10000m</v>
      </c>
      <c r="I418" s="2">
        <f t="shared" si="37"/>
        <v>1134</v>
      </c>
      <c r="J418" s="136" cm="1">
        <f t="array" ref="J418">MAX(IF($H$3:$H$4000=$H418,$I$3:$I$4000))</f>
        <v>1134</v>
      </c>
      <c r="K418" s="2" t="str">
        <v>AUS</v>
      </c>
      <c r="L418" t="str">
        <v>Brett ROBINSON</v>
      </c>
      <c r="M418" s="94" t="str">
        <v>10000m</v>
      </c>
      <c r="N418" s="94">
        <v>33366</v>
      </c>
      <c r="O418" s="94" t="str">
        <f t="shared" si="38"/>
        <v>Brett ROBINSON10000m</v>
      </c>
      <c r="P418" s="2">
        <f t="shared" si="39"/>
        <v>1131</v>
      </c>
      <c r="Q418" s="79">
        <f t="shared" si="40"/>
        <v>69</v>
      </c>
      <c r="R418" s="79">
        <f t="shared" si="41"/>
        <v>4</v>
      </c>
    </row>
    <row r="419" spans="1:18" x14ac:dyDescent="0.2">
      <c r="A419" s="44" t="s">
        <v>1111</v>
      </c>
      <c r="B419" s="44" t="s">
        <v>734</v>
      </c>
      <c r="C419" s="192" t="s">
        <v>37</v>
      </c>
      <c r="D419" s="192">
        <v>36468</v>
      </c>
      <c r="E419" s="44">
        <v>1075</v>
      </c>
      <c r="F419" s="192">
        <v>44330</v>
      </c>
      <c r="G419" s="193">
        <v>67</v>
      </c>
      <c r="H419" s="2" t="str">
        <f t="shared" si="36"/>
        <v>Zachary NUNISlong-jump</v>
      </c>
      <c r="I419" s="2">
        <f t="shared" si="37"/>
        <v>1075</v>
      </c>
      <c r="J419" s="136" cm="1">
        <f t="array" ref="J419">MAX(IF($H$3:$H$4000=$H419,$I$3:$I$4000))</f>
        <v>1075</v>
      </c>
      <c r="K419" s="2" t="str">
        <v>AUS</v>
      </c>
      <c r="L419" t="str">
        <v>Edward GODDARD</v>
      </c>
      <c r="M419" s="94" t="str">
        <v>10000m</v>
      </c>
      <c r="N419" s="94">
        <v>35727</v>
      </c>
      <c r="O419" s="94" t="str">
        <f t="shared" si="38"/>
        <v>Edward GODDARD10000m</v>
      </c>
      <c r="P419" s="2">
        <f t="shared" si="39"/>
        <v>1095</v>
      </c>
      <c r="Q419" s="79">
        <f t="shared" si="40"/>
        <v>94</v>
      </c>
      <c r="R419" s="79">
        <f t="shared" si="41"/>
        <v>6</v>
      </c>
    </row>
    <row r="420" spans="1:18" x14ac:dyDescent="0.2">
      <c r="A420" s="44" t="s">
        <v>1111</v>
      </c>
      <c r="B420" s="44" t="s">
        <v>772</v>
      </c>
      <c r="C420" s="192" t="s">
        <v>36</v>
      </c>
      <c r="D420" s="192">
        <v>35843</v>
      </c>
      <c r="E420" s="44">
        <v>1061</v>
      </c>
      <c r="F420" s="192">
        <v>44330</v>
      </c>
      <c r="G420" s="193">
        <v>10</v>
      </c>
      <c r="H420" s="2" t="str">
        <f t="shared" si="36"/>
        <v>Lachlan BURNSpole-vault</v>
      </c>
      <c r="I420" s="2">
        <f t="shared" si="37"/>
        <v>1061</v>
      </c>
      <c r="J420" s="136" cm="1">
        <f t="array" ref="J420">MAX(IF($H$3:$H$4000=$H420,$I$3:$I$4000))</f>
        <v>1061</v>
      </c>
      <c r="K420" s="2" t="str">
        <v>AUS</v>
      </c>
      <c r="L420" t="str">
        <v>Andrew BUCHANAN</v>
      </c>
      <c r="M420" s="94" t="str">
        <v>10000m</v>
      </c>
      <c r="N420" s="94">
        <v>33338</v>
      </c>
      <c r="O420" s="94" t="str">
        <f t="shared" si="38"/>
        <v>Andrew BUCHANAN10000m</v>
      </c>
      <c r="P420" s="2">
        <f t="shared" si="39"/>
        <v>1078</v>
      </c>
      <c r="Q420" s="79">
        <f t="shared" si="40"/>
        <v>110</v>
      </c>
      <c r="R420" s="79">
        <f t="shared" si="41"/>
        <v>7</v>
      </c>
    </row>
    <row r="421" spans="1:18" x14ac:dyDescent="0.2">
      <c r="A421" s="44" t="s">
        <v>1111</v>
      </c>
      <c r="B421" s="44" t="s">
        <v>681</v>
      </c>
      <c r="C421" s="192" t="s">
        <v>29</v>
      </c>
      <c r="D421" s="192">
        <v>31691</v>
      </c>
      <c r="E421" s="44">
        <v>1163</v>
      </c>
      <c r="F421" s="192">
        <v>44327</v>
      </c>
      <c r="G421" s="193">
        <v>19</v>
      </c>
      <c r="H421" s="2" t="str">
        <f t="shared" si="36"/>
        <v>David MCNEILL5000m</v>
      </c>
      <c r="I421" s="2">
        <f t="shared" si="37"/>
        <v>1163</v>
      </c>
      <c r="J421" s="136" cm="1">
        <f t="array" ref="J421">MAX(IF($H$3:$H$4000=$H421,$I$3:$I$4000))</f>
        <v>1163</v>
      </c>
      <c r="K421" s="2" t="str">
        <v>AUS</v>
      </c>
      <c r="L421" t="str">
        <v>Fraser SYMONS</v>
      </c>
      <c r="M421" s="94" t="str">
        <v>400mh</v>
      </c>
      <c r="N421" s="94">
        <v>36963</v>
      </c>
      <c r="O421" s="94" t="str">
        <f t="shared" si="38"/>
        <v>Fraser SYMONS400mh</v>
      </c>
      <c r="P421" s="2">
        <f t="shared" si="39"/>
        <v>1063</v>
      </c>
      <c r="Q421" s="79">
        <f t="shared" si="40"/>
        <v>71</v>
      </c>
      <c r="R421" s="79">
        <f t="shared" si="41"/>
        <v>5</v>
      </c>
    </row>
    <row r="422" spans="1:18" x14ac:dyDescent="0.2">
      <c r="A422" s="44" t="s">
        <v>1111</v>
      </c>
      <c r="B422" s="44" t="s">
        <v>736</v>
      </c>
      <c r="C422" s="192" t="s">
        <v>38</v>
      </c>
      <c r="D422" s="192">
        <v>37317</v>
      </c>
      <c r="E422" s="44">
        <v>1031</v>
      </c>
      <c r="F422" s="192">
        <v>44317</v>
      </c>
      <c r="G422" s="193">
        <v>69</v>
      </c>
      <c r="H422" s="2" t="str">
        <f t="shared" si="36"/>
        <v>Dylan JAMEStriple-jump</v>
      </c>
      <c r="I422" s="2">
        <f t="shared" si="37"/>
        <v>1031</v>
      </c>
      <c r="J422" s="136" cm="1">
        <f t="array" ref="J422">MAX(IF($H$3:$H$4000=$H422,$I$3:$I$4000))</f>
        <v>1031</v>
      </c>
      <c r="K422" s="2" t="str">
        <v>AUS</v>
      </c>
      <c r="L422" t="str">
        <v>Dylan JAMES</v>
      </c>
      <c r="M422" s="94" t="str">
        <v>long-jump</v>
      </c>
      <c r="N422" s="94">
        <v>37317</v>
      </c>
      <c r="O422" s="94" t="str">
        <f t="shared" si="38"/>
        <v>Dylan JAMESlong-jump</v>
      </c>
      <c r="P422" s="2">
        <f t="shared" si="39"/>
        <v>1042</v>
      </c>
      <c r="Q422" s="79">
        <f t="shared" si="40"/>
        <v>107</v>
      </c>
      <c r="R422" s="79">
        <f t="shared" si="41"/>
        <v>20</v>
      </c>
    </row>
    <row r="423" spans="1:18" x14ac:dyDescent="0.2">
      <c r="A423" s="44" t="s">
        <v>1111</v>
      </c>
      <c r="B423" s="44" t="s">
        <v>753</v>
      </c>
      <c r="C423" s="44" t="s">
        <v>38</v>
      </c>
      <c r="D423" s="192">
        <v>35457</v>
      </c>
      <c r="E423" s="44">
        <v>1041</v>
      </c>
      <c r="F423" s="192">
        <v>44310</v>
      </c>
      <c r="G423" s="193">
        <v>57</v>
      </c>
      <c r="H423" s="2" t="str">
        <f t="shared" si="36"/>
        <v>Emmanuel FAKIYEtriple-jump</v>
      </c>
      <c r="I423" s="2">
        <f t="shared" si="37"/>
        <v>1041</v>
      </c>
      <c r="J423" s="136" cm="1">
        <f t="array" ref="J423">MAX(IF($H$3:$H$4000=$H423,$I$3:$I$4000))</f>
        <v>1041</v>
      </c>
      <c r="K423" s="2" t="str">
        <v>AUS</v>
      </c>
      <c r="L423" t="str">
        <v>Alexander CHAN</v>
      </c>
      <c r="M423" s="94" t="str">
        <v>pole-vault</v>
      </c>
      <c r="N423" s="94">
        <v>35629</v>
      </c>
      <c r="O423" s="94" t="str">
        <f t="shared" si="38"/>
        <v>Alexander CHANpole-vault</v>
      </c>
      <c r="P423" s="2">
        <f t="shared" si="39"/>
        <v>900</v>
      </c>
      <c r="Q423" s="79">
        <f t="shared" si="40"/>
        <v>107</v>
      </c>
      <c r="R423" s="79">
        <f t="shared" si="41"/>
        <v>25</v>
      </c>
    </row>
    <row r="424" spans="1:18" x14ac:dyDescent="0.2">
      <c r="A424" s="44" t="s">
        <v>1111</v>
      </c>
      <c r="B424" s="44" t="s">
        <v>763</v>
      </c>
      <c r="C424" s="192" t="s">
        <v>35</v>
      </c>
      <c r="D424" s="192">
        <v>36930</v>
      </c>
      <c r="E424" s="44">
        <v>1019</v>
      </c>
      <c r="F424" s="192">
        <v>44308</v>
      </c>
      <c r="G424" s="193">
        <v>65</v>
      </c>
      <c r="H424" s="136" t="str">
        <f t="shared" si="36"/>
        <v>Angus CLARKhigh-jump</v>
      </c>
      <c r="I424" s="136">
        <f t="shared" si="37"/>
        <v>1019</v>
      </c>
      <c r="J424" s="136" cm="1">
        <f t="array" ref="J424">MAX(IF($H$3:$H$4000=$H424,$I$3:$I$4000))</f>
        <v>1019</v>
      </c>
      <c r="K424" s="2" t="str">
        <v>AUS</v>
      </c>
      <c r="L424" t="str">
        <v>Jared TALLENT</v>
      </c>
      <c r="M424" s="94" t="str">
        <v>20km-race-walking</v>
      </c>
      <c r="N424" s="94">
        <v>30972</v>
      </c>
      <c r="O424" s="94" t="str">
        <f t="shared" si="38"/>
        <v>Jared TALLENT20km-race-walking</v>
      </c>
      <c r="P424" s="2">
        <f t="shared" si="39"/>
        <v>911</v>
      </c>
      <c r="Q424" s="79">
        <f t="shared" si="40"/>
        <v>45</v>
      </c>
      <c r="R424" s="79">
        <f t="shared" si="41"/>
        <v>13</v>
      </c>
    </row>
    <row r="425" spans="1:18" x14ac:dyDescent="0.2">
      <c r="A425" s="44" t="s">
        <v>1111</v>
      </c>
      <c r="B425" s="44" t="s">
        <v>554</v>
      </c>
      <c r="C425" s="192" t="s">
        <v>25</v>
      </c>
      <c r="D425" s="192">
        <v>33641</v>
      </c>
      <c r="E425" s="44">
        <v>1091</v>
      </c>
      <c r="F425" s="192">
        <v>44304</v>
      </c>
      <c r="G425" s="193">
        <v>97</v>
      </c>
      <c r="H425" s="2" t="str">
        <f t="shared" si="36"/>
        <v>Alex BECK200m</v>
      </c>
      <c r="I425" s="2">
        <f t="shared" si="37"/>
        <v>1091</v>
      </c>
      <c r="J425" s="136" cm="1">
        <f t="array" ref="J425">MAX(IF($H$3:$H$4000=$H425,$I$3:$I$4000))</f>
        <v>1091</v>
      </c>
      <c r="K425" s="2" t="str">
        <v>AUS</v>
      </c>
      <c r="L425" t="str">
        <v>Rohan BROWNING</v>
      </c>
      <c r="M425" s="94" t="str">
        <v>200m</v>
      </c>
      <c r="N425" s="94">
        <v>35795</v>
      </c>
      <c r="O425" s="94" t="str">
        <f t="shared" si="38"/>
        <v>Rohan BROWNING200m</v>
      </c>
      <c r="P425" s="2">
        <f t="shared" si="39"/>
        <v>1102</v>
      </c>
      <c r="Q425" s="79">
        <f t="shared" si="40"/>
        <v>85</v>
      </c>
      <c r="R425" s="79">
        <f t="shared" si="41"/>
        <v>6</v>
      </c>
    </row>
    <row r="426" spans="1:18" x14ac:dyDescent="0.2">
      <c r="A426" s="44" t="s">
        <v>1111</v>
      </c>
      <c r="B426" s="44" t="s">
        <v>887</v>
      </c>
      <c r="C426" s="192" t="s">
        <v>28</v>
      </c>
      <c r="D426" s="192">
        <v>34300</v>
      </c>
      <c r="E426" s="44">
        <v>1117</v>
      </c>
      <c r="F426" s="192">
        <v>44304</v>
      </c>
      <c r="G426" s="193">
        <v>60</v>
      </c>
      <c r="H426" s="2" t="str">
        <f t="shared" si="36"/>
        <v>James HANSEN1500m</v>
      </c>
      <c r="I426" s="2">
        <f t="shared" si="37"/>
        <v>1117</v>
      </c>
      <c r="J426" s="136" cm="1">
        <f t="array" ref="J426">MAX(IF($H$3:$H$4000=$H426,$I$3:$I$4000))</f>
        <v>1117</v>
      </c>
      <c r="K426" s="2" t="str">
        <v>BAH</v>
      </c>
      <c r="L426" t="str">
        <v>Bradley DORMEUS</v>
      </c>
      <c r="M426" s="94" t="str">
        <v>200m</v>
      </c>
      <c r="N426" s="94">
        <v>35963</v>
      </c>
      <c r="O426" s="94" t="str">
        <f t="shared" si="38"/>
        <v>Bradley DORMEUS200m</v>
      </c>
      <c r="P426" s="2">
        <f t="shared" si="39"/>
        <v>1111</v>
      </c>
      <c r="Q426" s="79">
        <f t="shared" si="40"/>
        <v>64</v>
      </c>
      <c r="R426" s="79" t="str">
        <f t="shared" si="41"/>
        <v/>
      </c>
    </row>
    <row r="427" spans="1:18" x14ac:dyDescent="0.2">
      <c r="A427" s="44" t="s">
        <v>1111</v>
      </c>
      <c r="B427" s="44" t="s">
        <v>672</v>
      </c>
      <c r="C427" s="44" t="s">
        <v>34</v>
      </c>
      <c r="D427" s="192">
        <v>33014</v>
      </c>
      <c r="E427" s="44">
        <v>1122</v>
      </c>
      <c r="F427" s="192">
        <v>44304</v>
      </c>
      <c r="G427" s="193">
        <v>28</v>
      </c>
      <c r="H427" s="2" t="str">
        <f t="shared" si="36"/>
        <v>James NIPPERESS3000msc</v>
      </c>
      <c r="I427" s="2">
        <f t="shared" si="37"/>
        <v>1122</v>
      </c>
      <c r="J427" s="136" cm="1">
        <f t="array" ref="J427">MAX(IF($H$3:$H$4000=$H427,$I$3:$I$4000))</f>
        <v>1122</v>
      </c>
      <c r="K427" s="2" t="str">
        <v>BAH</v>
      </c>
      <c r="L427" t="str">
        <v>Brandon HUTCHINSON</v>
      </c>
      <c r="M427" s="94" t="str">
        <v>triple-jump</v>
      </c>
      <c r="N427" s="94">
        <v>38033</v>
      </c>
      <c r="O427" s="94" t="str">
        <f t="shared" si="38"/>
        <v>Brandon HUTCHINSONtriple-jump</v>
      </c>
      <c r="P427" s="2">
        <f t="shared" si="39"/>
        <v>930</v>
      </c>
      <c r="Q427" s="79">
        <f t="shared" si="40"/>
        <v>132</v>
      </c>
      <c r="R427" s="79" t="str">
        <f t="shared" si="41"/>
        <v/>
      </c>
    </row>
    <row r="428" spans="1:18" x14ac:dyDescent="0.2">
      <c r="A428" s="44" t="s">
        <v>1111</v>
      </c>
      <c r="B428" s="44" t="s">
        <v>664</v>
      </c>
      <c r="C428" s="44" t="s">
        <v>34</v>
      </c>
      <c r="D428" s="192">
        <v>35426</v>
      </c>
      <c r="E428" s="44">
        <v>1038</v>
      </c>
      <c r="F428" s="192">
        <v>44304</v>
      </c>
      <c r="G428" s="193">
        <v>68</v>
      </c>
      <c r="H428" s="2" t="str">
        <f t="shared" si="36"/>
        <v>Joe BURGESS3000msc</v>
      </c>
      <c r="I428" s="2">
        <f t="shared" si="37"/>
        <v>1038</v>
      </c>
      <c r="J428" s="136" cm="1">
        <f t="array" ref="J428">MAX(IF($H$3:$H$4000=$H428,$I$3:$I$4000))</f>
        <v>1038</v>
      </c>
      <c r="K428" s="2" t="str">
        <v>BAH</v>
      </c>
      <c r="L428" t="str">
        <v>Antone HIGGS</v>
      </c>
      <c r="M428" s="94" t="str">
        <v>triple-jump</v>
      </c>
      <c r="N428" s="94">
        <v>0</v>
      </c>
      <c r="O428" s="94" t="str">
        <f t="shared" si="38"/>
        <v>Antone HIGGStriple-jump</v>
      </c>
      <c r="P428" s="2">
        <f t="shared" si="39"/>
        <v>910</v>
      </c>
      <c r="Q428" s="79">
        <f t="shared" si="40"/>
        <v>144</v>
      </c>
      <c r="R428" s="79" t="str">
        <f t="shared" si="41"/>
        <v/>
      </c>
    </row>
    <row r="429" spans="1:18" x14ac:dyDescent="0.2">
      <c r="A429" s="44" t="s">
        <v>1111</v>
      </c>
      <c r="B429" s="44" t="s">
        <v>676</v>
      </c>
      <c r="C429" s="192" t="s">
        <v>34</v>
      </c>
      <c r="D429" s="192">
        <v>31691</v>
      </c>
      <c r="E429" s="44">
        <v>1035</v>
      </c>
      <c r="F429" s="192">
        <v>44304</v>
      </c>
      <c r="G429" s="193">
        <v>75</v>
      </c>
      <c r="H429" s="2" t="str">
        <f t="shared" si="36"/>
        <v>Aidan HOBBS3000msc</v>
      </c>
      <c r="I429" s="2">
        <f t="shared" si="37"/>
        <v>1035</v>
      </c>
      <c r="J429" s="136" cm="1">
        <f t="array" ref="J429">MAX(IF($H$3:$H$4000=$H429,$I$3:$I$4000))</f>
        <v>1035</v>
      </c>
      <c r="K429" s="2" t="str">
        <v>BAH</v>
      </c>
      <c r="L429" t="str">
        <v>Jyles ETIENNE</v>
      </c>
      <c r="M429" s="94" t="str">
        <v>high-jump</v>
      </c>
      <c r="N429" s="94">
        <v>36236</v>
      </c>
      <c r="O429" s="94" t="str">
        <f t="shared" si="38"/>
        <v>Jyles ETIENNEhigh-jump</v>
      </c>
      <c r="P429" s="2">
        <f t="shared" si="39"/>
        <v>1055</v>
      </c>
      <c r="Q429" s="79">
        <f t="shared" si="40"/>
        <v>45</v>
      </c>
      <c r="R429" s="79" t="str">
        <f t="shared" si="41"/>
        <v/>
      </c>
    </row>
    <row r="430" spans="1:18" x14ac:dyDescent="0.2">
      <c r="A430" s="44" t="s">
        <v>1111</v>
      </c>
      <c r="B430" s="44" t="s">
        <v>1068</v>
      </c>
      <c r="C430" s="192" t="s">
        <v>34</v>
      </c>
      <c r="D430" s="192">
        <v>34062</v>
      </c>
      <c r="E430" s="44">
        <v>1017</v>
      </c>
      <c r="F430" s="192">
        <v>44304</v>
      </c>
      <c r="G430" s="193">
        <v>97</v>
      </c>
      <c r="H430" s="2" t="str">
        <f t="shared" si="36"/>
        <v>William AUSTIN-CRAY3000msc</v>
      </c>
      <c r="I430" s="2">
        <f t="shared" si="37"/>
        <v>1017</v>
      </c>
      <c r="J430" s="136" cm="1">
        <f t="array" ref="J430">MAX(IF($H$3:$H$4000=$H430,$I$3:$I$4000))</f>
        <v>1017</v>
      </c>
      <c r="K430" s="2" t="str">
        <v>BAH</v>
      </c>
      <c r="L430" t="str">
        <v>Johnie JEAN-JACQUES</v>
      </c>
      <c r="M430" s="94" t="str">
        <v>shot-put</v>
      </c>
      <c r="N430" s="94">
        <v>0</v>
      </c>
      <c r="O430" s="94" t="str">
        <f t="shared" si="38"/>
        <v>Johnie JEAN-JACQUESshot-put</v>
      </c>
      <c r="P430" s="2">
        <f t="shared" si="39"/>
        <v>905</v>
      </c>
      <c r="Q430" s="79">
        <f t="shared" si="40"/>
        <v>117</v>
      </c>
      <c r="R430" s="79" t="str">
        <f t="shared" si="41"/>
        <v/>
      </c>
    </row>
    <row r="431" spans="1:18" x14ac:dyDescent="0.2">
      <c r="A431" s="44" t="s">
        <v>1111</v>
      </c>
      <c r="B431" s="44" t="s">
        <v>857</v>
      </c>
      <c r="C431" s="192" t="s">
        <v>31</v>
      </c>
      <c r="D431" s="192">
        <v>36957</v>
      </c>
      <c r="E431" s="44">
        <v>1057</v>
      </c>
      <c r="F431" s="192">
        <v>44304</v>
      </c>
      <c r="G431" s="193">
        <v>52</v>
      </c>
      <c r="H431" s="2" t="str">
        <f t="shared" si="36"/>
        <v>Sam HURWOOD110mh</v>
      </c>
      <c r="I431" s="2">
        <f t="shared" si="37"/>
        <v>1057</v>
      </c>
      <c r="J431" s="136" cm="1">
        <f t="array" ref="J431">MAX(IF($H$3:$H$4000=$H431,$I$3:$I$4000))</f>
        <v>1100</v>
      </c>
      <c r="K431" s="2" t="str">
        <v>BAH</v>
      </c>
      <c r="L431" t="str">
        <v>Oscar SMITH</v>
      </c>
      <c r="M431" s="94" t="str">
        <v>110mh</v>
      </c>
      <c r="N431" s="94">
        <v>37117</v>
      </c>
      <c r="O431" s="94" t="str">
        <f t="shared" si="38"/>
        <v>Oscar SMITH110mh</v>
      </c>
      <c r="P431" s="2">
        <f t="shared" si="39"/>
        <v>1115</v>
      </c>
      <c r="Q431" s="79">
        <f t="shared" si="40"/>
        <v>32</v>
      </c>
      <c r="R431" s="79" t="str">
        <f t="shared" si="41"/>
        <v/>
      </c>
    </row>
    <row r="432" spans="1:18" x14ac:dyDescent="0.2">
      <c r="A432" s="44" t="s">
        <v>1111</v>
      </c>
      <c r="B432" s="44" t="s">
        <v>721</v>
      </c>
      <c r="C432" s="44" t="s">
        <v>33</v>
      </c>
      <c r="D432" s="192">
        <v>35471</v>
      </c>
      <c r="E432" s="44">
        <v>1155</v>
      </c>
      <c r="F432" s="192">
        <v>44304</v>
      </c>
      <c r="G432" s="193">
        <v>13</v>
      </c>
      <c r="H432" s="2" t="str">
        <f t="shared" si="36"/>
        <v>Chris DOUGLAS400mh</v>
      </c>
      <c r="I432" s="2">
        <f t="shared" si="37"/>
        <v>1155</v>
      </c>
      <c r="J432" s="136" cm="1">
        <f t="array" ref="J432">MAX(IF($H$3:$H$4000=$H432,$I$3:$I$4000))</f>
        <v>1155</v>
      </c>
      <c r="K432" s="2" t="str">
        <v>BAH</v>
      </c>
      <c r="L432" t="str">
        <v>Shaun MILLER JR.</v>
      </c>
      <c r="M432" s="94" t="str">
        <v>high-jump</v>
      </c>
      <c r="N432" s="94">
        <v>37102</v>
      </c>
      <c r="O432" s="94" t="str">
        <f t="shared" si="38"/>
        <v>Shaun MILLER JR.high-jump</v>
      </c>
      <c r="P432" s="2">
        <f t="shared" si="39"/>
        <v>1099</v>
      </c>
      <c r="Q432" s="79">
        <f t="shared" si="40"/>
        <v>26</v>
      </c>
      <c r="R432" s="79" t="str">
        <f t="shared" si="41"/>
        <v/>
      </c>
    </row>
    <row r="433" spans="1:18" x14ac:dyDescent="0.2">
      <c r="A433" s="44" t="s">
        <v>1111</v>
      </c>
      <c r="B433" s="44" t="s">
        <v>589</v>
      </c>
      <c r="C433" s="44" t="s">
        <v>33</v>
      </c>
      <c r="D433" s="192">
        <v>37029</v>
      </c>
      <c r="E433" s="44">
        <v>1055</v>
      </c>
      <c r="F433" s="192">
        <v>44304</v>
      </c>
      <c r="G433" s="193">
        <v>73</v>
      </c>
      <c r="H433" s="2" t="str">
        <f t="shared" si="36"/>
        <v>Mark FOKAS400mh</v>
      </c>
      <c r="I433" s="2">
        <f t="shared" si="37"/>
        <v>1055</v>
      </c>
      <c r="J433" s="136" cm="1">
        <f t="array" ref="J433">MAX(IF($H$3:$H$4000=$H433,$I$3:$I$4000))</f>
        <v>1071</v>
      </c>
      <c r="K433" s="2" t="str">
        <v>BAH</v>
      </c>
      <c r="L433" t="str">
        <v>Kyle ALCINE</v>
      </c>
      <c r="M433" s="94" t="str">
        <v>high-jump</v>
      </c>
      <c r="N433" s="94">
        <v>36340</v>
      </c>
      <c r="O433" s="94" t="str">
        <f t="shared" si="38"/>
        <v>Kyle ALCINEhigh-jump</v>
      </c>
      <c r="P433" s="2">
        <f t="shared" si="39"/>
        <v>1081</v>
      </c>
      <c r="Q433" s="79">
        <f t="shared" si="40"/>
        <v>36</v>
      </c>
      <c r="R433" s="79" t="str">
        <f t="shared" si="41"/>
        <v/>
      </c>
    </row>
    <row r="434" spans="1:18" x14ac:dyDescent="0.2">
      <c r="A434" s="44" t="s">
        <v>1111</v>
      </c>
      <c r="B434" s="44" t="s">
        <v>728</v>
      </c>
      <c r="C434" s="194" t="s">
        <v>37</v>
      </c>
      <c r="D434" s="192">
        <v>32977</v>
      </c>
      <c r="E434" s="44">
        <v>1131</v>
      </c>
      <c r="F434" s="192">
        <v>44304</v>
      </c>
      <c r="G434" s="193">
        <v>23</v>
      </c>
      <c r="H434" s="2" t="str">
        <f t="shared" si="36"/>
        <v>Henry FRAYNElong-jump</v>
      </c>
      <c r="I434" s="2">
        <f t="shared" si="37"/>
        <v>1131</v>
      </c>
      <c r="J434" s="136" cm="1">
        <f t="array" ref="J434">MAX(IF($H$3:$H$4000=$H434,$I$3:$I$4000))</f>
        <v>1131</v>
      </c>
      <c r="K434" s="2" t="str">
        <v>BAH</v>
      </c>
      <c r="L434" t="str">
        <v>Zion CAMPBELL</v>
      </c>
      <c r="M434" s="94" t="str">
        <v>200m</v>
      </c>
      <c r="N434" s="94">
        <v>0</v>
      </c>
      <c r="O434" s="94" t="str">
        <f t="shared" si="38"/>
        <v>Zion CAMPBELL200m</v>
      </c>
      <c r="P434" s="2">
        <f t="shared" si="39"/>
        <v>1041</v>
      </c>
      <c r="Q434" s="79">
        <f t="shared" si="40"/>
        <v>167</v>
      </c>
      <c r="R434" s="79" t="str">
        <f t="shared" si="41"/>
        <v/>
      </c>
    </row>
    <row r="435" spans="1:18" x14ac:dyDescent="0.2">
      <c r="A435" s="44" t="s">
        <v>1111</v>
      </c>
      <c r="B435" s="44" t="s">
        <v>732</v>
      </c>
      <c r="C435" s="44" t="s">
        <v>37</v>
      </c>
      <c r="D435" s="192">
        <v>33911</v>
      </c>
      <c r="E435" s="44">
        <v>1071</v>
      </c>
      <c r="F435" s="192">
        <v>44304</v>
      </c>
      <c r="G435" s="193">
        <v>70</v>
      </c>
      <c r="H435" s="2" t="str">
        <f t="shared" si="36"/>
        <v>Jeremy ANDREWSlong-jump</v>
      </c>
      <c r="I435" s="2">
        <f t="shared" si="37"/>
        <v>1071</v>
      </c>
      <c r="J435" s="136" cm="1">
        <f t="array" ref="J435">MAX(IF($H$3:$H$4000=$H435,$I$3:$I$4000))</f>
        <v>1071</v>
      </c>
      <c r="K435" s="2" t="str">
        <v>BAH</v>
      </c>
      <c r="L435" t="str">
        <v>Shimar BAIN</v>
      </c>
      <c r="M435" s="94" t="str">
        <v>400mh</v>
      </c>
      <c r="N435" s="94">
        <v>38003</v>
      </c>
      <c r="O435" s="94" t="str">
        <f t="shared" si="38"/>
        <v>Shimar BAIN400mh</v>
      </c>
      <c r="P435" s="2">
        <f t="shared" si="39"/>
        <v>963</v>
      </c>
      <c r="Q435" s="79">
        <f t="shared" si="40"/>
        <v>149</v>
      </c>
      <c r="R435" s="79" t="str">
        <f t="shared" si="41"/>
        <v/>
      </c>
    </row>
    <row r="436" spans="1:18" x14ac:dyDescent="0.2">
      <c r="A436" s="44" t="s">
        <v>1111</v>
      </c>
      <c r="B436" s="44" t="s">
        <v>733</v>
      </c>
      <c r="C436" s="192" t="s">
        <v>37</v>
      </c>
      <c r="D436" s="192">
        <v>36459</v>
      </c>
      <c r="E436" s="44">
        <v>1065</v>
      </c>
      <c r="F436" s="192">
        <v>44304</v>
      </c>
      <c r="G436" s="193">
        <v>75</v>
      </c>
      <c r="H436" s="2" t="str">
        <f t="shared" si="36"/>
        <v>William FREYERlong-jump</v>
      </c>
      <c r="I436" s="2">
        <f t="shared" si="37"/>
        <v>1065</v>
      </c>
      <c r="J436" s="136" cm="1">
        <f t="array" ref="J436">MAX(IF($H$3:$H$4000=$H436,$I$3:$I$4000))</f>
        <v>1099</v>
      </c>
      <c r="K436" s="2" t="str">
        <v>BAH</v>
      </c>
      <c r="L436" t="str">
        <v>Kaiwan CULMER</v>
      </c>
      <c r="M436" s="94" t="str">
        <v>triple-jump</v>
      </c>
      <c r="N436" s="94">
        <v>35363</v>
      </c>
      <c r="O436" s="94" t="str">
        <f t="shared" si="38"/>
        <v>Kaiwan CULMERtriple-jump</v>
      </c>
      <c r="P436" s="2">
        <f t="shared" si="39"/>
        <v>1120</v>
      </c>
      <c r="Q436" s="79">
        <f t="shared" si="40"/>
        <v>9</v>
      </c>
      <c r="R436" s="79" t="str">
        <f t="shared" si="41"/>
        <v/>
      </c>
    </row>
    <row r="437" spans="1:18" x14ac:dyDescent="0.2">
      <c r="A437" s="44" t="s">
        <v>1111</v>
      </c>
      <c r="B437" s="44" t="s">
        <v>790</v>
      </c>
      <c r="C437" s="192" t="s">
        <v>39</v>
      </c>
      <c r="D437" s="192">
        <v>35403</v>
      </c>
      <c r="E437" s="44">
        <v>971</v>
      </c>
      <c r="F437" s="192">
        <v>44304</v>
      </c>
      <c r="G437" s="193">
        <v>45</v>
      </c>
      <c r="H437" s="2" t="str">
        <f t="shared" si="36"/>
        <v>Daniel GREENshot-put</v>
      </c>
      <c r="I437" s="2">
        <f t="shared" si="37"/>
        <v>971</v>
      </c>
      <c r="J437" s="136" cm="1">
        <f t="array" ref="J437">MAX(IF($H$3:$H$4000=$H437,$I$3:$I$4000))</f>
        <v>971</v>
      </c>
      <c r="K437" s="2" t="str">
        <v>BAH</v>
      </c>
      <c r="L437" t="str">
        <v>Tarajh HUDSON</v>
      </c>
      <c r="M437" s="94" t="str">
        <v>shot-put</v>
      </c>
      <c r="N437" s="94">
        <v>37589</v>
      </c>
      <c r="O437" s="94" t="str">
        <f t="shared" si="38"/>
        <v>Tarajh HUDSONshot-put</v>
      </c>
      <c r="P437" s="2">
        <f t="shared" si="39"/>
        <v>851</v>
      </c>
      <c r="Q437" s="79">
        <f t="shared" si="40"/>
        <v>140</v>
      </c>
      <c r="R437" s="79" t="str">
        <f t="shared" si="41"/>
        <v/>
      </c>
    </row>
    <row r="438" spans="1:18" x14ac:dyDescent="0.2">
      <c r="A438" s="44" t="s">
        <v>1111</v>
      </c>
      <c r="B438" s="44" t="s">
        <v>799</v>
      </c>
      <c r="C438" s="192" t="s">
        <v>41</v>
      </c>
      <c r="D438" s="192">
        <v>35168</v>
      </c>
      <c r="E438" s="44">
        <v>1112</v>
      </c>
      <c r="F438" s="192">
        <v>44304</v>
      </c>
      <c r="G438" s="193">
        <v>7</v>
      </c>
      <c r="H438" s="2" t="str">
        <f t="shared" si="36"/>
        <v>Liam O'BRIENjavelin-throw</v>
      </c>
      <c r="I438" s="2">
        <f t="shared" si="37"/>
        <v>1112</v>
      </c>
      <c r="J438" s="136" cm="1">
        <f t="array" ref="J438">MAX(IF($H$3:$H$4000=$H438,$I$3:$I$4000))</f>
        <v>1112</v>
      </c>
      <c r="K438" s="2" t="str">
        <v>BAH</v>
      </c>
      <c r="L438" t="str">
        <v>Steven GARDINER</v>
      </c>
      <c r="M438" s="94" t="str">
        <v>200m</v>
      </c>
      <c r="N438" s="94">
        <v>34954</v>
      </c>
      <c r="O438" s="94" t="str">
        <f t="shared" si="38"/>
        <v>Steven GARDINER200m</v>
      </c>
      <c r="P438" s="2">
        <f t="shared" si="39"/>
        <v>1182</v>
      </c>
      <c r="Q438" s="79">
        <f t="shared" si="40"/>
        <v>16</v>
      </c>
      <c r="R438" s="79" t="str">
        <f t="shared" si="41"/>
        <v/>
      </c>
    </row>
    <row r="439" spans="1:18" x14ac:dyDescent="0.2">
      <c r="A439" s="44" t="s">
        <v>1111</v>
      </c>
      <c r="B439" s="44" t="s">
        <v>1057</v>
      </c>
      <c r="C439" s="192" t="s">
        <v>41</v>
      </c>
      <c r="D439" s="192">
        <v>37126</v>
      </c>
      <c r="E439" s="44">
        <v>1010</v>
      </c>
      <c r="F439" s="192">
        <v>44304</v>
      </c>
      <c r="G439" s="193">
        <v>46</v>
      </c>
      <c r="H439" s="2" t="str">
        <f t="shared" si="36"/>
        <v>Howard MCDONALDjavelin-throw</v>
      </c>
      <c r="I439" s="2">
        <f t="shared" si="37"/>
        <v>1010</v>
      </c>
      <c r="J439" s="136" cm="1">
        <f t="array" ref="J439">MAX(IF($H$3:$H$4000=$H439,$I$3:$I$4000))</f>
        <v>1034</v>
      </c>
      <c r="K439" s="2" t="str">
        <v>BAH</v>
      </c>
      <c r="L439" t="str">
        <v>Jamal WILSON</v>
      </c>
      <c r="M439" s="94" t="str">
        <v>high-jump</v>
      </c>
      <c r="N439" s="94">
        <v>32387</v>
      </c>
      <c r="O439" s="94" t="str">
        <f t="shared" si="38"/>
        <v>Jamal WILSONhigh-jump</v>
      </c>
      <c r="P439" s="2">
        <f t="shared" si="39"/>
        <v>1126</v>
      </c>
      <c r="Q439" s="79">
        <f t="shared" si="40"/>
        <v>18</v>
      </c>
      <c r="R439" s="79" t="str">
        <f t="shared" si="41"/>
        <v/>
      </c>
    </row>
    <row r="440" spans="1:18" x14ac:dyDescent="0.2">
      <c r="A440" s="44" t="s">
        <v>1111</v>
      </c>
      <c r="B440" s="44" t="s">
        <v>804</v>
      </c>
      <c r="C440" s="44" t="s">
        <v>41</v>
      </c>
      <c r="D440" s="192">
        <v>33161</v>
      </c>
      <c r="E440" s="44">
        <v>1007</v>
      </c>
      <c r="F440" s="192">
        <v>44304</v>
      </c>
      <c r="G440" s="193">
        <v>47</v>
      </c>
      <c r="H440" s="2" t="str">
        <f t="shared" si="36"/>
        <v>Hamish PEACOCKjavelin-throw</v>
      </c>
      <c r="I440" s="2">
        <f t="shared" si="37"/>
        <v>1007</v>
      </c>
      <c r="J440" s="136" cm="1">
        <f t="array" ref="J440">MAX(IF($H$3:$H$4000=$H440,$I$3:$I$4000))</f>
        <v>1061</v>
      </c>
      <c r="K440" s="2" t="str">
        <v>BAH</v>
      </c>
      <c r="L440" t="str">
        <v>Tarajh HUDSON</v>
      </c>
      <c r="M440" s="94" t="str">
        <v>discus-throw</v>
      </c>
      <c r="N440" s="94">
        <v>37589</v>
      </c>
      <c r="O440" s="94" t="str">
        <f t="shared" si="38"/>
        <v>Tarajh HUDSONdiscus-throw</v>
      </c>
      <c r="P440" s="2">
        <f t="shared" si="39"/>
        <v>961</v>
      </c>
      <c r="Q440" s="79">
        <f t="shared" si="40"/>
        <v>65</v>
      </c>
      <c r="R440" s="79" t="str">
        <f t="shared" si="41"/>
        <v/>
      </c>
    </row>
    <row r="441" spans="1:18" x14ac:dyDescent="0.2">
      <c r="A441" s="44" t="s">
        <v>1111</v>
      </c>
      <c r="B441" s="44" t="s">
        <v>802</v>
      </c>
      <c r="C441" s="192" t="s">
        <v>41</v>
      </c>
      <c r="D441" s="192">
        <v>36470</v>
      </c>
      <c r="E441" s="44">
        <v>984</v>
      </c>
      <c r="F441" s="192">
        <v>44304</v>
      </c>
      <c r="G441" s="193">
        <v>65</v>
      </c>
      <c r="H441" s="2" t="str">
        <f t="shared" si="36"/>
        <v>Nash LOWISjavelin-throw</v>
      </c>
      <c r="I441" s="2">
        <f t="shared" si="37"/>
        <v>984</v>
      </c>
      <c r="J441" s="136" cm="1">
        <f t="array" ref="J441">MAX(IF($H$3:$H$4000=$H441,$I$3:$I$4000))</f>
        <v>984</v>
      </c>
      <c r="K441" s="2" t="str">
        <v>BAH</v>
      </c>
      <c r="L441" t="str">
        <v>Keyshawn STRACHAN</v>
      </c>
      <c r="M441" s="94" t="str">
        <v>javelin-throw</v>
      </c>
      <c r="N441" s="94">
        <v>37973</v>
      </c>
      <c r="O441" s="94" t="str">
        <f t="shared" si="38"/>
        <v>Keyshawn STRACHANjavelin-throw</v>
      </c>
      <c r="P441" s="2">
        <f t="shared" si="39"/>
        <v>1082</v>
      </c>
      <c r="Q441" s="79">
        <f t="shared" si="40"/>
        <v>19</v>
      </c>
      <c r="R441" s="79" t="str">
        <f t="shared" si="41"/>
        <v/>
      </c>
    </row>
    <row r="442" spans="1:18" x14ac:dyDescent="0.2">
      <c r="A442" s="44" t="s">
        <v>1111</v>
      </c>
      <c r="B442" s="44" t="s">
        <v>751</v>
      </c>
      <c r="C442" s="192" t="s">
        <v>38</v>
      </c>
      <c r="D442" s="192">
        <v>35623</v>
      </c>
      <c r="E442" s="44">
        <v>1088</v>
      </c>
      <c r="F442" s="192">
        <v>44303</v>
      </c>
      <c r="G442" s="193">
        <v>24</v>
      </c>
      <c r="H442" s="2" t="str">
        <f t="shared" si="36"/>
        <v>Shemaiah JAMEStriple-jump</v>
      </c>
      <c r="I442" s="2">
        <f t="shared" si="37"/>
        <v>1088</v>
      </c>
      <c r="J442" s="136" cm="1">
        <f t="array" ref="J442">MAX(IF($H$3:$H$4000=$H442,$I$3:$I$4000))</f>
        <v>1088</v>
      </c>
      <c r="K442" s="2" t="str">
        <v>BAH</v>
      </c>
      <c r="L442" t="str">
        <v>Ken MULLINGS</v>
      </c>
      <c r="M442" s="94" t="str">
        <v>110mh</v>
      </c>
      <c r="N442" s="94">
        <v>35548</v>
      </c>
      <c r="O442" s="94" t="str">
        <f t="shared" si="38"/>
        <v>Ken MULLINGS110mh</v>
      </c>
      <c r="P442" s="2">
        <f t="shared" si="39"/>
        <v>1043</v>
      </c>
      <c r="Q442" s="79">
        <f t="shared" si="40"/>
        <v>73</v>
      </c>
      <c r="R442" s="79" t="str">
        <f t="shared" si="41"/>
        <v/>
      </c>
    </row>
    <row r="443" spans="1:18" x14ac:dyDescent="0.2">
      <c r="A443" s="44" t="s">
        <v>1111</v>
      </c>
      <c r="B443" s="44" t="s">
        <v>752</v>
      </c>
      <c r="C443" s="44" t="s">
        <v>38</v>
      </c>
      <c r="D443" s="192">
        <v>37186</v>
      </c>
      <c r="E443" s="44">
        <v>1083</v>
      </c>
      <c r="F443" s="192">
        <v>44303</v>
      </c>
      <c r="G443" s="193">
        <v>25</v>
      </c>
      <c r="H443" s="2" t="str">
        <f t="shared" si="36"/>
        <v>Connor MURPHYtriple-jump</v>
      </c>
      <c r="I443" s="2">
        <f t="shared" si="37"/>
        <v>1083</v>
      </c>
      <c r="J443" s="136" cm="1">
        <f t="array" ref="J443">MAX(IF($H$3:$H$4000=$H443,$I$3:$I$4000))</f>
        <v>1083</v>
      </c>
      <c r="K443" s="2" t="str">
        <v>BAH</v>
      </c>
      <c r="L443" t="str">
        <v>Antoine ANDREWS</v>
      </c>
      <c r="M443" s="94" t="str">
        <v>100m</v>
      </c>
      <c r="N443" s="94">
        <v>37723</v>
      </c>
      <c r="O443" s="94" t="str">
        <f t="shared" si="38"/>
        <v>Antoine ANDREWS100m</v>
      </c>
      <c r="P443" s="2">
        <f t="shared" si="39"/>
        <v>1076</v>
      </c>
      <c r="Q443" s="79">
        <f t="shared" si="40"/>
        <v>141</v>
      </c>
      <c r="R443" s="79" t="str">
        <f t="shared" si="41"/>
        <v/>
      </c>
    </row>
    <row r="444" spans="1:18" x14ac:dyDescent="0.2">
      <c r="A444" s="44" t="s">
        <v>1111</v>
      </c>
      <c r="B444" s="44" t="s">
        <v>1081</v>
      </c>
      <c r="C444" s="192" t="s">
        <v>36</v>
      </c>
      <c r="D444" s="192">
        <v>38175</v>
      </c>
      <c r="E444" s="44">
        <v>900</v>
      </c>
      <c r="F444" s="192">
        <v>44303</v>
      </c>
      <c r="G444" s="193">
        <v>91</v>
      </c>
      <c r="H444" s="2" t="str">
        <f t="shared" si="36"/>
        <v>Aiden PRINCENA-WHITEpole-vault</v>
      </c>
      <c r="I444" s="2">
        <f t="shared" si="37"/>
        <v>900</v>
      </c>
      <c r="J444" s="136" cm="1">
        <f t="array" ref="J444">MAX(IF($H$3:$H$4000=$H444,$I$3:$I$4000))</f>
        <v>900</v>
      </c>
      <c r="K444" s="2" t="str">
        <v>BAH</v>
      </c>
      <c r="L444" t="str">
        <v>Carlos BROWN JR.</v>
      </c>
      <c r="M444" s="94" t="str">
        <v>100m</v>
      </c>
      <c r="N444" s="94">
        <v>38659</v>
      </c>
      <c r="O444" s="94" t="str">
        <f t="shared" si="38"/>
        <v>Carlos BROWN JR.100m</v>
      </c>
      <c r="P444" s="2">
        <f t="shared" si="39"/>
        <v>1059</v>
      </c>
      <c r="Q444" s="79">
        <f t="shared" si="40"/>
        <v>157</v>
      </c>
      <c r="R444" s="79" t="str">
        <f t="shared" si="41"/>
        <v/>
      </c>
    </row>
    <row r="445" spans="1:18" x14ac:dyDescent="0.2">
      <c r="A445" s="44" t="s">
        <v>1111</v>
      </c>
      <c r="B445" s="44" t="s">
        <v>783</v>
      </c>
      <c r="C445" s="192" t="s">
        <v>40</v>
      </c>
      <c r="D445" s="192">
        <v>35780</v>
      </c>
      <c r="E445" s="44">
        <v>1015</v>
      </c>
      <c r="F445" s="192">
        <v>44303</v>
      </c>
      <c r="G445" s="193">
        <v>33</v>
      </c>
      <c r="H445" s="2" t="str">
        <f t="shared" si="36"/>
        <v>Lachlan PAGEdiscus-throw</v>
      </c>
      <c r="I445" s="2">
        <f t="shared" si="37"/>
        <v>1015</v>
      </c>
      <c r="J445" s="136" cm="1">
        <f t="array" ref="J445">MAX(IF($H$3:$H$4000=$H445,$I$3:$I$4000))</f>
        <v>1016</v>
      </c>
      <c r="K445" s="2" t="str">
        <v>BAH</v>
      </c>
      <c r="L445" t="str">
        <v>Johnathan RODGERS</v>
      </c>
      <c r="M445" s="94" t="str">
        <v>triple-jump</v>
      </c>
      <c r="N445" s="94">
        <v>0</v>
      </c>
      <c r="O445" s="94" t="str">
        <f t="shared" si="38"/>
        <v>Johnathan RODGERStriple-jump</v>
      </c>
      <c r="P445" s="2">
        <f t="shared" si="39"/>
        <v>924</v>
      </c>
      <c r="Q445" s="79">
        <f t="shared" si="40"/>
        <v>135</v>
      </c>
      <c r="R445" s="79" t="str">
        <f t="shared" si="41"/>
        <v/>
      </c>
    </row>
    <row r="446" spans="1:18" x14ac:dyDescent="0.2">
      <c r="A446" s="44" t="s">
        <v>1111</v>
      </c>
      <c r="B446" s="44" t="s">
        <v>782</v>
      </c>
      <c r="C446" s="192" t="s">
        <v>40</v>
      </c>
      <c r="D446" s="192">
        <v>34852</v>
      </c>
      <c r="E446" s="44">
        <v>1014</v>
      </c>
      <c r="F446" s="192">
        <v>44303</v>
      </c>
      <c r="G446" s="193">
        <v>34</v>
      </c>
      <c r="H446" s="2" t="str">
        <f t="shared" si="36"/>
        <v>Mitchell COOPERdiscus-throw</v>
      </c>
      <c r="I446" s="2">
        <f t="shared" si="37"/>
        <v>1014</v>
      </c>
      <c r="J446" s="136" cm="1">
        <f t="array" ref="J446">MAX(IF($H$3:$H$4000=$H446,$I$3:$I$4000))</f>
        <v>1014</v>
      </c>
      <c r="K446" s="2" t="str">
        <v>BAH</v>
      </c>
      <c r="L446" t="str">
        <v>Ryan INGRAHAM</v>
      </c>
      <c r="M446" s="94" t="str">
        <v>high-jump</v>
      </c>
      <c r="N446" s="94">
        <v>34275</v>
      </c>
      <c r="O446" s="94" t="str">
        <f t="shared" si="38"/>
        <v>Ryan INGRAHAMhigh-jump</v>
      </c>
      <c r="P446" s="2">
        <f t="shared" si="39"/>
        <v>914</v>
      </c>
      <c r="Q446" s="79">
        <f t="shared" si="40"/>
        <v>146</v>
      </c>
      <c r="R446" s="79" t="str">
        <f t="shared" si="41"/>
        <v/>
      </c>
    </row>
    <row r="447" spans="1:18" x14ac:dyDescent="0.2">
      <c r="A447" s="44" t="s">
        <v>1111</v>
      </c>
      <c r="B447" s="44" t="s">
        <v>785</v>
      </c>
      <c r="C447" s="44" t="s">
        <v>40</v>
      </c>
      <c r="D447" s="192">
        <v>35930</v>
      </c>
      <c r="E447" s="44">
        <v>917</v>
      </c>
      <c r="F447" s="192">
        <v>44303</v>
      </c>
      <c r="G447" s="193">
        <v>80</v>
      </c>
      <c r="H447" s="2" t="str">
        <f t="shared" si="36"/>
        <v>Nicholas DYSONdiscus-throw</v>
      </c>
      <c r="I447" s="2">
        <f t="shared" si="37"/>
        <v>917</v>
      </c>
      <c r="J447" s="136" cm="1">
        <f t="array" ref="J447">MAX(IF($H$3:$H$4000=$H447,$I$3:$I$4000))</f>
        <v>917</v>
      </c>
      <c r="K447" s="2" t="str">
        <v>BAH</v>
      </c>
      <c r="L447" t="str">
        <v>Steven GARDINER</v>
      </c>
      <c r="M447" s="94" t="str">
        <v>400m</v>
      </c>
      <c r="N447" s="94">
        <v>34954</v>
      </c>
      <c r="O447" s="94" t="str">
        <f t="shared" si="38"/>
        <v>Steven GARDINER400m</v>
      </c>
      <c r="P447" s="2">
        <f t="shared" si="39"/>
        <v>1261</v>
      </c>
      <c r="Q447" s="79">
        <f t="shared" si="40"/>
        <v>1</v>
      </c>
      <c r="R447" s="79" t="str">
        <f t="shared" si="41"/>
        <v/>
      </c>
    </row>
    <row r="448" spans="1:18" x14ac:dyDescent="0.2">
      <c r="A448" s="44" t="s">
        <v>1111</v>
      </c>
      <c r="B448" s="44" t="s">
        <v>737</v>
      </c>
      <c r="C448" s="192" t="s">
        <v>37</v>
      </c>
      <c r="D448" s="192">
        <v>37460</v>
      </c>
      <c r="E448" s="44">
        <v>1042</v>
      </c>
      <c r="F448" s="192">
        <v>44302</v>
      </c>
      <c r="G448" s="193">
        <v>93</v>
      </c>
      <c r="H448" s="2" t="str">
        <f t="shared" si="36"/>
        <v>Liam FAIRWEATHERlong-jump</v>
      </c>
      <c r="I448" s="2">
        <f t="shared" si="37"/>
        <v>1042</v>
      </c>
      <c r="J448" s="136" cm="1">
        <f t="array" ref="J448">MAX(IF($H$3:$H$4000=$H448,$I$3:$I$4000))</f>
        <v>1047</v>
      </c>
      <c r="K448" s="2" t="str">
        <v>BAH</v>
      </c>
      <c r="L448" t="str">
        <v>Alonzo RUSSELL</v>
      </c>
      <c r="M448" s="94" t="str">
        <v>400m</v>
      </c>
      <c r="N448" s="94">
        <v>33642</v>
      </c>
      <c r="O448" s="94" t="str">
        <f t="shared" si="38"/>
        <v>Alonzo RUSSELL400m</v>
      </c>
      <c r="P448" s="2">
        <f t="shared" si="39"/>
        <v>1145</v>
      </c>
      <c r="Q448" s="79">
        <f t="shared" si="40"/>
        <v>23</v>
      </c>
      <c r="R448" s="79" t="str">
        <f t="shared" si="41"/>
        <v/>
      </c>
    </row>
    <row r="449" spans="1:18" x14ac:dyDescent="0.2">
      <c r="A449" s="44" t="s">
        <v>1111</v>
      </c>
      <c r="B449" s="44" t="s">
        <v>766</v>
      </c>
      <c r="C449" s="192" t="s">
        <v>35</v>
      </c>
      <c r="D449" s="192">
        <v>38317</v>
      </c>
      <c r="E449" s="44">
        <v>993</v>
      </c>
      <c r="F449" s="192">
        <v>44302</v>
      </c>
      <c r="G449" s="193">
        <v>96</v>
      </c>
      <c r="H449" s="2" t="str">
        <f t="shared" si="36"/>
        <v>Alex PERINhigh-jump</v>
      </c>
      <c r="I449" s="2">
        <f t="shared" si="37"/>
        <v>993</v>
      </c>
      <c r="J449" s="136" cm="1">
        <f t="array" ref="J449">MAX(IF($H$3:$H$4000=$H449,$I$3:$I$4000))</f>
        <v>993</v>
      </c>
      <c r="K449" s="2" t="str">
        <v>BAH</v>
      </c>
      <c r="L449" t="str">
        <v>Wendell MILLER</v>
      </c>
      <c r="M449" s="94" t="str">
        <v>200m</v>
      </c>
      <c r="N449" s="94">
        <v>37624</v>
      </c>
      <c r="O449" s="94" t="str">
        <f t="shared" si="38"/>
        <v>Wendell MILLER200m</v>
      </c>
      <c r="P449" s="2">
        <f t="shared" si="39"/>
        <v>1126</v>
      </c>
      <c r="Q449" s="79">
        <f t="shared" si="40"/>
        <v>51</v>
      </c>
      <c r="R449" s="79" t="str">
        <f t="shared" si="41"/>
        <v/>
      </c>
    </row>
    <row r="450" spans="1:18" x14ac:dyDescent="0.2">
      <c r="A450" s="44" t="s">
        <v>1111</v>
      </c>
      <c r="B450" s="44" t="s">
        <v>794</v>
      </c>
      <c r="C450" s="192" t="s">
        <v>42</v>
      </c>
      <c r="D450" s="192">
        <v>35807</v>
      </c>
      <c r="E450" s="44">
        <v>1012</v>
      </c>
      <c r="F450" s="192">
        <v>44302</v>
      </c>
      <c r="G450" s="193">
        <v>19</v>
      </c>
      <c r="H450" s="2" t="str">
        <f t="shared" si="36"/>
        <v>Ned WEATHERLYhammer-throw</v>
      </c>
      <c r="I450" s="2">
        <f t="shared" si="37"/>
        <v>1012</v>
      </c>
      <c r="J450" s="136" cm="1">
        <f t="array" ref="J450">MAX(IF($H$3:$H$4000=$H450,$I$3:$I$4000))</f>
        <v>1035</v>
      </c>
      <c r="K450" s="2" t="str">
        <v>BAH</v>
      </c>
      <c r="L450" t="str">
        <v>Andre COLEBROOK</v>
      </c>
      <c r="M450" s="94" t="str">
        <v>400mh</v>
      </c>
      <c r="N450" s="94">
        <v>34401</v>
      </c>
      <c r="O450" s="94" t="str">
        <f t="shared" si="38"/>
        <v>Andre COLEBROOK400mh</v>
      </c>
      <c r="P450" s="2">
        <f t="shared" si="39"/>
        <v>1047</v>
      </c>
      <c r="Q450" s="79">
        <f t="shared" si="40"/>
        <v>93</v>
      </c>
      <c r="R450" s="79" t="str">
        <f t="shared" si="41"/>
        <v/>
      </c>
    </row>
    <row r="451" spans="1:18" x14ac:dyDescent="0.2">
      <c r="A451" s="44" t="s">
        <v>1111</v>
      </c>
      <c r="B451" s="44" t="s">
        <v>797</v>
      </c>
      <c r="C451" s="192" t="s">
        <v>42</v>
      </c>
      <c r="D451" s="192">
        <v>35359</v>
      </c>
      <c r="E451" s="44">
        <v>990</v>
      </c>
      <c r="F451" s="192">
        <v>44302</v>
      </c>
      <c r="G451" s="193">
        <v>30</v>
      </c>
      <c r="H451" s="2" t="str">
        <f t="shared" ref="H451:H514" si="42">B451&amp;C451</f>
        <v>William BROWNhammer-throw</v>
      </c>
      <c r="I451" s="2">
        <f t="shared" ref="I451:I514" si="43">E451</f>
        <v>990</v>
      </c>
      <c r="J451" s="136" cm="1">
        <f t="array" ref="J451">MAX(IF($H$3:$H$4000=$H451,$I$3:$I$4000))</f>
        <v>990</v>
      </c>
      <c r="K451" s="2" t="str">
        <v>BAH</v>
      </c>
      <c r="L451" t="str">
        <v>Teray SMITH</v>
      </c>
      <c r="M451" s="94" t="str">
        <v>200m</v>
      </c>
      <c r="N451" s="94">
        <v>34605</v>
      </c>
      <c r="O451" s="94" t="str">
        <f t="shared" si="38"/>
        <v>Teray SMITH200m</v>
      </c>
      <c r="P451" s="2">
        <f t="shared" si="39"/>
        <v>1118</v>
      </c>
      <c r="Q451" s="79">
        <f t="shared" si="40"/>
        <v>56</v>
      </c>
      <c r="R451" s="79" t="str">
        <f t="shared" si="41"/>
        <v/>
      </c>
    </row>
    <row r="452" spans="1:18" x14ac:dyDescent="0.2">
      <c r="A452" s="44" t="s">
        <v>1111</v>
      </c>
      <c r="B452" s="44" t="s">
        <v>1084</v>
      </c>
      <c r="C452" s="192" t="s">
        <v>42</v>
      </c>
      <c r="D452" s="192">
        <v>37816</v>
      </c>
      <c r="E452" s="44">
        <v>869</v>
      </c>
      <c r="F452" s="192">
        <v>44302</v>
      </c>
      <c r="G452" s="193">
        <v>78</v>
      </c>
      <c r="H452" s="2" t="str">
        <f t="shared" si="42"/>
        <v>Jett CARLINhammer-throw</v>
      </c>
      <c r="I452" s="2">
        <f t="shared" si="43"/>
        <v>869</v>
      </c>
      <c r="J452" s="136" cm="1">
        <f t="array" ref="J452">MAX(IF($H$3:$H$4000=$H452,$I$3:$I$4000))</f>
        <v>869</v>
      </c>
      <c r="K452" s="2" t="str">
        <v>BAH</v>
      </c>
      <c r="L452" t="str">
        <v>Tamar GREENE</v>
      </c>
      <c r="M452" s="94" t="str">
        <v>triple-jump</v>
      </c>
      <c r="N452" s="94">
        <v>36028</v>
      </c>
      <c r="O452" s="94" t="str">
        <f t="shared" ref="O452:O515" si="44">L452&amp;M452</f>
        <v>Tamar GREENEtriple-jump</v>
      </c>
      <c r="P452" s="2">
        <f t="shared" ref="P452:P515" si="45">VLOOKUP(L452&amp;M452,$H$3:$J$3881,3,FALSE)</f>
        <v>1104</v>
      </c>
      <c r="Q452" s="79">
        <f t="shared" ref="Q452:Q515" si="46">COUNTIFS($M$3:$M$3165,M452,$P$3:$P$3165,"&gt;"&amp;P452)+1</f>
        <v>16</v>
      </c>
      <c r="R452" s="79" t="str">
        <f t="shared" ref="R452:R515" si="47">IFERROR(IF(K452="AUS",COUNTIFS($K$3:$K$3165,"AUS",$M$3:$M$3165,M452,$P$3:$P$3165,"&gt;"&amp;P452)+1,""),"")</f>
        <v/>
      </c>
    </row>
    <row r="453" spans="1:18" x14ac:dyDescent="0.2">
      <c r="A453" s="44" t="s">
        <v>1111</v>
      </c>
      <c r="B453" s="44" t="s">
        <v>814</v>
      </c>
      <c r="C453" s="44" t="s">
        <v>81</v>
      </c>
      <c r="D453" s="192">
        <v>36247</v>
      </c>
      <c r="E453" s="44">
        <v>1123</v>
      </c>
      <c r="F453" s="192">
        <v>44302</v>
      </c>
      <c r="G453" s="193">
        <v>5</v>
      </c>
      <c r="H453" s="2" t="str">
        <f t="shared" si="42"/>
        <v>Kyle SWAN20km-race-walking</v>
      </c>
      <c r="I453" s="2">
        <f t="shared" si="43"/>
        <v>1123</v>
      </c>
      <c r="J453" s="136" cm="1">
        <f t="array" ref="J453">MAX(IF($H$3:$H$4000=$H453,$I$3:$I$4000))</f>
        <v>1155</v>
      </c>
      <c r="K453" s="2" t="str">
        <v>BAH</v>
      </c>
      <c r="L453" t="str">
        <v>Latario COLLIE-MINNS</v>
      </c>
      <c r="M453" s="94" t="str">
        <v>triple-jump</v>
      </c>
      <c r="N453" s="94">
        <v>34403</v>
      </c>
      <c r="O453" s="94" t="str">
        <f t="shared" si="44"/>
        <v>Latario COLLIE-MINNStriple-jump</v>
      </c>
      <c r="P453" s="2">
        <f t="shared" si="45"/>
        <v>1064</v>
      </c>
      <c r="Q453" s="79">
        <f t="shared" si="46"/>
        <v>42</v>
      </c>
      <c r="R453" s="79" t="str">
        <f t="shared" si="47"/>
        <v/>
      </c>
    </row>
    <row r="454" spans="1:18" x14ac:dyDescent="0.2">
      <c r="A454" s="44" t="s">
        <v>1111</v>
      </c>
      <c r="B454" s="44" t="s">
        <v>815</v>
      </c>
      <c r="C454" s="44" t="s">
        <v>81</v>
      </c>
      <c r="D454" s="192">
        <v>35235</v>
      </c>
      <c r="E454" s="44">
        <v>1030</v>
      </c>
      <c r="F454" s="192">
        <v>44302</v>
      </c>
      <c r="G454" s="193">
        <v>15</v>
      </c>
      <c r="H454" s="2" t="str">
        <f t="shared" si="42"/>
        <v>Carl GIBBONS20km-race-walking</v>
      </c>
      <c r="I454" s="2">
        <f t="shared" si="43"/>
        <v>1030</v>
      </c>
      <c r="J454" s="136" cm="1">
        <f t="array" ref="J454">MAX(IF($H$3:$H$4000=$H454,$I$3:$I$4000))</f>
        <v>1030</v>
      </c>
      <c r="K454" s="2" t="str">
        <v>BAH</v>
      </c>
      <c r="L454" t="str">
        <v>Ken MULLINGS</v>
      </c>
      <c r="M454" s="94" t="str">
        <v>decathlon</v>
      </c>
      <c r="N454" s="94">
        <v>35548</v>
      </c>
      <c r="O454" s="94" t="str">
        <f t="shared" si="44"/>
        <v>Ken MULLINGSdecathlon</v>
      </c>
      <c r="P454" s="2">
        <f t="shared" si="45"/>
        <v>1085</v>
      </c>
      <c r="Q454" s="79">
        <f t="shared" si="46"/>
        <v>8</v>
      </c>
      <c r="R454" s="79" t="str">
        <f t="shared" si="47"/>
        <v/>
      </c>
    </row>
    <row r="455" spans="1:18" x14ac:dyDescent="0.2">
      <c r="A455" s="44" t="s">
        <v>1111</v>
      </c>
      <c r="B455" s="44" t="s">
        <v>1065</v>
      </c>
      <c r="C455" s="44" t="s">
        <v>81</v>
      </c>
      <c r="D455" s="192">
        <v>37456</v>
      </c>
      <c r="E455" s="44">
        <v>1025</v>
      </c>
      <c r="F455" s="192">
        <v>44302</v>
      </c>
      <c r="G455" s="193">
        <v>16</v>
      </c>
      <c r="H455" s="2" t="str">
        <f t="shared" si="42"/>
        <v>Corey DICKSON20km-race-walking</v>
      </c>
      <c r="I455" s="2">
        <f t="shared" si="43"/>
        <v>1025</v>
      </c>
      <c r="J455" s="136" cm="1">
        <f t="array" ref="J455">MAX(IF($H$3:$H$4000=$H455,$I$3:$I$4000))</f>
        <v>1025</v>
      </c>
      <c r="K455" s="2" t="str">
        <v>BAH</v>
      </c>
      <c r="L455" t="str">
        <v>Wendell MILLER</v>
      </c>
      <c r="M455" s="94" t="str">
        <v>400m</v>
      </c>
      <c r="N455" s="94">
        <v>37624</v>
      </c>
      <c r="O455" s="94" t="str">
        <f t="shared" si="44"/>
        <v>Wendell MILLER400m</v>
      </c>
      <c r="P455" s="2">
        <f t="shared" si="45"/>
        <v>1124</v>
      </c>
      <c r="Q455" s="79">
        <f t="shared" si="46"/>
        <v>48</v>
      </c>
      <c r="R455" s="79" t="str">
        <f t="shared" si="47"/>
        <v/>
      </c>
    </row>
    <row r="456" spans="1:18" x14ac:dyDescent="0.2">
      <c r="A456" s="44" t="s">
        <v>1111</v>
      </c>
      <c r="B456" s="44" t="s">
        <v>859</v>
      </c>
      <c r="C456" s="44" t="s">
        <v>81</v>
      </c>
      <c r="D456" s="192">
        <v>37078</v>
      </c>
      <c r="E456" s="44">
        <v>1023</v>
      </c>
      <c r="F456" s="192">
        <v>44302</v>
      </c>
      <c r="G456" s="193">
        <v>17</v>
      </c>
      <c r="H456" s="2" t="str">
        <f t="shared" si="42"/>
        <v>Mitchell BAKER20km-race-walking</v>
      </c>
      <c r="I456" s="2">
        <f t="shared" si="43"/>
        <v>1023</v>
      </c>
      <c r="J456" s="136" cm="1">
        <f t="array" ref="J456">MAX(IF($H$3:$H$4000=$H456,$I$3:$I$4000))</f>
        <v>1064</v>
      </c>
      <c r="K456" s="2" t="str">
        <v>BAH</v>
      </c>
      <c r="L456" t="str">
        <v>Donald THOMAS</v>
      </c>
      <c r="M456" s="94" t="str">
        <v>high-jump</v>
      </c>
      <c r="N456" s="94">
        <v>30864</v>
      </c>
      <c r="O456" s="94" t="str">
        <f t="shared" si="44"/>
        <v>Donald THOMAShigh-jump</v>
      </c>
      <c r="P456" s="2">
        <f t="shared" si="45"/>
        <v>1161</v>
      </c>
      <c r="Q456" s="79">
        <f t="shared" si="46"/>
        <v>6</v>
      </c>
      <c r="R456" s="79" t="str">
        <f t="shared" si="47"/>
        <v/>
      </c>
    </row>
    <row r="457" spans="1:18" x14ac:dyDescent="0.2">
      <c r="A457" s="44" t="s">
        <v>1111</v>
      </c>
      <c r="B457" s="44" t="s">
        <v>858</v>
      </c>
      <c r="C457" s="44" t="s">
        <v>81</v>
      </c>
      <c r="D457" s="192">
        <v>35893</v>
      </c>
      <c r="E457" s="44">
        <v>1012</v>
      </c>
      <c r="F457" s="192">
        <v>44302</v>
      </c>
      <c r="G457" s="193">
        <v>20</v>
      </c>
      <c r="H457" s="2" t="str">
        <f t="shared" si="42"/>
        <v>Tyler JONES20km-race-walking</v>
      </c>
      <c r="I457" s="2">
        <f t="shared" si="43"/>
        <v>1012</v>
      </c>
      <c r="J457" s="136" cm="1">
        <f t="array" ref="J457">MAX(IF($H$3:$H$4000=$H457,$I$3:$I$4000))</f>
        <v>1058</v>
      </c>
      <c r="K457" s="2" t="str">
        <v>BAH</v>
      </c>
      <c r="L457" t="str">
        <v>Holland MARTIN</v>
      </c>
      <c r="M457" s="94" t="str">
        <v>long-jump</v>
      </c>
      <c r="N457" s="94">
        <v>35953</v>
      </c>
      <c r="O457" s="94" t="str">
        <f t="shared" si="44"/>
        <v>Holland MARTINlong-jump</v>
      </c>
      <c r="P457" s="2">
        <f t="shared" si="45"/>
        <v>1099</v>
      </c>
      <c r="Q457" s="79">
        <f t="shared" si="46"/>
        <v>46</v>
      </c>
      <c r="R457" s="79" t="str">
        <f t="shared" si="47"/>
        <v/>
      </c>
    </row>
    <row r="458" spans="1:18" x14ac:dyDescent="0.2">
      <c r="A458" s="44" t="s">
        <v>1111</v>
      </c>
      <c r="B458" s="44" t="s">
        <v>817</v>
      </c>
      <c r="C458" s="44" t="s">
        <v>81</v>
      </c>
      <c r="D458" s="192">
        <v>36816</v>
      </c>
      <c r="E458" s="44">
        <v>953</v>
      </c>
      <c r="F458" s="192">
        <v>44302</v>
      </c>
      <c r="G458" s="193">
        <v>35</v>
      </c>
      <c r="H458" s="2" t="str">
        <f t="shared" si="42"/>
        <v>Dylan RICHARDSON20km-race-walking</v>
      </c>
      <c r="I458" s="2">
        <f t="shared" si="43"/>
        <v>953</v>
      </c>
      <c r="J458" s="136" cm="1">
        <f t="array" ref="J458">MAX(IF($H$3:$H$4000=$H458,$I$3:$I$4000))</f>
        <v>967</v>
      </c>
      <c r="K458" s="2" t="str">
        <v>BAH</v>
      </c>
      <c r="L458" t="str">
        <v>Trevor BARRY</v>
      </c>
      <c r="M458" s="94" t="str">
        <v>high-jump</v>
      </c>
      <c r="N458" s="94">
        <v>30481</v>
      </c>
      <c r="O458" s="94" t="str">
        <f t="shared" si="44"/>
        <v>Trevor BARRYhigh-jump</v>
      </c>
      <c r="P458" s="2">
        <f t="shared" si="45"/>
        <v>1090</v>
      </c>
      <c r="Q458" s="79">
        <f t="shared" si="46"/>
        <v>29</v>
      </c>
      <c r="R458" s="79" t="str">
        <f t="shared" si="47"/>
        <v/>
      </c>
    </row>
    <row r="459" spans="1:18" x14ac:dyDescent="0.2">
      <c r="A459" s="44" t="s">
        <v>1111</v>
      </c>
      <c r="B459" s="44" t="s">
        <v>1086</v>
      </c>
      <c r="C459" s="44" t="s">
        <v>81</v>
      </c>
      <c r="D459" s="192">
        <v>37505</v>
      </c>
      <c r="E459" s="44">
        <v>910</v>
      </c>
      <c r="F459" s="192">
        <v>44302</v>
      </c>
      <c r="G459" s="193">
        <v>43</v>
      </c>
      <c r="H459" s="2" t="str">
        <f t="shared" si="42"/>
        <v>Gwyllym YOUNG20km-race-walking</v>
      </c>
      <c r="I459" s="2">
        <f t="shared" si="43"/>
        <v>910</v>
      </c>
      <c r="J459" s="136" cm="1">
        <f t="array" ref="J459">MAX(IF($H$3:$H$4000=$H459,$I$3:$I$4000))</f>
        <v>910</v>
      </c>
      <c r="K459" s="2" t="str">
        <v>BAH</v>
      </c>
      <c r="L459" t="str">
        <v>Terrence JONES</v>
      </c>
      <c r="M459" s="94" t="str">
        <v>200m</v>
      </c>
      <c r="N459" s="94">
        <v>37568</v>
      </c>
      <c r="O459" s="94" t="str">
        <f t="shared" si="44"/>
        <v>Terrence JONES200m</v>
      </c>
      <c r="P459" s="2">
        <f t="shared" si="45"/>
        <v>1164</v>
      </c>
      <c r="Q459" s="79">
        <f t="shared" si="46"/>
        <v>27</v>
      </c>
      <c r="R459" s="79" t="str">
        <f t="shared" si="47"/>
        <v/>
      </c>
    </row>
    <row r="460" spans="1:18" x14ac:dyDescent="0.2">
      <c r="A460" s="44" t="s">
        <v>1111</v>
      </c>
      <c r="B460" s="44" t="s">
        <v>1087</v>
      </c>
      <c r="C460" s="44" t="s">
        <v>81</v>
      </c>
      <c r="D460" s="192">
        <v>32095</v>
      </c>
      <c r="E460" s="44">
        <v>849</v>
      </c>
      <c r="F460" s="192">
        <v>44302</v>
      </c>
      <c r="G460" s="193">
        <v>56</v>
      </c>
      <c r="H460" s="2" t="str">
        <f t="shared" si="42"/>
        <v>Jason KOZICA20km-race-walking</v>
      </c>
      <c r="I460" s="2">
        <f t="shared" si="43"/>
        <v>849</v>
      </c>
      <c r="J460" s="136" cm="1">
        <f t="array" ref="J460">MAX(IF($H$3:$H$4000=$H460,$I$3:$I$4000))</f>
        <v>849</v>
      </c>
      <c r="K460" s="2" t="str">
        <v>BAH</v>
      </c>
      <c r="L460" t="str">
        <v>LaQuan NAIRN</v>
      </c>
      <c r="M460" s="94" t="str">
        <v>triple-jump</v>
      </c>
      <c r="N460" s="94">
        <v>35277</v>
      </c>
      <c r="O460" s="94" t="str">
        <f t="shared" si="44"/>
        <v>LaQuan NAIRNtriple-jump</v>
      </c>
      <c r="P460" s="2">
        <f t="shared" si="45"/>
        <v>1064</v>
      </c>
      <c r="Q460" s="79">
        <f t="shared" si="46"/>
        <v>42</v>
      </c>
      <c r="R460" s="79" t="str">
        <f t="shared" si="47"/>
        <v/>
      </c>
    </row>
    <row r="461" spans="1:18" x14ac:dyDescent="0.2">
      <c r="A461" s="44" t="s">
        <v>1111</v>
      </c>
      <c r="B461" s="44" t="s">
        <v>717</v>
      </c>
      <c r="C461" s="44" t="s">
        <v>44</v>
      </c>
      <c r="D461" s="192">
        <v>34712</v>
      </c>
      <c r="E461" s="44">
        <v>1153</v>
      </c>
      <c r="F461" s="192">
        <v>44302</v>
      </c>
      <c r="G461" s="193">
        <v>6</v>
      </c>
      <c r="H461" s="2" t="str">
        <f t="shared" si="42"/>
        <v>Cedric DUBLERdecathlon</v>
      </c>
      <c r="I461" s="2">
        <f t="shared" si="43"/>
        <v>1153</v>
      </c>
      <c r="J461" s="136" cm="1">
        <f t="array" ref="J461">MAX(IF($H$3:$H$4000=$H461,$I$3:$I$4000))</f>
        <v>1187</v>
      </c>
      <c r="K461" s="2" t="str">
        <v>BAH</v>
      </c>
      <c r="L461" t="str">
        <v>Samson COLEBROOKE</v>
      </c>
      <c r="M461" s="94" t="str">
        <v>100m</v>
      </c>
      <c r="N461" s="94">
        <v>35560</v>
      </c>
      <c r="O461" s="94" t="str">
        <f t="shared" si="44"/>
        <v>Samson COLEBROOKE100m</v>
      </c>
      <c r="P461" s="2">
        <f t="shared" si="45"/>
        <v>1145</v>
      </c>
      <c r="Q461" s="79">
        <f t="shared" si="46"/>
        <v>56</v>
      </c>
      <c r="R461" s="79" t="str">
        <f t="shared" si="47"/>
        <v/>
      </c>
    </row>
    <row r="462" spans="1:18" x14ac:dyDescent="0.2">
      <c r="A462" s="44" t="s">
        <v>1111</v>
      </c>
      <c r="B462" s="44" t="s">
        <v>808</v>
      </c>
      <c r="C462" s="44" t="s">
        <v>44</v>
      </c>
      <c r="D462" s="192">
        <v>34493</v>
      </c>
      <c r="E462" s="44">
        <v>991</v>
      </c>
      <c r="F462" s="192">
        <v>44302</v>
      </c>
      <c r="G462" s="193">
        <v>26</v>
      </c>
      <c r="H462" s="2" t="str">
        <f t="shared" si="42"/>
        <v>David BROCKdecathlon</v>
      </c>
      <c r="I462" s="2">
        <f t="shared" si="43"/>
        <v>991</v>
      </c>
      <c r="J462" s="136" cm="1">
        <f t="array" ref="J462">MAX(IF($H$3:$H$4000=$H462,$I$3:$I$4000))</f>
        <v>991</v>
      </c>
      <c r="K462" s="2" t="str">
        <v>BAH</v>
      </c>
      <c r="L462" t="str">
        <v>Shakeem HALL-SMITH</v>
      </c>
      <c r="M462" s="94" t="str">
        <v>110mh</v>
      </c>
      <c r="N462" s="94">
        <v>35541</v>
      </c>
      <c r="O462" s="94" t="str">
        <f t="shared" si="44"/>
        <v>Shakeem HALL-SMITH110mh</v>
      </c>
      <c r="P462" s="2">
        <f t="shared" si="45"/>
        <v>1115</v>
      </c>
      <c r="Q462" s="79">
        <f t="shared" si="46"/>
        <v>32</v>
      </c>
      <c r="R462" s="79" t="str">
        <f t="shared" si="47"/>
        <v/>
      </c>
    </row>
    <row r="463" spans="1:18" x14ac:dyDescent="0.2">
      <c r="A463" s="44" t="s">
        <v>1111</v>
      </c>
      <c r="B463" s="44" t="s">
        <v>543</v>
      </c>
      <c r="C463" s="44" t="s">
        <v>44</v>
      </c>
      <c r="D463" s="192">
        <v>37033</v>
      </c>
      <c r="E463" s="44">
        <v>968</v>
      </c>
      <c r="F463" s="192">
        <v>44302</v>
      </c>
      <c r="G463" s="193">
        <v>37</v>
      </c>
      <c r="H463" s="2" t="str">
        <f t="shared" si="42"/>
        <v>Sam TAYLORdecathlon</v>
      </c>
      <c r="I463" s="2">
        <f t="shared" si="43"/>
        <v>968</v>
      </c>
      <c r="J463" s="136" cm="1">
        <f t="array" ref="J463">MAX(IF($H$3:$H$4000=$H463,$I$3:$I$4000))</f>
        <v>968</v>
      </c>
      <c r="K463" s="2" t="str">
        <v>BAH</v>
      </c>
      <c r="L463" t="str">
        <v>Shakeem HALL-SMITH</v>
      </c>
      <c r="M463" s="94" t="str">
        <v>400mh</v>
      </c>
      <c r="N463" s="94">
        <v>35541</v>
      </c>
      <c r="O463" s="94" t="str">
        <f t="shared" si="44"/>
        <v>Shakeem HALL-SMITH400mh</v>
      </c>
      <c r="P463" s="2">
        <f t="shared" si="45"/>
        <v>1139</v>
      </c>
      <c r="Q463" s="79">
        <f t="shared" si="46"/>
        <v>24</v>
      </c>
      <c r="R463" s="79" t="str">
        <f t="shared" si="47"/>
        <v/>
      </c>
    </row>
    <row r="464" spans="1:18" x14ac:dyDescent="0.2">
      <c r="A464" s="44" t="s">
        <v>1111</v>
      </c>
      <c r="B464" s="44" t="s">
        <v>810</v>
      </c>
      <c r="C464" s="44" t="s">
        <v>44</v>
      </c>
      <c r="D464" s="192">
        <v>35791</v>
      </c>
      <c r="E464" s="44">
        <v>956</v>
      </c>
      <c r="F464" s="192">
        <v>44302</v>
      </c>
      <c r="G464" s="193">
        <v>38</v>
      </c>
      <c r="H464" s="2" t="str">
        <f t="shared" si="42"/>
        <v>Matthew WECKERdecathlon</v>
      </c>
      <c r="I464" s="2">
        <f t="shared" si="43"/>
        <v>956</v>
      </c>
      <c r="J464" s="136" cm="1">
        <f t="array" ref="J464">MAX(IF($H$3:$H$4000=$H464,$I$3:$I$4000))</f>
        <v>956</v>
      </c>
      <c r="K464" s="2" t="str">
        <v>BAH</v>
      </c>
      <c r="L464" t="str">
        <v>Samson COLEBROOKE</v>
      </c>
      <c r="M464" s="94" t="str">
        <v>200m</v>
      </c>
      <c r="N464" s="94">
        <v>35560</v>
      </c>
      <c r="O464" s="94" t="str">
        <f t="shared" si="44"/>
        <v>Samson COLEBROOKE200m</v>
      </c>
      <c r="P464" s="2">
        <f t="shared" si="45"/>
        <v>1102</v>
      </c>
      <c r="Q464" s="79">
        <f t="shared" si="46"/>
        <v>85</v>
      </c>
      <c r="R464" s="79" t="str">
        <f t="shared" si="47"/>
        <v/>
      </c>
    </row>
    <row r="465" spans="1:18" x14ac:dyDescent="0.2">
      <c r="A465" s="44" t="s">
        <v>1111</v>
      </c>
      <c r="B465" s="44" t="s">
        <v>513</v>
      </c>
      <c r="C465" s="192" t="s">
        <v>37</v>
      </c>
      <c r="D465" s="192">
        <v>36598</v>
      </c>
      <c r="E465" s="44">
        <v>1077</v>
      </c>
      <c r="F465" s="192">
        <v>44301</v>
      </c>
      <c r="G465" s="193">
        <v>64</v>
      </c>
      <c r="H465" s="2" t="str">
        <f t="shared" si="42"/>
        <v>Ashley MOLONEYlong-jump</v>
      </c>
      <c r="I465" s="2">
        <f t="shared" si="43"/>
        <v>1077</v>
      </c>
      <c r="J465" s="136" cm="1">
        <f t="array" ref="J465">MAX(IF($H$3:$H$4000=$H465,$I$3:$I$4000))</f>
        <v>1077</v>
      </c>
      <c r="K465" s="2" t="str">
        <v>BAH</v>
      </c>
      <c r="L465" t="str">
        <v>LaQuan NAIRN</v>
      </c>
      <c r="M465" s="94" t="str">
        <v>long-jump</v>
      </c>
      <c r="N465" s="94">
        <v>35277</v>
      </c>
      <c r="O465" s="94" t="str">
        <f t="shared" si="44"/>
        <v>LaQuan NAIRNlong-jump</v>
      </c>
      <c r="P465" s="2">
        <f t="shared" si="45"/>
        <v>1146</v>
      </c>
      <c r="Q465" s="79">
        <f t="shared" si="46"/>
        <v>15</v>
      </c>
      <c r="R465" s="79" t="str">
        <f t="shared" si="47"/>
        <v/>
      </c>
    </row>
    <row r="466" spans="1:18" x14ac:dyDescent="0.2">
      <c r="A466" s="44" t="s">
        <v>1111</v>
      </c>
      <c r="B466" s="44" t="s">
        <v>717</v>
      </c>
      <c r="C466" s="194" t="s">
        <v>35</v>
      </c>
      <c r="D466" s="192">
        <v>34712</v>
      </c>
      <c r="E466" s="44">
        <v>993</v>
      </c>
      <c r="F466" s="192">
        <v>44301</v>
      </c>
      <c r="G466" s="193">
        <v>96</v>
      </c>
      <c r="H466" s="2" t="str">
        <f t="shared" si="42"/>
        <v>Cedric DUBLERhigh-jump</v>
      </c>
      <c r="I466" s="2">
        <f t="shared" si="43"/>
        <v>993</v>
      </c>
      <c r="J466" s="136" cm="1">
        <f t="array" ref="J466">MAX(IF($H$3:$H$4000=$H466,$I$3:$I$4000))</f>
        <v>1011</v>
      </c>
      <c r="K466" s="2" t="str">
        <v>BAH</v>
      </c>
      <c r="L466" t="str">
        <v>Jahmaal WILSON</v>
      </c>
      <c r="M466" s="94" t="str">
        <v>110mh</v>
      </c>
      <c r="N466" s="94">
        <v>36921</v>
      </c>
      <c r="O466" s="94" t="str">
        <f t="shared" si="44"/>
        <v>Jahmaal WILSON110mh</v>
      </c>
      <c r="P466" s="2">
        <f t="shared" si="45"/>
        <v>1075</v>
      </c>
      <c r="Q466" s="79">
        <f t="shared" si="46"/>
        <v>51</v>
      </c>
      <c r="R466" s="79" t="str">
        <f t="shared" si="47"/>
        <v/>
      </c>
    </row>
    <row r="467" spans="1:18" x14ac:dyDescent="0.2">
      <c r="A467" s="44" t="s">
        <v>1111</v>
      </c>
      <c r="B467" s="44" t="s">
        <v>1050</v>
      </c>
      <c r="C467" s="192" t="s">
        <v>36</v>
      </c>
      <c r="D467" s="192">
        <v>37441</v>
      </c>
      <c r="E467" s="44">
        <v>913</v>
      </c>
      <c r="F467" s="192">
        <v>44298</v>
      </c>
      <c r="G467" s="193">
        <v>83</v>
      </c>
      <c r="H467" s="2" t="str">
        <f t="shared" si="42"/>
        <v>Ethan PRINCENA-WHITEpole-vault</v>
      </c>
      <c r="I467" s="2">
        <f t="shared" si="43"/>
        <v>913</v>
      </c>
      <c r="J467" s="136" cm="1">
        <f t="array" ref="J467">MAX(IF($H$3:$H$4000=$H467,$I$3:$I$4000))</f>
        <v>913</v>
      </c>
      <c r="K467" s="2" t="str">
        <v>BAH</v>
      </c>
      <c r="L467" t="str">
        <v>Ian KERR</v>
      </c>
      <c r="M467" s="94" t="str">
        <v>200m</v>
      </c>
      <c r="N467" s="94">
        <v>35186</v>
      </c>
      <c r="O467" s="94" t="str">
        <f t="shared" si="44"/>
        <v>Ian KERR200m</v>
      </c>
      <c r="P467" s="2">
        <f t="shared" si="45"/>
        <v>1112</v>
      </c>
      <c r="Q467" s="79">
        <f t="shared" si="46"/>
        <v>62</v>
      </c>
      <c r="R467" s="79" t="str">
        <f t="shared" si="47"/>
        <v/>
      </c>
    </row>
    <row r="468" spans="1:18" x14ac:dyDescent="0.2">
      <c r="A468" s="44" t="s">
        <v>1111</v>
      </c>
      <c r="B468" s="44" t="s">
        <v>613</v>
      </c>
      <c r="C468" s="192" t="s">
        <v>28</v>
      </c>
      <c r="D468" s="192">
        <v>35528</v>
      </c>
      <c r="E468" s="44">
        <v>1118</v>
      </c>
      <c r="F468" s="192">
        <v>44296</v>
      </c>
      <c r="G468" s="193">
        <v>57</v>
      </c>
      <c r="H468" s="2" t="str">
        <f t="shared" si="42"/>
        <v>Jack ANSTEY1500m</v>
      </c>
      <c r="I468" s="2">
        <f t="shared" si="43"/>
        <v>1118</v>
      </c>
      <c r="J468" s="136" cm="1">
        <f t="array" ref="J468">MAX(IF($H$3:$H$4000=$H468,$I$3:$I$4000))</f>
        <v>1118</v>
      </c>
      <c r="K468" s="2" t="str">
        <v>BAH</v>
      </c>
      <c r="L468" t="str">
        <v>Xavier COAKLEY</v>
      </c>
      <c r="M468" s="94" t="str">
        <v>110mh</v>
      </c>
      <c r="N468" s="94">
        <v>35339</v>
      </c>
      <c r="O468" s="94" t="str">
        <f t="shared" si="44"/>
        <v>Xavier COAKLEY110mh</v>
      </c>
      <c r="P468" s="2">
        <f t="shared" si="45"/>
        <v>1101</v>
      </c>
      <c r="Q468" s="79">
        <f t="shared" si="46"/>
        <v>38</v>
      </c>
      <c r="R468" s="79" t="str">
        <f t="shared" si="47"/>
        <v/>
      </c>
    </row>
    <row r="469" spans="1:18" x14ac:dyDescent="0.2">
      <c r="A469" s="44" t="s">
        <v>1111</v>
      </c>
      <c r="B469" s="44" t="s">
        <v>682</v>
      </c>
      <c r="C469" s="192" t="s">
        <v>28</v>
      </c>
      <c r="D469" s="192">
        <v>36253</v>
      </c>
      <c r="E469" s="44">
        <v>1108</v>
      </c>
      <c r="F469" s="192">
        <v>44296</v>
      </c>
      <c r="G469" s="193">
        <v>74</v>
      </c>
      <c r="H469" s="2" t="str">
        <f t="shared" si="42"/>
        <v>Zachary FACIONI1500m</v>
      </c>
      <c r="I469" s="2">
        <f t="shared" si="43"/>
        <v>1108</v>
      </c>
      <c r="J469" s="136" cm="1">
        <f t="array" ref="J469">MAX(IF($H$3:$H$4000=$H469,$I$3:$I$4000))</f>
        <v>1108</v>
      </c>
      <c r="K469" s="2" t="str">
        <v>BAH</v>
      </c>
      <c r="L469" t="str">
        <v>Kendrick THOMPSON</v>
      </c>
      <c r="M469" s="94" t="str">
        <v>decathlon</v>
      </c>
      <c r="N469" s="94">
        <v>35670</v>
      </c>
      <c r="O469" s="94" t="str">
        <f t="shared" si="44"/>
        <v>Kendrick THOMPSONdecathlon</v>
      </c>
      <c r="P469" s="2">
        <f t="shared" si="45"/>
        <v>1071</v>
      </c>
      <c r="Q469" s="79">
        <f t="shared" si="46"/>
        <v>12</v>
      </c>
      <c r="R469" s="79" t="str">
        <f t="shared" si="47"/>
        <v/>
      </c>
    </row>
    <row r="470" spans="1:18" x14ac:dyDescent="0.2">
      <c r="A470" s="44" t="s">
        <v>1111</v>
      </c>
      <c r="B470" s="44" t="s">
        <v>1083</v>
      </c>
      <c r="C470" s="192" t="s">
        <v>42</v>
      </c>
      <c r="D470" s="192">
        <v>34474</v>
      </c>
      <c r="E470" s="44">
        <v>991</v>
      </c>
      <c r="F470" s="192">
        <v>44296</v>
      </c>
      <c r="G470" s="193">
        <v>29</v>
      </c>
      <c r="H470" s="2" t="str">
        <f t="shared" si="42"/>
        <v>Jack DALTONhammer-throw</v>
      </c>
      <c r="I470" s="2">
        <f t="shared" si="43"/>
        <v>991</v>
      </c>
      <c r="J470" s="136" cm="1">
        <f t="array" ref="J470">MAX(IF($H$3:$H$4000=$H470,$I$3:$I$4000))</f>
        <v>991</v>
      </c>
      <c r="K470" s="2" t="str">
        <v>BAN</v>
      </c>
      <c r="L470" t="str">
        <v>Mahfuzur RAHMAN</v>
      </c>
      <c r="M470" s="94" t="str">
        <v>high-jump</v>
      </c>
      <c r="N470" s="94">
        <v>36814</v>
      </c>
      <c r="O470" s="94" t="str">
        <f t="shared" si="44"/>
        <v>Mahfuzur RAHMANhigh-jump</v>
      </c>
      <c r="P470" s="2">
        <f t="shared" si="45"/>
        <v>1002</v>
      </c>
      <c r="Q470" s="79">
        <f t="shared" si="46"/>
        <v>87</v>
      </c>
      <c r="R470" s="79" t="str">
        <f t="shared" si="47"/>
        <v/>
      </c>
    </row>
    <row r="471" spans="1:18" x14ac:dyDescent="0.2">
      <c r="A471" s="44" t="s">
        <v>1111</v>
      </c>
      <c r="B471" s="44" t="s">
        <v>778</v>
      </c>
      <c r="C471" s="44" t="s">
        <v>36</v>
      </c>
      <c r="D471" s="192">
        <v>31514</v>
      </c>
      <c r="E471" s="44">
        <v>1021</v>
      </c>
      <c r="F471" s="192">
        <v>44292</v>
      </c>
      <c r="G471" s="193">
        <v>25</v>
      </c>
      <c r="H471" s="2" t="str">
        <f t="shared" si="42"/>
        <v>Joel POCKLINGTONpole-vault</v>
      </c>
      <c r="I471" s="2">
        <f t="shared" si="43"/>
        <v>1021</v>
      </c>
      <c r="J471" s="136" cm="1">
        <f t="array" ref="J471">MAX(IF($H$3:$H$4000=$H471,$I$3:$I$4000))</f>
        <v>1021</v>
      </c>
      <c r="K471" s="2" t="str">
        <v>BAR</v>
      </c>
      <c r="L471" t="str">
        <v>Kuron GRIFFITH</v>
      </c>
      <c r="M471" s="94" t="str">
        <v>200m</v>
      </c>
      <c r="N471" s="94">
        <v>36164</v>
      </c>
      <c r="O471" s="94" t="str">
        <f t="shared" si="44"/>
        <v>Kuron GRIFFITH200m</v>
      </c>
      <c r="P471" s="2">
        <f t="shared" si="45"/>
        <v>1087</v>
      </c>
      <c r="Q471" s="79">
        <f t="shared" si="46"/>
        <v>115</v>
      </c>
      <c r="R471" s="79" t="str">
        <f t="shared" si="47"/>
        <v/>
      </c>
    </row>
    <row r="472" spans="1:18" x14ac:dyDescent="0.2">
      <c r="A472" s="44" t="s">
        <v>1111</v>
      </c>
      <c r="B472" s="44" t="s">
        <v>647</v>
      </c>
      <c r="C472" s="44" t="s">
        <v>28</v>
      </c>
      <c r="D472" s="192">
        <v>32989</v>
      </c>
      <c r="E472" s="44">
        <v>1151</v>
      </c>
      <c r="F472" s="192">
        <v>44287</v>
      </c>
      <c r="G472" s="193">
        <v>31</v>
      </c>
      <c r="H472" s="2" t="str">
        <f t="shared" si="42"/>
        <v>Ryan GREGSON1500m</v>
      </c>
      <c r="I472" s="2">
        <f t="shared" si="43"/>
        <v>1151</v>
      </c>
      <c r="J472" s="136" cm="1">
        <f t="array" ref="J472">MAX(IF($H$3:$H$4000=$H472,$I$3:$I$4000))</f>
        <v>1151</v>
      </c>
      <c r="K472" s="2" t="str">
        <v>BAR</v>
      </c>
      <c r="L472" t="str">
        <v>Shane BRATHWAITE</v>
      </c>
      <c r="M472" s="94" t="str">
        <v>200m</v>
      </c>
      <c r="N472" s="94">
        <v>32912</v>
      </c>
      <c r="O472" s="94" t="str">
        <f t="shared" si="44"/>
        <v>Shane BRATHWAITE200m</v>
      </c>
      <c r="P472" s="2">
        <f t="shared" si="45"/>
        <v>1068</v>
      </c>
      <c r="Q472" s="79">
        <f t="shared" si="46"/>
        <v>128</v>
      </c>
      <c r="R472" s="79" t="str">
        <f t="shared" si="47"/>
        <v/>
      </c>
    </row>
    <row r="473" spans="1:18" x14ac:dyDescent="0.2">
      <c r="A473" s="44" t="s">
        <v>1111</v>
      </c>
      <c r="B473" s="44" t="s">
        <v>648</v>
      </c>
      <c r="C473" s="44" t="s">
        <v>28</v>
      </c>
      <c r="D473" s="192">
        <v>36359</v>
      </c>
      <c r="E473" s="44">
        <v>1121</v>
      </c>
      <c r="F473" s="192">
        <v>44287</v>
      </c>
      <c r="G473" s="193">
        <v>54</v>
      </c>
      <c r="H473" s="2" t="str">
        <f t="shared" si="42"/>
        <v>Callum DAVIES1500m</v>
      </c>
      <c r="I473" s="2">
        <f t="shared" si="43"/>
        <v>1121</v>
      </c>
      <c r="J473" s="136" cm="1">
        <f t="array" ref="J473">MAX(IF($H$3:$H$4000=$H473,$I$3:$I$4000))</f>
        <v>1121</v>
      </c>
      <c r="K473" s="2" t="str">
        <v>BAR</v>
      </c>
      <c r="L473" t="str">
        <v>Jonathan JONES</v>
      </c>
      <c r="M473" s="94" t="str">
        <v>400m</v>
      </c>
      <c r="N473" s="94">
        <v>36197</v>
      </c>
      <c r="O473" s="94" t="str">
        <f t="shared" si="44"/>
        <v>Jonathan JONES400m</v>
      </c>
      <c r="P473" s="2">
        <f t="shared" si="45"/>
        <v>1177</v>
      </c>
      <c r="Q473" s="79">
        <f t="shared" si="46"/>
        <v>11</v>
      </c>
      <c r="R473" s="79" t="str">
        <f t="shared" si="47"/>
        <v/>
      </c>
    </row>
    <row r="474" spans="1:18" x14ac:dyDescent="0.2">
      <c r="A474" s="44" t="s">
        <v>1111</v>
      </c>
      <c r="B474" s="44" t="s">
        <v>775</v>
      </c>
      <c r="C474" s="192" t="s">
        <v>36</v>
      </c>
      <c r="D474" s="192">
        <v>35644</v>
      </c>
      <c r="E474" s="44">
        <v>1021</v>
      </c>
      <c r="F474" s="192">
        <v>44286</v>
      </c>
      <c r="G474" s="193">
        <v>25</v>
      </c>
      <c r="H474" s="2" t="str">
        <f t="shared" si="42"/>
        <v>Liam HARRISpole-vault</v>
      </c>
      <c r="I474" s="2">
        <f t="shared" si="43"/>
        <v>1021</v>
      </c>
      <c r="J474" s="136" cm="1">
        <f t="array" ref="J474">MAX(IF($H$3:$H$4000=$H474,$I$3:$I$4000))</f>
        <v>1021</v>
      </c>
      <c r="K474" s="2" t="str">
        <v>BAR</v>
      </c>
      <c r="L474" t="str">
        <v>Jerrad MASON</v>
      </c>
      <c r="M474" s="94" t="str">
        <v>400mh</v>
      </c>
      <c r="N474" s="94">
        <v>34814</v>
      </c>
      <c r="O474" s="94" t="str">
        <f t="shared" si="44"/>
        <v>Jerrad MASON400mh</v>
      </c>
      <c r="P474" s="2">
        <f t="shared" si="45"/>
        <v>972</v>
      </c>
      <c r="Q474" s="79">
        <f t="shared" si="46"/>
        <v>140</v>
      </c>
      <c r="R474" s="79" t="str">
        <f t="shared" si="47"/>
        <v/>
      </c>
    </row>
    <row r="475" spans="1:18" x14ac:dyDescent="0.2">
      <c r="A475" s="44" t="s">
        <v>1111</v>
      </c>
      <c r="B475" s="44" t="s">
        <v>1045</v>
      </c>
      <c r="C475" s="192" t="s">
        <v>36</v>
      </c>
      <c r="D475" s="192">
        <v>38061</v>
      </c>
      <c r="E475" s="44">
        <v>913</v>
      </c>
      <c r="F475" s="192">
        <v>44286</v>
      </c>
      <c r="G475" s="193">
        <v>83</v>
      </c>
      <c r="H475" s="2" t="str">
        <f t="shared" si="42"/>
        <v>Andre DI MEDIOpole-vault</v>
      </c>
      <c r="I475" s="2">
        <f t="shared" si="43"/>
        <v>913</v>
      </c>
      <c r="J475" s="136" cm="1">
        <f t="array" ref="J475">MAX(IF($H$3:$H$4000=$H475,$I$3:$I$4000))</f>
        <v>913</v>
      </c>
      <c r="K475" s="2" t="str">
        <v>BAR</v>
      </c>
      <c r="L475" t="str">
        <v>Rasheeme GRIFFITH</v>
      </c>
      <c r="M475" s="94" t="str">
        <v>400mh</v>
      </c>
      <c r="N475" s="94">
        <v>36649</v>
      </c>
      <c r="O475" s="94" t="str">
        <f t="shared" si="44"/>
        <v>Rasheeme GRIFFITH400mh</v>
      </c>
      <c r="P475" s="2">
        <f t="shared" si="45"/>
        <v>1102</v>
      </c>
      <c r="Q475" s="79">
        <f t="shared" si="46"/>
        <v>42</v>
      </c>
      <c r="R475" s="79" t="str">
        <f t="shared" si="47"/>
        <v/>
      </c>
    </row>
    <row r="476" spans="1:18" x14ac:dyDescent="0.2">
      <c r="A476" s="44" t="s">
        <v>1111</v>
      </c>
      <c r="B476" s="44" t="s">
        <v>714</v>
      </c>
      <c r="C476" s="192" t="s">
        <v>31</v>
      </c>
      <c r="D476" s="192">
        <v>34262</v>
      </c>
      <c r="E476" s="44">
        <v>1156</v>
      </c>
      <c r="F476" s="192">
        <v>44282</v>
      </c>
      <c r="G476" s="193">
        <v>16</v>
      </c>
      <c r="H476" s="2" t="str">
        <f t="shared" si="42"/>
        <v>Nicholas HOUGH110mh</v>
      </c>
      <c r="I476" s="2">
        <f t="shared" si="43"/>
        <v>1156</v>
      </c>
      <c r="J476" s="136" cm="1">
        <f t="array" ref="J476">MAX(IF($H$3:$H$4000=$H476,$I$3:$I$4000))</f>
        <v>1156</v>
      </c>
      <c r="K476" s="2" t="str">
        <v>BAR</v>
      </c>
      <c r="L476" t="str">
        <v>Rivaldo LEACOCK</v>
      </c>
      <c r="M476" s="94" t="str">
        <v>400mh</v>
      </c>
      <c r="N476" s="94">
        <v>36039</v>
      </c>
      <c r="O476" s="94" t="str">
        <f t="shared" si="44"/>
        <v>Rivaldo LEACOCK400mh</v>
      </c>
      <c r="P476" s="2">
        <f t="shared" si="45"/>
        <v>1097</v>
      </c>
      <c r="Q476" s="79">
        <f t="shared" si="46"/>
        <v>45</v>
      </c>
      <c r="R476" s="79" t="str">
        <f t="shared" si="47"/>
        <v/>
      </c>
    </row>
    <row r="477" spans="1:18" x14ac:dyDescent="0.2">
      <c r="A477" s="44" t="s">
        <v>1111</v>
      </c>
      <c r="B477" s="44" t="s">
        <v>5191</v>
      </c>
      <c r="C477" s="192" t="s">
        <v>31</v>
      </c>
      <c r="D477" s="192">
        <v>35463</v>
      </c>
      <c r="E477" s="44">
        <v>1141</v>
      </c>
      <c r="F477" s="192">
        <v>44282</v>
      </c>
      <c r="G477" s="193">
        <v>22</v>
      </c>
      <c r="H477" s="2" t="str">
        <f t="shared" si="42"/>
        <v>Nick ANDREWS110mh</v>
      </c>
      <c r="I477" s="2">
        <f t="shared" si="43"/>
        <v>1141</v>
      </c>
      <c r="J477" s="136" cm="1">
        <f t="array" ref="J477">MAX(IF($H$3:$H$4000=$H477,$I$3:$I$4000))</f>
        <v>1141</v>
      </c>
      <c r="K477" s="2" t="str">
        <v>BAR</v>
      </c>
      <c r="L477" t="str">
        <v>Jemuel MILLER</v>
      </c>
      <c r="M477" s="94" t="str">
        <v>triple-jump</v>
      </c>
      <c r="N477" s="94">
        <v>0</v>
      </c>
      <c r="O477" s="94" t="str">
        <f t="shared" si="44"/>
        <v>Jemuel MILLERtriple-jump</v>
      </c>
      <c r="P477" s="2">
        <f t="shared" si="45"/>
        <v>1053</v>
      </c>
      <c r="Q477" s="79">
        <f t="shared" si="46"/>
        <v>50</v>
      </c>
      <c r="R477" s="79" t="str">
        <f t="shared" si="47"/>
        <v/>
      </c>
    </row>
    <row r="478" spans="1:18" x14ac:dyDescent="0.2">
      <c r="A478" s="44" t="s">
        <v>1111</v>
      </c>
      <c r="B478" s="44" t="s">
        <v>717</v>
      </c>
      <c r="C478" s="192" t="s">
        <v>31</v>
      </c>
      <c r="D478" s="192">
        <v>34712</v>
      </c>
      <c r="E478" s="44">
        <v>1036</v>
      </c>
      <c r="F478" s="192">
        <v>44282</v>
      </c>
      <c r="G478" s="193">
        <v>72</v>
      </c>
      <c r="H478" s="2" t="str">
        <f t="shared" si="42"/>
        <v>Cedric DUBLER110mh</v>
      </c>
      <c r="I478" s="2">
        <f t="shared" si="43"/>
        <v>1036</v>
      </c>
      <c r="J478" s="136" cm="1">
        <f t="array" ref="J478">MAX(IF($H$3:$H$4000=$H478,$I$3:$I$4000))</f>
        <v>1082</v>
      </c>
      <c r="K478" s="2" t="str">
        <v>BAR</v>
      </c>
      <c r="L478" t="str">
        <v>Jonathan Edward MILLER</v>
      </c>
      <c r="M478" s="94" t="str">
        <v>triple-jump</v>
      </c>
      <c r="N478" s="94">
        <v>36760</v>
      </c>
      <c r="O478" s="94" t="str">
        <f t="shared" si="44"/>
        <v>Jonathan Edward MILLERtriple-jump</v>
      </c>
      <c r="P478" s="2">
        <f t="shared" si="45"/>
        <v>1058</v>
      </c>
      <c r="Q478" s="79">
        <f t="shared" si="46"/>
        <v>45</v>
      </c>
      <c r="R478" s="79" t="str">
        <f t="shared" si="47"/>
        <v/>
      </c>
    </row>
    <row r="479" spans="1:18" x14ac:dyDescent="0.2">
      <c r="A479" s="44" t="s">
        <v>1111</v>
      </c>
      <c r="B479" s="44" t="s">
        <v>730</v>
      </c>
      <c r="C479" s="192" t="s">
        <v>37</v>
      </c>
      <c r="D479" s="194">
        <v>36529</v>
      </c>
      <c r="E479" s="44">
        <v>1103</v>
      </c>
      <c r="F479" s="192">
        <v>44282</v>
      </c>
      <c r="G479" s="193">
        <v>40</v>
      </c>
      <c r="H479" s="2" t="str">
        <f t="shared" si="42"/>
        <v>Zane BRANCOlong-jump</v>
      </c>
      <c r="I479" s="2">
        <f t="shared" si="43"/>
        <v>1103</v>
      </c>
      <c r="J479" s="136" cm="1">
        <f t="array" ref="J479">MAX(IF($H$3:$H$4000=$H479,$I$3:$I$4000))</f>
        <v>1103</v>
      </c>
      <c r="K479" s="2" t="str">
        <v>BAR</v>
      </c>
      <c r="L479" t="str">
        <v>Jonathan JONES</v>
      </c>
      <c r="M479" s="94" t="str">
        <v>800m</v>
      </c>
      <c r="N479" s="94">
        <v>36197</v>
      </c>
      <c r="O479" s="94" t="str">
        <f t="shared" si="44"/>
        <v>Jonathan JONES800m</v>
      </c>
      <c r="P479" s="2">
        <f t="shared" si="45"/>
        <v>1148</v>
      </c>
      <c r="Q479" s="79">
        <f t="shared" si="46"/>
        <v>37</v>
      </c>
      <c r="R479" s="79" t="str">
        <f t="shared" si="47"/>
        <v/>
      </c>
    </row>
    <row r="480" spans="1:18" x14ac:dyDescent="0.2">
      <c r="A480" s="44" t="s">
        <v>1111</v>
      </c>
      <c r="B480" s="44" t="s">
        <v>717</v>
      </c>
      <c r="C480" s="192" t="s">
        <v>37</v>
      </c>
      <c r="D480" s="192">
        <v>34712</v>
      </c>
      <c r="E480" s="44">
        <v>1049</v>
      </c>
      <c r="F480" s="192">
        <v>44282</v>
      </c>
      <c r="G480" s="193">
        <v>87</v>
      </c>
      <c r="H480" s="2" t="str">
        <f t="shared" si="42"/>
        <v>Cedric DUBLERlong-jump</v>
      </c>
      <c r="I480" s="2">
        <f t="shared" si="43"/>
        <v>1049</v>
      </c>
      <c r="J480" s="136" cm="1">
        <f t="array" ref="J480">MAX(IF($H$3:$H$4000=$H480,$I$3:$I$4000))</f>
        <v>1049</v>
      </c>
      <c r="K480" s="2" t="str">
        <v>BAR</v>
      </c>
      <c r="L480" t="str">
        <v>Nathan FERGUSSON</v>
      </c>
      <c r="M480" s="94" t="str">
        <v>400mh</v>
      </c>
      <c r="N480" s="94">
        <v>36683</v>
      </c>
      <c r="O480" s="94" t="str">
        <f t="shared" si="44"/>
        <v>Nathan FERGUSSON400mh</v>
      </c>
      <c r="P480" s="2">
        <f t="shared" si="45"/>
        <v>1058</v>
      </c>
      <c r="Q480" s="79">
        <f t="shared" si="46"/>
        <v>79</v>
      </c>
      <c r="R480" s="79" t="str">
        <f t="shared" si="47"/>
        <v/>
      </c>
    </row>
    <row r="481" spans="1:18" x14ac:dyDescent="0.2">
      <c r="A481" s="44" t="s">
        <v>1111</v>
      </c>
      <c r="B481" s="44" t="s">
        <v>808</v>
      </c>
      <c r="C481" s="192" t="s">
        <v>36</v>
      </c>
      <c r="D481" s="192">
        <v>34493</v>
      </c>
      <c r="E481" s="44">
        <v>886</v>
      </c>
      <c r="F481" s="192">
        <v>44282</v>
      </c>
      <c r="G481" s="193">
        <v>95</v>
      </c>
      <c r="H481" s="2" t="str">
        <f t="shared" si="42"/>
        <v>David BROCKpole-vault</v>
      </c>
      <c r="I481" s="2">
        <f t="shared" si="43"/>
        <v>886</v>
      </c>
      <c r="J481" s="136" cm="1">
        <f t="array" ref="J481">MAX(IF($H$3:$H$4000=$H481,$I$3:$I$4000))</f>
        <v>886</v>
      </c>
      <c r="K481" s="2" t="str">
        <v>BAR</v>
      </c>
      <c r="L481" t="str">
        <v>Matthew CLARKE</v>
      </c>
      <c r="M481" s="94" t="str">
        <v>100m</v>
      </c>
      <c r="N481" s="94">
        <v>36601</v>
      </c>
      <c r="O481" s="94" t="str">
        <f t="shared" si="44"/>
        <v>Matthew CLARKE100m</v>
      </c>
      <c r="P481" s="2">
        <f t="shared" si="45"/>
        <v>1122</v>
      </c>
      <c r="Q481" s="79">
        <f t="shared" si="46"/>
        <v>81</v>
      </c>
      <c r="R481" s="79" t="str">
        <f t="shared" si="47"/>
        <v/>
      </c>
    </row>
    <row r="482" spans="1:18" x14ac:dyDescent="0.2">
      <c r="A482" s="44" t="s">
        <v>1111</v>
      </c>
      <c r="B482" s="44" t="s">
        <v>795</v>
      </c>
      <c r="C482" s="192" t="s">
        <v>42</v>
      </c>
      <c r="D482" s="192">
        <v>36445</v>
      </c>
      <c r="E482" s="44">
        <v>1006</v>
      </c>
      <c r="F482" s="192">
        <v>44282</v>
      </c>
      <c r="G482" s="193">
        <v>21</v>
      </c>
      <c r="H482" s="2" t="str">
        <f t="shared" si="42"/>
        <v>James JOYCEYhammer-throw</v>
      </c>
      <c r="I482" s="2">
        <f t="shared" si="43"/>
        <v>1006</v>
      </c>
      <c r="J482" s="136" cm="1">
        <f t="array" ref="J482">MAX(IF($H$3:$H$4000=$H482,$I$3:$I$4000))</f>
        <v>1029</v>
      </c>
      <c r="K482" s="2" t="str">
        <v>BAR</v>
      </c>
      <c r="L482" t="str">
        <v>Miguel NICHOLAS</v>
      </c>
      <c r="M482" s="94" t="str">
        <v>400m</v>
      </c>
      <c r="N482" s="94">
        <v>37399</v>
      </c>
      <c r="O482" s="94" t="str">
        <f t="shared" si="44"/>
        <v>Miguel NICHOLAS400m</v>
      </c>
      <c r="P482" s="2">
        <f t="shared" si="45"/>
        <v>1046</v>
      </c>
      <c r="Q482" s="79">
        <f t="shared" si="46"/>
        <v>151</v>
      </c>
      <c r="R482" s="79" t="str">
        <f t="shared" si="47"/>
        <v/>
      </c>
    </row>
    <row r="483" spans="1:18" x14ac:dyDescent="0.2">
      <c r="A483" s="44" t="s">
        <v>1111</v>
      </c>
      <c r="B483" s="44" t="s">
        <v>798</v>
      </c>
      <c r="C483" s="192" t="s">
        <v>42</v>
      </c>
      <c r="D483" s="192">
        <v>33736</v>
      </c>
      <c r="E483" s="44">
        <v>898</v>
      </c>
      <c r="F483" s="192">
        <v>44282</v>
      </c>
      <c r="G483" s="193">
        <v>64</v>
      </c>
      <c r="H483" s="2" t="str">
        <f t="shared" si="42"/>
        <v>Huw PEACOCKhammer-throw</v>
      </c>
      <c r="I483" s="2">
        <f t="shared" si="43"/>
        <v>898</v>
      </c>
      <c r="J483" s="136" cm="1">
        <f t="array" ref="J483">MAX(IF($H$3:$H$4000=$H483,$I$3:$I$4000))</f>
        <v>898</v>
      </c>
      <c r="K483" s="2" t="str">
        <v>BAR</v>
      </c>
      <c r="L483" t="str">
        <v>Tre HOLLINGSWORTH</v>
      </c>
      <c r="M483" s="94" t="str">
        <v>110mh</v>
      </c>
      <c r="N483" s="94">
        <v>2000</v>
      </c>
      <c r="O483" s="94" t="str">
        <f t="shared" si="44"/>
        <v>Tre HOLLINGSWORTH110mh</v>
      </c>
      <c r="P483" s="2">
        <f t="shared" si="45"/>
        <v>985</v>
      </c>
      <c r="Q483" s="79">
        <f t="shared" si="46"/>
        <v>117</v>
      </c>
      <c r="R483" s="79" t="str">
        <f t="shared" si="47"/>
        <v/>
      </c>
    </row>
    <row r="484" spans="1:18" x14ac:dyDescent="0.2">
      <c r="A484" s="44" t="s">
        <v>1111</v>
      </c>
      <c r="B484" s="44" t="s">
        <v>1013</v>
      </c>
      <c r="C484" s="192" t="s">
        <v>34</v>
      </c>
      <c r="D484" s="192">
        <v>36237</v>
      </c>
      <c r="E484" s="44">
        <v>1022</v>
      </c>
      <c r="F484" s="192">
        <v>44281</v>
      </c>
      <c r="G484" s="193">
        <v>92</v>
      </c>
      <c r="H484" s="2" t="str">
        <f t="shared" si="42"/>
        <v>Luke GRAVES3000msc</v>
      </c>
      <c r="I484" s="2">
        <f t="shared" si="43"/>
        <v>1022</v>
      </c>
      <c r="J484" s="136" cm="1">
        <f t="array" ref="J484">MAX(IF($H$3:$H$4000=$H484,$I$3:$I$4000))</f>
        <v>1048</v>
      </c>
      <c r="K484" s="2" t="str">
        <v>BAR</v>
      </c>
      <c r="L484" t="str">
        <v>Jadon BROME</v>
      </c>
      <c r="M484" s="94" t="str">
        <v>triple-jump</v>
      </c>
      <c r="N484" s="94">
        <v>36577</v>
      </c>
      <c r="O484" s="94" t="str">
        <f t="shared" si="44"/>
        <v>Jadon BROMEtriple-jump</v>
      </c>
      <c r="P484" s="2">
        <f t="shared" si="45"/>
        <v>1064</v>
      </c>
      <c r="Q484" s="79">
        <f t="shared" si="46"/>
        <v>42</v>
      </c>
      <c r="R484" s="79" t="str">
        <f t="shared" si="47"/>
        <v/>
      </c>
    </row>
    <row r="485" spans="1:18" x14ac:dyDescent="0.2">
      <c r="A485" s="44" t="s">
        <v>1111</v>
      </c>
      <c r="B485" s="44" t="s">
        <v>650</v>
      </c>
      <c r="C485" s="192" t="s">
        <v>28</v>
      </c>
      <c r="D485" s="192">
        <v>37168</v>
      </c>
      <c r="E485" s="44">
        <v>1107</v>
      </c>
      <c r="F485" s="192">
        <v>44280</v>
      </c>
      <c r="G485" s="193">
        <v>76</v>
      </c>
      <c r="H485" s="2" t="str">
        <f t="shared" si="42"/>
        <v>Adam SPENCER1500m</v>
      </c>
      <c r="I485" s="2">
        <f t="shared" si="43"/>
        <v>1107</v>
      </c>
      <c r="J485" s="136" cm="1">
        <f t="array" ref="J485">MAX(IF($H$3:$H$4000=$H485,$I$3:$I$4000))</f>
        <v>1107</v>
      </c>
      <c r="K485" s="2" t="str">
        <v>BAR</v>
      </c>
      <c r="L485" t="str">
        <v>Fabian NORGROVE</v>
      </c>
      <c r="M485" s="94" t="str">
        <v>400mh</v>
      </c>
      <c r="N485" s="94">
        <v>32910</v>
      </c>
      <c r="O485" s="94" t="str">
        <f t="shared" si="44"/>
        <v>Fabian NORGROVE400mh</v>
      </c>
      <c r="P485" s="2">
        <f t="shared" si="45"/>
        <v>972</v>
      </c>
      <c r="Q485" s="79">
        <f t="shared" si="46"/>
        <v>140</v>
      </c>
      <c r="R485" s="79" t="str">
        <f t="shared" si="47"/>
        <v/>
      </c>
    </row>
    <row r="486" spans="1:18" x14ac:dyDescent="0.2">
      <c r="A486" s="44" t="s">
        <v>1111</v>
      </c>
      <c r="B486" s="44" t="s">
        <v>1067</v>
      </c>
      <c r="C486" s="192" t="s">
        <v>28</v>
      </c>
      <c r="D486" s="192">
        <v>35308</v>
      </c>
      <c r="E486" s="44">
        <v>1094</v>
      </c>
      <c r="F486" s="192">
        <v>44280</v>
      </c>
      <c r="G486" s="193">
        <v>94</v>
      </c>
      <c r="H486" s="2" t="str">
        <f t="shared" si="42"/>
        <v>Cameron GRIFFITH1500m</v>
      </c>
      <c r="I486" s="2">
        <f t="shared" si="43"/>
        <v>1094</v>
      </c>
      <c r="J486" s="136" cm="1">
        <f t="array" ref="J486">MAX(IF($H$3:$H$4000=$H486,$I$3:$I$4000))</f>
        <v>1094</v>
      </c>
      <c r="K486" s="2" t="str">
        <v>BAR</v>
      </c>
      <c r="L486" t="str">
        <v>Nathan CRAWFORD-WALLIS</v>
      </c>
      <c r="M486" s="94" t="str">
        <v>triple-jump</v>
      </c>
      <c r="N486" s="94">
        <v>37284</v>
      </c>
      <c r="O486" s="94" t="str">
        <f t="shared" si="44"/>
        <v>Nathan CRAWFORD-WALLIStriple-jump</v>
      </c>
      <c r="P486" s="2">
        <f t="shared" si="45"/>
        <v>887</v>
      </c>
      <c r="Q486" s="79">
        <f t="shared" si="46"/>
        <v>155</v>
      </c>
      <c r="R486" s="79" t="str">
        <f t="shared" si="47"/>
        <v/>
      </c>
    </row>
    <row r="487" spans="1:18" x14ac:dyDescent="0.2">
      <c r="A487" s="44" t="s">
        <v>1111</v>
      </c>
      <c r="B487" s="44" t="s">
        <v>787</v>
      </c>
      <c r="C487" s="192" t="s">
        <v>39</v>
      </c>
      <c r="D487" s="192">
        <v>36799</v>
      </c>
      <c r="E487" s="44">
        <v>1110</v>
      </c>
      <c r="F487" s="192">
        <v>44280</v>
      </c>
      <c r="G487" s="193">
        <v>17</v>
      </c>
      <c r="H487" s="2" t="str">
        <f t="shared" si="42"/>
        <v>Alexander KOLESNIKOFFshot-put</v>
      </c>
      <c r="I487" s="2">
        <f t="shared" si="43"/>
        <v>1110</v>
      </c>
      <c r="J487" s="136" cm="1">
        <f t="array" ref="J487">MAX(IF($H$3:$H$4000=$H487,$I$3:$I$4000))</f>
        <v>1110</v>
      </c>
      <c r="K487" s="2" t="str">
        <v>BAR</v>
      </c>
      <c r="L487" t="str">
        <v>Kyle GALE</v>
      </c>
      <c r="M487" s="94" t="str">
        <v>400m</v>
      </c>
      <c r="N487" s="94">
        <v>37267</v>
      </c>
      <c r="O487" s="94" t="str">
        <f t="shared" si="44"/>
        <v>Kyle GALE400m</v>
      </c>
      <c r="P487" s="2">
        <f t="shared" si="45"/>
        <v>1073</v>
      </c>
      <c r="Q487" s="79">
        <f t="shared" si="46"/>
        <v>122</v>
      </c>
      <c r="R487" s="79" t="str">
        <f t="shared" si="47"/>
        <v/>
      </c>
    </row>
    <row r="488" spans="1:18" x14ac:dyDescent="0.2">
      <c r="A488" s="44" t="s">
        <v>1111</v>
      </c>
      <c r="B488" s="44" t="s">
        <v>731</v>
      </c>
      <c r="C488" s="192" t="s">
        <v>37</v>
      </c>
      <c r="D488" s="192">
        <v>35479</v>
      </c>
      <c r="E488" s="44">
        <v>1101</v>
      </c>
      <c r="F488" s="192">
        <v>44269</v>
      </c>
      <c r="G488" s="193">
        <v>42</v>
      </c>
      <c r="H488" s="2" t="str">
        <f t="shared" si="42"/>
        <v>Jalen RUCKERlong-jump</v>
      </c>
      <c r="I488" s="2">
        <f t="shared" si="43"/>
        <v>1101</v>
      </c>
      <c r="J488" s="136" cm="1">
        <f t="array" ref="J488">MAX(IF($H$3:$H$4000=$H488,$I$3:$I$4000))</f>
        <v>1101</v>
      </c>
      <c r="K488" s="2" t="str">
        <v>BAR</v>
      </c>
      <c r="L488" t="str">
        <v>Aren SPENCER</v>
      </c>
      <c r="M488" s="94" t="str">
        <v>long-jump</v>
      </c>
      <c r="N488" s="94">
        <v>0</v>
      </c>
      <c r="O488" s="94" t="str">
        <f t="shared" si="44"/>
        <v>Aren SPENCERlong-jump</v>
      </c>
      <c r="P488" s="2">
        <f t="shared" si="45"/>
        <v>987</v>
      </c>
      <c r="Q488" s="79">
        <f t="shared" si="46"/>
        <v>136</v>
      </c>
      <c r="R488" s="79" t="str">
        <f t="shared" si="47"/>
        <v/>
      </c>
    </row>
    <row r="489" spans="1:18" x14ac:dyDescent="0.2">
      <c r="A489" s="44" t="s">
        <v>1111</v>
      </c>
      <c r="B489" s="44" t="s">
        <v>759</v>
      </c>
      <c r="C489" s="192" t="s">
        <v>35</v>
      </c>
      <c r="D489" s="192">
        <v>37216</v>
      </c>
      <c r="E489" s="44">
        <v>1135</v>
      </c>
      <c r="F489" s="192">
        <v>44269</v>
      </c>
      <c r="G489" s="193">
        <v>12</v>
      </c>
      <c r="H489" s="2" t="str">
        <f t="shared" si="42"/>
        <v>Oscar MIERShigh-jump</v>
      </c>
      <c r="I489" s="2">
        <f t="shared" si="43"/>
        <v>1135</v>
      </c>
      <c r="J489" s="136" cm="1">
        <f t="array" ref="J489">MAX(IF($H$3:$H$4000=$H489,$I$3:$I$4000))</f>
        <v>1135</v>
      </c>
      <c r="K489" s="2" t="str">
        <v>BAR</v>
      </c>
      <c r="L489" t="str">
        <v>Matthew CLARKE</v>
      </c>
      <c r="M489" s="94" t="str">
        <v>200m</v>
      </c>
      <c r="N489" s="94">
        <v>36601</v>
      </c>
      <c r="O489" s="94" t="str">
        <f t="shared" si="44"/>
        <v>Matthew CLARKE200m</v>
      </c>
      <c r="P489" s="2">
        <f t="shared" si="45"/>
        <v>1097</v>
      </c>
      <c r="Q489" s="79">
        <f t="shared" si="46"/>
        <v>94</v>
      </c>
      <c r="R489" s="79" t="str">
        <f t="shared" si="47"/>
        <v/>
      </c>
    </row>
    <row r="490" spans="1:18" x14ac:dyDescent="0.2">
      <c r="A490" s="44" t="s">
        <v>1111</v>
      </c>
      <c r="B490" s="44" t="s">
        <v>811</v>
      </c>
      <c r="C490" s="192" t="s">
        <v>36</v>
      </c>
      <c r="D490" s="192">
        <v>33932</v>
      </c>
      <c r="E490" s="44">
        <v>940</v>
      </c>
      <c r="F490" s="192">
        <v>44269</v>
      </c>
      <c r="G490" s="193">
        <v>62</v>
      </c>
      <c r="H490" s="2" t="str">
        <f t="shared" si="42"/>
        <v>Martin CLARKpole-vault</v>
      </c>
      <c r="I490" s="2">
        <f t="shared" si="43"/>
        <v>940</v>
      </c>
      <c r="J490" s="136" cm="1">
        <f t="array" ref="J490">MAX(IF($H$3:$H$4000=$H490,$I$3:$I$4000))</f>
        <v>940</v>
      </c>
      <c r="K490" s="2" t="str">
        <v>BAR</v>
      </c>
      <c r="L490" t="str">
        <v>Shane BRATHWAITE</v>
      </c>
      <c r="M490" s="94" t="str">
        <v>110mh</v>
      </c>
      <c r="N490" s="94">
        <v>32912</v>
      </c>
      <c r="O490" s="94" t="str">
        <f t="shared" si="44"/>
        <v>Shane BRATHWAITE110mh</v>
      </c>
      <c r="P490" s="2">
        <f t="shared" si="45"/>
        <v>1170</v>
      </c>
      <c r="Q490" s="79">
        <f t="shared" si="46"/>
        <v>13</v>
      </c>
      <c r="R490" s="79" t="str">
        <f t="shared" si="47"/>
        <v/>
      </c>
    </row>
    <row r="491" spans="1:18" x14ac:dyDescent="0.2">
      <c r="A491" s="44" t="s">
        <v>1111</v>
      </c>
      <c r="B491" s="44" t="s">
        <v>604</v>
      </c>
      <c r="C491" s="192" t="s">
        <v>27</v>
      </c>
      <c r="D491" s="192">
        <v>37180</v>
      </c>
      <c r="E491" s="44">
        <v>1122</v>
      </c>
      <c r="F491" s="192">
        <v>44268</v>
      </c>
      <c r="G491" s="193">
        <v>57</v>
      </c>
      <c r="H491" s="2" t="str">
        <f t="shared" si="42"/>
        <v>Jack LUNN800m</v>
      </c>
      <c r="I491" s="2">
        <f t="shared" si="43"/>
        <v>1122</v>
      </c>
      <c r="J491" s="136" cm="1">
        <f t="array" ref="J491">MAX(IF($H$3:$H$4000=$H491,$I$3:$I$4000))</f>
        <v>1122</v>
      </c>
      <c r="K491" s="2" t="str">
        <v>BAR</v>
      </c>
      <c r="L491" t="str">
        <v>Greggmar SWIFT</v>
      </c>
      <c r="M491" s="94" t="str">
        <v>110mh</v>
      </c>
      <c r="N491" s="94">
        <v>33285</v>
      </c>
      <c r="O491" s="94" t="str">
        <f t="shared" si="44"/>
        <v>Greggmar SWIFT110mh</v>
      </c>
      <c r="P491" s="2">
        <f t="shared" si="45"/>
        <v>1095</v>
      </c>
      <c r="Q491" s="79">
        <f t="shared" si="46"/>
        <v>42</v>
      </c>
      <c r="R491" s="79" t="str">
        <f t="shared" si="47"/>
        <v/>
      </c>
    </row>
    <row r="492" spans="1:18" x14ac:dyDescent="0.2">
      <c r="A492" s="44" t="s">
        <v>1111</v>
      </c>
      <c r="B492" s="44" t="s">
        <v>608</v>
      </c>
      <c r="C492" s="192" t="s">
        <v>27</v>
      </c>
      <c r="D492" s="192">
        <v>38240</v>
      </c>
      <c r="E492" s="44">
        <v>1086</v>
      </c>
      <c r="F492" s="192">
        <v>44268</v>
      </c>
      <c r="G492" s="193">
        <v>94</v>
      </c>
      <c r="H492" s="2" t="str">
        <f t="shared" si="42"/>
        <v>Charlie JEFFRESON800m</v>
      </c>
      <c r="I492" s="2">
        <f t="shared" si="43"/>
        <v>1086</v>
      </c>
      <c r="J492" s="136" cm="1">
        <f t="array" ref="J492">MAX(IF($H$3:$H$4000=$H492,$I$3:$I$4000))</f>
        <v>1096</v>
      </c>
      <c r="K492" s="2" t="str">
        <v>BAR</v>
      </c>
      <c r="L492" t="str">
        <v>Zion HILL</v>
      </c>
      <c r="M492" s="94" t="str">
        <v>javelin-throw</v>
      </c>
      <c r="N492" s="94">
        <v>36466</v>
      </c>
      <c r="O492" s="94" t="str">
        <f t="shared" si="44"/>
        <v>Zion HILLjavelin-throw</v>
      </c>
      <c r="P492" s="2">
        <f t="shared" si="45"/>
        <v>1017</v>
      </c>
      <c r="Q492" s="79">
        <f t="shared" si="46"/>
        <v>47</v>
      </c>
      <c r="R492" s="79" t="str">
        <f t="shared" si="47"/>
        <v/>
      </c>
    </row>
    <row r="493" spans="1:18" x14ac:dyDescent="0.2">
      <c r="A493" s="44" t="s">
        <v>1111</v>
      </c>
      <c r="B493" s="44" t="s">
        <v>701</v>
      </c>
      <c r="C493" s="192" t="s">
        <v>29</v>
      </c>
      <c r="D493" s="192">
        <v>35052</v>
      </c>
      <c r="E493" s="44">
        <v>1086</v>
      </c>
      <c r="F493" s="192">
        <v>44268</v>
      </c>
      <c r="G493" s="193">
        <v>93</v>
      </c>
      <c r="H493" s="2" t="str">
        <f t="shared" si="42"/>
        <v>Jack RAYNER5000m</v>
      </c>
      <c r="I493" s="2">
        <f t="shared" si="43"/>
        <v>1086</v>
      </c>
      <c r="J493" s="136" cm="1">
        <f t="array" ref="J493">MAX(IF($H$3:$H$4000=$H493,$I$3:$I$4000))</f>
        <v>1086</v>
      </c>
      <c r="K493" s="2" t="str">
        <v>BAR</v>
      </c>
      <c r="L493" t="str">
        <v>Triston GIBBONS</v>
      </c>
      <c r="M493" s="94" t="str">
        <v>shot-put</v>
      </c>
      <c r="N493" s="94">
        <v>36161</v>
      </c>
      <c r="O493" s="94" t="str">
        <f t="shared" si="44"/>
        <v>Triston GIBBONSshot-put</v>
      </c>
      <c r="P493" s="2">
        <f t="shared" si="45"/>
        <v>1064</v>
      </c>
      <c r="Q493" s="79">
        <f t="shared" si="46"/>
        <v>21</v>
      </c>
      <c r="R493" s="79" t="str">
        <f t="shared" si="47"/>
        <v/>
      </c>
    </row>
    <row r="494" spans="1:18" x14ac:dyDescent="0.2">
      <c r="A494" s="44" t="s">
        <v>1111</v>
      </c>
      <c r="B494" s="44" t="s">
        <v>750</v>
      </c>
      <c r="C494" s="192" t="s">
        <v>38</v>
      </c>
      <c r="D494" s="192">
        <v>35585</v>
      </c>
      <c r="E494" s="44">
        <v>1103</v>
      </c>
      <c r="F494" s="192">
        <v>44268</v>
      </c>
      <c r="G494" s="193">
        <v>14</v>
      </c>
      <c r="H494" s="2" t="str">
        <f t="shared" si="42"/>
        <v>Julian KONLEtriple-jump</v>
      </c>
      <c r="I494" s="2">
        <f t="shared" si="43"/>
        <v>1103</v>
      </c>
      <c r="J494" s="136" cm="1">
        <f t="array" ref="J494">MAX(IF($H$3:$H$4000=$H494,$I$3:$I$4000))</f>
        <v>1103</v>
      </c>
      <c r="K494" s="2" t="str">
        <v>BAR</v>
      </c>
      <c r="L494" t="str">
        <v>Triston GIBBONS</v>
      </c>
      <c r="M494" s="94" t="str">
        <v>discus-throw</v>
      </c>
      <c r="N494" s="94">
        <v>36161</v>
      </c>
      <c r="O494" s="94" t="str">
        <f t="shared" si="44"/>
        <v>Triston GIBBONSdiscus-throw</v>
      </c>
      <c r="P494" s="2">
        <f t="shared" si="45"/>
        <v>980</v>
      </c>
      <c r="Q494" s="79">
        <f t="shared" si="46"/>
        <v>50</v>
      </c>
      <c r="R494" s="79" t="str">
        <f t="shared" si="47"/>
        <v/>
      </c>
    </row>
    <row r="495" spans="1:18" x14ac:dyDescent="0.2">
      <c r="A495" s="44" t="s">
        <v>1111</v>
      </c>
      <c r="B495" s="44" t="s">
        <v>788</v>
      </c>
      <c r="C495" s="192" t="s">
        <v>39</v>
      </c>
      <c r="D495" s="192">
        <v>36266</v>
      </c>
      <c r="E495" s="44">
        <v>1023</v>
      </c>
      <c r="F495" s="192">
        <v>44268</v>
      </c>
      <c r="G495" s="193">
        <v>28</v>
      </c>
      <c r="H495" s="2" t="str">
        <f t="shared" si="42"/>
        <v>Aiden HARVEYshot-put</v>
      </c>
      <c r="I495" s="2">
        <f t="shared" si="43"/>
        <v>1023</v>
      </c>
      <c r="J495" s="136" cm="1">
        <f t="array" ref="J495">MAX(IF($H$3:$H$4000=$H495,$I$3:$I$4000))</f>
        <v>1030</v>
      </c>
      <c r="K495" s="2" t="str">
        <v>BER</v>
      </c>
      <c r="L495" t="str">
        <v>Jah-Nhai PERINCHIEF</v>
      </c>
      <c r="M495" s="94" t="str">
        <v>triple-jump</v>
      </c>
      <c r="N495" s="94">
        <v>35795</v>
      </c>
      <c r="O495" s="94" t="str">
        <f t="shared" si="44"/>
        <v>Jah-Nhai PERINCHIEFtriple-jump</v>
      </c>
      <c r="P495" s="2">
        <f t="shared" si="45"/>
        <v>1168</v>
      </c>
      <c r="Q495" s="79">
        <f t="shared" si="46"/>
        <v>2</v>
      </c>
      <c r="R495" s="79" t="str">
        <f t="shared" si="47"/>
        <v/>
      </c>
    </row>
    <row r="496" spans="1:18" x14ac:dyDescent="0.2">
      <c r="A496" s="44" t="s">
        <v>1111</v>
      </c>
      <c r="B496" s="44" t="s">
        <v>605</v>
      </c>
      <c r="C496" s="192" t="s">
        <v>27</v>
      </c>
      <c r="D496" s="192">
        <v>35944</v>
      </c>
      <c r="E496" s="44">
        <v>1113</v>
      </c>
      <c r="F496" s="192">
        <v>44266</v>
      </c>
      <c r="G496" s="193">
        <v>69</v>
      </c>
      <c r="H496" s="2" t="str">
        <f t="shared" si="42"/>
        <v>Jared MICALLEF800m</v>
      </c>
      <c r="I496" s="2">
        <f t="shared" si="43"/>
        <v>1113</v>
      </c>
      <c r="J496" s="136" cm="1">
        <f t="array" ref="J496">MAX(IF($H$3:$H$4000=$H496,$I$3:$I$4000))</f>
        <v>1113</v>
      </c>
      <c r="K496" s="2" t="str">
        <v>BER</v>
      </c>
      <c r="L496" t="str">
        <v>Tyrone SMITH</v>
      </c>
      <c r="M496" s="94" t="str">
        <v>long-jump</v>
      </c>
      <c r="N496" s="94">
        <v>30901</v>
      </c>
      <c r="O496" s="94" t="str">
        <f t="shared" si="44"/>
        <v>Tyrone SMITHlong-jump</v>
      </c>
      <c r="P496" s="2">
        <f t="shared" si="45"/>
        <v>1144</v>
      </c>
      <c r="Q496" s="79">
        <f t="shared" si="46"/>
        <v>18</v>
      </c>
      <c r="R496" s="79" t="str">
        <f t="shared" si="47"/>
        <v/>
      </c>
    </row>
    <row r="497" spans="1:18" x14ac:dyDescent="0.2">
      <c r="A497" s="44" t="s">
        <v>1111</v>
      </c>
      <c r="B497" s="44" t="s">
        <v>1011</v>
      </c>
      <c r="C497" s="194" t="s">
        <v>28</v>
      </c>
      <c r="D497" s="192">
        <v>37660</v>
      </c>
      <c r="E497" s="44">
        <v>1096</v>
      </c>
      <c r="F497" s="192">
        <v>44266</v>
      </c>
      <c r="G497" s="193">
        <v>89</v>
      </c>
      <c r="H497" s="2" t="str">
        <f t="shared" si="42"/>
        <v>Tomas PALFREY1500m</v>
      </c>
      <c r="I497" s="2">
        <f t="shared" si="43"/>
        <v>1096</v>
      </c>
      <c r="J497" s="136" cm="1">
        <f t="array" ref="J497">MAX(IF($H$3:$H$4000=$H497,$I$3:$I$4000))</f>
        <v>1096</v>
      </c>
      <c r="K497" s="2" t="str">
        <v>BER</v>
      </c>
      <c r="L497" t="str">
        <v>Jah-Nhai PERINCHIEF</v>
      </c>
      <c r="M497" s="94" t="str">
        <v>long-jump</v>
      </c>
      <c r="N497" s="94">
        <v>35795</v>
      </c>
      <c r="O497" s="94" t="str">
        <f t="shared" si="44"/>
        <v>Jah-Nhai PERINCHIEFlong-jump</v>
      </c>
      <c r="P497" s="2">
        <f t="shared" si="45"/>
        <v>1096</v>
      </c>
      <c r="Q497" s="79">
        <f t="shared" si="46"/>
        <v>52</v>
      </c>
      <c r="R497" s="79" t="str">
        <f t="shared" si="47"/>
        <v/>
      </c>
    </row>
    <row r="498" spans="1:18" x14ac:dyDescent="0.2">
      <c r="A498" s="44" t="s">
        <v>1111</v>
      </c>
      <c r="B498" s="44" t="s">
        <v>722</v>
      </c>
      <c r="C498" s="44" t="s">
        <v>33</v>
      </c>
      <c r="D498" s="192">
        <v>35856</v>
      </c>
      <c r="E498" s="44">
        <v>1071</v>
      </c>
      <c r="F498" s="192">
        <v>44266</v>
      </c>
      <c r="G498" s="193">
        <v>56</v>
      </c>
      <c r="H498" s="2" t="str">
        <f t="shared" si="42"/>
        <v>Angus PROUDFOOT400mh</v>
      </c>
      <c r="I498" s="2">
        <f t="shared" si="43"/>
        <v>1071</v>
      </c>
      <c r="J498" s="136" cm="1">
        <f t="array" ref="J498">MAX(IF($H$3:$H$4000=$H498,$I$3:$I$4000))</f>
        <v>1071</v>
      </c>
      <c r="K498" s="2" t="str">
        <v>BOT</v>
      </c>
      <c r="L498" t="str">
        <v>Letsile TEBOGO</v>
      </c>
      <c r="M498" s="94" t="str">
        <v>100m</v>
      </c>
      <c r="N498" s="94">
        <v>37779</v>
      </c>
      <c r="O498" s="94" t="str">
        <f t="shared" si="44"/>
        <v>Letsile TEBOGO100m</v>
      </c>
      <c r="P498" s="2">
        <f t="shared" si="45"/>
        <v>1179</v>
      </c>
      <c r="Q498" s="79">
        <f t="shared" si="46"/>
        <v>25</v>
      </c>
      <c r="R498" s="79" t="str">
        <f t="shared" si="47"/>
        <v/>
      </c>
    </row>
    <row r="499" spans="1:18" x14ac:dyDescent="0.2">
      <c r="A499" s="44" t="s">
        <v>1111</v>
      </c>
      <c r="B499" s="44" t="s">
        <v>585</v>
      </c>
      <c r="C499" s="44" t="s">
        <v>33</v>
      </c>
      <c r="D499" s="192">
        <v>35845</v>
      </c>
      <c r="E499" s="44">
        <v>1071</v>
      </c>
      <c r="F499" s="192">
        <v>44266</v>
      </c>
      <c r="G499" s="193">
        <v>58</v>
      </c>
      <c r="H499" s="2" t="str">
        <f t="shared" si="42"/>
        <v>Conor FRY400mh</v>
      </c>
      <c r="I499" s="2">
        <f t="shared" si="43"/>
        <v>1071</v>
      </c>
      <c r="J499" s="136" cm="1">
        <f t="array" ref="J499">MAX(IF($H$3:$H$4000=$H499,$I$3:$I$4000))</f>
        <v>1089</v>
      </c>
      <c r="K499" s="2" t="str">
        <v>BOT</v>
      </c>
      <c r="L499" t="str">
        <v>Thuto MASASA</v>
      </c>
      <c r="M499" s="94" t="str">
        <v>100m</v>
      </c>
      <c r="N499" s="94">
        <v>36759</v>
      </c>
      <c r="O499" s="94" t="str">
        <f t="shared" si="44"/>
        <v>Thuto MASASA100m</v>
      </c>
      <c r="P499" s="2">
        <f t="shared" si="45"/>
        <v>1079</v>
      </c>
      <c r="Q499" s="79">
        <f t="shared" si="46"/>
        <v>139</v>
      </c>
      <c r="R499" s="79" t="str">
        <f t="shared" si="47"/>
        <v/>
      </c>
    </row>
    <row r="500" spans="1:18" x14ac:dyDescent="0.2">
      <c r="A500" s="44" t="s">
        <v>1111</v>
      </c>
      <c r="B500" s="44" t="s">
        <v>588</v>
      </c>
      <c r="C500" s="194" t="s">
        <v>33</v>
      </c>
      <c r="D500" s="194">
        <v>36226</v>
      </c>
      <c r="E500" s="44">
        <v>1029</v>
      </c>
      <c r="F500" s="192">
        <v>44266</v>
      </c>
      <c r="G500" s="193">
        <v>96</v>
      </c>
      <c r="H500" s="2" t="str">
        <f t="shared" si="42"/>
        <v>Harvey MURRANT400mh</v>
      </c>
      <c r="I500" s="2">
        <f t="shared" si="43"/>
        <v>1029</v>
      </c>
      <c r="J500" s="136" cm="1">
        <f t="array" ref="J500">MAX(IF($H$3:$H$4000=$H500,$I$3:$I$4000))</f>
        <v>1053</v>
      </c>
      <c r="K500" s="2" t="str">
        <v>BOT</v>
      </c>
      <c r="L500" t="str">
        <v>Anthony PESELA</v>
      </c>
      <c r="M500" s="94" t="str">
        <v>400m</v>
      </c>
      <c r="N500" s="94">
        <v>37419</v>
      </c>
      <c r="O500" s="94" t="str">
        <f t="shared" si="44"/>
        <v>Anthony PESELA400m</v>
      </c>
      <c r="P500" s="2">
        <f t="shared" si="45"/>
        <v>1209</v>
      </c>
      <c r="Q500" s="79">
        <f t="shared" si="46"/>
        <v>5</v>
      </c>
      <c r="R500" s="79" t="str">
        <f t="shared" si="47"/>
        <v/>
      </c>
    </row>
    <row r="501" spans="1:18" x14ac:dyDescent="0.2">
      <c r="A501" s="44" t="s">
        <v>1111</v>
      </c>
      <c r="B501" s="44" t="s">
        <v>720</v>
      </c>
      <c r="C501" s="192" t="s">
        <v>37</v>
      </c>
      <c r="D501" s="192">
        <v>35651</v>
      </c>
      <c r="E501" s="44">
        <v>1081</v>
      </c>
      <c r="F501" s="192">
        <v>44266</v>
      </c>
      <c r="G501" s="193">
        <v>60</v>
      </c>
      <c r="H501" s="2" t="str">
        <f t="shared" si="42"/>
        <v>Alec DIAMONDlong-jump</v>
      </c>
      <c r="I501" s="2">
        <f t="shared" si="43"/>
        <v>1081</v>
      </c>
      <c r="J501" s="136" cm="1">
        <f t="array" ref="J501">MAX(IF($H$3:$H$4000=$H501,$I$3:$I$4000))</f>
        <v>1081</v>
      </c>
      <c r="K501" s="2" t="str">
        <v>BOT</v>
      </c>
      <c r="L501" t="str">
        <v>Ditiro NZAMANI</v>
      </c>
      <c r="M501" s="94" t="str">
        <v>400m</v>
      </c>
      <c r="N501" s="94">
        <v>36554</v>
      </c>
      <c r="O501" s="94" t="str">
        <f t="shared" si="44"/>
        <v>Ditiro NZAMANI400m</v>
      </c>
      <c r="P501" s="2">
        <f t="shared" si="45"/>
        <v>1161</v>
      </c>
      <c r="Q501" s="79">
        <f t="shared" si="46"/>
        <v>17</v>
      </c>
      <c r="R501" s="79" t="str">
        <f t="shared" si="47"/>
        <v/>
      </c>
    </row>
    <row r="502" spans="1:18" x14ac:dyDescent="0.2">
      <c r="A502" s="44" t="s">
        <v>1111</v>
      </c>
      <c r="B502" s="44" t="s">
        <v>1074</v>
      </c>
      <c r="C502" s="192" t="s">
        <v>37</v>
      </c>
      <c r="D502" s="192">
        <v>35164</v>
      </c>
      <c r="E502" s="44">
        <v>1051</v>
      </c>
      <c r="F502" s="192">
        <v>44266</v>
      </c>
      <c r="G502" s="193">
        <v>86</v>
      </c>
      <c r="H502" s="2" t="str">
        <f t="shared" si="42"/>
        <v>Henry SMITHlong-jump</v>
      </c>
      <c r="I502" s="2">
        <f t="shared" si="43"/>
        <v>1051</v>
      </c>
      <c r="J502" s="136" cm="1">
        <f t="array" ref="J502">MAX(IF($H$3:$H$4000=$H502,$I$3:$I$4000))</f>
        <v>1051</v>
      </c>
      <c r="K502" s="2" t="str">
        <v>BOT</v>
      </c>
      <c r="L502" t="str">
        <v>Keitumetse MAITSEO</v>
      </c>
      <c r="M502" s="94" t="str">
        <v>400m</v>
      </c>
      <c r="N502" s="94">
        <v>36320</v>
      </c>
      <c r="O502" s="94" t="str">
        <f t="shared" si="44"/>
        <v>Keitumetse MAITSEO400m</v>
      </c>
      <c r="P502" s="2">
        <f t="shared" si="45"/>
        <v>1055</v>
      </c>
      <c r="Q502" s="79">
        <f t="shared" si="46"/>
        <v>135</v>
      </c>
      <c r="R502" s="79" t="str">
        <f t="shared" si="47"/>
        <v/>
      </c>
    </row>
    <row r="503" spans="1:18" x14ac:dyDescent="0.2">
      <c r="A503" s="44" t="s">
        <v>1111</v>
      </c>
      <c r="B503" s="44" t="s">
        <v>724</v>
      </c>
      <c r="C503" s="192" t="s">
        <v>33</v>
      </c>
      <c r="D503" s="192">
        <v>35241</v>
      </c>
      <c r="E503" s="44">
        <v>1027</v>
      </c>
      <c r="F503" s="192">
        <v>44262</v>
      </c>
      <c r="G503" s="193">
        <v>99</v>
      </c>
      <c r="H503" s="2" t="str">
        <f t="shared" si="42"/>
        <v>Bryce COLLINS400mh</v>
      </c>
      <c r="I503" s="2">
        <f t="shared" si="43"/>
        <v>1027</v>
      </c>
      <c r="J503" s="136" cm="1">
        <f t="array" ref="J503">MAX(IF($H$3:$H$4000=$H503,$I$3:$I$4000))</f>
        <v>1027</v>
      </c>
      <c r="K503" s="2" t="str">
        <v>BOT</v>
      </c>
      <c r="L503" t="str">
        <v>Tshotlego FRECKY</v>
      </c>
      <c r="M503" s="94" t="str">
        <v>400mh</v>
      </c>
      <c r="N503" s="94">
        <v>1996</v>
      </c>
      <c r="O503" s="94" t="str">
        <f t="shared" si="44"/>
        <v>Tshotlego FRECKY400mh</v>
      </c>
      <c r="P503" s="2">
        <f t="shared" si="45"/>
        <v>1024</v>
      </c>
      <c r="Q503" s="79">
        <f t="shared" si="46"/>
        <v>113</v>
      </c>
      <c r="R503" s="79" t="str">
        <f t="shared" si="47"/>
        <v/>
      </c>
    </row>
    <row r="504" spans="1:18" x14ac:dyDescent="0.2">
      <c r="A504" s="44" t="s">
        <v>1111</v>
      </c>
      <c r="B504" s="44" t="s">
        <v>1078</v>
      </c>
      <c r="C504" s="192" t="s">
        <v>36</v>
      </c>
      <c r="D504" s="192">
        <v>36932</v>
      </c>
      <c r="E504" s="44">
        <v>913</v>
      </c>
      <c r="F504" s="192">
        <v>44262</v>
      </c>
      <c r="G504" s="193">
        <v>83</v>
      </c>
      <c r="H504" s="2" t="str">
        <f t="shared" si="42"/>
        <v>Nickolai SIMMONSpole-vault</v>
      </c>
      <c r="I504" s="2">
        <f t="shared" si="43"/>
        <v>913</v>
      </c>
      <c r="J504" s="136" cm="1">
        <f t="array" ref="J504">MAX(IF($H$3:$H$4000=$H504,$I$3:$I$4000))</f>
        <v>913</v>
      </c>
      <c r="K504" s="2" t="str">
        <v>BOT</v>
      </c>
      <c r="L504" t="str">
        <v>Thapelo MONAIWA</v>
      </c>
      <c r="M504" s="94" t="str">
        <v>long-jump</v>
      </c>
      <c r="N504" s="94">
        <v>35844</v>
      </c>
      <c r="O504" s="94" t="str">
        <f t="shared" si="44"/>
        <v>Thapelo MONAIWAlong-jump</v>
      </c>
      <c r="P504" s="2">
        <f t="shared" si="45"/>
        <v>1127</v>
      </c>
      <c r="Q504" s="79">
        <f t="shared" si="46"/>
        <v>30</v>
      </c>
      <c r="R504" s="79" t="str">
        <f t="shared" si="47"/>
        <v/>
      </c>
    </row>
    <row r="505" spans="1:18" x14ac:dyDescent="0.2">
      <c r="A505" s="44" t="s">
        <v>1111</v>
      </c>
      <c r="B505" s="44" t="s">
        <v>796</v>
      </c>
      <c r="C505" s="192" t="s">
        <v>42</v>
      </c>
      <c r="D505" s="192">
        <v>35781</v>
      </c>
      <c r="E505" s="44">
        <v>977</v>
      </c>
      <c r="F505" s="192">
        <v>44262</v>
      </c>
      <c r="G505" s="193">
        <v>34</v>
      </c>
      <c r="H505" s="2" t="str">
        <f t="shared" si="42"/>
        <v>Timothy HEYEShammer-throw</v>
      </c>
      <c r="I505" s="2">
        <f t="shared" si="43"/>
        <v>977</v>
      </c>
      <c r="J505" s="136" cm="1">
        <f t="array" ref="J505">MAX(IF($H$3:$H$4000=$H505,$I$3:$I$4000))</f>
        <v>1021</v>
      </c>
      <c r="K505" s="2" t="str">
        <v>BOT</v>
      </c>
      <c r="L505" t="str">
        <v>Norman CHIBANE</v>
      </c>
      <c r="M505" s="94" t="str">
        <v>long-jump</v>
      </c>
      <c r="N505" s="94">
        <v>1999</v>
      </c>
      <c r="O505" s="94" t="str">
        <f t="shared" si="44"/>
        <v>Norman CHIBANElong-jump</v>
      </c>
      <c r="P505" s="2">
        <f t="shared" si="45"/>
        <v>1133</v>
      </c>
      <c r="Q505" s="79">
        <f t="shared" si="46"/>
        <v>23</v>
      </c>
      <c r="R505" s="79" t="str">
        <f t="shared" si="47"/>
        <v/>
      </c>
    </row>
    <row r="506" spans="1:18" x14ac:dyDescent="0.2">
      <c r="A506" s="44" t="s">
        <v>1111</v>
      </c>
      <c r="B506" s="44" t="s">
        <v>643</v>
      </c>
      <c r="C506" s="192" t="s">
        <v>29</v>
      </c>
      <c r="D506" s="192">
        <v>35459</v>
      </c>
      <c r="E506" s="44">
        <v>1130</v>
      </c>
      <c r="F506" s="192">
        <v>44261</v>
      </c>
      <c r="G506" s="193">
        <v>47</v>
      </c>
      <c r="H506" s="2" t="str">
        <f t="shared" si="42"/>
        <v>Oliver HOARE5000m</v>
      </c>
      <c r="I506" s="2">
        <f t="shared" si="43"/>
        <v>1130</v>
      </c>
      <c r="J506" s="136" cm="1">
        <f t="array" ref="J506">MAX(IF($H$3:$H$4000=$H506,$I$3:$I$4000))</f>
        <v>1130</v>
      </c>
      <c r="K506" s="2" t="str">
        <v>BOT</v>
      </c>
      <c r="L506" t="str">
        <v>Bayapo NDORI</v>
      </c>
      <c r="M506" s="94" t="str">
        <v>400m</v>
      </c>
      <c r="N506" s="94">
        <v>36331</v>
      </c>
      <c r="O506" s="94" t="str">
        <f t="shared" si="44"/>
        <v>Bayapo NDORI400m</v>
      </c>
      <c r="P506" s="2">
        <f t="shared" si="45"/>
        <v>1177</v>
      </c>
      <c r="Q506" s="79">
        <f t="shared" si="46"/>
        <v>11</v>
      </c>
      <c r="R506" s="79" t="str">
        <f t="shared" si="47"/>
        <v/>
      </c>
    </row>
    <row r="507" spans="1:18" x14ac:dyDescent="0.2">
      <c r="A507" s="44" t="s">
        <v>1111</v>
      </c>
      <c r="B507" s="44" t="s">
        <v>729</v>
      </c>
      <c r="C507" s="44" t="s">
        <v>37</v>
      </c>
      <c r="D507" s="192">
        <v>36963</v>
      </c>
      <c r="E507" s="44">
        <v>1129</v>
      </c>
      <c r="F507" s="192">
        <v>44261</v>
      </c>
      <c r="G507" s="193">
        <v>27</v>
      </c>
      <c r="H507" s="2" t="str">
        <f t="shared" si="42"/>
        <v>Joshua COWLEYlong-jump</v>
      </c>
      <c r="I507" s="2">
        <f t="shared" si="43"/>
        <v>1129</v>
      </c>
      <c r="J507" s="136" cm="1">
        <f t="array" ref="J507">MAX(IF($H$3:$H$4000=$H507,$I$3:$I$4000))</f>
        <v>1129</v>
      </c>
      <c r="K507" s="2" t="str">
        <v>BOT</v>
      </c>
      <c r="L507" t="str">
        <v>Leungo SCOTCH</v>
      </c>
      <c r="M507" s="94" t="str">
        <v>400m</v>
      </c>
      <c r="N507" s="94">
        <v>35123</v>
      </c>
      <c r="O507" s="94" t="str">
        <f t="shared" si="44"/>
        <v>Leungo SCOTCH400m</v>
      </c>
      <c r="P507" s="2">
        <f t="shared" si="45"/>
        <v>1161</v>
      </c>
      <c r="Q507" s="79">
        <f t="shared" si="46"/>
        <v>17</v>
      </c>
      <c r="R507" s="79" t="str">
        <f t="shared" si="47"/>
        <v/>
      </c>
    </row>
    <row r="508" spans="1:18" x14ac:dyDescent="0.2">
      <c r="A508" s="44" t="s">
        <v>1111</v>
      </c>
      <c r="B508" s="44" t="s">
        <v>800</v>
      </c>
      <c r="C508" s="192" t="s">
        <v>41</v>
      </c>
      <c r="D508" s="192">
        <v>36201</v>
      </c>
      <c r="E508" s="44">
        <v>1051</v>
      </c>
      <c r="F508" s="192">
        <v>44261</v>
      </c>
      <c r="G508" s="193">
        <v>20</v>
      </c>
      <c r="H508" s="2" t="str">
        <f t="shared" si="42"/>
        <v>Cameron MCENTYREjavelin-throw</v>
      </c>
      <c r="I508" s="2">
        <f t="shared" si="43"/>
        <v>1051</v>
      </c>
      <c r="J508" s="136" cm="1">
        <f t="array" ref="J508">MAX(IF($H$3:$H$4000=$H508,$I$3:$I$4000))</f>
        <v>1096</v>
      </c>
      <c r="K508" s="2" t="str">
        <v>BOT</v>
      </c>
      <c r="L508" t="str">
        <v>Zibane NGOZI</v>
      </c>
      <c r="M508" s="94" t="str">
        <v>400m</v>
      </c>
      <c r="N508" s="94">
        <v>33908</v>
      </c>
      <c r="O508" s="94" t="str">
        <f t="shared" si="44"/>
        <v>Zibane NGOZI400m</v>
      </c>
      <c r="P508" s="2">
        <f t="shared" si="45"/>
        <v>1124</v>
      </c>
      <c r="Q508" s="79">
        <f t="shared" si="46"/>
        <v>48</v>
      </c>
      <c r="R508" s="79" t="str">
        <f t="shared" si="47"/>
        <v/>
      </c>
    </row>
    <row r="509" spans="1:18" x14ac:dyDescent="0.2">
      <c r="A509" s="44" t="s">
        <v>1111</v>
      </c>
      <c r="B509" s="44" t="s">
        <v>1059</v>
      </c>
      <c r="C509" s="192" t="s">
        <v>41</v>
      </c>
      <c r="D509" s="192">
        <v>35041</v>
      </c>
      <c r="E509" s="44">
        <v>957</v>
      </c>
      <c r="F509" s="192">
        <v>44261</v>
      </c>
      <c r="G509" s="193">
        <v>81</v>
      </c>
      <c r="H509" s="2" t="str">
        <f t="shared" si="42"/>
        <v>Saxon WARDjavelin-throw</v>
      </c>
      <c r="I509" s="2">
        <f t="shared" si="43"/>
        <v>957</v>
      </c>
      <c r="J509" s="136" cm="1">
        <f t="array" ref="J509">MAX(IF($H$3:$H$4000=$H509,$I$3:$I$4000))</f>
        <v>957</v>
      </c>
      <c r="K509" s="2" t="str">
        <v>BOT</v>
      </c>
      <c r="L509" t="str">
        <v>Tshepiso MASALELA</v>
      </c>
      <c r="M509" s="94" t="str">
        <v>1500m</v>
      </c>
      <c r="N509" s="94">
        <v>36305</v>
      </c>
      <c r="O509" s="94" t="str">
        <f t="shared" si="44"/>
        <v>Tshepiso MASALELA1500m</v>
      </c>
      <c r="P509" s="2">
        <f t="shared" si="45"/>
        <v>1013</v>
      </c>
      <c r="Q509" s="79">
        <f t="shared" si="46"/>
        <v>176</v>
      </c>
      <c r="R509" s="79" t="str">
        <f t="shared" si="47"/>
        <v/>
      </c>
    </row>
    <row r="510" spans="1:18" x14ac:dyDescent="0.2">
      <c r="A510" s="44" t="s">
        <v>1111</v>
      </c>
      <c r="B510" s="44" t="s">
        <v>642</v>
      </c>
      <c r="C510" s="192" t="s">
        <v>29</v>
      </c>
      <c r="D510" s="192">
        <v>34851</v>
      </c>
      <c r="E510" s="44">
        <v>1188</v>
      </c>
      <c r="F510" s="192">
        <v>44257</v>
      </c>
      <c r="G510" s="193">
        <v>9</v>
      </c>
      <c r="H510" s="2" t="str">
        <f t="shared" si="42"/>
        <v>Stewart MCSWEYN5000m</v>
      </c>
      <c r="I510" s="2">
        <f t="shared" si="43"/>
        <v>1188</v>
      </c>
      <c r="J510" s="136" cm="1">
        <f t="array" ref="J510">MAX(IF($H$3:$H$4000=$H510,$I$3:$I$4000))</f>
        <v>1188</v>
      </c>
      <c r="K510" s="2" t="str">
        <v>BOT</v>
      </c>
      <c r="L510" t="str">
        <v>Keitumetse MAITSEO</v>
      </c>
      <c r="M510" s="94" t="str">
        <v>400mh</v>
      </c>
      <c r="N510" s="94">
        <v>36320</v>
      </c>
      <c r="O510" s="94" t="str">
        <f t="shared" si="44"/>
        <v>Keitumetse MAITSEO400mh</v>
      </c>
      <c r="P510" s="2">
        <f t="shared" si="45"/>
        <v>1080</v>
      </c>
      <c r="Q510" s="79">
        <f t="shared" si="46"/>
        <v>57</v>
      </c>
      <c r="R510" s="79" t="str">
        <f t="shared" si="47"/>
        <v/>
      </c>
    </row>
    <row r="511" spans="1:18" x14ac:dyDescent="0.2">
      <c r="A511" s="44" t="s">
        <v>1111</v>
      </c>
      <c r="B511" s="44" t="s">
        <v>645</v>
      </c>
      <c r="C511" s="192" t="s">
        <v>29</v>
      </c>
      <c r="D511" s="192">
        <v>35634</v>
      </c>
      <c r="E511" s="44">
        <v>1139</v>
      </c>
      <c r="F511" s="192">
        <v>44257</v>
      </c>
      <c r="G511" s="193">
        <v>29</v>
      </c>
      <c r="H511" s="2" t="str">
        <f t="shared" si="42"/>
        <v>Matthew RAMSDEN5000m</v>
      </c>
      <c r="I511" s="2">
        <f t="shared" si="43"/>
        <v>1139</v>
      </c>
      <c r="J511" s="136" cm="1">
        <f t="array" ref="J511">MAX(IF($H$3:$H$4000=$H511,$I$3:$I$4000))</f>
        <v>1139</v>
      </c>
      <c r="K511" s="2" t="str">
        <v>BOT</v>
      </c>
      <c r="L511" t="str">
        <v>Mooketsi Phenyo MONTSHIWA</v>
      </c>
      <c r="M511" s="94" t="str">
        <v>400mh</v>
      </c>
      <c r="N511" s="94">
        <v>36284</v>
      </c>
      <c r="O511" s="94" t="str">
        <f t="shared" si="44"/>
        <v>Mooketsi Phenyo MONTSHIWA400mh</v>
      </c>
      <c r="P511" s="2">
        <f t="shared" si="45"/>
        <v>1024</v>
      </c>
      <c r="Q511" s="79">
        <f t="shared" si="46"/>
        <v>113</v>
      </c>
      <c r="R511" s="79" t="str">
        <f t="shared" si="47"/>
        <v/>
      </c>
    </row>
    <row r="512" spans="1:18" x14ac:dyDescent="0.2">
      <c r="A512" s="44" t="s">
        <v>1111</v>
      </c>
      <c r="B512" s="44" t="s">
        <v>702</v>
      </c>
      <c r="C512" s="44" t="s">
        <v>29</v>
      </c>
      <c r="D512" s="192">
        <v>33366</v>
      </c>
      <c r="E512" s="44">
        <v>1124</v>
      </c>
      <c r="F512" s="192">
        <v>44257</v>
      </c>
      <c r="G512" s="193">
        <v>50</v>
      </c>
      <c r="H512" s="2" t="str">
        <f t="shared" si="42"/>
        <v>Brett ROBINSON5000m</v>
      </c>
      <c r="I512" s="2">
        <f t="shared" si="43"/>
        <v>1124</v>
      </c>
      <c r="J512" s="136" cm="1">
        <f t="array" ref="J512">MAX(IF($H$3:$H$4000=$H512,$I$3:$I$4000))</f>
        <v>1124</v>
      </c>
      <c r="K512" s="2" t="str">
        <v>BOT</v>
      </c>
      <c r="L512" t="str">
        <v>Karabo SELEKA</v>
      </c>
      <c r="M512" s="94" t="str">
        <v>high-jump</v>
      </c>
      <c r="N512" s="94">
        <v>44612</v>
      </c>
      <c r="O512" s="94" t="str">
        <f t="shared" si="44"/>
        <v>Karabo SELEKAhigh-jump</v>
      </c>
      <c r="P512" s="2">
        <f t="shared" si="45"/>
        <v>923</v>
      </c>
      <c r="Q512" s="79">
        <f t="shared" si="46"/>
        <v>138</v>
      </c>
      <c r="R512" s="79" t="str">
        <f t="shared" si="47"/>
        <v/>
      </c>
    </row>
    <row r="513" spans="1:18" x14ac:dyDescent="0.2">
      <c r="A513" s="44" t="s">
        <v>1111</v>
      </c>
      <c r="B513" s="44" t="s">
        <v>647</v>
      </c>
      <c r="C513" s="192" t="s">
        <v>29</v>
      </c>
      <c r="D513" s="192">
        <v>32989</v>
      </c>
      <c r="E513" s="44">
        <v>1090</v>
      </c>
      <c r="F513" s="192">
        <v>44257</v>
      </c>
      <c r="G513" s="193">
        <v>88</v>
      </c>
      <c r="H513" s="2" t="str">
        <f t="shared" si="42"/>
        <v>Ryan GREGSON5000m</v>
      </c>
      <c r="I513" s="2">
        <f t="shared" si="43"/>
        <v>1090</v>
      </c>
      <c r="J513" s="136" cm="1">
        <f t="array" ref="J513">MAX(IF($H$3:$H$4000=$H513,$I$3:$I$4000))</f>
        <v>1090</v>
      </c>
      <c r="K513" s="2" t="str">
        <v>BOT</v>
      </c>
      <c r="L513" t="str">
        <v>Letsile TEBOGO</v>
      </c>
      <c r="M513" s="94" t="str">
        <v>400m</v>
      </c>
      <c r="N513" s="94">
        <v>37779</v>
      </c>
      <c r="O513" s="94" t="str">
        <f t="shared" si="44"/>
        <v>Letsile TEBOGO400m</v>
      </c>
      <c r="P513" s="2">
        <f t="shared" si="45"/>
        <v>1105</v>
      </c>
      <c r="Q513" s="79">
        <f t="shared" si="46"/>
        <v>74</v>
      </c>
      <c r="R513" s="79" t="str">
        <f t="shared" si="47"/>
        <v/>
      </c>
    </row>
    <row r="514" spans="1:18" x14ac:dyDescent="0.2">
      <c r="A514" s="44" t="s">
        <v>1111</v>
      </c>
      <c r="B514" s="44" t="s">
        <v>723</v>
      </c>
      <c r="C514" s="44" t="s">
        <v>33</v>
      </c>
      <c r="D514" s="192">
        <v>34494</v>
      </c>
      <c r="E514" s="44">
        <v>1032</v>
      </c>
      <c r="F514" s="192">
        <v>44255</v>
      </c>
      <c r="G514" s="193">
        <v>93</v>
      </c>
      <c r="H514" s="2" t="str">
        <f t="shared" si="42"/>
        <v>Luke MAJOR400mh</v>
      </c>
      <c r="I514" s="2">
        <f t="shared" si="43"/>
        <v>1032</v>
      </c>
      <c r="J514" s="136" cm="1">
        <f t="array" ref="J514">MAX(IF($H$3:$H$4000=$H514,$I$3:$I$4000))</f>
        <v>1037</v>
      </c>
      <c r="K514" s="2" t="str">
        <v>BOT</v>
      </c>
      <c r="L514" t="str">
        <v>Kabelo SHABANE</v>
      </c>
      <c r="M514" s="94" t="str">
        <v>400m</v>
      </c>
      <c r="N514" s="94">
        <v>33953</v>
      </c>
      <c r="O514" s="94" t="str">
        <f t="shared" si="44"/>
        <v>Kabelo SHABANE400m</v>
      </c>
      <c r="P514" s="2">
        <f t="shared" si="45"/>
        <v>1055</v>
      </c>
      <c r="Q514" s="79">
        <f t="shared" si="46"/>
        <v>135</v>
      </c>
      <c r="R514" s="79" t="str">
        <f t="shared" si="47"/>
        <v/>
      </c>
    </row>
    <row r="515" spans="1:18" x14ac:dyDescent="0.2">
      <c r="A515" s="44" t="s">
        <v>1111</v>
      </c>
      <c r="B515" s="44" t="s">
        <v>771</v>
      </c>
      <c r="C515" s="192" t="s">
        <v>36</v>
      </c>
      <c r="D515" s="192">
        <v>37179</v>
      </c>
      <c r="E515" s="44">
        <v>1116</v>
      </c>
      <c r="F515" s="192">
        <v>44254</v>
      </c>
      <c r="G515" s="193">
        <v>4</v>
      </c>
      <c r="H515" s="2" t="str">
        <f t="shared" ref="H515:H579" si="48">B515&amp;C515</f>
        <v>Jack DOWNEYpole-vault</v>
      </c>
      <c r="I515" s="2">
        <f t="shared" ref="I515:I579" si="49">E515</f>
        <v>1116</v>
      </c>
      <c r="J515" s="136" cm="1">
        <f t="array" ref="J515">MAX(IF($H$3:$H$4000=$H515,$I$3:$I$4000))</f>
        <v>1116</v>
      </c>
      <c r="K515" s="2" t="str">
        <v>BOT</v>
      </c>
      <c r="L515" t="str">
        <v>Leungo SCOTCH</v>
      </c>
      <c r="M515" s="94" t="str">
        <v>800m</v>
      </c>
      <c r="N515" s="94">
        <v>35123</v>
      </c>
      <c r="O515" s="94" t="str">
        <f t="shared" si="44"/>
        <v>Leungo SCOTCH800m</v>
      </c>
      <c r="P515" s="2">
        <f t="shared" si="45"/>
        <v>1023</v>
      </c>
      <c r="Q515" s="79">
        <f t="shared" si="46"/>
        <v>159</v>
      </c>
      <c r="R515" s="79" t="str">
        <f t="shared" si="47"/>
        <v/>
      </c>
    </row>
    <row r="516" spans="1:18" x14ac:dyDescent="0.2">
      <c r="A516" s="44" t="s">
        <v>1111</v>
      </c>
      <c r="B516" s="44" t="s">
        <v>1044</v>
      </c>
      <c r="C516" s="194" t="s">
        <v>36</v>
      </c>
      <c r="D516" s="192">
        <v>36085</v>
      </c>
      <c r="E516" s="44">
        <v>940</v>
      </c>
      <c r="F516" s="192">
        <v>44254</v>
      </c>
      <c r="G516" s="193">
        <v>62</v>
      </c>
      <c r="H516" s="2" t="str">
        <f t="shared" si="48"/>
        <v>Jordan KILDAREpole-vault</v>
      </c>
      <c r="I516" s="2">
        <f t="shared" si="49"/>
        <v>940</v>
      </c>
      <c r="J516" s="136" cm="1">
        <f t="array" ref="J516">MAX(IF($H$3:$H$4000=$H516,$I$3:$I$4000))</f>
        <v>980</v>
      </c>
      <c r="K516" s="2" t="str">
        <v>BOT</v>
      </c>
      <c r="L516" t="str">
        <v>Kemorena TISANG</v>
      </c>
      <c r="M516" s="94" t="str">
        <v>400mh</v>
      </c>
      <c r="N516" s="94">
        <v>34814</v>
      </c>
      <c r="O516" s="94" t="str">
        <f t="shared" ref="O516:O579" si="50">L516&amp;M516</f>
        <v>Kemorena TISANG400mh</v>
      </c>
      <c r="P516" s="2">
        <f t="shared" ref="P516:P579" si="51">VLOOKUP(L516&amp;M516,$H$3:$J$3881,3,FALSE)</f>
        <v>1132</v>
      </c>
      <c r="Q516" s="79">
        <f t="shared" ref="Q516:Q579" si="52">COUNTIFS($M$3:$M$3165,M516,$P$3:$P$3165,"&gt;"&amp;P516)+1</f>
        <v>30</v>
      </c>
      <c r="R516" s="79" t="str">
        <f t="shared" ref="R516:R579" si="53">IFERROR(IF(K516="AUS",COUNTIFS($K$3:$K$3165,"AUS",$M$3:$M$3165,M516,$P$3:$P$3165,"&gt;"&amp;P516)+1,""),"")</f>
        <v/>
      </c>
    </row>
    <row r="517" spans="1:18" x14ac:dyDescent="0.2">
      <c r="A517" s="44" t="s">
        <v>1111</v>
      </c>
      <c r="B517" s="44" t="s">
        <v>809</v>
      </c>
      <c r="C517" s="192" t="s">
        <v>36</v>
      </c>
      <c r="D517" s="192">
        <v>36975</v>
      </c>
      <c r="E517" s="44">
        <v>913</v>
      </c>
      <c r="F517" s="192">
        <v>44254</v>
      </c>
      <c r="G517" s="193">
        <v>83</v>
      </c>
      <c r="H517" s="2" t="str">
        <f t="shared" si="48"/>
        <v>Sebastian REYNEKEpole-vault</v>
      </c>
      <c r="I517" s="2">
        <f t="shared" si="49"/>
        <v>913</v>
      </c>
      <c r="J517" s="136" cm="1">
        <f t="array" ref="J517">MAX(IF($H$3:$H$4000=$H517,$I$3:$I$4000))</f>
        <v>913</v>
      </c>
      <c r="K517" s="2" t="str">
        <v>BOT</v>
      </c>
      <c r="L517" t="str">
        <v>Victor NTWENG</v>
      </c>
      <c r="M517" s="94" t="str">
        <v>400mh</v>
      </c>
      <c r="N517" s="94">
        <v>35034</v>
      </c>
      <c r="O517" s="94" t="str">
        <f t="shared" si="50"/>
        <v>Victor NTWENG400mh</v>
      </c>
      <c r="P517" s="2">
        <f t="shared" si="51"/>
        <v>1082</v>
      </c>
      <c r="Q517" s="79">
        <f t="shared" si="52"/>
        <v>56</v>
      </c>
      <c r="R517" s="79" t="str">
        <f t="shared" si="53"/>
        <v/>
      </c>
    </row>
    <row r="518" spans="1:18" x14ac:dyDescent="0.2">
      <c r="A518" s="44" t="s">
        <v>1111</v>
      </c>
      <c r="B518" s="44" t="s">
        <v>1080</v>
      </c>
      <c r="C518" s="192" t="s">
        <v>36</v>
      </c>
      <c r="D518" s="192">
        <v>32055</v>
      </c>
      <c r="E518" s="44">
        <v>900</v>
      </c>
      <c r="F518" s="192">
        <v>44254</v>
      </c>
      <c r="G518" s="193">
        <v>91</v>
      </c>
      <c r="H518" s="2" t="str">
        <f t="shared" si="48"/>
        <v>Anthony SYMONSpole-vault</v>
      </c>
      <c r="I518" s="2">
        <f t="shared" si="49"/>
        <v>900</v>
      </c>
      <c r="J518" s="136" cm="1">
        <f t="array" ref="J518">MAX(IF($H$3:$H$4000=$H518,$I$3:$I$4000))</f>
        <v>900</v>
      </c>
      <c r="K518" s="2" t="str">
        <v>BOT</v>
      </c>
      <c r="L518" t="str">
        <v>Joseph GAETWESEPE</v>
      </c>
      <c r="M518" s="94" t="str">
        <v>400mh</v>
      </c>
      <c r="N518" s="94">
        <v>1995</v>
      </c>
      <c r="O518" s="94" t="str">
        <f t="shared" si="50"/>
        <v>Joseph GAETWESEPE400mh</v>
      </c>
      <c r="P518" s="2">
        <f t="shared" si="51"/>
        <v>1036</v>
      </c>
      <c r="Q518" s="79">
        <f t="shared" si="52"/>
        <v>102</v>
      </c>
      <c r="R518" s="79" t="str">
        <f t="shared" si="53"/>
        <v/>
      </c>
    </row>
    <row r="519" spans="1:18" x14ac:dyDescent="0.2">
      <c r="A519" s="44" t="s">
        <v>1111</v>
      </c>
      <c r="B519" s="44" t="s">
        <v>780</v>
      </c>
      <c r="C519" s="192" t="s">
        <v>36</v>
      </c>
      <c r="D519" s="192">
        <v>35810</v>
      </c>
      <c r="E519" s="44">
        <v>886</v>
      </c>
      <c r="F519" s="192">
        <v>44254</v>
      </c>
      <c r="G519" s="193">
        <v>95</v>
      </c>
      <c r="H519" s="2" t="str">
        <f t="shared" si="48"/>
        <v>Matt HOSIEpole-vault</v>
      </c>
      <c r="I519" s="2">
        <f t="shared" si="49"/>
        <v>886</v>
      </c>
      <c r="J519" s="136" cm="1">
        <f t="array" ref="J519">MAX(IF($H$3:$H$4000=$H519,$I$3:$I$4000))</f>
        <v>940</v>
      </c>
      <c r="K519" s="2" t="str">
        <v>BOT</v>
      </c>
      <c r="L519" t="str">
        <v>Mothomme Blessing THUTO</v>
      </c>
      <c r="M519" s="94" t="str">
        <v>high-jump</v>
      </c>
      <c r="N519" s="94">
        <v>44612</v>
      </c>
      <c r="O519" s="94" t="str">
        <f t="shared" si="50"/>
        <v>Mothomme Blessing THUTOhigh-jump</v>
      </c>
      <c r="P519" s="2">
        <f t="shared" si="51"/>
        <v>914</v>
      </c>
      <c r="Q519" s="79">
        <f t="shared" si="52"/>
        <v>146</v>
      </c>
      <c r="R519" s="79" t="str">
        <f t="shared" si="53"/>
        <v/>
      </c>
    </row>
    <row r="520" spans="1:18" x14ac:dyDescent="0.2">
      <c r="A520" s="44" t="s">
        <v>1111</v>
      </c>
      <c r="B520" s="44" t="s">
        <v>601</v>
      </c>
      <c r="C520" s="192" t="s">
        <v>28</v>
      </c>
      <c r="D520" s="192">
        <v>35266</v>
      </c>
      <c r="E520" s="44">
        <v>1139</v>
      </c>
      <c r="F520" s="192">
        <v>44253</v>
      </c>
      <c r="G520" s="193">
        <v>38</v>
      </c>
      <c r="H520" s="2" t="str">
        <f t="shared" si="48"/>
        <v>Charlie HUNTER1500m</v>
      </c>
      <c r="I520" s="2">
        <f t="shared" si="49"/>
        <v>1139</v>
      </c>
      <c r="J520" s="136" cm="1">
        <f t="array" ref="J520">MAX(IF($H$3:$H$4000=$H520,$I$3:$I$4000))</f>
        <v>1139</v>
      </c>
      <c r="K520" s="2" t="str">
        <v>BOT</v>
      </c>
      <c r="L520" t="str">
        <v>Thuto MASASA</v>
      </c>
      <c r="M520" s="94" t="str">
        <v>200m</v>
      </c>
      <c r="N520" s="94">
        <v>36759</v>
      </c>
      <c r="O520" s="94" t="str">
        <f t="shared" si="50"/>
        <v>Thuto MASASA200m</v>
      </c>
      <c r="P520" s="2">
        <f t="shared" si="51"/>
        <v>1053</v>
      </c>
      <c r="Q520" s="79">
        <f t="shared" si="52"/>
        <v>144</v>
      </c>
      <c r="R520" s="79" t="str">
        <f t="shared" si="53"/>
        <v/>
      </c>
    </row>
    <row r="521" spans="1:18" x14ac:dyDescent="0.2">
      <c r="A521" s="44" t="s">
        <v>1111</v>
      </c>
      <c r="B521" s="44" t="s">
        <v>504</v>
      </c>
      <c r="C521" s="44" t="s">
        <v>2</v>
      </c>
      <c r="D521" s="192">
        <v>35937</v>
      </c>
      <c r="E521" s="44">
        <v>1135</v>
      </c>
      <c r="F521" s="192">
        <v>44252</v>
      </c>
      <c r="G521" s="193">
        <v>62</v>
      </c>
      <c r="H521" s="2" t="str">
        <f t="shared" si="48"/>
        <v>Jack HALE100m</v>
      </c>
      <c r="I521" s="2">
        <f t="shared" si="49"/>
        <v>1135</v>
      </c>
      <c r="J521" s="136" cm="1">
        <f t="array" ref="J521">MAX(IF($H$3:$H$4000=$H521,$I$3:$I$4000))</f>
        <v>1135</v>
      </c>
      <c r="K521" s="2" t="str">
        <v>BOT</v>
      </c>
      <c r="L521" t="str">
        <v>Isaac MAKWALA</v>
      </c>
      <c r="M521" s="94" t="str">
        <v>200m</v>
      </c>
      <c r="N521" s="94">
        <v>31314</v>
      </c>
      <c r="O521" s="94" t="str">
        <f t="shared" si="50"/>
        <v>Isaac MAKWALA200m</v>
      </c>
      <c r="P521" s="2">
        <f t="shared" si="51"/>
        <v>1211</v>
      </c>
      <c r="Q521" s="79">
        <f t="shared" si="52"/>
        <v>4</v>
      </c>
      <c r="R521" s="79" t="str">
        <f t="shared" si="53"/>
        <v/>
      </c>
    </row>
    <row r="522" spans="1:18" x14ac:dyDescent="0.2">
      <c r="A522" s="44" t="s">
        <v>1111</v>
      </c>
      <c r="B522" s="44" t="s">
        <v>749</v>
      </c>
      <c r="C522" s="192" t="s">
        <v>38</v>
      </c>
      <c r="D522" s="192">
        <v>35543</v>
      </c>
      <c r="E522" s="44">
        <v>1076</v>
      </c>
      <c r="F522" s="192">
        <v>44252</v>
      </c>
      <c r="G522" s="193">
        <v>29</v>
      </c>
      <c r="H522" s="2" t="str">
        <f t="shared" si="48"/>
        <v>Ayo OREtriple-jump</v>
      </c>
      <c r="I522" s="2">
        <f t="shared" si="49"/>
        <v>1076</v>
      </c>
      <c r="J522" s="136" cm="1">
        <f t="array" ref="J522">MAX(IF($H$3:$H$4000=$H522,$I$3:$I$4000))</f>
        <v>1076</v>
      </c>
      <c r="K522" s="2" t="str">
        <v>BOT</v>
      </c>
      <c r="L522" t="str">
        <v>Letsile TEBOGO</v>
      </c>
      <c r="M522" s="94" t="str">
        <v>200m</v>
      </c>
      <c r="N522" s="94">
        <v>37779</v>
      </c>
      <c r="O522" s="94" t="str">
        <f t="shared" si="50"/>
        <v>Letsile TEBOGO200m</v>
      </c>
      <c r="P522" s="2">
        <f t="shared" si="51"/>
        <v>1172</v>
      </c>
      <c r="Q522" s="79">
        <f t="shared" si="52"/>
        <v>22</v>
      </c>
      <c r="R522" s="79" t="str">
        <f t="shared" si="53"/>
        <v/>
      </c>
    </row>
    <row r="523" spans="1:18" x14ac:dyDescent="0.2">
      <c r="A523" s="44" t="s">
        <v>1111</v>
      </c>
      <c r="B523" s="44" t="s">
        <v>758</v>
      </c>
      <c r="C523" s="192" t="s">
        <v>35</v>
      </c>
      <c r="D523" s="192">
        <v>35096</v>
      </c>
      <c r="E523" s="44">
        <v>1126</v>
      </c>
      <c r="F523" s="192">
        <v>44252</v>
      </c>
      <c r="G523" s="193">
        <v>16</v>
      </c>
      <c r="H523" s="2" t="str">
        <f t="shared" si="48"/>
        <v>Joel BADENhigh-jump</v>
      </c>
      <c r="I523" s="2">
        <f t="shared" si="49"/>
        <v>1126</v>
      </c>
      <c r="J523" s="136" cm="1">
        <f t="array" ref="J523">MAX(IF($H$3:$H$4000=$H523,$I$3:$I$4000))</f>
        <v>1152</v>
      </c>
      <c r="K523" s="2" t="str">
        <v>BOT</v>
      </c>
      <c r="L523" t="str">
        <v>Nijel AMOS</v>
      </c>
      <c r="M523" s="94" t="str">
        <v>800m</v>
      </c>
      <c r="N523" s="94">
        <v>34408</v>
      </c>
      <c r="O523" s="94" t="str">
        <f t="shared" si="50"/>
        <v>Nijel AMOS800m</v>
      </c>
      <c r="P523" s="2">
        <f t="shared" si="51"/>
        <v>1238</v>
      </c>
      <c r="Q523" s="79">
        <f t="shared" si="52"/>
        <v>1</v>
      </c>
      <c r="R523" s="79" t="str">
        <f t="shared" si="53"/>
        <v/>
      </c>
    </row>
    <row r="524" spans="1:18" x14ac:dyDescent="0.2">
      <c r="A524" s="44" t="s">
        <v>1111</v>
      </c>
      <c r="B524" s="44" t="s">
        <v>1070</v>
      </c>
      <c r="C524" s="192" t="s">
        <v>31</v>
      </c>
      <c r="D524" s="192">
        <v>36559</v>
      </c>
      <c r="E524" s="44">
        <v>992</v>
      </c>
      <c r="F524" s="192">
        <v>44247</v>
      </c>
      <c r="G524" s="193">
        <v>96</v>
      </c>
      <c r="H524" s="2" t="str">
        <f t="shared" si="48"/>
        <v>Adriaan PELSER110mh</v>
      </c>
      <c r="I524" s="2">
        <f t="shared" si="49"/>
        <v>992</v>
      </c>
      <c r="J524" s="136" cm="1">
        <f t="array" ref="J524">MAX(IF($H$3:$H$4000=$H524,$I$3:$I$4000))</f>
        <v>992</v>
      </c>
      <c r="K524" s="2" t="str">
        <v>BOT</v>
      </c>
      <c r="L524" t="str">
        <v>Baboloki THEBE</v>
      </c>
      <c r="M524" s="94" t="str">
        <v>400m</v>
      </c>
      <c r="N524" s="94">
        <v>35507</v>
      </c>
      <c r="O524" s="94" t="str">
        <f t="shared" si="50"/>
        <v>Baboloki THEBE400m</v>
      </c>
      <c r="P524" s="2">
        <f t="shared" si="51"/>
        <v>1141</v>
      </c>
      <c r="Q524" s="79">
        <f t="shared" si="52"/>
        <v>29</v>
      </c>
      <c r="R524" s="79" t="str">
        <f t="shared" si="53"/>
        <v/>
      </c>
    </row>
    <row r="525" spans="1:18" x14ac:dyDescent="0.2">
      <c r="A525" s="44" t="s">
        <v>1111</v>
      </c>
      <c r="B525" s="44" t="s">
        <v>761</v>
      </c>
      <c r="C525" s="192" t="s">
        <v>35</v>
      </c>
      <c r="D525" s="192">
        <v>36628</v>
      </c>
      <c r="E525" s="44">
        <v>1090</v>
      </c>
      <c r="F525" s="192">
        <v>44247</v>
      </c>
      <c r="G525" s="193">
        <v>27</v>
      </c>
      <c r="H525" s="2" t="str">
        <f t="shared" si="48"/>
        <v>Simioluwa THOMSEN-AJAYIhigh-jump</v>
      </c>
      <c r="I525" s="2">
        <f t="shared" si="49"/>
        <v>1090</v>
      </c>
      <c r="J525" s="136" cm="1">
        <f t="array" ref="J525">MAX(IF($H$3:$H$4000=$H525,$I$3:$I$4000))</f>
        <v>1090</v>
      </c>
      <c r="K525" s="2" t="str">
        <v>BOT</v>
      </c>
      <c r="L525" t="str">
        <v>Isaac MAKWALA</v>
      </c>
      <c r="M525" s="94" t="str">
        <v>400m</v>
      </c>
      <c r="N525" s="94">
        <v>31314</v>
      </c>
      <c r="O525" s="94" t="str">
        <f t="shared" si="50"/>
        <v>Isaac MAKWALA400m</v>
      </c>
      <c r="P525" s="2">
        <f t="shared" si="51"/>
        <v>1217</v>
      </c>
      <c r="Q525" s="79">
        <f t="shared" si="52"/>
        <v>3</v>
      </c>
      <c r="R525" s="79" t="str">
        <f t="shared" si="53"/>
        <v/>
      </c>
    </row>
    <row r="526" spans="1:18" x14ac:dyDescent="0.2">
      <c r="A526" s="44" t="s">
        <v>1111</v>
      </c>
      <c r="B526" s="44" t="s">
        <v>786</v>
      </c>
      <c r="C526" s="192" t="s">
        <v>39</v>
      </c>
      <c r="D526" s="192">
        <v>34067</v>
      </c>
      <c r="E526" s="44">
        <v>1150</v>
      </c>
      <c r="F526" s="192">
        <v>44247</v>
      </c>
      <c r="G526" s="193">
        <v>10</v>
      </c>
      <c r="H526" s="2" t="str">
        <f t="shared" si="48"/>
        <v>Damien BIRKINHEADshot-put</v>
      </c>
      <c r="I526" s="2">
        <f t="shared" si="49"/>
        <v>1150</v>
      </c>
      <c r="J526" s="136" cm="1">
        <f t="array" ref="J526">MAX(IF($H$3:$H$4000=$H526,$I$3:$I$4000))</f>
        <v>1150</v>
      </c>
      <c r="K526" s="2" t="str">
        <v>BOT</v>
      </c>
      <c r="L526" t="str">
        <v>Phodiso RAMPA</v>
      </c>
      <c r="M526" s="94" t="str">
        <v>200m</v>
      </c>
      <c r="N526" s="94">
        <v>36883</v>
      </c>
      <c r="O526" s="94" t="str">
        <f t="shared" si="50"/>
        <v>Phodiso RAMPA200m</v>
      </c>
      <c r="P526" s="2">
        <f t="shared" si="51"/>
        <v>1102</v>
      </c>
      <c r="Q526" s="79">
        <f t="shared" si="52"/>
        <v>85</v>
      </c>
      <c r="R526" s="79" t="str">
        <f t="shared" si="53"/>
        <v/>
      </c>
    </row>
    <row r="527" spans="1:18" x14ac:dyDescent="0.2">
      <c r="A527" s="44" t="s">
        <v>1111</v>
      </c>
      <c r="B527" s="44" t="s">
        <v>1054</v>
      </c>
      <c r="C527" s="44" t="s">
        <v>39</v>
      </c>
      <c r="D527" s="192">
        <v>33252</v>
      </c>
      <c r="E527" s="44">
        <v>948</v>
      </c>
      <c r="F527" s="192">
        <v>44246</v>
      </c>
      <c r="G527" s="193">
        <v>63</v>
      </c>
      <c r="H527" s="2" t="str">
        <f t="shared" si="48"/>
        <v>Courtney HEINZEshot-put</v>
      </c>
      <c r="I527" s="2">
        <f t="shared" si="49"/>
        <v>948</v>
      </c>
      <c r="J527" s="136" cm="1">
        <f t="array" ref="J527">MAX(IF($H$3:$H$4000=$H527,$I$3:$I$4000))</f>
        <v>948</v>
      </c>
      <c r="K527" s="2" t="str">
        <v>BOT</v>
      </c>
      <c r="L527" t="str">
        <v>Tshepiso MASALELA</v>
      </c>
      <c r="M527" s="94" t="str">
        <v>800m</v>
      </c>
      <c r="N527" s="94">
        <v>36305</v>
      </c>
      <c r="O527" s="94" t="str">
        <f t="shared" si="50"/>
        <v>Tshepiso MASALELA800m</v>
      </c>
      <c r="P527" s="2">
        <f t="shared" si="51"/>
        <v>1133</v>
      </c>
      <c r="Q527" s="79">
        <f t="shared" si="52"/>
        <v>49</v>
      </c>
      <c r="R527" s="79" t="str">
        <f t="shared" si="53"/>
        <v/>
      </c>
    </row>
    <row r="528" spans="1:18" x14ac:dyDescent="0.2">
      <c r="A528" s="44" t="s">
        <v>1111</v>
      </c>
      <c r="B528" s="44" t="s">
        <v>740</v>
      </c>
      <c r="C528" s="192" t="s">
        <v>38</v>
      </c>
      <c r="D528" s="194">
        <v>37777</v>
      </c>
      <c r="E528" s="44">
        <v>1044</v>
      </c>
      <c r="F528" s="192">
        <v>44241</v>
      </c>
      <c r="G528" s="193">
        <v>56</v>
      </c>
      <c r="H528" s="2" t="str">
        <f t="shared" si="48"/>
        <v>Aiden HINSONtriple-jump</v>
      </c>
      <c r="I528" s="2">
        <f t="shared" si="49"/>
        <v>1044</v>
      </c>
      <c r="J528" s="136" cm="1">
        <f t="array" ref="J528">MAX(IF($H$3:$H$4000=$H528,$I$3:$I$4000))</f>
        <v>1075</v>
      </c>
      <c r="K528" s="2" t="str">
        <v>BOT</v>
      </c>
      <c r="L528" t="str">
        <v>Tumo NKAPE</v>
      </c>
      <c r="M528" s="94" t="str">
        <v>800m</v>
      </c>
      <c r="N528" s="94">
        <v>35909</v>
      </c>
      <c r="O528" s="94" t="str">
        <f t="shared" si="50"/>
        <v>Tumo NKAPE800m</v>
      </c>
      <c r="P528" s="2">
        <f t="shared" si="51"/>
        <v>1127</v>
      </c>
      <c r="Q528" s="79">
        <f t="shared" si="52"/>
        <v>58</v>
      </c>
      <c r="R528" s="79" t="str">
        <f t="shared" si="53"/>
        <v/>
      </c>
    </row>
    <row r="529" spans="1:18" x14ac:dyDescent="0.2">
      <c r="A529" s="44" t="s">
        <v>1111</v>
      </c>
      <c r="B529" s="44" t="s">
        <v>1076</v>
      </c>
      <c r="C529" s="192" t="s">
        <v>35</v>
      </c>
      <c r="D529" s="192">
        <v>37333</v>
      </c>
      <c r="E529" s="44">
        <v>1002</v>
      </c>
      <c r="F529" s="192">
        <v>44240</v>
      </c>
      <c r="G529" s="193">
        <v>79</v>
      </c>
      <c r="H529" s="2" t="str">
        <f t="shared" si="48"/>
        <v>Jonathan TITMARSHhigh-jump</v>
      </c>
      <c r="I529" s="2">
        <f t="shared" si="49"/>
        <v>1002</v>
      </c>
      <c r="J529" s="136" cm="1">
        <f t="array" ref="J529">MAX(IF($H$3:$H$4000=$H529,$I$3:$I$4000))</f>
        <v>1002</v>
      </c>
      <c r="K529" s="2" t="str">
        <v>BOT</v>
      </c>
      <c r="L529" t="str">
        <v>Gorata GABANKETSE</v>
      </c>
      <c r="M529" s="94" t="str">
        <v>800m</v>
      </c>
      <c r="N529" s="94">
        <v>35680</v>
      </c>
      <c r="O529" s="94" t="str">
        <f t="shared" si="50"/>
        <v>Gorata GABANKETSE800m</v>
      </c>
      <c r="P529" s="2">
        <f t="shared" si="51"/>
        <v>1086</v>
      </c>
      <c r="Q529" s="79">
        <f t="shared" si="52"/>
        <v>108</v>
      </c>
      <c r="R529" s="79" t="str">
        <f t="shared" si="53"/>
        <v/>
      </c>
    </row>
    <row r="530" spans="1:18" x14ac:dyDescent="0.2">
      <c r="A530" s="44" t="s">
        <v>1111</v>
      </c>
      <c r="B530" s="44" t="s">
        <v>809</v>
      </c>
      <c r="C530" s="44" t="s">
        <v>44</v>
      </c>
      <c r="D530" s="192">
        <v>36975</v>
      </c>
      <c r="E530" s="44">
        <v>1013</v>
      </c>
      <c r="F530" s="192">
        <v>44234</v>
      </c>
      <c r="G530" s="193">
        <v>18</v>
      </c>
      <c r="H530" s="2" t="str">
        <f t="shared" si="48"/>
        <v>Sebastian REYNEKEdecathlon</v>
      </c>
      <c r="I530" s="2">
        <f t="shared" si="49"/>
        <v>1013</v>
      </c>
      <c r="J530" s="136" cm="1">
        <f t="array" ref="J530">MAX(IF($H$3:$H$4000=$H530,$I$3:$I$4000))</f>
        <v>1013</v>
      </c>
      <c r="K530" s="2" t="str">
        <v>BOT</v>
      </c>
      <c r="L530" t="str">
        <v>Kemorena TISANG</v>
      </c>
      <c r="M530" s="94" t="str">
        <v>110mh</v>
      </c>
      <c r="N530" s="94">
        <v>34814</v>
      </c>
      <c r="O530" s="94" t="str">
        <f t="shared" si="50"/>
        <v>Kemorena TISANG110mh</v>
      </c>
      <c r="P530" s="2">
        <f t="shared" si="51"/>
        <v>1034</v>
      </c>
      <c r="Q530" s="79">
        <f t="shared" si="52"/>
        <v>79</v>
      </c>
      <c r="R530" s="79" t="str">
        <f t="shared" si="53"/>
        <v/>
      </c>
    </row>
    <row r="531" spans="1:18" x14ac:dyDescent="0.2">
      <c r="A531" s="44" t="s">
        <v>1111</v>
      </c>
      <c r="B531" s="44" t="s">
        <v>807</v>
      </c>
      <c r="C531" s="44" t="s">
        <v>44</v>
      </c>
      <c r="D531" s="192">
        <v>35543</v>
      </c>
      <c r="E531" s="44">
        <v>1012</v>
      </c>
      <c r="F531" s="192">
        <v>44234</v>
      </c>
      <c r="G531" s="193">
        <v>19</v>
      </c>
      <c r="H531" s="2" t="str">
        <f t="shared" si="48"/>
        <v>Christian PAYNTERdecathlon</v>
      </c>
      <c r="I531" s="2">
        <f t="shared" si="49"/>
        <v>1012</v>
      </c>
      <c r="J531" s="136" cm="1">
        <f t="array" ref="J531">MAX(IF($H$3:$H$4000=$H531,$I$3:$I$4000))</f>
        <v>1036</v>
      </c>
      <c r="K531" s="2" t="str">
        <v>BOT</v>
      </c>
      <c r="L531" t="str">
        <v>Clifton MESHACK</v>
      </c>
      <c r="M531" s="94" t="str">
        <v>400m</v>
      </c>
      <c r="N531" s="94">
        <v>35426</v>
      </c>
      <c r="O531" s="94" t="str">
        <f t="shared" si="50"/>
        <v>Clifton MESHACK400m</v>
      </c>
      <c r="P531" s="2">
        <f t="shared" si="51"/>
        <v>1103</v>
      </c>
      <c r="Q531" s="79">
        <f t="shared" si="52"/>
        <v>83</v>
      </c>
      <c r="R531" s="79" t="str">
        <f t="shared" si="53"/>
        <v/>
      </c>
    </row>
    <row r="532" spans="1:18" x14ac:dyDescent="0.2">
      <c r="A532" s="44" t="s">
        <v>1111</v>
      </c>
      <c r="B532" s="44" t="s">
        <v>606</v>
      </c>
      <c r="C532" s="192" t="s">
        <v>27</v>
      </c>
      <c r="D532" s="192">
        <v>36386</v>
      </c>
      <c r="E532" s="44">
        <v>1085</v>
      </c>
      <c r="F532" s="192">
        <v>44233</v>
      </c>
      <c r="G532" s="193">
        <v>97</v>
      </c>
      <c r="H532" s="2" t="str">
        <f t="shared" si="48"/>
        <v>Lachlan RAPER800m</v>
      </c>
      <c r="I532" s="2">
        <f t="shared" si="49"/>
        <v>1085</v>
      </c>
      <c r="J532" s="136" cm="1">
        <f t="array" ref="J532">MAX(IF($H$3:$H$4000=$H532,$I$3:$I$4000))</f>
        <v>1085</v>
      </c>
      <c r="K532" s="2" t="str">
        <v>BOT</v>
      </c>
      <c r="L532" t="str">
        <v>Norman CHIBANE</v>
      </c>
      <c r="M532" s="94" t="str">
        <v>triple-jump</v>
      </c>
      <c r="N532" s="94">
        <v>1999</v>
      </c>
      <c r="O532" s="94" t="str">
        <f t="shared" si="50"/>
        <v>Norman CHIBANEtriple-jump</v>
      </c>
      <c r="P532" s="2">
        <f t="shared" si="51"/>
        <v>1012</v>
      </c>
      <c r="Q532" s="79">
        <f t="shared" si="52"/>
        <v>101</v>
      </c>
      <c r="R532" s="79" t="str">
        <f t="shared" si="53"/>
        <v/>
      </c>
    </row>
    <row r="533" spans="1:18" x14ac:dyDescent="0.2">
      <c r="A533" s="44" t="s">
        <v>1111</v>
      </c>
      <c r="B533" s="44" t="s">
        <v>789</v>
      </c>
      <c r="C533" s="192" t="s">
        <v>39</v>
      </c>
      <c r="D533" s="192">
        <v>33293</v>
      </c>
      <c r="E533" s="44">
        <v>953</v>
      </c>
      <c r="F533" s="192">
        <v>44227</v>
      </c>
      <c r="G533" s="193">
        <v>56</v>
      </c>
      <c r="H533" s="2" t="str">
        <f t="shared" si="48"/>
        <v>Matt COWIEshot-put</v>
      </c>
      <c r="I533" s="2">
        <f t="shared" si="49"/>
        <v>953</v>
      </c>
      <c r="J533" s="136" cm="1">
        <f t="array" ref="J533">MAX(IF($H$3:$H$4000=$H533,$I$3:$I$4000))</f>
        <v>953</v>
      </c>
      <c r="K533" s="2" t="str">
        <v>BOT</v>
      </c>
      <c r="L533" t="str">
        <v>Tshwanelo AABOBE</v>
      </c>
      <c r="M533" s="94" t="str">
        <v>triple-jump</v>
      </c>
      <c r="N533" s="94">
        <v>34000</v>
      </c>
      <c r="O533" s="94" t="str">
        <f t="shared" si="50"/>
        <v>Tshwanelo AABOBEtriple-jump</v>
      </c>
      <c r="P533" s="2">
        <f t="shared" si="51"/>
        <v>1051</v>
      </c>
      <c r="Q533" s="79">
        <f t="shared" si="52"/>
        <v>54</v>
      </c>
      <c r="R533" s="79" t="str">
        <f t="shared" si="53"/>
        <v/>
      </c>
    </row>
    <row r="534" spans="1:18" x14ac:dyDescent="0.2">
      <c r="A534" s="44" t="s">
        <v>1111</v>
      </c>
      <c r="B534" s="44" t="s">
        <v>812</v>
      </c>
      <c r="C534" s="44" t="s">
        <v>81</v>
      </c>
      <c r="D534" s="192">
        <v>33242</v>
      </c>
      <c r="E534" s="44">
        <v>1160</v>
      </c>
      <c r="F534" s="192">
        <v>44227</v>
      </c>
      <c r="G534" s="193">
        <v>3</v>
      </c>
      <c r="H534" s="2" t="str">
        <f t="shared" si="48"/>
        <v>Rhydian COWLEY20km-race-walking</v>
      </c>
      <c r="I534" s="2">
        <f t="shared" si="49"/>
        <v>1160</v>
      </c>
      <c r="J534" s="136" cm="1">
        <f t="array" ref="J534">MAX(IF($H$3:$H$4000=$H534,$I$3:$I$4000))</f>
        <v>1160</v>
      </c>
      <c r="K534" s="2" t="str">
        <v>BOT</v>
      </c>
      <c r="L534" t="str">
        <v>Tshwanelo AABOBE</v>
      </c>
      <c r="M534" s="94" t="str">
        <v>high-jump</v>
      </c>
      <c r="N534" s="94">
        <v>34000</v>
      </c>
      <c r="O534" s="94" t="str">
        <f t="shared" si="50"/>
        <v>Tshwanelo AABOBEhigh-jump</v>
      </c>
      <c r="P534" s="2">
        <f t="shared" si="51"/>
        <v>1090</v>
      </c>
      <c r="Q534" s="79">
        <f t="shared" si="52"/>
        <v>29</v>
      </c>
      <c r="R534" s="79" t="str">
        <f t="shared" si="53"/>
        <v/>
      </c>
    </row>
    <row r="535" spans="1:18" x14ac:dyDescent="0.2">
      <c r="A535" s="44" t="s">
        <v>1111</v>
      </c>
      <c r="B535" s="44" t="s">
        <v>813</v>
      </c>
      <c r="C535" s="44" t="s">
        <v>81</v>
      </c>
      <c r="D535" s="192">
        <v>36197</v>
      </c>
      <c r="E535" s="44">
        <v>1158</v>
      </c>
      <c r="F535" s="192">
        <v>44227</v>
      </c>
      <c r="G535" s="193">
        <v>4</v>
      </c>
      <c r="H535" s="2" t="str">
        <f t="shared" si="48"/>
        <v>Declan TINGAY20km-race-walking</v>
      </c>
      <c r="I535" s="2">
        <f t="shared" si="49"/>
        <v>1158</v>
      </c>
      <c r="J535" s="136" cm="1">
        <f t="array" ref="J535">MAX(IF($H$3:$H$4000=$H535,$I$3:$I$4000))</f>
        <v>1170</v>
      </c>
      <c r="K535" s="2" t="str">
        <v>BOT</v>
      </c>
      <c r="L535" t="str">
        <v>Nijel AMOS</v>
      </c>
      <c r="M535" s="94" t="str">
        <v>400m</v>
      </c>
      <c r="N535" s="94">
        <v>34408</v>
      </c>
      <c r="O535" s="94" t="str">
        <f t="shared" si="50"/>
        <v>Nijel AMOS400m</v>
      </c>
      <c r="P535" s="2">
        <f t="shared" si="51"/>
        <v>1132</v>
      </c>
      <c r="Q535" s="79">
        <f t="shared" si="52"/>
        <v>36</v>
      </c>
      <c r="R535" s="79" t="str">
        <f t="shared" si="53"/>
        <v/>
      </c>
    </row>
    <row r="536" spans="1:18" x14ac:dyDescent="0.2">
      <c r="A536" s="44" t="s">
        <v>1111</v>
      </c>
      <c r="B536" s="44" t="s">
        <v>1063</v>
      </c>
      <c r="C536" s="44" t="s">
        <v>81</v>
      </c>
      <c r="D536" s="192">
        <v>37578</v>
      </c>
      <c r="E536" s="44">
        <v>1050</v>
      </c>
      <c r="F536" s="192">
        <v>44227</v>
      </c>
      <c r="G536" s="193">
        <v>10</v>
      </c>
      <c r="H536" s="2" t="str">
        <f t="shared" si="48"/>
        <v>Will THOMPSON20km-race-walking</v>
      </c>
      <c r="I536" s="2">
        <f t="shared" si="49"/>
        <v>1050</v>
      </c>
      <c r="J536" s="136" cm="1">
        <f t="array" ref="J536">MAX(IF($H$3:$H$4000=$H536,$I$3:$I$4000))</f>
        <v>1085</v>
      </c>
      <c r="K536" s="2" t="str">
        <v>BOT</v>
      </c>
      <c r="L536" t="str">
        <v>Boitumelo MASILO</v>
      </c>
      <c r="M536" s="94" t="str">
        <v>400m</v>
      </c>
      <c r="N536" s="94">
        <v>34916</v>
      </c>
      <c r="O536" s="94" t="str">
        <f t="shared" si="50"/>
        <v>Boitumelo MASILO400m</v>
      </c>
      <c r="P536" s="2">
        <f t="shared" si="51"/>
        <v>1121</v>
      </c>
      <c r="Q536" s="79">
        <f t="shared" si="52"/>
        <v>56</v>
      </c>
      <c r="R536" s="79" t="str">
        <f t="shared" si="53"/>
        <v/>
      </c>
    </row>
    <row r="537" spans="1:18" x14ac:dyDescent="0.2">
      <c r="A537" s="44" t="s">
        <v>1111</v>
      </c>
      <c r="B537" s="44" t="s">
        <v>816</v>
      </c>
      <c r="C537" s="44" t="s">
        <v>81</v>
      </c>
      <c r="D537" s="44">
        <v>2000</v>
      </c>
      <c r="E537" s="44">
        <v>996</v>
      </c>
      <c r="F537" s="192">
        <v>44227</v>
      </c>
      <c r="G537" s="193">
        <v>22</v>
      </c>
      <c r="H537" s="2" t="str">
        <f t="shared" si="48"/>
        <v>Tim FRASER20km-race-walking</v>
      </c>
      <c r="I537" s="2">
        <f t="shared" si="49"/>
        <v>996</v>
      </c>
      <c r="J537" s="136" cm="1">
        <f t="array" ref="J537">MAX(IF($H$3:$H$4000=$H537,$I$3:$I$4000))</f>
        <v>1003</v>
      </c>
      <c r="K537" s="2" t="str">
        <v>BOT</v>
      </c>
      <c r="L537" t="str">
        <v>Thalosang TSHIRELETSO</v>
      </c>
      <c r="M537" s="94" t="str">
        <v>triple-jump</v>
      </c>
      <c r="N537" s="94">
        <v>33372</v>
      </c>
      <c r="O537" s="94" t="str">
        <f t="shared" si="50"/>
        <v>Thalosang TSHIRELETSOtriple-jump</v>
      </c>
      <c r="P537" s="2">
        <f t="shared" si="51"/>
        <v>1086</v>
      </c>
      <c r="Q537" s="79">
        <f t="shared" si="52"/>
        <v>27</v>
      </c>
      <c r="R537" s="79" t="str">
        <f t="shared" si="53"/>
        <v/>
      </c>
    </row>
    <row r="538" spans="1:18" x14ac:dyDescent="0.2">
      <c r="A538" s="44" t="s">
        <v>1111</v>
      </c>
      <c r="B538" s="44" t="s">
        <v>1064</v>
      </c>
      <c r="C538" s="44" t="s">
        <v>81</v>
      </c>
      <c r="D538" s="192">
        <v>36936</v>
      </c>
      <c r="E538" s="44">
        <v>980</v>
      </c>
      <c r="F538" s="192">
        <v>44227</v>
      </c>
      <c r="G538" s="193">
        <v>24</v>
      </c>
      <c r="H538" s="2" t="str">
        <f t="shared" si="48"/>
        <v>Tristan CAMILLERI20km-race-walking</v>
      </c>
      <c r="I538" s="2">
        <f t="shared" si="49"/>
        <v>980</v>
      </c>
      <c r="J538" s="136" cm="1">
        <f t="array" ref="J538">MAX(IF($H$3:$H$4000=$H538,$I$3:$I$4000))</f>
        <v>980</v>
      </c>
      <c r="K538" s="2" t="str">
        <v>BOT</v>
      </c>
      <c r="L538" t="str">
        <v>Ditiro NZAMANI</v>
      </c>
      <c r="M538" s="94" t="str">
        <v>200m</v>
      </c>
      <c r="N538" s="94">
        <v>36554</v>
      </c>
      <c r="O538" s="94" t="str">
        <f t="shared" si="50"/>
        <v>Ditiro NZAMANI200m</v>
      </c>
      <c r="P538" s="2">
        <f t="shared" si="51"/>
        <v>1105</v>
      </c>
      <c r="Q538" s="79">
        <f t="shared" si="52"/>
        <v>80</v>
      </c>
      <c r="R538" s="79" t="str">
        <f t="shared" si="53"/>
        <v/>
      </c>
    </row>
    <row r="539" spans="1:18" x14ac:dyDescent="0.2">
      <c r="A539" s="44" t="s">
        <v>1111</v>
      </c>
      <c r="B539" s="44" t="s">
        <v>765</v>
      </c>
      <c r="C539" s="192" t="s">
        <v>35</v>
      </c>
      <c r="D539" s="192">
        <v>36840</v>
      </c>
      <c r="E539" s="44">
        <v>1002</v>
      </c>
      <c r="F539" s="192">
        <v>44226</v>
      </c>
      <c r="G539" s="193">
        <v>79</v>
      </c>
      <c r="H539" s="2" t="str">
        <f t="shared" si="48"/>
        <v>Sean SZALEKhigh-jump</v>
      </c>
      <c r="I539" s="2">
        <f t="shared" si="49"/>
        <v>1002</v>
      </c>
      <c r="J539" s="136" cm="1">
        <f t="array" ref="J539">MAX(IF($H$3:$H$4000=$H539,$I$3:$I$4000))</f>
        <v>1002</v>
      </c>
      <c r="K539" s="2" t="str">
        <v>BOT</v>
      </c>
      <c r="L539" t="str">
        <v>Thalosang TSHIRELETSO</v>
      </c>
      <c r="M539" s="94" t="str">
        <v>long-jump</v>
      </c>
      <c r="N539" s="94">
        <v>33372</v>
      </c>
      <c r="O539" s="94" t="str">
        <f t="shared" si="50"/>
        <v>Thalosang TSHIRELETSOlong-jump</v>
      </c>
      <c r="P539" s="2">
        <f t="shared" si="51"/>
        <v>1055</v>
      </c>
      <c r="Q539" s="79">
        <f t="shared" si="52"/>
        <v>91</v>
      </c>
      <c r="R539" s="79" t="str">
        <f t="shared" si="53"/>
        <v/>
      </c>
    </row>
    <row r="540" spans="1:18" x14ac:dyDescent="0.2">
      <c r="A540" s="44" t="s">
        <v>1111</v>
      </c>
      <c r="B540" s="44" t="s">
        <v>764</v>
      </c>
      <c r="C540" s="192" t="s">
        <v>35</v>
      </c>
      <c r="D540" s="192">
        <v>37047</v>
      </c>
      <c r="E540" s="44">
        <v>1002</v>
      </c>
      <c r="F540" s="192">
        <v>44226</v>
      </c>
      <c r="G540" s="193">
        <v>79</v>
      </c>
      <c r="H540" s="2" t="str">
        <f t="shared" si="48"/>
        <v>Nicholas KOLLIAShigh-jump</v>
      </c>
      <c r="I540" s="2">
        <f t="shared" si="49"/>
        <v>1002</v>
      </c>
      <c r="J540" s="136" cm="1">
        <f t="array" ref="J540">MAX(IF($H$3:$H$4000=$H540,$I$3:$I$4000))</f>
        <v>1002</v>
      </c>
      <c r="K540" s="2" t="str">
        <v>CAN</v>
      </c>
      <c r="L540" t="str">
        <v>Almond SMALL</v>
      </c>
      <c r="M540" s="94" t="str">
        <v>100m</v>
      </c>
      <c r="N540" s="94">
        <v>37637</v>
      </c>
      <c r="O540" s="94" t="str">
        <f t="shared" si="50"/>
        <v>Almond SMALL100m</v>
      </c>
      <c r="P540" s="2">
        <f t="shared" si="51"/>
        <v>1082</v>
      </c>
      <c r="Q540" s="79">
        <f t="shared" si="52"/>
        <v>136</v>
      </c>
      <c r="R540" s="79" t="str">
        <f t="shared" si="53"/>
        <v/>
      </c>
    </row>
    <row r="541" spans="1:18" x14ac:dyDescent="0.2">
      <c r="A541" s="44" t="s">
        <v>1111</v>
      </c>
      <c r="B541" s="44" t="s">
        <v>767</v>
      </c>
      <c r="C541" s="192" t="s">
        <v>35</v>
      </c>
      <c r="D541" s="192">
        <v>38035</v>
      </c>
      <c r="E541" s="44">
        <v>1002</v>
      </c>
      <c r="F541" s="192">
        <v>44226</v>
      </c>
      <c r="G541" s="193">
        <v>79</v>
      </c>
      <c r="H541" s="2" t="str">
        <f t="shared" si="48"/>
        <v>Darcy HOLMEShigh-jump</v>
      </c>
      <c r="I541" s="2">
        <f t="shared" si="49"/>
        <v>1002</v>
      </c>
      <c r="J541" s="136" cm="1">
        <f t="array" ref="J541">MAX(IF($H$3:$H$4000=$H541,$I$3:$I$4000))</f>
        <v>1002</v>
      </c>
      <c r="K541" s="2" t="str">
        <v>CAN</v>
      </c>
      <c r="L541" t="str">
        <v>Liam RIVARD</v>
      </c>
      <c r="M541" s="94" t="str">
        <v>800m</v>
      </c>
      <c r="N541" s="94">
        <v>44581</v>
      </c>
      <c r="O541" s="94" t="str">
        <f t="shared" si="50"/>
        <v>Liam RIVARD800m</v>
      </c>
      <c r="P541" s="2">
        <f t="shared" si="51"/>
        <v>1064</v>
      </c>
      <c r="Q541" s="79">
        <f t="shared" si="52"/>
        <v>129</v>
      </c>
      <c r="R541" s="79" t="str">
        <f t="shared" si="53"/>
        <v/>
      </c>
    </row>
    <row r="542" spans="1:18" x14ac:dyDescent="0.2">
      <c r="A542" s="44" t="s">
        <v>1111</v>
      </c>
      <c r="B542" s="44" t="s">
        <v>1019</v>
      </c>
      <c r="C542" s="192" t="s">
        <v>28</v>
      </c>
      <c r="D542" s="192">
        <v>33837</v>
      </c>
      <c r="E542" s="44">
        <v>1112</v>
      </c>
      <c r="F542" s="192">
        <v>44222</v>
      </c>
      <c r="G542" s="193">
        <v>67</v>
      </c>
      <c r="H542" s="2" t="str">
        <f t="shared" si="48"/>
        <v>Jordan WILLIAMSZ1500m</v>
      </c>
      <c r="I542" s="2">
        <f t="shared" si="49"/>
        <v>1112</v>
      </c>
      <c r="J542" s="136" cm="1">
        <f t="array" ref="J542">MAX(IF($H$3:$H$4000=$H542,$I$3:$I$4000))</f>
        <v>1112</v>
      </c>
      <c r="K542" s="2" t="str">
        <v>CAN</v>
      </c>
      <c r="L542" t="str">
        <v>Joshua ZELEK</v>
      </c>
      <c r="M542" s="94" t="str">
        <v>10000m</v>
      </c>
      <c r="N542" s="94">
        <v>44581</v>
      </c>
      <c r="O542" s="94" t="str">
        <f t="shared" si="50"/>
        <v>Joshua ZELEK10000m</v>
      </c>
      <c r="P542" s="2">
        <f t="shared" si="51"/>
        <v>1032</v>
      </c>
      <c r="Q542" s="79">
        <f t="shared" si="52"/>
        <v>126</v>
      </c>
      <c r="R542" s="79" t="str">
        <f t="shared" si="53"/>
        <v/>
      </c>
    </row>
    <row r="543" spans="1:18" x14ac:dyDescent="0.2">
      <c r="A543" s="44" t="s">
        <v>1111</v>
      </c>
      <c r="B543" s="44" t="s">
        <v>702</v>
      </c>
      <c r="C543" s="192" t="s">
        <v>30</v>
      </c>
      <c r="D543" s="194">
        <v>33366</v>
      </c>
      <c r="E543" s="44">
        <v>1131</v>
      </c>
      <c r="F543" s="192">
        <v>44222</v>
      </c>
      <c r="G543" s="193">
        <v>65</v>
      </c>
      <c r="H543" s="2" t="str">
        <f t="shared" si="48"/>
        <v>Brett ROBINSON10000m</v>
      </c>
      <c r="I543" s="2">
        <f t="shared" si="49"/>
        <v>1131</v>
      </c>
      <c r="J543" s="136" cm="1">
        <f t="array" ref="J543">MAX(IF($H$3:$H$4000=$H543,$I$3:$I$4000))</f>
        <v>1131</v>
      </c>
      <c r="K543" s="2" t="str">
        <v>CAN</v>
      </c>
      <c r="L543" t="str">
        <v>Praise ANIAMAKA</v>
      </c>
      <c r="M543" s="94" t="str">
        <v>triple-jump</v>
      </c>
      <c r="N543" s="94">
        <v>44640</v>
      </c>
      <c r="O543" s="94" t="str">
        <f t="shared" si="50"/>
        <v>Praise ANIAMAKAtriple-jump</v>
      </c>
      <c r="P543" s="2">
        <f t="shared" si="51"/>
        <v>971</v>
      </c>
      <c r="Q543" s="79">
        <f t="shared" si="52"/>
        <v>120</v>
      </c>
      <c r="R543" s="79" t="str">
        <f t="shared" si="53"/>
        <v/>
      </c>
    </row>
    <row r="544" spans="1:18" x14ac:dyDescent="0.2">
      <c r="A544" s="44" t="s">
        <v>1111</v>
      </c>
      <c r="B544" s="44" t="s">
        <v>701</v>
      </c>
      <c r="C544" s="192" t="s">
        <v>30</v>
      </c>
      <c r="D544" s="192">
        <v>35052</v>
      </c>
      <c r="E544" s="44">
        <v>1111</v>
      </c>
      <c r="F544" s="192">
        <v>44222</v>
      </c>
      <c r="G544" s="193">
        <v>76</v>
      </c>
      <c r="H544" s="2" t="str">
        <f t="shared" si="48"/>
        <v>Jack RAYNER10000m</v>
      </c>
      <c r="I544" s="2">
        <f t="shared" si="49"/>
        <v>1111</v>
      </c>
      <c r="J544" s="136" cm="1">
        <f t="array" ref="J544">MAX(IF($H$3:$H$4000=$H544,$I$3:$I$4000))</f>
        <v>1202</v>
      </c>
      <c r="K544" s="2" t="str">
        <v>CAN</v>
      </c>
      <c r="L544" t="str">
        <v>Dennis ADU</v>
      </c>
      <c r="M544" s="94" t="str">
        <v>shot-put</v>
      </c>
      <c r="N544" s="94">
        <v>36797</v>
      </c>
      <c r="O544" s="94" t="str">
        <f t="shared" si="50"/>
        <v>Dennis ADUshot-put</v>
      </c>
      <c r="P544" s="2">
        <f t="shared" si="51"/>
        <v>980</v>
      </c>
      <c r="Q544" s="79">
        <f t="shared" si="52"/>
        <v>48</v>
      </c>
      <c r="R544" s="79" t="str">
        <f t="shared" si="53"/>
        <v/>
      </c>
    </row>
    <row r="545" spans="1:18" x14ac:dyDescent="0.2">
      <c r="A545" s="44" t="s">
        <v>1111</v>
      </c>
      <c r="B545" s="44" t="s">
        <v>681</v>
      </c>
      <c r="C545" s="192" t="s">
        <v>30</v>
      </c>
      <c r="D545" s="192">
        <v>31691</v>
      </c>
      <c r="E545" s="44">
        <v>1106</v>
      </c>
      <c r="F545" s="192">
        <v>44222</v>
      </c>
      <c r="G545" s="193">
        <v>81</v>
      </c>
      <c r="H545" s="2" t="str">
        <f t="shared" si="48"/>
        <v>David MCNEILL10000m</v>
      </c>
      <c r="I545" s="2">
        <f t="shared" si="49"/>
        <v>1106</v>
      </c>
      <c r="J545" s="136" cm="1">
        <f t="array" ref="J545">MAX(IF($H$3:$H$4000=$H545,$I$3:$I$4000))</f>
        <v>1106</v>
      </c>
      <c r="K545" s="2" t="str">
        <v>CAN</v>
      </c>
      <c r="L545" t="str">
        <v>Brandon OVINGTON</v>
      </c>
      <c r="M545" s="94" t="str">
        <v>shot-put</v>
      </c>
      <c r="N545" s="94">
        <v>44581</v>
      </c>
      <c r="O545" s="94" t="str">
        <f t="shared" si="50"/>
        <v>Brandon OVINGTONshot-put</v>
      </c>
      <c r="P545" s="2">
        <f t="shared" si="51"/>
        <v>883</v>
      </c>
      <c r="Q545" s="79">
        <f t="shared" si="52"/>
        <v>125</v>
      </c>
      <c r="R545" s="79" t="str">
        <f t="shared" si="53"/>
        <v/>
      </c>
    </row>
    <row r="546" spans="1:18" x14ac:dyDescent="0.2">
      <c r="A546" s="44" t="s">
        <v>1111</v>
      </c>
      <c r="B546" s="44" t="s">
        <v>1069</v>
      </c>
      <c r="C546" s="192" t="s">
        <v>30</v>
      </c>
      <c r="D546" s="192">
        <v>35727</v>
      </c>
      <c r="E546" s="44">
        <v>1095</v>
      </c>
      <c r="F546" s="192">
        <v>44222</v>
      </c>
      <c r="G546" s="193">
        <v>86</v>
      </c>
      <c r="H546" s="2" t="str">
        <f t="shared" si="48"/>
        <v>Edward GODDARD10000m</v>
      </c>
      <c r="I546" s="2">
        <f t="shared" si="49"/>
        <v>1095</v>
      </c>
      <c r="J546" s="136" cm="1">
        <f t="array" ref="J546">MAX(IF($H$3:$H$4000=$H546,$I$3:$I$4000))</f>
        <v>1095</v>
      </c>
      <c r="K546" s="2" t="str">
        <v>CAN</v>
      </c>
      <c r="L546" t="str">
        <v>Myles MISENER-DALEY</v>
      </c>
      <c r="M546" s="94" t="str">
        <v>200m</v>
      </c>
      <c r="N546" s="94">
        <v>36956</v>
      </c>
      <c r="O546" s="94" t="str">
        <f t="shared" si="50"/>
        <v>Myles MISENER-DALEY200m</v>
      </c>
      <c r="P546" s="2">
        <f t="shared" si="51"/>
        <v>1079</v>
      </c>
      <c r="Q546" s="79">
        <f t="shared" si="52"/>
        <v>121</v>
      </c>
      <c r="R546" s="79" t="str">
        <f t="shared" si="53"/>
        <v/>
      </c>
    </row>
    <row r="547" spans="1:18" x14ac:dyDescent="0.2">
      <c r="A547" s="44" t="s">
        <v>1111</v>
      </c>
      <c r="B547" s="44" t="s">
        <v>683</v>
      </c>
      <c r="C547" s="192" t="s">
        <v>30</v>
      </c>
      <c r="D547" s="192">
        <v>33338</v>
      </c>
      <c r="E547" s="44">
        <v>1078</v>
      </c>
      <c r="F547" s="192">
        <v>44222</v>
      </c>
      <c r="G547" s="193">
        <v>100</v>
      </c>
      <c r="H547" s="2" t="str">
        <f t="shared" si="48"/>
        <v>Andrew BUCHANAN10000m</v>
      </c>
      <c r="I547" s="2">
        <f t="shared" si="49"/>
        <v>1078</v>
      </c>
      <c r="J547" s="136" cm="1">
        <f t="array" ref="J547">MAX(IF($H$3:$H$4000=$H547,$I$3:$I$4000))</f>
        <v>1078</v>
      </c>
      <c r="K547" s="2" t="str">
        <v>CAN</v>
      </c>
      <c r="L547" t="str">
        <v>Charlie DANNATT</v>
      </c>
      <c r="M547" s="94" t="str">
        <v>1500m</v>
      </c>
      <c r="N547" s="94">
        <v>36410</v>
      </c>
      <c r="O547" s="94" t="str">
        <f t="shared" si="50"/>
        <v>Charlie DANNATT1500m</v>
      </c>
      <c r="P547" s="2">
        <f t="shared" si="51"/>
        <v>1110</v>
      </c>
      <c r="Q547" s="79">
        <f t="shared" si="52"/>
        <v>75</v>
      </c>
      <c r="R547" s="79" t="str">
        <f t="shared" si="53"/>
        <v/>
      </c>
    </row>
    <row r="548" spans="1:18" x14ac:dyDescent="0.2">
      <c r="A548" s="44" t="s">
        <v>1111</v>
      </c>
      <c r="B548" s="44" t="s">
        <v>1072</v>
      </c>
      <c r="C548" s="44" t="s">
        <v>33</v>
      </c>
      <c r="D548" s="192">
        <v>36963</v>
      </c>
      <c r="E548" s="44">
        <v>1063</v>
      </c>
      <c r="F548" s="192">
        <v>44222</v>
      </c>
      <c r="G548" s="193">
        <v>62</v>
      </c>
      <c r="H548" s="2" t="str">
        <f t="shared" si="48"/>
        <v>Fraser SYMONS400mh</v>
      </c>
      <c r="I548" s="2">
        <f t="shared" si="49"/>
        <v>1063</v>
      </c>
      <c r="J548" s="136" cm="1">
        <f t="array" ref="J548">MAX(IF($H$3:$H$4000=$H548,$I$3:$I$4000))</f>
        <v>1063</v>
      </c>
      <c r="K548" s="2" t="str">
        <v>CAN</v>
      </c>
      <c r="L548" t="str">
        <v>Aaron AHL</v>
      </c>
      <c r="M548" s="94" t="str">
        <v>1500m</v>
      </c>
      <c r="N548" s="94">
        <v>36216</v>
      </c>
      <c r="O548" s="94" t="str">
        <f t="shared" si="50"/>
        <v>Aaron AHL1500m</v>
      </c>
      <c r="P548" s="2">
        <f t="shared" si="51"/>
        <v>1123</v>
      </c>
      <c r="Q548" s="79">
        <f t="shared" si="52"/>
        <v>55</v>
      </c>
      <c r="R548" s="79" t="str">
        <f t="shared" si="53"/>
        <v/>
      </c>
    </row>
    <row r="549" spans="1:18" x14ac:dyDescent="0.2">
      <c r="A549" s="44" t="s">
        <v>1111</v>
      </c>
      <c r="B549" s="44" t="s">
        <v>793</v>
      </c>
      <c r="C549" s="192" t="s">
        <v>42</v>
      </c>
      <c r="D549" s="192">
        <v>35228</v>
      </c>
      <c r="E549" s="44">
        <v>1005</v>
      </c>
      <c r="F549" s="192">
        <v>44220</v>
      </c>
      <c r="G549" s="193">
        <v>22</v>
      </c>
      <c r="H549" s="2" t="str">
        <f t="shared" si="48"/>
        <v>Costa KOUSPARIShammer-throw</v>
      </c>
      <c r="I549" s="2">
        <f t="shared" si="49"/>
        <v>1005</v>
      </c>
      <c r="J549" s="136" cm="1">
        <f t="array" ref="J549">MAX(IF($H$3:$H$4000=$H549,$I$3:$I$4000))</f>
        <v>1005</v>
      </c>
      <c r="K549" s="2" t="str">
        <v>CAN</v>
      </c>
      <c r="L549" t="str">
        <v>Ryan SMEETON</v>
      </c>
      <c r="M549" s="94" t="str">
        <v>3000msc</v>
      </c>
      <c r="N549" s="94">
        <v>36094</v>
      </c>
      <c r="O549" s="94" t="str">
        <f t="shared" si="50"/>
        <v>Ryan SMEETON3000msc</v>
      </c>
      <c r="P549" s="2">
        <f t="shared" si="51"/>
        <v>1119</v>
      </c>
      <c r="Q549" s="79">
        <f t="shared" si="52"/>
        <v>29</v>
      </c>
      <c r="R549" s="79" t="str">
        <f t="shared" si="53"/>
        <v/>
      </c>
    </row>
    <row r="550" spans="1:18" x14ac:dyDescent="0.2">
      <c r="A550" s="44" t="s">
        <v>1111</v>
      </c>
      <c r="B550" s="44" t="s">
        <v>779</v>
      </c>
      <c r="C550" s="192" t="s">
        <v>36</v>
      </c>
      <c r="D550" s="192">
        <v>37653</v>
      </c>
      <c r="E550" s="44">
        <v>940</v>
      </c>
      <c r="F550" s="192">
        <v>44219</v>
      </c>
      <c r="G550" s="193">
        <v>62</v>
      </c>
      <c r="H550" s="2" t="str">
        <f t="shared" si="48"/>
        <v>James WOODSpole-vault</v>
      </c>
      <c r="I550" s="2">
        <f t="shared" si="49"/>
        <v>940</v>
      </c>
      <c r="J550" s="136" cm="1">
        <f t="array" ref="J550">MAX(IF($H$3:$H$4000=$H550,$I$3:$I$4000))</f>
        <v>1007</v>
      </c>
      <c r="K550" s="2" t="str">
        <v>CAN</v>
      </c>
      <c r="L550" t="str">
        <v>Jaxon MACKIE</v>
      </c>
      <c r="M550" s="94" t="str">
        <v>3000msc</v>
      </c>
      <c r="N550" s="94">
        <v>0</v>
      </c>
      <c r="O550" s="94" t="str">
        <f t="shared" si="50"/>
        <v>Jaxon MACKIE3000msc</v>
      </c>
      <c r="P550" s="2">
        <f t="shared" si="51"/>
        <v>930</v>
      </c>
      <c r="Q550" s="79">
        <f t="shared" si="52"/>
        <v>145</v>
      </c>
      <c r="R550" s="79" t="str">
        <f t="shared" si="53"/>
        <v/>
      </c>
    </row>
    <row r="551" spans="1:18" x14ac:dyDescent="0.2">
      <c r="A551" s="44" t="s">
        <v>1111</v>
      </c>
      <c r="B551" s="44" t="s">
        <v>736</v>
      </c>
      <c r="C551" s="192" t="s">
        <v>37</v>
      </c>
      <c r="D551" s="192">
        <v>37317</v>
      </c>
      <c r="E551" s="44">
        <v>1042</v>
      </c>
      <c r="F551" s="192">
        <v>44218</v>
      </c>
      <c r="G551" s="193">
        <v>93</v>
      </c>
      <c r="H551" s="2" t="str">
        <f t="shared" si="48"/>
        <v>Dylan JAMESlong-jump</v>
      </c>
      <c r="I551" s="2">
        <f t="shared" si="49"/>
        <v>1042</v>
      </c>
      <c r="J551" s="136" cm="1">
        <f t="array" ref="J551">MAX(IF($H$3:$H$4000=$H551,$I$3:$I$4000))</f>
        <v>1042</v>
      </c>
      <c r="K551" s="2" t="str">
        <v>CAN</v>
      </c>
      <c r="L551" t="str">
        <v>Liam WALSH</v>
      </c>
      <c r="M551" s="94" t="str">
        <v>3000msc</v>
      </c>
      <c r="N551" s="94">
        <v>44612</v>
      </c>
      <c r="O551" s="94" t="str">
        <f t="shared" si="50"/>
        <v>Liam WALSH3000msc</v>
      </c>
      <c r="P551" s="2">
        <f t="shared" si="51"/>
        <v>915</v>
      </c>
      <c r="Q551" s="79">
        <f t="shared" si="52"/>
        <v>154</v>
      </c>
      <c r="R551" s="79" t="str">
        <f t="shared" si="53"/>
        <v/>
      </c>
    </row>
    <row r="552" spans="1:18" x14ac:dyDescent="0.2">
      <c r="A552" s="44" t="s">
        <v>1111</v>
      </c>
      <c r="B552" s="44" t="s">
        <v>1079</v>
      </c>
      <c r="C552" s="44" t="s">
        <v>36</v>
      </c>
      <c r="D552" s="192">
        <v>35629</v>
      </c>
      <c r="E552" s="44">
        <v>900</v>
      </c>
      <c r="F552" s="192">
        <v>44206</v>
      </c>
      <c r="G552" s="193">
        <v>91</v>
      </c>
      <c r="H552" s="2" t="str">
        <f t="shared" si="48"/>
        <v>Alexander CHANpole-vault</v>
      </c>
      <c r="I552" s="2">
        <f t="shared" si="49"/>
        <v>900</v>
      </c>
      <c r="J552" s="136" cm="1">
        <f t="array" ref="J552">MAX(IF($H$3:$H$4000=$H552,$I$3:$I$4000))</f>
        <v>900</v>
      </c>
      <c r="K552" s="2" t="str">
        <v>CAN</v>
      </c>
      <c r="L552" t="str">
        <v>Evan BURKE</v>
      </c>
      <c r="M552" s="94" t="str">
        <v>5000m</v>
      </c>
      <c r="N552" s="94">
        <v>37159</v>
      </c>
      <c r="O552" s="94" t="str">
        <f t="shared" si="50"/>
        <v>Evan BURKE5000m</v>
      </c>
      <c r="P552" s="2">
        <f t="shared" si="51"/>
        <v>1071</v>
      </c>
      <c r="Q552" s="79">
        <f t="shared" si="52"/>
        <v>111</v>
      </c>
      <c r="R552" s="79" t="str">
        <f t="shared" si="53"/>
        <v/>
      </c>
    </row>
    <row r="553" spans="1:18" x14ac:dyDescent="0.2">
      <c r="A553" s="44" t="s">
        <v>1111</v>
      </c>
      <c r="B553" s="44" t="s">
        <v>1085</v>
      </c>
      <c r="C553" s="44" t="s">
        <v>81</v>
      </c>
      <c r="D553" s="192">
        <v>30972</v>
      </c>
      <c r="E553" s="44">
        <v>911</v>
      </c>
      <c r="F553" s="192">
        <v>44206</v>
      </c>
      <c r="G553" s="193">
        <v>42</v>
      </c>
      <c r="H553" s="2" t="str">
        <f t="shared" si="48"/>
        <v>Jared TALLENT20km-race-walking</v>
      </c>
      <c r="I553" s="2">
        <f t="shared" si="49"/>
        <v>911</v>
      </c>
      <c r="J553" s="136" cm="1">
        <f t="array" ref="J553">MAX(IF($H$3:$H$4000=$H553,$I$3:$I$4000))</f>
        <v>911</v>
      </c>
      <c r="K553" s="2" t="str">
        <v>CAN</v>
      </c>
      <c r="L553" t="str">
        <v>Liam MATHER</v>
      </c>
      <c r="M553" s="94" t="str">
        <v>110mh</v>
      </c>
      <c r="N553" s="94">
        <v>36603</v>
      </c>
      <c r="O553" s="94" t="str">
        <f t="shared" si="50"/>
        <v>Liam MATHER110mh</v>
      </c>
      <c r="P553" s="2">
        <f t="shared" si="51"/>
        <v>1043</v>
      </c>
      <c r="Q553" s="79">
        <f t="shared" si="52"/>
        <v>73</v>
      </c>
      <c r="R553" s="79" t="str">
        <f t="shared" si="53"/>
        <v/>
      </c>
    </row>
    <row r="554" spans="1:18" x14ac:dyDescent="0.2">
      <c r="A554" s="44" t="s">
        <v>1111</v>
      </c>
      <c r="B554" s="44" t="s">
        <v>503</v>
      </c>
      <c r="C554" s="192" t="s">
        <v>25</v>
      </c>
      <c r="D554" s="192">
        <v>35795</v>
      </c>
      <c r="E554" s="44">
        <v>1102</v>
      </c>
      <c r="F554" s="192">
        <v>44205</v>
      </c>
      <c r="G554" s="193">
        <v>76</v>
      </c>
      <c r="H554" s="2" t="str">
        <f t="shared" si="48"/>
        <v>Rohan BROWNING200m</v>
      </c>
      <c r="I554" s="2">
        <f t="shared" si="49"/>
        <v>1102</v>
      </c>
      <c r="J554" s="136" cm="1">
        <f t="array" ref="J554">MAX(IF($H$3:$H$4000=$H554,$I$3:$I$4000))</f>
        <v>1102</v>
      </c>
      <c r="K554" s="2" t="str">
        <v>CAN</v>
      </c>
      <c r="L554" t="str">
        <v>Toren BURR</v>
      </c>
      <c r="M554" s="94" t="str">
        <v>hammer-throw</v>
      </c>
      <c r="N554" s="94">
        <v>44612</v>
      </c>
      <c r="O554" s="94" t="str">
        <f t="shared" si="50"/>
        <v>Toren BURRhammer-throw</v>
      </c>
      <c r="P554" s="2">
        <f t="shared" si="51"/>
        <v>818</v>
      </c>
      <c r="Q554" s="79">
        <f t="shared" si="52"/>
        <v>118</v>
      </c>
      <c r="R554" s="79" t="str">
        <f t="shared" si="53"/>
        <v/>
      </c>
    </row>
    <row r="555" spans="1:18" x14ac:dyDescent="0.2">
      <c r="A555" s="44" t="s">
        <v>1111</v>
      </c>
      <c r="B555" s="44" t="s">
        <v>770</v>
      </c>
      <c r="C555" s="192" t="s">
        <v>36</v>
      </c>
      <c r="D555" s="192">
        <v>35506</v>
      </c>
      <c r="E555" s="44">
        <v>1075</v>
      </c>
      <c r="F555" s="192">
        <v>44204</v>
      </c>
      <c r="G555" s="193">
        <v>7</v>
      </c>
      <c r="H555" s="2" t="str">
        <f t="shared" si="48"/>
        <v>Angus ARMSTRONGpole-vault</v>
      </c>
      <c r="I555" s="2">
        <f t="shared" si="49"/>
        <v>1075</v>
      </c>
      <c r="J555" s="136" cm="1">
        <f t="array" ref="J555">MAX(IF($H$3:$H$4000=$H555,$I$3:$I$4000))</f>
        <v>1102</v>
      </c>
      <c r="K555" s="2" t="str">
        <v>CAN</v>
      </c>
      <c r="L555" t="str">
        <v>Jarrett CHONG</v>
      </c>
      <c r="M555" s="94" t="str">
        <v>javelin-throw</v>
      </c>
      <c r="N555" s="94">
        <v>44581</v>
      </c>
      <c r="O555" s="94" t="str">
        <f t="shared" si="50"/>
        <v>Jarrett CHONGjavelin-throw</v>
      </c>
      <c r="P555" s="2">
        <f t="shared" si="51"/>
        <v>873</v>
      </c>
      <c r="Q555" s="79">
        <f t="shared" si="52"/>
        <v>135</v>
      </c>
      <c r="R555" s="79" t="str">
        <f t="shared" si="53"/>
        <v/>
      </c>
    </row>
    <row r="556" spans="1:18" x14ac:dyDescent="0.2">
      <c r="A556" t="s">
        <v>1169</v>
      </c>
      <c r="B556" t="s">
        <v>5071</v>
      </c>
      <c r="C556" s="5" t="s">
        <v>25</v>
      </c>
      <c r="D556" s="5">
        <v>35963</v>
      </c>
      <c r="E556">
        <v>1111</v>
      </c>
      <c r="F556" s="5">
        <v>44653</v>
      </c>
      <c r="G556" s="2">
        <v>10</v>
      </c>
      <c r="H556" s="2" t="str">
        <f t="shared" si="48"/>
        <v>Bradley DORMEUS200m</v>
      </c>
      <c r="I556" s="2">
        <f t="shared" si="49"/>
        <v>1111</v>
      </c>
      <c r="J556" s="136" cm="1">
        <f t="array" ref="J556">MAX(IF($H$3:$H$4000=$H556,$I$3:$I$4000))</f>
        <v>1111</v>
      </c>
      <c r="K556" s="2" t="str">
        <v>CAN</v>
      </c>
      <c r="L556" t="str">
        <v>Nathan GEORGE</v>
      </c>
      <c r="M556" s="94" t="str">
        <v>200m</v>
      </c>
      <c r="N556" s="94">
        <v>34341</v>
      </c>
      <c r="O556" s="94" t="str">
        <f t="shared" si="50"/>
        <v>Nathan GEORGE200m</v>
      </c>
      <c r="P556" s="2">
        <f t="shared" si="51"/>
        <v>1041</v>
      </c>
      <c r="Q556" s="79">
        <f t="shared" si="52"/>
        <v>167</v>
      </c>
      <c r="R556" s="79" t="str">
        <f t="shared" si="53"/>
        <v/>
      </c>
    </row>
    <row r="557" spans="1:18" x14ac:dyDescent="0.2">
      <c r="A557" t="s">
        <v>1169</v>
      </c>
      <c r="B557" t="s">
        <v>5254</v>
      </c>
      <c r="C557" t="s">
        <v>38</v>
      </c>
      <c r="D557" s="5">
        <v>38033</v>
      </c>
      <c r="E557">
        <v>930</v>
      </c>
      <c r="F557" s="5">
        <v>44653</v>
      </c>
      <c r="G557" s="2">
        <v>79</v>
      </c>
      <c r="H557" s="2" t="str">
        <f t="shared" si="48"/>
        <v>Brandon HUTCHINSONtriple-jump</v>
      </c>
      <c r="I557" s="2">
        <f t="shared" si="49"/>
        <v>930</v>
      </c>
      <c r="J557" s="136" cm="1">
        <f t="array" ref="J557">MAX(IF($H$3:$H$4000=$H557,$I$3:$I$4000))</f>
        <v>930</v>
      </c>
      <c r="K557" s="2" t="str">
        <v>CAN</v>
      </c>
      <c r="L557" t="str">
        <v>Nathan GEORGE</v>
      </c>
      <c r="M557" s="94" t="str">
        <v>400m</v>
      </c>
      <c r="N557" s="94">
        <v>34341</v>
      </c>
      <c r="O557" s="94" t="str">
        <f t="shared" si="50"/>
        <v>Nathan GEORGE400m</v>
      </c>
      <c r="P557" s="2">
        <f t="shared" si="51"/>
        <v>1108</v>
      </c>
      <c r="Q557" s="79">
        <f t="shared" si="52"/>
        <v>70</v>
      </c>
      <c r="R557" s="79" t="str">
        <f t="shared" si="53"/>
        <v/>
      </c>
    </row>
    <row r="558" spans="1:18" x14ac:dyDescent="0.2">
      <c r="A558" t="s">
        <v>1169</v>
      </c>
      <c r="B558" t="s">
        <v>5258</v>
      </c>
      <c r="C558" s="5" t="s">
        <v>38</v>
      </c>
      <c r="D558" s="5"/>
      <c r="E558">
        <v>910</v>
      </c>
      <c r="F558" s="5">
        <v>44653</v>
      </c>
      <c r="G558" s="2">
        <v>90</v>
      </c>
      <c r="H558" s="2" t="str">
        <f t="shared" si="48"/>
        <v>Antone HIGGStriple-jump</v>
      </c>
      <c r="I558" s="2">
        <f t="shared" si="49"/>
        <v>910</v>
      </c>
      <c r="J558" s="136" cm="1">
        <f t="array" ref="J558">MAX(IF($H$3:$H$4000=$H558,$I$3:$I$4000))</f>
        <v>910</v>
      </c>
      <c r="K558" s="2" t="str">
        <v>CAN</v>
      </c>
      <c r="L558" t="str">
        <v>Tyler DOZZI</v>
      </c>
      <c r="M558" s="94" t="str">
        <v>5000m</v>
      </c>
      <c r="N558" s="94">
        <v>36181</v>
      </c>
      <c r="O558" s="94" t="str">
        <f t="shared" si="50"/>
        <v>Tyler DOZZI5000m</v>
      </c>
      <c r="P558" s="2">
        <f t="shared" si="51"/>
        <v>1009</v>
      </c>
      <c r="Q558" s="79">
        <f t="shared" si="52"/>
        <v>144</v>
      </c>
      <c r="R558" s="79" t="str">
        <f t="shared" si="53"/>
        <v/>
      </c>
    </row>
    <row r="559" spans="1:18" x14ac:dyDescent="0.2">
      <c r="A559" t="s">
        <v>1169</v>
      </c>
      <c r="B559" t="s">
        <v>4482</v>
      </c>
      <c r="C559" s="5" t="s">
        <v>35</v>
      </c>
      <c r="D559" s="5">
        <v>36236</v>
      </c>
      <c r="E559">
        <v>967</v>
      </c>
      <c r="F559" s="5">
        <v>44652</v>
      </c>
      <c r="G559" s="2">
        <v>48</v>
      </c>
      <c r="H559" s="2" t="str">
        <f t="shared" si="48"/>
        <v>Jyles ETIENNEhigh-jump</v>
      </c>
      <c r="I559" s="2">
        <f t="shared" si="49"/>
        <v>967</v>
      </c>
      <c r="J559" s="136" cm="1">
        <f t="array" ref="J559">MAX(IF($H$3:$H$4000=$H559,$I$3:$I$4000))</f>
        <v>1055</v>
      </c>
      <c r="K559" s="2" t="str">
        <v>CAN</v>
      </c>
      <c r="L559" t="str">
        <v>Jaheim FERGUSON</v>
      </c>
      <c r="M559" s="94" t="str">
        <v>400mh</v>
      </c>
      <c r="N559" s="94">
        <v>0</v>
      </c>
      <c r="O559" s="94" t="str">
        <f t="shared" si="50"/>
        <v>Jaheim FERGUSON400mh</v>
      </c>
      <c r="P559" s="2">
        <f t="shared" si="51"/>
        <v>964</v>
      </c>
      <c r="Q559" s="79">
        <f t="shared" si="52"/>
        <v>147</v>
      </c>
      <c r="R559" s="79" t="str">
        <f t="shared" si="53"/>
        <v/>
      </c>
    </row>
    <row r="560" spans="1:18" x14ac:dyDescent="0.2">
      <c r="A560" t="s">
        <v>1169</v>
      </c>
      <c r="B560" t="s">
        <v>4954</v>
      </c>
      <c r="C560" s="5" t="s">
        <v>39</v>
      </c>
      <c r="D560" s="5"/>
      <c r="E560">
        <v>905</v>
      </c>
      <c r="F560" s="5">
        <v>44646</v>
      </c>
      <c r="G560" s="2">
        <v>65</v>
      </c>
      <c r="H560" s="2" t="str">
        <f t="shared" si="48"/>
        <v>Johnie JEAN-JACQUESshot-put</v>
      </c>
      <c r="I560" s="2">
        <f t="shared" si="49"/>
        <v>905</v>
      </c>
      <c r="J560" s="136" cm="1">
        <f t="array" ref="J560">MAX(IF($H$3:$H$4000=$H560,$I$3:$I$4000))</f>
        <v>905</v>
      </c>
      <c r="K560" s="2" t="str">
        <v>CAN</v>
      </c>
      <c r="L560" t="str">
        <v>Rowan HAMILTON</v>
      </c>
      <c r="M560" s="94" t="str">
        <v>hammer-throw</v>
      </c>
      <c r="N560" s="94">
        <v>36554</v>
      </c>
      <c r="O560" s="94" t="str">
        <f t="shared" si="50"/>
        <v>Rowan HAMILTONhammer-throw</v>
      </c>
      <c r="P560" s="2">
        <f t="shared" si="51"/>
        <v>1082</v>
      </c>
      <c r="Q560" s="79">
        <f t="shared" si="52"/>
        <v>9</v>
      </c>
      <c r="R560" s="79" t="str">
        <f t="shared" si="53"/>
        <v/>
      </c>
    </row>
    <row r="561" spans="1:18" x14ac:dyDescent="0.2">
      <c r="A561" t="s">
        <v>1169</v>
      </c>
      <c r="B561" t="s">
        <v>4933</v>
      </c>
      <c r="C561" s="5" t="s">
        <v>31</v>
      </c>
      <c r="D561" s="5">
        <v>37117</v>
      </c>
      <c r="E561">
        <v>1115</v>
      </c>
      <c r="F561" s="5">
        <v>44645</v>
      </c>
      <c r="G561" s="2">
        <v>5</v>
      </c>
      <c r="H561" s="2" t="str">
        <f t="shared" si="48"/>
        <v>Oscar SMITH110mh</v>
      </c>
      <c r="I561" s="2">
        <f t="shared" si="49"/>
        <v>1115</v>
      </c>
      <c r="J561" s="136" cm="1">
        <f t="array" ref="J561">MAX(IF($H$3:$H$4000=$H561,$I$3:$I$4000))</f>
        <v>1115</v>
      </c>
      <c r="K561" s="2" t="str">
        <v>CAN</v>
      </c>
      <c r="L561" t="str">
        <v>Karson KOWALCHUK</v>
      </c>
      <c r="M561" s="94" t="str">
        <v>100m</v>
      </c>
      <c r="N561" s="94">
        <v>36159</v>
      </c>
      <c r="O561" s="94" t="str">
        <f t="shared" si="50"/>
        <v>Karson KOWALCHUK100m</v>
      </c>
      <c r="P561" s="2">
        <f t="shared" si="51"/>
        <v>1072</v>
      </c>
      <c r="Q561" s="79">
        <f t="shared" si="52"/>
        <v>146</v>
      </c>
      <c r="R561" s="79" t="str">
        <f t="shared" si="53"/>
        <v/>
      </c>
    </row>
    <row r="562" spans="1:18" x14ac:dyDescent="0.2">
      <c r="A562" t="s">
        <v>1169</v>
      </c>
      <c r="B562" t="s">
        <v>5260</v>
      </c>
      <c r="C562" s="5" t="s">
        <v>35</v>
      </c>
      <c r="D562" s="5">
        <v>37102</v>
      </c>
      <c r="E562">
        <v>1046</v>
      </c>
      <c r="F562" s="5">
        <v>44645</v>
      </c>
      <c r="G562" s="2">
        <v>12</v>
      </c>
      <c r="H562" s="2" t="str">
        <f t="shared" si="48"/>
        <v>Shaun MILLER JR.high-jump</v>
      </c>
      <c r="I562" s="2">
        <f t="shared" si="49"/>
        <v>1046</v>
      </c>
      <c r="J562" s="136" cm="1">
        <f t="array" ref="J562">MAX(IF($H$3:$H$4000=$H562,$I$3:$I$4000))</f>
        <v>1099</v>
      </c>
      <c r="K562" s="2" t="str">
        <v>CAN</v>
      </c>
      <c r="L562" t="str">
        <v>Brandon LETTS</v>
      </c>
      <c r="M562" s="94" t="str">
        <v>100m</v>
      </c>
      <c r="N562" s="94">
        <v>1997</v>
      </c>
      <c r="O562" s="94" t="str">
        <f t="shared" si="50"/>
        <v>Brandon LETTS100m</v>
      </c>
      <c r="P562" s="2">
        <f t="shared" si="51"/>
        <v>1053</v>
      </c>
      <c r="Q562" s="79">
        <f t="shared" si="52"/>
        <v>162</v>
      </c>
      <c r="R562" s="79" t="str">
        <f t="shared" si="53"/>
        <v/>
      </c>
    </row>
    <row r="563" spans="1:18" x14ac:dyDescent="0.2">
      <c r="A563" t="s">
        <v>1169</v>
      </c>
      <c r="B563" t="s">
        <v>4474</v>
      </c>
      <c r="C563" s="5" t="s">
        <v>35</v>
      </c>
      <c r="D563" s="5">
        <v>36340</v>
      </c>
      <c r="E563">
        <v>958</v>
      </c>
      <c r="F563" s="5">
        <v>44645</v>
      </c>
      <c r="G563" s="2">
        <v>51</v>
      </c>
      <c r="H563" s="2" t="str">
        <f t="shared" si="48"/>
        <v>Kyle ALCINEhigh-jump</v>
      </c>
      <c r="I563" s="2">
        <f t="shared" si="49"/>
        <v>958</v>
      </c>
      <c r="J563" s="136" cm="1">
        <f t="array" ref="J563">MAX(IF($H$3:$H$4000=$H563,$I$3:$I$4000))</f>
        <v>1081</v>
      </c>
      <c r="K563" s="2" t="str">
        <v>CAN</v>
      </c>
      <c r="L563" t="str">
        <v>Kevin ROBERTSON</v>
      </c>
      <c r="M563" s="94" t="str">
        <v>3000msc</v>
      </c>
      <c r="N563" s="94">
        <v>44581</v>
      </c>
      <c r="O563" s="94" t="str">
        <f t="shared" si="50"/>
        <v>Kevin ROBERTSON3000msc</v>
      </c>
      <c r="P563" s="2">
        <f t="shared" si="51"/>
        <v>1021</v>
      </c>
      <c r="Q563" s="79">
        <f t="shared" si="52"/>
        <v>104</v>
      </c>
      <c r="R563" s="79" t="str">
        <f t="shared" si="53"/>
        <v/>
      </c>
    </row>
    <row r="564" spans="1:18" x14ac:dyDescent="0.2">
      <c r="A564" t="s">
        <v>1169</v>
      </c>
      <c r="B564" t="s">
        <v>4910</v>
      </c>
      <c r="C564" s="5" t="s">
        <v>25</v>
      </c>
      <c r="D564" s="5"/>
      <c r="E564">
        <v>1041</v>
      </c>
      <c r="F564" s="5">
        <v>44640</v>
      </c>
      <c r="G564" s="2">
        <v>84</v>
      </c>
      <c r="H564" s="2" t="str">
        <f t="shared" si="48"/>
        <v>Zion CAMPBELL200m</v>
      </c>
      <c r="I564" s="2">
        <f t="shared" si="49"/>
        <v>1041</v>
      </c>
      <c r="J564" s="136" cm="1">
        <f t="array" ref="J564">MAX(IF($H$3:$H$4000=$H564,$I$3:$I$4000))</f>
        <v>1041</v>
      </c>
      <c r="K564" s="2" t="str">
        <v>CAN</v>
      </c>
      <c r="L564" t="str">
        <v>Tate WYATT</v>
      </c>
      <c r="M564" s="94" t="str">
        <v>3000msc</v>
      </c>
      <c r="N564" s="94">
        <v>36724</v>
      </c>
      <c r="O564" s="94" t="str">
        <f t="shared" si="50"/>
        <v>Tate WYATT3000msc</v>
      </c>
      <c r="P564" s="2">
        <f t="shared" si="51"/>
        <v>985</v>
      </c>
      <c r="Q564" s="79">
        <f t="shared" si="52"/>
        <v>119</v>
      </c>
      <c r="R564" s="79" t="str">
        <f t="shared" si="53"/>
        <v/>
      </c>
    </row>
    <row r="565" spans="1:18" x14ac:dyDescent="0.2">
      <c r="A565" t="s">
        <v>1169</v>
      </c>
      <c r="B565" t="s">
        <v>4939</v>
      </c>
      <c r="C565" s="5" t="s">
        <v>33</v>
      </c>
      <c r="D565" s="5">
        <v>38003</v>
      </c>
      <c r="E565">
        <v>963</v>
      </c>
      <c r="F565" s="5">
        <v>44640</v>
      </c>
      <c r="G565" s="2">
        <v>89</v>
      </c>
      <c r="H565" s="2" t="str">
        <f t="shared" si="48"/>
        <v>Shimar BAIN400mh</v>
      </c>
      <c r="I565" s="2">
        <f t="shared" si="49"/>
        <v>963</v>
      </c>
      <c r="J565" s="136" cm="1">
        <f t="array" ref="J565">MAX(IF($H$3:$H$4000=$H565,$I$3:$I$4000))</f>
        <v>963</v>
      </c>
      <c r="K565" s="2" t="str">
        <v>CAN</v>
      </c>
      <c r="L565" t="str">
        <v>Talman YOUNG</v>
      </c>
      <c r="M565" s="94" t="str">
        <v>3000msc</v>
      </c>
      <c r="N565" s="94">
        <v>0</v>
      </c>
      <c r="O565" s="94" t="str">
        <f t="shared" si="50"/>
        <v>Talman YOUNG3000msc</v>
      </c>
      <c r="P565" s="2">
        <f t="shared" si="51"/>
        <v>940</v>
      </c>
      <c r="Q565" s="79">
        <f t="shared" si="52"/>
        <v>138</v>
      </c>
      <c r="R565" s="79" t="str">
        <f t="shared" si="53"/>
        <v/>
      </c>
    </row>
    <row r="566" spans="1:18" x14ac:dyDescent="0.2">
      <c r="A566" t="s">
        <v>1169</v>
      </c>
      <c r="B566" t="s">
        <v>3962</v>
      </c>
      <c r="C566" s="5" t="s">
        <v>38</v>
      </c>
      <c r="D566" s="5">
        <v>35363</v>
      </c>
      <c r="E566">
        <v>1060</v>
      </c>
      <c r="F566" s="5">
        <v>44639</v>
      </c>
      <c r="G566" s="2">
        <v>14</v>
      </c>
      <c r="H566" s="2" t="str">
        <f t="shared" si="48"/>
        <v>Kaiwan CULMERtriple-jump</v>
      </c>
      <c r="I566" s="2">
        <f t="shared" si="49"/>
        <v>1060</v>
      </c>
      <c r="J566" s="136" cm="1">
        <f t="array" ref="J566">MAX(IF($H$3:$H$4000=$H566,$I$3:$I$4000))</f>
        <v>1120</v>
      </c>
      <c r="K566" s="2" t="str">
        <v>CAN</v>
      </c>
      <c r="L566" t="str">
        <v>Andrew ALEXANDER</v>
      </c>
      <c r="M566" s="94" t="str">
        <v>10000m</v>
      </c>
      <c r="N566" s="94">
        <v>36201</v>
      </c>
      <c r="O566" s="94" t="str">
        <f t="shared" si="50"/>
        <v>Andrew ALEXANDER10000m</v>
      </c>
      <c r="P566" s="2">
        <f t="shared" si="51"/>
        <v>1095</v>
      </c>
      <c r="Q566" s="79">
        <f t="shared" si="52"/>
        <v>94</v>
      </c>
      <c r="R566" s="79" t="str">
        <f t="shared" si="53"/>
        <v/>
      </c>
    </row>
    <row r="567" spans="1:18" x14ac:dyDescent="0.2">
      <c r="A567" t="s">
        <v>1169</v>
      </c>
      <c r="B567" t="s">
        <v>4106</v>
      </c>
      <c r="C567" s="5" t="s">
        <v>39</v>
      </c>
      <c r="D567" s="5">
        <v>37589</v>
      </c>
      <c r="E567">
        <v>851</v>
      </c>
      <c r="F567" s="5">
        <v>44639</v>
      </c>
      <c r="G567" s="2">
        <v>96</v>
      </c>
      <c r="H567" s="2" t="str">
        <f t="shared" si="48"/>
        <v>Tarajh HUDSONshot-put</v>
      </c>
      <c r="I567" s="2">
        <f t="shared" si="49"/>
        <v>851</v>
      </c>
      <c r="J567" s="136" cm="1">
        <f t="array" ref="J567">MAX(IF($H$3:$H$4000=$H567,$I$3:$I$4000))</f>
        <v>851</v>
      </c>
      <c r="K567" s="2" t="str">
        <v>CAN</v>
      </c>
      <c r="L567" t="str">
        <v>Kieran LUMB</v>
      </c>
      <c r="M567" s="94" t="str">
        <v>10000m</v>
      </c>
      <c r="N567" s="94">
        <v>36009</v>
      </c>
      <c r="O567" s="94" t="str">
        <f t="shared" si="50"/>
        <v>Kieran LUMB10000m</v>
      </c>
      <c r="P567" s="2">
        <f t="shared" si="51"/>
        <v>1092</v>
      </c>
      <c r="Q567" s="79">
        <f t="shared" si="52"/>
        <v>96</v>
      </c>
      <c r="R567" s="79" t="str">
        <f t="shared" si="53"/>
        <v/>
      </c>
    </row>
    <row r="568" spans="1:18" x14ac:dyDescent="0.2">
      <c r="A568" t="s">
        <v>1169</v>
      </c>
      <c r="B568" t="s">
        <v>3340</v>
      </c>
      <c r="C568" s="5" t="s">
        <v>25</v>
      </c>
      <c r="D568" s="5">
        <v>34954</v>
      </c>
      <c r="E568">
        <v>1176</v>
      </c>
      <c r="F568" s="5">
        <v>44638</v>
      </c>
      <c r="G568" s="2">
        <v>1</v>
      </c>
      <c r="H568" s="2" t="str">
        <f t="shared" si="48"/>
        <v>Steven GARDINER200m</v>
      </c>
      <c r="I568" s="2">
        <f t="shared" si="49"/>
        <v>1176</v>
      </c>
      <c r="J568" s="136" cm="1">
        <f t="array" ref="J568">MAX(IF($H$3:$H$4000=$H568,$I$3:$I$4000))</f>
        <v>1182</v>
      </c>
      <c r="K568" s="2" t="str">
        <v>CAN</v>
      </c>
      <c r="L568" t="str">
        <v>Ibrahim KEDIR</v>
      </c>
      <c r="M568" s="94" t="str">
        <v>10000m</v>
      </c>
      <c r="N568" s="94">
        <v>36652</v>
      </c>
      <c r="O568" s="94" t="str">
        <f t="shared" si="50"/>
        <v>Ibrahim KEDIR10000m</v>
      </c>
      <c r="P568" s="2">
        <f t="shared" si="51"/>
        <v>980</v>
      </c>
      <c r="Q568" s="79">
        <f t="shared" si="52"/>
        <v>161</v>
      </c>
      <c r="R568" s="79" t="str">
        <f t="shared" si="53"/>
        <v/>
      </c>
    </row>
    <row r="569" spans="1:18" x14ac:dyDescent="0.2">
      <c r="A569" t="s">
        <v>1169</v>
      </c>
      <c r="B569" t="s">
        <v>4462</v>
      </c>
      <c r="C569" s="5" t="s">
        <v>35</v>
      </c>
      <c r="D569" s="5">
        <v>32387</v>
      </c>
      <c r="E569">
        <v>1072</v>
      </c>
      <c r="F569" s="5">
        <v>44638</v>
      </c>
      <c r="G569" s="2">
        <v>10</v>
      </c>
      <c r="H569" s="2" t="str">
        <f t="shared" si="48"/>
        <v>Jamal WILSONhigh-jump</v>
      </c>
      <c r="I569" s="2">
        <f t="shared" si="49"/>
        <v>1072</v>
      </c>
      <c r="J569" s="136" cm="1">
        <f t="array" ref="J569">MAX(IF($H$3:$H$4000=$H569,$I$3:$I$4000))</f>
        <v>1126</v>
      </c>
      <c r="K569" s="2" t="str">
        <v>CAN</v>
      </c>
      <c r="L569" t="str">
        <v>Malik METIVIER</v>
      </c>
      <c r="M569" s="94" t="str">
        <v>400mh</v>
      </c>
      <c r="N569" s="94">
        <v>36077</v>
      </c>
      <c r="O569" s="94" t="str">
        <f t="shared" si="50"/>
        <v>Malik METIVIER400mh</v>
      </c>
      <c r="P569" s="2">
        <f t="shared" si="51"/>
        <v>1172</v>
      </c>
      <c r="Q569" s="79">
        <f t="shared" si="52"/>
        <v>9</v>
      </c>
      <c r="R569" s="79" t="str">
        <f t="shared" si="53"/>
        <v/>
      </c>
    </row>
    <row r="570" spans="1:18" x14ac:dyDescent="0.2">
      <c r="A570" t="s">
        <v>1169</v>
      </c>
      <c r="B570" t="s">
        <v>4106</v>
      </c>
      <c r="C570" s="5" t="s">
        <v>40</v>
      </c>
      <c r="D570" s="5">
        <v>37589</v>
      </c>
      <c r="E570">
        <v>874</v>
      </c>
      <c r="F570" s="5">
        <v>44638</v>
      </c>
      <c r="G570" s="2">
        <v>68</v>
      </c>
      <c r="H570" s="2" t="str">
        <f t="shared" si="48"/>
        <v>Tarajh HUDSONdiscus-throw</v>
      </c>
      <c r="I570" s="2">
        <f t="shared" si="49"/>
        <v>874</v>
      </c>
      <c r="J570" s="136" cm="1">
        <f t="array" ref="J570">MAX(IF($H$3:$H$4000=$H570,$I$3:$I$4000))</f>
        <v>961</v>
      </c>
      <c r="K570" s="2" t="str">
        <v>CAN</v>
      </c>
      <c r="L570" t="str">
        <v>Adam KEENAN</v>
      </c>
      <c r="M570" s="94" t="str">
        <v>hammer-throw</v>
      </c>
      <c r="N570" s="94">
        <v>34238</v>
      </c>
      <c r="O570" s="94" t="str">
        <f t="shared" si="50"/>
        <v>Adam KEENANhammer-throw</v>
      </c>
      <c r="P570" s="2">
        <f t="shared" si="51"/>
        <v>1130</v>
      </c>
      <c r="Q570" s="79">
        <f t="shared" si="52"/>
        <v>4</v>
      </c>
      <c r="R570" s="79" t="str">
        <f t="shared" si="53"/>
        <v/>
      </c>
    </row>
    <row r="571" spans="1:18" x14ac:dyDescent="0.2">
      <c r="A571" t="s">
        <v>1169</v>
      </c>
      <c r="B571" t="s">
        <v>4296</v>
      </c>
      <c r="C571" s="5" t="s">
        <v>41</v>
      </c>
      <c r="D571" s="6">
        <v>37973</v>
      </c>
      <c r="E571">
        <v>1082</v>
      </c>
      <c r="F571" s="5">
        <v>44638</v>
      </c>
      <c r="G571" s="2">
        <v>8</v>
      </c>
      <c r="H571" s="2" t="str">
        <f t="shared" si="48"/>
        <v>Keyshawn STRACHANjavelin-throw</v>
      </c>
      <c r="I571" s="2">
        <f t="shared" si="49"/>
        <v>1082</v>
      </c>
      <c r="J571" s="136" cm="1">
        <f t="array" ref="J571">MAX(IF($H$3:$H$4000=$H571,$I$3:$I$4000))</f>
        <v>1082</v>
      </c>
      <c r="K571" s="2" t="str">
        <v>CAN</v>
      </c>
      <c r="L571" t="str">
        <v>Callan SALDUTTO</v>
      </c>
      <c r="M571" s="94" t="str">
        <v>javelin-throw</v>
      </c>
      <c r="N571" s="94">
        <v>37307</v>
      </c>
      <c r="O571" s="94" t="str">
        <f t="shared" si="50"/>
        <v>Callan SALDUTTOjavelin-throw</v>
      </c>
      <c r="P571" s="2">
        <f t="shared" si="51"/>
        <v>957</v>
      </c>
      <c r="Q571" s="79">
        <f t="shared" si="52"/>
        <v>90</v>
      </c>
      <c r="R571" s="79" t="str">
        <f t="shared" si="53"/>
        <v/>
      </c>
    </row>
    <row r="572" spans="1:18" x14ac:dyDescent="0.2">
      <c r="A572" t="s">
        <v>1169</v>
      </c>
      <c r="B572" t="s">
        <v>3790</v>
      </c>
      <c r="C572" s="5" t="s">
        <v>31</v>
      </c>
      <c r="D572" s="5">
        <v>35548</v>
      </c>
      <c r="E572">
        <v>974</v>
      </c>
      <c r="F572" s="5">
        <v>44632</v>
      </c>
      <c r="G572" s="2">
        <v>64</v>
      </c>
      <c r="H572" s="2" t="str">
        <f t="shared" si="48"/>
        <v>Ken MULLINGS110mh</v>
      </c>
      <c r="I572" s="2">
        <f t="shared" si="49"/>
        <v>974</v>
      </c>
      <c r="J572" s="136" cm="1">
        <f t="array" ref="J572">MAX(IF($H$3:$H$4000=$H572,$I$3:$I$4000))</f>
        <v>1043</v>
      </c>
      <c r="K572" s="2" t="str">
        <v>CAN</v>
      </c>
      <c r="L572" t="str">
        <v>Roan ALLEN</v>
      </c>
      <c r="M572" s="94" t="str">
        <v>javelin-throw</v>
      </c>
      <c r="N572" s="94">
        <v>1998</v>
      </c>
      <c r="O572" s="94" t="str">
        <f t="shared" si="50"/>
        <v>Roan ALLENjavelin-throw</v>
      </c>
      <c r="P572" s="2">
        <f t="shared" si="51"/>
        <v>960</v>
      </c>
      <c r="Q572" s="79">
        <f t="shared" si="52"/>
        <v>88</v>
      </c>
      <c r="R572" s="79" t="str">
        <f t="shared" si="53"/>
        <v/>
      </c>
    </row>
    <row r="573" spans="1:18" x14ac:dyDescent="0.2">
      <c r="A573" t="s">
        <v>1169</v>
      </c>
      <c r="B573" t="s">
        <v>4624</v>
      </c>
      <c r="C573" s="5" t="s">
        <v>2</v>
      </c>
      <c r="D573" s="5">
        <v>37723</v>
      </c>
      <c r="E573">
        <v>1076</v>
      </c>
      <c r="F573" s="5">
        <v>44597</v>
      </c>
      <c r="G573" s="2">
        <v>66</v>
      </c>
      <c r="H573" s="2" t="str">
        <f t="shared" si="48"/>
        <v>Antoine ANDREWS100m</v>
      </c>
      <c r="I573" s="2">
        <f t="shared" si="49"/>
        <v>1076</v>
      </c>
      <c r="J573" s="136" cm="1">
        <f t="array" ref="J573">MAX(IF($H$3:$H$4000=$H573,$I$3:$I$4000))</f>
        <v>1076</v>
      </c>
      <c r="K573" s="2" t="str">
        <v>CAN</v>
      </c>
      <c r="L573" t="str">
        <v>Ibrahim AYORINDE</v>
      </c>
      <c r="M573" s="94" t="str">
        <v>100m</v>
      </c>
      <c r="N573" s="94">
        <v>44581</v>
      </c>
      <c r="O573" s="94" t="str">
        <f t="shared" si="50"/>
        <v>Ibrahim AYORINDE100m</v>
      </c>
      <c r="P573" s="2">
        <f t="shared" si="51"/>
        <v>1085</v>
      </c>
      <c r="Q573" s="79">
        <f t="shared" si="52"/>
        <v>132</v>
      </c>
      <c r="R573" s="79" t="str">
        <f t="shared" si="53"/>
        <v/>
      </c>
    </row>
    <row r="574" spans="1:18" x14ac:dyDescent="0.2">
      <c r="A574" t="s">
        <v>1169</v>
      </c>
      <c r="B574" t="s">
        <v>5066</v>
      </c>
      <c r="C574" s="5" t="s">
        <v>2</v>
      </c>
      <c r="D574" s="5">
        <v>38659</v>
      </c>
      <c r="E574">
        <v>1059</v>
      </c>
      <c r="F574" s="5">
        <v>44597</v>
      </c>
      <c r="G574" s="2">
        <v>86</v>
      </c>
      <c r="H574" s="2" t="str">
        <f t="shared" si="48"/>
        <v>Carlos BROWN JR.100m</v>
      </c>
      <c r="I574" s="2">
        <f t="shared" si="49"/>
        <v>1059</v>
      </c>
      <c r="J574" s="136" cm="1">
        <f t="array" ref="J574">MAX(IF($H$3:$H$4000=$H574,$I$3:$I$4000))</f>
        <v>1059</v>
      </c>
      <c r="K574" s="2" t="str">
        <v>CAN</v>
      </c>
      <c r="L574" t="str">
        <v>Brendon RODNEY</v>
      </c>
      <c r="M574" s="94" t="str">
        <v>100m</v>
      </c>
      <c r="N574" s="94">
        <v>33703</v>
      </c>
      <c r="O574" s="94" t="str">
        <f t="shared" si="50"/>
        <v>Brendon RODNEY100m</v>
      </c>
      <c r="P574" s="2">
        <f t="shared" si="51"/>
        <v>1138</v>
      </c>
      <c r="Q574" s="79">
        <f t="shared" si="52"/>
        <v>63</v>
      </c>
      <c r="R574" s="79" t="str">
        <f t="shared" si="53"/>
        <v/>
      </c>
    </row>
    <row r="575" spans="1:18" x14ac:dyDescent="0.2">
      <c r="A575" t="s">
        <v>1169</v>
      </c>
      <c r="B575" t="s">
        <v>4690</v>
      </c>
      <c r="C575" s="5" t="s">
        <v>38</v>
      </c>
      <c r="D575" s="5"/>
      <c r="E575">
        <v>924</v>
      </c>
      <c r="F575" s="5">
        <v>44597</v>
      </c>
      <c r="G575" s="2">
        <v>75</v>
      </c>
      <c r="H575" s="2" t="str">
        <f t="shared" si="48"/>
        <v>Johnathan RODGERStriple-jump</v>
      </c>
      <c r="I575" s="2">
        <f t="shared" si="49"/>
        <v>924</v>
      </c>
      <c r="J575" s="136" cm="1">
        <f t="array" ref="J575">MAX(IF($H$3:$H$4000=$H575,$I$3:$I$4000))</f>
        <v>924</v>
      </c>
      <c r="K575" s="2" t="str">
        <v>CAN</v>
      </c>
      <c r="L575" t="str">
        <v>Edrick FLOR√âAL JR</v>
      </c>
      <c r="M575" s="94" t="str">
        <v>400m</v>
      </c>
      <c r="N575" s="94">
        <v>34781</v>
      </c>
      <c r="O575" s="94" t="str">
        <f t="shared" si="50"/>
        <v>Edrick FLOR√âAL JR400m</v>
      </c>
      <c r="P575" s="2">
        <f t="shared" si="51"/>
        <v>1095</v>
      </c>
      <c r="Q575" s="79">
        <f t="shared" si="52"/>
        <v>98</v>
      </c>
      <c r="R575" s="79" t="str">
        <f t="shared" si="53"/>
        <v/>
      </c>
    </row>
    <row r="576" spans="1:18" x14ac:dyDescent="0.2">
      <c r="A576" t="s">
        <v>1169</v>
      </c>
      <c r="B576" t="s">
        <v>4699</v>
      </c>
      <c r="C576" s="5" t="s">
        <v>35</v>
      </c>
      <c r="D576" s="5">
        <v>34275</v>
      </c>
      <c r="E576">
        <v>914</v>
      </c>
      <c r="F576" s="5">
        <v>44597</v>
      </c>
      <c r="G576" s="2">
        <v>88</v>
      </c>
      <c r="H576" s="2" t="str">
        <f t="shared" si="48"/>
        <v>Ryan INGRAHAMhigh-jump</v>
      </c>
      <c r="I576" s="2">
        <f t="shared" si="49"/>
        <v>914</v>
      </c>
      <c r="J576" s="136" cm="1">
        <f t="array" ref="J576">MAX(IF($H$3:$H$4000=$H576,$I$3:$I$4000))</f>
        <v>914</v>
      </c>
      <c r="K576" s="2" t="str">
        <v>CAN</v>
      </c>
      <c r="L576" t="str">
        <v>Noel VANDERZEE</v>
      </c>
      <c r="M576" s="94" t="str">
        <v>high-jump</v>
      </c>
      <c r="N576" s="94">
        <v>36209</v>
      </c>
      <c r="O576" s="94" t="str">
        <f t="shared" si="50"/>
        <v>Noel VANDERZEEhigh-jump</v>
      </c>
      <c r="P576" s="2">
        <f t="shared" si="51"/>
        <v>1046</v>
      </c>
      <c r="Q576" s="79">
        <f t="shared" si="52"/>
        <v>49</v>
      </c>
      <c r="R576" s="79" t="str">
        <f t="shared" si="53"/>
        <v/>
      </c>
    </row>
    <row r="577" spans="1:18" x14ac:dyDescent="0.2">
      <c r="A577" t="s">
        <v>1169</v>
      </c>
      <c r="B577" t="s">
        <v>4474</v>
      </c>
      <c r="C577" s="5" t="s">
        <v>35</v>
      </c>
      <c r="D577" s="5">
        <v>36340</v>
      </c>
      <c r="E577">
        <v>1081</v>
      </c>
      <c r="F577" s="5">
        <v>44533</v>
      </c>
      <c r="G577" s="2">
        <v>35</v>
      </c>
      <c r="H577" s="2" t="str">
        <f t="shared" si="48"/>
        <v>Kyle ALCINEhigh-jump</v>
      </c>
      <c r="I577" s="2">
        <f t="shared" si="49"/>
        <v>1081</v>
      </c>
      <c r="J577" s="136" cm="1">
        <f t="array" ref="J577">MAX(IF($H$3:$H$4000=$H577,$I$3:$I$4000))</f>
        <v>1081</v>
      </c>
      <c r="K577" s="2" t="str">
        <v>CAN</v>
      </c>
      <c r="L577" t="str">
        <v>Johnny VANOS</v>
      </c>
      <c r="M577" s="94" t="str">
        <v>hammer-throw</v>
      </c>
      <c r="N577" s="94">
        <v>1999</v>
      </c>
      <c r="O577" s="94" t="str">
        <f t="shared" si="50"/>
        <v>Johnny VANOShammer-throw</v>
      </c>
      <c r="P577" s="2">
        <f t="shared" si="51"/>
        <v>877</v>
      </c>
      <c r="Q577" s="79">
        <f t="shared" si="52"/>
        <v>83</v>
      </c>
      <c r="R577" s="79" t="str">
        <f t="shared" si="53"/>
        <v/>
      </c>
    </row>
    <row r="578" spans="1:18" x14ac:dyDescent="0.2">
      <c r="A578" t="s">
        <v>1169</v>
      </c>
      <c r="B578" t="s">
        <v>3340</v>
      </c>
      <c r="C578" s="5" t="s">
        <v>26</v>
      </c>
      <c r="D578" s="5">
        <v>34954</v>
      </c>
      <c r="E578">
        <v>1261</v>
      </c>
      <c r="F578" s="5">
        <v>44413</v>
      </c>
      <c r="G578" s="2">
        <v>1</v>
      </c>
      <c r="H578" s="2" t="str">
        <f t="shared" si="48"/>
        <v>Steven GARDINER400m</v>
      </c>
      <c r="I578" s="2">
        <f t="shared" si="49"/>
        <v>1261</v>
      </c>
      <c r="J578" s="136" cm="1">
        <f t="array" ref="J578">MAX(IF($H$3:$H$4000=$H578,$I$3:$I$4000))</f>
        <v>1261</v>
      </c>
      <c r="K578" s="2" t="str">
        <v>CAN</v>
      </c>
      <c r="L578" t="str">
        <v>Joshua MATHER</v>
      </c>
      <c r="M578" s="94" t="str">
        <v>javelin-throw</v>
      </c>
      <c r="N578" s="94">
        <v>1999</v>
      </c>
      <c r="O578" s="94" t="str">
        <f t="shared" si="50"/>
        <v>Joshua MATHERjavelin-throw</v>
      </c>
      <c r="P578" s="2">
        <f t="shared" si="51"/>
        <v>993</v>
      </c>
      <c r="Q578" s="79">
        <f t="shared" si="52"/>
        <v>64</v>
      </c>
      <c r="R578" s="79" t="str">
        <f t="shared" si="53"/>
        <v/>
      </c>
    </row>
    <row r="579" spans="1:18" x14ac:dyDescent="0.2">
      <c r="A579" t="s">
        <v>1169</v>
      </c>
      <c r="B579" t="s">
        <v>3391</v>
      </c>
      <c r="C579" t="s">
        <v>26</v>
      </c>
      <c r="D579" s="5">
        <v>33642</v>
      </c>
      <c r="E579">
        <v>1145</v>
      </c>
      <c r="F579" s="5">
        <v>44409</v>
      </c>
      <c r="G579" s="2">
        <v>22</v>
      </c>
      <c r="H579" s="2" t="str">
        <f t="shared" si="48"/>
        <v>Alonzo RUSSELL400m</v>
      </c>
      <c r="I579" s="2">
        <f t="shared" si="49"/>
        <v>1145</v>
      </c>
      <c r="J579" s="136" cm="1">
        <f t="array" ref="J579">MAX(IF($H$3:$H$4000=$H579,$I$3:$I$4000))</f>
        <v>1145</v>
      </c>
      <c r="K579" s="2" t="str">
        <v>CAN</v>
      </c>
      <c r="L579" t="str">
        <v>Johnny VANOS</v>
      </c>
      <c r="M579" s="94" t="str">
        <v>discus-throw</v>
      </c>
      <c r="N579" s="94">
        <v>1999</v>
      </c>
      <c r="O579" s="94" t="str">
        <f t="shared" si="50"/>
        <v>Johnny VANOSdiscus-throw</v>
      </c>
      <c r="P579" s="2">
        <f t="shared" si="51"/>
        <v>899</v>
      </c>
      <c r="Q579" s="79">
        <f t="shared" si="52"/>
        <v>111</v>
      </c>
      <c r="R579" s="79" t="str">
        <f t="shared" si="53"/>
        <v/>
      </c>
    </row>
    <row r="580" spans="1:18" x14ac:dyDescent="0.2">
      <c r="A580" t="s">
        <v>1169</v>
      </c>
      <c r="B580" t="s">
        <v>3354</v>
      </c>
      <c r="C580" s="5" t="s">
        <v>25</v>
      </c>
      <c r="D580" s="5">
        <v>37624</v>
      </c>
      <c r="E580">
        <v>1126</v>
      </c>
      <c r="F580" s="5">
        <v>44393</v>
      </c>
      <c r="G580" s="2">
        <v>50</v>
      </c>
      <c r="H580" s="2" t="str">
        <f t="shared" ref="H580:H590" si="54">B580&amp;C580</f>
        <v>Wendell MILLER200m</v>
      </c>
      <c r="I580" s="2">
        <f t="shared" ref="I580:I590" si="55">E580</f>
        <v>1126</v>
      </c>
      <c r="J580" s="136" cm="1">
        <f t="array" ref="J580">MAX(IF($H$3:$H$4000=$H580,$I$3:$I$4000))</f>
        <v>1126</v>
      </c>
      <c r="K580" s="2" t="str">
        <v>CAN</v>
      </c>
      <c r="L580" t="str">
        <v>Stefan DUVIVIER</v>
      </c>
      <c r="M580" s="94" t="str">
        <v>high-jump</v>
      </c>
      <c r="N580" s="94">
        <v>1996</v>
      </c>
      <c r="O580" s="94" t="str">
        <f t="shared" ref="O580:O643" si="56">L580&amp;M580</f>
        <v>Stefan DUVIVIERhigh-jump</v>
      </c>
      <c r="P580" s="2">
        <f t="shared" ref="P580:P643" si="57">VLOOKUP(L580&amp;M580,$H$3:$J$3881,3,FALSE)</f>
        <v>1011</v>
      </c>
      <c r="Q580" s="79">
        <f t="shared" ref="Q580:Q643" si="58">COUNTIFS($M$3:$M$3165,M580,$P$3:$P$3165,"&gt;"&amp;P580)+1</f>
        <v>79</v>
      </c>
      <c r="R580" s="79" t="str">
        <f t="shared" ref="R580:R643" si="59">IFERROR(IF(K580="AUS",COUNTIFS($K$3:$K$3165,"AUS",$M$3:$M$3165,M580,$P$3:$P$3165,"&gt;"&amp;P580)+1,""),"")</f>
        <v/>
      </c>
    </row>
    <row r="581" spans="1:18" x14ac:dyDescent="0.2">
      <c r="A581" t="s">
        <v>1169</v>
      </c>
      <c r="B581" t="s">
        <v>5260</v>
      </c>
      <c r="C581" s="6" t="s">
        <v>35</v>
      </c>
      <c r="D581" s="5">
        <v>37102</v>
      </c>
      <c r="E581">
        <v>1099</v>
      </c>
      <c r="F581" s="5">
        <v>44388</v>
      </c>
      <c r="G581" s="2">
        <v>25</v>
      </c>
      <c r="H581" s="2" t="str">
        <f t="shared" si="54"/>
        <v>Shaun MILLER JR.high-jump</v>
      </c>
      <c r="I581" s="2">
        <f t="shared" si="55"/>
        <v>1099</v>
      </c>
      <c r="J581" s="136" cm="1">
        <f t="array" ref="J581">MAX(IF($H$3:$H$4000=$H581,$I$3:$I$4000))</f>
        <v>1099</v>
      </c>
      <c r="K581" s="2" t="str">
        <v>CAN</v>
      </c>
      <c r="L581" t="str">
        <v>Tom NEDOW</v>
      </c>
      <c r="M581" s="94" t="str">
        <v>discus-throw</v>
      </c>
      <c r="N581" s="94">
        <v>1998</v>
      </c>
      <c r="O581" s="94" t="str">
        <f t="shared" si="56"/>
        <v>Tom NEDOWdiscus-throw</v>
      </c>
      <c r="P581" s="2">
        <f t="shared" si="57"/>
        <v>945</v>
      </c>
      <c r="Q581" s="79">
        <f t="shared" si="58"/>
        <v>73</v>
      </c>
      <c r="R581" s="79" t="str">
        <f t="shared" si="59"/>
        <v/>
      </c>
    </row>
    <row r="582" spans="1:18" x14ac:dyDescent="0.2">
      <c r="A582" t="s">
        <v>1169</v>
      </c>
      <c r="B582" t="s">
        <v>4296</v>
      </c>
      <c r="C582" t="s">
        <v>41</v>
      </c>
      <c r="D582" s="5">
        <v>37973</v>
      </c>
      <c r="E582">
        <v>989</v>
      </c>
      <c r="F582" s="5">
        <v>44387</v>
      </c>
      <c r="G582" s="2">
        <v>60</v>
      </c>
      <c r="H582" s="2" t="str">
        <f t="shared" si="54"/>
        <v>Keyshawn STRACHANjavelin-throw</v>
      </c>
      <c r="I582" s="2">
        <f t="shared" si="55"/>
        <v>989</v>
      </c>
      <c r="J582" s="136" cm="1">
        <f t="array" ref="J582">MAX(IF($H$3:$H$4000=$H582,$I$3:$I$4000))</f>
        <v>1082</v>
      </c>
      <c r="K582" s="2" t="str">
        <v>CAN</v>
      </c>
      <c r="L582" t="str">
        <v>Tom NEDOW</v>
      </c>
      <c r="M582" s="94" t="str">
        <v>shot-put</v>
      </c>
      <c r="N582" s="94">
        <v>1998</v>
      </c>
      <c r="O582" s="94" t="str">
        <f t="shared" si="56"/>
        <v>Tom NEDOWshot-put</v>
      </c>
      <c r="P582" s="2">
        <f t="shared" si="57"/>
        <v>938</v>
      </c>
      <c r="Q582" s="79">
        <f t="shared" si="58"/>
        <v>88</v>
      </c>
      <c r="R582" s="79" t="str">
        <f t="shared" si="59"/>
        <v/>
      </c>
    </row>
    <row r="583" spans="1:18" x14ac:dyDescent="0.2">
      <c r="A583" t="s">
        <v>1169</v>
      </c>
      <c r="B583" t="s">
        <v>3880</v>
      </c>
      <c r="C583" t="s">
        <v>33</v>
      </c>
      <c r="D583" s="5">
        <v>34401</v>
      </c>
      <c r="E583">
        <v>1047</v>
      </c>
      <c r="F583" s="5">
        <v>44375</v>
      </c>
      <c r="G583" s="2">
        <v>85</v>
      </c>
      <c r="H583" s="2" t="str">
        <f t="shared" si="54"/>
        <v>Andre COLEBROOK400mh</v>
      </c>
      <c r="I583" s="2">
        <f t="shared" si="55"/>
        <v>1047</v>
      </c>
      <c r="J583" s="136" cm="1">
        <f t="array" ref="J583">MAX(IF($H$3:$H$4000=$H583,$I$3:$I$4000))</f>
        <v>1047</v>
      </c>
      <c r="K583" s="2" t="str">
        <v>CAN</v>
      </c>
      <c r="L583" t="str">
        <v>Mohammed AHMED</v>
      </c>
      <c r="M583" s="94" t="str">
        <v>10000m</v>
      </c>
      <c r="N583" s="94">
        <v>33243</v>
      </c>
      <c r="O583" s="94" t="str">
        <f t="shared" si="56"/>
        <v>Mohammed AHMED10000m</v>
      </c>
      <c r="P583" s="2">
        <f t="shared" si="57"/>
        <v>1268</v>
      </c>
      <c r="Q583" s="79">
        <f t="shared" si="58"/>
        <v>1</v>
      </c>
      <c r="R583" s="79" t="str">
        <f t="shared" si="59"/>
        <v/>
      </c>
    </row>
    <row r="584" spans="1:18" x14ac:dyDescent="0.2">
      <c r="A584" t="s">
        <v>1169</v>
      </c>
      <c r="B584" t="s">
        <v>4106</v>
      </c>
      <c r="C584" s="5" t="s">
        <v>40</v>
      </c>
      <c r="D584" s="5">
        <v>37589</v>
      </c>
      <c r="E584">
        <v>961</v>
      </c>
      <c r="F584" s="5">
        <v>44375</v>
      </c>
      <c r="G584" s="2">
        <v>57</v>
      </c>
      <c r="H584" s="2" t="str">
        <f t="shared" si="54"/>
        <v>Tarajh HUDSONdiscus-throw</v>
      </c>
      <c r="I584" s="2">
        <f t="shared" si="55"/>
        <v>961</v>
      </c>
      <c r="J584" s="136" cm="1">
        <f t="array" ref="J584">MAX(IF($H$3:$H$4000=$H584,$I$3:$I$4000))</f>
        <v>961</v>
      </c>
      <c r="K584" s="2" t="str">
        <v>CAN</v>
      </c>
      <c r="L584" t="str">
        <v>Luc BRUCHET</v>
      </c>
      <c r="M584" s="94" t="str">
        <v>10000m</v>
      </c>
      <c r="N584" s="94">
        <v>33292</v>
      </c>
      <c r="O584" s="94" t="str">
        <f t="shared" si="56"/>
        <v>Luc BRUCHET10000m</v>
      </c>
      <c r="P584" s="2">
        <f t="shared" si="57"/>
        <v>1138</v>
      </c>
      <c r="Q584" s="79">
        <f t="shared" si="58"/>
        <v>61</v>
      </c>
      <c r="R584" s="79" t="str">
        <f t="shared" si="59"/>
        <v/>
      </c>
    </row>
    <row r="585" spans="1:18" x14ac:dyDescent="0.2">
      <c r="A585" t="s">
        <v>1169</v>
      </c>
      <c r="B585" t="s">
        <v>3356</v>
      </c>
      <c r="C585" s="5" t="s">
        <v>25</v>
      </c>
      <c r="D585" s="5">
        <v>34605</v>
      </c>
      <c r="E585">
        <v>1118</v>
      </c>
      <c r="F585" s="5">
        <v>44374</v>
      </c>
      <c r="G585" s="2">
        <v>55</v>
      </c>
      <c r="H585" s="2" t="str">
        <f t="shared" si="54"/>
        <v>Teray SMITH200m</v>
      </c>
      <c r="I585" s="2">
        <f t="shared" si="55"/>
        <v>1118</v>
      </c>
      <c r="J585" s="136" cm="1">
        <f t="array" ref="J585">MAX(IF($H$3:$H$4000=$H585,$I$3:$I$4000))</f>
        <v>1118</v>
      </c>
      <c r="K585" s="2" t="str">
        <v>CAN</v>
      </c>
      <c r="L585" t="str">
        <v>Camron HERRON</v>
      </c>
      <c r="M585" s="94" t="str">
        <v>800m</v>
      </c>
      <c r="N585" s="94">
        <v>0</v>
      </c>
      <c r="O585" s="94" t="str">
        <f t="shared" si="56"/>
        <v>Camron HERRON800m</v>
      </c>
      <c r="P585" s="2">
        <f t="shared" si="57"/>
        <v>1028</v>
      </c>
      <c r="Q585" s="79">
        <f t="shared" si="58"/>
        <v>154</v>
      </c>
      <c r="R585" s="79" t="str">
        <f t="shared" si="59"/>
        <v/>
      </c>
    </row>
    <row r="586" spans="1:18" x14ac:dyDescent="0.2">
      <c r="A586" t="s">
        <v>1169</v>
      </c>
      <c r="B586" t="s">
        <v>3790</v>
      </c>
      <c r="C586" s="5" t="s">
        <v>31</v>
      </c>
      <c r="D586" s="5">
        <v>35548</v>
      </c>
      <c r="E586">
        <v>1043</v>
      </c>
      <c r="F586" s="5">
        <v>44374</v>
      </c>
      <c r="G586" s="2">
        <v>67</v>
      </c>
      <c r="H586" s="2" t="str">
        <f t="shared" si="54"/>
        <v>Ken MULLINGS110mh</v>
      </c>
      <c r="I586" s="2">
        <f t="shared" si="55"/>
        <v>1043</v>
      </c>
      <c r="J586" s="136" cm="1">
        <f t="array" ref="J586">MAX(IF($H$3:$H$4000=$H586,$I$3:$I$4000))</f>
        <v>1043</v>
      </c>
      <c r="K586" s="2" t="str">
        <v>CAN</v>
      </c>
      <c r="L586" t="str">
        <v>Eamonn KICHUK</v>
      </c>
      <c r="M586" s="94" t="str">
        <v>800m</v>
      </c>
      <c r="N586" s="94">
        <v>34442</v>
      </c>
      <c r="O586" s="94" t="str">
        <f t="shared" si="56"/>
        <v>Eamonn KICHUK800m</v>
      </c>
      <c r="P586" s="2">
        <f t="shared" si="57"/>
        <v>1024</v>
      </c>
      <c r="Q586" s="79">
        <f t="shared" si="58"/>
        <v>158</v>
      </c>
      <c r="R586" s="79" t="str">
        <f t="shared" si="59"/>
        <v/>
      </c>
    </row>
    <row r="587" spans="1:18" x14ac:dyDescent="0.2">
      <c r="A587" t="s">
        <v>1169</v>
      </c>
      <c r="B587" t="s">
        <v>3966</v>
      </c>
      <c r="C587" s="5" t="s">
        <v>38</v>
      </c>
      <c r="D587" s="5">
        <v>36028</v>
      </c>
      <c r="E587">
        <v>1104</v>
      </c>
      <c r="F587" s="5">
        <v>44374</v>
      </c>
      <c r="G587" s="2">
        <v>18</v>
      </c>
      <c r="H587" s="2" t="str">
        <f t="shared" si="54"/>
        <v>Tamar GREENEtriple-jump</v>
      </c>
      <c r="I587" s="2">
        <f t="shared" si="55"/>
        <v>1104</v>
      </c>
      <c r="J587" s="136" cm="1">
        <f t="array" ref="J587">MAX(IF($H$3:$H$4000=$H587,$I$3:$I$4000))</f>
        <v>1104</v>
      </c>
      <c r="K587" s="2" t="str">
        <v>CAN</v>
      </c>
      <c r="L587" t="str">
        <v>Abdullahi HASSAN</v>
      </c>
      <c r="M587" s="94" t="str">
        <v>800m</v>
      </c>
      <c r="N587" s="94">
        <v>37465</v>
      </c>
      <c r="O587" s="94" t="str">
        <f t="shared" si="56"/>
        <v>Abdullahi HASSAN800m</v>
      </c>
      <c r="P587" s="2">
        <f t="shared" si="57"/>
        <v>1138</v>
      </c>
      <c r="Q587" s="79">
        <f t="shared" si="58"/>
        <v>45</v>
      </c>
      <c r="R587" s="79" t="str">
        <f t="shared" si="59"/>
        <v/>
      </c>
    </row>
    <row r="588" spans="1:18" x14ac:dyDescent="0.2">
      <c r="A588" t="s">
        <v>1169</v>
      </c>
      <c r="B588" t="s">
        <v>3972</v>
      </c>
      <c r="C588" t="s">
        <v>38</v>
      </c>
      <c r="D588" s="5">
        <v>34403</v>
      </c>
      <c r="E588">
        <v>1064</v>
      </c>
      <c r="F588" s="5">
        <v>44374</v>
      </c>
      <c r="G588" s="2">
        <v>35</v>
      </c>
      <c r="H588" s="2" t="str">
        <f t="shared" si="54"/>
        <v>Latario COLLIE-MINNStriple-jump</v>
      </c>
      <c r="I588" s="2">
        <f t="shared" si="55"/>
        <v>1064</v>
      </c>
      <c r="J588" s="136" cm="1">
        <f t="array" ref="J588">MAX(IF($H$3:$H$4000=$H588,$I$3:$I$4000))</f>
        <v>1064</v>
      </c>
      <c r="K588" s="2" t="str">
        <v>CAN</v>
      </c>
      <c r="L588" t="str">
        <v>Olivier DESMEULES</v>
      </c>
      <c r="M588" s="94" t="str">
        <v>800m</v>
      </c>
      <c r="N588" s="94">
        <v>36652</v>
      </c>
      <c r="O588" s="94" t="str">
        <f t="shared" si="56"/>
        <v>Olivier DESMEULES800m</v>
      </c>
      <c r="P588" s="2">
        <f t="shared" si="57"/>
        <v>1076</v>
      </c>
      <c r="Q588" s="79">
        <f t="shared" si="58"/>
        <v>118</v>
      </c>
      <c r="R588" s="79" t="str">
        <f t="shared" si="59"/>
        <v/>
      </c>
    </row>
    <row r="589" spans="1:18" x14ac:dyDescent="0.2">
      <c r="A589" t="s">
        <v>1169</v>
      </c>
      <c r="B589" t="s">
        <v>3790</v>
      </c>
      <c r="C589" t="s">
        <v>44</v>
      </c>
      <c r="D589" s="5">
        <v>35548</v>
      </c>
      <c r="E589">
        <v>1085</v>
      </c>
      <c r="F589" s="5">
        <v>44374</v>
      </c>
      <c r="G589" s="2">
        <v>8</v>
      </c>
      <c r="H589" s="2" t="str">
        <f t="shared" si="54"/>
        <v>Ken MULLINGSdecathlon</v>
      </c>
      <c r="I589" s="2">
        <f t="shared" si="55"/>
        <v>1085</v>
      </c>
      <c r="J589" s="136" cm="1">
        <f t="array" ref="J589">MAX(IF($H$3:$H$4000=$H589,$I$3:$I$4000))</f>
        <v>1085</v>
      </c>
      <c r="K589" s="2" t="str">
        <v>CAN</v>
      </c>
      <c r="L589" t="str">
        <v>Evan DUNFEE</v>
      </c>
      <c r="M589" s="94" t="str">
        <v>20km-race-walking</v>
      </c>
      <c r="N589" s="94">
        <v>33144</v>
      </c>
      <c r="O589" s="94" t="str">
        <f t="shared" si="56"/>
        <v>Evan DUNFEE20km-race-walking</v>
      </c>
      <c r="P589" s="2">
        <f t="shared" si="57"/>
        <v>1186</v>
      </c>
      <c r="Q589" s="79">
        <f t="shared" si="58"/>
        <v>1</v>
      </c>
      <c r="R589" s="79" t="str">
        <f t="shared" si="59"/>
        <v/>
      </c>
    </row>
    <row r="590" spans="1:18" x14ac:dyDescent="0.2">
      <c r="A590" t="s">
        <v>1169</v>
      </c>
      <c r="B590" t="s">
        <v>3354</v>
      </c>
      <c r="C590" s="5" t="s">
        <v>26</v>
      </c>
      <c r="D590" s="5">
        <v>37624</v>
      </c>
      <c r="E590">
        <v>1124</v>
      </c>
      <c r="F590" s="5">
        <v>44373</v>
      </c>
      <c r="G590" s="2">
        <v>44</v>
      </c>
      <c r="H590" s="2" t="str">
        <f t="shared" si="54"/>
        <v>Wendell MILLER400m</v>
      </c>
      <c r="I590" s="2">
        <f t="shared" si="55"/>
        <v>1124</v>
      </c>
      <c r="J590" s="136" cm="1">
        <f t="array" ref="J590">MAX(IF($H$3:$H$4000=$H590,$I$3:$I$4000))</f>
        <v>1124</v>
      </c>
      <c r="K590" s="2" t="str">
        <v>CAN</v>
      </c>
      <c r="L590" t="str">
        <v>Jerome BLAKE</v>
      </c>
      <c r="M590" s="94" t="str">
        <v>200m</v>
      </c>
      <c r="N590" s="94">
        <v>34929</v>
      </c>
      <c r="O590" s="94" t="str">
        <f t="shared" si="56"/>
        <v>Jerome BLAKE200m</v>
      </c>
      <c r="P590" s="2">
        <f t="shared" si="57"/>
        <v>1189</v>
      </c>
      <c r="Q590" s="79">
        <f t="shared" si="58"/>
        <v>11</v>
      </c>
      <c r="R590" s="79" t="str">
        <f t="shared" si="59"/>
        <v/>
      </c>
    </row>
    <row r="591" spans="1:18" x14ac:dyDescent="0.2">
      <c r="A591" t="s">
        <v>1169</v>
      </c>
      <c r="B591" t="s">
        <v>3962</v>
      </c>
      <c r="C591" s="5" t="s">
        <v>38</v>
      </c>
      <c r="D591" s="5">
        <v>35363</v>
      </c>
      <c r="E591">
        <v>1120</v>
      </c>
      <c r="F591" s="5">
        <v>44359</v>
      </c>
      <c r="G591" s="2">
        <v>12</v>
      </c>
      <c r="H591" s="2" t="str">
        <f t="shared" ref="H591:H622" si="60">B591&amp;C591</f>
        <v>Kaiwan CULMERtriple-jump</v>
      </c>
      <c r="I591" s="2">
        <f t="shared" ref="I591:I622" si="61">E591</f>
        <v>1120</v>
      </c>
      <c r="J591" s="136" cm="1">
        <f t="array" ref="J591">MAX(IF($H$3:$H$4000=$H591,$I$3:$I$4000))</f>
        <v>1120</v>
      </c>
      <c r="K591" s="2" t="str">
        <v>CAN</v>
      </c>
      <c r="L591" t="str">
        <v>Michael ROTH</v>
      </c>
      <c r="M591" s="94" t="str">
        <v>400m</v>
      </c>
      <c r="N591" s="94">
        <v>37337</v>
      </c>
      <c r="O591" s="94" t="str">
        <f t="shared" si="56"/>
        <v>Michael ROTH400m</v>
      </c>
      <c r="P591" s="2">
        <f t="shared" si="57"/>
        <v>1105</v>
      </c>
      <c r="Q591" s="79">
        <f t="shared" si="58"/>
        <v>74</v>
      </c>
      <c r="R591" s="79" t="str">
        <f t="shared" si="59"/>
        <v/>
      </c>
    </row>
    <row r="592" spans="1:18" x14ac:dyDescent="0.2">
      <c r="A592" t="s">
        <v>1169</v>
      </c>
      <c r="B592" t="s">
        <v>4454</v>
      </c>
      <c r="C592" t="s">
        <v>35</v>
      </c>
      <c r="D592" s="5">
        <v>30864</v>
      </c>
      <c r="E592">
        <v>1161</v>
      </c>
      <c r="F592" s="5">
        <v>44359</v>
      </c>
      <c r="G592" s="2">
        <v>6</v>
      </c>
      <c r="H592" s="2" t="str">
        <f t="shared" si="60"/>
        <v>Donald THOMAShigh-jump</v>
      </c>
      <c r="I592" s="2">
        <f t="shared" si="61"/>
        <v>1161</v>
      </c>
      <c r="J592" s="136" cm="1">
        <f t="array" ref="J592">MAX(IF($H$3:$H$4000=$H592,$I$3:$I$4000))</f>
        <v>1161</v>
      </c>
      <c r="K592" s="2" t="str">
        <v>CAN</v>
      </c>
      <c r="L592" t="str">
        <v>Mohammed AHMED</v>
      </c>
      <c r="M592" s="94" t="str">
        <v>1500m</v>
      </c>
      <c r="N592" s="94">
        <v>33243</v>
      </c>
      <c r="O592" s="94" t="str">
        <f t="shared" si="56"/>
        <v>Mohammed AHMED1500m</v>
      </c>
      <c r="P592" s="2">
        <f t="shared" si="57"/>
        <v>1130</v>
      </c>
      <c r="Q592" s="79">
        <f t="shared" si="58"/>
        <v>48</v>
      </c>
      <c r="R592" s="79" t="str">
        <f t="shared" si="59"/>
        <v/>
      </c>
    </row>
    <row r="593" spans="1:18" x14ac:dyDescent="0.2">
      <c r="A593" t="s">
        <v>1169</v>
      </c>
      <c r="B593" t="s">
        <v>3919</v>
      </c>
      <c r="C593" s="5" t="s">
        <v>37</v>
      </c>
      <c r="D593" s="5">
        <v>35953</v>
      </c>
      <c r="E593">
        <v>1099</v>
      </c>
      <c r="F593" s="5">
        <v>44358</v>
      </c>
      <c r="G593" s="2">
        <v>43</v>
      </c>
      <c r="H593" s="2" t="str">
        <f t="shared" si="60"/>
        <v>Holland MARTINlong-jump</v>
      </c>
      <c r="I593" s="2">
        <f t="shared" si="61"/>
        <v>1099</v>
      </c>
      <c r="J593" s="136" cm="1">
        <f t="array" ref="J593">MAX(IF($H$3:$H$4000=$H593,$I$3:$I$4000))</f>
        <v>1099</v>
      </c>
      <c r="K593" s="2" t="str">
        <v>CAN</v>
      </c>
      <c r="L593" t="str">
        <v>Jerome BLAKE</v>
      </c>
      <c r="M593" s="94" t="str">
        <v>100m</v>
      </c>
      <c r="N593" s="94">
        <v>34929</v>
      </c>
      <c r="O593" s="94" t="str">
        <f t="shared" si="56"/>
        <v>Jerome BLAKE100m</v>
      </c>
      <c r="P593" s="2">
        <f t="shared" si="57"/>
        <v>1188</v>
      </c>
      <c r="Q593" s="79">
        <f t="shared" si="58"/>
        <v>21</v>
      </c>
      <c r="R593" s="79" t="str">
        <f t="shared" si="59"/>
        <v/>
      </c>
    </row>
    <row r="594" spans="1:18" x14ac:dyDescent="0.2">
      <c r="A594" t="s">
        <v>1169</v>
      </c>
      <c r="B594" t="s">
        <v>4471</v>
      </c>
      <c r="C594" t="s">
        <v>35</v>
      </c>
      <c r="D594" s="5">
        <v>30481</v>
      </c>
      <c r="E594">
        <v>1090</v>
      </c>
      <c r="F594" s="5">
        <v>44349</v>
      </c>
      <c r="G594" s="2">
        <v>27</v>
      </c>
      <c r="H594" s="2" t="str">
        <f t="shared" si="60"/>
        <v>Trevor BARRYhigh-jump</v>
      </c>
      <c r="I594" s="2">
        <f t="shared" si="61"/>
        <v>1090</v>
      </c>
      <c r="J594" s="136" cm="1">
        <f t="array" ref="J594">MAX(IF($H$3:$H$4000=$H594,$I$3:$I$4000))</f>
        <v>1090</v>
      </c>
      <c r="K594" s="2" t="str">
        <v>CAN</v>
      </c>
      <c r="L594" t="str">
        <v>Jared SKEATH</v>
      </c>
      <c r="M594" s="94" t="str">
        <v>hammer-throw</v>
      </c>
      <c r="N594" s="94">
        <v>1994</v>
      </c>
      <c r="O594" s="94" t="str">
        <f t="shared" si="56"/>
        <v>Jared SKEATHhammer-throw</v>
      </c>
      <c r="P594" s="2">
        <f t="shared" si="57"/>
        <v>971</v>
      </c>
      <c r="Q594" s="79">
        <f t="shared" si="58"/>
        <v>40</v>
      </c>
      <c r="R594" s="79" t="str">
        <f t="shared" si="59"/>
        <v/>
      </c>
    </row>
    <row r="595" spans="1:18" x14ac:dyDescent="0.2">
      <c r="A595" t="s">
        <v>1169</v>
      </c>
      <c r="B595" t="s">
        <v>3344</v>
      </c>
      <c r="C595" s="5" t="s">
        <v>25</v>
      </c>
      <c r="D595" s="5">
        <v>37568</v>
      </c>
      <c r="E595">
        <v>1164</v>
      </c>
      <c r="F595" s="5">
        <v>44345</v>
      </c>
      <c r="G595" s="2">
        <v>26</v>
      </c>
      <c r="H595" s="2" t="str">
        <f t="shared" si="60"/>
        <v>Terrence JONES200m</v>
      </c>
      <c r="I595" s="2">
        <f t="shared" si="61"/>
        <v>1164</v>
      </c>
      <c r="J595" s="136" cm="1">
        <f t="array" ref="J595">MAX(IF($H$3:$H$4000=$H595,$I$3:$I$4000))</f>
        <v>1164</v>
      </c>
      <c r="K595" s="2" t="str">
        <v>CAN</v>
      </c>
      <c r="L595" t="str">
        <v>David FOLEY</v>
      </c>
      <c r="M595" s="94" t="str">
        <v>pole-vault</v>
      </c>
      <c r="N595" s="94">
        <v>30739</v>
      </c>
      <c r="O595" s="94" t="str">
        <f t="shared" si="56"/>
        <v>David FOLEYpole-vault</v>
      </c>
      <c r="P595" s="2">
        <f t="shared" si="57"/>
        <v>926</v>
      </c>
      <c r="Q595" s="79">
        <f t="shared" si="58"/>
        <v>85</v>
      </c>
      <c r="R595" s="79" t="str">
        <f t="shared" si="59"/>
        <v/>
      </c>
    </row>
    <row r="596" spans="1:18" x14ac:dyDescent="0.2">
      <c r="A596" t="s">
        <v>1169</v>
      </c>
      <c r="B596" t="s">
        <v>5377</v>
      </c>
      <c r="C596" s="5" t="s">
        <v>38</v>
      </c>
      <c r="D596" s="5">
        <v>35277</v>
      </c>
      <c r="E596">
        <v>1064</v>
      </c>
      <c r="F596" s="5">
        <v>44344</v>
      </c>
      <c r="G596" s="2">
        <v>35</v>
      </c>
      <c r="H596" s="2" t="str">
        <f t="shared" si="60"/>
        <v>LaQuan NAIRNtriple-jump</v>
      </c>
      <c r="I596" s="2">
        <f t="shared" si="61"/>
        <v>1064</v>
      </c>
      <c r="J596" s="136" cm="1">
        <f t="array" ref="J596">MAX(IF($H$3:$H$4000=$H596,$I$3:$I$4000))</f>
        <v>1064</v>
      </c>
      <c r="K596" s="2" t="str">
        <v>CAN</v>
      </c>
      <c r="L596" t="str">
        <v>Mike RANSKY</v>
      </c>
      <c r="M596" s="94" t="str">
        <v>discus-throw</v>
      </c>
      <c r="N596" s="94">
        <v>25867</v>
      </c>
      <c r="O596" s="94" t="str">
        <f t="shared" si="56"/>
        <v>Mike RANSKYdiscus-throw</v>
      </c>
      <c r="P596" s="2">
        <f t="shared" si="57"/>
        <v>976</v>
      </c>
      <c r="Q596" s="79">
        <f t="shared" si="58"/>
        <v>53</v>
      </c>
      <c r="R596" s="79" t="str">
        <f t="shared" si="59"/>
        <v/>
      </c>
    </row>
    <row r="597" spans="1:18" x14ac:dyDescent="0.2">
      <c r="A597" t="s">
        <v>1169</v>
      </c>
      <c r="B597" t="s">
        <v>4462</v>
      </c>
      <c r="C597" s="5" t="s">
        <v>35</v>
      </c>
      <c r="D597" s="5">
        <v>32387</v>
      </c>
      <c r="E597">
        <v>1126</v>
      </c>
      <c r="F597" s="5">
        <v>44344</v>
      </c>
      <c r="G597" s="2">
        <v>16</v>
      </c>
      <c r="H597" s="2" t="str">
        <f t="shared" si="60"/>
        <v>Jamal WILSONhigh-jump</v>
      </c>
      <c r="I597" s="2">
        <f t="shared" si="61"/>
        <v>1126</v>
      </c>
      <c r="J597" s="136" cm="1">
        <f t="array" ref="J597">MAX(IF($H$3:$H$4000=$H597,$I$3:$I$4000))</f>
        <v>1126</v>
      </c>
      <c r="K597" s="2" t="str">
        <v>CAN</v>
      </c>
      <c r="L597" t="str">
        <v>Adam W. OSBORNE</v>
      </c>
      <c r="M597" s="94" t="str">
        <v>pole-vault</v>
      </c>
      <c r="N597" s="94">
        <v>1993</v>
      </c>
      <c r="O597" s="94" t="str">
        <f t="shared" si="56"/>
        <v>Adam W. OSBORNEpole-vault</v>
      </c>
      <c r="P597" s="2">
        <f t="shared" si="57"/>
        <v>913</v>
      </c>
      <c r="Q597" s="79">
        <f t="shared" si="58"/>
        <v>93</v>
      </c>
      <c r="R597" s="79" t="str">
        <f t="shared" si="59"/>
        <v/>
      </c>
    </row>
    <row r="598" spans="1:18" x14ac:dyDescent="0.2">
      <c r="A598" t="s">
        <v>1169</v>
      </c>
      <c r="B598" t="s">
        <v>4482</v>
      </c>
      <c r="C598" s="5" t="s">
        <v>35</v>
      </c>
      <c r="D598" s="5">
        <v>36236</v>
      </c>
      <c r="E598">
        <v>1055</v>
      </c>
      <c r="F598" s="5">
        <v>44344</v>
      </c>
      <c r="G598" s="2">
        <v>45</v>
      </c>
      <c r="H598" s="2" t="str">
        <f t="shared" si="60"/>
        <v>Jyles ETIENNEhigh-jump</v>
      </c>
      <c r="I598" s="2">
        <f t="shared" si="61"/>
        <v>1055</v>
      </c>
      <c r="J598" s="136" cm="1">
        <f t="array" ref="J598">MAX(IF($H$3:$H$4000=$H598,$I$3:$I$4000))</f>
        <v>1055</v>
      </c>
      <c r="K598" s="2" t="str">
        <v>CAN</v>
      </c>
      <c r="L598" t="str">
        <v>Damian WARNER</v>
      </c>
      <c r="M598" s="94" t="str">
        <v>pole-vault</v>
      </c>
      <c r="N598" s="94">
        <v>32816</v>
      </c>
      <c r="O598" s="94" t="str">
        <f t="shared" si="56"/>
        <v>Damian WARNERpole-vault</v>
      </c>
      <c r="P598" s="2">
        <f t="shared" si="57"/>
        <v>967</v>
      </c>
      <c r="Q598" s="79">
        <f t="shared" si="58"/>
        <v>55</v>
      </c>
      <c r="R598" s="79" t="str">
        <f t="shared" si="59"/>
        <v/>
      </c>
    </row>
    <row r="599" spans="1:18" x14ac:dyDescent="0.2">
      <c r="A599" t="s">
        <v>1169</v>
      </c>
      <c r="B599" t="s">
        <v>3297</v>
      </c>
      <c r="C599" s="5" t="s">
        <v>2</v>
      </c>
      <c r="D599" s="5">
        <v>35560</v>
      </c>
      <c r="E599">
        <v>1145</v>
      </c>
      <c r="F599" s="5">
        <v>44342</v>
      </c>
      <c r="G599" s="2">
        <v>51</v>
      </c>
      <c r="H599" s="2" t="str">
        <f t="shared" si="60"/>
        <v>Samson COLEBROOKE100m</v>
      </c>
      <c r="I599" s="2">
        <f t="shared" si="61"/>
        <v>1145</v>
      </c>
      <c r="J599" s="136" cm="1">
        <f t="array" ref="J599">MAX(IF($H$3:$H$4000=$H599,$I$3:$I$4000))</f>
        <v>1145</v>
      </c>
      <c r="K599" s="2" t="str">
        <v>CAN</v>
      </c>
      <c r="L599" t="str">
        <v>Damian WARNER</v>
      </c>
      <c r="M599" s="94" t="str">
        <v>decathlon</v>
      </c>
      <c r="N599" s="94">
        <v>32816</v>
      </c>
      <c r="O599" s="94" t="str">
        <f t="shared" si="56"/>
        <v>Damian WARNERdecathlon</v>
      </c>
      <c r="P599" s="2">
        <f t="shared" si="57"/>
        <v>1285</v>
      </c>
      <c r="Q599" s="79">
        <f t="shared" si="58"/>
        <v>1</v>
      </c>
      <c r="R599" s="79" t="str">
        <f t="shared" si="59"/>
        <v/>
      </c>
    </row>
    <row r="600" spans="1:18" x14ac:dyDescent="0.2">
      <c r="A600" t="s">
        <v>1169</v>
      </c>
      <c r="B600" t="s">
        <v>3762</v>
      </c>
      <c r="C600" s="5" t="s">
        <v>31</v>
      </c>
      <c r="D600" s="5">
        <v>35541</v>
      </c>
      <c r="E600">
        <v>1115</v>
      </c>
      <c r="F600" s="5">
        <v>44332</v>
      </c>
      <c r="G600" s="2">
        <v>32</v>
      </c>
      <c r="H600" s="2" t="str">
        <f t="shared" si="60"/>
        <v>Shakeem HALL-SMITH110mh</v>
      </c>
      <c r="I600" s="2">
        <f t="shared" si="61"/>
        <v>1115</v>
      </c>
      <c r="J600" s="136" cm="1">
        <f t="array" ref="J600">MAX(IF($H$3:$H$4000=$H600,$I$3:$I$4000))</f>
        <v>1115</v>
      </c>
      <c r="K600" s="2" t="str">
        <v>CAN</v>
      </c>
      <c r="L600" t="str">
        <v>Pierce LEPAGE</v>
      </c>
      <c r="M600" s="94" t="str">
        <v>decathlon</v>
      </c>
      <c r="N600" s="94">
        <v>35086</v>
      </c>
      <c r="O600" s="94" t="str">
        <f t="shared" si="56"/>
        <v>Pierce LEPAGEdecathlon</v>
      </c>
      <c r="P600" s="2">
        <f t="shared" si="57"/>
        <v>1220</v>
      </c>
      <c r="Q600" s="79">
        <f t="shared" si="58"/>
        <v>3</v>
      </c>
      <c r="R600" s="79" t="str">
        <f t="shared" si="59"/>
        <v/>
      </c>
    </row>
    <row r="601" spans="1:18" x14ac:dyDescent="0.2">
      <c r="A601" t="s">
        <v>1169</v>
      </c>
      <c r="B601" t="s">
        <v>3762</v>
      </c>
      <c r="C601" s="5" t="s">
        <v>33</v>
      </c>
      <c r="D601" s="5">
        <v>35541</v>
      </c>
      <c r="E601">
        <v>1139</v>
      </c>
      <c r="F601" s="5">
        <v>44332</v>
      </c>
      <c r="G601" s="2">
        <v>21</v>
      </c>
      <c r="H601" s="2" t="str">
        <f t="shared" si="60"/>
        <v>Shakeem HALL-SMITH400mh</v>
      </c>
      <c r="I601" s="2">
        <f t="shared" si="61"/>
        <v>1139</v>
      </c>
      <c r="J601" s="136" cm="1">
        <f t="array" ref="J601">MAX(IF($H$3:$H$4000=$H601,$I$3:$I$4000))</f>
        <v>1139</v>
      </c>
      <c r="K601" s="2" t="str">
        <v>CAN</v>
      </c>
      <c r="L601" t="str">
        <v>Damian WARNER</v>
      </c>
      <c r="M601" s="94" t="str">
        <v>100m</v>
      </c>
      <c r="N601" s="94">
        <v>32816</v>
      </c>
      <c r="O601" s="94" t="str">
        <f t="shared" si="56"/>
        <v>Damian WARNER100m</v>
      </c>
      <c r="P601" s="2">
        <f t="shared" si="57"/>
        <v>1165</v>
      </c>
      <c r="Q601" s="79">
        <f t="shared" si="58"/>
        <v>28</v>
      </c>
      <c r="R601" s="79" t="str">
        <f t="shared" si="59"/>
        <v/>
      </c>
    </row>
    <row r="602" spans="1:18" x14ac:dyDescent="0.2">
      <c r="A602" t="s">
        <v>1169</v>
      </c>
      <c r="B602" t="s">
        <v>3297</v>
      </c>
      <c r="C602" s="5" t="s">
        <v>25</v>
      </c>
      <c r="D602" s="5">
        <v>35560</v>
      </c>
      <c r="E602">
        <v>1102</v>
      </c>
      <c r="F602" s="5">
        <v>44330</v>
      </c>
      <c r="G602" s="2">
        <v>76</v>
      </c>
      <c r="H602" s="2" t="str">
        <f t="shared" si="60"/>
        <v>Samson COLEBROOKE200m</v>
      </c>
      <c r="I602" s="2">
        <f t="shared" si="61"/>
        <v>1102</v>
      </c>
      <c r="J602" s="136" cm="1">
        <f t="array" ref="J602">MAX(IF($H$3:$H$4000=$H602,$I$3:$I$4000))</f>
        <v>1102</v>
      </c>
      <c r="K602" s="2" t="str">
        <v>CAN</v>
      </c>
      <c r="L602" t="str">
        <v>Andre DE GRASSE</v>
      </c>
      <c r="M602" s="94" t="str">
        <v>200m</v>
      </c>
      <c r="N602" s="94">
        <v>34648</v>
      </c>
      <c r="O602" s="94" t="str">
        <f t="shared" si="56"/>
        <v>Andre DE GRASSE200m</v>
      </c>
      <c r="P602" s="2">
        <f t="shared" si="57"/>
        <v>1284</v>
      </c>
      <c r="Q602" s="79">
        <f t="shared" si="58"/>
        <v>1</v>
      </c>
      <c r="R602" s="79" t="str">
        <f t="shared" si="59"/>
        <v/>
      </c>
    </row>
    <row r="603" spans="1:18" x14ac:dyDescent="0.2">
      <c r="A603" t="s">
        <v>1169</v>
      </c>
      <c r="B603" t="s">
        <v>5377</v>
      </c>
      <c r="C603" s="5" t="s">
        <v>37</v>
      </c>
      <c r="D603" s="5">
        <v>35277</v>
      </c>
      <c r="E603">
        <v>1146</v>
      </c>
      <c r="F603" s="5">
        <v>44330</v>
      </c>
      <c r="G603" s="2">
        <v>12</v>
      </c>
      <c r="H603" s="2" t="str">
        <f t="shared" si="60"/>
        <v>LaQuan NAIRNlong-jump</v>
      </c>
      <c r="I603" s="2">
        <f t="shared" si="61"/>
        <v>1146</v>
      </c>
      <c r="J603" s="136" cm="1">
        <f t="array" ref="J603">MAX(IF($H$3:$H$4000=$H603,$I$3:$I$4000))</f>
        <v>1146</v>
      </c>
      <c r="K603" s="2" t="str">
        <v>CAN</v>
      </c>
      <c r="L603" t="str">
        <v>Pierce LEPAGE</v>
      </c>
      <c r="M603" s="94" t="str">
        <v>long-jump</v>
      </c>
      <c r="N603" s="94">
        <v>35086</v>
      </c>
      <c r="O603" s="94" t="str">
        <f t="shared" si="56"/>
        <v>Pierce LEPAGElong-jump</v>
      </c>
      <c r="P603" s="2">
        <f t="shared" si="57"/>
        <v>1062</v>
      </c>
      <c r="Q603" s="79">
        <f t="shared" si="58"/>
        <v>83</v>
      </c>
      <c r="R603" s="79" t="str">
        <f t="shared" si="59"/>
        <v/>
      </c>
    </row>
    <row r="604" spans="1:18" x14ac:dyDescent="0.2">
      <c r="A604" t="s">
        <v>1169</v>
      </c>
      <c r="B604" t="s">
        <v>3775</v>
      </c>
      <c r="C604" s="5" t="s">
        <v>31</v>
      </c>
      <c r="D604" s="5">
        <v>36921</v>
      </c>
      <c r="E604">
        <v>1075</v>
      </c>
      <c r="F604" s="5">
        <v>44323</v>
      </c>
      <c r="G604" s="2">
        <v>47</v>
      </c>
      <c r="H604" s="2" t="str">
        <f t="shared" si="60"/>
        <v>Jahmaal WILSON110mh</v>
      </c>
      <c r="I604" s="2">
        <f t="shared" si="61"/>
        <v>1075</v>
      </c>
      <c r="J604" s="136" cm="1">
        <f t="array" ref="J604">MAX(IF($H$3:$H$4000=$H604,$I$3:$I$4000))</f>
        <v>1075</v>
      </c>
      <c r="K604" s="2" t="str">
        <v>CAN</v>
      </c>
      <c r="L604" t="str">
        <v>Aaron BROWN</v>
      </c>
      <c r="M604" s="94" t="str">
        <v>200m</v>
      </c>
      <c r="N604" s="94">
        <v>33751</v>
      </c>
      <c r="O604" s="94" t="str">
        <f t="shared" si="56"/>
        <v>Aaron BROWN200m</v>
      </c>
      <c r="P604" s="2">
        <f t="shared" si="57"/>
        <v>1224</v>
      </c>
      <c r="Q604" s="79">
        <f t="shared" si="58"/>
        <v>3</v>
      </c>
      <c r="R604" s="79" t="str">
        <f t="shared" si="59"/>
        <v/>
      </c>
    </row>
    <row r="605" spans="1:18" x14ac:dyDescent="0.2">
      <c r="A605" t="s">
        <v>1169</v>
      </c>
      <c r="B605" t="s">
        <v>3357</v>
      </c>
      <c r="C605" s="5" t="s">
        <v>25</v>
      </c>
      <c r="D605" s="5">
        <v>35186</v>
      </c>
      <c r="E605">
        <v>1112</v>
      </c>
      <c r="F605" s="5">
        <v>44296</v>
      </c>
      <c r="G605" s="2">
        <v>58</v>
      </c>
      <c r="H605" s="2" t="str">
        <f t="shared" si="60"/>
        <v>Ian KERR200m</v>
      </c>
      <c r="I605" s="2">
        <f t="shared" si="61"/>
        <v>1112</v>
      </c>
      <c r="J605" s="136" cm="1">
        <f t="array" ref="J605">MAX(IF($H$3:$H$4000=$H605,$I$3:$I$4000))</f>
        <v>1112</v>
      </c>
      <c r="K605" s="2" t="str">
        <v>CAN</v>
      </c>
      <c r="L605" t="str">
        <v>Andre DE GRASSE</v>
      </c>
      <c r="M605" s="94" t="str">
        <v>100m</v>
      </c>
      <c r="N605" s="94">
        <v>34648</v>
      </c>
      <c r="O605" s="94" t="str">
        <f t="shared" si="56"/>
        <v>Andre DE GRASSE100m</v>
      </c>
      <c r="P605" s="2">
        <f t="shared" si="57"/>
        <v>1245</v>
      </c>
      <c r="Q605" s="79">
        <f t="shared" si="58"/>
        <v>3</v>
      </c>
      <c r="R605" s="79" t="str">
        <f t="shared" si="59"/>
        <v/>
      </c>
    </row>
    <row r="606" spans="1:18" x14ac:dyDescent="0.2">
      <c r="A606" t="s">
        <v>1169</v>
      </c>
      <c r="B606" t="s">
        <v>3765</v>
      </c>
      <c r="C606" s="5" t="s">
        <v>31</v>
      </c>
      <c r="D606" s="5">
        <v>35339</v>
      </c>
      <c r="E606">
        <v>1101</v>
      </c>
      <c r="F606" s="5">
        <v>44296</v>
      </c>
      <c r="G606" s="2">
        <v>35</v>
      </c>
      <c r="H606" s="2" t="str">
        <f t="shared" si="60"/>
        <v>Xavier COAKLEY110mh</v>
      </c>
      <c r="I606" s="2">
        <f t="shared" si="61"/>
        <v>1101</v>
      </c>
      <c r="J606" s="136" cm="1">
        <f t="array" ref="J606">MAX(IF($H$3:$H$4000=$H606,$I$3:$I$4000))</f>
        <v>1101</v>
      </c>
      <c r="K606" s="2" t="str">
        <v>CAN</v>
      </c>
      <c r="L606" t="str">
        <v>Aiden GROUT</v>
      </c>
      <c r="M606" s="94" t="str">
        <v>high-jump</v>
      </c>
      <c r="N606" s="94">
        <v>37432</v>
      </c>
      <c r="O606" s="94" t="str">
        <f t="shared" si="56"/>
        <v>Aiden GROUThigh-jump</v>
      </c>
      <c r="P606" s="2">
        <f t="shared" si="57"/>
        <v>1081</v>
      </c>
      <c r="Q606" s="79">
        <f t="shared" si="58"/>
        <v>36</v>
      </c>
      <c r="R606" s="79" t="str">
        <f t="shared" si="59"/>
        <v/>
      </c>
    </row>
    <row r="607" spans="1:18" x14ac:dyDescent="0.2">
      <c r="A607" t="s">
        <v>1169</v>
      </c>
      <c r="B607" t="s">
        <v>4539</v>
      </c>
      <c r="C607" t="s">
        <v>44</v>
      </c>
      <c r="D607" s="5">
        <v>35670</v>
      </c>
      <c r="E607">
        <v>1071</v>
      </c>
      <c r="F607" s="5">
        <v>44290</v>
      </c>
      <c r="G607" s="2">
        <v>11</v>
      </c>
      <c r="H607" s="2" t="str">
        <f t="shared" si="60"/>
        <v>Kendrick THOMPSONdecathlon</v>
      </c>
      <c r="I607" s="2">
        <f t="shared" si="61"/>
        <v>1071</v>
      </c>
      <c r="J607" s="136" cm="1">
        <f t="array" ref="J607">MAX(IF($H$3:$H$4000=$H607,$I$3:$I$4000))</f>
        <v>1071</v>
      </c>
      <c r="K607" s="2" t="str">
        <v>CAN</v>
      </c>
      <c r="L607" t="str">
        <v>Telvin TAVERNIER</v>
      </c>
      <c r="M607" s="94" t="str">
        <v>decathlon</v>
      </c>
      <c r="N607" s="94">
        <v>1993</v>
      </c>
      <c r="O607" s="94" t="str">
        <f t="shared" si="56"/>
        <v>Telvin TAVERNIERdecathlon</v>
      </c>
      <c r="P607" s="2">
        <f t="shared" si="57"/>
        <v>968</v>
      </c>
      <c r="Q607" s="79">
        <f t="shared" si="58"/>
        <v>37</v>
      </c>
      <c r="R607" s="79" t="str">
        <f t="shared" si="59"/>
        <v/>
      </c>
    </row>
    <row r="608" spans="1:18" x14ac:dyDescent="0.2">
      <c r="A608" t="s">
        <v>1169</v>
      </c>
      <c r="B608" t="s">
        <v>3340</v>
      </c>
      <c r="C608" s="5" t="s">
        <v>25</v>
      </c>
      <c r="D608" s="5">
        <v>34954</v>
      </c>
      <c r="E608">
        <v>1182</v>
      </c>
      <c r="F608" s="5">
        <v>44274</v>
      </c>
      <c r="G608" s="2">
        <v>15</v>
      </c>
      <c r="H608" s="2" t="str">
        <f t="shared" si="60"/>
        <v>Steven GARDINER200m</v>
      </c>
      <c r="I608" s="2">
        <f t="shared" si="61"/>
        <v>1182</v>
      </c>
      <c r="J608" s="136" cm="1">
        <f t="array" ref="J608">MAX(IF($H$3:$H$4000=$H608,$I$3:$I$4000))</f>
        <v>1182</v>
      </c>
      <c r="K608" s="2" t="str">
        <v>CAN</v>
      </c>
      <c r="L608" t="str">
        <v>Shawn BEAUDOIN</v>
      </c>
      <c r="M608" s="94" t="str">
        <v>decathlon</v>
      </c>
      <c r="N608" s="94">
        <v>34386</v>
      </c>
      <c r="O608" s="94" t="str">
        <f t="shared" si="56"/>
        <v>Shawn BEAUDOINdecathlon</v>
      </c>
      <c r="P608" s="2">
        <f t="shared" si="57"/>
        <v>899</v>
      </c>
      <c r="Q608" s="79">
        <f t="shared" si="58"/>
        <v>53</v>
      </c>
      <c r="R608" s="79" t="str">
        <f t="shared" si="59"/>
        <v/>
      </c>
    </row>
    <row r="609" spans="1:18" x14ac:dyDescent="0.2">
      <c r="A609" t="s">
        <v>1397</v>
      </c>
      <c r="B609" t="s">
        <v>4715</v>
      </c>
      <c r="C609" s="5" t="s">
        <v>35</v>
      </c>
      <c r="D609" s="5">
        <v>36814</v>
      </c>
      <c r="E609">
        <v>1002</v>
      </c>
      <c r="F609" s="5">
        <v>44211</v>
      </c>
      <c r="G609" s="2">
        <v>79</v>
      </c>
      <c r="H609" s="2" t="str">
        <f t="shared" si="60"/>
        <v>Mahfuzur RAHMANhigh-jump</v>
      </c>
      <c r="I609" s="2">
        <f t="shared" si="61"/>
        <v>1002</v>
      </c>
      <c r="J609" s="136" cm="1">
        <f t="array" ref="J609">MAX(IF($H$3:$H$4000=$H609,$I$3:$I$4000))</f>
        <v>1002</v>
      </c>
      <c r="K609" s="2" t="str">
        <v>CAN</v>
      </c>
      <c r="L609" t="str">
        <v>Matthew HUGHES</v>
      </c>
      <c r="M609" s="94" t="str">
        <v>3000msc</v>
      </c>
      <c r="N609" s="94">
        <v>32723</v>
      </c>
      <c r="O609" s="94" t="str">
        <f t="shared" si="56"/>
        <v>Matthew HUGHES3000msc</v>
      </c>
      <c r="P609" s="2">
        <f t="shared" si="57"/>
        <v>1196</v>
      </c>
      <c r="Q609" s="79">
        <f t="shared" si="58"/>
        <v>4</v>
      </c>
      <c r="R609" s="79" t="str">
        <f t="shared" si="59"/>
        <v/>
      </c>
    </row>
    <row r="610" spans="1:18" x14ac:dyDescent="0.2">
      <c r="A610" t="s">
        <v>1180</v>
      </c>
      <c r="B610" t="s">
        <v>5072</v>
      </c>
      <c r="C610" s="5" t="s">
        <v>25</v>
      </c>
      <c r="D610" s="5">
        <v>36164</v>
      </c>
      <c r="E610">
        <v>1087</v>
      </c>
      <c r="F610" s="5">
        <v>44653</v>
      </c>
      <c r="G610" s="2">
        <v>23</v>
      </c>
      <c r="H610" s="2" t="str">
        <f t="shared" si="60"/>
        <v>Kuron GRIFFITH200m</v>
      </c>
      <c r="I610" s="2">
        <f t="shared" si="61"/>
        <v>1087</v>
      </c>
      <c r="J610" s="136" cm="1">
        <f t="array" ref="J610">MAX(IF($H$3:$H$4000=$H610,$I$3:$I$4000))</f>
        <v>1087</v>
      </c>
      <c r="K610" s="2" t="str">
        <v>CAN</v>
      </c>
      <c r="L610" t="str">
        <v>John GAY</v>
      </c>
      <c r="M610" s="94" t="str">
        <v>3000msc</v>
      </c>
      <c r="N610" s="94">
        <v>35376</v>
      </c>
      <c r="O610" s="94" t="str">
        <f t="shared" si="56"/>
        <v>John GAY3000msc</v>
      </c>
      <c r="P610" s="2">
        <f t="shared" si="57"/>
        <v>1180</v>
      </c>
      <c r="Q610" s="79">
        <f t="shared" si="58"/>
        <v>6</v>
      </c>
      <c r="R610" s="79" t="str">
        <f t="shared" si="59"/>
        <v/>
      </c>
    </row>
    <row r="611" spans="1:18" x14ac:dyDescent="0.2">
      <c r="A611" t="s">
        <v>1180</v>
      </c>
      <c r="B611" t="s">
        <v>3744</v>
      </c>
      <c r="C611" s="5" t="s">
        <v>25</v>
      </c>
      <c r="D611" s="5">
        <v>32912</v>
      </c>
      <c r="E611">
        <v>1068</v>
      </c>
      <c r="F611" s="5">
        <v>44653</v>
      </c>
      <c r="G611" s="2">
        <v>42</v>
      </c>
      <c r="H611" s="2" t="str">
        <f t="shared" si="60"/>
        <v>Shane BRATHWAITE200m</v>
      </c>
      <c r="I611" s="2">
        <f t="shared" si="61"/>
        <v>1068</v>
      </c>
      <c r="J611" s="136" cm="1">
        <f t="array" ref="J611">MAX(IF($H$3:$H$4000=$H611,$I$3:$I$4000))</f>
        <v>1068</v>
      </c>
      <c r="K611" s="2" t="str">
        <v>CAN</v>
      </c>
      <c r="L611" t="str">
        <v>Nathan CASANOVA</v>
      </c>
      <c r="M611" s="94" t="str">
        <v>discus-throw</v>
      </c>
      <c r="N611" s="94">
        <v>44671</v>
      </c>
      <c r="O611" s="94" t="str">
        <f t="shared" si="56"/>
        <v>Nathan CASANOVAdiscus-throw</v>
      </c>
      <c r="P611" s="2">
        <f t="shared" si="57"/>
        <v>900</v>
      </c>
      <c r="Q611" s="79">
        <f t="shared" si="58"/>
        <v>107</v>
      </c>
      <c r="R611" s="79" t="str">
        <f t="shared" si="59"/>
        <v/>
      </c>
    </row>
    <row r="612" spans="1:18" x14ac:dyDescent="0.2">
      <c r="A612" t="s">
        <v>1180</v>
      </c>
      <c r="B612" t="s">
        <v>3384</v>
      </c>
      <c r="C612" t="s">
        <v>26</v>
      </c>
      <c r="D612" s="5">
        <v>36197</v>
      </c>
      <c r="E612">
        <v>1175</v>
      </c>
      <c r="F612" s="5">
        <v>44653</v>
      </c>
      <c r="G612" s="2">
        <v>2</v>
      </c>
      <c r="H612" s="2" t="str">
        <f t="shared" si="60"/>
        <v>Jonathan JONES400m</v>
      </c>
      <c r="I612" s="2">
        <f t="shared" si="61"/>
        <v>1175</v>
      </c>
      <c r="J612" s="136" cm="1">
        <f t="array" ref="J612">MAX(IF($H$3:$H$4000=$H612,$I$3:$I$4000))</f>
        <v>1177</v>
      </c>
      <c r="K612" s="2" t="str">
        <v>CAN</v>
      </c>
      <c r="L612" t="str">
        <v>Charles PHILIBERT-THIBOUTOT</v>
      </c>
      <c r="M612" s="94" t="str">
        <v>1500m</v>
      </c>
      <c r="N612" s="94">
        <v>33238</v>
      </c>
      <c r="O612" s="94" t="str">
        <f t="shared" si="56"/>
        <v>Charles PHILIBERT-THIBOUTOT1500m</v>
      </c>
      <c r="P612" s="2">
        <f t="shared" si="57"/>
        <v>1182</v>
      </c>
      <c r="Q612" s="79">
        <f t="shared" si="58"/>
        <v>18</v>
      </c>
      <c r="R612" s="79" t="str">
        <f t="shared" si="59"/>
        <v/>
      </c>
    </row>
    <row r="613" spans="1:18" x14ac:dyDescent="0.2">
      <c r="A613" t="s">
        <v>1180</v>
      </c>
      <c r="B613" t="s">
        <v>5217</v>
      </c>
      <c r="C613" s="6" t="s">
        <v>33</v>
      </c>
      <c r="D613" s="5">
        <v>34814</v>
      </c>
      <c r="E613">
        <v>972</v>
      </c>
      <c r="F613" s="5">
        <v>44653</v>
      </c>
      <c r="G613" s="2">
        <v>79</v>
      </c>
      <c r="H613" s="2" t="str">
        <f t="shared" si="60"/>
        <v>Jerrad MASON400mh</v>
      </c>
      <c r="I613" s="2">
        <f t="shared" si="61"/>
        <v>972</v>
      </c>
      <c r="J613" s="136" cm="1">
        <f t="array" ref="J613">MAX(IF($H$3:$H$4000=$H613,$I$3:$I$4000))</f>
        <v>972</v>
      </c>
      <c r="K613" s="2" t="str">
        <v>CAN</v>
      </c>
      <c r="L613" t="str">
        <v>Cameron PROCEVIAT</v>
      </c>
      <c r="M613" s="94" t="str">
        <v>1500m</v>
      </c>
      <c r="N613" s="94">
        <v>34232</v>
      </c>
      <c r="O613" s="94" t="str">
        <f t="shared" si="56"/>
        <v>Cameron PROCEVIAT1500m</v>
      </c>
      <c r="P613" s="2">
        <f t="shared" si="57"/>
        <v>1143</v>
      </c>
      <c r="Q613" s="79">
        <f t="shared" si="58"/>
        <v>37</v>
      </c>
      <c r="R613" s="79" t="str">
        <f t="shared" si="59"/>
        <v/>
      </c>
    </row>
    <row r="614" spans="1:18" x14ac:dyDescent="0.2">
      <c r="A614" t="s">
        <v>1180</v>
      </c>
      <c r="B614" t="s">
        <v>3842</v>
      </c>
      <c r="C614" t="s">
        <v>33</v>
      </c>
      <c r="D614" s="5">
        <v>36649</v>
      </c>
      <c r="E614">
        <v>1088</v>
      </c>
      <c r="F614" s="5">
        <v>44652</v>
      </c>
      <c r="G614" s="2">
        <v>19</v>
      </c>
      <c r="H614" s="2" t="str">
        <f t="shared" si="60"/>
        <v>Rasheeme GRIFFITH400mh</v>
      </c>
      <c r="I614" s="2">
        <f t="shared" si="61"/>
        <v>1088</v>
      </c>
      <c r="J614" s="136" cm="1">
        <f t="array" ref="J614">MAX(IF($H$3:$H$4000=$H614,$I$3:$I$4000))</f>
        <v>1102</v>
      </c>
      <c r="K614" s="2" t="str">
        <v>CAN</v>
      </c>
      <c r="L614" t="str">
        <v>Joey LUSSIER</v>
      </c>
      <c r="M614" s="94" t="str">
        <v>hammer-throw</v>
      </c>
      <c r="N614" s="94">
        <v>1993</v>
      </c>
      <c r="O614" s="94" t="str">
        <f t="shared" si="56"/>
        <v>Joey LUSSIERhammer-throw</v>
      </c>
      <c r="P614" s="2">
        <f t="shared" si="57"/>
        <v>976</v>
      </c>
      <c r="Q614" s="79">
        <f t="shared" si="58"/>
        <v>38</v>
      </c>
      <c r="R614" s="79" t="str">
        <f t="shared" si="59"/>
        <v/>
      </c>
    </row>
    <row r="615" spans="1:18" x14ac:dyDescent="0.2">
      <c r="A615" t="s">
        <v>1180</v>
      </c>
      <c r="B615" t="s">
        <v>3846</v>
      </c>
      <c r="C615" s="6" t="s">
        <v>33</v>
      </c>
      <c r="D615" s="5">
        <v>36039</v>
      </c>
      <c r="E615">
        <v>1091</v>
      </c>
      <c r="F615" s="5">
        <v>44646</v>
      </c>
      <c r="G615" s="2">
        <v>16</v>
      </c>
      <c r="H615" s="2" t="str">
        <f t="shared" si="60"/>
        <v>Rivaldo LEACOCK400mh</v>
      </c>
      <c r="I615" s="2">
        <f t="shared" si="61"/>
        <v>1091</v>
      </c>
      <c r="J615" s="136" cm="1">
        <f t="array" ref="J615">MAX(IF($H$3:$H$4000=$H615,$I$3:$I$4000))</f>
        <v>1097</v>
      </c>
      <c r="K615" s="2" t="str">
        <v>CAN</v>
      </c>
      <c r="L615" t="str">
        <v>Andreas TROSCHKE</v>
      </c>
      <c r="M615" s="94" t="str">
        <v>hammer-throw</v>
      </c>
      <c r="N615" s="94">
        <v>1999</v>
      </c>
      <c r="O615" s="94" t="str">
        <f t="shared" si="56"/>
        <v>Andreas TROSCHKEhammer-throw</v>
      </c>
      <c r="P615" s="2">
        <f t="shared" si="57"/>
        <v>910</v>
      </c>
      <c r="Q615" s="79">
        <f t="shared" si="58"/>
        <v>66</v>
      </c>
      <c r="R615" s="79" t="str">
        <f t="shared" si="59"/>
        <v/>
      </c>
    </row>
    <row r="616" spans="1:18" x14ac:dyDescent="0.2">
      <c r="A616" t="s">
        <v>1180</v>
      </c>
      <c r="B616" t="s">
        <v>5246</v>
      </c>
      <c r="C616" s="5" t="s">
        <v>38</v>
      </c>
      <c r="D616" s="5"/>
      <c r="E616">
        <v>1053</v>
      </c>
      <c r="F616" s="5">
        <v>44645</v>
      </c>
      <c r="G616" s="2">
        <v>15</v>
      </c>
      <c r="H616" s="2" t="str">
        <f t="shared" si="60"/>
        <v>Jemuel MILLERtriple-jump</v>
      </c>
      <c r="I616" s="2">
        <f t="shared" si="61"/>
        <v>1053</v>
      </c>
      <c r="J616" s="136" cm="1">
        <f t="array" ref="J616">MAX(IF($H$3:$H$4000=$H616,$I$3:$I$4000))</f>
        <v>1053</v>
      </c>
      <c r="K616" s="2" t="str">
        <v>CAN</v>
      </c>
      <c r="L616" t="str">
        <v>Luc BRUCHET</v>
      </c>
      <c r="M616" s="94" t="str">
        <v>1500m</v>
      </c>
      <c r="N616" s="94">
        <v>33292</v>
      </c>
      <c r="O616" s="94" t="str">
        <f t="shared" si="56"/>
        <v>Luc BRUCHET1500m</v>
      </c>
      <c r="P616" s="2">
        <f t="shared" si="57"/>
        <v>1136</v>
      </c>
      <c r="Q616" s="79">
        <f t="shared" si="58"/>
        <v>42</v>
      </c>
      <c r="R616" s="79" t="str">
        <f t="shared" si="59"/>
        <v/>
      </c>
    </row>
    <row r="617" spans="1:18" x14ac:dyDescent="0.2">
      <c r="A617" t="s">
        <v>1180</v>
      </c>
      <c r="B617" t="s">
        <v>3974</v>
      </c>
      <c r="C617" s="5" t="s">
        <v>38</v>
      </c>
      <c r="D617" s="6">
        <v>36760</v>
      </c>
      <c r="E617">
        <v>1013</v>
      </c>
      <c r="F617" s="5">
        <v>44645</v>
      </c>
      <c r="G617" s="2">
        <v>29</v>
      </c>
      <c r="H617" s="2" t="str">
        <f t="shared" si="60"/>
        <v>Jonathan Edward MILLERtriple-jump</v>
      </c>
      <c r="I617" s="2">
        <f t="shared" si="61"/>
        <v>1013</v>
      </c>
      <c r="J617" s="136" cm="1">
        <f t="array" ref="J617">MAX(IF($H$3:$H$4000=$H617,$I$3:$I$4000))</f>
        <v>1058</v>
      </c>
      <c r="K617" s="2" t="str">
        <v>CAN</v>
      </c>
      <c r="L617" t="str">
        <v>Bennett WOODS</v>
      </c>
      <c r="M617" s="94" t="str">
        <v>pole-vault</v>
      </c>
      <c r="N617" s="94">
        <v>44640</v>
      </c>
      <c r="O617" s="94" t="str">
        <f t="shared" si="56"/>
        <v>Bennett WOODSpole-vault</v>
      </c>
      <c r="P617" s="2">
        <f t="shared" si="57"/>
        <v>902</v>
      </c>
      <c r="Q617" s="79">
        <f t="shared" si="58"/>
        <v>104</v>
      </c>
      <c r="R617" s="79" t="str">
        <f t="shared" si="59"/>
        <v/>
      </c>
    </row>
    <row r="618" spans="1:18" x14ac:dyDescent="0.2">
      <c r="A618" t="s">
        <v>1180</v>
      </c>
      <c r="B618" t="s">
        <v>3384</v>
      </c>
      <c r="C618" t="s">
        <v>27</v>
      </c>
      <c r="D618" s="5">
        <v>36197</v>
      </c>
      <c r="E618">
        <v>1148</v>
      </c>
      <c r="F618" s="5">
        <v>44644</v>
      </c>
      <c r="G618" s="2">
        <v>3</v>
      </c>
      <c r="H618" s="2" t="str">
        <f t="shared" si="60"/>
        <v>Jonathan JONES800m</v>
      </c>
      <c r="I618" s="2">
        <f t="shared" si="61"/>
        <v>1148</v>
      </c>
      <c r="J618" s="136" cm="1">
        <f t="array" ref="J618">MAX(IF($H$3:$H$4000=$H618,$I$3:$I$4000))</f>
        <v>1148</v>
      </c>
      <c r="K618" s="2" t="str">
        <v>CAN</v>
      </c>
      <c r="L618" t="str">
        <v>Gabriel SLYTHE-L√âVEILL√â</v>
      </c>
      <c r="M618" s="94" t="str">
        <v>400mh</v>
      </c>
      <c r="N618" s="94">
        <v>34175</v>
      </c>
      <c r="O618" s="94" t="str">
        <f t="shared" si="56"/>
        <v>Gabriel SLYTHE-L√âVEILL√â400mh</v>
      </c>
      <c r="P618" s="2">
        <f t="shared" si="57"/>
        <v>1055</v>
      </c>
      <c r="Q618" s="79">
        <f t="shared" si="58"/>
        <v>81</v>
      </c>
      <c r="R618" s="79" t="str">
        <f t="shared" si="59"/>
        <v/>
      </c>
    </row>
    <row r="619" spans="1:18" x14ac:dyDescent="0.2">
      <c r="A619" t="s">
        <v>1180</v>
      </c>
      <c r="B619" t="s">
        <v>3869</v>
      </c>
      <c r="C619" s="5" t="s">
        <v>33</v>
      </c>
      <c r="D619" s="5">
        <v>36683</v>
      </c>
      <c r="E619">
        <v>1043</v>
      </c>
      <c r="F619" s="5">
        <v>44644</v>
      </c>
      <c r="G619" s="2">
        <v>32</v>
      </c>
      <c r="H619" s="2" t="str">
        <f t="shared" si="60"/>
        <v>Nathan FERGUSSON400mh</v>
      </c>
      <c r="I619" s="2">
        <f t="shared" si="61"/>
        <v>1043</v>
      </c>
      <c r="J619" s="136" cm="1">
        <f t="array" ref="J619">MAX(IF($H$3:$H$4000=$H619,$I$3:$I$4000))</f>
        <v>1058</v>
      </c>
      <c r="K619" s="2" t="str">
        <v>CAN</v>
      </c>
      <c r="L619" t="str">
        <v>Maxime L√âVEILL√â</v>
      </c>
      <c r="M619" s="94" t="str">
        <v>pole-vault</v>
      </c>
      <c r="N619" s="94">
        <v>1998</v>
      </c>
      <c r="O619" s="94" t="str">
        <f t="shared" si="56"/>
        <v>Maxime L√âVEILL√âpole-vault</v>
      </c>
      <c r="P619" s="2">
        <f t="shared" si="57"/>
        <v>967</v>
      </c>
      <c r="Q619" s="79">
        <f t="shared" si="58"/>
        <v>55</v>
      </c>
      <c r="R619" s="79" t="str">
        <f t="shared" si="59"/>
        <v/>
      </c>
    </row>
    <row r="620" spans="1:18" x14ac:dyDescent="0.2">
      <c r="A620" t="s">
        <v>1180</v>
      </c>
      <c r="B620" t="s">
        <v>671</v>
      </c>
      <c r="C620" s="5" t="s">
        <v>2</v>
      </c>
      <c r="D620" s="5">
        <v>36601</v>
      </c>
      <c r="E620">
        <v>1059</v>
      </c>
      <c r="F620" s="5">
        <v>44639</v>
      </c>
      <c r="G620" s="2">
        <v>86</v>
      </c>
      <c r="H620" s="2" t="str">
        <f t="shared" si="60"/>
        <v>Matthew CLARKE100m</v>
      </c>
      <c r="I620" s="2">
        <f t="shared" si="61"/>
        <v>1059</v>
      </c>
      <c r="J620" s="136" cm="1">
        <f t="array" ref="J620">MAX(IF($H$3:$H$4000=$H620,$I$3:$I$4000))</f>
        <v>1122</v>
      </c>
      <c r="K620" s="2" t="str">
        <v>CAN</v>
      </c>
      <c r="L620" t="str">
        <v>Marco AROP</v>
      </c>
      <c r="M620" s="94" t="str">
        <v>800m</v>
      </c>
      <c r="N620" s="94">
        <v>36058</v>
      </c>
      <c r="O620" s="94" t="str">
        <f t="shared" si="56"/>
        <v>Marco AROP800m</v>
      </c>
      <c r="P620" s="2">
        <f t="shared" si="57"/>
        <v>1227</v>
      </c>
      <c r="Q620" s="79">
        <f t="shared" si="58"/>
        <v>3</v>
      </c>
      <c r="R620" s="79" t="str">
        <f t="shared" si="59"/>
        <v/>
      </c>
    </row>
    <row r="621" spans="1:18" x14ac:dyDescent="0.2">
      <c r="A621" t="s">
        <v>1180</v>
      </c>
      <c r="B621" t="s">
        <v>4917</v>
      </c>
      <c r="C621" s="5" t="s">
        <v>26</v>
      </c>
      <c r="D621" s="5">
        <v>37399</v>
      </c>
      <c r="E621">
        <v>1046</v>
      </c>
      <c r="F621" s="5">
        <v>44639</v>
      </c>
      <c r="G621" s="2">
        <v>84</v>
      </c>
      <c r="H621" s="2" t="str">
        <f t="shared" si="60"/>
        <v>Miguel NICHOLAS400m</v>
      </c>
      <c r="I621" s="2">
        <f t="shared" si="61"/>
        <v>1046</v>
      </c>
      <c r="J621" s="136" cm="1">
        <f t="array" ref="J621">MAX(IF($H$3:$H$4000=$H621,$I$3:$I$4000))</f>
        <v>1046</v>
      </c>
      <c r="K621" s="2" t="str">
        <v>CAN</v>
      </c>
      <c r="L621" t="str">
        <v>Scott JOSEPH</v>
      </c>
      <c r="M621" s="94" t="str">
        <v>long-jump</v>
      </c>
      <c r="N621" s="94">
        <v>37156</v>
      </c>
      <c r="O621" s="94" t="str">
        <f t="shared" si="56"/>
        <v>Scott JOSEPHlong-jump</v>
      </c>
      <c r="P621" s="2">
        <f t="shared" si="57"/>
        <v>1112</v>
      </c>
      <c r="Q621" s="79">
        <f t="shared" si="58"/>
        <v>34</v>
      </c>
      <c r="R621" s="79" t="str">
        <f t="shared" si="59"/>
        <v/>
      </c>
    </row>
    <row r="622" spans="1:18" x14ac:dyDescent="0.2">
      <c r="A622" t="s">
        <v>1180</v>
      </c>
      <c r="B622" t="s">
        <v>4935</v>
      </c>
      <c r="C622" s="5" t="s">
        <v>31</v>
      </c>
      <c r="D622" s="5">
        <v>2000</v>
      </c>
      <c r="E622">
        <v>985</v>
      </c>
      <c r="F622" s="5">
        <v>44637</v>
      </c>
      <c r="G622" s="2">
        <v>49</v>
      </c>
      <c r="H622" s="2" t="str">
        <f t="shared" si="60"/>
        <v>Tre HOLLINGSWORTH110mh</v>
      </c>
      <c r="I622" s="2">
        <f t="shared" si="61"/>
        <v>985</v>
      </c>
      <c r="J622" s="136" cm="1">
        <f t="array" ref="J622">MAX(IF($H$3:$H$4000=$H622,$I$3:$I$4000))</f>
        <v>985</v>
      </c>
      <c r="K622" s="2" t="str">
        <v>CAN</v>
      </c>
      <c r="L622" t="str">
        <v>Brandon MCBRIDE</v>
      </c>
      <c r="M622" s="94" t="str">
        <v>800m</v>
      </c>
      <c r="N622" s="94">
        <v>34500</v>
      </c>
      <c r="O622" s="94" t="str">
        <f t="shared" si="56"/>
        <v>Brandon MCBRIDE800m</v>
      </c>
      <c r="P622" s="2">
        <f t="shared" si="57"/>
        <v>1158</v>
      </c>
      <c r="Q622" s="79">
        <f t="shared" si="58"/>
        <v>27</v>
      </c>
      <c r="R622" s="79" t="str">
        <f t="shared" si="59"/>
        <v/>
      </c>
    </row>
    <row r="623" spans="1:18" x14ac:dyDescent="0.2">
      <c r="A623" t="s">
        <v>1180</v>
      </c>
      <c r="B623" t="s">
        <v>3971</v>
      </c>
      <c r="C623" s="5" t="s">
        <v>38</v>
      </c>
      <c r="D623" s="5">
        <v>36577</v>
      </c>
      <c r="E623">
        <v>977</v>
      </c>
      <c r="F623" s="5">
        <v>44637</v>
      </c>
      <c r="G623" s="2">
        <v>45</v>
      </c>
      <c r="H623" s="2" t="str">
        <f t="shared" ref="H623:H641" si="62">B623&amp;C623</f>
        <v>Jadon BROMEtriple-jump</v>
      </c>
      <c r="I623" s="2">
        <f t="shared" ref="I623:I641" si="63">E623</f>
        <v>977</v>
      </c>
      <c r="J623" s="136" cm="1">
        <f t="array" ref="J623">MAX(IF($H$3:$H$4000=$H623,$I$3:$I$4000))</f>
        <v>1064</v>
      </c>
      <c r="K623" s="2" t="str">
        <v>CAN</v>
      </c>
      <c r="L623" t="str">
        <v>Django LOVETT</v>
      </c>
      <c r="M623" s="94" t="str">
        <v>high-jump</v>
      </c>
      <c r="N623" s="94">
        <v>33791</v>
      </c>
      <c r="O623" s="94" t="str">
        <f t="shared" si="56"/>
        <v>Django LOVETThigh-jump</v>
      </c>
      <c r="P623" s="2">
        <f t="shared" si="57"/>
        <v>1206</v>
      </c>
      <c r="Q623" s="79">
        <f t="shared" si="58"/>
        <v>2</v>
      </c>
      <c r="R623" s="79" t="str">
        <f t="shared" si="59"/>
        <v/>
      </c>
    </row>
    <row r="624" spans="1:18" x14ac:dyDescent="0.2">
      <c r="A624" t="s">
        <v>1180</v>
      </c>
      <c r="B624" s="5" t="s">
        <v>5218</v>
      </c>
      <c r="C624" s="5" t="s">
        <v>33</v>
      </c>
      <c r="D624" s="5">
        <v>32910</v>
      </c>
      <c r="E624">
        <v>972</v>
      </c>
      <c r="F624" s="5">
        <v>44626</v>
      </c>
      <c r="G624" s="2">
        <v>80</v>
      </c>
      <c r="H624" s="2" t="str">
        <f t="shared" si="62"/>
        <v>Fabian NORGROVE400mh</v>
      </c>
      <c r="I624" s="2">
        <f t="shared" si="63"/>
        <v>972</v>
      </c>
      <c r="J624" s="136" cm="1">
        <f t="array" ref="J624">MAX(IF($H$3:$H$4000=$H624,$I$3:$I$4000))</f>
        <v>972</v>
      </c>
      <c r="K624" s="2" t="str">
        <v>CAN</v>
      </c>
      <c r="L624" t="str">
        <v>Paul GALAS</v>
      </c>
      <c r="M624" s="94" t="str">
        <v>high-jump</v>
      </c>
      <c r="N624" s="94">
        <v>35104</v>
      </c>
      <c r="O624" s="94" t="str">
        <f t="shared" si="56"/>
        <v>Paul GALAShigh-jump</v>
      </c>
      <c r="P624" s="2">
        <f t="shared" si="57"/>
        <v>1011</v>
      </c>
      <c r="Q624" s="79">
        <f t="shared" si="58"/>
        <v>79</v>
      </c>
      <c r="R624" s="79" t="str">
        <f t="shared" si="59"/>
        <v/>
      </c>
    </row>
    <row r="625" spans="1:18" x14ac:dyDescent="0.2">
      <c r="A625" t="s">
        <v>1180</v>
      </c>
      <c r="B625" t="s">
        <v>4692</v>
      </c>
      <c r="C625" s="5" t="s">
        <v>38</v>
      </c>
      <c r="D625" s="5">
        <v>37284</v>
      </c>
      <c r="E625">
        <v>887</v>
      </c>
      <c r="F625" s="5">
        <v>44625</v>
      </c>
      <c r="G625" s="2">
        <v>92</v>
      </c>
      <c r="H625" s="2" t="str">
        <f t="shared" si="62"/>
        <v>Nathan CRAWFORD-WALLIStriple-jump</v>
      </c>
      <c r="I625" s="2">
        <f t="shared" si="63"/>
        <v>887</v>
      </c>
      <c r="J625" s="136" cm="1">
        <f t="array" ref="J625">MAX(IF($H$3:$H$4000=$H625,$I$3:$I$4000))</f>
        <v>887</v>
      </c>
      <c r="K625" s="2" t="str">
        <v>CAN</v>
      </c>
      <c r="L625" t="str">
        <v>Nathaniel MECHLER</v>
      </c>
      <c r="M625" s="94" t="str">
        <v>pole-vault</v>
      </c>
      <c r="N625" s="94">
        <v>35520</v>
      </c>
      <c r="O625" s="94" t="str">
        <f t="shared" si="56"/>
        <v>Nathaniel MECHLERpole-vault</v>
      </c>
      <c r="P625" s="2">
        <f t="shared" si="57"/>
        <v>967</v>
      </c>
      <c r="Q625" s="79">
        <f t="shared" si="58"/>
        <v>55</v>
      </c>
      <c r="R625" s="79" t="str">
        <f t="shared" si="59"/>
        <v/>
      </c>
    </row>
    <row r="626" spans="1:18" x14ac:dyDescent="0.2">
      <c r="A626" t="s">
        <v>1180</v>
      </c>
      <c r="B626" t="s">
        <v>2776</v>
      </c>
      <c r="C626" s="5" t="s">
        <v>26</v>
      </c>
      <c r="D626" s="6">
        <v>37267</v>
      </c>
      <c r="E626">
        <v>1073</v>
      </c>
      <c r="F626" s="5">
        <v>44617</v>
      </c>
      <c r="G626" s="2">
        <v>45</v>
      </c>
      <c r="H626" s="2" t="str">
        <f t="shared" si="62"/>
        <v>Kyle GALE400m</v>
      </c>
      <c r="I626" s="2">
        <f t="shared" si="63"/>
        <v>1073</v>
      </c>
      <c r="J626" s="136" cm="1">
        <f t="array" ref="J626">MAX(IF($H$3:$H$4000=$H626,$I$3:$I$4000))</f>
        <v>1073</v>
      </c>
      <c r="K626" s="2" t="str">
        <v>CAN</v>
      </c>
      <c r="L626" t="str">
        <v>Nathaniel MECHLER</v>
      </c>
      <c r="M626" s="94" t="str">
        <v>decathlon</v>
      </c>
      <c r="N626" s="94">
        <v>35520</v>
      </c>
      <c r="O626" s="94" t="str">
        <f t="shared" si="56"/>
        <v>Nathaniel MECHLERdecathlon</v>
      </c>
      <c r="P626" s="2">
        <f t="shared" si="57"/>
        <v>1080</v>
      </c>
      <c r="Q626" s="79">
        <f t="shared" si="58"/>
        <v>9</v>
      </c>
      <c r="R626" s="79" t="str">
        <f t="shared" si="59"/>
        <v/>
      </c>
    </row>
    <row r="627" spans="1:18" x14ac:dyDescent="0.2">
      <c r="A627" t="s">
        <v>1180</v>
      </c>
      <c r="B627" s="5" t="s">
        <v>5238</v>
      </c>
      <c r="C627" s="5" t="s">
        <v>37</v>
      </c>
      <c r="D627" s="5"/>
      <c r="E627">
        <v>987</v>
      </c>
      <c r="F627" s="5">
        <v>44604</v>
      </c>
      <c r="G627" s="2">
        <v>77</v>
      </c>
      <c r="H627" s="2" t="str">
        <f t="shared" si="62"/>
        <v>Aren SPENCERlong-jump</v>
      </c>
      <c r="I627" s="2">
        <f t="shared" si="63"/>
        <v>987</v>
      </c>
      <c r="J627" s="136" cm="1">
        <f t="array" ref="J627">MAX(IF($H$3:$H$4000=$H627,$I$3:$I$4000))</f>
        <v>987</v>
      </c>
      <c r="K627" s="2" t="str">
        <v>CAN</v>
      </c>
      <c r="L627" t="str">
        <v>Taylor EHRHARDT</v>
      </c>
      <c r="M627" s="94" t="str">
        <v>decathlon</v>
      </c>
      <c r="N627" s="94">
        <v>33339</v>
      </c>
      <c r="O627" s="94" t="str">
        <f t="shared" si="56"/>
        <v>Taylor EHRHARDTdecathlon</v>
      </c>
      <c r="P627" s="2">
        <f t="shared" si="57"/>
        <v>1069</v>
      </c>
      <c r="Q627" s="79">
        <f t="shared" si="58"/>
        <v>14</v>
      </c>
      <c r="R627" s="79" t="str">
        <f t="shared" si="59"/>
        <v/>
      </c>
    </row>
    <row r="628" spans="1:18" x14ac:dyDescent="0.2">
      <c r="A628" t="s">
        <v>1180</v>
      </c>
      <c r="B628" t="s">
        <v>3384</v>
      </c>
      <c r="C628" s="5" t="s">
        <v>26</v>
      </c>
      <c r="D628" s="5">
        <v>36197</v>
      </c>
      <c r="E628">
        <v>1177</v>
      </c>
      <c r="F628" s="5">
        <v>44409</v>
      </c>
      <c r="G628" s="2">
        <v>11</v>
      </c>
      <c r="H628" s="2" t="str">
        <f t="shared" si="62"/>
        <v>Jonathan JONES400m</v>
      </c>
      <c r="I628" s="2">
        <f t="shared" si="63"/>
        <v>1177</v>
      </c>
      <c r="J628" s="136" cm="1">
        <f t="array" ref="J628">MAX(IF($H$3:$H$4000=$H628,$I$3:$I$4000))</f>
        <v>1177</v>
      </c>
      <c r="K628" s="2" t="str">
        <v>CAN</v>
      </c>
      <c r="L628" t="str">
        <v>Alex DROVER</v>
      </c>
      <c r="M628" s="94" t="str">
        <v>3000msc</v>
      </c>
      <c r="N628" s="94">
        <v>36176</v>
      </c>
      <c r="O628" s="94" t="str">
        <f t="shared" si="56"/>
        <v>Alex DROVER3000msc</v>
      </c>
      <c r="P628" s="2">
        <f t="shared" si="57"/>
        <v>1035</v>
      </c>
      <c r="Q628" s="79">
        <f t="shared" si="58"/>
        <v>80</v>
      </c>
      <c r="R628" s="79" t="str">
        <f t="shared" si="59"/>
        <v/>
      </c>
    </row>
    <row r="629" spans="1:18" x14ac:dyDescent="0.2">
      <c r="A629" t="s">
        <v>1180</v>
      </c>
      <c r="B629" t="s">
        <v>3974</v>
      </c>
      <c r="C629" s="5" t="s">
        <v>38</v>
      </c>
      <c r="D629" s="5">
        <v>36760</v>
      </c>
      <c r="E629">
        <v>1058</v>
      </c>
      <c r="F629" s="5">
        <v>44386</v>
      </c>
      <c r="G629" s="2">
        <v>39</v>
      </c>
      <c r="H629" s="2" t="str">
        <f t="shared" si="62"/>
        <v>Jonathan Edward MILLERtriple-jump</v>
      </c>
      <c r="I629" s="2">
        <f t="shared" si="63"/>
        <v>1058</v>
      </c>
      <c r="J629" s="136" cm="1">
        <f t="array" ref="J629">MAX(IF($H$3:$H$4000=$H629,$I$3:$I$4000))</f>
        <v>1058</v>
      </c>
      <c r="K629" s="2" t="str">
        <v>CAN</v>
      </c>
      <c r="L629" t="str">
        <v>Cole DINSDALE</v>
      </c>
      <c r="M629" s="94" t="str">
        <v>3000msc</v>
      </c>
      <c r="N629" s="94">
        <v>1998</v>
      </c>
      <c r="O629" s="94" t="str">
        <f t="shared" si="56"/>
        <v>Cole DINSDALE3000msc</v>
      </c>
      <c r="P629" s="2">
        <f t="shared" si="57"/>
        <v>1029</v>
      </c>
      <c r="Q629" s="79">
        <f t="shared" si="58"/>
        <v>93</v>
      </c>
      <c r="R629" s="79" t="str">
        <f t="shared" si="59"/>
        <v/>
      </c>
    </row>
    <row r="630" spans="1:18" x14ac:dyDescent="0.2">
      <c r="A630" t="s">
        <v>1180</v>
      </c>
      <c r="B630" t="s">
        <v>671</v>
      </c>
      <c r="C630" t="s">
        <v>25</v>
      </c>
      <c r="D630" s="5">
        <v>36601</v>
      </c>
      <c r="E630">
        <v>1097</v>
      </c>
      <c r="F630" s="5">
        <v>44374</v>
      </c>
      <c r="G630" s="2">
        <v>83</v>
      </c>
      <c r="H630" s="2" t="str">
        <f t="shared" si="62"/>
        <v>Matthew CLARKE200m</v>
      </c>
      <c r="I630" s="2">
        <f t="shared" si="63"/>
        <v>1097</v>
      </c>
      <c r="J630" s="136" cm="1">
        <f t="array" ref="J630">MAX(IF($H$3:$H$4000=$H630,$I$3:$I$4000))</f>
        <v>1097</v>
      </c>
      <c r="K630" s="2" t="str">
        <v>CAN</v>
      </c>
      <c r="L630" t="str">
        <v>Mohamed ASIFF</v>
      </c>
      <c r="M630" s="94" t="str">
        <v>shot-put</v>
      </c>
      <c r="N630" s="94">
        <v>1997</v>
      </c>
      <c r="O630" s="94" t="str">
        <f t="shared" si="56"/>
        <v>Mohamed ASIFFshot-put</v>
      </c>
      <c r="P630" s="2">
        <f t="shared" si="57"/>
        <v>952</v>
      </c>
      <c r="Q630" s="79">
        <f t="shared" si="58"/>
        <v>69</v>
      </c>
      <c r="R630" s="79" t="str">
        <f t="shared" si="59"/>
        <v/>
      </c>
    </row>
    <row r="631" spans="1:18" x14ac:dyDescent="0.2">
      <c r="A631" t="s">
        <v>1180</v>
      </c>
      <c r="B631" t="s">
        <v>3744</v>
      </c>
      <c r="C631" s="5" t="s">
        <v>31</v>
      </c>
      <c r="D631" s="5">
        <v>32912</v>
      </c>
      <c r="E631">
        <v>1170</v>
      </c>
      <c r="F631" s="5">
        <v>44354</v>
      </c>
      <c r="G631" s="2">
        <v>12</v>
      </c>
      <c r="H631" s="2" t="str">
        <f t="shared" si="62"/>
        <v>Shane BRATHWAITE110mh</v>
      </c>
      <c r="I631" s="2">
        <f t="shared" si="63"/>
        <v>1170</v>
      </c>
      <c r="J631" s="136" cm="1">
        <f t="array" ref="J631">MAX(IF($H$3:$H$4000=$H631,$I$3:$I$4000))</f>
        <v>1170</v>
      </c>
      <c r="K631" s="2" t="str">
        <v>CAN</v>
      </c>
      <c r="L631" t="str">
        <v>Femi AKINDURO</v>
      </c>
      <c r="M631" s="94" t="str">
        <v>triple-jump</v>
      </c>
      <c r="N631" s="94">
        <v>36849</v>
      </c>
      <c r="O631" s="94" t="str">
        <f t="shared" si="56"/>
        <v>Femi AKINDUROtriple-jump</v>
      </c>
      <c r="P631" s="2">
        <f t="shared" si="57"/>
        <v>1041</v>
      </c>
      <c r="Q631" s="79">
        <f t="shared" si="58"/>
        <v>65</v>
      </c>
      <c r="R631" s="79" t="str">
        <f t="shared" si="59"/>
        <v/>
      </c>
    </row>
    <row r="632" spans="1:18" x14ac:dyDescent="0.2">
      <c r="A632" t="s">
        <v>1180</v>
      </c>
      <c r="B632" t="s">
        <v>3767</v>
      </c>
      <c r="C632" s="5" t="s">
        <v>31</v>
      </c>
      <c r="D632" s="5">
        <v>33285</v>
      </c>
      <c r="E632">
        <v>1095</v>
      </c>
      <c r="F632" s="5">
        <v>44352</v>
      </c>
      <c r="G632" s="2">
        <v>37</v>
      </c>
      <c r="H632" s="2" t="str">
        <f t="shared" si="62"/>
        <v>Greggmar SWIFT110mh</v>
      </c>
      <c r="I632" s="2">
        <f t="shared" si="63"/>
        <v>1095</v>
      </c>
      <c r="J632" s="136" cm="1">
        <f t="array" ref="J632">MAX(IF($H$3:$H$4000=$H632,$I$3:$I$4000))</f>
        <v>1095</v>
      </c>
      <c r="K632" s="2" t="str">
        <v>CAN</v>
      </c>
      <c r="L632" t="str">
        <v>Nathan FILIPEK</v>
      </c>
      <c r="M632" s="94" t="str">
        <v>pole-vault</v>
      </c>
      <c r="N632" s="94">
        <v>1991</v>
      </c>
      <c r="O632" s="94" t="str">
        <f t="shared" si="56"/>
        <v>Nathan FILIPEKpole-vault</v>
      </c>
      <c r="P632" s="2">
        <f t="shared" si="57"/>
        <v>1075</v>
      </c>
      <c r="Q632" s="79">
        <f t="shared" si="58"/>
        <v>9</v>
      </c>
      <c r="R632" s="79" t="str">
        <f t="shared" si="59"/>
        <v/>
      </c>
    </row>
    <row r="633" spans="1:18" x14ac:dyDescent="0.2">
      <c r="A633" t="s">
        <v>1180</v>
      </c>
      <c r="B633" t="s">
        <v>3971</v>
      </c>
      <c r="C633" s="5" t="s">
        <v>38</v>
      </c>
      <c r="D633" s="5">
        <v>36577</v>
      </c>
      <c r="E633">
        <v>1064</v>
      </c>
      <c r="F633" s="5">
        <v>44332</v>
      </c>
      <c r="G633" s="2">
        <v>35</v>
      </c>
      <c r="H633" s="2" t="str">
        <f t="shared" si="62"/>
        <v>Jadon BROMEtriple-jump</v>
      </c>
      <c r="I633" s="2">
        <f t="shared" si="63"/>
        <v>1064</v>
      </c>
      <c r="J633" s="136" cm="1">
        <f t="array" ref="J633">MAX(IF($H$3:$H$4000=$H633,$I$3:$I$4000))</f>
        <v>1064</v>
      </c>
      <c r="K633" s="2" t="str">
        <v>CAN</v>
      </c>
      <c r="L633" t="str">
        <v>Deryk THEODORE</v>
      </c>
      <c r="M633" s="94" t="str">
        <v>pole-vault</v>
      </c>
      <c r="N633" s="94">
        <v>32738</v>
      </c>
      <c r="O633" s="94" t="str">
        <f t="shared" si="56"/>
        <v>Deryk THEODOREpole-vault</v>
      </c>
      <c r="P633" s="2">
        <f t="shared" si="57"/>
        <v>1048</v>
      </c>
      <c r="Q633" s="79">
        <f t="shared" si="58"/>
        <v>16</v>
      </c>
      <c r="R633" s="79" t="str">
        <f t="shared" si="59"/>
        <v/>
      </c>
    </row>
    <row r="634" spans="1:18" x14ac:dyDescent="0.2">
      <c r="A634" t="s">
        <v>1180</v>
      </c>
      <c r="B634" t="s">
        <v>4286</v>
      </c>
      <c r="C634" s="5" t="s">
        <v>41</v>
      </c>
      <c r="D634" s="5">
        <v>36466</v>
      </c>
      <c r="E634">
        <v>1017</v>
      </c>
      <c r="F634" s="5">
        <v>44332</v>
      </c>
      <c r="G634" s="2">
        <v>41</v>
      </c>
      <c r="H634" s="2" t="str">
        <f t="shared" si="62"/>
        <v>Zion HILLjavelin-throw</v>
      </c>
      <c r="I634" s="2">
        <f t="shared" si="63"/>
        <v>1017</v>
      </c>
      <c r="J634" s="136" cm="1">
        <f t="array" ref="J634">MAX(IF($H$3:$H$4000=$H634,$I$3:$I$4000))</f>
        <v>1017</v>
      </c>
      <c r="K634" s="2" t="str">
        <v>CAN</v>
      </c>
      <c r="L634" t="str">
        <v>Daniel GLEASON</v>
      </c>
      <c r="M634" s="94" t="str">
        <v>pole-vault</v>
      </c>
      <c r="N634" s="94">
        <v>1997</v>
      </c>
      <c r="O634" s="94" t="str">
        <f t="shared" si="56"/>
        <v>Daniel GLEASONpole-vault</v>
      </c>
      <c r="P634" s="2">
        <f t="shared" si="57"/>
        <v>1048</v>
      </c>
      <c r="Q634" s="79">
        <f t="shared" si="58"/>
        <v>16</v>
      </c>
      <c r="R634" s="79" t="str">
        <f t="shared" si="59"/>
        <v/>
      </c>
    </row>
    <row r="635" spans="1:18" x14ac:dyDescent="0.2">
      <c r="A635" t="s">
        <v>1180</v>
      </c>
      <c r="B635" t="s">
        <v>4099</v>
      </c>
      <c r="C635" s="5" t="s">
        <v>39</v>
      </c>
      <c r="D635" s="5">
        <v>36161</v>
      </c>
      <c r="E635">
        <v>1064</v>
      </c>
      <c r="F635" s="5">
        <v>44331</v>
      </c>
      <c r="G635" s="2">
        <v>21</v>
      </c>
      <c r="H635" s="2" t="str">
        <f t="shared" si="62"/>
        <v>Triston GIBBONSshot-put</v>
      </c>
      <c r="I635" s="2">
        <f t="shared" si="63"/>
        <v>1064</v>
      </c>
      <c r="J635" s="136" cm="1">
        <f t="array" ref="J635">MAX(IF($H$3:$H$4000=$H635,$I$3:$I$4000))</f>
        <v>1064</v>
      </c>
      <c r="K635" s="2" t="str">
        <v>CAN</v>
      </c>
      <c r="L635" t="str">
        <v>Robert HEPPENSTALL</v>
      </c>
      <c r="M635" s="94" t="str">
        <v>800m</v>
      </c>
      <c r="N635" s="94">
        <v>35489</v>
      </c>
      <c r="O635" s="94" t="str">
        <f t="shared" si="56"/>
        <v>Robert HEPPENSTALL800m</v>
      </c>
      <c r="P635" s="2">
        <f t="shared" si="57"/>
        <v>1121</v>
      </c>
      <c r="Q635" s="79">
        <f t="shared" si="58"/>
        <v>62</v>
      </c>
      <c r="R635" s="79" t="str">
        <f t="shared" si="59"/>
        <v/>
      </c>
    </row>
    <row r="636" spans="1:18" x14ac:dyDescent="0.2">
      <c r="A636" t="s">
        <v>1180</v>
      </c>
      <c r="B636" t="s">
        <v>671</v>
      </c>
      <c r="C636" s="5" t="s">
        <v>2</v>
      </c>
      <c r="D636" s="5">
        <v>36601</v>
      </c>
      <c r="E636">
        <v>1122</v>
      </c>
      <c r="F636" s="5">
        <v>44324</v>
      </c>
      <c r="G636" s="2">
        <v>71</v>
      </c>
      <c r="H636" s="2" t="str">
        <f t="shared" si="62"/>
        <v>Matthew CLARKE100m</v>
      </c>
      <c r="I636" s="2">
        <f t="shared" si="63"/>
        <v>1122</v>
      </c>
      <c r="J636" s="136" cm="1">
        <f t="array" ref="J636">MAX(IF($H$3:$H$4000=$H636,$I$3:$I$4000))</f>
        <v>1122</v>
      </c>
      <c r="K636" s="2" t="str">
        <v>CAN</v>
      </c>
      <c r="L636" t="str">
        <v>Craig THORNE</v>
      </c>
      <c r="M636" s="94" t="str">
        <v>110mh</v>
      </c>
      <c r="N636" s="94">
        <v>44581</v>
      </c>
      <c r="O636" s="94" t="str">
        <f t="shared" si="56"/>
        <v>Craig THORNE110mh</v>
      </c>
      <c r="P636" s="2">
        <f t="shared" si="57"/>
        <v>1072</v>
      </c>
      <c r="Q636" s="79">
        <f t="shared" si="58"/>
        <v>52</v>
      </c>
      <c r="R636" s="79" t="str">
        <f t="shared" si="59"/>
        <v/>
      </c>
    </row>
    <row r="637" spans="1:18" x14ac:dyDescent="0.2">
      <c r="A637" t="s">
        <v>1180</v>
      </c>
      <c r="B637" t="s">
        <v>3846</v>
      </c>
      <c r="C637" t="s">
        <v>33</v>
      </c>
      <c r="D637" s="5">
        <v>36039</v>
      </c>
      <c r="E637">
        <v>1097</v>
      </c>
      <c r="F637" s="5">
        <v>44303</v>
      </c>
      <c r="G637" s="2">
        <v>40</v>
      </c>
      <c r="H637" s="2" t="str">
        <f t="shared" si="62"/>
        <v>Rivaldo LEACOCK400mh</v>
      </c>
      <c r="I637" s="2">
        <f t="shared" si="63"/>
        <v>1097</v>
      </c>
      <c r="J637" s="136" cm="1">
        <f t="array" ref="J637">MAX(IF($H$3:$H$4000=$H637,$I$3:$I$4000))</f>
        <v>1097</v>
      </c>
      <c r="K637" s="2" t="str">
        <v>CAN</v>
      </c>
      <c r="L637" t="str">
        <v>Cameron BRUCE</v>
      </c>
      <c r="M637" s="94" t="str">
        <v>110mh</v>
      </c>
      <c r="N637" s="94">
        <v>2000</v>
      </c>
      <c r="O637" s="94" t="str">
        <f t="shared" si="56"/>
        <v>Cameron BRUCE110mh</v>
      </c>
      <c r="P637" s="2">
        <f t="shared" si="57"/>
        <v>1037</v>
      </c>
      <c r="Q637" s="79">
        <f t="shared" si="58"/>
        <v>78</v>
      </c>
      <c r="R637" s="79" t="str">
        <f t="shared" si="59"/>
        <v/>
      </c>
    </row>
    <row r="638" spans="1:18" x14ac:dyDescent="0.2">
      <c r="A638" t="s">
        <v>1180</v>
      </c>
      <c r="B638" t="s">
        <v>3842</v>
      </c>
      <c r="C638" s="5" t="s">
        <v>33</v>
      </c>
      <c r="D638" s="5">
        <v>36649</v>
      </c>
      <c r="E638">
        <v>1102</v>
      </c>
      <c r="F638" s="5">
        <v>44295</v>
      </c>
      <c r="G638" s="2">
        <v>36</v>
      </c>
      <c r="H638" s="2" t="str">
        <f t="shared" si="62"/>
        <v>Rasheeme GRIFFITH400mh</v>
      </c>
      <c r="I638" s="2">
        <f t="shared" si="63"/>
        <v>1102</v>
      </c>
      <c r="J638" s="136" cm="1">
        <f t="array" ref="J638">MAX(IF($H$3:$H$4000=$H638,$I$3:$I$4000))</f>
        <v>1102</v>
      </c>
      <c r="K638" s="2" t="str">
        <v>CAN</v>
      </c>
      <c r="L638" t="str">
        <v>Mark BUJNOWSKI</v>
      </c>
      <c r="M638" s="94" t="str">
        <v>discus-throw</v>
      </c>
      <c r="N638" s="94">
        <v>35886</v>
      </c>
      <c r="O638" s="94" t="str">
        <f t="shared" si="56"/>
        <v>Mark BUJNOWSKIdiscus-throw</v>
      </c>
      <c r="P638" s="2">
        <f t="shared" si="57"/>
        <v>951</v>
      </c>
      <c r="Q638" s="79">
        <f t="shared" si="58"/>
        <v>68</v>
      </c>
      <c r="R638" s="79" t="str">
        <f t="shared" si="59"/>
        <v/>
      </c>
    </row>
    <row r="639" spans="1:18" x14ac:dyDescent="0.2">
      <c r="A639" t="s">
        <v>1180</v>
      </c>
      <c r="B639" t="s">
        <v>3869</v>
      </c>
      <c r="C639" t="s">
        <v>33</v>
      </c>
      <c r="D639" s="5">
        <v>36683</v>
      </c>
      <c r="E639">
        <v>1058</v>
      </c>
      <c r="F639" s="5">
        <v>44289</v>
      </c>
      <c r="G639" s="2">
        <v>72</v>
      </c>
      <c r="H639" s="2" t="str">
        <f t="shared" si="62"/>
        <v>Nathan FERGUSSON400mh</v>
      </c>
      <c r="I639" s="2">
        <f t="shared" si="63"/>
        <v>1058</v>
      </c>
      <c r="J639" s="136" cm="1">
        <f t="array" ref="J639">MAX(IF($H$3:$H$4000=$H639,$I$3:$I$4000))</f>
        <v>1058</v>
      </c>
      <c r="K639" s="2" t="str">
        <v>CAN</v>
      </c>
      <c r="L639" t="str">
        <v>Mark BUJNOWSKI</v>
      </c>
      <c r="M639" s="94" t="str">
        <v>shot-put</v>
      </c>
      <c r="N639" s="94">
        <v>35886</v>
      </c>
      <c r="O639" s="94" t="str">
        <f t="shared" si="56"/>
        <v>Mark BUJNOWSKIshot-put</v>
      </c>
      <c r="P639" s="2">
        <f t="shared" si="57"/>
        <v>990</v>
      </c>
      <c r="Q639" s="79">
        <f t="shared" si="58"/>
        <v>44</v>
      </c>
      <c r="R639" s="79" t="str">
        <f t="shared" si="59"/>
        <v/>
      </c>
    </row>
    <row r="640" spans="1:18" x14ac:dyDescent="0.2">
      <c r="A640" t="s">
        <v>1180</v>
      </c>
      <c r="B640" t="s">
        <v>4099</v>
      </c>
      <c r="C640" s="5" t="s">
        <v>40</v>
      </c>
      <c r="D640" s="5">
        <v>36161</v>
      </c>
      <c r="E640">
        <v>980</v>
      </c>
      <c r="F640" s="5">
        <v>44273</v>
      </c>
      <c r="G640" s="2">
        <v>47</v>
      </c>
      <c r="H640" s="2" t="str">
        <f t="shared" si="62"/>
        <v>Triston GIBBONSdiscus-throw</v>
      </c>
      <c r="I640" s="2">
        <f t="shared" si="63"/>
        <v>980</v>
      </c>
      <c r="J640" s="136" cm="1">
        <f t="array" ref="J640">MAX(IF($H$3:$H$4000=$H640,$I$3:$I$4000))</f>
        <v>980</v>
      </c>
      <c r="K640" s="2" t="str">
        <v>CAN</v>
      </c>
      <c r="L640" t="str">
        <v>Eli PAWLIW</v>
      </c>
      <c r="M640" s="94" t="str">
        <v>shot-put</v>
      </c>
      <c r="N640" s="94">
        <v>34747</v>
      </c>
      <c r="O640" s="94" t="str">
        <f t="shared" si="56"/>
        <v>Eli PAWLIWshot-put</v>
      </c>
      <c r="P640" s="2">
        <f t="shared" si="57"/>
        <v>952</v>
      </c>
      <c r="Q640" s="79">
        <f t="shared" si="58"/>
        <v>69</v>
      </c>
      <c r="R640" s="79" t="str">
        <f t="shared" si="59"/>
        <v/>
      </c>
    </row>
    <row r="641" spans="1:18" x14ac:dyDescent="0.2">
      <c r="A641" t="s">
        <v>2437</v>
      </c>
      <c r="B641" t="s">
        <v>5380</v>
      </c>
      <c r="C641" s="5" t="s">
        <v>38</v>
      </c>
      <c r="D641" s="5">
        <v>35795</v>
      </c>
      <c r="E641">
        <v>1168</v>
      </c>
      <c r="F641" s="5">
        <v>44358</v>
      </c>
      <c r="G641" s="2">
        <v>2</v>
      </c>
      <c r="H641" s="2" t="str">
        <f t="shared" si="62"/>
        <v>Jah-Nhai PERINCHIEFtriple-jump</v>
      </c>
      <c r="I641" s="2">
        <f t="shared" si="63"/>
        <v>1168</v>
      </c>
      <c r="J641" s="136" cm="1">
        <f t="array" ref="J641">MAX(IF($H$3:$H$4000=$H641,$I$3:$I$4000))</f>
        <v>1168</v>
      </c>
      <c r="K641" s="2" t="str">
        <v>CAN</v>
      </c>
      <c r="L641" t="str">
        <v>Bolade AJOMALE</v>
      </c>
      <c r="M641" s="94" t="str">
        <v>100m</v>
      </c>
      <c r="N641" s="94">
        <v>34942</v>
      </c>
      <c r="O641" s="94" t="str">
        <f t="shared" si="56"/>
        <v>Bolade AJOMALE100m</v>
      </c>
      <c r="P641" s="2">
        <f t="shared" si="57"/>
        <v>1152</v>
      </c>
      <c r="Q641" s="79">
        <f t="shared" si="58"/>
        <v>42</v>
      </c>
      <c r="R641" s="79" t="str">
        <f t="shared" si="59"/>
        <v/>
      </c>
    </row>
    <row r="642" spans="1:18" x14ac:dyDescent="0.2">
      <c r="A642" t="s">
        <v>2437</v>
      </c>
      <c r="B642" t="s">
        <v>3903</v>
      </c>
      <c r="C642" t="s">
        <v>37</v>
      </c>
      <c r="D642" s="5">
        <v>30901</v>
      </c>
      <c r="E642">
        <v>1144</v>
      </c>
      <c r="F642" s="5">
        <v>44345</v>
      </c>
      <c r="G642" s="2">
        <v>16</v>
      </c>
      <c r="H642" s="2" t="str">
        <f t="shared" ref="H642:H643" si="64">B642&amp;C642</f>
        <v>Tyrone SMITHlong-jump</v>
      </c>
      <c r="I642" s="2">
        <f t="shared" ref="I642:I643" si="65">E642</f>
        <v>1144</v>
      </c>
      <c r="J642" s="136" cm="1">
        <f t="array" ref="J642">MAX(IF($H$3:$H$4000=$H642,$I$3:$I$4000))</f>
        <v>1144</v>
      </c>
      <c r="K642" s="2" t="str">
        <v>CAN</v>
      </c>
      <c r="L642" t="str">
        <v>Malachi MURRAY</v>
      </c>
      <c r="M642" s="94" t="str">
        <v>100m</v>
      </c>
      <c r="N642" s="94">
        <v>36603</v>
      </c>
      <c r="O642" s="94" t="str">
        <f t="shared" si="56"/>
        <v>Malachi MURRAY100m</v>
      </c>
      <c r="P642" s="2">
        <f t="shared" si="57"/>
        <v>1105</v>
      </c>
      <c r="Q642" s="79">
        <f t="shared" si="58"/>
        <v>110</v>
      </c>
      <c r="R642" s="79" t="str">
        <f t="shared" si="59"/>
        <v/>
      </c>
    </row>
    <row r="643" spans="1:18" x14ac:dyDescent="0.2">
      <c r="A643" t="s">
        <v>2437</v>
      </c>
      <c r="B643" t="s">
        <v>5380</v>
      </c>
      <c r="C643" s="5" t="s">
        <v>37</v>
      </c>
      <c r="D643" s="5">
        <v>35795</v>
      </c>
      <c r="E643">
        <v>1096</v>
      </c>
      <c r="F643" s="5">
        <v>44317</v>
      </c>
      <c r="G643" s="2">
        <v>45</v>
      </c>
      <c r="H643" s="2" t="str">
        <f t="shared" si="64"/>
        <v>Jah-Nhai PERINCHIEFlong-jump</v>
      </c>
      <c r="I643" s="2">
        <f t="shared" si="65"/>
        <v>1096</v>
      </c>
      <c r="J643" s="136" cm="1">
        <f t="array" ref="J643">MAX(IF($H$3:$H$4000=$H643,$I$3:$I$4000))</f>
        <v>1096</v>
      </c>
      <c r="K643" s="2" t="str">
        <v>CAN</v>
      </c>
      <c r="L643" t="str">
        <v>Luc BRUCHET</v>
      </c>
      <c r="M643" s="94" t="str">
        <v>5000m</v>
      </c>
      <c r="N643" s="94">
        <v>33292</v>
      </c>
      <c r="O643" s="94" t="str">
        <f t="shared" si="56"/>
        <v>Luc BRUCHET5000m</v>
      </c>
      <c r="P643" s="2">
        <f t="shared" si="57"/>
        <v>1164</v>
      </c>
      <c r="Q643" s="79">
        <f t="shared" si="58"/>
        <v>17</v>
      </c>
      <c r="R643" s="79" t="str">
        <f t="shared" si="59"/>
        <v/>
      </c>
    </row>
    <row r="644" spans="1:18" x14ac:dyDescent="0.2">
      <c r="A644" t="s">
        <v>1113</v>
      </c>
      <c r="B644" t="s">
        <v>2725</v>
      </c>
      <c r="C644" s="5" t="s">
        <v>2</v>
      </c>
      <c r="D644" s="5">
        <v>37779</v>
      </c>
      <c r="E644">
        <v>1179</v>
      </c>
      <c r="F644" s="5">
        <v>44611</v>
      </c>
      <c r="G644" s="2">
        <v>6</v>
      </c>
      <c r="H644" s="2" t="str">
        <f t="shared" ref="H644:H707" si="66">B644&amp;C644</f>
        <v>Letsile TEBOGO100m</v>
      </c>
      <c r="I644" s="2">
        <f t="shared" ref="I644:I707" si="67">E644</f>
        <v>1179</v>
      </c>
      <c r="J644" s="136" cm="1">
        <f t="array" ref="J644">MAX(IF($H$3:$H$4000=$H644,$I$3:$I$4000))</f>
        <v>1179</v>
      </c>
      <c r="K644" s="2" t="str">
        <v>CAN</v>
      </c>
      <c r="L644" t="str">
        <v>Nathaniel MECHLER</v>
      </c>
      <c r="M644" s="94" t="str">
        <v>110mh</v>
      </c>
      <c r="N644" s="94">
        <v>35520</v>
      </c>
      <c r="O644" s="94" t="str">
        <f t="shared" ref="O644:O707" si="68">L644&amp;M644</f>
        <v>Nathaniel MECHLER110mh</v>
      </c>
      <c r="P644" s="2">
        <f t="shared" ref="P644:P707" si="69">VLOOKUP(L644&amp;M644,$H$3:$J$3881,3,FALSE)</f>
        <v>998</v>
      </c>
      <c r="Q644" s="79">
        <f t="shared" ref="Q644:Q707" si="70">COUNTIFS($M$3:$M$3165,M644,$P$3:$P$3165,"&gt;"&amp;P644)+1</f>
        <v>106</v>
      </c>
      <c r="R644" s="79" t="str">
        <f t="shared" ref="R644:R707" si="71">IFERROR(IF(K644="AUS",COUNTIFS($K$3:$K$3165,"AUS",$M$3:$M$3165,M644,$P$3:$P$3165,"&gt;"&amp;P644)+1,""),"")</f>
        <v/>
      </c>
    </row>
    <row r="645" spans="1:18" x14ac:dyDescent="0.2">
      <c r="A645" t="s">
        <v>1113</v>
      </c>
      <c r="B645" t="s">
        <v>2730</v>
      </c>
      <c r="C645" s="5" t="s">
        <v>2</v>
      </c>
      <c r="D645" s="6">
        <v>36759</v>
      </c>
      <c r="E645">
        <v>1079</v>
      </c>
      <c r="F645" s="5">
        <v>44611</v>
      </c>
      <c r="G645" s="2">
        <v>63</v>
      </c>
      <c r="H645" s="2" t="str">
        <f t="shared" si="66"/>
        <v>Thuto MASASA100m</v>
      </c>
      <c r="I645" s="2">
        <f t="shared" si="67"/>
        <v>1079</v>
      </c>
      <c r="J645" s="136" cm="1">
        <f t="array" ref="J645">MAX(IF($H$3:$H$4000=$H645,$I$3:$I$4000))</f>
        <v>1079</v>
      </c>
      <c r="K645" s="2" t="str">
        <v>CAN</v>
      </c>
      <c r="L645" t="str">
        <v>Michael MASON</v>
      </c>
      <c r="M645" s="94" t="str">
        <v>high-jump</v>
      </c>
      <c r="N645" s="94">
        <v>31685</v>
      </c>
      <c r="O645" s="94" t="str">
        <f t="shared" si="68"/>
        <v>Michael MASONhigh-jump</v>
      </c>
      <c r="P645" s="2">
        <f t="shared" si="69"/>
        <v>1179</v>
      </c>
      <c r="Q645" s="79">
        <f t="shared" si="70"/>
        <v>4</v>
      </c>
      <c r="R645" s="79" t="str">
        <f t="shared" si="71"/>
        <v/>
      </c>
    </row>
    <row r="646" spans="1:18" x14ac:dyDescent="0.2">
      <c r="A646" t="s">
        <v>1113</v>
      </c>
      <c r="B646" t="s">
        <v>2773</v>
      </c>
      <c r="C646" s="5" t="s">
        <v>26</v>
      </c>
      <c r="D646" s="6">
        <v>37419</v>
      </c>
      <c r="E646">
        <v>1083</v>
      </c>
      <c r="F646" s="5">
        <v>44611</v>
      </c>
      <c r="G646" s="2">
        <v>33</v>
      </c>
      <c r="H646" s="2" t="str">
        <f t="shared" si="66"/>
        <v>Anthony PESELA400m</v>
      </c>
      <c r="I646" s="2">
        <f t="shared" si="67"/>
        <v>1083</v>
      </c>
      <c r="J646" s="136" cm="1">
        <f t="array" ref="J646">MAX(IF($H$3:$H$4000=$H646,$I$3:$I$4000))</f>
        <v>1209</v>
      </c>
      <c r="K646" s="2" t="str">
        <v>CAN</v>
      </c>
      <c r="L646" t="str">
        <v>Brennan SEGUIN</v>
      </c>
      <c r="M646" s="94" t="str">
        <v>pole-vault</v>
      </c>
      <c r="N646" s="94">
        <v>1999</v>
      </c>
      <c r="O646" s="94" t="str">
        <f t="shared" si="68"/>
        <v>Brennan SEGUINpole-vault</v>
      </c>
      <c r="P646" s="2">
        <f t="shared" si="69"/>
        <v>967</v>
      </c>
      <c r="Q646" s="79">
        <f t="shared" si="70"/>
        <v>55</v>
      </c>
      <c r="R646" s="79" t="str">
        <f t="shared" si="71"/>
        <v/>
      </c>
    </row>
    <row r="647" spans="1:18" x14ac:dyDescent="0.2">
      <c r="A647" t="s">
        <v>1113</v>
      </c>
      <c r="B647" t="s">
        <v>2783</v>
      </c>
      <c r="C647" s="5" t="s">
        <v>26</v>
      </c>
      <c r="D647" s="5">
        <v>36554</v>
      </c>
      <c r="E647">
        <v>1055</v>
      </c>
      <c r="F647" s="5">
        <v>44611</v>
      </c>
      <c r="G647" s="2">
        <v>67</v>
      </c>
      <c r="H647" s="2" t="str">
        <f t="shared" si="66"/>
        <v>Ditiro NZAMANI400m</v>
      </c>
      <c r="I647" s="2">
        <f t="shared" si="67"/>
        <v>1055</v>
      </c>
      <c r="J647" s="136" cm="1">
        <f t="array" ref="J647">MAX(IF($H$3:$H$4000=$H647,$I$3:$I$4000))</f>
        <v>1161</v>
      </c>
      <c r="K647" s="2" t="str">
        <v>CAN</v>
      </c>
      <c r="L647" t="str">
        <v>Mohammed AHMED</v>
      </c>
      <c r="M647" s="94" t="str">
        <v>5000m</v>
      </c>
      <c r="N647" s="94">
        <v>33243</v>
      </c>
      <c r="O647" s="94" t="str">
        <f t="shared" si="68"/>
        <v>Mohammed AHMED5000m</v>
      </c>
      <c r="P647" s="2">
        <f t="shared" si="69"/>
        <v>1246</v>
      </c>
      <c r="Q647" s="79">
        <f t="shared" si="70"/>
        <v>1</v>
      </c>
      <c r="R647" s="79" t="str">
        <f t="shared" si="71"/>
        <v/>
      </c>
    </row>
    <row r="648" spans="1:18" x14ac:dyDescent="0.2">
      <c r="A648" t="s">
        <v>1113</v>
      </c>
      <c r="B648" t="s">
        <v>2784</v>
      </c>
      <c r="C648" s="5" t="s">
        <v>26</v>
      </c>
      <c r="D648" s="5">
        <v>36320</v>
      </c>
      <c r="E648">
        <v>1055</v>
      </c>
      <c r="F648" s="5">
        <v>44611</v>
      </c>
      <c r="G648" s="2">
        <v>67</v>
      </c>
      <c r="H648" s="2" t="str">
        <f t="shared" si="66"/>
        <v>Keitumetse MAITSEO400m</v>
      </c>
      <c r="I648" s="2">
        <f t="shared" si="67"/>
        <v>1055</v>
      </c>
      <c r="J648" s="136" cm="1">
        <f t="array" ref="J648">MAX(IF($H$3:$H$4000=$H648,$I$3:$I$4000))</f>
        <v>1055</v>
      </c>
      <c r="K648" s="2" t="str">
        <v>CAN</v>
      </c>
      <c r="L648" t="str">
        <v>Justyn KNIGHT</v>
      </c>
      <c r="M648" s="94" t="str">
        <v>5000m</v>
      </c>
      <c r="N648" s="94">
        <v>35265</v>
      </c>
      <c r="O648" s="94" t="str">
        <f t="shared" si="68"/>
        <v>Justyn KNIGHT5000m</v>
      </c>
      <c r="P648" s="2">
        <f t="shared" si="69"/>
        <v>1239</v>
      </c>
      <c r="Q648" s="79">
        <f t="shared" si="70"/>
        <v>2</v>
      </c>
      <c r="R648" s="79" t="str">
        <f t="shared" si="71"/>
        <v/>
      </c>
    </row>
    <row r="649" spans="1:18" x14ac:dyDescent="0.2">
      <c r="A649" t="s">
        <v>1113</v>
      </c>
      <c r="B649" t="s">
        <v>2963</v>
      </c>
      <c r="C649" s="5" t="s">
        <v>33</v>
      </c>
      <c r="D649" s="5">
        <v>1996</v>
      </c>
      <c r="E649">
        <v>1024</v>
      </c>
      <c r="F649" s="5">
        <v>44611</v>
      </c>
      <c r="G649" s="2">
        <v>42</v>
      </c>
      <c r="H649" s="2" t="str">
        <f t="shared" si="66"/>
        <v>Tshotlego FRECKY400mh</v>
      </c>
      <c r="I649" s="2">
        <f t="shared" si="67"/>
        <v>1024</v>
      </c>
      <c r="J649" s="136" cm="1">
        <f t="array" ref="J649">MAX(IF($H$3:$H$4000=$H649,$I$3:$I$4000))</f>
        <v>1024</v>
      </c>
      <c r="K649" s="2" t="str">
        <v>CAN</v>
      </c>
      <c r="L649" t="str">
        <v>Sam WILLETT</v>
      </c>
      <c r="M649" s="94" t="str">
        <v>hammer-throw</v>
      </c>
      <c r="N649" s="94">
        <v>1997</v>
      </c>
      <c r="O649" s="94" t="str">
        <f t="shared" si="68"/>
        <v>Sam WILLETThammer-throw</v>
      </c>
      <c r="P649" s="2">
        <f t="shared" si="69"/>
        <v>950</v>
      </c>
      <c r="Q649" s="79">
        <f t="shared" si="70"/>
        <v>47</v>
      </c>
      <c r="R649" s="79" t="str">
        <f t="shared" si="71"/>
        <v/>
      </c>
    </row>
    <row r="650" spans="1:18" x14ac:dyDescent="0.2">
      <c r="A650" t="s">
        <v>1113</v>
      </c>
      <c r="B650" t="s">
        <v>2748</v>
      </c>
      <c r="C650" s="5" t="s">
        <v>37</v>
      </c>
      <c r="D650" s="5">
        <v>35844</v>
      </c>
      <c r="E650">
        <v>1127</v>
      </c>
      <c r="F650" s="5">
        <v>44611</v>
      </c>
      <c r="G650" s="2">
        <v>6</v>
      </c>
      <c r="H650" s="2" t="str">
        <f t="shared" si="66"/>
        <v>Thapelo MONAIWAlong-jump</v>
      </c>
      <c r="I650" s="2">
        <f t="shared" si="67"/>
        <v>1127</v>
      </c>
      <c r="J650" s="136" cm="1">
        <f t="array" ref="J650">MAX(IF($H$3:$H$4000=$H650,$I$3:$I$4000))</f>
        <v>1127</v>
      </c>
      <c r="K650" s="2" t="str">
        <v>CAN</v>
      </c>
      <c r="L650" t="str">
        <v>Jesse THIBODEAU</v>
      </c>
      <c r="M650" s="94" t="str">
        <v>long-jump</v>
      </c>
      <c r="N650" s="94">
        <v>35506</v>
      </c>
      <c r="O650" s="94" t="str">
        <f t="shared" si="68"/>
        <v>Jesse THIBODEAUlong-jump</v>
      </c>
      <c r="P650" s="2">
        <f t="shared" si="69"/>
        <v>1092</v>
      </c>
      <c r="Q650" s="79">
        <f t="shared" si="70"/>
        <v>55</v>
      </c>
      <c r="R650" s="79" t="str">
        <f t="shared" si="71"/>
        <v/>
      </c>
    </row>
    <row r="651" spans="1:18" x14ac:dyDescent="0.2">
      <c r="A651" t="s">
        <v>1113</v>
      </c>
      <c r="B651" t="s">
        <v>3001</v>
      </c>
      <c r="C651" s="5" t="s">
        <v>37</v>
      </c>
      <c r="D651" s="5">
        <v>1999</v>
      </c>
      <c r="E651">
        <v>991</v>
      </c>
      <c r="F651" s="5">
        <v>44611</v>
      </c>
      <c r="G651" s="2">
        <v>74</v>
      </c>
      <c r="H651" s="2" t="str">
        <f t="shared" si="66"/>
        <v>Norman CHIBANElong-jump</v>
      </c>
      <c r="I651" s="2">
        <f t="shared" si="67"/>
        <v>991</v>
      </c>
      <c r="J651" s="136" cm="1">
        <f t="array" ref="J651">MAX(IF($H$3:$H$4000=$H651,$I$3:$I$4000))</f>
        <v>1133</v>
      </c>
      <c r="K651" s="2" t="str">
        <v>CAN</v>
      </c>
      <c r="L651" t="str">
        <v>Jason TUNKS</v>
      </c>
      <c r="M651" s="94" t="str">
        <v>discus-throw</v>
      </c>
      <c r="N651" s="94">
        <v>27521</v>
      </c>
      <c r="O651" s="94" t="str">
        <f t="shared" si="68"/>
        <v>Jason TUNKSdiscus-throw</v>
      </c>
      <c r="P651" s="2">
        <f t="shared" si="69"/>
        <v>906</v>
      </c>
      <c r="Q651" s="79">
        <f t="shared" si="70"/>
        <v>100</v>
      </c>
      <c r="R651" s="79" t="str">
        <f t="shared" si="71"/>
        <v/>
      </c>
    </row>
    <row r="652" spans="1:18" x14ac:dyDescent="0.2">
      <c r="A652" t="s">
        <v>1113</v>
      </c>
      <c r="B652" t="s">
        <v>2768</v>
      </c>
      <c r="C652" t="s">
        <v>26</v>
      </c>
      <c r="D652" s="5">
        <v>36331</v>
      </c>
      <c r="E652">
        <v>1177</v>
      </c>
      <c r="F652" s="5">
        <v>44604</v>
      </c>
      <c r="G652" s="2">
        <v>1</v>
      </c>
      <c r="H652" s="2" t="str">
        <f t="shared" si="66"/>
        <v>Bayapo NDORI400m</v>
      </c>
      <c r="I652" s="2">
        <f t="shared" si="67"/>
        <v>1177</v>
      </c>
      <c r="J652" s="136" cm="1">
        <f t="array" ref="J652">MAX(IF($H$3:$H$4000=$H652,$I$3:$I$4000))</f>
        <v>1177</v>
      </c>
      <c r="K652" s="2" t="str">
        <v>CAN</v>
      </c>
      <c r="L652" t="str">
        <v>Brendon RODNEY</v>
      </c>
      <c r="M652" s="94" t="str">
        <v>200m</v>
      </c>
      <c r="N652" s="94">
        <v>33703</v>
      </c>
      <c r="O652" s="94" t="str">
        <f t="shared" si="68"/>
        <v>Brendon RODNEY200m</v>
      </c>
      <c r="P652" s="2">
        <f t="shared" si="69"/>
        <v>1148</v>
      </c>
      <c r="Q652" s="79">
        <f t="shared" si="70"/>
        <v>37</v>
      </c>
      <c r="R652" s="79" t="str">
        <f t="shared" si="71"/>
        <v/>
      </c>
    </row>
    <row r="653" spans="1:18" x14ac:dyDescent="0.2">
      <c r="A653" t="s">
        <v>1113</v>
      </c>
      <c r="B653" t="s">
        <v>2735</v>
      </c>
      <c r="C653" t="s">
        <v>26</v>
      </c>
      <c r="D653" s="5">
        <v>35123</v>
      </c>
      <c r="E653">
        <v>1077</v>
      </c>
      <c r="F653" s="5">
        <v>44604</v>
      </c>
      <c r="G653" s="2">
        <v>39</v>
      </c>
      <c r="H653" s="2" t="str">
        <f t="shared" si="66"/>
        <v>Leungo SCOTCH400m</v>
      </c>
      <c r="I653" s="2">
        <f t="shared" si="67"/>
        <v>1077</v>
      </c>
      <c r="J653" s="136" cm="1">
        <f t="array" ref="J653">MAX(IF($H$3:$H$4000=$H653,$I$3:$I$4000))</f>
        <v>1161</v>
      </c>
      <c r="K653" s="2" t="str">
        <v>CAN</v>
      </c>
      <c r="L653" t="str">
        <v>Mohand Zine KHELAF</v>
      </c>
      <c r="M653" s="94" t="str">
        <v>800m</v>
      </c>
      <c r="N653" s="94">
        <v>35796</v>
      </c>
      <c r="O653" s="94" t="str">
        <f t="shared" si="68"/>
        <v>Mohand Zine KHELAF800m</v>
      </c>
      <c r="P653" s="2">
        <f t="shared" si="69"/>
        <v>1111</v>
      </c>
      <c r="Q653" s="79">
        <f t="shared" si="70"/>
        <v>77</v>
      </c>
      <c r="R653" s="79" t="str">
        <f t="shared" si="71"/>
        <v/>
      </c>
    </row>
    <row r="654" spans="1:18" x14ac:dyDescent="0.2">
      <c r="A654" t="s">
        <v>1113</v>
      </c>
      <c r="B654" t="s">
        <v>2736</v>
      </c>
      <c r="C654" s="5" t="s">
        <v>26</v>
      </c>
      <c r="D654" s="5">
        <v>33908</v>
      </c>
      <c r="E654">
        <v>1059</v>
      </c>
      <c r="F654" s="5">
        <v>44604</v>
      </c>
      <c r="G654" s="2">
        <v>59</v>
      </c>
      <c r="H654" s="2" t="str">
        <f t="shared" si="66"/>
        <v>Zibane NGOZI400m</v>
      </c>
      <c r="I654" s="2">
        <f t="shared" si="67"/>
        <v>1059</v>
      </c>
      <c r="J654" s="136" cm="1">
        <f t="array" ref="J654">MAX(IF($H$3:$H$4000=$H654,$I$3:$I$4000))</f>
        <v>1124</v>
      </c>
      <c r="K654" s="2" t="str">
        <v>CAN</v>
      </c>
      <c r="L654" t="str">
        <v>Mike TATE</v>
      </c>
      <c r="M654" s="94" t="str">
        <v>5000m</v>
      </c>
      <c r="N654" s="94">
        <v>34790</v>
      </c>
      <c r="O654" s="94" t="str">
        <f t="shared" si="68"/>
        <v>Mike TATE5000m</v>
      </c>
      <c r="P654" s="2">
        <f t="shared" si="69"/>
        <v>1081</v>
      </c>
      <c r="Q654" s="79">
        <f t="shared" si="70"/>
        <v>105</v>
      </c>
      <c r="R654" s="79" t="str">
        <f t="shared" si="71"/>
        <v/>
      </c>
    </row>
    <row r="655" spans="1:18" x14ac:dyDescent="0.2">
      <c r="A655" t="s">
        <v>1113</v>
      </c>
      <c r="B655" t="s">
        <v>2843</v>
      </c>
      <c r="C655" s="5" t="s">
        <v>28</v>
      </c>
      <c r="D655" s="5">
        <v>36305</v>
      </c>
      <c r="E655">
        <v>1013</v>
      </c>
      <c r="F655" s="5">
        <v>44604</v>
      </c>
      <c r="G655" s="2">
        <v>93</v>
      </c>
      <c r="H655" s="2" t="str">
        <f t="shared" si="66"/>
        <v>Tshepiso MASALELA1500m</v>
      </c>
      <c r="I655" s="2">
        <f t="shared" si="67"/>
        <v>1013</v>
      </c>
      <c r="J655" s="136" cm="1">
        <f t="array" ref="J655">MAX(IF($H$3:$H$4000=$H655,$I$3:$I$4000))</f>
        <v>1013</v>
      </c>
      <c r="K655" s="2" t="str">
        <v>CAN</v>
      </c>
      <c r="L655" t="str">
        <v>Damian WARNER</v>
      </c>
      <c r="M655" s="94" t="str">
        <v>110mh</v>
      </c>
      <c r="N655" s="94">
        <v>32816</v>
      </c>
      <c r="O655" s="94" t="str">
        <f t="shared" si="68"/>
        <v>Damian WARNER110mh</v>
      </c>
      <c r="P655" s="2">
        <f t="shared" si="69"/>
        <v>1185</v>
      </c>
      <c r="Q655" s="79">
        <f t="shared" si="70"/>
        <v>10</v>
      </c>
      <c r="R655" s="79" t="str">
        <f t="shared" si="71"/>
        <v/>
      </c>
    </row>
    <row r="656" spans="1:18" x14ac:dyDescent="0.2">
      <c r="A656" t="s">
        <v>1113</v>
      </c>
      <c r="B656" t="s">
        <v>2784</v>
      </c>
      <c r="C656" s="5" t="s">
        <v>33</v>
      </c>
      <c r="D656" s="5">
        <v>36320</v>
      </c>
      <c r="E656">
        <v>1080</v>
      </c>
      <c r="F656" s="5">
        <v>44604</v>
      </c>
      <c r="G656" s="2">
        <v>22</v>
      </c>
      <c r="H656" s="2" t="str">
        <f t="shared" si="66"/>
        <v>Keitumetse MAITSEO400mh</v>
      </c>
      <c r="I656" s="2">
        <f t="shared" si="67"/>
        <v>1080</v>
      </c>
      <c r="J656" s="136" cm="1">
        <f t="array" ref="J656">MAX(IF($H$3:$H$4000=$H656,$I$3:$I$4000))</f>
        <v>1080</v>
      </c>
      <c r="K656" s="2" t="str">
        <v>CAN</v>
      </c>
      <c r="L656" t="str">
        <v>Pierce LEPAGE</v>
      </c>
      <c r="M656" s="94" t="str">
        <v>110mh</v>
      </c>
      <c r="N656" s="94">
        <v>35086</v>
      </c>
      <c r="O656" s="94" t="str">
        <f t="shared" si="68"/>
        <v>Pierce LEPAGE110mh</v>
      </c>
      <c r="P656" s="2">
        <f t="shared" si="69"/>
        <v>1057</v>
      </c>
      <c r="Q656" s="79">
        <f t="shared" si="70"/>
        <v>61</v>
      </c>
      <c r="R656" s="79" t="str">
        <f t="shared" si="71"/>
        <v/>
      </c>
    </row>
    <row r="657" spans="1:18" x14ac:dyDescent="0.2">
      <c r="A657" t="s">
        <v>1113</v>
      </c>
      <c r="B657" t="s">
        <v>2962</v>
      </c>
      <c r="C657" s="5" t="s">
        <v>33</v>
      </c>
      <c r="D657" s="5">
        <v>36284</v>
      </c>
      <c r="E657">
        <v>1024</v>
      </c>
      <c r="F657" s="5">
        <v>44604</v>
      </c>
      <c r="G657" s="2">
        <v>42</v>
      </c>
      <c r="H657" s="2" t="str">
        <f t="shared" si="66"/>
        <v>Mooketsi Phenyo MONTSHIWA400mh</v>
      </c>
      <c r="I657" s="2">
        <f t="shared" si="67"/>
        <v>1024</v>
      </c>
      <c r="J657" s="136" cm="1">
        <f t="array" ref="J657">MAX(IF($H$3:$H$4000=$H657,$I$3:$I$4000))</f>
        <v>1024</v>
      </c>
      <c r="K657" s="2" t="str">
        <v>CAN</v>
      </c>
      <c r="L657" t="str">
        <v>Pierce LEPAGE</v>
      </c>
      <c r="M657" s="94" t="str">
        <v>100m</v>
      </c>
      <c r="N657" s="94">
        <v>35086</v>
      </c>
      <c r="O657" s="94" t="str">
        <f t="shared" si="68"/>
        <v>Pierce LEPAGE100m</v>
      </c>
      <c r="P657" s="2">
        <f t="shared" si="69"/>
        <v>1105</v>
      </c>
      <c r="Q657" s="79">
        <f t="shared" si="70"/>
        <v>110</v>
      </c>
      <c r="R657" s="79" t="str">
        <f t="shared" si="71"/>
        <v/>
      </c>
    </row>
    <row r="658" spans="1:18" x14ac:dyDescent="0.2">
      <c r="A658" t="s">
        <v>1113</v>
      </c>
      <c r="B658" t="s">
        <v>3047</v>
      </c>
      <c r="C658" s="5" t="s">
        <v>35</v>
      </c>
      <c r="D658" s="5">
        <v>44612</v>
      </c>
      <c r="E658">
        <v>923</v>
      </c>
      <c r="F658" s="5">
        <v>44604</v>
      </c>
      <c r="G658" s="2">
        <v>80</v>
      </c>
      <c r="H658" s="2" t="str">
        <f t="shared" si="66"/>
        <v>Karabo SELEKAhigh-jump</v>
      </c>
      <c r="I658" s="2">
        <f t="shared" si="67"/>
        <v>923</v>
      </c>
      <c r="J658" s="136" cm="1">
        <f t="array" ref="J658">MAX(IF($H$3:$H$4000=$H658,$I$3:$I$4000))</f>
        <v>923</v>
      </c>
      <c r="K658" s="2" t="str">
        <v>CAN</v>
      </c>
      <c r="L658" t="str">
        <v>William PAULSON</v>
      </c>
      <c r="M658" s="94" t="str">
        <v>1500m</v>
      </c>
      <c r="N658" s="94">
        <v>34655</v>
      </c>
      <c r="O658" s="94" t="str">
        <f t="shared" si="68"/>
        <v>William PAULSON1500m</v>
      </c>
      <c r="P658" s="2">
        <f t="shared" si="69"/>
        <v>1169</v>
      </c>
      <c r="Q658" s="79">
        <f t="shared" si="70"/>
        <v>22</v>
      </c>
      <c r="R658" s="79" t="str">
        <f t="shared" si="71"/>
        <v/>
      </c>
    </row>
    <row r="659" spans="1:18" x14ac:dyDescent="0.2">
      <c r="A659" t="s">
        <v>1113</v>
      </c>
      <c r="B659" t="s">
        <v>2725</v>
      </c>
      <c r="C659" t="s">
        <v>26</v>
      </c>
      <c r="D659" s="5">
        <v>37779</v>
      </c>
      <c r="E659">
        <v>1105</v>
      </c>
      <c r="F659" s="5">
        <v>44590</v>
      </c>
      <c r="G659" s="2">
        <v>18</v>
      </c>
      <c r="H659" s="2" t="str">
        <f t="shared" si="66"/>
        <v>Letsile TEBOGO400m</v>
      </c>
      <c r="I659" s="2">
        <f t="shared" si="67"/>
        <v>1105</v>
      </c>
      <c r="J659" s="136" cm="1">
        <f t="array" ref="J659">MAX(IF($H$3:$H$4000=$H659,$I$3:$I$4000))</f>
        <v>1105</v>
      </c>
      <c r="K659" s="2" t="str">
        <v>CAN</v>
      </c>
      <c r="L659" t="str">
        <v>Kevin ROBERTSON</v>
      </c>
      <c r="M659" s="94" t="str">
        <v>1500m</v>
      </c>
      <c r="N659" s="94">
        <v>36066</v>
      </c>
      <c r="O659" s="94" t="str">
        <f t="shared" si="68"/>
        <v>Kevin ROBERTSON1500m</v>
      </c>
      <c r="P659" s="2">
        <f t="shared" si="69"/>
        <v>1115</v>
      </c>
      <c r="Q659" s="79">
        <f t="shared" si="70"/>
        <v>66</v>
      </c>
      <c r="R659" s="79" t="str">
        <f t="shared" si="71"/>
        <v/>
      </c>
    </row>
    <row r="660" spans="1:18" x14ac:dyDescent="0.2">
      <c r="A660" t="s">
        <v>1113</v>
      </c>
      <c r="B660" t="s">
        <v>2782</v>
      </c>
      <c r="C660" s="5" t="s">
        <v>26</v>
      </c>
      <c r="D660" s="5">
        <v>33953</v>
      </c>
      <c r="E660">
        <v>1055</v>
      </c>
      <c r="F660" s="5">
        <v>44590</v>
      </c>
      <c r="G660" s="2">
        <v>67</v>
      </c>
      <c r="H660" s="2" t="str">
        <f t="shared" si="66"/>
        <v>Kabelo SHABANE400m</v>
      </c>
      <c r="I660" s="2">
        <f t="shared" si="67"/>
        <v>1055</v>
      </c>
      <c r="J660" s="136" cm="1">
        <f t="array" ref="J660">MAX(IF($H$3:$H$4000=$H660,$I$3:$I$4000))</f>
        <v>1055</v>
      </c>
      <c r="K660" s="2" t="str">
        <v>CAN</v>
      </c>
      <c r="L660" t="str">
        <v>Thomas FAFARD</v>
      </c>
      <c r="M660" s="94" t="str">
        <v>1500m</v>
      </c>
      <c r="N660" s="94">
        <v>36135</v>
      </c>
      <c r="O660" s="94" t="str">
        <f t="shared" si="68"/>
        <v>Thomas FAFARD1500m</v>
      </c>
      <c r="P660" s="2">
        <f t="shared" si="69"/>
        <v>1099</v>
      </c>
      <c r="Q660" s="79">
        <f t="shared" si="70"/>
        <v>88</v>
      </c>
      <c r="R660" s="79" t="str">
        <f t="shared" si="71"/>
        <v/>
      </c>
    </row>
    <row r="661" spans="1:18" x14ac:dyDescent="0.2">
      <c r="A661" t="s">
        <v>1113</v>
      </c>
      <c r="B661" t="s">
        <v>2735</v>
      </c>
      <c r="C661" t="s">
        <v>27</v>
      </c>
      <c r="D661" s="5">
        <v>35123</v>
      </c>
      <c r="E661">
        <v>1023</v>
      </c>
      <c r="F661" s="5">
        <v>44590</v>
      </c>
      <c r="G661" s="2">
        <v>89</v>
      </c>
      <c r="H661" s="2" t="str">
        <f t="shared" si="66"/>
        <v>Leungo SCOTCH800m</v>
      </c>
      <c r="I661" s="2">
        <f t="shared" si="67"/>
        <v>1023</v>
      </c>
      <c r="J661" s="136" cm="1">
        <f t="array" ref="J661">MAX(IF($H$3:$H$4000=$H661,$I$3:$I$4000))</f>
        <v>1023</v>
      </c>
      <c r="K661" s="2" t="str">
        <v>CAN</v>
      </c>
      <c r="L661" t="str">
        <v>Corey BELLEMORE</v>
      </c>
      <c r="M661" s="94" t="str">
        <v>1500m</v>
      </c>
      <c r="N661" s="94">
        <v>34669</v>
      </c>
      <c r="O661" s="94" t="str">
        <f t="shared" si="68"/>
        <v>Corey BELLEMORE1500m</v>
      </c>
      <c r="P661" s="2">
        <f t="shared" si="69"/>
        <v>1093</v>
      </c>
      <c r="Q661" s="79">
        <f t="shared" si="70"/>
        <v>100</v>
      </c>
      <c r="R661" s="79" t="str">
        <f t="shared" si="71"/>
        <v/>
      </c>
    </row>
    <row r="662" spans="1:18" x14ac:dyDescent="0.2">
      <c r="A662" t="s">
        <v>1113</v>
      </c>
      <c r="B662" t="s">
        <v>2956</v>
      </c>
      <c r="C662" s="5" t="s">
        <v>33</v>
      </c>
      <c r="D662" s="5">
        <v>34814</v>
      </c>
      <c r="E662">
        <v>1132</v>
      </c>
      <c r="F662" s="5">
        <v>44590</v>
      </c>
      <c r="G662" s="2">
        <v>9</v>
      </c>
      <c r="H662" s="2" t="str">
        <f t="shared" si="66"/>
        <v>Kemorena TISANG400mh</v>
      </c>
      <c r="I662" s="2">
        <f t="shared" si="67"/>
        <v>1132</v>
      </c>
      <c r="J662" s="136" cm="1">
        <f t="array" ref="J662">MAX(IF($H$3:$H$4000=$H662,$I$3:$I$4000))</f>
        <v>1132</v>
      </c>
      <c r="K662" s="2" t="str">
        <v>CAN</v>
      </c>
      <c r="L662" t="str">
        <v>Mike TATE</v>
      </c>
      <c r="M662" s="94" t="str">
        <v>1500m</v>
      </c>
      <c r="N662" s="94">
        <v>34790</v>
      </c>
      <c r="O662" s="94" t="str">
        <f t="shared" si="68"/>
        <v>Mike TATE1500m</v>
      </c>
      <c r="P662" s="2">
        <f t="shared" si="69"/>
        <v>1090</v>
      </c>
      <c r="Q662" s="79">
        <f t="shared" si="70"/>
        <v>104</v>
      </c>
      <c r="R662" s="79" t="str">
        <f t="shared" si="71"/>
        <v/>
      </c>
    </row>
    <row r="663" spans="1:18" x14ac:dyDescent="0.2">
      <c r="A663" t="s">
        <v>1113</v>
      </c>
      <c r="B663" t="s">
        <v>2957</v>
      </c>
      <c r="C663" t="s">
        <v>33</v>
      </c>
      <c r="D663" s="5">
        <v>35034</v>
      </c>
      <c r="E663">
        <v>1082</v>
      </c>
      <c r="F663" s="5">
        <v>44590</v>
      </c>
      <c r="G663" s="2">
        <v>21</v>
      </c>
      <c r="H663" s="2" t="str">
        <f t="shared" si="66"/>
        <v>Victor NTWENG400mh</v>
      </c>
      <c r="I663" s="2">
        <f t="shared" si="67"/>
        <v>1082</v>
      </c>
      <c r="J663" s="136" cm="1">
        <f t="array" ref="J663">MAX(IF($H$3:$H$4000=$H663,$I$3:$I$4000))</f>
        <v>1082</v>
      </c>
      <c r="K663" s="2" t="str">
        <v>CAN</v>
      </c>
      <c r="L663" t="str">
        <v>Benjamin FLANAGAN</v>
      </c>
      <c r="M663" s="94" t="str">
        <v>5000m</v>
      </c>
      <c r="N663" s="94">
        <v>34710</v>
      </c>
      <c r="O663" s="94" t="str">
        <f t="shared" si="68"/>
        <v>Benjamin FLANAGAN5000m</v>
      </c>
      <c r="P663" s="2">
        <f t="shared" si="69"/>
        <v>1135</v>
      </c>
      <c r="Q663" s="79">
        <f t="shared" si="70"/>
        <v>38</v>
      </c>
      <c r="R663" s="79" t="str">
        <f t="shared" si="71"/>
        <v/>
      </c>
    </row>
    <row r="664" spans="1:18" x14ac:dyDescent="0.2">
      <c r="A664" t="s">
        <v>1113</v>
      </c>
      <c r="B664" t="s">
        <v>2960</v>
      </c>
      <c r="C664" s="5" t="s">
        <v>33</v>
      </c>
      <c r="D664" s="5">
        <v>1995</v>
      </c>
      <c r="E664">
        <v>1036</v>
      </c>
      <c r="F664" s="5">
        <v>44590</v>
      </c>
      <c r="G664" s="2">
        <v>37</v>
      </c>
      <c r="H664" s="2" t="str">
        <f t="shared" si="66"/>
        <v>Joseph GAETWESEPE400mh</v>
      </c>
      <c r="I664" s="2">
        <f t="shared" si="67"/>
        <v>1036</v>
      </c>
      <c r="J664" s="136" cm="1">
        <f t="array" ref="J664">MAX(IF($H$3:$H$4000=$H664,$I$3:$I$4000))</f>
        <v>1036</v>
      </c>
      <c r="K664" s="2" t="str">
        <v>CAN</v>
      </c>
      <c r="L664" t="str">
        <v>Damian WARNER</v>
      </c>
      <c r="M664" s="94" t="str">
        <v>long-jump</v>
      </c>
      <c r="N664" s="94">
        <v>32816</v>
      </c>
      <c r="O664" s="94" t="str">
        <f t="shared" si="68"/>
        <v>Damian WARNERlong-jump</v>
      </c>
      <c r="P664" s="2">
        <f t="shared" si="69"/>
        <v>1199</v>
      </c>
      <c r="Q664" s="79">
        <f t="shared" si="70"/>
        <v>4</v>
      </c>
      <c r="R664" s="79" t="str">
        <f t="shared" si="71"/>
        <v/>
      </c>
    </row>
    <row r="665" spans="1:18" x14ac:dyDescent="0.2">
      <c r="A665" t="s">
        <v>1113</v>
      </c>
      <c r="B665" t="s">
        <v>3054</v>
      </c>
      <c r="C665" s="5" t="s">
        <v>35</v>
      </c>
      <c r="D665" s="5">
        <v>44612</v>
      </c>
      <c r="E665">
        <v>914</v>
      </c>
      <c r="F665" s="5">
        <v>44590</v>
      </c>
      <c r="G665" s="2">
        <v>88</v>
      </c>
      <c r="H665" s="2" t="str">
        <f t="shared" si="66"/>
        <v>Mothomme Blessing THUTOhigh-jump</v>
      </c>
      <c r="I665" s="2">
        <f t="shared" si="67"/>
        <v>914</v>
      </c>
      <c r="J665" s="136" cm="1">
        <f t="array" ref="J665">MAX(IF($H$3:$H$4000=$H665,$I$3:$I$4000))</f>
        <v>914</v>
      </c>
      <c r="K665" s="2" t="str">
        <v>CAN</v>
      </c>
      <c r="L665" t="str">
        <v>Damian WARNER</v>
      </c>
      <c r="M665" s="94" t="str">
        <v>high-jump</v>
      </c>
      <c r="N665" s="94">
        <v>32816</v>
      </c>
      <c r="O665" s="94" t="str">
        <f t="shared" si="68"/>
        <v>Damian WARNERhigh-jump</v>
      </c>
      <c r="P665" s="2">
        <f t="shared" si="69"/>
        <v>993</v>
      </c>
      <c r="Q665" s="79">
        <f t="shared" si="70"/>
        <v>108</v>
      </c>
      <c r="R665" s="79" t="str">
        <f t="shared" si="71"/>
        <v/>
      </c>
    </row>
    <row r="666" spans="1:18" x14ac:dyDescent="0.2">
      <c r="A666" t="s">
        <v>1113</v>
      </c>
      <c r="B666" t="s">
        <v>2730</v>
      </c>
      <c r="C666" s="5" t="s">
        <v>25</v>
      </c>
      <c r="D666" s="5">
        <v>36759</v>
      </c>
      <c r="E666">
        <v>1053</v>
      </c>
      <c r="F666" s="5">
        <v>44576</v>
      </c>
      <c r="G666" s="2">
        <v>60</v>
      </c>
      <c r="H666" s="2" t="str">
        <f t="shared" si="66"/>
        <v>Thuto MASASA200m</v>
      </c>
      <c r="I666" s="2">
        <f t="shared" si="67"/>
        <v>1053</v>
      </c>
      <c r="J666" s="136" cm="1">
        <f t="array" ref="J666">MAX(IF($H$3:$H$4000=$H666,$I$3:$I$4000))</f>
        <v>1053</v>
      </c>
      <c r="K666" s="2" t="str">
        <v>CAN</v>
      </c>
      <c r="L666" t="str">
        <v>Jean-Simon DESGAGN√âS</v>
      </c>
      <c r="M666" s="94" t="str">
        <v>3000msc</v>
      </c>
      <c r="N666" s="94">
        <v>36002</v>
      </c>
      <c r="O666" s="94" t="str">
        <f t="shared" si="68"/>
        <v>Jean-Simon DESGAGN√âS3000msc</v>
      </c>
      <c r="P666" s="2">
        <f t="shared" si="69"/>
        <v>1147</v>
      </c>
      <c r="Q666" s="79">
        <f t="shared" si="70"/>
        <v>18</v>
      </c>
      <c r="R666" s="79" t="str">
        <f t="shared" si="71"/>
        <v/>
      </c>
    </row>
    <row r="667" spans="1:18" x14ac:dyDescent="0.2">
      <c r="A667" t="s">
        <v>1113</v>
      </c>
      <c r="B667" t="s">
        <v>3382</v>
      </c>
      <c r="C667" s="5" t="s">
        <v>25</v>
      </c>
      <c r="D667" s="5">
        <v>31314</v>
      </c>
      <c r="E667">
        <v>1211</v>
      </c>
      <c r="F667" s="5">
        <v>44457</v>
      </c>
      <c r="G667" s="2">
        <v>4</v>
      </c>
      <c r="H667" s="2" t="str">
        <f t="shared" si="66"/>
        <v>Isaac MAKWALA200m</v>
      </c>
      <c r="I667" s="2">
        <f t="shared" si="67"/>
        <v>1211</v>
      </c>
      <c r="J667" s="136" cm="1">
        <f t="array" ref="J667">MAX(IF($H$3:$H$4000=$H667,$I$3:$I$4000))</f>
        <v>1211</v>
      </c>
      <c r="K667" s="2" t="str">
        <v>CAN</v>
      </c>
      <c r="L667" t="str">
        <v>Cameron LEVINS</v>
      </c>
      <c r="M667" s="94" t="str">
        <v>marathon</v>
      </c>
      <c r="N667" s="94">
        <v>32595</v>
      </c>
      <c r="O667" s="94" t="str">
        <f t="shared" si="68"/>
        <v>Cameron LEVINSmarathon</v>
      </c>
      <c r="P667" s="2">
        <f t="shared" si="69"/>
        <v>1156</v>
      </c>
      <c r="Q667" s="79">
        <f t="shared" si="70"/>
        <v>98</v>
      </c>
      <c r="R667" s="79" t="str">
        <f t="shared" si="71"/>
        <v/>
      </c>
    </row>
    <row r="668" spans="1:18" x14ac:dyDescent="0.2">
      <c r="A668" t="s">
        <v>1113</v>
      </c>
      <c r="B668" t="s">
        <v>2773</v>
      </c>
      <c r="C668" s="5" t="s">
        <v>26</v>
      </c>
      <c r="D668" s="5">
        <v>37419</v>
      </c>
      <c r="E668">
        <v>1209</v>
      </c>
      <c r="F668" s="5">
        <v>44429</v>
      </c>
      <c r="G668" s="2">
        <v>5</v>
      </c>
      <c r="H668" s="2" t="str">
        <f t="shared" si="66"/>
        <v>Anthony PESELA400m</v>
      </c>
      <c r="I668" s="2">
        <f t="shared" si="67"/>
        <v>1209</v>
      </c>
      <c r="J668" s="136" cm="1">
        <f t="array" ref="J668">MAX(IF($H$3:$H$4000=$H668,$I$3:$I$4000))</f>
        <v>1209</v>
      </c>
      <c r="K668" s="2" t="str">
        <v>CAN</v>
      </c>
      <c r="L668" t="str">
        <v>Derek DROUIN</v>
      </c>
      <c r="M668" s="94" t="str">
        <v>high-jump</v>
      </c>
      <c r="N668" s="94">
        <v>32938</v>
      </c>
      <c r="O668" s="94" t="str">
        <f t="shared" si="68"/>
        <v>Derek DROUINhigh-jump</v>
      </c>
      <c r="P668" s="2">
        <f t="shared" si="69"/>
        <v>1126</v>
      </c>
      <c r="Q668" s="79">
        <f t="shared" si="70"/>
        <v>18</v>
      </c>
      <c r="R668" s="79" t="str">
        <f t="shared" si="71"/>
        <v/>
      </c>
    </row>
    <row r="669" spans="1:18" x14ac:dyDescent="0.2">
      <c r="A669" t="s">
        <v>1113</v>
      </c>
      <c r="B669" t="s">
        <v>2725</v>
      </c>
      <c r="C669" s="5" t="s">
        <v>25</v>
      </c>
      <c r="D669" s="5">
        <v>37779</v>
      </c>
      <c r="E669">
        <v>1172</v>
      </c>
      <c r="F669" s="5">
        <v>44428</v>
      </c>
      <c r="G669" s="2">
        <v>21</v>
      </c>
      <c r="H669" s="2" t="str">
        <f t="shared" si="66"/>
        <v>Letsile TEBOGO200m</v>
      </c>
      <c r="I669" s="2">
        <f t="shared" si="67"/>
        <v>1172</v>
      </c>
      <c r="J669" s="136" cm="1">
        <f t="array" ref="J669">MAX(IF($H$3:$H$4000=$H669,$I$3:$I$4000))</f>
        <v>1172</v>
      </c>
      <c r="K669" s="2" t="str">
        <v>CAN</v>
      </c>
      <c r="L669" t="str">
        <v>Benjamin FLANAGAN</v>
      </c>
      <c r="M669" s="94" t="str">
        <v>10000m</v>
      </c>
      <c r="N669" s="94">
        <v>34710</v>
      </c>
      <c r="O669" s="94" t="str">
        <f t="shared" si="68"/>
        <v>Benjamin FLANAGAN10000m</v>
      </c>
      <c r="P669" s="2">
        <f t="shared" si="69"/>
        <v>1149</v>
      </c>
      <c r="Q669" s="79">
        <f t="shared" si="70"/>
        <v>48</v>
      </c>
      <c r="R669" s="79" t="str">
        <f t="shared" si="71"/>
        <v/>
      </c>
    </row>
    <row r="670" spans="1:18" x14ac:dyDescent="0.2">
      <c r="A670" t="s">
        <v>1113</v>
      </c>
      <c r="B670" t="s">
        <v>2725</v>
      </c>
      <c r="C670" s="5" t="s">
        <v>2</v>
      </c>
      <c r="D670" s="5">
        <v>37779</v>
      </c>
      <c r="E670">
        <v>1169</v>
      </c>
      <c r="F670" s="5">
        <v>44426</v>
      </c>
      <c r="G670" s="2">
        <v>24</v>
      </c>
      <c r="H670" s="2" t="str">
        <f t="shared" si="66"/>
        <v>Letsile TEBOGO100m</v>
      </c>
      <c r="I670" s="2">
        <f t="shared" si="67"/>
        <v>1169</v>
      </c>
      <c r="J670" s="136" cm="1">
        <f t="array" ref="J670">MAX(IF($H$3:$H$4000=$H670,$I$3:$I$4000))</f>
        <v>1179</v>
      </c>
      <c r="K670" s="2" t="str">
        <v>CAN</v>
      </c>
      <c r="L670" t="str">
        <v>Pierce LEPAGE</v>
      </c>
      <c r="M670" s="94" t="str">
        <v>pole-vault</v>
      </c>
      <c r="N670" s="94">
        <v>35086</v>
      </c>
      <c r="O670" s="94" t="str">
        <f t="shared" si="68"/>
        <v>Pierce LEPAGEpole-vault</v>
      </c>
      <c r="P670" s="2">
        <f t="shared" si="69"/>
        <v>1048</v>
      </c>
      <c r="Q670" s="79">
        <f t="shared" si="70"/>
        <v>16</v>
      </c>
      <c r="R670" s="79" t="str">
        <f t="shared" si="71"/>
        <v/>
      </c>
    </row>
    <row r="671" spans="1:18" x14ac:dyDescent="0.2">
      <c r="A671" t="s">
        <v>1113</v>
      </c>
      <c r="B671" t="s">
        <v>3397</v>
      </c>
      <c r="C671" s="5" t="s">
        <v>27</v>
      </c>
      <c r="D671" s="5">
        <v>34408</v>
      </c>
      <c r="E671">
        <v>1238</v>
      </c>
      <c r="F671" s="5">
        <v>44386</v>
      </c>
      <c r="G671" s="2">
        <v>1</v>
      </c>
      <c r="H671" s="2" t="str">
        <f t="shared" si="66"/>
        <v>Nijel AMOS800m</v>
      </c>
      <c r="I671" s="2">
        <f t="shared" si="67"/>
        <v>1238</v>
      </c>
      <c r="J671" s="136" cm="1">
        <f t="array" ref="J671">MAX(IF($H$3:$H$4000=$H671,$I$3:$I$4000))</f>
        <v>1238</v>
      </c>
      <c r="K671" s="2" t="str">
        <v>CAN</v>
      </c>
      <c r="L671" t="str">
        <v>Rostam TURNER</v>
      </c>
      <c r="M671" s="94" t="str">
        <v>decathlon</v>
      </c>
      <c r="N671" s="94">
        <v>34830</v>
      </c>
      <c r="O671" s="94" t="str">
        <f t="shared" si="68"/>
        <v>Rostam TURNERdecathlon</v>
      </c>
      <c r="P671" s="2">
        <f t="shared" si="69"/>
        <v>976</v>
      </c>
      <c r="Q671" s="79">
        <f t="shared" si="70"/>
        <v>32</v>
      </c>
      <c r="R671" s="79" t="str">
        <f t="shared" si="71"/>
        <v/>
      </c>
    </row>
    <row r="672" spans="1:18" x14ac:dyDescent="0.2">
      <c r="A672" t="s">
        <v>1113</v>
      </c>
      <c r="B672" t="s">
        <v>3393</v>
      </c>
      <c r="C672" s="5" t="s">
        <v>26</v>
      </c>
      <c r="D672" s="5">
        <v>35507</v>
      </c>
      <c r="E672">
        <v>1141</v>
      </c>
      <c r="F672" s="5">
        <v>44373</v>
      </c>
      <c r="G672" s="2">
        <v>28</v>
      </c>
      <c r="H672" s="2" t="str">
        <f t="shared" si="66"/>
        <v>Baboloki THEBE400m</v>
      </c>
      <c r="I672" s="2">
        <f t="shared" si="67"/>
        <v>1141</v>
      </c>
      <c r="J672" s="136" cm="1">
        <f t="array" ref="J672">MAX(IF($H$3:$H$4000=$H672,$I$3:$I$4000))</f>
        <v>1141</v>
      </c>
      <c r="K672" s="2" t="str">
        <v>CAN</v>
      </c>
      <c r="L672" t="str">
        <v>Justyn KNIGHT</v>
      </c>
      <c r="M672" s="94" t="str">
        <v>1500m</v>
      </c>
      <c r="N672" s="94">
        <v>35265</v>
      </c>
      <c r="O672" s="94" t="str">
        <f t="shared" si="68"/>
        <v>Justyn KNIGHT1500m</v>
      </c>
      <c r="P672" s="2">
        <f t="shared" si="69"/>
        <v>1197</v>
      </c>
      <c r="Q672" s="79">
        <f t="shared" si="70"/>
        <v>11</v>
      </c>
      <c r="R672" s="79" t="str">
        <f t="shared" si="71"/>
        <v/>
      </c>
    </row>
    <row r="673" spans="1:18" x14ac:dyDescent="0.2">
      <c r="A673" t="s">
        <v>1113</v>
      </c>
      <c r="B673" t="s">
        <v>3382</v>
      </c>
      <c r="C673" s="5" t="s">
        <v>26</v>
      </c>
      <c r="D673" s="5">
        <v>31314</v>
      </c>
      <c r="E673">
        <v>1217</v>
      </c>
      <c r="F673" s="5">
        <v>44367</v>
      </c>
      <c r="G673" s="2">
        <v>3</v>
      </c>
      <c r="H673" s="2" t="str">
        <f t="shared" si="66"/>
        <v>Isaac MAKWALA400m</v>
      </c>
      <c r="I673" s="2">
        <f t="shared" si="67"/>
        <v>1217</v>
      </c>
      <c r="J673" s="136" cm="1">
        <f t="array" ref="J673">MAX(IF($H$3:$H$4000=$H673,$I$3:$I$4000))</f>
        <v>1217</v>
      </c>
      <c r="K673" s="2" t="str">
        <v>CAN</v>
      </c>
      <c r="L673" t="str">
        <v>Johnathan CABRAL</v>
      </c>
      <c r="M673" s="94" t="str">
        <v>110mh</v>
      </c>
      <c r="N673" s="94">
        <v>33969</v>
      </c>
      <c r="O673" s="94" t="str">
        <f t="shared" si="68"/>
        <v>Johnathan CABRAL110mh</v>
      </c>
      <c r="P673" s="2">
        <f t="shared" si="69"/>
        <v>1097</v>
      </c>
      <c r="Q673" s="79">
        <f t="shared" si="70"/>
        <v>40</v>
      </c>
      <c r="R673" s="79" t="str">
        <f t="shared" si="71"/>
        <v/>
      </c>
    </row>
    <row r="674" spans="1:18" x14ac:dyDescent="0.2">
      <c r="A674" t="s">
        <v>1113</v>
      </c>
      <c r="B674" t="s">
        <v>2743</v>
      </c>
      <c r="C674" s="5" t="s">
        <v>25</v>
      </c>
      <c r="D674" s="5">
        <v>36883</v>
      </c>
      <c r="E674">
        <v>1102</v>
      </c>
      <c r="F674" s="5">
        <v>44345</v>
      </c>
      <c r="G674" s="2">
        <v>78</v>
      </c>
      <c r="H674" s="2" t="str">
        <f t="shared" si="66"/>
        <v>Phodiso RAMPA200m</v>
      </c>
      <c r="I674" s="2">
        <f t="shared" si="67"/>
        <v>1102</v>
      </c>
      <c r="J674" s="136" cm="1">
        <f t="array" ref="J674">MAX(IF($H$3:$H$4000=$H674,$I$3:$I$4000))</f>
        <v>1102</v>
      </c>
      <c r="K674" s="2" t="str">
        <v>CAN</v>
      </c>
      <c r="L674" t="str">
        <v>Ashton COLAIRE</v>
      </c>
      <c r="M674" s="94" t="str">
        <v>110mh</v>
      </c>
      <c r="N674" s="94">
        <v>35481</v>
      </c>
      <c r="O674" s="94" t="str">
        <f t="shared" si="68"/>
        <v>Ashton COLAIRE110mh</v>
      </c>
      <c r="P674" s="2">
        <f t="shared" si="69"/>
        <v>1021</v>
      </c>
      <c r="Q674" s="79">
        <f t="shared" si="70"/>
        <v>87</v>
      </c>
      <c r="R674" s="79" t="str">
        <f t="shared" si="71"/>
        <v/>
      </c>
    </row>
    <row r="675" spans="1:18" x14ac:dyDescent="0.2">
      <c r="A675" t="s">
        <v>1113</v>
      </c>
      <c r="B675" t="s">
        <v>2735</v>
      </c>
      <c r="C675" s="5" t="s">
        <v>26</v>
      </c>
      <c r="D675" s="5">
        <v>35123</v>
      </c>
      <c r="E675">
        <v>1161</v>
      </c>
      <c r="F675" s="5">
        <v>44345</v>
      </c>
      <c r="G675" s="2">
        <v>15</v>
      </c>
      <c r="H675" s="2" t="str">
        <f t="shared" si="66"/>
        <v>Leungo SCOTCH400m</v>
      </c>
      <c r="I675" s="2">
        <f t="shared" si="67"/>
        <v>1161</v>
      </c>
      <c r="J675" s="136" cm="1">
        <f t="array" ref="J675">MAX(IF($H$3:$H$4000=$H675,$I$3:$I$4000))</f>
        <v>1161</v>
      </c>
      <c r="K675" s="2" t="str">
        <v>CAN</v>
      </c>
      <c r="L675" t="str">
        <v>Bismark BOATENG</v>
      </c>
      <c r="M675" s="94" t="str">
        <v>100m</v>
      </c>
      <c r="N675" s="94">
        <v>33678</v>
      </c>
      <c r="O675" s="94" t="str">
        <f t="shared" si="68"/>
        <v>Bismark BOATENG100m</v>
      </c>
      <c r="P675" s="2">
        <f t="shared" si="69"/>
        <v>1148</v>
      </c>
      <c r="Q675" s="79">
        <f t="shared" si="70"/>
        <v>50</v>
      </c>
      <c r="R675" s="79" t="str">
        <f t="shared" si="71"/>
        <v/>
      </c>
    </row>
    <row r="676" spans="1:18" x14ac:dyDescent="0.2">
      <c r="A676" t="s">
        <v>1113</v>
      </c>
      <c r="B676" t="s">
        <v>2768</v>
      </c>
      <c r="C676" t="s">
        <v>26</v>
      </c>
      <c r="D676" s="5">
        <v>36331</v>
      </c>
      <c r="E676">
        <v>1154</v>
      </c>
      <c r="F676" s="5">
        <v>44345</v>
      </c>
      <c r="G676" s="2">
        <v>21</v>
      </c>
      <c r="H676" s="2" t="str">
        <f t="shared" si="66"/>
        <v>Bayapo NDORI400m</v>
      </c>
      <c r="I676" s="2">
        <f t="shared" si="67"/>
        <v>1154</v>
      </c>
      <c r="J676" s="136" cm="1">
        <f t="array" ref="J676">MAX(IF($H$3:$H$4000=$H676,$I$3:$I$4000))</f>
        <v>1177</v>
      </c>
      <c r="K676" s="2" t="str">
        <v>CAN</v>
      </c>
      <c r="L676" t="str">
        <v>Philip OSEI</v>
      </c>
      <c r="M676" s="94" t="str">
        <v>400m</v>
      </c>
      <c r="N676" s="94">
        <v>33176</v>
      </c>
      <c r="O676" s="94" t="str">
        <f t="shared" si="68"/>
        <v>Philip OSEI400m</v>
      </c>
      <c r="P676" s="2">
        <f t="shared" si="69"/>
        <v>1128</v>
      </c>
      <c r="Q676" s="79">
        <f t="shared" si="70"/>
        <v>43</v>
      </c>
      <c r="R676" s="79" t="str">
        <f t="shared" si="71"/>
        <v/>
      </c>
    </row>
    <row r="677" spans="1:18" x14ac:dyDescent="0.2">
      <c r="A677" t="s">
        <v>1113</v>
      </c>
      <c r="B677" t="s">
        <v>2736</v>
      </c>
      <c r="C677" s="5" t="s">
        <v>26</v>
      </c>
      <c r="D677" s="5">
        <v>33908</v>
      </c>
      <c r="E677">
        <v>1124</v>
      </c>
      <c r="F677" s="5">
        <v>44345</v>
      </c>
      <c r="G677" s="2">
        <v>45</v>
      </c>
      <c r="H677" s="2" t="str">
        <f t="shared" si="66"/>
        <v>Zibane NGOZI400m</v>
      </c>
      <c r="I677" s="2">
        <f t="shared" si="67"/>
        <v>1124</v>
      </c>
      <c r="J677" s="136" cm="1">
        <f t="array" ref="J677">MAX(IF($H$3:$H$4000=$H677,$I$3:$I$4000))</f>
        <v>1124</v>
      </c>
      <c r="K677" s="2" t="str">
        <v>CAN</v>
      </c>
      <c r="L677" t="str">
        <v>Jonathan BESSELINK</v>
      </c>
      <c r="M677" s="94" t="str">
        <v>3000msc</v>
      </c>
      <c r="N677" s="94">
        <v>1997</v>
      </c>
      <c r="O677" s="94" t="str">
        <f t="shared" si="68"/>
        <v>Jonathan BESSELINK3000msc</v>
      </c>
      <c r="P677" s="2">
        <f t="shared" si="69"/>
        <v>1030</v>
      </c>
      <c r="Q677" s="79">
        <f t="shared" si="70"/>
        <v>91</v>
      </c>
      <c r="R677" s="79" t="str">
        <f t="shared" si="71"/>
        <v/>
      </c>
    </row>
    <row r="678" spans="1:18" x14ac:dyDescent="0.2">
      <c r="A678" t="s">
        <v>1113</v>
      </c>
      <c r="B678" t="s">
        <v>2843</v>
      </c>
      <c r="C678" s="5" t="s">
        <v>27</v>
      </c>
      <c r="D678" s="5">
        <v>36305</v>
      </c>
      <c r="E678">
        <v>1133</v>
      </c>
      <c r="F678" s="5">
        <v>44345</v>
      </c>
      <c r="G678" s="2">
        <v>45</v>
      </c>
      <c r="H678" s="2" t="str">
        <f t="shared" si="66"/>
        <v>Tshepiso MASALELA800m</v>
      </c>
      <c r="I678" s="2">
        <f t="shared" si="67"/>
        <v>1133</v>
      </c>
      <c r="J678" s="136" cm="1">
        <f t="array" ref="J678">MAX(IF($H$3:$H$4000=$H678,$I$3:$I$4000))</f>
        <v>1133</v>
      </c>
      <c r="K678" s="2" t="str">
        <v>CAN</v>
      </c>
      <c r="L678" t="str">
        <v>Joseph DANIELS</v>
      </c>
      <c r="M678" s="94" t="str">
        <v>110mh</v>
      </c>
      <c r="N678" s="94">
        <v>36080</v>
      </c>
      <c r="O678" s="94" t="str">
        <f t="shared" si="68"/>
        <v>Joseph DANIELS110mh</v>
      </c>
      <c r="P678" s="2">
        <f t="shared" si="69"/>
        <v>1145</v>
      </c>
      <c r="Q678" s="79">
        <f t="shared" si="70"/>
        <v>21</v>
      </c>
      <c r="R678" s="79" t="str">
        <f t="shared" si="71"/>
        <v/>
      </c>
    </row>
    <row r="679" spans="1:18" x14ac:dyDescent="0.2">
      <c r="A679" t="s">
        <v>1113</v>
      </c>
      <c r="B679" t="s">
        <v>2830</v>
      </c>
      <c r="C679" s="5" t="s">
        <v>27</v>
      </c>
      <c r="D679" s="5">
        <v>35909</v>
      </c>
      <c r="E679">
        <v>1127</v>
      </c>
      <c r="F679" s="5">
        <v>44345</v>
      </c>
      <c r="G679" s="2">
        <v>54</v>
      </c>
      <c r="H679" s="2" t="str">
        <f t="shared" si="66"/>
        <v>Tumo NKAPE800m</v>
      </c>
      <c r="I679" s="2">
        <f t="shared" si="67"/>
        <v>1127</v>
      </c>
      <c r="J679" s="136" cm="1">
        <f t="array" ref="J679">MAX(IF($H$3:$H$4000=$H679,$I$3:$I$4000))</f>
        <v>1127</v>
      </c>
      <c r="K679" s="2" t="str">
        <v>CAN</v>
      </c>
      <c r="L679" t="str">
        <v>Ethan KATZBERG</v>
      </c>
      <c r="M679" s="94" t="str">
        <v>hammer-throw</v>
      </c>
      <c r="N679" s="94">
        <v>37351</v>
      </c>
      <c r="O679" s="94" t="str">
        <f t="shared" si="68"/>
        <v>Ethan KATZBERGhammer-throw</v>
      </c>
      <c r="P679" s="2">
        <f t="shared" si="69"/>
        <v>1044</v>
      </c>
      <c r="Q679" s="79">
        <f t="shared" si="70"/>
        <v>16</v>
      </c>
      <c r="R679" s="79" t="str">
        <f t="shared" si="71"/>
        <v/>
      </c>
    </row>
    <row r="680" spans="1:18" x14ac:dyDescent="0.2">
      <c r="A680" t="s">
        <v>1113</v>
      </c>
      <c r="B680" t="s">
        <v>3498</v>
      </c>
      <c r="C680" t="s">
        <v>27</v>
      </c>
      <c r="D680" s="5">
        <v>35680</v>
      </c>
      <c r="E680">
        <v>1086</v>
      </c>
      <c r="F680" s="5">
        <v>44345</v>
      </c>
      <c r="G680" s="2">
        <v>94</v>
      </c>
      <c r="H680" s="2" t="str">
        <f t="shared" si="66"/>
        <v>Gorata GABANKETSE800m</v>
      </c>
      <c r="I680" s="2">
        <f t="shared" si="67"/>
        <v>1086</v>
      </c>
      <c r="J680" s="136" cm="1">
        <f t="array" ref="J680">MAX(IF($H$3:$H$4000=$H680,$I$3:$I$4000))</f>
        <v>1086</v>
      </c>
      <c r="K680" s="2" t="str">
        <v>CAN</v>
      </c>
      <c r="L680" t="str">
        <v>Kieran LUMB</v>
      </c>
      <c r="M680" s="94" t="str">
        <v>5000m</v>
      </c>
      <c r="N680" s="94">
        <v>36009</v>
      </c>
      <c r="O680" s="94" t="str">
        <f t="shared" si="68"/>
        <v>Kieran LUMB5000m</v>
      </c>
      <c r="P680" s="2">
        <f t="shared" si="69"/>
        <v>1122</v>
      </c>
      <c r="Q680" s="79">
        <f t="shared" si="70"/>
        <v>57</v>
      </c>
      <c r="R680" s="79" t="str">
        <f t="shared" si="71"/>
        <v/>
      </c>
    </row>
    <row r="681" spans="1:18" x14ac:dyDescent="0.2">
      <c r="A681" t="s">
        <v>1113</v>
      </c>
      <c r="B681" t="s">
        <v>2956</v>
      </c>
      <c r="C681" t="s">
        <v>31</v>
      </c>
      <c r="D681" s="5">
        <v>34814</v>
      </c>
      <c r="E681">
        <v>1034</v>
      </c>
      <c r="F681" s="5">
        <v>44345</v>
      </c>
      <c r="G681" s="2">
        <v>73</v>
      </c>
      <c r="H681" s="2" t="str">
        <f t="shared" si="66"/>
        <v>Kemorena TISANG110mh</v>
      </c>
      <c r="I681" s="2">
        <f t="shared" si="67"/>
        <v>1034</v>
      </c>
      <c r="J681" s="136" cm="1">
        <f t="array" ref="J681">MAX(IF($H$3:$H$4000=$H681,$I$3:$I$4000))</f>
        <v>1034</v>
      </c>
      <c r="K681" s="2" t="str">
        <v>CAN</v>
      </c>
      <c r="L681" t="str">
        <v>Andy WHITE</v>
      </c>
      <c r="M681" s="94" t="str">
        <v>javelin-throw</v>
      </c>
      <c r="N681" s="94">
        <v>32848</v>
      </c>
      <c r="O681" s="94" t="str">
        <f t="shared" si="68"/>
        <v>Andy WHITEjavelin-throw</v>
      </c>
      <c r="P681" s="2">
        <f t="shared" si="69"/>
        <v>1029</v>
      </c>
      <c r="Q681" s="79">
        <f t="shared" si="70"/>
        <v>42</v>
      </c>
      <c r="R681" s="79" t="str">
        <f t="shared" si="71"/>
        <v/>
      </c>
    </row>
    <row r="682" spans="1:18" x14ac:dyDescent="0.2">
      <c r="A682" t="s">
        <v>1113</v>
      </c>
      <c r="B682" t="s">
        <v>3419</v>
      </c>
      <c r="C682" s="6" t="s">
        <v>26</v>
      </c>
      <c r="D682" s="5">
        <v>35426</v>
      </c>
      <c r="E682">
        <v>1103</v>
      </c>
      <c r="F682" s="5">
        <v>44332</v>
      </c>
      <c r="G682" s="2">
        <v>71</v>
      </c>
      <c r="H682" s="2" t="str">
        <f t="shared" si="66"/>
        <v>Clifton MESHACK400m</v>
      </c>
      <c r="I682" s="2">
        <f t="shared" si="67"/>
        <v>1103</v>
      </c>
      <c r="J682" s="136" cm="1">
        <f t="array" ref="J682">MAX(IF($H$3:$H$4000=$H682,$I$3:$I$4000))</f>
        <v>1103</v>
      </c>
      <c r="K682" s="2" t="str">
        <v>CAN</v>
      </c>
      <c r="L682" t="str">
        <v>Bismark BOATENG</v>
      </c>
      <c r="M682" s="94" t="str">
        <v>200m</v>
      </c>
      <c r="N682" s="94">
        <v>33678</v>
      </c>
      <c r="O682" s="94" t="str">
        <f t="shared" si="68"/>
        <v>Bismark BOATENG200m</v>
      </c>
      <c r="P682" s="2">
        <f t="shared" si="69"/>
        <v>1117</v>
      </c>
      <c r="Q682" s="79">
        <f t="shared" si="70"/>
        <v>57</v>
      </c>
      <c r="R682" s="79" t="str">
        <f t="shared" si="71"/>
        <v/>
      </c>
    </row>
    <row r="683" spans="1:18" x14ac:dyDescent="0.2">
      <c r="A683" t="s">
        <v>1113</v>
      </c>
      <c r="B683" t="s">
        <v>3001</v>
      </c>
      <c r="C683" s="5" t="s">
        <v>38</v>
      </c>
      <c r="D683" s="5">
        <v>1999</v>
      </c>
      <c r="E683">
        <v>1012</v>
      </c>
      <c r="F683" s="5">
        <v>44332</v>
      </c>
      <c r="G683" s="2">
        <v>91</v>
      </c>
      <c r="H683" s="2" t="str">
        <f t="shared" si="66"/>
        <v>Norman CHIBANEtriple-jump</v>
      </c>
      <c r="I683" s="2">
        <f t="shared" si="67"/>
        <v>1012</v>
      </c>
      <c r="J683" s="136" cm="1">
        <f t="array" ref="J683">MAX(IF($H$3:$H$4000=$H683,$I$3:$I$4000))</f>
        <v>1012</v>
      </c>
      <c r="K683" s="2" t="str">
        <v>CAN</v>
      </c>
      <c r="L683" t="str">
        <v>Kieran LUMB</v>
      </c>
      <c r="M683" s="94" t="str">
        <v>1500m</v>
      </c>
      <c r="N683" s="94">
        <v>36009</v>
      </c>
      <c r="O683" s="94" t="str">
        <f t="shared" si="68"/>
        <v>Kieran LUMB1500m</v>
      </c>
      <c r="P683" s="2">
        <f t="shared" si="69"/>
        <v>1131</v>
      </c>
      <c r="Q683" s="79">
        <f t="shared" si="70"/>
        <v>47</v>
      </c>
      <c r="R683" s="79" t="str">
        <f t="shared" si="71"/>
        <v/>
      </c>
    </row>
    <row r="684" spans="1:18" x14ac:dyDescent="0.2">
      <c r="A684" t="s">
        <v>1113</v>
      </c>
      <c r="B684" t="s">
        <v>3001</v>
      </c>
      <c r="C684" s="5" t="s">
        <v>37</v>
      </c>
      <c r="D684" s="5">
        <v>1999</v>
      </c>
      <c r="E684">
        <v>1133</v>
      </c>
      <c r="F684" s="5">
        <v>44331</v>
      </c>
      <c r="G684" s="2">
        <v>22</v>
      </c>
      <c r="H684" s="2" t="str">
        <f t="shared" si="66"/>
        <v>Norman CHIBANElong-jump</v>
      </c>
      <c r="I684" s="2">
        <f t="shared" si="67"/>
        <v>1133</v>
      </c>
      <c r="J684" s="136" cm="1">
        <f t="array" ref="J684">MAX(IF($H$3:$H$4000=$H684,$I$3:$I$4000))</f>
        <v>1133</v>
      </c>
      <c r="K684" s="2" t="str">
        <v>CAN</v>
      </c>
      <c r="L684" t="str">
        <v>Aaron BROWN</v>
      </c>
      <c r="M684" s="94" t="str">
        <v>100m</v>
      </c>
      <c r="N684" s="94">
        <v>33751</v>
      </c>
      <c r="O684" s="94" t="str">
        <f t="shared" si="68"/>
        <v>Aaron BROWN100m</v>
      </c>
      <c r="P684" s="2">
        <f t="shared" si="69"/>
        <v>1179</v>
      </c>
      <c r="Q684" s="79">
        <f t="shared" si="70"/>
        <v>25</v>
      </c>
      <c r="R684" s="79" t="str">
        <f t="shared" si="71"/>
        <v/>
      </c>
    </row>
    <row r="685" spans="1:18" x14ac:dyDescent="0.2">
      <c r="A685" t="s">
        <v>1113</v>
      </c>
      <c r="B685" t="s">
        <v>4009</v>
      </c>
      <c r="C685" s="5" t="s">
        <v>38</v>
      </c>
      <c r="D685" s="5">
        <v>34000</v>
      </c>
      <c r="E685">
        <v>1051</v>
      </c>
      <c r="F685" s="5">
        <v>44331</v>
      </c>
      <c r="G685" s="2">
        <v>81</v>
      </c>
      <c r="H685" s="2" t="str">
        <f t="shared" si="66"/>
        <v>Tshwanelo AABOBEtriple-jump</v>
      </c>
      <c r="I685" s="2">
        <f t="shared" si="67"/>
        <v>1051</v>
      </c>
      <c r="J685" s="136" cm="1">
        <f t="array" ref="J685">MAX(IF($H$3:$H$4000=$H685,$I$3:$I$4000))</f>
        <v>1051</v>
      </c>
      <c r="K685" s="2" t="str">
        <v>CAN</v>
      </c>
      <c r="L685" t="str">
        <v>Zachary WYATT</v>
      </c>
      <c r="M685" s="94" t="str">
        <v>3000msc</v>
      </c>
      <c r="N685" s="94">
        <v>36724</v>
      </c>
      <c r="O685" s="94" t="str">
        <f t="shared" si="68"/>
        <v>Zachary WYATT3000msc</v>
      </c>
      <c r="P685" s="2">
        <f t="shared" si="69"/>
        <v>1017</v>
      </c>
      <c r="Q685" s="79">
        <f t="shared" si="70"/>
        <v>108</v>
      </c>
      <c r="R685" s="79" t="str">
        <f t="shared" si="71"/>
        <v/>
      </c>
    </row>
    <row r="686" spans="1:18" x14ac:dyDescent="0.2">
      <c r="A686" t="s">
        <v>1113</v>
      </c>
      <c r="B686" t="s">
        <v>4009</v>
      </c>
      <c r="C686" s="5" t="s">
        <v>35</v>
      </c>
      <c r="D686" s="5">
        <v>34000</v>
      </c>
      <c r="E686">
        <v>1090</v>
      </c>
      <c r="F686" s="5">
        <v>44331</v>
      </c>
      <c r="G686" s="2">
        <v>27</v>
      </c>
      <c r="H686" s="2" t="str">
        <f t="shared" si="66"/>
        <v>Tshwanelo AABOBEhigh-jump</v>
      </c>
      <c r="I686" s="2">
        <f t="shared" si="67"/>
        <v>1090</v>
      </c>
      <c r="J686" s="136" cm="1">
        <f t="array" ref="J686">MAX(IF($H$3:$H$4000=$H686,$I$3:$I$4000))</f>
        <v>1090</v>
      </c>
      <c r="K686" s="2" t="str">
        <v>CAN</v>
      </c>
      <c r="L686" t="str">
        <v>Tim NEDOW</v>
      </c>
      <c r="M686" s="94" t="str">
        <v>shot-put</v>
      </c>
      <c r="N686" s="94">
        <v>33162</v>
      </c>
      <c r="O686" s="94" t="str">
        <f t="shared" si="68"/>
        <v>Tim NEDOWshot-put</v>
      </c>
      <c r="P686" s="2">
        <f t="shared" si="69"/>
        <v>1187</v>
      </c>
      <c r="Q686" s="79">
        <f t="shared" si="70"/>
        <v>8</v>
      </c>
      <c r="R686" s="79" t="str">
        <f t="shared" si="71"/>
        <v/>
      </c>
    </row>
    <row r="687" spans="1:18" x14ac:dyDescent="0.2">
      <c r="A687" t="s">
        <v>1113</v>
      </c>
      <c r="B687" t="s">
        <v>3397</v>
      </c>
      <c r="C687" t="s">
        <v>26</v>
      </c>
      <c r="D687" s="5">
        <v>34408</v>
      </c>
      <c r="E687">
        <v>1132</v>
      </c>
      <c r="F687" s="5">
        <v>44310</v>
      </c>
      <c r="G687" s="2">
        <v>35</v>
      </c>
      <c r="H687" s="2" t="str">
        <f t="shared" si="66"/>
        <v>Nijel AMOS400m</v>
      </c>
      <c r="I687" s="2">
        <f t="shared" si="67"/>
        <v>1132</v>
      </c>
      <c r="J687" s="136" cm="1">
        <f t="array" ref="J687">MAX(IF($H$3:$H$4000=$H687,$I$3:$I$4000))</f>
        <v>1132</v>
      </c>
      <c r="K687" s="2" t="str">
        <v>CAN</v>
      </c>
      <c r="L687" t="str">
        <v>Ryan THOMSEN</v>
      </c>
      <c r="M687" s="94" t="str">
        <v>decathlon</v>
      </c>
      <c r="N687" s="94">
        <v>35851</v>
      </c>
      <c r="O687" s="94" t="str">
        <f t="shared" si="68"/>
        <v>Ryan THOMSENdecathlon</v>
      </c>
      <c r="P687" s="2">
        <f t="shared" si="69"/>
        <v>894</v>
      </c>
      <c r="Q687" s="79">
        <f t="shared" si="70"/>
        <v>54</v>
      </c>
      <c r="R687" s="79" t="str">
        <f t="shared" si="71"/>
        <v/>
      </c>
    </row>
    <row r="688" spans="1:18" x14ac:dyDescent="0.2">
      <c r="A688" t="s">
        <v>1113</v>
      </c>
      <c r="B688" t="s">
        <v>3407</v>
      </c>
      <c r="C688" s="5" t="s">
        <v>26</v>
      </c>
      <c r="D688" s="5">
        <v>34916</v>
      </c>
      <c r="E688">
        <v>1121</v>
      </c>
      <c r="F688" s="5">
        <v>44303</v>
      </c>
      <c r="G688" s="2">
        <v>51</v>
      </c>
      <c r="H688" s="2" t="str">
        <f t="shared" si="66"/>
        <v>Boitumelo MASILO400m</v>
      </c>
      <c r="I688" s="2">
        <f t="shared" si="67"/>
        <v>1121</v>
      </c>
      <c r="J688" s="136" cm="1">
        <f t="array" ref="J688">MAX(IF($H$3:$H$4000=$H688,$I$3:$I$4000))</f>
        <v>1121</v>
      </c>
      <c r="K688" s="2" t="str">
        <v>CAN</v>
      </c>
      <c r="L688" t="str">
        <v>Joseph MAXWELL</v>
      </c>
      <c r="M688" s="94" t="str">
        <v>discus-throw</v>
      </c>
      <c r="N688" s="94">
        <v>35888</v>
      </c>
      <c r="O688" s="94" t="str">
        <f t="shared" si="68"/>
        <v>Joseph MAXWELLdiscus-throw</v>
      </c>
      <c r="P688" s="2">
        <f t="shared" si="69"/>
        <v>922</v>
      </c>
      <c r="Q688" s="79">
        <f t="shared" si="70"/>
        <v>83</v>
      </c>
      <c r="R688" s="79" t="str">
        <f t="shared" si="71"/>
        <v/>
      </c>
    </row>
    <row r="689" spans="1:18" x14ac:dyDescent="0.2">
      <c r="A689" t="s">
        <v>1113</v>
      </c>
      <c r="B689" t="s">
        <v>2748</v>
      </c>
      <c r="C689" s="5" t="s">
        <v>37</v>
      </c>
      <c r="D689" s="5">
        <v>35844</v>
      </c>
      <c r="E689">
        <v>1116</v>
      </c>
      <c r="F689" s="5">
        <v>44303</v>
      </c>
      <c r="G689" s="2">
        <v>31</v>
      </c>
      <c r="H689" s="2" t="str">
        <f t="shared" si="66"/>
        <v>Thapelo MONAIWAlong-jump</v>
      </c>
      <c r="I689" s="2">
        <f t="shared" si="67"/>
        <v>1116</v>
      </c>
      <c r="J689" s="136" cm="1">
        <f t="array" ref="J689">MAX(IF($H$3:$H$4000=$H689,$I$3:$I$4000))</f>
        <v>1127</v>
      </c>
      <c r="K689" s="2" t="str">
        <v>CAN</v>
      </c>
      <c r="L689" t="str">
        <v>Joseph MAXWELL</v>
      </c>
      <c r="M689" s="94" t="str">
        <v>shot-put</v>
      </c>
      <c r="N689" s="94">
        <v>35888</v>
      </c>
      <c r="O689" s="94" t="str">
        <f t="shared" si="68"/>
        <v>Joseph MAXWELLshot-put</v>
      </c>
      <c r="P689" s="2">
        <f t="shared" si="69"/>
        <v>1049</v>
      </c>
      <c r="Q689" s="79">
        <f t="shared" si="70"/>
        <v>25</v>
      </c>
      <c r="R689" s="79" t="str">
        <f t="shared" si="71"/>
        <v/>
      </c>
    </row>
    <row r="690" spans="1:18" x14ac:dyDescent="0.2">
      <c r="A690" t="s">
        <v>1113</v>
      </c>
      <c r="B690" t="s">
        <v>2747</v>
      </c>
      <c r="C690" t="s">
        <v>38</v>
      </c>
      <c r="D690" s="5">
        <v>33372</v>
      </c>
      <c r="E690">
        <v>1086</v>
      </c>
      <c r="F690" s="5">
        <v>44282</v>
      </c>
      <c r="G690" s="2">
        <v>26</v>
      </c>
      <c r="H690" s="2" t="str">
        <f t="shared" si="66"/>
        <v>Thalosang TSHIRELETSOtriple-jump</v>
      </c>
      <c r="I690" s="2">
        <f t="shared" si="67"/>
        <v>1086</v>
      </c>
      <c r="J690" s="136" cm="1">
        <f t="array" ref="J690">MAX(IF($H$3:$H$4000=$H690,$I$3:$I$4000))</f>
        <v>1086</v>
      </c>
      <c r="K690" s="2" t="str">
        <v>CAN</v>
      </c>
      <c r="L690" t="str">
        <v>Jordan YOUNG</v>
      </c>
      <c r="M690" s="94" t="str">
        <v>discus-throw</v>
      </c>
      <c r="N690" s="94">
        <v>34141</v>
      </c>
      <c r="O690" s="94" t="str">
        <f t="shared" si="68"/>
        <v>Jordan YOUNGdiscus-throw</v>
      </c>
      <c r="P690" s="2">
        <f t="shared" si="69"/>
        <v>1149</v>
      </c>
      <c r="Q690" s="79">
        <f t="shared" si="70"/>
        <v>7</v>
      </c>
      <c r="R690" s="79" t="str">
        <f t="shared" si="71"/>
        <v/>
      </c>
    </row>
    <row r="691" spans="1:18" x14ac:dyDescent="0.2">
      <c r="A691" t="s">
        <v>1113</v>
      </c>
      <c r="B691" t="s">
        <v>2783</v>
      </c>
      <c r="C691" s="5" t="s">
        <v>26</v>
      </c>
      <c r="D691" s="5">
        <v>36554</v>
      </c>
      <c r="E691">
        <v>1161</v>
      </c>
      <c r="F691" s="5">
        <v>44278</v>
      </c>
      <c r="G691" s="2">
        <v>15</v>
      </c>
      <c r="H691" s="2" t="str">
        <f t="shared" si="66"/>
        <v>Ditiro NZAMANI400m</v>
      </c>
      <c r="I691" s="2">
        <f t="shared" si="67"/>
        <v>1161</v>
      </c>
      <c r="J691" s="136" cm="1">
        <f t="array" ref="J691">MAX(IF($H$3:$H$4000=$H691,$I$3:$I$4000))</f>
        <v>1161</v>
      </c>
      <c r="K691" s="2" t="str">
        <v>CAN</v>
      </c>
      <c r="L691" t="str">
        <v>Edrick FLOR√âAL JR</v>
      </c>
      <c r="M691" s="94" t="str">
        <v>200m</v>
      </c>
      <c r="N691" s="94">
        <v>34781</v>
      </c>
      <c r="O691" s="94" t="str">
        <f t="shared" si="68"/>
        <v>Edrick FLOR√âAL JR200m</v>
      </c>
      <c r="P691" s="2">
        <f t="shared" si="69"/>
        <v>1175</v>
      </c>
      <c r="Q691" s="79">
        <f t="shared" si="70"/>
        <v>19</v>
      </c>
      <c r="R691" s="79" t="str">
        <f t="shared" si="71"/>
        <v/>
      </c>
    </row>
    <row r="692" spans="1:18" x14ac:dyDescent="0.2">
      <c r="A692" t="s">
        <v>1113</v>
      </c>
      <c r="B692" t="s">
        <v>2783</v>
      </c>
      <c r="C692" s="5" t="s">
        <v>25</v>
      </c>
      <c r="D692" s="5">
        <v>36554</v>
      </c>
      <c r="E692">
        <v>1105</v>
      </c>
      <c r="F692" s="5">
        <v>44247</v>
      </c>
      <c r="G692" s="2">
        <v>73</v>
      </c>
      <c r="H692" s="2" t="str">
        <f t="shared" si="66"/>
        <v>Ditiro NZAMANI200m</v>
      </c>
      <c r="I692" s="2">
        <f t="shared" si="67"/>
        <v>1105</v>
      </c>
      <c r="J692" s="136" cm="1">
        <f t="array" ref="J692">MAX(IF($H$3:$H$4000=$H692,$I$3:$I$4000))</f>
        <v>1105</v>
      </c>
      <c r="K692" s="2" t="str">
        <v>CAN</v>
      </c>
      <c r="L692" t="str">
        <v>Payne WYLIE</v>
      </c>
      <c r="M692" s="94" t="str">
        <v>110mh</v>
      </c>
      <c r="N692" s="94">
        <v>36703</v>
      </c>
      <c r="O692" s="94" t="str">
        <f t="shared" si="68"/>
        <v>Payne WYLIE110mh</v>
      </c>
      <c r="P692" s="2">
        <f t="shared" si="69"/>
        <v>1016</v>
      </c>
      <c r="Q692" s="79">
        <f t="shared" si="70"/>
        <v>94</v>
      </c>
      <c r="R692" s="79" t="str">
        <f t="shared" si="71"/>
        <v/>
      </c>
    </row>
    <row r="693" spans="1:18" x14ac:dyDescent="0.2">
      <c r="A693" t="s">
        <v>1113</v>
      </c>
      <c r="B693" t="s">
        <v>2747</v>
      </c>
      <c r="C693" s="5" t="s">
        <v>37</v>
      </c>
      <c r="D693" s="5">
        <v>33372</v>
      </c>
      <c r="E693">
        <v>1055</v>
      </c>
      <c r="F693" s="5">
        <v>44233</v>
      </c>
      <c r="G693" s="2">
        <v>82</v>
      </c>
      <c r="H693" s="2" t="str">
        <f t="shared" si="66"/>
        <v>Thalosang TSHIRELETSOlong-jump</v>
      </c>
      <c r="I693" s="2">
        <f t="shared" si="67"/>
        <v>1055</v>
      </c>
      <c r="J693" s="136" cm="1">
        <f t="array" ref="J693">MAX(IF($H$3:$H$4000=$H693,$I$3:$I$4000))</f>
        <v>1055</v>
      </c>
      <c r="K693" s="2" t="str">
        <v>CAN</v>
      </c>
      <c r="L693" t="str">
        <v>Taylor EHRHARDT</v>
      </c>
      <c r="M693" s="94" t="str">
        <v>pole-vault</v>
      </c>
      <c r="N693" s="94">
        <v>33339</v>
      </c>
      <c r="O693" s="94" t="str">
        <f t="shared" si="68"/>
        <v>Taylor EHRHARDTpole-vault</v>
      </c>
      <c r="P693" s="2">
        <f t="shared" si="69"/>
        <v>953</v>
      </c>
      <c r="Q693" s="79">
        <f t="shared" si="70"/>
        <v>67</v>
      </c>
      <c r="R693" s="79" t="str">
        <f t="shared" si="71"/>
        <v/>
      </c>
    </row>
    <row r="694" spans="1:18" x14ac:dyDescent="0.2">
      <c r="A694" t="s">
        <v>1176</v>
      </c>
      <c r="B694" t="s">
        <v>5057</v>
      </c>
      <c r="C694" s="5" t="s">
        <v>2</v>
      </c>
      <c r="D694" s="6">
        <v>37637</v>
      </c>
      <c r="E694">
        <v>1082</v>
      </c>
      <c r="F694" s="5">
        <v>44653</v>
      </c>
      <c r="G694" s="2">
        <v>57</v>
      </c>
      <c r="H694" s="2" t="str">
        <f t="shared" si="66"/>
        <v>Almond SMALL100m</v>
      </c>
      <c r="I694" s="2">
        <f t="shared" si="67"/>
        <v>1082</v>
      </c>
      <c r="J694" s="136" cm="1">
        <f t="array" ref="J694">MAX(IF($H$3:$H$4000=$H694,$I$3:$I$4000))</f>
        <v>1082</v>
      </c>
      <c r="K694" s="2" t="str">
        <v>CAY</v>
      </c>
      <c r="L694" t="str">
        <v>Rasheem BROWN</v>
      </c>
      <c r="M694" s="94" t="str">
        <v>110mh</v>
      </c>
      <c r="N694" s="94">
        <v>36607</v>
      </c>
      <c r="O694" s="94" t="str">
        <f t="shared" si="68"/>
        <v>Rasheem BROWN110mh</v>
      </c>
      <c r="P694" s="2">
        <f t="shared" si="69"/>
        <v>1149</v>
      </c>
      <c r="Q694" s="79">
        <f t="shared" si="70"/>
        <v>19</v>
      </c>
      <c r="R694" s="79" t="str">
        <f t="shared" si="71"/>
        <v/>
      </c>
    </row>
    <row r="695" spans="1:18" x14ac:dyDescent="0.2">
      <c r="A695" t="s">
        <v>1176</v>
      </c>
      <c r="B695" t="s">
        <v>5107</v>
      </c>
      <c r="C695" s="5" t="s">
        <v>27</v>
      </c>
      <c r="D695" s="5">
        <v>44581</v>
      </c>
      <c r="E695">
        <v>1064</v>
      </c>
      <c r="F695" s="5">
        <v>44653</v>
      </c>
      <c r="G695" s="2">
        <v>54</v>
      </c>
      <c r="H695" s="2" t="str">
        <f t="shared" si="66"/>
        <v>Liam RIVARD800m</v>
      </c>
      <c r="I695" s="2">
        <f t="shared" si="67"/>
        <v>1064</v>
      </c>
      <c r="J695" s="136" cm="1">
        <f t="array" ref="J695">MAX(IF($H$3:$H$4000=$H695,$I$3:$I$4000))</f>
        <v>1064</v>
      </c>
      <c r="K695" s="2" t="str">
        <v>CAY</v>
      </c>
      <c r="L695" t="str">
        <v>Jaiden REID</v>
      </c>
      <c r="M695" s="94" t="str">
        <v>200m</v>
      </c>
      <c r="N695" s="94">
        <v>38452</v>
      </c>
      <c r="O695" s="94" t="str">
        <f t="shared" si="68"/>
        <v>Jaiden REID200m</v>
      </c>
      <c r="P695" s="2">
        <f t="shared" si="69"/>
        <v>1081</v>
      </c>
      <c r="Q695" s="79">
        <f t="shared" si="70"/>
        <v>119</v>
      </c>
      <c r="R695" s="79" t="str">
        <f t="shared" si="71"/>
        <v/>
      </c>
    </row>
    <row r="696" spans="1:18" x14ac:dyDescent="0.2">
      <c r="A696" t="s">
        <v>1176</v>
      </c>
      <c r="B696" t="s">
        <v>5177</v>
      </c>
      <c r="C696" s="5" t="s">
        <v>30</v>
      </c>
      <c r="D696" s="5">
        <v>44581</v>
      </c>
      <c r="E696">
        <v>1032</v>
      </c>
      <c r="F696" s="5">
        <v>44653</v>
      </c>
      <c r="G696" s="2">
        <v>38</v>
      </c>
      <c r="H696" s="2" t="str">
        <f t="shared" si="66"/>
        <v>Joshua ZELEK10000m</v>
      </c>
      <c r="I696" s="2">
        <f t="shared" si="67"/>
        <v>1032</v>
      </c>
      <c r="J696" s="136" cm="1">
        <f t="array" ref="J696">MAX(IF($H$3:$H$4000=$H696,$I$3:$I$4000))</f>
        <v>1032</v>
      </c>
      <c r="K696" s="2" t="str">
        <v>CAY</v>
      </c>
      <c r="L696" t="str">
        <v>Kemar HYMAN</v>
      </c>
      <c r="M696" s="94" t="str">
        <v>100m</v>
      </c>
      <c r="N696" s="94">
        <v>32792</v>
      </c>
      <c r="O696" s="94" t="str">
        <f t="shared" si="68"/>
        <v>Kemar HYMAN100m</v>
      </c>
      <c r="P696" s="2">
        <f t="shared" si="69"/>
        <v>1108</v>
      </c>
      <c r="Q696" s="79">
        <f t="shared" si="70"/>
        <v>104</v>
      </c>
      <c r="R696" s="79" t="str">
        <f t="shared" si="71"/>
        <v/>
      </c>
    </row>
    <row r="697" spans="1:18" x14ac:dyDescent="0.2">
      <c r="A697" t="s">
        <v>1176</v>
      </c>
      <c r="B697" t="s">
        <v>5248</v>
      </c>
      <c r="C697" s="5" t="s">
        <v>38</v>
      </c>
      <c r="D697" s="5">
        <v>44640</v>
      </c>
      <c r="E697">
        <v>971</v>
      </c>
      <c r="F697" s="5">
        <v>44653</v>
      </c>
      <c r="G697" s="2">
        <v>50</v>
      </c>
      <c r="H697" s="2" t="str">
        <f t="shared" si="66"/>
        <v>Praise ANIAMAKAtriple-jump</v>
      </c>
      <c r="I697" s="2">
        <f t="shared" si="67"/>
        <v>971</v>
      </c>
      <c r="J697" s="136" cm="1">
        <f t="array" ref="J697">MAX(IF($H$3:$H$4000=$H697,$I$3:$I$4000))</f>
        <v>971</v>
      </c>
      <c r="K697" s="2" t="str">
        <v>CMR</v>
      </c>
      <c r="L697" t="str">
        <v>Lucien WANGBA</v>
      </c>
      <c r="M697" s="94" t="str">
        <v>discus-throw</v>
      </c>
      <c r="N697" s="94">
        <v>34097</v>
      </c>
      <c r="O697" s="94" t="str">
        <f t="shared" si="68"/>
        <v>Lucien WANGBAdiscus-throw</v>
      </c>
      <c r="P697" s="2">
        <f t="shared" si="69"/>
        <v>906</v>
      </c>
      <c r="Q697" s="79">
        <f t="shared" si="70"/>
        <v>100</v>
      </c>
      <c r="R697" s="79" t="str">
        <f t="shared" si="71"/>
        <v/>
      </c>
    </row>
    <row r="698" spans="1:18" x14ac:dyDescent="0.2">
      <c r="A698" t="s">
        <v>1176</v>
      </c>
      <c r="B698" t="s">
        <v>4157</v>
      </c>
      <c r="C698" t="s">
        <v>39</v>
      </c>
      <c r="D698" s="5">
        <v>36797</v>
      </c>
      <c r="E698">
        <v>918</v>
      </c>
      <c r="F698" s="5">
        <v>44653</v>
      </c>
      <c r="G698" s="2">
        <v>58</v>
      </c>
      <c r="H698" s="2" t="str">
        <f t="shared" si="66"/>
        <v>Dennis ADUshot-put</v>
      </c>
      <c r="I698" s="2">
        <f t="shared" si="67"/>
        <v>918</v>
      </c>
      <c r="J698" s="136" cm="1">
        <f t="array" ref="J698">MAX(IF($H$3:$H$4000=$H698,$I$3:$I$4000))</f>
        <v>980</v>
      </c>
      <c r="K698" s="2" t="str">
        <v>CMR</v>
      </c>
      <c r="L698" t="str">
        <v>Raymond NKWEMY TCHOMFA</v>
      </c>
      <c r="M698" s="94" t="str">
        <v>triple-jump</v>
      </c>
      <c r="N698" s="94">
        <v>34848</v>
      </c>
      <c r="O698" s="94" t="str">
        <f t="shared" si="68"/>
        <v>Raymond NKWEMY TCHOMFAtriple-jump</v>
      </c>
      <c r="P698" s="2">
        <f t="shared" si="69"/>
        <v>1122</v>
      </c>
      <c r="Q698" s="79">
        <f t="shared" si="70"/>
        <v>8</v>
      </c>
      <c r="R698" s="79" t="str">
        <f t="shared" si="71"/>
        <v/>
      </c>
    </row>
    <row r="699" spans="1:18" x14ac:dyDescent="0.2">
      <c r="A699" t="s">
        <v>1176</v>
      </c>
      <c r="B699" t="s">
        <v>4953</v>
      </c>
      <c r="C699" s="5" t="s">
        <v>39</v>
      </c>
      <c r="D699" s="5">
        <v>44581</v>
      </c>
      <c r="E699">
        <v>883</v>
      </c>
      <c r="F699" s="5">
        <v>44653</v>
      </c>
      <c r="G699" s="2">
        <v>75</v>
      </c>
      <c r="H699" s="2" t="str">
        <f t="shared" si="66"/>
        <v>Brandon OVINGTONshot-put</v>
      </c>
      <c r="I699" s="2">
        <f t="shared" si="67"/>
        <v>883</v>
      </c>
      <c r="J699" s="136" cm="1">
        <f t="array" ref="J699">MAX(IF($H$3:$H$4000=$H699,$I$3:$I$4000))</f>
        <v>883</v>
      </c>
      <c r="K699" s="2" t="str">
        <v>CMR</v>
      </c>
      <c r="L699" t="str">
        <v>Derrick GAMA</v>
      </c>
      <c r="M699" s="94" t="str">
        <v>triple-jump</v>
      </c>
      <c r="N699" s="94">
        <v>35323</v>
      </c>
      <c r="O699" s="94" t="str">
        <f t="shared" si="68"/>
        <v>Derrick GAMAtriple-jump</v>
      </c>
      <c r="P699" s="2">
        <f t="shared" si="69"/>
        <v>1027</v>
      </c>
      <c r="Q699" s="79">
        <f t="shared" si="70"/>
        <v>86</v>
      </c>
      <c r="R699" s="79" t="str">
        <f t="shared" si="71"/>
        <v/>
      </c>
    </row>
    <row r="700" spans="1:18" x14ac:dyDescent="0.2">
      <c r="A700" t="s">
        <v>1176</v>
      </c>
      <c r="B700" t="s">
        <v>5073</v>
      </c>
      <c r="C700" s="5" t="s">
        <v>25</v>
      </c>
      <c r="D700" s="5">
        <v>36956</v>
      </c>
      <c r="E700">
        <v>1079</v>
      </c>
      <c r="F700" s="5">
        <v>44652</v>
      </c>
      <c r="G700" s="2">
        <v>32</v>
      </c>
      <c r="H700" s="2" t="str">
        <f t="shared" si="66"/>
        <v>Myles MISENER-DALEY200m</v>
      </c>
      <c r="I700" s="2">
        <f t="shared" si="67"/>
        <v>1079</v>
      </c>
      <c r="J700" s="136" cm="1">
        <f t="array" ref="J700">MAX(IF($H$3:$H$4000=$H700,$I$3:$I$4000))</f>
        <v>1079</v>
      </c>
      <c r="K700" s="2" t="str">
        <v>CMR</v>
      </c>
      <c r="L700" t="str">
        <v>Victoire KOBOBE</v>
      </c>
      <c r="M700" s="94" t="str">
        <v>triple-jump</v>
      </c>
      <c r="N700" s="94">
        <v>32342</v>
      </c>
      <c r="O700" s="94" t="str">
        <f t="shared" si="68"/>
        <v>Victoire KOBOBEtriple-jump</v>
      </c>
      <c r="P700" s="2">
        <f t="shared" si="69"/>
        <v>928</v>
      </c>
      <c r="Q700" s="79">
        <f t="shared" si="70"/>
        <v>133</v>
      </c>
      <c r="R700" s="79" t="str">
        <f t="shared" si="71"/>
        <v/>
      </c>
    </row>
    <row r="701" spans="1:18" x14ac:dyDescent="0.2">
      <c r="A701" t="s">
        <v>1176</v>
      </c>
      <c r="B701" t="s">
        <v>3532</v>
      </c>
      <c r="C701" s="5" t="s">
        <v>28</v>
      </c>
      <c r="D701" s="5">
        <v>36410</v>
      </c>
      <c r="E701">
        <v>1080</v>
      </c>
      <c r="F701" s="5">
        <v>44652</v>
      </c>
      <c r="G701" s="2">
        <v>15</v>
      </c>
      <c r="H701" s="2" t="str">
        <f t="shared" si="66"/>
        <v>Charlie DANNATT1500m</v>
      </c>
      <c r="I701" s="2">
        <f t="shared" si="67"/>
        <v>1080</v>
      </c>
      <c r="J701" s="136" cm="1">
        <f t="array" ref="J701">MAX(IF($H$3:$H$4000=$H701,$I$3:$I$4000))</f>
        <v>1110</v>
      </c>
      <c r="K701" s="2" t="str">
        <v>CMR</v>
      </c>
      <c r="L701" t="str">
        <v>Leonard BOTIA</v>
      </c>
      <c r="M701" s="94" t="str">
        <v>long-jump</v>
      </c>
      <c r="N701" s="94">
        <v>36181</v>
      </c>
      <c r="O701" s="94" t="str">
        <f t="shared" si="68"/>
        <v>Leonard BOTIAlong-jump</v>
      </c>
      <c r="P701" s="2">
        <f t="shared" si="69"/>
        <v>1021</v>
      </c>
      <c r="Q701" s="79">
        <f t="shared" si="70"/>
        <v>119</v>
      </c>
      <c r="R701" s="79" t="str">
        <f t="shared" si="71"/>
        <v/>
      </c>
    </row>
    <row r="702" spans="1:18" x14ac:dyDescent="0.2">
      <c r="A702" t="s">
        <v>1176</v>
      </c>
      <c r="B702" t="s">
        <v>3525</v>
      </c>
      <c r="C702" s="5" t="s">
        <v>28</v>
      </c>
      <c r="D702" s="5">
        <v>36216</v>
      </c>
      <c r="E702">
        <v>1062</v>
      </c>
      <c r="F702" s="5">
        <v>44652</v>
      </c>
      <c r="G702" s="2">
        <v>28</v>
      </c>
      <c r="H702" s="2" t="str">
        <f t="shared" si="66"/>
        <v>Aaron AHL1500m</v>
      </c>
      <c r="I702" s="2">
        <f t="shared" si="67"/>
        <v>1062</v>
      </c>
      <c r="J702" s="136" cm="1">
        <f t="array" ref="J702">MAX(IF($H$3:$H$4000=$H702,$I$3:$I$4000))</f>
        <v>1123</v>
      </c>
      <c r="K702" s="2" t="str">
        <v>CMR</v>
      </c>
      <c r="L702" t="str">
        <v>Appolinaire YINRA</v>
      </c>
      <c r="M702" s="94" t="str">
        <v>long-jump</v>
      </c>
      <c r="N702" s="94">
        <v>35796</v>
      </c>
      <c r="O702" s="94" t="str">
        <f t="shared" si="68"/>
        <v>Appolinaire YINRAlong-jump</v>
      </c>
      <c r="P702" s="2">
        <f t="shared" si="69"/>
        <v>1103</v>
      </c>
      <c r="Q702" s="79">
        <f t="shared" si="70"/>
        <v>42</v>
      </c>
      <c r="R702" s="79" t="str">
        <f t="shared" si="71"/>
        <v/>
      </c>
    </row>
    <row r="703" spans="1:18" x14ac:dyDescent="0.2">
      <c r="A703" t="s">
        <v>1176</v>
      </c>
      <c r="B703" t="s">
        <v>3571</v>
      </c>
      <c r="C703" s="5" t="s">
        <v>34</v>
      </c>
      <c r="D703" s="5">
        <v>36094</v>
      </c>
      <c r="E703">
        <v>1103</v>
      </c>
      <c r="F703" s="5">
        <v>44652</v>
      </c>
      <c r="G703" s="2">
        <v>6</v>
      </c>
      <c r="H703" s="2" t="str">
        <f t="shared" si="66"/>
        <v>Ryan SMEETON3000msc</v>
      </c>
      <c r="I703" s="2">
        <f t="shared" si="67"/>
        <v>1103</v>
      </c>
      <c r="J703" s="136" cm="1">
        <f t="array" ref="J703">MAX(IF($H$3:$H$4000=$H703,$I$3:$I$4000))</f>
        <v>1119</v>
      </c>
      <c r="K703" s="2" t="str">
        <v>CMR</v>
      </c>
      <c r="L703" t="str">
        <v>Raymond NKWEMY TCHOMFA</v>
      </c>
      <c r="M703" s="94" t="str">
        <v>long-jump</v>
      </c>
      <c r="N703" s="94">
        <v>34848</v>
      </c>
      <c r="O703" s="94" t="str">
        <f t="shared" si="68"/>
        <v>Raymond NKWEMY TCHOMFAlong-jump</v>
      </c>
      <c r="P703" s="2">
        <f t="shared" si="69"/>
        <v>1109</v>
      </c>
      <c r="Q703" s="79">
        <f t="shared" si="70"/>
        <v>37</v>
      </c>
      <c r="R703" s="79" t="str">
        <f t="shared" si="71"/>
        <v/>
      </c>
    </row>
    <row r="704" spans="1:18" x14ac:dyDescent="0.2">
      <c r="A704" t="s">
        <v>1176</v>
      </c>
      <c r="B704" t="s">
        <v>5153</v>
      </c>
      <c r="C704" s="5" t="s">
        <v>34</v>
      </c>
      <c r="D704" s="5"/>
      <c r="E704">
        <v>930</v>
      </c>
      <c r="F704" s="5">
        <v>44652</v>
      </c>
      <c r="G704" s="2">
        <v>76</v>
      </c>
      <c r="H704" s="2" t="str">
        <f t="shared" si="66"/>
        <v>Jaxon MACKIE3000msc</v>
      </c>
      <c r="I704" s="2">
        <f t="shared" si="67"/>
        <v>930</v>
      </c>
      <c r="J704" s="136" cm="1">
        <f t="array" ref="J704">MAX(IF($H$3:$H$4000=$H704,$I$3:$I$4000))</f>
        <v>930</v>
      </c>
      <c r="K704" s="2" t="str">
        <v>CMR</v>
      </c>
      <c r="L704" t="str">
        <v>Claude CHAMAKEN</v>
      </c>
      <c r="M704" s="94" t="str">
        <v>javelin-throw</v>
      </c>
      <c r="N704" s="94">
        <v>32281</v>
      </c>
      <c r="O704" s="94" t="str">
        <f t="shared" si="68"/>
        <v>Claude CHAMAKENjavelin-throw</v>
      </c>
      <c r="P704" s="2">
        <f t="shared" si="69"/>
        <v>864</v>
      </c>
      <c r="Q704" s="79">
        <f t="shared" si="70"/>
        <v>140</v>
      </c>
      <c r="R704" s="79" t="str">
        <f t="shared" si="71"/>
        <v/>
      </c>
    </row>
    <row r="705" spans="1:18" x14ac:dyDescent="0.2">
      <c r="A705" t="s">
        <v>1176</v>
      </c>
      <c r="B705" t="s">
        <v>5157</v>
      </c>
      <c r="C705" t="s">
        <v>34</v>
      </c>
      <c r="D705" s="5">
        <v>44612</v>
      </c>
      <c r="E705">
        <v>915</v>
      </c>
      <c r="F705" s="5">
        <v>44652</v>
      </c>
      <c r="G705" s="2">
        <v>87</v>
      </c>
      <c r="H705" s="2" t="str">
        <f t="shared" si="66"/>
        <v>Liam WALSH3000msc</v>
      </c>
      <c r="I705" s="2">
        <f t="shared" si="67"/>
        <v>915</v>
      </c>
      <c r="J705" s="136" cm="1">
        <f t="array" ref="J705">MAX(IF($H$3:$H$4000=$H705,$I$3:$I$4000))</f>
        <v>915</v>
      </c>
      <c r="K705" s="2" t="str">
        <v>CMR</v>
      </c>
      <c r="L705" t="str">
        <v>Jorim L√©noard BANGUE</v>
      </c>
      <c r="M705" s="94" t="str">
        <v>110mh</v>
      </c>
      <c r="N705" s="94">
        <v>37627</v>
      </c>
      <c r="O705" s="94" t="str">
        <f t="shared" si="68"/>
        <v>Jorim L√©noard BANGUE110mh</v>
      </c>
      <c r="P705" s="2">
        <f t="shared" si="69"/>
        <v>1017</v>
      </c>
      <c r="Q705" s="79">
        <f t="shared" si="70"/>
        <v>93</v>
      </c>
      <c r="R705" s="79" t="str">
        <f t="shared" si="71"/>
        <v/>
      </c>
    </row>
    <row r="706" spans="1:18" x14ac:dyDescent="0.2">
      <c r="A706" t="s">
        <v>1176</v>
      </c>
      <c r="B706" t="s">
        <v>2893</v>
      </c>
      <c r="C706" s="5" t="s">
        <v>29</v>
      </c>
      <c r="D706" s="5">
        <v>37159</v>
      </c>
      <c r="E706">
        <v>1071</v>
      </c>
      <c r="F706" s="5">
        <v>44652</v>
      </c>
      <c r="G706" s="2">
        <v>18</v>
      </c>
      <c r="H706" s="2" t="str">
        <f t="shared" si="66"/>
        <v>Evan BURKE5000m</v>
      </c>
      <c r="I706" s="2">
        <f t="shared" si="67"/>
        <v>1071</v>
      </c>
      <c r="J706" s="136" cm="1">
        <f t="array" ref="J706">MAX(IF($H$3:$H$4000=$H706,$I$3:$I$4000))</f>
        <v>1071</v>
      </c>
      <c r="K706" s="2" t="str">
        <v>CMR</v>
      </c>
      <c r="L706" t="str">
        <v>Emmanuel ESEME</v>
      </c>
      <c r="M706" s="94" t="str">
        <v>200m</v>
      </c>
      <c r="N706" s="94">
        <v>34198</v>
      </c>
      <c r="O706" s="94" t="str">
        <f t="shared" si="68"/>
        <v>Emmanuel ESEME200m</v>
      </c>
      <c r="P706" s="2">
        <f t="shared" si="69"/>
        <v>1152</v>
      </c>
      <c r="Q706" s="79">
        <f t="shared" si="70"/>
        <v>34</v>
      </c>
      <c r="R706" s="79" t="str">
        <f t="shared" si="71"/>
        <v/>
      </c>
    </row>
    <row r="707" spans="1:18" x14ac:dyDescent="0.2">
      <c r="A707" t="s">
        <v>1176</v>
      </c>
      <c r="B707" t="s">
        <v>3789</v>
      </c>
      <c r="C707" s="5" t="s">
        <v>31</v>
      </c>
      <c r="D707" s="5">
        <v>36603</v>
      </c>
      <c r="E707">
        <v>913</v>
      </c>
      <c r="F707" s="5">
        <v>44652</v>
      </c>
      <c r="G707" s="2">
        <v>88</v>
      </c>
      <c r="H707" s="2" t="str">
        <f t="shared" si="66"/>
        <v>Liam MATHER110mh</v>
      </c>
      <c r="I707" s="2">
        <f t="shared" si="67"/>
        <v>913</v>
      </c>
      <c r="J707" s="136" cm="1">
        <f t="array" ref="J707">MAX(IF($H$3:$H$4000=$H707,$I$3:$I$4000))</f>
        <v>1043</v>
      </c>
      <c r="K707" s="2" t="str">
        <v>CMR</v>
      </c>
      <c r="L707" t="str">
        <v>Raphael NGAGUELE MBERLINA</v>
      </c>
      <c r="M707" s="94" t="str">
        <v>200m</v>
      </c>
      <c r="N707" s="94">
        <v>36901</v>
      </c>
      <c r="O707" s="94" t="str">
        <f t="shared" si="68"/>
        <v>Raphael NGAGUELE MBERLINA200m</v>
      </c>
      <c r="P707" s="2">
        <f t="shared" si="69"/>
        <v>1038</v>
      </c>
      <c r="Q707" s="79">
        <f t="shared" si="70"/>
        <v>172</v>
      </c>
      <c r="R707" s="79" t="str">
        <f t="shared" si="71"/>
        <v/>
      </c>
    </row>
    <row r="708" spans="1:18" x14ac:dyDescent="0.2">
      <c r="A708" t="s">
        <v>1176</v>
      </c>
      <c r="B708" t="s">
        <v>5317</v>
      </c>
      <c r="C708" s="5" t="s">
        <v>42</v>
      </c>
      <c r="D708" s="5">
        <v>44612</v>
      </c>
      <c r="E708">
        <v>818</v>
      </c>
      <c r="F708" s="5">
        <v>44652</v>
      </c>
      <c r="G708" s="2">
        <v>58</v>
      </c>
      <c r="H708" s="2" t="str">
        <f t="shared" ref="H708:H771" si="72">B708&amp;C708</f>
        <v>Toren BURRhammer-throw</v>
      </c>
      <c r="I708" s="2">
        <f t="shared" ref="I708:I771" si="73">E708</f>
        <v>818</v>
      </c>
      <c r="J708" s="136" cm="1">
        <f t="array" ref="J708">MAX(IF($H$3:$H$4000=$H708,$I$3:$I$4000))</f>
        <v>818</v>
      </c>
      <c r="K708" s="2" t="str">
        <v>CMR</v>
      </c>
      <c r="L708" t="str">
        <v>Aboubakar Sidick TETNDAP NSANGOU</v>
      </c>
      <c r="M708" s="94" t="str">
        <v>400m</v>
      </c>
      <c r="N708" s="94">
        <v>34945</v>
      </c>
      <c r="O708" s="94" t="str">
        <f t="shared" ref="O708:O771" si="74">L708&amp;M708</f>
        <v>Aboubakar Sidick TETNDAP NSANGOU400m</v>
      </c>
      <c r="P708" s="2">
        <f t="shared" ref="P708:P771" si="75">VLOOKUP(L708&amp;M708,$H$3:$J$3881,3,FALSE)</f>
        <v>1052</v>
      </c>
      <c r="Q708" s="79">
        <f t="shared" ref="Q708:Q771" si="76">COUNTIFS($M$3:$M$3165,M708,$P$3:$P$3165,"&gt;"&amp;P708)+1</f>
        <v>141</v>
      </c>
      <c r="R708" s="79" t="str">
        <f t="shared" ref="R708:R771" si="77">IFERROR(IF(K708="AUS",COUNTIFS($K$3:$K$3165,"AUS",$M$3:$M$3165,M708,$P$3:$P$3165,"&gt;"&amp;P708)+1,""),"")</f>
        <v/>
      </c>
    </row>
    <row r="709" spans="1:18" x14ac:dyDescent="0.2">
      <c r="A709" t="s">
        <v>1176</v>
      </c>
      <c r="B709" t="s">
        <v>5323</v>
      </c>
      <c r="C709" s="5" t="s">
        <v>41</v>
      </c>
      <c r="D709" s="5">
        <v>44581</v>
      </c>
      <c r="E709">
        <v>873</v>
      </c>
      <c r="F709" s="5">
        <v>44652</v>
      </c>
      <c r="G709" s="2">
        <v>86</v>
      </c>
      <c r="H709" s="2" t="str">
        <f t="shared" si="72"/>
        <v>Jarrett CHONGjavelin-throw</v>
      </c>
      <c r="I709" s="2">
        <f t="shared" si="73"/>
        <v>873</v>
      </c>
      <c r="J709" s="136" cm="1">
        <f t="array" ref="J709">MAX(IF($H$3:$H$4000=$H709,$I$3:$I$4000))</f>
        <v>873</v>
      </c>
      <c r="K709" s="2" t="str">
        <v>CMR</v>
      </c>
      <c r="L709" t="str">
        <v>Emmanuel ESEME</v>
      </c>
      <c r="M709" s="94" t="str">
        <v>100m</v>
      </c>
      <c r="N709" s="94">
        <v>34198</v>
      </c>
      <c r="O709" s="94" t="str">
        <f t="shared" si="74"/>
        <v>Emmanuel ESEME100m</v>
      </c>
      <c r="P709" s="2">
        <f t="shared" si="75"/>
        <v>1138</v>
      </c>
      <c r="Q709" s="79">
        <f t="shared" si="76"/>
        <v>63</v>
      </c>
      <c r="R709" s="79" t="str">
        <f t="shared" si="77"/>
        <v/>
      </c>
    </row>
    <row r="710" spans="1:18" x14ac:dyDescent="0.2">
      <c r="A710" t="s">
        <v>1176</v>
      </c>
      <c r="B710" t="s">
        <v>3414</v>
      </c>
      <c r="C710" s="5" t="s">
        <v>25</v>
      </c>
      <c r="D710" s="5">
        <v>34341</v>
      </c>
      <c r="E710">
        <v>1041</v>
      </c>
      <c r="F710" s="5">
        <v>44646</v>
      </c>
      <c r="G710" s="2">
        <v>84</v>
      </c>
      <c r="H710" s="2" t="str">
        <f t="shared" si="72"/>
        <v>Nathan GEORGE200m</v>
      </c>
      <c r="I710" s="2">
        <f t="shared" si="73"/>
        <v>1041</v>
      </c>
      <c r="J710" s="136" cm="1">
        <f t="array" ref="J710">MAX(IF($H$3:$H$4000=$H710,$I$3:$I$4000))</f>
        <v>1041</v>
      </c>
      <c r="K710" s="2" t="str">
        <v>CMR</v>
      </c>
      <c r="L710" t="str">
        <v>Raphael NGAGUELE MBERLINA</v>
      </c>
      <c r="M710" s="94" t="str">
        <v>100m</v>
      </c>
      <c r="N710" s="94">
        <v>36901</v>
      </c>
      <c r="O710" s="94" t="str">
        <f t="shared" si="74"/>
        <v>Raphael NGAGUELE MBERLINA100m</v>
      </c>
      <c r="P710" s="2">
        <f t="shared" si="75"/>
        <v>1066</v>
      </c>
      <c r="Q710" s="79">
        <f t="shared" si="76"/>
        <v>151</v>
      </c>
      <c r="R710" s="79" t="str">
        <f t="shared" si="77"/>
        <v/>
      </c>
    </row>
    <row r="711" spans="1:18" x14ac:dyDescent="0.2">
      <c r="A711" t="s">
        <v>1176</v>
      </c>
      <c r="B711" t="s">
        <v>3414</v>
      </c>
      <c r="C711" s="5" t="s">
        <v>26</v>
      </c>
      <c r="D711" s="5">
        <v>34341</v>
      </c>
      <c r="E711">
        <v>1052</v>
      </c>
      <c r="F711" s="5">
        <v>44646</v>
      </c>
      <c r="G711" s="2">
        <v>72</v>
      </c>
      <c r="H711" s="2" t="str">
        <f t="shared" si="72"/>
        <v>Nathan GEORGE400m</v>
      </c>
      <c r="I711" s="2">
        <f t="shared" si="73"/>
        <v>1052</v>
      </c>
      <c r="J711" s="136" cm="1">
        <f t="array" ref="J711">MAX(IF($H$3:$H$4000=$H711,$I$3:$I$4000))</f>
        <v>1108</v>
      </c>
      <c r="K711" s="2" t="str">
        <v>CMR</v>
      </c>
      <c r="L711" t="str">
        <v>Fran√ßois Jo√´l MOUDIO</v>
      </c>
      <c r="M711" s="94" t="str">
        <v>high-jump</v>
      </c>
      <c r="N711" s="94">
        <v>36701</v>
      </c>
      <c r="O711" s="94" t="str">
        <f t="shared" si="74"/>
        <v>Fran√ßois Jo√´l MOUDIOhigh-jump</v>
      </c>
      <c r="P711" s="2">
        <f t="shared" si="75"/>
        <v>1002</v>
      </c>
      <c r="Q711" s="79">
        <f t="shared" si="76"/>
        <v>87</v>
      </c>
      <c r="R711" s="79" t="str">
        <f t="shared" si="77"/>
        <v/>
      </c>
    </row>
    <row r="712" spans="1:18" x14ac:dyDescent="0.2">
      <c r="A712" t="s">
        <v>1176</v>
      </c>
      <c r="B712" t="s">
        <v>5167</v>
      </c>
      <c r="C712" s="5" t="s">
        <v>29</v>
      </c>
      <c r="D712" s="5">
        <v>36181</v>
      </c>
      <c r="E712">
        <v>1009</v>
      </c>
      <c r="F712" s="5">
        <v>44646</v>
      </c>
      <c r="G712" s="2">
        <v>59</v>
      </c>
      <c r="H712" s="2" t="str">
        <f t="shared" si="72"/>
        <v>Tyler DOZZI5000m</v>
      </c>
      <c r="I712" s="2">
        <f t="shared" si="73"/>
        <v>1009</v>
      </c>
      <c r="J712" s="136" cm="1">
        <f t="array" ref="J712">MAX(IF($H$3:$H$4000=$H712,$I$3:$I$4000))</f>
        <v>1009</v>
      </c>
      <c r="K712" s="2" t="str">
        <v>CMR</v>
      </c>
      <c r="L712" t="str">
        <v>Billy Jospen TAKOUGOUM KUITCHE</v>
      </c>
      <c r="M712" s="94" t="str">
        <v>shot-put</v>
      </c>
      <c r="N712" s="94">
        <v>35440</v>
      </c>
      <c r="O712" s="94" t="str">
        <f t="shared" si="74"/>
        <v>Billy Jospen TAKOUGOUM KUITCHEshot-put</v>
      </c>
      <c r="P712" s="2">
        <f t="shared" si="75"/>
        <v>959</v>
      </c>
      <c r="Q712" s="79">
        <f t="shared" si="76"/>
        <v>61</v>
      </c>
      <c r="R712" s="79" t="str">
        <f t="shared" si="77"/>
        <v/>
      </c>
    </row>
    <row r="713" spans="1:18" x14ac:dyDescent="0.2">
      <c r="A713" t="s">
        <v>1176</v>
      </c>
      <c r="B713" t="s">
        <v>5221</v>
      </c>
      <c r="C713" s="5" t="s">
        <v>33</v>
      </c>
      <c r="D713" s="5"/>
      <c r="E713">
        <v>964</v>
      </c>
      <c r="F713" s="5">
        <v>44646</v>
      </c>
      <c r="G713" s="2">
        <v>87</v>
      </c>
      <c r="H713" s="2" t="str">
        <f t="shared" si="72"/>
        <v>Jaheim FERGUSON400mh</v>
      </c>
      <c r="I713" s="2">
        <f t="shared" si="73"/>
        <v>964</v>
      </c>
      <c r="J713" s="136" cm="1">
        <f t="array" ref="J713">MAX(IF($H$3:$H$4000=$H713,$I$3:$I$4000))</f>
        <v>964</v>
      </c>
      <c r="K713" s="2" t="str">
        <v>CMR</v>
      </c>
      <c r="L713" t="str">
        <v>Marcel Richard MAYACK II</v>
      </c>
      <c r="M713" s="94" t="str">
        <v>triple-jump</v>
      </c>
      <c r="N713" s="94">
        <v>33194</v>
      </c>
      <c r="O713" s="94" t="str">
        <f t="shared" si="74"/>
        <v>Marcel Richard MAYACK IItriple-jump</v>
      </c>
      <c r="P713" s="2">
        <f t="shared" si="75"/>
        <v>1092</v>
      </c>
      <c r="Q713" s="79">
        <f t="shared" si="76"/>
        <v>23</v>
      </c>
      <c r="R713" s="79" t="str">
        <f t="shared" si="77"/>
        <v/>
      </c>
    </row>
    <row r="714" spans="1:18" x14ac:dyDescent="0.2">
      <c r="A714" t="s">
        <v>1176</v>
      </c>
      <c r="B714" t="s">
        <v>4202</v>
      </c>
      <c r="C714" s="5" t="s">
        <v>42</v>
      </c>
      <c r="D714" s="5">
        <v>36554</v>
      </c>
      <c r="E714">
        <v>1082</v>
      </c>
      <c r="F714" s="5">
        <v>44646</v>
      </c>
      <c r="G714" s="2">
        <v>4</v>
      </c>
      <c r="H714" s="2" t="str">
        <f t="shared" si="72"/>
        <v>Rowan HAMILTONhammer-throw</v>
      </c>
      <c r="I714" s="2">
        <f t="shared" si="73"/>
        <v>1082</v>
      </c>
      <c r="J714" s="136" cm="1">
        <f t="array" ref="J714">MAX(IF($H$3:$H$4000=$H714,$I$3:$I$4000))</f>
        <v>1082</v>
      </c>
      <c r="K714" s="2" t="str">
        <v>CMR</v>
      </c>
      <c r="L714" t="str">
        <v>Marcel Richard MAYACK II</v>
      </c>
      <c r="M714" s="94" t="str">
        <v>long-jump</v>
      </c>
      <c r="N714" s="94">
        <v>33194</v>
      </c>
      <c r="O714" s="94" t="str">
        <f t="shared" si="74"/>
        <v>Marcel Richard MAYACK IIlong-jump</v>
      </c>
      <c r="P714" s="2">
        <f t="shared" si="75"/>
        <v>1112</v>
      </c>
      <c r="Q714" s="79">
        <f t="shared" si="76"/>
        <v>34</v>
      </c>
      <c r="R714" s="79" t="str">
        <f t="shared" si="77"/>
        <v/>
      </c>
    </row>
    <row r="715" spans="1:18" x14ac:dyDescent="0.2">
      <c r="A715" t="s">
        <v>1176</v>
      </c>
      <c r="B715" t="s">
        <v>5061</v>
      </c>
      <c r="C715" s="5" t="s">
        <v>2</v>
      </c>
      <c r="D715" s="5">
        <v>36159</v>
      </c>
      <c r="E715">
        <v>1072</v>
      </c>
      <c r="F715" s="5">
        <v>44645</v>
      </c>
      <c r="G715" s="2">
        <v>69</v>
      </c>
      <c r="H715" s="2" t="str">
        <f t="shared" si="72"/>
        <v>Karson KOWALCHUK100m</v>
      </c>
      <c r="I715" s="2">
        <f t="shared" si="73"/>
        <v>1072</v>
      </c>
      <c r="J715" s="136" cm="1">
        <f t="array" ref="J715">MAX(IF($H$3:$H$4000=$H715,$I$3:$I$4000))</f>
        <v>1072</v>
      </c>
      <c r="K715" s="2" t="str">
        <v>CMR</v>
      </c>
      <c r="L715" t="str">
        <v>Fredy Kevin OYONO</v>
      </c>
      <c r="M715" s="94" t="str">
        <v>long-jump</v>
      </c>
      <c r="N715" s="94">
        <v>35634</v>
      </c>
      <c r="O715" s="94" t="str">
        <f t="shared" si="74"/>
        <v>Fredy Kevin OYONOlong-jump</v>
      </c>
      <c r="P715" s="2">
        <f t="shared" si="75"/>
        <v>1064</v>
      </c>
      <c r="Q715" s="79">
        <f t="shared" si="76"/>
        <v>82</v>
      </c>
      <c r="R715" s="79" t="str">
        <f t="shared" si="77"/>
        <v/>
      </c>
    </row>
    <row r="716" spans="1:18" x14ac:dyDescent="0.2">
      <c r="A716" t="s">
        <v>1176</v>
      </c>
      <c r="B716" t="s">
        <v>5069</v>
      </c>
      <c r="C716" s="5" t="s">
        <v>2</v>
      </c>
      <c r="D716" s="5">
        <v>1997</v>
      </c>
      <c r="E716">
        <v>1053</v>
      </c>
      <c r="F716" s="5">
        <v>44645</v>
      </c>
      <c r="G716" s="2">
        <v>93</v>
      </c>
      <c r="H716" s="2" t="str">
        <f t="shared" si="72"/>
        <v>Brandon LETTS100m</v>
      </c>
      <c r="I716" s="2">
        <f t="shared" si="73"/>
        <v>1053</v>
      </c>
      <c r="J716" s="136" cm="1">
        <f t="array" ref="J716">MAX(IF($H$3:$H$4000=$H716,$I$3:$I$4000))</f>
        <v>1053</v>
      </c>
      <c r="K716" s="2" t="str">
        <v>COK</v>
      </c>
      <c r="L716" t="str">
        <v>Alex BEDDOES</v>
      </c>
      <c r="M716" s="94" t="str">
        <v>800m</v>
      </c>
      <c r="N716" s="94">
        <v>34889</v>
      </c>
      <c r="O716" s="94" t="str">
        <f t="shared" si="74"/>
        <v>Alex BEDDOES800m</v>
      </c>
      <c r="P716" s="2">
        <f t="shared" si="75"/>
        <v>1106</v>
      </c>
      <c r="Q716" s="79">
        <f t="shared" si="76"/>
        <v>80</v>
      </c>
      <c r="R716" s="79" t="str">
        <f t="shared" si="77"/>
        <v/>
      </c>
    </row>
    <row r="717" spans="1:18" x14ac:dyDescent="0.2">
      <c r="A717" t="s">
        <v>1176</v>
      </c>
      <c r="B717" t="s">
        <v>3529</v>
      </c>
      <c r="C717" s="6" t="s">
        <v>34</v>
      </c>
      <c r="D717" s="5">
        <v>44581</v>
      </c>
      <c r="E717">
        <v>1021</v>
      </c>
      <c r="F717" s="5">
        <v>44645</v>
      </c>
      <c r="G717" s="2">
        <v>33</v>
      </c>
      <c r="H717" s="2" t="str">
        <f t="shared" si="72"/>
        <v>Kevin ROBERTSON3000msc</v>
      </c>
      <c r="I717" s="2">
        <f t="shared" si="73"/>
        <v>1021</v>
      </c>
      <c r="J717" s="136" cm="1">
        <f t="array" ref="J717">MAX(IF($H$3:$H$4000=$H717,$I$3:$I$4000))</f>
        <v>1021</v>
      </c>
      <c r="K717" s="2" t="str">
        <v>CYP</v>
      </c>
      <c r="L717" t="str">
        <v>Elvis KRYUKOV</v>
      </c>
      <c r="M717" s="94" t="str">
        <v>110mh</v>
      </c>
      <c r="N717" s="94">
        <v>33664</v>
      </c>
      <c r="O717" s="94" t="str">
        <f t="shared" si="74"/>
        <v>Elvis KRYUKOV110mh</v>
      </c>
      <c r="P717" s="2">
        <f t="shared" si="75"/>
        <v>920</v>
      </c>
      <c r="Q717" s="79">
        <f t="shared" si="76"/>
        <v>144</v>
      </c>
      <c r="R717" s="79" t="str">
        <f t="shared" si="77"/>
        <v/>
      </c>
    </row>
    <row r="718" spans="1:18" x14ac:dyDescent="0.2">
      <c r="A718" t="s">
        <v>1176</v>
      </c>
      <c r="B718" t="s">
        <v>5143</v>
      </c>
      <c r="C718" s="5" t="s">
        <v>34</v>
      </c>
      <c r="D718" s="5">
        <v>36724</v>
      </c>
      <c r="E718">
        <v>985</v>
      </c>
      <c r="F718" s="5">
        <v>44645</v>
      </c>
      <c r="G718" s="2">
        <v>48</v>
      </c>
      <c r="H718" s="2" t="str">
        <f t="shared" si="72"/>
        <v>Tate WYATT3000msc</v>
      </c>
      <c r="I718" s="2">
        <f t="shared" si="73"/>
        <v>985</v>
      </c>
      <c r="J718" s="136" cm="1">
        <f t="array" ref="J718">MAX(IF($H$3:$H$4000=$H718,$I$3:$I$4000))</f>
        <v>985</v>
      </c>
      <c r="K718" s="2" t="str">
        <v>CYP</v>
      </c>
      <c r="L718" t="str">
        <v>Grigoris NIKOLAOU</v>
      </c>
      <c r="M718" s="94" t="str">
        <v>triple-jump</v>
      </c>
      <c r="N718" s="94">
        <v>37643</v>
      </c>
      <c r="O718" s="94" t="str">
        <f t="shared" si="74"/>
        <v>Grigoris NIKOLAOUtriple-jump</v>
      </c>
      <c r="P718" s="2">
        <f t="shared" si="75"/>
        <v>1031</v>
      </c>
      <c r="Q718" s="79">
        <f t="shared" si="76"/>
        <v>79</v>
      </c>
      <c r="R718" s="79" t="str">
        <f t="shared" si="77"/>
        <v/>
      </c>
    </row>
    <row r="719" spans="1:18" x14ac:dyDescent="0.2">
      <c r="A719" t="s">
        <v>1176</v>
      </c>
      <c r="B719" t="s">
        <v>5151</v>
      </c>
      <c r="C719" s="5" t="s">
        <v>34</v>
      </c>
      <c r="D719" s="5"/>
      <c r="E719">
        <v>940</v>
      </c>
      <c r="F719" s="5">
        <v>44645</v>
      </c>
      <c r="G719" s="2">
        <v>69</v>
      </c>
      <c r="H719" s="2" t="str">
        <f t="shared" si="72"/>
        <v>Talman YOUNG3000msc</v>
      </c>
      <c r="I719" s="2">
        <f t="shared" si="73"/>
        <v>940</v>
      </c>
      <c r="J719" s="136" cm="1">
        <f t="array" ref="J719">MAX(IF($H$3:$H$4000=$H719,$I$3:$I$4000))</f>
        <v>940</v>
      </c>
      <c r="K719" s="2" t="str">
        <v>CYP</v>
      </c>
      <c r="L719" t="str">
        <v>Christoforos GENETHLI</v>
      </c>
      <c r="M719" s="94" t="str">
        <v>discus-throw</v>
      </c>
      <c r="N719" s="94">
        <v>35845</v>
      </c>
      <c r="O719" s="94" t="str">
        <f t="shared" si="74"/>
        <v>Christoforos GENETHLIdiscus-throw</v>
      </c>
      <c r="P719" s="2">
        <f t="shared" si="75"/>
        <v>1061</v>
      </c>
      <c r="Q719" s="79">
        <f t="shared" si="76"/>
        <v>21</v>
      </c>
      <c r="R719" s="79" t="str">
        <f t="shared" si="77"/>
        <v/>
      </c>
    </row>
    <row r="720" spans="1:18" x14ac:dyDescent="0.2">
      <c r="A720" t="s">
        <v>1176</v>
      </c>
      <c r="B720" t="s">
        <v>5175</v>
      </c>
      <c r="C720" s="6" t="s">
        <v>30</v>
      </c>
      <c r="D720" s="5">
        <v>36201</v>
      </c>
      <c r="E720">
        <v>1095</v>
      </c>
      <c r="F720" s="5">
        <v>44645</v>
      </c>
      <c r="G720" s="2">
        <v>15</v>
      </c>
      <c r="H720" s="2" t="str">
        <f t="shared" si="72"/>
        <v>Andrew ALEXANDER10000m</v>
      </c>
      <c r="I720" s="2">
        <f t="shared" si="73"/>
        <v>1095</v>
      </c>
      <c r="J720" s="136" cm="1">
        <f t="array" ref="J720">MAX(IF($H$3:$H$4000=$H720,$I$3:$I$4000))</f>
        <v>1095</v>
      </c>
      <c r="K720" s="2" t="str">
        <v>CYP</v>
      </c>
      <c r="L720" t="str">
        <v>Rafail ANTONIOU</v>
      </c>
      <c r="M720" s="94" t="str">
        <v>discus-throw</v>
      </c>
      <c r="N720" s="94">
        <v>34915</v>
      </c>
      <c r="O720" s="94" t="str">
        <f t="shared" si="74"/>
        <v>Rafail ANTONIOUdiscus-throw</v>
      </c>
      <c r="P720" s="2">
        <f t="shared" si="75"/>
        <v>1065</v>
      </c>
      <c r="Q720" s="79">
        <f t="shared" si="76"/>
        <v>20</v>
      </c>
      <c r="R720" s="79" t="str">
        <f t="shared" si="77"/>
        <v/>
      </c>
    </row>
    <row r="721" spans="1:18" x14ac:dyDescent="0.2">
      <c r="A721" t="s">
        <v>1176</v>
      </c>
      <c r="B721" t="s">
        <v>3521</v>
      </c>
      <c r="C721" s="5" t="s">
        <v>30</v>
      </c>
      <c r="D721" s="5">
        <v>36009</v>
      </c>
      <c r="E721">
        <v>1092</v>
      </c>
      <c r="F721" s="5">
        <v>44645</v>
      </c>
      <c r="G721" s="2">
        <v>16</v>
      </c>
      <c r="H721" s="2" t="str">
        <f t="shared" si="72"/>
        <v>Kieran LUMB10000m</v>
      </c>
      <c r="I721" s="2">
        <f t="shared" si="73"/>
        <v>1092</v>
      </c>
      <c r="J721" s="136" cm="1">
        <f t="array" ref="J721">MAX(IF($H$3:$H$4000=$H721,$I$3:$I$4000))</f>
        <v>1092</v>
      </c>
      <c r="K721" s="2" t="str">
        <v>CYP</v>
      </c>
      <c r="L721" t="str">
        <v>Petros MITSIDES</v>
      </c>
      <c r="M721" s="94" t="str">
        <v>discus-throw</v>
      </c>
      <c r="N721" s="94">
        <v>28471</v>
      </c>
      <c r="O721" s="94" t="str">
        <f t="shared" si="74"/>
        <v>Petros MITSIDESdiscus-throw</v>
      </c>
      <c r="P721" s="2">
        <f t="shared" si="75"/>
        <v>843</v>
      </c>
      <c r="Q721" s="79">
        <f t="shared" si="76"/>
        <v>146</v>
      </c>
      <c r="R721" s="79" t="str">
        <f t="shared" si="77"/>
        <v/>
      </c>
    </row>
    <row r="722" spans="1:18" x14ac:dyDescent="0.2">
      <c r="A722" t="s">
        <v>1176</v>
      </c>
      <c r="B722" t="s">
        <v>5184</v>
      </c>
      <c r="C722" s="5" t="s">
        <v>30</v>
      </c>
      <c r="D722" s="5">
        <v>36652</v>
      </c>
      <c r="E722">
        <v>980</v>
      </c>
      <c r="F722" s="5">
        <v>44645</v>
      </c>
      <c r="G722" s="2">
        <v>73</v>
      </c>
      <c r="H722" s="2" t="str">
        <f t="shared" si="72"/>
        <v>Ibrahim KEDIR10000m</v>
      </c>
      <c r="I722" s="2">
        <f t="shared" si="73"/>
        <v>980</v>
      </c>
      <c r="J722" s="136" cm="1">
        <f t="array" ref="J722">MAX(IF($H$3:$H$4000=$H722,$I$3:$I$4000))</f>
        <v>980</v>
      </c>
      <c r="K722" s="2" t="str">
        <v>CYP</v>
      </c>
      <c r="L722" t="str">
        <v>Petros MICHAELIDES</v>
      </c>
      <c r="M722" s="94" t="str">
        <v>shot-put</v>
      </c>
      <c r="N722" s="94">
        <v>36539</v>
      </c>
      <c r="O722" s="94" t="str">
        <f t="shared" si="74"/>
        <v>Petros MICHAELIDESshot-put</v>
      </c>
      <c r="P722" s="2">
        <f t="shared" si="75"/>
        <v>936</v>
      </c>
      <c r="Q722" s="79">
        <f t="shared" si="76"/>
        <v>90</v>
      </c>
      <c r="R722" s="79" t="str">
        <f t="shared" si="77"/>
        <v/>
      </c>
    </row>
    <row r="723" spans="1:18" x14ac:dyDescent="0.2">
      <c r="A723" t="s">
        <v>1176</v>
      </c>
      <c r="B723" t="s">
        <v>3823</v>
      </c>
      <c r="C723" t="s">
        <v>33</v>
      </c>
      <c r="D723" s="5">
        <v>36077</v>
      </c>
      <c r="E723">
        <v>1172</v>
      </c>
      <c r="F723" s="5">
        <v>44645</v>
      </c>
      <c r="G723" s="2">
        <v>2</v>
      </c>
      <c r="H723" s="2" t="str">
        <f t="shared" si="72"/>
        <v>Malik METIVIER400mh</v>
      </c>
      <c r="I723" s="2">
        <f t="shared" si="73"/>
        <v>1172</v>
      </c>
      <c r="J723" s="136" cm="1">
        <f t="array" ref="J723">MAX(IF($H$3:$H$4000=$H723,$I$3:$I$4000))</f>
        <v>1172</v>
      </c>
      <c r="K723" s="2" t="str">
        <v>CYP</v>
      </c>
      <c r="L723" t="str">
        <v>Konstantinos ALEXIADIS</v>
      </c>
      <c r="M723" s="94" t="str">
        <v>shot-put</v>
      </c>
      <c r="N723" s="94">
        <v>37410</v>
      </c>
      <c r="O723" s="94" t="str">
        <f t="shared" si="74"/>
        <v>Konstantinos ALEXIADISshot-put</v>
      </c>
      <c r="P723" s="2">
        <f t="shared" si="75"/>
        <v>952</v>
      </c>
      <c r="Q723" s="79">
        <f t="shared" si="76"/>
        <v>69</v>
      </c>
      <c r="R723" s="79" t="str">
        <f t="shared" si="77"/>
        <v/>
      </c>
    </row>
    <row r="724" spans="1:18" x14ac:dyDescent="0.2">
      <c r="A724" t="s">
        <v>1176</v>
      </c>
      <c r="B724" t="s">
        <v>4197</v>
      </c>
      <c r="C724" s="5" t="s">
        <v>42</v>
      </c>
      <c r="D724" s="5">
        <v>34238</v>
      </c>
      <c r="E724">
        <v>1122</v>
      </c>
      <c r="F724" s="5">
        <v>44645</v>
      </c>
      <c r="G724" s="2">
        <v>1</v>
      </c>
      <c r="H724" s="2" t="str">
        <f t="shared" si="72"/>
        <v>Adam KEENANhammer-throw</v>
      </c>
      <c r="I724" s="2">
        <f t="shared" si="73"/>
        <v>1122</v>
      </c>
      <c r="J724" s="136" cm="1">
        <f t="array" ref="J724">MAX(IF($H$3:$H$4000=$H724,$I$3:$I$4000))</f>
        <v>1130</v>
      </c>
      <c r="K724" s="2" t="str">
        <v>CYP</v>
      </c>
      <c r="L724" t="str">
        <v>Alexandros POURSANIDIS</v>
      </c>
      <c r="M724" s="94" t="str">
        <v>hammer-throw</v>
      </c>
      <c r="N724" s="94">
        <v>33992</v>
      </c>
      <c r="O724" s="94" t="str">
        <f t="shared" si="74"/>
        <v>Alexandros POURSANIDIShammer-throw</v>
      </c>
      <c r="P724" s="2">
        <f t="shared" si="75"/>
        <v>1110</v>
      </c>
      <c r="Q724" s="79">
        <f t="shared" si="76"/>
        <v>5</v>
      </c>
      <c r="R724" s="79" t="str">
        <f t="shared" si="77"/>
        <v/>
      </c>
    </row>
    <row r="725" spans="1:18" x14ac:dyDescent="0.2">
      <c r="A725" t="s">
        <v>1176</v>
      </c>
      <c r="B725" t="s">
        <v>4310</v>
      </c>
      <c r="C725" s="5" t="s">
        <v>41</v>
      </c>
      <c r="D725" s="5">
        <v>37307</v>
      </c>
      <c r="E725">
        <v>916</v>
      </c>
      <c r="F725" s="5">
        <v>44645</v>
      </c>
      <c r="G725" s="2">
        <v>58</v>
      </c>
      <c r="H725" s="2" t="str">
        <f t="shared" si="72"/>
        <v>Callan SALDUTTOjavelin-throw</v>
      </c>
      <c r="I725" s="2">
        <f t="shared" si="73"/>
        <v>916</v>
      </c>
      <c r="J725" s="136" cm="1">
        <f t="array" ref="J725">MAX(IF($H$3:$H$4000=$H725,$I$3:$I$4000))</f>
        <v>957</v>
      </c>
      <c r="K725" s="2" t="str">
        <v>CYP</v>
      </c>
      <c r="L725" t="str">
        <v>Paraskevas BATZAVALIS</v>
      </c>
      <c r="M725" s="94" t="str">
        <v>javelin-throw</v>
      </c>
      <c r="N725" s="94">
        <v>34663</v>
      </c>
      <c r="O725" s="94" t="str">
        <f t="shared" si="74"/>
        <v>Paraskevas BATZAVALISjavelin-throw</v>
      </c>
      <c r="P725" s="2">
        <f t="shared" si="75"/>
        <v>1016</v>
      </c>
      <c r="Q725" s="79">
        <f t="shared" si="76"/>
        <v>49</v>
      </c>
      <c r="R725" s="79" t="str">
        <f t="shared" si="77"/>
        <v/>
      </c>
    </row>
    <row r="726" spans="1:18" x14ac:dyDescent="0.2">
      <c r="A726" t="s">
        <v>1176</v>
      </c>
      <c r="B726" t="s">
        <v>4308</v>
      </c>
      <c r="C726" s="5" t="s">
        <v>41</v>
      </c>
      <c r="D726" s="5">
        <v>1998</v>
      </c>
      <c r="E726">
        <v>885</v>
      </c>
      <c r="F726" s="5">
        <v>44644</v>
      </c>
      <c r="G726" s="2">
        <v>77</v>
      </c>
      <c r="H726" s="2" t="str">
        <f t="shared" si="72"/>
        <v>Roan ALLENjavelin-throw</v>
      </c>
      <c r="I726" s="2">
        <f t="shared" si="73"/>
        <v>885</v>
      </c>
      <c r="J726" s="136" cm="1">
        <f t="array" ref="J726">MAX(IF($H$3:$H$4000=$H726,$I$3:$I$4000))</f>
        <v>960</v>
      </c>
      <c r="K726" s="2" t="str">
        <v>CYP</v>
      </c>
      <c r="L726" t="str">
        <v>Spyros SAVVA</v>
      </c>
      <c r="M726" s="94" t="str">
        <v>javelin-throw</v>
      </c>
      <c r="N726" s="94">
        <v>36549</v>
      </c>
      <c r="O726" s="94" t="str">
        <f t="shared" si="74"/>
        <v>Spyros SAVVAjavelin-throw</v>
      </c>
      <c r="P726" s="2">
        <f t="shared" si="75"/>
        <v>1003</v>
      </c>
      <c r="Q726" s="79">
        <f t="shared" si="76"/>
        <v>59</v>
      </c>
      <c r="R726" s="79" t="str">
        <f t="shared" si="77"/>
        <v/>
      </c>
    </row>
    <row r="727" spans="1:18" x14ac:dyDescent="0.2">
      <c r="A727" t="s">
        <v>1176</v>
      </c>
      <c r="B727" t="s">
        <v>4904</v>
      </c>
      <c r="C727" t="s">
        <v>2</v>
      </c>
      <c r="D727" s="5">
        <v>44581</v>
      </c>
      <c r="E727">
        <v>1085</v>
      </c>
      <c r="F727" s="5">
        <v>44639</v>
      </c>
      <c r="G727" s="2">
        <v>52</v>
      </c>
      <c r="H727" s="2" t="str">
        <f t="shared" si="72"/>
        <v>Ibrahim AYORINDE100m</v>
      </c>
      <c r="I727" s="2">
        <f t="shared" si="73"/>
        <v>1085</v>
      </c>
      <c r="J727" s="136" cm="1">
        <f t="array" ref="J727">MAX(IF($H$3:$H$4000=$H727,$I$3:$I$4000))</f>
        <v>1085</v>
      </c>
      <c r="K727" s="2" t="str">
        <v>CYP</v>
      </c>
      <c r="L727" t="str">
        <v>Eleftherios KONTONIKOLA</v>
      </c>
      <c r="M727" s="94" t="str">
        <v>javelin-throw</v>
      </c>
      <c r="N727" s="94">
        <v>37867</v>
      </c>
      <c r="O727" s="94" t="str">
        <f t="shared" si="74"/>
        <v>Eleftherios KONTONIKOLAjavelin-throw</v>
      </c>
      <c r="P727" s="2">
        <f t="shared" si="75"/>
        <v>950</v>
      </c>
      <c r="Q727" s="79">
        <f t="shared" si="76"/>
        <v>94</v>
      </c>
      <c r="R727" s="79" t="str">
        <f t="shared" si="77"/>
        <v/>
      </c>
    </row>
    <row r="728" spans="1:18" x14ac:dyDescent="0.2">
      <c r="A728" t="s">
        <v>1176</v>
      </c>
      <c r="B728" t="s">
        <v>3301</v>
      </c>
      <c r="C728" s="5" t="s">
        <v>2</v>
      </c>
      <c r="D728" s="5">
        <v>33703</v>
      </c>
      <c r="E728">
        <v>1069</v>
      </c>
      <c r="F728" s="5">
        <v>44639</v>
      </c>
      <c r="G728" s="2">
        <v>72</v>
      </c>
      <c r="H728" s="2" t="str">
        <f t="shared" si="72"/>
        <v>Brendon RODNEY100m</v>
      </c>
      <c r="I728" s="2">
        <f t="shared" si="73"/>
        <v>1069</v>
      </c>
      <c r="J728" s="136" cm="1">
        <f t="array" ref="J728">MAX(IF($H$3:$H$4000=$H728,$I$3:$I$4000))</f>
        <v>1138</v>
      </c>
      <c r="K728" s="2" t="str">
        <v>CYP</v>
      </c>
      <c r="L728" t="str">
        <v>Amine KHADIRI</v>
      </c>
      <c r="M728" s="94" t="str">
        <v>1500m</v>
      </c>
      <c r="N728" s="94">
        <v>32467</v>
      </c>
      <c r="O728" s="94" t="str">
        <f t="shared" si="74"/>
        <v>Amine KHADIRI1500m</v>
      </c>
      <c r="P728" s="2">
        <f t="shared" si="75"/>
        <v>1090</v>
      </c>
      <c r="Q728" s="79">
        <f t="shared" si="76"/>
        <v>104</v>
      </c>
      <c r="R728" s="79" t="str">
        <f t="shared" si="77"/>
        <v/>
      </c>
    </row>
    <row r="729" spans="1:18" x14ac:dyDescent="0.2">
      <c r="A729" t="s">
        <v>1176</v>
      </c>
      <c r="B729" t="s">
        <v>3342</v>
      </c>
      <c r="C729" s="5" t="s">
        <v>26</v>
      </c>
      <c r="D729" s="5">
        <v>34781</v>
      </c>
      <c r="E729">
        <v>1095</v>
      </c>
      <c r="F729" s="5">
        <v>44639</v>
      </c>
      <c r="G729" s="2">
        <v>27</v>
      </c>
      <c r="H729" s="2" t="str">
        <f t="shared" si="72"/>
        <v>Edrick FLOR√âAL JR400m</v>
      </c>
      <c r="I729" s="2">
        <f t="shared" si="73"/>
        <v>1095</v>
      </c>
      <c r="J729" s="136" cm="1">
        <f t="array" ref="J729">MAX(IF($H$3:$H$4000=$H729,$I$3:$I$4000))</f>
        <v>1095</v>
      </c>
      <c r="K729" s="2" t="str">
        <v>CYP</v>
      </c>
      <c r="L729" t="str">
        <v>Milan TRAJKOVIC</v>
      </c>
      <c r="M729" s="94" t="str">
        <v>110mh</v>
      </c>
      <c r="N729" s="94">
        <v>33680</v>
      </c>
      <c r="O729" s="94" t="str">
        <f t="shared" si="74"/>
        <v>Milan TRAJKOVIC110mh</v>
      </c>
      <c r="P729" s="2">
        <f t="shared" si="75"/>
        <v>1141</v>
      </c>
      <c r="Q729" s="79">
        <f t="shared" si="76"/>
        <v>23</v>
      </c>
      <c r="R729" s="79" t="str">
        <f t="shared" si="77"/>
        <v/>
      </c>
    </row>
    <row r="730" spans="1:18" x14ac:dyDescent="0.2">
      <c r="A730" t="s">
        <v>1176</v>
      </c>
      <c r="B730" t="s">
        <v>4488</v>
      </c>
      <c r="C730" s="5" t="s">
        <v>35</v>
      </c>
      <c r="D730" s="5">
        <v>36209</v>
      </c>
      <c r="E730">
        <v>958</v>
      </c>
      <c r="F730" s="5">
        <v>44639</v>
      </c>
      <c r="G730" s="2">
        <v>51</v>
      </c>
      <c r="H730" s="2" t="str">
        <f t="shared" si="72"/>
        <v>Noel VANDERZEEhigh-jump</v>
      </c>
      <c r="I730" s="2">
        <f t="shared" si="73"/>
        <v>958</v>
      </c>
      <c r="J730" s="136" cm="1">
        <f t="array" ref="J730">MAX(IF($H$3:$H$4000=$H730,$I$3:$I$4000))</f>
        <v>1046</v>
      </c>
      <c r="K730" s="2" t="str">
        <v>CYP</v>
      </c>
      <c r="L730" t="str">
        <v>Apostolos PARELLIS</v>
      </c>
      <c r="M730" s="94" t="str">
        <v>discus-throw</v>
      </c>
      <c r="N730" s="94">
        <v>31252</v>
      </c>
      <c r="O730" s="94" t="str">
        <f t="shared" si="74"/>
        <v>Apostolos PARELLISdiscus-throw</v>
      </c>
      <c r="P730" s="2">
        <f t="shared" si="75"/>
        <v>1099</v>
      </c>
      <c r="Q730" s="79">
        <f t="shared" si="76"/>
        <v>14</v>
      </c>
      <c r="R730" s="79" t="str">
        <f t="shared" si="77"/>
        <v/>
      </c>
    </row>
    <row r="731" spans="1:18" x14ac:dyDescent="0.2">
      <c r="A731" t="s">
        <v>1176</v>
      </c>
      <c r="B731" t="s">
        <v>4137</v>
      </c>
      <c r="C731" s="6" t="s">
        <v>42</v>
      </c>
      <c r="D731" s="5">
        <v>1999</v>
      </c>
      <c r="E731">
        <v>877</v>
      </c>
      <c r="F731" s="5">
        <v>44639</v>
      </c>
      <c r="G731" s="2">
        <v>39</v>
      </c>
      <c r="H731" s="2" t="str">
        <f t="shared" si="72"/>
        <v>Johnny VANOShammer-throw</v>
      </c>
      <c r="I731" s="2">
        <f t="shared" si="73"/>
        <v>877</v>
      </c>
      <c r="J731" s="136" cm="1">
        <f t="array" ref="J731">MAX(IF($H$3:$H$4000=$H731,$I$3:$I$4000))</f>
        <v>877</v>
      </c>
      <c r="K731" s="2" t="str">
        <v>CYP</v>
      </c>
      <c r="L731" t="str">
        <v>Christos TAMANIS</v>
      </c>
      <c r="M731" s="94" t="str">
        <v>pole-vault</v>
      </c>
      <c r="N731" s="94">
        <v>36882</v>
      </c>
      <c r="O731" s="94" t="str">
        <f t="shared" si="74"/>
        <v>Christos TAMANISpole-vault</v>
      </c>
      <c r="P731" s="2">
        <f t="shared" si="75"/>
        <v>994</v>
      </c>
      <c r="Q731" s="79">
        <f t="shared" si="76"/>
        <v>42</v>
      </c>
      <c r="R731" s="79" t="str">
        <f t="shared" si="77"/>
        <v/>
      </c>
    </row>
    <row r="732" spans="1:18" x14ac:dyDescent="0.2">
      <c r="A732" t="s">
        <v>1176</v>
      </c>
      <c r="B732" t="s">
        <v>4293</v>
      </c>
      <c r="C732" s="5" t="s">
        <v>41</v>
      </c>
      <c r="D732" s="5">
        <v>1999</v>
      </c>
      <c r="E732">
        <v>932</v>
      </c>
      <c r="F732" s="5">
        <v>44639</v>
      </c>
      <c r="G732" s="2">
        <v>52</v>
      </c>
      <c r="H732" s="2" t="str">
        <f t="shared" si="72"/>
        <v>Joshua MATHERjavelin-throw</v>
      </c>
      <c r="I732" s="2">
        <f t="shared" si="73"/>
        <v>932</v>
      </c>
      <c r="J732" s="136" cm="1">
        <f t="array" ref="J732">MAX(IF($H$3:$H$4000=$H732,$I$3:$I$4000))</f>
        <v>993</v>
      </c>
      <c r="K732" s="2" t="str">
        <v>CYP</v>
      </c>
      <c r="L732" t="str">
        <v>Mathew BEATTY</v>
      </c>
      <c r="M732" s="94" t="str">
        <v>discus-throw</v>
      </c>
      <c r="N732" s="94">
        <v>35865</v>
      </c>
      <c r="O732" s="94" t="str">
        <f t="shared" si="74"/>
        <v>Mathew BEATTYdiscus-throw</v>
      </c>
      <c r="P732" s="2">
        <f t="shared" si="75"/>
        <v>945</v>
      </c>
      <c r="Q732" s="79">
        <f t="shared" si="76"/>
        <v>73</v>
      </c>
      <c r="R732" s="79" t="str">
        <f t="shared" si="77"/>
        <v/>
      </c>
    </row>
    <row r="733" spans="1:18" x14ac:dyDescent="0.2">
      <c r="A733" t="s">
        <v>1176</v>
      </c>
      <c r="B733" t="s">
        <v>4137</v>
      </c>
      <c r="C733" s="5" t="s">
        <v>40</v>
      </c>
      <c r="D733" s="5">
        <v>1999</v>
      </c>
      <c r="E733">
        <v>891</v>
      </c>
      <c r="F733" s="5">
        <v>44638</v>
      </c>
      <c r="G733" s="2">
        <v>57</v>
      </c>
      <c r="H733" s="2" t="str">
        <f t="shared" si="72"/>
        <v>Johnny VANOSdiscus-throw</v>
      </c>
      <c r="I733" s="2">
        <f t="shared" si="73"/>
        <v>891</v>
      </c>
      <c r="J733" s="136" cm="1">
        <f t="array" ref="J733">MAX(IF($H$3:$H$4000=$H733,$I$3:$I$4000))</f>
        <v>899</v>
      </c>
      <c r="K733" s="2" t="str">
        <v>CYP</v>
      </c>
      <c r="L733" t="str">
        <v>Nikandros STYLIANOU</v>
      </c>
      <c r="M733" s="94" t="str">
        <v>pole-vault</v>
      </c>
      <c r="N733" s="94">
        <v>32742</v>
      </c>
      <c r="O733" s="94" t="str">
        <f t="shared" si="74"/>
        <v>Nikandros STYLIANOUpole-vault</v>
      </c>
      <c r="P733" s="2">
        <f t="shared" si="75"/>
        <v>1048</v>
      </c>
      <c r="Q733" s="79">
        <f t="shared" si="76"/>
        <v>16</v>
      </c>
      <c r="R733" s="79" t="str">
        <f t="shared" si="77"/>
        <v/>
      </c>
    </row>
    <row r="734" spans="1:18" x14ac:dyDescent="0.2">
      <c r="A734" t="s">
        <v>1176</v>
      </c>
      <c r="B734" t="s">
        <v>4503</v>
      </c>
      <c r="C734" s="5" t="s">
        <v>35</v>
      </c>
      <c r="D734" s="5">
        <v>1996</v>
      </c>
      <c r="E734">
        <v>958</v>
      </c>
      <c r="F734" s="5">
        <v>44635</v>
      </c>
      <c r="G734" s="2">
        <v>51</v>
      </c>
      <c r="H734" s="2" t="str">
        <f t="shared" si="72"/>
        <v>Stefan DUVIVIERhigh-jump</v>
      </c>
      <c r="I734" s="2">
        <f t="shared" si="73"/>
        <v>958</v>
      </c>
      <c r="J734" s="136" cm="1">
        <f t="array" ref="J734">MAX(IF($H$3:$H$4000=$H734,$I$3:$I$4000))</f>
        <v>1011</v>
      </c>
      <c r="K734" s="2" t="str">
        <v>CYP</v>
      </c>
      <c r="L734" t="str">
        <v>Andreas KAZAMIAS</v>
      </c>
      <c r="M734" s="94" t="str">
        <v>pole-vault</v>
      </c>
      <c r="N734" s="94">
        <v>37130</v>
      </c>
      <c r="O734" s="94" t="str">
        <f t="shared" si="74"/>
        <v>Andreas KAZAMIASpole-vault</v>
      </c>
      <c r="P734" s="2">
        <f t="shared" si="75"/>
        <v>940</v>
      </c>
      <c r="Q734" s="79">
        <f t="shared" si="76"/>
        <v>72</v>
      </c>
      <c r="R734" s="79" t="str">
        <f t="shared" si="77"/>
        <v/>
      </c>
    </row>
    <row r="735" spans="1:18" x14ac:dyDescent="0.2">
      <c r="A735" t="s">
        <v>1176</v>
      </c>
      <c r="B735" t="s">
        <v>4112</v>
      </c>
      <c r="C735" s="5" t="s">
        <v>40</v>
      </c>
      <c r="D735" s="5">
        <v>1998</v>
      </c>
      <c r="E735">
        <v>875</v>
      </c>
      <c r="F735" s="5">
        <v>44632</v>
      </c>
      <c r="G735" s="2">
        <v>67</v>
      </c>
      <c r="H735" s="2" t="str">
        <f t="shared" si="72"/>
        <v>Tom NEDOWdiscus-throw</v>
      </c>
      <c r="I735" s="2">
        <f t="shared" si="73"/>
        <v>875</v>
      </c>
      <c r="J735" s="136" cm="1">
        <f t="array" ref="J735">MAX(IF($H$3:$H$4000=$H735,$I$3:$I$4000))</f>
        <v>945</v>
      </c>
      <c r="K735" s="2" t="str">
        <v>CYP</v>
      </c>
      <c r="L735" t="str">
        <v>Stavros SPYROU</v>
      </c>
      <c r="M735" s="94" t="str">
        <v>800m</v>
      </c>
      <c r="N735" s="94">
        <v>36849</v>
      </c>
      <c r="O735" s="94" t="str">
        <f t="shared" si="74"/>
        <v>Stavros SPYROU800m</v>
      </c>
      <c r="P735" s="2">
        <f t="shared" si="75"/>
        <v>1096</v>
      </c>
      <c r="Q735" s="79">
        <f t="shared" si="76"/>
        <v>92</v>
      </c>
      <c r="R735" s="79" t="str">
        <f t="shared" si="77"/>
        <v/>
      </c>
    </row>
    <row r="736" spans="1:18" x14ac:dyDescent="0.2">
      <c r="A736" t="s">
        <v>1176</v>
      </c>
      <c r="B736" t="s">
        <v>4112</v>
      </c>
      <c r="C736" s="5" t="s">
        <v>39</v>
      </c>
      <c r="D736" s="5">
        <v>1998</v>
      </c>
      <c r="E736">
        <v>873</v>
      </c>
      <c r="F736" s="5">
        <v>44632</v>
      </c>
      <c r="G736" s="2">
        <v>80</v>
      </c>
      <c r="H736" s="2" t="str">
        <f t="shared" si="72"/>
        <v>Tom NEDOWshot-put</v>
      </c>
      <c r="I736" s="2">
        <f t="shared" si="73"/>
        <v>873</v>
      </c>
      <c r="J736" s="136" cm="1">
        <f t="array" ref="J736">MAX(IF($H$3:$H$4000=$H736,$I$3:$I$4000))</f>
        <v>938</v>
      </c>
      <c r="K736" s="2" t="str">
        <v>CYP</v>
      </c>
      <c r="L736" t="str">
        <v>Vasilios KONSTANTINOU</v>
      </c>
      <c r="M736" s="94" t="str">
        <v>high-jump</v>
      </c>
      <c r="N736" s="94">
        <v>33860</v>
      </c>
      <c r="O736" s="94" t="str">
        <f t="shared" si="74"/>
        <v>Vasilios KONSTANTINOUhigh-jump</v>
      </c>
      <c r="P736" s="2">
        <f t="shared" si="75"/>
        <v>1126</v>
      </c>
      <c r="Q736" s="79">
        <f t="shared" si="76"/>
        <v>18</v>
      </c>
      <c r="R736" s="79" t="str">
        <f t="shared" si="77"/>
        <v/>
      </c>
    </row>
    <row r="737" spans="1:18" x14ac:dyDescent="0.2">
      <c r="A737" t="s">
        <v>1176</v>
      </c>
      <c r="B737" t="s">
        <v>3522</v>
      </c>
      <c r="C737" s="5" t="s">
        <v>30</v>
      </c>
      <c r="D737" s="5">
        <v>33243</v>
      </c>
      <c r="E737">
        <v>1268</v>
      </c>
      <c r="F737" s="5">
        <v>44626</v>
      </c>
      <c r="G737" s="2">
        <v>1</v>
      </c>
      <c r="H737" s="2" t="str">
        <f t="shared" si="72"/>
        <v>Mohammed AHMED10000m</v>
      </c>
      <c r="I737" s="2">
        <f t="shared" si="73"/>
        <v>1268</v>
      </c>
      <c r="J737" s="136" cm="1">
        <f t="array" ref="J737">MAX(IF($H$3:$H$4000=$H737,$I$3:$I$4000))</f>
        <v>1268</v>
      </c>
      <c r="K737" s="2" t="str">
        <v>CYP</v>
      </c>
      <c r="L737" t="str">
        <v>Iosef KESIDES</v>
      </c>
      <c r="M737" s="94" t="str">
        <v>hammer-throw</v>
      </c>
      <c r="N737" s="94">
        <v>38583</v>
      </c>
      <c r="O737" s="94" t="str">
        <f t="shared" si="74"/>
        <v>Iosef KESIDEShammer-throw</v>
      </c>
      <c r="P737" s="2">
        <f t="shared" si="75"/>
        <v>885</v>
      </c>
      <c r="Q737" s="79">
        <f t="shared" si="76"/>
        <v>79</v>
      </c>
      <c r="R737" s="79" t="str">
        <f t="shared" si="77"/>
        <v/>
      </c>
    </row>
    <row r="738" spans="1:18" x14ac:dyDescent="0.2">
      <c r="A738" t="s">
        <v>1176</v>
      </c>
      <c r="B738" t="s">
        <v>3519</v>
      </c>
      <c r="C738" t="s">
        <v>30</v>
      </c>
      <c r="D738" s="5">
        <v>33292</v>
      </c>
      <c r="E738">
        <v>1138</v>
      </c>
      <c r="F738" s="5">
        <v>44626</v>
      </c>
      <c r="G738" s="2">
        <v>6</v>
      </c>
      <c r="H738" s="2" t="str">
        <f t="shared" si="72"/>
        <v>Luc BRUCHET10000m</v>
      </c>
      <c r="I738" s="2">
        <f t="shared" si="73"/>
        <v>1138</v>
      </c>
      <c r="J738" s="136" cm="1">
        <f t="array" ref="J738">MAX(IF($H$3:$H$4000=$H738,$I$3:$I$4000))</f>
        <v>1138</v>
      </c>
      <c r="K738" s="2" t="str">
        <v>CYP</v>
      </c>
      <c r="L738" t="str">
        <v>Dimitris PANAGIOTI GRIGORIOU</v>
      </c>
      <c r="M738" s="94" t="str">
        <v>hammer-throw</v>
      </c>
      <c r="N738" s="94">
        <v>37792</v>
      </c>
      <c r="O738" s="94" t="str">
        <f t="shared" si="74"/>
        <v>Dimitris PANAGIOTI GRIGORIOUhammer-throw</v>
      </c>
      <c r="P738" s="2">
        <f t="shared" si="75"/>
        <v>864</v>
      </c>
      <c r="Q738" s="79">
        <f t="shared" si="76"/>
        <v>91</v>
      </c>
      <c r="R738" s="79" t="str">
        <f t="shared" si="77"/>
        <v/>
      </c>
    </row>
    <row r="739" spans="1:18" x14ac:dyDescent="0.2">
      <c r="A739" t="s">
        <v>1176</v>
      </c>
      <c r="B739" t="s">
        <v>4635</v>
      </c>
      <c r="C739" s="5" t="s">
        <v>27</v>
      </c>
      <c r="D739" s="5"/>
      <c r="E739">
        <v>1028</v>
      </c>
      <c r="F739" s="5">
        <v>44625</v>
      </c>
      <c r="G739" s="2">
        <v>84</v>
      </c>
      <c r="H739" s="2" t="str">
        <f t="shared" si="72"/>
        <v>Camron HERRON800m</v>
      </c>
      <c r="I739" s="2">
        <f t="shared" si="73"/>
        <v>1028</v>
      </c>
      <c r="J739" s="136" cm="1">
        <f t="array" ref="J739">MAX(IF($H$3:$H$4000=$H739,$I$3:$I$4000))</f>
        <v>1028</v>
      </c>
      <c r="K739" s="2" t="str">
        <v>CYP</v>
      </c>
      <c r="L739" t="str">
        <v>Iosif Michalis PAPA</v>
      </c>
      <c r="M739" s="94" t="str">
        <v>discus-throw</v>
      </c>
      <c r="N739" s="94">
        <v>37754</v>
      </c>
      <c r="O739" s="94" t="str">
        <f t="shared" si="74"/>
        <v>Iosif Michalis PAPAdiscus-throw</v>
      </c>
      <c r="P739" s="2">
        <f t="shared" si="75"/>
        <v>910</v>
      </c>
      <c r="Q739" s="79">
        <f t="shared" si="76"/>
        <v>96</v>
      </c>
      <c r="R739" s="79" t="str">
        <f t="shared" si="77"/>
        <v/>
      </c>
    </row>
    <row r="740" spans="1:18" x14ac:dyDescent="0.2">
      <c r="A740" t="s">
        <v>1176</v>
      </c>
      <c r="B740" t="s">
        <v>4636</v>
      </c>
      <c r="C740" s="5" t="s">
        <v>27</v>
      </c>
      <c r="D740" s="5">
        <v>34442</v>
      </c>
      <c r="E740">
        <v>1024</v>
      </c>
      <c r="F740" s="5">
        <v>44624</v>
      </c>
      <c r="G740" s="2">
        <v>88</v>
      </c>
      <c r="H740" s="2" t="str">
        <f t="shared" si="72"/>
        <v>Eamonn KICHUK800m</v>
      </c>
      <c r="I740" s="2">
        <f t="shared" si="73"/>
        <v>1024</v>
      </c>
      <c r="J740" s="136" cm="1">
        <f t="array" ref="J740">MAX(IF($H$3:$H$4000=$H740,$I$3:$I$4000))</f>
        <v>1024</v>
      </c>
      <c r="K740" s="2" t="str">
        <v>CYP</v>
      </c>
      <c r="L740" t="str">
        <v>Giorgos KONIARAKIS</v>
      </c>
      <c r="M740" s="94" t="str">
        <v>discus-throw</v>
      </c>
      <c r="N740" s="94">
        <v>36198</v>
      </c>
      <c r="O740" s="94" t="str">
        <f t="shared" si="74"/>
        <v>Giorgos KONIARAKISdiscus-throw</v>
      </c>
      <c r="P740" s="2">
        <f t="shared" si="75"/>
        <v>1048</v>
      </c>
      <c r="Q740" s="79">
        <f t="shared" si="76"/>
        <v>26</v>
      </c>
      <c r="R740" s="79" t="str">
        <f t="shared" si="77"/>
        <v/>
      </c>
    </row>
    <row r="741" spans="1:18" x14ac:dyDescent="0.2">
      <c r="A741" t="s">
        <v>1176</v>
      </c>
      <c r="B741" t="s">
        <v>2824</v>
      </c>
      <c r="C741" s="5" t="s">
        <v>27</v>
      </c>
      <c r="D741" s="5">
        <v>37465</v>
      </c>
      <c r="E741">
        <v>1038</v>
      </c>
      <c r="F741" s="5">
        <v>44618</v>
      </c>
      <c r="G741" s="2">
        <v>79</v>
      </c>
      <c r="H741" s="2" t="str">
        <f t="shared" si="72"/>
        <v>Abdullahi HASSAN800m</v>
      </c>
      <c r="I741" s="2">
        <f t="shared" si="73"/>
        <v>1038</v>
      </c>
      <c r="J741" s="136" cm="1">
        <f t="array" ref="J741">MAX(IF($H$3:$H$4000=$H741,$I$3:$I$4000))</f>
        <v>1138</v>
      </c>
      <c r="K741" s="2" t="str">
        <v>CYP</v>
      </c>
      <c r="L741" t="str">
        <v>Elvis KRYUKOV</v>
      </c>
      <c r="M741" s="94" t="str">
        <v>decathlon</v>
      </c>
      <c r="N741" s="94">
        <v>33664</v>
      </c>
      <c r="O741" s="94" t="str">
        <f t="shared" si="74"/>
        <v>Elvis KRYUKOVdecathlon</v>
      </c>
      <c r="P741" s="2">
        <f t="shared" si="75"/>
        <v>1049</v>
      </c>
      <c r="Q741" s="79">
        <f t="shared" si="76"/>
        <v>16</v>
      </c>
      <c r="R741" s="79" t="str">
        <f t="shared" si="77"/>
        <v/>
      </c>
    </row>
    <row r="742" spans="1:18" x14ac:dyDescent="0.2">
      <c r="A742" t="s">
        <v>1176</v>
      </c>
      <c r="B742" t="s">
        <v>2813</v>
      </c>
      <c r="C742" s="5" t="s">
        <v>27</v>
      </c>
      <c r="D742" s="5">
        <v>36652</v>
      </c>
      <c r="E742">
        <v>1076</v>
      </c>
      <c r="F742" s="5">
        <v>44604</v>
      </c>
      <c r="G742" s="2">
        <v>43</v>
      </c>
      <c r="H742" s="2" t="str">
        <f t="shared" si="72"/>
        <v>Olivier DESMEULES800m</v>
      </c>
      <c r="I742" s="2">
        <f t="shared" si="73"/>
        <v>1076</v>
      </c>
      <c r="J742" s="136" cm="1">
        <f t="array" ref="J742">MAX(IF($H$3:$H$4000=$H742,$I$3:$I$4000))</f>
        <v>1076</v>
      </c>
      <c r="K742" s="2" t="str">
        <v>CYP</v>
      </c>
      <c r="L742" t="str">
        <v>Vasilis MOUAIMIS</v>
      </c>
      <c r="M742" s="94" t="str">
        <v>shot-put</v>
      </c>
      <c r="N742" s="94">
        <v>35256</v>
      </c>
      <c r="O742" s="94" t="str">
        <f t="shared" si="74"/>
        <v>Vasilis MOUAIMISshot-put</v>
      </c>
      <c r="P742" s="2">
        <f t="shared" si="75"/>
        <v>942</v>
      </c>
      <c r="Q742" s="79">
        <f t="shared" si="76"/>
        <v>82</v>
      </c>
      <c r="R742" s="79" t="str">
        <f t="shared" si="77"/>
        <v/>
      </c>
    </row>
    <row r="743" spans="1:18" x14ac:dyDescent="0.2">
      <c r="A743" t="s">
        <v>1176</v>
      </c>
      <c r="B743" t="s">
        <v>4412</v>
      </c>
      <c r="C743" t="s">
        <v>81</v>
      </c>
      <c r="D743" s="5">
        <v>33144</v>
      </c>
      <c r="E743">
        <v>870</v>
      </c>
      <c r="F743" s="5">
        <v>44597</v>
      </c>
      <c r="G743" s="2">
        <v>25</v>
      </c>
      <c r="H743" s="2" t="str">
        <f t="shared" si="72"/>
        <v>Evan DUNFEE20km-race-walking</v>
      </c>
      <c r="I743" s="2">
        <f t="shared" si="73"/>
        <v>870</v>
      </c>
      <c r="J743" s="136" cm="1">
        <f t="array" ref="J743">MAX(IF($H$3:$H$4000=$H743,$I$3:$I$4000))</f>
        <v>1186</v>
      </c>
      <c r="K743" s="2" t="str">
        <v>DMA</v>
      </c>
      <c r="L743" t="str">
        <v>Tristan JAMES</v>
      </c>
      <c r="M743" s="94" t="str">
        <v>long-jump</v>
      </c>
      <c r="N743" s="94">
        <v>35670</v>
      </c>
      <c r="O743" s="94" t="str">
        <f t="shared" si="74"/>
        <v>Tristan JAMESlong-jump</v>
      </c>
      <c r="P743" s="2">
        <f t="shared" si="75"/>
        <v>1105</v>
      </c>
      <c r="Q743" s="79">
        <f t="shared" si="76"/>
        <v>40</v>
      </c>
      <c r="R743" s="79" t="str">
        <f t="shared" si="77"/>
        <v/>
      </c>
    </row>
    <row r="744" spans="1:18" x14ac:dyDescent="0.2">
      <c r="A744" t="s">
        <v>1176</v>
      </c>
      <c r="B744" t="s">
        <v>3272</v>
      </c>
      <c r="C744" s="5" t="s">
        <v>25</v>
      </c>
      <c r="D744" s="5">
        <v>34929</v>
      </c>
      <c r="E744">
        <v>1189</v>
      </c>
      <c r="F744" s="5">
        <v>44429</v>
      </c>
      <c r="G744" s="2">
        <v>11</v>
      </c>
      <c r="H744" s="2" t="str">
        <f t="shared" si="72"/>
        <v>Jerome BLAKE200m</v>
      </c>
      <c r="I744" s="2">
        <f t="shared" si="73"/>
        <v>1189</v>
      </c>
      <c r="J744" s="136" cm="1">
        <f t="array" ref="J744">MAX(IF($H$3:$H$4000=$H744,$I$3:$I$4000))</f>
        <v>1189</v>
      </c>
      <c r="K744" s="2" t="str">
        <v>FIJ</v>
      </c>
      <c r="L744" t="str">
        <v>Eliot LECARPENTIER</v>
      </c>
      <c r="M744" s="94" t="str">
        <v>javelin-throw</v>
      </c>
      <c r="N744" s="94">
        <v>36116</v>
      </c>
      <c r="O744" s="94" t="str">
        <f t="shared" si="74"/>
        <v>Eliot LECARPENTIERjavelin-throw</v>
      </c>
      <c r="P744" s="2">
        <f t="shared" si="75"/>
        <v>913</v>
      </c>
      <c r="Q744" s="79">
        <f t="shared" si="76"/>
        <v>115</v>
      </c>
      <c r="R744" s="79" t="str">
        <f t="shared" si="77"/>
        <v/>
      </c>
    </row>
    <row r="745" spans="1:18" x14ac:dyDescent="0.2">
      <c r="A745" t="s">
        <v>1176</v>
      </c>
      <c r="B745" t="s">
        <v>3417</v>
      </c>
      <c r="C745" s="5" t="s">
        <v>26</v>
      </c>
      <c r="D745" s="5">
        <v>37337</v>
      </c>
      <c r="E745">
        <v>1105</v>
      </c>
      <c r="F745" s="5">
        <v>44429</v>
      </c>
      <c r="G745" s="2">
        <v>68</v>
      </c>
      <c r="H745" s="2" t="str">
        <f t="shared" si="72"/>
        <v>Michael ROTH400m</v>
      </c>
      <c r="I745" s="2">
        <f t="shared" si="73"/>
        <v>1105</v>
      </c>
      <c r="J745" s="136" cm="1">
        <f t="array" ref="J745">MAX(IF($H$3:$H$4000=$H745,$I$3:$I$4000))</f>
        <v>1105</v>
      </c>
      <c r="K745" s="2" t="str">
        <v>FIJ</v>
      </c>
      <c r="L745" t="str">
        <v>Mustafa William FALL</v>
      </c>
      <c r="M745" s="94" t="str">
        <v>shot-put</v>
      </c>
      <c r="N745" s="94">
        <v>34800</v>
      </c>
      <c r="O745" s="94" t="str">
        <f t="shared" si="74"/>
        <v>Mustafa William FALLshot-put</v>
      </c>
      <c r="P745" s="2">
        <f t="shared" si="75"/>
        <v>911</v>
      </c>
      <c r="Q745" s="79">
        <f t="shared" si="76"/>
        <v>109</v>
      </c>
      <c r="R745" s="79" t="str">
        <f t="shared" si="77"/>
        <v/>
      </c>
    </row>
    <row r="746" spans="1:18" x14ac:dyDescent="0.2">
      <c r="A746" t="s">
        <v>1176</v>
      </c>
      <c r="B746" t="s">
        <v>3522</v>
      </c>
      <c r="C746" s="6" t="s">
        <v>28</v>
      </c>
      <c r="D746" s="5">
        <v>33243</v>
      </c>
      <c r="E746">
        <v>1130</v>
      </c>
      <c r="F746" s="5">
        <v>44429</v>
      </c>
      <c r="G746" s="2">
        <v>46</v>
      </c>
      <c r="H746" s="2" t="str">
        <f t="shared" si="72"/>
        <v>Mohammed AHMED1500m</v>
      </c>
      <c r="I746" s="2">
        <f t="shared" si="73"/>
        <v>1130</v>
      </c>
      <c r="J746" s="136" cm="1">
        <f t="array" ref="J746">MAX(IF($H$3:$H$4000=$H746,$I$3:$I$4000))</f>
        <v>1130</v>
      </c>
      <c r="K746" s="2" t="str">
        <v>GAM</v>
      </c>
      <c r="L746" t="str">
        <v>Abdoulie ASSIM</v>
      </c>
      <c r="M746" s="94" t="str">
        <v>200m</v>
      </c>
      <c r="N746" s="94">
        <v>33736</v>
      </c>
      <c r="O746" s="94" t="str">
        <f t="shared" si="74"/>
        <v>Abdoulie ASSIM200m</v>
      </c>
      <c r="P746" s="2">
        <f t="shared" si="75"/>
        <v>1096</v>
      </c>
      <c r="Q746" s="79">
        <f t="shared" si="76"/>
        <v>96</v>
      </c>
      <c r="R746" s="79" t="str">
        <f t="shared" si="77"/>
        <v/>
      </c>
    </row>
    <row r="747" spans="1:18" x14ac:dyDescent="0.2">
      <c r="A747" t="s">
        <v>1176</v>
      </c>
      <c r="B747" t="s">
        <v>3272</v>
      </c>
      <c r="C747" t="s">
        <v>2</v>
      </c>
      <c r="D747" s="5">
        <v>34929</v>
      </c>
      <c r="E747">
        <v>1188</v>
      </c>
      <c r="F747" s="5">
        <v>44423</v>
      </c>
      <c r="G747" s="2">
        <v>20</v>
      </c>
      <c r="H747" s="2" t="str">
        <f t="shared" si="72"/>
        <v>Jerome BLAKE100m</v>
      </c>
      <c r="I747" s="2">
        <f t="shared" si="73"/>
        <v>1188</v>
      </c>
      <c r="J747" s="136" cm="1">
        <f t="array" ref="J747">MAX(IF($H$3:$H$4000=$H747,$I$3:$I$4000))</f>
        <v>1188</v>
      </c>
      <c r="K747" s="2" t="str">
        <v>GAM</v>
      </c>
      <c r="L747" t="str">
        <v>Lamin KRUBALLY</v>
      </c>
      <c r="M747" s="94" t="str">
        <v>pole-vault</v>
      </c>
      <c r="N747" s="94">
        <v>34743</v>
      </c>
      <c r="O747" s="94" t="str">
        <f t="shared" si="74"/>
        <v>Lamin KRUBALLYpole-vault</v>
      </c>
      <c r="P747" s="2">
        <f t="shared" si="75"/>
        <v>1075</v>
      </c>
      <c r="Q747" s="79">
        <f t="shared" si="76"/>
        <v>9</v>
      </c>
      <c r="R747" s="79" t="str">
        <f t="shared" si="77"/>
        <v/>
      </c>
    </row>
    <row r="748" spans="1:18" x14ac:dyDescent="0.2">
      <c r="A748" t="s">
        <v>1176</v>
      </c>
      <c r="B748" t="s">
        <v>4218</v>
      </c>
      <c r="C748" s="5" t="s">
        <v>42</v>
      </c>
      <c r="D748" s="5">
        <v>1994</v>
      </c>
      <c r="E748">
        <v>971</v>
      </c>
      <c r="F748" s="5">
        <v>44423</v>
      </c>
      <c r="G748" s="2">
        <v>38</v>
      </c>
      <c r="H748" s="2" t="str">
        <f t="shared" si="72"/>
        <v>Jared SKEATHhammer-throw</v>
      </c>
      <c r="I748" s="2">
        <f t="shared" si="73"/>
        <v>971</v>
      </c>
      <c r="J748" s="136" cm="1">
        <f t="array" ref="J748">MAX(IF($H$3:$H$4000=$H748,$I$3:$I$4000))</f>
        <v>971</v>
      </c>
      <c r="K748" s="2" t="str">
        <v>GAM</v>
      </c>
      <c r="L748" t="str">
        <v>Adama JAMMEH</v>
      </c>
      <c r="M748" s="94" t="str">
        <v>200m</v>
      </c>
      <c r="N748" s="94">
        <v>34130</v>
      </c>
      <c r="O748" s="94" t="str">
        <f t="shared" si="74"/>
        <v>Adama JAMMEH200m</v>
      </c>
      <c r="P748" s="2">
        <f t="shared" si="75"/>
        <v>1135</v>
      </c>
      <c r="Q748" s="79">
        <f t="shared" si="76"/>
        <v>46</v>
      </c>
      <c r="R748" s="79" t="str">
        <f t="shared" si="77"/>
        <v/>
      </c>
    </row>
    <row r="749" spans="1:18" x14ac:dyDescent="0.2">
      <c r="A749" t="s">
        <v>1176</v>
      </c>
      <c r="B749" t="s">
        <v>4057</v>
      </c>
      <c r="C749" s="5" t="s">
        <v>36</v>
      </c>
      <c r="D749" s="5">
        <v>30739</v>
      </c>
      <c r="E749">
        <v>926</v>
      </c>
      <c r="F749" s="5">
        <v>44422</v>
      </c>
      <c r="G749" s="2">
        <v>76</v>
      </c>
      <c r="H749" s="2" t="str">
        <f t="shared" si="72"/>
        <v>David FOLEYpole-vault</v>
      </c>
      <c r="I749" s="2">
        <f t="shared" si="73"/>
        <v>926</v>
      </c>
      <c r="J749" s="136" cm="1">
        <f t="array" ref="J749">MAX(IF($H$3:$H$4000=$H749,$I$3:$I$4000))</f>
        <v>926</v>
      </c>
      <c r="K749" s="2" t="str">
        <v>GAM</v>
      </c>
      <c r="L749" t="str">
        <v>Sengan JOBE</v>
      </c>
      <c r="M749" s="94" t="str">
        <v>200m</v>
      </c>
      <c r="N749" s="94">
        <v>36607</v>
      </c>
      <c r="O749" s="94" t="str">
        <f t="shared" si="74"/>
        <v>Sengan JOBE200m</v>
      </c>
      <c r="P749" s="2">
        <f t="shared" si="75"/>
        <v>1093</v>
      </c>
      <c r="Q749" s="79">
        <f t="shared" si="76"/>
        <v>104</v>
      </c>
      <c r="R749" s="79" t="str">
        <f t="shared" si="77"/>
        <v/>
      </c>
    </row>
    <row r="750" spans="1:18" x14ac:dyDescent="0.2">
      <c r="A750" t="s">
        <v>1176</v>
      </c>
      <c r="B750" t="s">
        <v>4308</v>
      </c>
      <c r="C750" t="s">
        <v>41</v>
      </c>
      <c r="D750" s="5">
        <v>1998</v>
      </c>
      <c r="E750">
        <v>960</v>
      </c>
      <c r="F750" s="5">
        <v>44419</v>
      </c>
      <c r="G750" s="2">
        <v>77</v>
      </c>
      <c r="H750" s="2" t="str">
        <f t="shared" si="72"/>
        <v>Roan ALLENjavelin-throw</v>
      </c>
      <c r="I750" s="2">
        <f t="shared" si="73"/>
        <v>960</v>
      </c>
      <c r="J750" s="136" cm="1">
        <f t="array" ref="J750">MAX(IF($H$3:$H$4000=$H750,$I$3:$I$4000))</f>
        <v>960</v>
      </c>
      <c r="K750" s="2" t="str">
        <v>GAM</v>
      </c>
      <c r="L750" t="str">
        <v>Ebrahima CAMARA</v>
      </c>
      <c r="M750" s="94" t="str">
        <v>100m</v>
      </c>
      <c r="N750" s="94">
        <v>35326</v>
      </c>
      <c r="O750" s="94" t="str">
        <f t="shared" si="74"/>
        <v>Ebrahima CAMARA100m</v>
      </c>
      <c r="P750" s="2">
        <f t="shared" si="75"/>
        <v>1152</v>
      </c>
      <c r="Q750" s="79">
        <f t="shared" si="76"/>
        <v>42</v>
      </c>
      <c r="R750" s="79" t="str">
        <f t="shared" si="77"/>
        <v/>
      </c>
    </row>
    <row r="751" spans="1:18" x14ac:dyDescent="0.2">
      <c r="A751" t="s">
        <v>1176</v>
      </c>
      <c r="B751" t="s">
        <v>4101</v>
      </c>
      <c r="C751" s="5" t="s">
        <v>40</v>
      </c>
      <c r="D751" s="5">
        <v>25867</v>
      </c>
      <c r="E751">
        <v>976</v>
      </c>
      <c r="F751" s="5">
        <v>44418</v>
      </c>
      <c r="G751" s="2">
        <v>49</v>
      </c>
      <c r="H751" s="2" t="str">
        <f t="shared" si="72"/>
        <v>Mike RANSKYdiscus-throw</v>
      </c>
      <c r="I751" s="2">
        <f t="shared" si="73"/>
        <v>976</v>
      </c>
      <c r="J751" s="136" cm="1">
        <f t="array" ref="J751">MAX(IF($H$3:$H$4000=$H751,$I$3:$I$4000))</f>
        <v>976</v>
      </c>
      <c r="K751" s="2" t="str">
        <v>GBR</v>
      </c>
      <c r="L751" t="str">
        <v>Alex GEORGE</v>
      </c>
      <c r="M751" s="94" t="str">
        <v>1500m</v>
      </c>
      <c r="N751" s="94">
        <v>35121</v>
      </c>
      <c r="O751" s="94" t="str">
        <f t="shared" si="74"/>
        <v>Alex GEORGE1500m</v>
      </c>
      <c r="P751" s="2">
        <f t="shared" si="75"/>
        <v>1053</v>
      </c>
      <c r="Q751" s="79">
        <f t="shared" si="76"/>
        <v>136</v>
      </c>
      <c r="R751" s="79" t="str">
        <f t="shared" si="77"/>
        <v/>
      </c>
    </row>
    <row r="752" spans="1:18" x14ac:dyDescent="0.2">
      <c r="A752" t="s">
        <v>1176</v>
      </c>
      <c r="B752" t="s">
        <v>4061</v>
      </c>
      <c r="C752" s="5" t="s">
        <v>36</v>
      </c>
      <c r="D752" s="5">
        <v>1993</v>
      </c>
      <c r="E752">
        <v>913</v>
      </c>
      <c r="F752" s="5">
        <v>44416</v>
      </c>
      <c r="G752" s="2">
        <v>83</v>
      </c>
      <c r="H752" s="2" t="str">
        <f t="shared" si="72"/>
        <v>Adam W. OSBORNEpole-vault</v>
      </c>
      <c r="I752" s="2">
        <f t="shared" si="73"/>
        <v>913</v>
      </c>
      <c r="J752" s="136" cm="1">
        <f t="array" ref="J752">MAX(IF($H$3:$H$4000=$H752,$I$3:$I$4000))</f>
        <v>913</v>
      </c>
      <c r="K752" s="2" t="str">
        <v>GBR</v>
      </c>
      <c r="L752" t="str">
        <v>David KING</v>
      </c>
      <c r="M752" s="94" t="str">
        <v>110mh</v>
      </c>
      <c r="N752" s="94">
        <v>34498</v>
      </c>
      <c r="O752" s="94" t="str">
        <f t="shared" si="74"/>
        <v>David KING110mh</v>
      </c>
      <c r="P752" s="2">
        <f t="shared" si="75"/>
        <v>1183</v>
      </c>
      <c r="Q752" s="79">
        <f t="shared" si="76"/>
        <v>11</v>
      </c>
      <c r="R752" s="79" t="str">
        <f t="shared" si="77"/>
        <v/>
      </c>
    </row>
    <row r="753" spans="1:18" x14ac:dyDescent="0.2">
      <c r="A753" t="s">
        <v>1176</v>
      </c>
      <c r="B753" t="s">
        <v>3279</v>
      </c>
      <c r="C753" s="5" t="s">
        <v>36</v>
      </c>
      <c r="D753" s="5">
        <v>32816</v>
      </c>
      <c r="E753">
        <v>967</v>
      </c>
      <c r="F753" s="5">
        <v>44413</v>
      </c>
      <c r="G753" s="2">
        <v>51</v>
      </c>
      <c r="H753" s="2" t="str">
        <f t="shared" si="72"/>
        <v>Damian WARNERpole-vault</v>
      </c>
      <c r="I753" s="2">
        <f t="shared" si="73"/>
        <v>967</v>
      </c>
      <c r="J753" s="136" cm="1">
        <f t="array" ref="J753">MAX(IF($H$3:$H$4000=$H753,$I$3:$I$4000))</f>
        <v>967</v>
      </c>
      <c r="K753" s="2" t="str">
        <v>GBR</v>
      </c>
      <c r="L753" t="str">
        <v>Jonathan MELLOR</v>
      </c>
      <c r="M753" s="94" t="str">
        <v>marathon</v>
      </c>
      <c r="N753" s="94">
        <v>31773</v>
      </c>
      <c r="O753" s="94" t="str">
        <f t="shared" si="74"/>
        <v>Jonathan MELLORmarathon</v>
      </c>
      <c r="P753" s="2">
        <f t="shared" si="75"/>
        <v>1148</v>
      </c>
      <c r="Q753" s="79">
        <f t="shared" si="76"/>
        <v>111</v>
      </c>
      <c r="R753" s="79" t="str">
        <f t="shared" si="77"/>
        <v/>
      </c>
    </row>
    <row r="754" spans="1:18" x14ac:dyDescent="0.2">
      <c r="A754" t="s">
        <v>1176</v>
      </c>
      <c r="B754" t="s">
        <v>3279</v>
      </c>
      <c r="C754" t="s">
        <v>44</v>
      </c>
      <c r="D754" s="5">
        <v>32816</v>
      </c>
      <c r="E754">
        <v>1285</v>
      </c>
      <c r="F754" s="5">
        <v>44413</v>
      </c>
      <c r="G754" s="2">
        <v>1</v>
      </c>
      <c r="H754" s="2" t="str">
        <f t="shared" si="72"/>
        <v>Damian WARNERdecathlon</v>
      </c>
      <c r="I754" s="2">
        <f t="shared" si="73"/>
        <v>1285</v>
      </c>
      <c r="J754" s="136" cm="1">
        <f t="array" ref="J754">MAX(IF($H$3:$H$4000=$H754,$I$3:$I$4000))</f>
        <v>1285</v>
      </c>
      <c r="K754" s="2" t="str">
        <v>GBR</v>
      </c>
      <c r="L754" t="str">
        <v>Ross MILLINGTON</v>
      </c>
      <c r="M754" s="94" t="str">
        <v>marathon</v>
      </c>
      <c r="N754" s="94">
        <v>32770</v>
      </c>
      <c r="O754" s="94" t="str">
        <f t="shared" si="74"/>
        <v>Ross MILLINGTONmarathon</v>
      </c>
      <c r="P754" s="2">
        <f t="shared" si="75"/>
        <v>1133</v>
      </c>
      <c r="Q754" s="79">
        <f t="shared" si="76"/>
        <v>122</v>
      </c>
      <c r="R754" s="79" t="str">
        <f t="shared" si="77"/>
        <v/>
      </c>
    </row>
    <row r="755" spans="1:18" x14ac:dyDescent="0.2">
      <c r="A755" t="s">
        <v>1176</v>
      </c>
      <c r="B755" t="s">
        <v>3334</v>
      </c>
      <c r="C755" t="s">
        <v>44</v>
      </c>
      <c r="D755" s="5">
        <v>35086</v>
      </c>
      <c r="E755">
        <v>1220</v>
      </c>
      <c r="F755" s="5">
        <v>44413</v>
      </c>
      <c r="G755" s="2">
        <v>3</v>
      </c>
      <c r="H755" s="2" t="str">
        <f t="shared" si="72"/>
        <v>Pierce LEPAGEdecathlon</v>
      </c>
      <c r="I755" s="2">
        <f t="shared" si="73"/>
        <v>1220</v>
      </c>
      <c r="J755" s="136" cm="1">
        <f t="array" ref="J755">MAX(IF($H$3:$H$4000=$H755,$I$3:$I$4000))</f>
        <v>1220</v>
      </c>
      <c r="K755" s="2" t="str">
        <v>GBR</v>
      </c>
      <c r="L755" t="str">
        <v>Dean WILLIAMSON</v>
      </c>
      <c r="M755" s="94" t="str">
        <v>marathon</v>
      </c>
      <c r="N755" s="94">
        <v>0</v>
      </c>
      <c r="O755" s="94" t="str">
        <f t="shared" si="74"/>
        <v>Dean WILLIAMSONmarathon</v>
      </c>
      <c r="P755" s="2">
        <f t="shared" si="75"/>
        <v>1112</v>
      </c>
      <c r="Q755" s="79">
        <f t="shared" si="76"/>
        <v>126</v>
      </c>
      <c r="R755" s="79" t="str">
        <f t="shared" si="77"/>
        <v/>
      </c>
    </row>
    <row r="756" spans="1:18" x14ac:dyDescent="0.2">
      <c r="A756" t="s">
        <v>1176</v>
      </c>
      <c r="B756" t="s">
        <v>3279</v>
      </c>
      <c r="C756" s="5" t="s">
        <v>2</v>
      </c>
      <c r="D756" s="5">
        <v>32816</v>
      </c>
      <c r="E756">
        <v>1165</v>
      </c>
      <c r="F756" s="5">
        <v>44412</v>
      </c>
      <c r="G756" s="2">
        <v>26</v>
      </c>
      <c r="H756" s="2" t="str">
        <f t="shared" si="72"/>
        <v>Damian WARNER100m</v>
      </c>
      <c r="I756" s="2">
        <f t="shared" si="73"/>
        <v>1165</v>
      </c>
      <c r="J756" s="136" cm="1">
        <f t="array" ref="J756">MAX(IF($H$3:$H$4000=$H756,$I$3:$I$4000))</f>
        <v>1165</v>
      </c>
      <c r="K756" s="2" t="str">
        <v>GBR</v>
      </c>
      <c r="L756" t="str">
        <v>Andrew HEYES</v>
      </c>
      <c r="M756" s="94" t="str">
        <v>marathon</v>
      </c>
      <c r="N756" s="94">
        <v>33044</v>
      </c>
      <c r="O756" s="94" t="str">
        <f t="shared" si="74"/>
        <v>Andrew HEYESmarathon</v>
      </c>
      <c r="P756" s="2">
        <f t="shared" si="75"/>
        <v>1097</v>
      </c>
      <c r="Q756" s="79">
        <f t="shared" si="76"/>
        <v>131</v>
      </c>
      <c r="R756" s="79" t="str">
        <f t="shared" si="77"/>
        <v/>
      </c>
    </row>
    <row r="757" spans="1:18" x14ac:dyDescent="0.2">
      <c r="A757" t="s">
        <v>1176</v>
      </c>
      <c r="B757" t="s">
        <v>3257</v>
      </c>
      <c r="C757" s="5" t="s">
        <v>25</v>
      </c>
      <c r="D757" s="5">
        <v>34648</v>
      </c>
      <c r="E757">
        <v>1284</v>
      </c>
      <c r="F757" s="5">
        <v>44412</v>
      </c>
      <c r="G757" s="2">
        <v>1</v>
      </c>
      <c r="H757" s="2" t="str">
        <f t="shared" si="72"/>
        <v>Andre DE GRASSE200m</v>
      </c>
      <c r="I757" s="2">
        <f t="shared" si="73"/>
        <v>1284</v>
      </c>
      <c r="J757" s="136" cm="1">
        <f t="array" ref="J757">MAX(IF($H$3:$H$4000=$H757,$I$3:$I$4000))</f>
        <v>1284</v>
      </c>
      <c r="K757" s="2" t="str">
        <v>GBR</v>
      </c>
      <c r="L757" t="str">
        <v>Nigel MARTIN</v>
      </c>
      <c r="M757" s="94" t="str">
        <v>marathon</v>
      </c>
      <c r="N757" s="94">
        <v>31859</v>
      </c>
      <c r="O757" s="94" t="str">
        <f t="shared" si="74"/>
        <v>Nigel MARTINmarathon</v>
      </c>
      <c r="P757" s="2">
        <f t="shared" si="75"/>
        <v>1074</v>
      </c>
      <c r="Q757" s="79">
        <f t="shared" si="76"/>
        <v>136</v>
      </c>
      <c r="R757" s="79" t="str">
        <f t="shared" si="77"/>
        <v/>
      </c>
    </row>
    <row r="758" spans="1:18" x14ac:dyDescent="0.2">
      <c r="A758" t="s">
        <v>1176</v>
      </c>
      <c r="B758" t="s">
        <v>3334</v>
      </c>
      <c r="C758" t="s">
        <v>37</v>
      </c>
      <c r="D758" s="5">
        <v>35086</v>
      </c>
      <c r="E758">
        <v>1062</v>
      </c>
      <c r="F758" s="5">
        <v>44412</v>
      </c>
      <c r="G758" s="2">
        <v>77</v>
      </c>
      <c r="H758" s="2" t="str">
        <f t="shared" si="72"/>
        <v>Pierce LEPAGElong-jump</v>
      </c>
      <c r="I758" s="2">
        <f t="shared" si="73"/>
        <v>1062</v>
      </c>
      <c r="J758" s="136" cm="1">
        <f t="array" ref="J758">MAX(IF($H$3:$H$4000=$H758,$I$3:$I$4000))</f>
        <v>1062</v>
      </c>
      <c r="K758" s="2" t="str">
        <v>GBR</v>
      </c>
      <c r="L758" t="str">
        <v>Dan NASH</v>
      </c>
      <c r="M758" s="94" t="str">
        <v>marathon</v>
      </c>
      <c r="N758" s="94">
        <v>34416</v>
      </c>
      <c r="O758" s="94" t="str">
        <f t="shared" si="74"/>
        <v>Dan NASHmarathon</v>
      </c>
      <c r="P758" s="2">
        <f t="shared" si="75"/>
        <v>1070</v>
      </c>
      <c r="Q758" s="79">
        <f t="shared" si="76"/>
        <v>138</v>
      </c>
      <c r="R758" s="79" t="str">
        <f t="shared" si="77"/>
        <v/>
      </c>
    </row>
    <row r="759" spans="1:18" x14ac:dyDescent="0.2">
      <c r="A759" t="s">
        <v>1176</v>
      </c>
      <c r="B759" t="s">
        <v>3274</v>
      </c>
      <c r="C759" s="5" t="s">
        <v>25</v>
      </c>
      <c r="D759" s="6">
        <v>33751</v>
      </c>
      <c r="E759">
        <v>1224</v>
      </c>
      <c r="F759" s="5">
        <v>44411</v>
      </c>
      <c r="G759" s="2">
        <v>3</v>
      </c>
      <c r="H759" s="2" t="str">
        <f t="shared" si="72"/>
        <v>Aaron BROWN200m</v>
      </c>
      <c r="I759" s="2">
        <f t="shared" si="73"/>
        <v>1224</v>
      </c>
      <c r="J759" s="136" cm="1">
        <f t="array" ref="J759">MAX(IF($H$3:$H$4000=$H759,$I$3:$I$4000))</f>
        <v>1224</v>
      </c>
      <c r="K759" s="2" t="str">
        <v>GBR</v>
      </c>
      <c r="L759" t="str">
        <v>Frank BADDICK</v>
      </c>
      <c r="M759" s="94" t="str">
        <v>marathon</v>
      </c>
      <c r="N759" s="94">
        <v>31380</v>
      </c>
      <c r="O759" s="94" t="str">
        <f t="shared" si="74"/>
        <v>Frank BADDICKmarathon</v>
      </c>
      <c r="P759" s="2">
        <f t="shared" si="75"/>
        <v>1058</v>
      </c>
      <c r="Q759" s="79">
        <f t="shared" si="76"/>
        <v>146</v>
      </c>
      <c r="R759" s="79" t="str">
        <f t="shared" si="77"/>
        <v/>
      </c>
    </row>
    <row r="760" spans="1:18" x14ac:dyDescent="0.2">
      <c r="A760" t="s">
        <v>1176</v>
      </c>
      <c r="B760" t="s">
        <v>3257</v>
      </c>
      <c r="C760" t="s">
        <v>2</v>
      </c>
      <c r="D760" s="5">
        <v>34648</v>
      </c>
      <c r="E760">
        <v>1245</v>
      </c>
      <c r="F760" s="5">
        <v>44409</v>
      </c>
      <c r="G760" s="2">
        <v>3</v>
      </c>
      <c r="H760" s="2" t="str">
        <f t="shared" si="72"/>
        <v>Andre DE GRASSE100m</v>
      </c>
      <c r="I760" s="2">
        <f t="shared" si="73"/>
        <v>1245</v>
      </c>
      <c r="J760" s="136" cm="1">
        <f t="array" ref="J760">MAX(IF($H$3:$H$4000=$H760,$I$3:$I$4000))</f>
        <v>1245</v>
      </c>
      <c r="K760" s="2" t="str">
        <v>GBR</v>
      </c>
      <c r="L760" t="str">
        <v>Ronnie RICHMOND</v>
      </c>
      <c r="M760" s="94" t="str">
        <v>marathon</v>
      </c>
      <c r="N760" s="94">
        <v>30202</v>
      </c>
      <c r="O760" s="94" t="str">
        <f t="shared" si="74"/>
        <v>Ronnie RICHMONDmarathon</v>
      </c>
      <c r="P760" s="2">
        <f t="shared" si="75"/>
        <v>1047</v>
      </c>
      <c r="Q760" s="79">
        <f t="shared" si="76"/>
        <v>152</v>
      </c>
      <c r="R760" s="79" t="str">
        <f t="shared" si="77"/>
        <v/>
      </c>
    </row>
    <row r="761" spans="1:18" x14ac:dyDescent="0.2">
      <c r="A761" t="s">
        <v>1176</v>
      </c>
      <c r="B761" t="s">
        <v>4472</v>
      </c>
      <c r="C761" s="5" t="s">
        <v>35</v>
      </c>
      <c r="D761" s="5">
        <v>37432</v>
      </c>
      <c r="E761">
        <v>1081</v>
      </c>
      <c r="F761" s="5">
        <v>44409</v>
      </c>
      <c r="G761" s="2">
        <v>35</v>
      </c>
      <c r="H761" s="2" t="str">
        <f t="shared" si="72"/>
        <v>Aiden GROUThigh-jump</v>
      </c>
      <c r="I761" s="2">
        <f t="shared" si="73"/>
        <v>1081</v>
      </c>
      <c r="J761" s="136" cm="1">
        <f t="array" ref="J761">MAX(IF($H$3:$H$4000=$H761,$I$3:$I$4000))</f>
        <v>1081</v>
      </c>
      <c r="K761" s="2" t="str">
        <v>GBR</v>
      </c>
      <c r="L761" t="str">
        <v>William MYCROFT</v>
      </c>
      <c r="M761" s="94" t="str">
        <v>marathon</v>
      </c>
      <c r="N761" s="94">
        <v>33246</v>
      </c>
      <c r="O761" s="94" t="str">
        <f t="shared" si="74"/>
        <v>William MYCROFTmarathon</v>
      </c>
      <c r="P761" s="2">
        <f t="shared" si="75"/>
        <v>1047</v>
      </c>
      <c r="Q761" s="79">
        <f t="shared" si="76"/>
        <v>152</v>
      </c>
      <c r="R761" s="79" t="str">
        <f t="shared" si="77"/>
        <v/>
      </c>
    </row>
    <row r="762" spans="1:18" x14ac:dyDescent="0.2">
      <c r="A762" t="s">
        <v>1176</v>
      </c>
      <c r="B762" t="s">
        <v>4552</v>
      </c>
      <c r="C762" t="s">
        <v>44</v>
      </c>
      <c r="D762">
        <v>1993</v>
      </c>
      <c r="E762">
        <v>968</v>
      </c>
      <c r="F762" s="5">
        <v>44408</v>
      </c>
      <c r="G762" s="2">
        <v>36</v>
      </c>
      <c r="H762" s="2" t="str">
        <f t="shared" si="72"/>
        <v>Telvin TAVERNIERdecathlon</v>
      </c>
      <c r="I762" s="2">
        <f t="shared" si="73"/>
        <v>968</v>
      </c>
      <c r="J762" s="136" cm="1">
        <f t="array" ref="J762">MAX(IF($H$3:$H$4000=$H762,$I$3:$I$4000))</f>
        <v>968</v>
      </c>
      <c r="K762" s="2" t="str">
        <v>GBR</v>
      </c>
      <c r="L762" t="str">
        <v>Adam BOWDEN</v>
      </c>
      <c r="M762" s="94" t="str">
        <v>marathon</v>
      </c>
      <c r="N762" s="94">
        <v>30168</v>
      </c>
      <c r="O762" s="94" t="str">
        <f t="shared" si="74"/>
        <v>Adam BOWDENmarathon</v>
      </c>
      <c r="P762" s="2">
        <f t="shared" si="75"/>
        <v>1042</v>
      </c>
      <c r="Q762" s="79">
        <f t="shared" si="76"/>
        <v>156</v>
      </c>
      <c r="R762" s="79" t="str">
        <f t="shared" si="77"/>
        <v/>
      </c>
    </row>
    <row r="763" spans="1:18" x14ac:dyDescent="0.2">
      <c r="A763" t="s">
        <v>1176</v>
      </c>
      <c r="B763" t="s">
        <v>4561</v>
      </c>
      <c r="C763" t="s">
        <v>44</v>
      </c>
      <c r="D763" s="5">
        <v>34386</v>
      </c>
      <c r="E763">
        <v>899</v>
      </c>
      <c r="F763" s="5">
        <v>44408</v>
      </c>
      <c r="G763" s="2">
        <v>49</v>
      </c>
      <c r="H763" s="2" t="str">
        <f t="shared" si="72"/>
        <v>Shawn BEAUDOINdecathlon</v>
      </c>
      <c r="I763" s="2">
        <f t="shared" si="73"/>
        <v>899</v>
      </c>
      <c r="J763" s="136" cm="1">
        <f t="array" ref="J763">MAX(IF($H$3:$H$4000=$H763,$I$3:$I$4000))</f>
        <v>899</v>
      </c>
      <c r="K763" s="2" t="str">
        <v>GBR</v>
      </c>
      <c r="L763" t="str">
        <v>Alex MILNE</v>
      </c>
      <c r="M763" s="94" t="str">
        <v>marathon</v>
      </c>
      <c r="N763" s="94">
        <v>32943</v>
      </c>
      <c r="O763" s="94" t="str">
        <f t="shared" si="74"/>
        <v>Alex MILNEmarathon</v>
      </c>
      <c r="P763" s="2">
        <f t="shared" si="75"/>
        <v>1033</v>
      </c>
      <c r="Q763" s="79">
        <f t="shared" si="76"/>
        <v>158</v>
      </c>
      <c r="R763" s="79" t="str">
        <f t="shared" si="77"/>
        <v/>
      </c>
    </row>
    <row r="764" spans="1:18" x14ac:dyDescent="0.2">
      <c r="A764" t="s">
        <v>1176</v>
      </c>
      <c r="B764" t="s">
        <v>3553</v>
      </c>
      <c r="C764" s="5" t="s">
        <v>34</v>
      </c>
      <c r="D764" s="5">
        <v>32723</v>
      </c>
      <c r="E764">
        <v>1196</v>
      </c>
      <c r="F764" s="5">
        <v>44407</v>
      </c>
      <c r="G764" s="2">
        <v>4</v>
      </c>
      <c r="H764" s="2" t="str">
        <f t="shared" si="72"/>
        <v>Matthew HUGHES3000msc</v>
      </c>
      <c r="I764" s="2">
        <f t="shared" si="73"/>
        <v>1196</v>
      </c>
      <c r="J764" s="136" cm="1">
        <f t="array" ref="J764">MAX(IF($H$3:$H$4000=$H764,$I$3:$I$4000))</f>
        <v>1196</v>
      </c>
      <c r="K764" s="2" t="str">
        <v>GBR</v>
      </c>
      <c r="L764" t="str">
        <v>William BRYAN</v>
      </c>
      <c r="M764" s="94" t="str">
        <v>marathon</v>
      </c>
      <c r="N764" s="94">
        <v>1997</v>
      </c>
      <c r="O764" s="94" t="str">
        <f t="shared" si="74"/>
        <v>William BRYANmarathon</v>
      </c>
      <c r="P764" s="2">
        <f t="shared" si="75"/>
        <v>1033</v>
      </c>
      <c r="Q764" s="79">
        <f t="shared" si="76"/>
        <v>158</v>
      </c>
      <c r="R764" s="79" t="str">
        <f t="shared" si="77"/>
        <v/>
      </c>
    </row>
    <row r="765" spans="1:18" x14ac:dyDescent="0.2">
      <c r="A765" t="s">
        <v>1176</v>
      </c>
      <c r="B765" t="s">
        <v>3554</v>
      </c>
      <c r="C765" s="6" t="s">
        <v>34</v>
      </c>
      <c r="D765" s="5">
        <v>35376</v>
      </c>
      <c r="E765">
        <v>1180</v>
      </c>
      <c r="F765" s="5">
        <v>44407</v>
      </c>
      <c r="G765" s="2">
        <v>5</v>
      </c>
      <c r="H765" s="2" t="str">
        <f t="shared" si="72"/>
        <v>John GAY3000msc</v>
      </c>
      <c r="I765" s="2">
        <f t="shared" si="73"/>
        <v>1180</v>
      </c>
      <c r="J765" s="136" cm="1">
        <f t="array" ref="J765">MAX(IF($H$3:$H$4000=$H765,$I$3:$I$4000))</f>
        <v>1180</v>
      </c>
      <c r="K765" s="2" t="str">
        <v>GBR</v>
      </c>
      <c r="L765" t="str">
        <v>Ian ALLEN</v>
      </c>
      <c r="M765" s="94" t="str">
        <v>marathon</v>
      </c>
      <c r="N765" s="94">
        <v>0</v>
      </c>
      <c r="O765" s="94" t="str">
        <f t="shared" si="74"/>
        <v>Ian ALLENmarathon</v>
      </c>
      <c r="P765" s="2">
        <f t="shared" si="75"/>
        <v>1032</v>
      </c>
      <c r="Q765" s="79">
        <f t="shared" si="76"/>
        <v>160</v>
      </c>
      <c r="R765" s="79" t="str">
        <f t="shared" si="77"/>
        <v/>
      </c>
    </row>
    <row r="766" spans="1:18" x14ac:dyDescent="0.2">
      <c r="A766" t="s">
        <v>1176</v>
      </c>
      <c r="B766" t="s">
        <v>3522</v>
      </c>
      <c r="C766" t="s">
        <v>30</v>
      </c>
      <c r="D766" s="5">
        <v>33243</v>
      </c>
      <c r="E766">
        <v>1151</v>
      </c>
      <c r="F766" s="5">
        <v>44407</v>
      </c>
      <c r="G766" s="2">
        <v>43</v>
      </c>
      <c r="H766" s="2" t="str">
        <f t="shared" si="72"/>
        <v>Mohammed AHMED10000m</v>
      </c>
      <c r="I766" s="2">
        <f t="shared" si="73"/>
        <v>1151</v>
      </c>
      <c r="J766" s="136" cm="1">
        <f t="array" ref="J766">MAX(IF($H$3:$H$4000=$H766,$I$3:$I$4000))</f>
        <v>1268</v>
      </c>
      <c r="K766" s="2" t="str">
        <v>GBR</v>
      </c>
      <c r="L766" t="str">
        <v>William STRANGEWAY</v>
      </c>
      <c r="M766" s="94" t="str">
        <v>marathon</v>
      </c>
      <c r="N766" s="94">
        <v>31508</v>
      </c>
      <c r="O766" s="94" t="str">
        <f t="shared" si="74"/>
        <v>William STRANGEWAYmarathon</v>
      </c>
      <c r="P766" s="2">
        <f t="shared" si="75"/>
        <v>1031</v>
      </c>
      <c r="Q766" s="79">
        <f t="shared" si="76"/>
        <v>161</v>
      </c>
      <c r="R766" s="79" t="str">
        <f t="shared" si="77"/>
        <v/>
      </c>
    </row>
    <row r="767" spans="1:18" x14ac:dyDescent="0.2">
      <c r="A767" t="s">
        <v>1176</v>
      </c>
      <c r="B767" t="s">
        <v>4136</v>
      </c>
      <c r="C767" t="s">
        <v>40</v>
      </c>
      <c r="D767" s="5">
        <v>44671</v>
      </c>
      <c r="E767">
        <v>900</v>
      </c>
      <c r="F767" s="5">
        <v>44404</v>
      </c>
      <c r="G767" s="2">
        <v>96</v>
      </c>
      <c r="H767" s="2" t="str">
        <f t="shared" si="72"/>
        <v>Nathan CASANOVAdiscus-throw</v>
      </c>
      <c r="I767" s="2">
        <f t="shared" si="73"/>
        <v>900</v>
      </c>
      <c r="J767" s="136" cm="1">
        <f t="array" ref="J767">MAX(IF($H$3:$H$4000=$H767,$I$3:$I$4000))</f>
        <v>900</v>
      </c>
      <c r="K767" s="2" t="str">
        <v>GBR</v>
      </c>
      <c r="L767" t="str">
        <v>Nick BOWKER</v>
      </c>
      <c r="M767" s="94" t="str">
        <v>marathon</v>
      </c>
      <c r="N767" s="94">
        <v>0</v>
      </c>
      <c r="O767" s="94" t="str">
        <f t="shared" si="74"/>
        <v>Nick BOWKERmarathon</v>
      </c>
      <c r="P767" s="2">
        <f t="shared" si="75"/>
        <v>1029</v>
      </c>
      <c r="Q767" s="79">
        <f t="shared" si="76"/>
        <v>162</v>
      </c>
      <c r="R767" s="79" t="str">
        <f t="shared" si="77"/>
        <v/>
      </c>
    </row>
    <row r="768" spans="1:18" x14ac:dyDescent="0.2">
      <c r="A768" t="s">
        <v>1176</v>
      </c>
      <c r="B768" t="s">
        <v>3507</v>
      </c>
      <c r="C768" s="5" t="s">
        <v>28</v>
      </c>
      <c r="D768" s="5">
        <v>33238</v>
      </c>
      <c r="E768">
        <v>1182</v>
      </c>
      <c r="F768" s="5">
        <v>44402</v>
      </c>
      <c r="G768" s="2">
        <v>18</v>
      </c>
      <c r="H768" s="2" t="str">
        <f t="shared" si="72"/>
        <v>Charles PHILIBERT-THIBOUTOT1500m</v>
      </c>
      <c r="I768" s="2">
        <f t="shared" si="73"/>
        <v>1182</v>
      </c>
      <c r="J768" s="136" cm="1">
        <f t="array" ref="J768">MAX(IF($H$3:$H$4000=$H768,$I$3:$I$4000))</f>
        <v>1182</v>
      </c>
      <c r="K768" s="2" t="str">
        <v>GBR</v>
      </c>
      <c r="L768" t="str">
        <v>Matthew CREHAN</v>
      </c>
      <c r="M768" s="94" t="str">
        <v>marathon</v>
      </c>
      <c r="N768" s="94">
        <v>33521</v>
      </c>
      <c r="O768" s="94" t="str">
        <f t="shared" si="74"/>
        <v>Matthew CREHANmarathon</v>
      </c>
      <c r="P768" s="2">
        <f t="shared" si="75"/>
        <v>1027</v>
      </c>
      <c r="Q768" s="79">
        <f t="shared" si="76"/>
        <v>164</v>
      </c>
      <c r="R768" s="79" t="str">
        <f t="shared" si="77"/>
        <v/>
      </c>
    </row>
    <row r="769" spans="1:18" x14ac:dyDescent="0.2">
      <c r="A769" t="s">
        <v>1176</v>
      </c>
      <c r="B769" s="5" t="s">
        <v>3515</v>
      </c>
      <c r="C769" s="5" t="s">
        <v>28</v>
      </c>
      <c r="D769" s="5">
        <v>34232</v>
      </c>
      <c r="E769">
        <v>1143</v>
      </c>
      <c r="F769" s="5">
        <v>44402</v>
      </c>
      <c r="G769" s="2">
        <v>34</v>
      </c>
      <c r="H769" s="2" t="str">
        <f t="shared" si="72"/>
        <v>Cameron PROCEVIAT1500m</v>
      </c>
      <c r="I769" s="2">
        <f t="shared" si="73"/>
        <v>1143</v>
      </c>
      <c r="J769" s="136" cm="1">
        <f t="array" ref="J769">MAX(IF($H$3:$H$4000=$H769,$I$3:$I$4000))</f>
        <v>1143</v>
      </c>
      <c r="K769" s="2" t="str">
        <v>GBR</v>
      </c>
      <c r="L769" t="str">
        <v>Linton TAYLOR</v>
      </c>
      <c r="M769" s="94" t="str">
        <v>marathon</v>
      </c>
      <c r="N769" s="94">
        <v>34719</v>
      </c>
      <c r="O769" s="94" t="str">
        <f t="shared" si="74"/>
        <v>Linton TAYLORmarathon</v>
      </c>
      <c r="P769" s="2">
        <f t="shared" si="75"/>
        <v>1018</v>
      </c>
      <c r="Q769" s="79">
        <f t="shared" si="76"/>
        <v>165</v>
      </c>
      <c r="R769" s="79" t="str">
        <f t="shared" si="77"/>
        <v/>
      </c>
    </row>
    <row r="770" spans="1:18" x14ac:dyDescent="0.2">
      <c r="A770" t="s">
        <v>1176</v>
      </c>
      <c r="B770" t="s">
        <v>4216</v>
      </c>
      <c r="C770" s="5" t="s">
        <v>42</v>
      </c>
      <c r="D770" s="5">
        <v>1993</v>
      </c>
      <c r="E770">
        <v>976</v>
      </c>
      <c r="F770" s="5">
        <v>44401</v>
      </c>
      <c r="G770" s="2">
        <v>36</v>
      </c>
      <c r="H770" s="2" t="str">
        <f t="shared" si="72"/>
        <v>Joey LUSSIERhammer-throw</v>
      </c>
      <c r="I770" s="2">
        <f t="shared" si="73"/>
        <v>976</v>
      </c>
      <c r="J770" s="136" cm="1">
        <f t="array" ref="J770">MAX(IF($H$3:$H$4000=$H770,$I$3:$I$4000))</f>
        <v>976</v>
      </c>
      <c r="K770" s="2" t="str">
        <v>GBR</v>
      </c>
      <c r="L770" t="str">
        <v>Michael KALLENBERG</v>
      </c>
      <c r="M770" s="94" t="str">
        <v>marathon</v>
      </c>
      <c r="N770" s="94">
        <v>33247</v>
      </c>
      <c r="O770" s="94" t="str">
        <f t="shared" si="74"/>
        <v>Michael KALLENBERGmarathon</v>
      </c>
      <c r="P770" s="2">
        <f t="shared" si="75"/>
        <v>1017</v>
      </c>
      <c r="Q770" s="79">
        <f t="shared" si="76"/>
        <v>166</v>
      </c>
      <c r="R770" s="79" t="str">
        <f t="shared" si="77"/>
        <v/>
      </c>
    </row>
    <row r="771" spans="1:18" x14ac:dyDescent="0.2">
      <c r="A771" t="s">
        <v>1176</v>
      </c>
      <c r="B771" t="s">
        <v>4234</v>
      </c>
      <c r="C771" s="5" t="s">
        <v>42</v>
      </c>
      <c r="D771" s="5">
        <v>1999</v>
      </c>
      <c r="E771">
        <v>910</v>
      </c>
      <c r="F771" s="5">
        <v>44400</v>
      </c>
      <c r="G771" s="2">
        <v>57</v>
      </c>
      <c r="H771" s="2" t="str">
        <f t="shared" si="72"/>
        <v>Andreas TROSCHKEhammer-throw</v>
      </c>
      <c r="I771" s="2">
        <f t="shared" si="73"/>
        <v>910</v>
      </c>
      <c r="J771" s="136" cm="1">
        <f t="array" ref="J771">MAX(IF($H$3:$H$4000=$H771,$I$3:$I$4000))</f>
        <v>910</v>
      </c>
      <c r="K771" s="2" t="str">
        <v>GBR</v>
      </c>
      <c r="L771" t="str">
        <v>Kieran WALKER</v>
      </c>
      <c r="M771" s="94" t="str">
        <v>marathon</v>
      </c>
      <c r="N771" s="94">
        <v>0</v>
      </c>
      <c r="O771" s="94" t="str">
        <f t="shared" si="74"/>
        <v>Kieran WALKERmarathon</v>
      </c>
      <c r="P771" s="2">
        <f t="shared" si="75"/>
        <v>1006</v>
      </c>
      <c r="Q771" s="79">
        <f t="shared" si="76"/>
        <v>169</v>
      </c>
      <c r="R771" s="79" t="str">
        <f t="shared" si="77"/>
        <v/>
      </c>
    </row>
    <row r="772" spans="1:18" x14ac:dyDescent="0.2">
      <c r="A772" t="s">
        <v>1176</v>
      </c>
      <c r="B772" t="s">
        <v>2824</v>
      </c>
      <c r="C772" s="5" t="s">
        <v>27</v>
      </c>
      <c r="D772" s="5">
        <v>37465</v>
      </c>
      <c r="E772">
        <v>1138</v>
      </c>
      <c r="F772" s="5">
        <v>44395</v>
      </c>
      <c r="G772" s="2">
        <v>43</v>
      </c>
      <c r="H772" s="2" t="str">
        <f t="shared" ref="H772:H835" si="78">B772&amp;C772</f>
        <v>Abdullahi HASSAN800m</v>
      </c>
      <c r="I772" s="2">
        <f t="shared" ref="I772:I835" si="79">E772</f>
        <v>1138</v>
      </c>
      <c r="J772" s="136" cm="1">
        <f t="array" ref="J772">MAX(IF($H$3:$H$4000=$H772,$I$3:$I$4000))</f>
        <v>1138</v>
      </c>
      <c r="K772" s="2" t="str">
        <v>GBR</v>
      </c>
      <c r="L772" t="str">
        <v>Zharnel HUGHES</v>
      </c>
      <c r="M772" s="94" t="str">
        <v>100m</v>
      </c>
      <c r="N772" s="94">
        <v>34893</v>
      </c>
      <c r="O772" s="94" t="str">
        <f t="shared" ref="O772:O835" si="80">L772&amp;M772</f>
        <v>Zharnel HUGHES100m</v>
      </c>
      <c r="P772" s="2">
        <f t="shared" ref="P772:P835" si="81">VLOOKUP(L772&amp;M772,$H$3:$J$3881,3,FALSE)</f>
        <v>1214</v>
      </c>
      <c r="Q772" s="79">
        <f t="shared" ref="Q772:Q835" si="82">COUNTIFS($M$3:$M$3165,M772,$P$3:$P$3165,"&gt;"&amp;P772)+1</f>
        <v>7</v>
      </c>
      <c r="R772" s="79" t="str">
        <f t="shared" ref="R772:R835" si="83">IFERROR(IF(K772="AUS",COUNTIFS($K$3:$K$3165,"AUS",$M$3:$M$3165,M772,$P$3:$P$3165,"&gt;"&amp;P772)+1,""),"")</f>
        <v/>
      </c>
    </row>
    <row r="773" spans="1:18" x14ac:dyDescent="0.2">
      <c r="A773" t="s">
        <v>1176</v>
      </c>
      <c r="B773" t="s">
        <v>3519</v>
      </c>
      <c r="C773" t="s">
        <v>28</v>
      </c>
      <c r="D773" s="5">
        <v>33292</v>
      </c>
      <c r="E773">
        <v>1136</v>
      </c>
      <c r="F773" s="5">
        <v>44395</v>
      </c>
      <c r="G773" s="2">
        <v>40</v>
      </c>
      <c r="H773" s="2" t="str">
        <f t="shared" si="78"/>
        <v>Luc BRUCHET1500m</v>
      </c>
      <c r="I773" s="2">
        <f t="shared" si="79"/>
        <v>1136</v>
      </c>
      <c r="J773" s="136" cm="1">
        <f t="array" ref="J773">MAX(IF($H$3:$H$4000=$H773,$I$3:$I$4000))</f>
        <v>1136</v>
      </c>
      <c r="K773" s="2" t="str">
        <v>GBR</v>
      </c>
      <c r="L773" t="str">
        <v>Adam CLAYTON</v>
      </c>
      <c r="M773" s="94" t="str">
        <v>100m</v>
      </c>
      <c r="N773" s="94">
        <v>36795</v>
      </c>
      <c r="O773" s="94" t="str">
        <f t="shared" si="80"/>
        <v>Adam CLAYTON100m</v>
      </c>
      <c r="P773" s="2">
        <f t="shared" si="81"/>
        <v>1105</v>
      </c>
      <c r="Q773" s="79">
        <f t="shared" si="82"/>
        <v>110</v>
      </c>
      <c r="R773" s="79" t="str">
        <f t="shared" si="83"/>
        <v/>
      </c>
    </row>
    <row r="774" spans="1:18" x14ac:dyDescent="0.2">
      <c r="A774" t="s">
        <v>1176</v>
      </c>
      <c r="B774" t="s">
        <v>4062</v>
      </c>
      <c r="C774" s="5" t="s">
        <v>36</v>
      </c>
      <c r="D774" s="5">
        <v>44640</v>
      </c>
      <c r="E774">
        <v>902</v>
      </c>
      <c r="F774" s="5">
        <v>44395</v>
      </c>
      <c r="G774" s="2">
        <v>90</v>
      </c>
      <c r="H774" s="2" t="str">
        <f t="shared" si="78"/>
        <v>Bennett WOODSpole-vault</v>
      </c>
      <c r="I774" s="2">
        <f t="shared" si="79"/>
        <v>902</v>
      </c>
      <c r="J774" s="136" cm="1">
        <f t="array" ref="J774">MAX(IF($H$3:$H$4000=$H774,$I$3:$I$4000))</f>
        <v>902</v>
      </c>
      <c r="K774" s="2" t="str">
        <v>GBR</v>
      </c>
      <c r="L774" t="str">
        <v>Miguel FRANCIS</v>
      </c>
      <c r="M774" s="94" t="str">
        <v>200m</v>
      </c>
      <c r="N774" s="94">
        <v>34786</v>
      </c>
      <c r="O774" s="94" t="str">
        <f t="shared" si="80"/>
        <v>Miguel FRANCIS200m</v>
      </c>
      <c r="P774" s="2">
        <f t="shared" si="81"/>
        <v>1150</v>
      </c>
      <c r="Q774" s="79">
        <f t="shared" si="82"/>
        <v>35</v>
      </c>
      <c r="R774" s="79" t="str">
        <f t="shared" si="83"/>
        <v/>
      </c>
    </row>
    <row r="775" spans="1:18" x14ac:dyDescent="0.2">
      <c r="A775" t="s">
        <v>1176</v>
      </c>
      <c r="B775" t="s">
        <v>3870</v>
      </c>
      <c r="C775" t="s">
        <v>33</v>
      </c>
      <c r="D775" s="5">
        <v>34175</v>
      </c>
      <c r="E775">
        <v>1055</v>
      </c>
      <c r="F775" s="5">
        <v>44388</v>
      </c>
      <c r="G775" s="2">
        <v>73</v>
      </c>
      <c r="H775" s="2" t="str">
        <f t="shared" si="78"/>
        <v>Gabriel SLYTHE-L√âVEILL√â400mh</v>
      </c>
      <c r="I775" s="2">
        <f t="shared" si="79"/>
        <v>1055</v>
      </c>
      <c r="J775" s="136" cm="1">
        <f t="array" ref="J775">MAX(IF($H$3:$H$4000=$H775,$I$3:$I$4000))</f>
        <v>1055</v>
      </c>
      <c r="K775" s="2" t="str">
        <v>GBR</v>
      </c>
      <c r="L775" t="str">
        <v>Michael OHIOZE</v>
      </c>
      <c r="M775" s="94" t="str">
        <v>200m</v>
      </c>
      <c r="N775" s="94">
        <v>34736</v>
      </c>
      <c r="O775" s="94" t="str">
        <f t="shared" si="80"/>
        <v>Michael OHIOZE200m</v>
      </c>
      <c r="P775" s="2">
        <f t="shared" si="81"/>
        <v>1065</v>
      </c>
      <c r="Q775" s="79">
        <f t="shared" si="82"/>
        <v>131</v>
      </c>
      <c r="R775" s="79" t="str">
        <f t="shared" si="83"/>
        <v/>
      </c>
    </row>
    <row r="776" spans="1:18" x14ac:dyDescent="0.2">
      <c r="A776" t="s">
        <v>1176</v>
      </c>
      <c r="B776" t="s">
        <v>4047</v>
      </c>
      <c r="C776" s="5" t="s">
        <v>36</v>
      </c>
      <c r="D776" s="5">
        <v>1998</v>
      </c>
      <c r="E776">
        <v>967</v>
      </c>
      <c r="F776" s="5">
        <v>44387</v>
      </c>
      <c r="G776" s="2">
        <v>51</v>
      </c>
      <c r="H776" s="2" t="str">
        <f t="shared" si="78"/>
        <v>Maxime L√âVEILL√âpole-vault</v>
      </c>
      <c r="I776" s="2">
        <f t="shared" si="79"/>
        <v>967</v>
      </c>
      <c r="J776" s="136" cm="1">
        <f t="array" ref="J776">MAX(IF($H$3:$H$4000=$H776,$I$3:$I$4000))</f>
        <v>967</v>
      </c>
      <c r="K776" s="2" t="str">
        <v>GBR</v>
      </c>
      <c r="L776" t="str">
        <v>Sam TALBOT</v>
      </c>
      <c r="M776" s="94" t="str">
        <v>110mh</v>
      </c>
      <c r="N776" s="94">
        <v>36208</v>
      </c>
      <c r="O776" s="94" t="str">
        <f t="shared" si="80"/>
        <v>Sam TALBOT110mh</v>
      </c>
      <c r="P776" s="2">
        <f t="shared" si="81"/>
        <v>1014</v>
      </c>
      <c r="Q776" s="79">
        <f t="shared" si="82"/>
        <v>96</v>
      </c>
      <c r="R776" s="79" t="str">
        <f t="shared" si="83"/>
        <v/>
      </c>
    </row>
    <row r="777" spans="1:18" x14ac:dyDescent="0.2">
      <c r="A777" t="s">
        <v>1176</v>
      </c>
      <c r="B777" t="s">
        <v>3428</v>
      </c>
      <c r="C777" s="5" t="s">
        <v>27</v>
      </c>
      <c r="D777" s="5">
        <v>36058</v>
      </c>
      <c r="E777">
        <v>1227</v>
      </c>
      <c r="F777" s="5">
        <v>44386</v>
      </c>
      <c r="G777" s="2">
        <v>3</v>
      </c>
      <c r="H777" s="2" t="str">
        <f t="shared" si="78"/>
        <v>Marco AROP800m</v>
      </c>
      <c r="I777" s="2">
        <f t="shared" si="79"/>
        <v>1227</v>
      </c>
      <c r="J777" s="136" cm="1">
        <f t="array" ref="J777">MAX(IF($H$3:$H$4000=$H777,$I$3:$I$4000))</f>
        <v>1227</v>
      </c>
      <c r="K777" s="2" t="str">
        <v>GBR</v>
      </c>
      <c r="L777" t="str">
        <v>Matthew TRESTON</v>
      </c>
      <c r="M777" s="94" t="str">
        <v>110mh</v>
      </c>
      <c r="N777" s="94">
        <v>35996</v>
      </c>
      <c r="O777" s="94" t="str">
        <f t="shared" si="80"/>
        <v>Matthew TRESTON110mh</v>
      </c>
      <c r="P777" s="2">
        <f t="shared" si="81"/>
        <v>935</v>
      </c>
      <c r="Q777" s="79">
        <f t="shared" si="82"/>
        <v>138</v>
      </c>
      <c r="R777" s="79" t="str">
        <f t="shared" si="83"/>
        <v/>
      </c>
    </row>
    <row r="778" spans="1:18" x14ac:dyDescent="0.2">
      <c r="A778" t="s">
        <v>1176</v>
      </c>
      <c r="B778" t="s">
        <v>3914</v>
      </c>
      <c r="C778" s="5" t="s">
        <v>37</v>
      </c>
      <c r="D778" s="5">
        <v>37156</v>
      </c>
      <c r="E778">
        <v>1112</v>
      </c>
      <c r="F778" s="5">
        <v>44386</v>
      </c>
      <c r="G778" s="2">
        <v>34</v>
      </c>
      <c r="H778" s="2" t="str">
        <f t="shared" si="78"/>
        <v>Scott JOSEPHlong-jump</v>
      </c>
      <c r="I778" s="2">
        <f t="shared" si="79"/>
        <v>1112</v>
      </c>
      <c r="J778" s="136" cm="1">
        <f t="array" ref="J778">MAX(IF($H$3:$H$4000=$H778,$I$3:$I$4000))</f>
        <v>1112</v>
      </c>
      <c r="K778" s="2" t="str">
        <v>GBR</v>
      </c>
      <c r="L778" t="str">
        <v>Aidan QUINN</v>
      </c>
      <c r="M778" s="94" t="str">
        <v>triple-jump</v>
      </c>
      <c r="N778" s="94">
        <v>36566</v>
      </c>
      <c r="O778" s="94" t="str">
        <f t="shared" si="80"/>
        <v>Aidan QUINNtriple-jump</v>
      </c>
      <c r="P778" s="2">
        <f t="shared" si="81"/>
        <v>1010</v>
      </c>
      <c r="Q778" s="79">
        <f t="shared" si="82"/>
        <v>104</v>
      </c>
      <c r="R778" s="79" t="str">
        <f t="shared" si="83"/>
        <v/>
      </c>
    </row>
    <row r="779" spans="1:18" x14ac:dyDescent="0.2">
      <c r="A779" t="s">
        <v>1176</v>
      </c>
      <c r="B779" t="s">
        <v>3448</v>
      </c>
      <c r="C779" s="5" t="s">
        <v>27</v>
      </c>
      <c r="D779" s="5">
        <v>34500</v>
      </c>
      <c r="E779">
        <v>1158</v>
      </c>
      <c r="F779" s="5">
        <v>44383</v>
      </c>
      <c r="G779" s="2">
        <v>27</v>
      </c>
      <c r="H779" s="2" t="str">
        <f t="shared" si="78"/>
        <v>Brandon MCBRIDE800m</v>
      </c>
      <c r="I779" s="2">
        <f t="shared" si="79"/>
        <v>1158</v>
      </c>
      <c r="J779" s="136" cm="1">
        <f t="array" ref="J779">MAX(IF($H$3:$H$4000=$H779,$I$3:$I$4000))</f>
        <v>1158</v>
      </c>
      <c r="K779" s="2" t="str">
        <v>GBR</v>
      </c>
      <c r="L779" t="str">
        <v>Jack TURNER</v>
      </c>
      <c r="M779" s="94" t="str">
        <v>pole-vault</v>
      </c>
      <c r="N779" s="94">
        <v>37083</v>
      </c>
      <c r="O779" s="94" t="str">
        <f t="shared" si="80"/>
        <v>Jack TURNERpole-vault</v>
      </c>
      <c r="P779" s="2">
        <f t="shared" si="81"/>
        <v>886</v>
      </c>
      <c r="Q779" s="79">
        <f t="shared" si="82"/>
        <v>114</v>
      </c>
      <c r="R779" s="79" t="str">
        <f t="shared" si="83"/>
        <v/>
      </c>
    </row>
    <row r="780" spans="1:18" x14ac:dyDescent="0.2">
      <c r="A780" t="s">
        <v>1176</v>
      </c>
      <c r="B780" t="s">
        <v>3414</v>
      </c>
      <c r="C780" s="5" t="s">
        <v>26</v>
      </c>
      <c r="D780" s="5">
        <v>34341</v>
      </c>
      <c r="E780">
        <v>1108</v>
      </c>
      <c r="F780" s="5">
        <v>44376</v>
      </c>
      <c r="G780" s="2">
        <v>63</v>
      </c>
      <c r="H780" s="2" t="str">
        <f t="shared" si="78"/>
        <v>Nathan GEORGE400m</v>
      </c>
      <c r="I780" s="2">
        <f t="shared" si="79"/>
        <v>1108</v>
      </c>
      <c r="J780" s="136" cm="1">
        <f t="array" ref="J780">MAX(IF($H$3:$H$4000=$H780,$I$3:$I$4000))</f>
        <v>1108</v>
      </c>
      <c r="K780" s="2" t="str">
        <v>GBR</v>
      </c>
      <c r="L780" t="str">
        <v>Samuel WOODLEY</v>
      </c>
      <c r="M780" s="94" t="str">
        <v>discus-throw</v>
      </c>
      <c r="N780" s="94">
        <v>36481</v>
      </c>
      <c r="O780" s="94" t="str">
        <f t="shared" si="80"/>
        <v>Samuel WOODLEYdiscus-throw</v>
      </c>
      <c r="P780" s="2">
        <f t="shared" si="81"/>
        <v>1037</v>
      </c>
      <c r="Q780" s="79">
        <f t="shared" si="82"/>
        <v>29</v>
      </c>
      <c r="R780" s="79" t="str">
        <f t="shared" si="83"/>
        <v/>
      </c>
    </row>
    <row r="781" spans="1:18" x14ac:dyDescent="0.2">
      <c r="A781" t="s">
        <v>1176</v>
      </c>
      <c r="B781" t="s">
        <v>3525</v>
      </c>
      <c r="C781" s="5" t="s">
        <v>28</v>
      </c>
      <c r="D781" s="5">
        <v>36216</v>
      </c>
      <c r="E781">
        <v>1123</v>
      </c>
      <c r="F781" s="5">
        <v>44376</v>
      </c>
      <c r="G781" s="2">
        <v>51</v>
      </c>
      <c r="H781" s="2" t="str">
        <f t="shared" si="78"/>
        <v>Aaron AHL1500m</v>
      </c>
      <c r="I781" s="2">
        <f t="shared" si="79"/>
        <v>1123</v>
      </c>
      <c r="J781" s="136" cm="1">
        <f t="array" ref="J781">MAX(IF($H$3:$H$4000=$H781,$I$3:$I$4000))</f>
        <v>1123</v>
      </c>
      <c r="K781" s="2" t="str">
        <v>GBR</v>
      </c>
      <c r="L781" t="str">
        <v>Nick MILLER</v>
      </c>
      <c r="M781" s="94" t="str">
        <v>hammer-throw</v>
      </c>
      <c r="N781" s="94">
        <v>34090</v>
      </c>
      <c r="O781" s="94" t="str">
        <f t="shared" si="80"/>
        <v>Nick MILLERhammer-throw</v>
      </c>
      <c r="P781" s="2">
        <f t="shared" si="81"/>
        <v>1178</v>
      </c>
      <c r="Q781" s="79">
        <f t="shared" si="82"/>
        <v>1</v>
      </c>
      <c r="R781" s="79" t="str">
        <f t="shared" si="83"/>
        <v/>
      </c>
    </row>
    <row r="782" spans="1:18" x14ac:dyDescent="0.2">
      <c r="A782" t="s">
        <v>1176</v>
      </c>
      <c r="B782" t="s">
        <v>3532</v>
      </c>
      <c r="C782" s="5" t="s">
        <v>28</v>
      </c>
      <c r="D782" s="5">
        <v>36410</v>
      </c>
      <c r="E782">
        <v>1110</v>
      </c>
      <c r="F782" s="5">
        <v>44376</v>
      </c>
      <c r="G782" s="2">
        <v>71</v>
      </c>
      <c r="H782" s="2" t="str">
        <f t="shared" si="78"/>
        <v>Charlie DANNATT1500m</v>
      </c>
      <c r="I782" s="2">
        <f t="shared" si="79"/>
        <v>1110</v>
      </c>
      <c r="J782" s="136" cm="1">
        <f t="array" ref="J782">MAX(IF($H$3:$H$4000=$H782,$I$3:$I$4000))</f>
        <v>1110</v>
      </c>
      <c r="K782" s="2" t="str">
        <v>GBR</v>
      </c>
      <c r="L782" t="str">
        <v>Ben HAWKES</v>
      </c>
      <c r="M782" s="94" t="str">
        <v>hammer-throw</v>
      </c>
      <c r="N782" s="94">
        <v>36838</v>
      </c>
      <c r="O782" s="94" t="str">
        <f t="shared" si="80"/>
        <v>Ben HAWKEShammer-throw</v>
      </c>
      <c r="P782" s="2">
        <f t="shared" si="81"/>
        <v>1017</v>
      </c>
      <c r="Q782" s="79">
        <f t="shared" si="82"/>
        <v>23</v>
      </c>
      <c r="R782" s="79" t="str">
        <f t="shared" si="83"/>
        <v/>
      </c>
    </row>
    <row r="783" spans="1:18" x14ac:dyDescent="0.2">
      <c r="A783" t="s">
        <v>1176</v>
      </c>
      <c r="B783" t="s">
        <v>4451</v>
      </c>
      <c r="C783" s="5" t="s">
        <v>35</v>
      </c>
      <c r="D783" s="5">
        <v>33791</v>
      </c>
      <c r="E783">
        <v>1206</v>
      </c>
      <c r="F783" s="5">
        <v>44374</v>
      </c>
      <c r="G783" s="2">
        <v>2</v>
      </c>
      <c r="H783" s="2" t="str">
        <f t="shared" si="78"/>
        <v>Django LOVETThigh-jump</v>
      </c>
      <c r="I783" s="2">
        <f t="shared" si="79"/>
        <v>1206</v>
      </c>
      <c r="J783" s="136" cm="1">
        <f t="array" ref="J783">MAX(IF($H$3:$H$4000=$H783,$I$3:$I$4000))</f>
        <v>1206</v>
      </c>
      <c r="K783" s="2" t="str">
        <v>GBR</v>
      </c>
      <c r="L783" t="str">
        <v>Jonah MCCAFFERTY</v>
      </c>
      <c r="M783" s="94" t="str">
        <v>javelin-throw</v>
      </c>
      <c r="N783" s="94">
        <v>37649</v>
      </c>
      <c r="O783" s="94" t="str">
        <f t="shared" si="80"/>
        <v>Jonah MCCAFFERTYjavelin-throw</v>
      </c>
      <c r="P783" s="2">
        <f t="shared" si="81"/>
        <v>882</v>
      </c>
      <c r="Q783" s="79">
        <f t="shared" si="82"/>
        <v>131</v>
      </c>
      <c r="R783" s="79" t="str">
        <f t="shared" si="83"/>
        <v/>
      </c>
    </row>
    <row r="784" spans="1:18" x14ac:dyDescent="0.2">
      <c r="A784" t="s">
        <v>1176</v>
      </c>
      <c r="B784" t="s">
        <v>4502</v>
      </c>
      <c r="C784" s="5" t="s">
        <v>35</v>
      </c>
      <c r="D784" s="5">
        <v>35104</v>
      </c>
      <c r="E784">
        <v>1011</v>
      </c>
      <c r="F784" s="5">
        <v>44374</v>
      </c>
      <c r="G784" s="2">
        <v>73</v>
      </c>
      <c r="H784" s="2" t="str">
        <f t="shared" si="78"/>
        <v>Paul GALAShigh-jump</v>
      </c>
      <c r="I784" s="2">
        <f t="shared" si="79"/>
        <v>1011</v>
      </c>
      <c r="J784" s="136" cm="1">
        <f t="array" ref="J784">MAX(IF($H$3:$H$4000=$H784,$I$3:$I$4000))</f>
        <v>1011</v>
      </c>
      <c r="K784" s="2" t="str">
        <v>GBR</v>
      </c>
      <c r="L784" t="str">
        <v>Thomas SOMERS</v>
      </c>
      <c r="M784" s="94" t="str">
        <v>200m</v>
      </c>
      <c r="N784" s="94">
        <v>35548</v>
      </c>
      <c r="O784" s="94" t="str">
        <f t="shared" si="80"/>
        <v>Thomas SOMERS200m</v>
      </c>
      <c r="P784" s="2">
        <f t="shared" si="81"/>
        <v>1078</v>
      </c>
      <c r="Q784" s="79">
        <f t="shared" si="82"/>
        <v>124</v>
      </c>
      <c r="R784" s="79" t="str">
        <f t="shared" si="83"/>
        <v/>
      </c>
    </row>
    <row r="785" spans="1:18" x14ac:dyDescent="0.2">
      <c r="A785" t="s">
        <v>1176</v>
      </c>
      <c r="B785" t="s">
        <v>4503</v>
      </c>
      <c r="C785" s="5" t="s">
        <v>35</v>
      </c>
      <c r="D785" s="5">
        <v>1996</v>
      </c>
      <c r="E785">
        <v>1011</v>
      </c>
      <c r="F785" s="5">
        <v>44374</v>
      </c>
      <c r="G785" s="2">
        <v>73</v>
      </c>
      <c r="H785" s="2" t="str">
        <f t="shared" si="78"/>
        <v>Stefan DUVIVIERhigh-jump</v>
      </c>
      <c r="I785" s="2">
        <f t="shared" si="79"/>
        <v>1011</v>
      </c>
      <c r="J785" s="136" cm="1">
        <f t="array" ref="J785">MAX(IF($H$3:$H$4000=$H785,$I$3:$I$4000))</f>
        <v>1011</v>
      </c>
      <c r="K785" s="2" t="str">
        <v>GBR</v>
      </c>
      <c r="L785" t="str">
        <v>Jamal RHODEN-STEVENS</v>
      </c>
      <c r="M785" s="94" t="str">
        <v>400m</v>
      </c>
      <c r="N785" s="94">
        <v>34451</v>
      </c>
      <c r="O785" s="94" t="str">
        <f t="shared" si="80"/>
        <v>Jamal RHODEN-STEVENS400m</v>
      </c>
      <c r="P785" s="2">
        <f t="shared" si="81"/>
        <v>1121</v>
      </c>
      <c r="Q785" s="79">
        <f t="shared" si="82"/>
        <v>56</v>
      </c>
      <c r="R785" s="79" t="str">
        <f t="shared" si="83"/>
        <v/>
      </c>
    </row>
    <row r="786" spans="1:18" x14ac:dyDescent="0.2">
      <c r="A786" t="s">
        <v>1176</v>
      </c>
      <c r="B786" t="s">
        <v>3812</v>
      </c>
      <c r="C786" s="5" t="s">
        <v>36</v>
      </c>
      <c r="D786" s="5">
        <v>35520</v>
      </c>
      <c r="E786">
        <v>967</v>
      </c>
      <c r="F786" s="5">
        <v>44373</v>
      </c>
      <c r="G786" s="2">
        <v>51</v>
      </c>
      <c r="H786" s="2" t="str">
        <f t="shared" si="78"/>
        <v>Nathaniel MECHLERpole-vault</v>
      </c>
      <c r="I786" s="2">
        <f t="shared" si="79"/>
        <v>967</v>
      </c>
      <c r="J786" s="136" cm="1">
        <f t="array" ref="J786">MAX(IF($H$3:$H$4000=$H786,$I$3:$I$4000))</f>
        <v>967</v>
      </c>
      <c r="K786" s="2" t="str">
        <v>GBR</v>
      </c>
      <c r="L786" t="str">
        <v>James HENEGHAN</v>
      </c>
      <c r="M786" s="94" t="str">
        <v>1500m</v>
      </c>
      <c r="N786" s="94">
        <v>36306</v>
      </c>
      <c r="O786" s="94" t="str">
        <f t="shared" si="80"/>
        <v>James HENEGHAN1500m</v>
      </c>
      <c r="P786" s="2">
        <f t="shared" si="81"/>
        <v>1074</v>
      </c>
      <c r="Q786" s="79">
        <f t="shared" si="82"/>
        <v>110</v>
      </c>
      <c r="R786" s="79" t="str">
        <f t="shared" si="83"/>
        <v/>
      </c>
    </row>
    <row r="787" spans="1:18" x14ac:dyDescent="0.2">
      <c r="A787" t="s">
        <v>1176</v>
      </c>
      <c r="B787" t="s">
        <v>3812</v>
      </c>
      <c r="C787" t="s">
        <v>44</v>
      </c>
      <c r="D787" s="5">
        <v>35520</v>
      </c>
      <c r="E787">
        <v>1080</v>
      </c>
      <c r="F787" s="5">
        <v>44373</v>
      </c>
      <c r="G787" s="2">
        <v>9</v>
      </c>
      <c r="H787" s="2" t="str">
        <f t="shared" si="78"/>
        <v>Nathaniel MECHLERdecathlon</v>
      </c>
      <c r="I787" s="2">
        <f t="shared" si="79"/>
        <v>1080</v>
      </c>
      <c r="J787" s="136" cm="1">
        <f t="array" ref="J787">MAX(IF($H$3:$H$4000=$H787,$I$3:$I$4000))</f>
        <v>1080</v>
      </c>
      <c r="K787" s="2" t="str">
        <v>GBR</v>
      </c>
      <c r="L787" t="str">
        <v>Finley MCLEAR</v>
      </c>
      <c r="M787" s="94" t="str">
        <v>1500m</v>
      </c>
      <c r="N787" s="94">
        <v>36671</v>
      </c>
      <c r="O787" s="94" t="str">
        <f t="shared" si="80"/>
        <v>Finley MCLEAR1500m</v>
      </c>
      <c r="P787" s="2">
        <f t="shared" si="81"/>
        <v>1061</v>
      </c>
      <c r="Q787" s="79">
        <f t="shared" si="82"/>
        <v>119</v>
      </c>
      <c r="R787" s="79" t="str">
        <f t="shared" si="83"/>
        <v/>
      </c>
    </row>
    <row r="788" spans="1:18" x14ac:dyDescent="0.2">
      <c r="A788" t="s">
        <v>1176</v>
      </c>
      <c r="B788" t="s">
        <v>4048</v>
      </c>
      <c r="C788" t="s">
        <v>44</v>
      </c>
      <c r="D788" s="5">
        <v>33339</v>
      </c>
      <c r="E788">
        <v>1069</v>
      </c>
      <c r="F788" s="5">
        <v>44373</v>
      </c>
      <c r="G788" s="2">
        <v>13</v>
      </c>
      <c r="H788" s="2" t="str">
        <f t="shared" si="78"/>
        <v>Taylor EHRHARDTdecathlon</v>
      </c>
      <c r="I788" s="2">
        <f t="shared" si="79"/>
        <v>1069</v>
      </c>
      <c r="J788" s="136" cm="1">
        <f t="array" ref="J788">MAX(IF($H$3:$H$4000=$H788,$I$3:$I$4000))</f>
        <v>1069</v>
      </c>
      <c r="K788" s="2" t="str">
        <v>GBR</v>
      </c>
      <c r="L788" t="str">
        <v>Jeremy DEMPSEY</v>
      </c>
      <c r="M788" s="94" t="str">
        <v>1500m</v>
      </c>
      <c r="N788" s="94">
        <v>36511</v>
      </c>
      <c r="O788" s="94" t="str">
        <f t="shared" si="80"/>
        <v>Jeremy DEMPSEY1500m</v>
      </c>
      <c r="P788" s="2">
        <f t="shared" si="81"/>
        <v>1060</v>
      </c>
      <c r="Q788" s="79">
        <f t="shared" si="82"/>
        <v>120</v>
      </c>
      <c r="R788" s="79" t="str">
        <f t="shared" si="83"/>
        <v/>
      </c>
    </row>
    <row r="789" spans="1:18" x14ac:dyDescent="0.2">
      <c r="A789" t="s">
        <v>1176</v>
      </c>
      <c r="B789" t="s">
        <v>3607</v>
      </c>
      <c r="C789" s="5" t="s">
        <v>34</v>
      </c>
      <c r="D789" s="5">
        <v>36176</v>
      </c>
      <c r="E789">
        <v>1035</v>
      </c>
      <c r="F789" s="5">
        <v>44372</v>
      </c>
      <c r="G789" s="2">
        <v>74</v>
      </c>
      <c r="H789" s="2" t="str">
        <f t="shared" si="78"/>
        <v>Alex DROVER3000msc</v>
      </c>
      <c r="I789" s="2">
        <f t="shared" si="79"/>
        <v>1035</v>
      </c>
      <c r="J789" s="136" cm="1">
        <f t="array" ref="J789">MAX(IF($H$3:$H$4000=$H789,$I$3:$I$4000))</f>
        <v>1035</v>
      </c>
      <c r="K789" s="2" t="str">
        <v>GBR</v>
      </c>
      <c r="L789" t="str">
        <v>Adam MOORE</v>
      </c>
      <c r="M789" s="94" t="str">
        <v>1500m</v>
      </c>
      <c r="N789" s="94">
        <v>35954</v>
      </c>
      <c r="O789" s="94" t="str">
        <f t="shared" si="80"/>
        <v>Adam MOORE1500m</v>
      </c>
      <c r="P789" s="2">
        <f t="shared" si="81"/>
        <v>1041</v>
      </c>
      <c r="Q789" s="79">
        <f t="shared" si="82"/>
        <v>149</v>
      </c>
      <c r="R789" s="79" t="str">
        <f t="shared" si="83"/>
        <v/>
      </c>
    </row>
    <row r="790" spans="1:18" x14ac:dyDescent="0.2">
      <c r="A790" t="s">
        <v>1176</v>
      </c>
      <c r="B790" t="s">
        <v>3616</v>
      </c>
      <c r="C790" s="5" t="s">
        <v>34</v>
      </c>
      <c r="D790" s="5">
        <v>1998</v>
      </c>
      <c r="E790">
        <v>1029</v>
      </c>
      <c r="F790" s="5">
        <v>44372</v>
      </c>
      <c r="G790" s="2">
        <v>85</v>
      </c>
      <c r="H790" s="2" t="str">
        <f t="shared" si="78"/>
        <v>Cole DINSDALE3000msc</v>
      </c>
      <c r="I790" s="2">
        <f t="shared" si="79"/>
        <v>1029</v>
      </c>
      <c r="J790" s="136" cm="1">
        <f t="array" ref="J790">MAX(IF($H$3:$H$4000=$H790,$I$3:$I$4000))</f>
        <v>1029</v>
      </c>
      <c r="K790" s="2" t="str">
        <v>GBR</v>
      </c>
      <c r="L790" t="str">
        <v>Jonathan HOPKINS</v>
      </c>
      <c r="M790" s="94" t="str">
        <v>3000msc</v>
      </c>
      <c r="N790" s="94">
        <v>33758</v>
      </c>
      <c r="O790" s="94" t="str">
        <f t="shared" si="80"/>
        <v>Jonathan HOPKINS3000msc</v>
      </c>
      <c r="P790" s="2">
        <f t="shared" si="81"/>
        <v>1101</v>
      </c>
      <c r="Q790" s="79">
        <f t="shared" si="82"/>
        <v>40</v>
      </c>
      <c r="R790" s="79" t="str">
        <f t="shared" si="83"/>
        <v/>
      </c>
    </row>
    <row r="791" spans="1:18" x14ac:dyDescent="0.2">
      <c r="A791" t="s">
        <v>1176</v>
      </c>
      <c r="B791" t="s">
        <v>4169</v>
      </c>
      <c r="C791" s="5" t="s">
        <v>39</v>
      </c>
      <c r="D791" s="5">
        <v>1997</v>
      </c>
      <c r="E791">
        <v>952</v>
      </c>
      <c r="F791" s="5">
        <v>44372</v>
      </c>
      <c r="G791" s="2">
        <v>58</v>
      </c>
      <c r="H791" s="2" t="str">
        <f t="shared" si="78"/>
        <v>Mohamed ASIFFshot-put</v>
      </c>
      <c r="I791" s="2">
        <f t="shared" si="79"/>
        <v>952</v>
      </c>
      <c r="J791" s="136" cm="1">
        <f t="array" ref="J791">MAX(IF($H$3:$H$4000=$H791,$I$3:$I$4000))</f>
        <v>952</v>
      </c>
      <c r="K791" s="2" t="str">
        <v>GBR</v>
      </c>
      <c r="L791" t="str">
        <v>Charles HICKS</v>
      </c>
      <c r="M791" s="94" t="str">
        <v>5000m</v>
      </c>
      <c r="N791" s="94">
        <v>37097</v>
      </c>
      <c r="O791" s="94" t="str">
        <f t="shared" si="80"/>
        <v>Charles HICKS5000m</v>
      </c>
      <c r="P791" s="2">
        <f t="shared" si="81"/>
        <v>1121</v>
      </c>
      <c r="Q791" s="79">
        <f t="shared" si="82"/>
        <v>59</v>
      </c>
      <c r="R791" s="79" t="str">
        <f t="shared" si="83"/>
        <v/>
      </c>
    </row>
    <row r="792" spans="1:18" x14ac:dyDescent="0.2">
      <c r="A792" t="s">
        <v>1176</v>
      </c>
      <c r="B792" t="s">
        <v>3989</v>
      </c>
      <c r="C792" s="5" t="s">
        <v>38</v>
      </c>
      <c r="D792" s="5">
        <v>36849</v>
      </c>
      <c r="E792">
        <v>1041</v>
      </c>
      <c r="F792" s="5">
        <v>44366</v>
      </c>
      <c r="G792" s="2">
        <v>57</v>
      </c>
      <c r="H792" s="2" t="str">
        <f t="shared" si="78"/>
        <v>Femi AKINDUROtriple-jump</v>
      </c>
      <c r="I792" s="2">
        <f t="shared" si="79"/>
        <v>1041</v>
      </c>
      <c r="J792" s="136" cm="1">
        <f t="array" ref="J792">MAX(IF($H$3:$H$4000=$H792,$I$3:$I$4000))</f>
        <v>1041</v>
      </c>
      <c r="K792" s="2" t="str">
        <v>GBR</v>
      </c>
      <c r="L792" t="str">
        <v>Isaac AKERS</v>
      </c>
      <c r="M792" s="94" t="str">
        <v>5000m</v>
      </c>
      <c r="N792" s="94">
        <v>36286</v>
      </c>
      <c r="O792" s="94" t="str">
        <f t="shared" si="80"/>
        <v>Isaac AKERS5000m</v>
      </c>
      <c r="P792" s="2">
        <f t="shared" si="81"/>
        <v>1092</v>
      </c>
      <c r="Q792" s="79">
        <f t="shared" si="82"/>
        <v>91</v>
      </c>
      <c r="R792" s="79" t="str">
        <f t="shared" si="83"/>
        <v/>
      </c>
    </row>
    <row r="793" spans="1:18" x14ac:dyDescent="0.2">
      <c r="A793" t="s">
        <v>1176</v>
      </c>
      <c r="B793" t="s">
        <v>4025</v>
      </c>
      <c r="C793" s="5" t="s">
        <v>36</v>
      </c>
      <c r="D793" s="5">
        <v>1991</v>
      </c>
      <c r="E793">
        <v>1075</v>
      </c>
      <c r="F793" s="5">
        <v>44366</v>
      </c>
      <c r="G793" s="2">
        <v>7</v>
      </c>
      <c r="H793" s="2" t="str">
        <f t="shared" si="78"/>
        <v>Nathan FILIPEKpole-vault</v>
      </c>
      <c r="I793" s="2">
        <f t="shared" si="79"/>
        <v>1075</v>
      </c>
      <c r="J793" s="136" cm="1">
        <f t="array" ref="J793">MAX(IF($H$3:$H$4000=$H793,$I$3:$I$4000))</f>
        <v>1075</v>
      </c>
      <c r="K793" s="2" t="str">
        <v>GBR</v>
      </c>
      <c r="L793" t="str">
        <v>Jonathan SHIELDS</v>
      </c>
      <c r="M793" s="94" t="str">
        <v>5000m</v>
      </c>
      <c r="N793" s="94">
        <v>35827</v>
      </c>
      <c r="O793" s="94" t="str">
        <f t="shared" si="80"/>
        <v>Jonathan SHIELDS5000m</v>
      </c>
      <c r="P793" s="2">
        <f t="shared" si="81"/>
        <v>1072</v>
      </c>
      <c r="Q793" s="79">
        <f t="shared" si="82"/>
        <v>110</v>
      </c>
      <c r="R793" s="79" t="str">
        <f t="shared" si="83"/>
        <v/>
      </c>
    </row>
    <row r="794" spans="1:18" x14ac:dyDescent="0.2">
      <c r="A794" t="s">
        <v>1176</v>
      </c>
      <c r="B794" t="s">
        <v>4031</v>
      </c>
      <c r="C794" s="5" t="s">
        <v>36</v>
      </c>
      <c r="D794" s="5">
        <v>32738</v>
      </c>
      <c r="E794">
        <v>1048</v>
      </c>
      <c r="F794" s="5">
        <v>44366</v>
      </c>
      <c r="G794" s="2">
        <v>13</v>
      </c>
      <c r="H794" s="2" t="str">
        <f t="shared" si="78"/>
        <v>Deryk THEODOREpole-vault</v>
      </c>
      <c r="I794" s="2">
        <f t="shared" si="79"/>
        <v>1048</v>
      </c>
      <c r="J794" s="136" cm="1">
        <f t="array" ref="J794">MAX(IF($H$3:$H$4000=$H794,$I$3:$I$4000))</f>
        <v>1048</v>
      </c>
      <c r="K794" s="2" t="str">
        <v>GBR</v>
      </c>
      <c r="L794" t="str">
        <v>George DUGGAN</v>
      </c>
      <c r="M794" s="94" t="str">
        <v>5000m</v>
      </c>
      <c r="N794" s="94">
        <v>35309</v>
      </c>
      <c r="O794" s="94" t="str">
        <f t="shared" si="80"/>
        <v>George DUGGAN5000m</v>
      </c>
      <c r="P794" s="2">
        <f t="shared" si="81"/>
        <v>1009</v>
      </c>
      <c r="Q794" s="79">
        <f t="shared" si="82"/>
        <v>144</v>
      </c>
      <c r="R794" s="79" t="str">
        <f t="shared" si="83"/>
        <v/>
      </c>
    </row>
    <row r="795" spans="1:18" x14ac:dyDescent="0.2">
      <c r="A795" t="s">
        <v>1176</v>
      </c>
      <c r="B795" t="s">
        <v>4032</v>
      </c>
      <c r="C795" s="5" t="s">
        <v>36</v>
      </c>
      <c r="D795" s="5">
        <v>1997</v>
      </c>
      <c r="E795">
        <v>1048</v>
      </c>
      <c r="F795" s="5">
        <v>44366</v>
      </c>
      <c r="G795" s="2">
        <v>13</v>
      </c>
      <c r="H795" s="2" t="str">
        <f t="shared" si="78"/>
        <v>Daniel GLEASONpole-vault</v>
      </c>
      <c r="I795" s="2">
        <f t="shared" si="79"/>
        <v>1048</v>
      </c>
      <c r="J795" s="136" cm="1">
        <f t="array" ref="J795">MAX(IF($H$3:$H$4000=$H795,$I$3:$I$4000))</f>
        <v>1048</v>
      </c>
      <c r="K795" s="2" t="str">
        <v>GBR</v>
      </c>
      <c r="L795" t="str">
        <v>Freddie CARCAS</v>
      </c>
      <c r="M795" s="94" t="str">
        <v>5000m</v>
      </c>
      <c r="N795" s="94">
        <v>36407</v>
      </c>
      <c r="O795" s="94" t="str">
        <f t="shared" si="80"/>
        <v>Freddie CARCAS5000m</v>
      </c>
      <c r="P795" s="2">
        <f t="shared" si="81"/>
        <v>996</v>
      </c>
      <c r="Q795" s="79">
        <f t="shared" si="82"/>
        <v>156</v>
      </c>
      <c r="R795" s="79" t="str">
        <f t="shared" si="83"/>
        <v/>
      </c>
    </row>
    <row r="796" spans="1:18" x14ac:dyDescent="0.2">
      <c r="A796" t="s">
        <v>1176</v>
      </c>
      <c r="B796" t="s">
        <v>3470</v>
      </c>
      <c r="C796" s="5" t="s">
        <v>27</v>
      </c>
      <c r="D796" s="5">
        <v>35489</v>
      </c>
      <c r="E796">
        <v>1121</v>
      </c>
      <c r="F796" s="5">
        <v>44365</v>
      </c>
      <c r="G796" s="2">
        <v>58</v>
      </c>
      <c r="H796" s="2" t="str">
        <f t="shared" si="78"/>
        <v>Robert HEPPENSTALL800m</v>
      </c>
      <c r="I796" s="2">
        <f t="shared" si="79"/>
        <v>1121</v>
      </c>
      <c r="J796" s="136" cm="1">
        <f t="array" ref="J796">MAX(IF($H$3:$H$4000=$H796,$I$3:$I$4000))</f>
        <v>1121</v>
      </c>
      <c r="K796" s="2" t="str">
        <v>GBR</v>
      </c>
      <c r="L796" t="str">
        <v>Logan REES</v>
      </c>
      <c r="M796" s="94" t="str">
        <v>5000m</v>
      </c>
      <c r="N796" s="94">
        <v>0</v>
      </c>
      <c r="O796" s="94" t="str">
        <f t="shared" si="80"/>
        <v>Logan REES5000m</v>
      </c>
      <c r="P796" s="2">
        <f t="shared" si="81"/>
        <v>992</v>
      </c>
      <c r="Q796" s="79">
        <f t="shared" si="82"/>
        <v>161</v>
      </c>
      <c r="R796" s="79" t="str">
        <f t="shared" si="83"/>
        <v/>
      </c>
    </row>
    <row r="797" spans="1:18" x14ac:dyDescent="0.2">
      <c r="A797" t="s">
        <v>1176</v>
      </c>
      <c r="B797" t="s">
        <v>3776</v>
      </c>
      <c r="C797" s="5" t="s">
        <v>31</v>
      </c>
      <c r="D797" s="5">
        <v>44581</v>
      </c>
      <c r="E797">
        <v>1072</v>
      </c>
      <c r="F797" s="5">
        <v>44365</v>
      </c>
      <c r="G797" s="2">
        <v>48</v>
      </c>
      <c r="H797" s="2" t="str">
        <f t="shared" si="78"/>
        <v>Craig THORNE110mh</v>
      </c>
      <c r="I797" s="2">
        <f t="shared" si="79"/>
        <v>1072</v>
      </c>
      <c r="J797" s="136" cm="1">
        <f t="array" ref="J797">MAX(IF($H$3:$H$4000=$H797,$I$3:$I$4000))</f>
        <v>1072</v>
      </c>
      <c r="K797" s="2" t="str">
        <v>GBR</v>
      </c>
      <c r="L797" t="str">
        <v>Jack LEITCH</v>
      </c>
      <c r="M797" s="94" t="str">
        <v>5000m</v>
      </c>
      <c r="N797" s="94">
        <v>35971</v>
      </c>
      <c r="O797" s="94" t="str">
        <f t="shared" si="80"/>
        <v>Jack LEITCH5000m</v>
      </c>
      <c r="P797" s="2">
        <f t="shared" si="81"/>
        <v>981</v>
      </c>
      <c r="Q797" s="79">
        <f t="shared" si="82"/>
        <v>177</v>
      </c>
      <c r="R797" s="79" t="str">
        <f t="shared" si="83"/>
        <v/>
      </c>
    </row>
    <row r="798" spans="1:18" x14ac:dyDescent="0.2">
      <c r="A798" t="s">
        <v>1176</v>
      </c>
      <c r="B798" t="s">
        <v>3793</v>
      </c>
      <c r="C798" s="5" t="s">
        <v>31</v>
      </c>
      <c r="D798" s="5">
        <v>2000</v>
      </c>
      <c r="E798">
        <v>1037</v>
      </c>
      <c r="F798" s="5">
        <v>44365</v>
      </c>
      <c r="G798" s="2">
        <v>71</v>
      </c>
      <c r="H798" s="2" t="str">
        <f t="shared" si="78"/>
        <v>Cameron BRUCE110mh</v>
      </c>
      <c r="I798" s="2">
        <f t="shared" si="79"/>
        <v>1037</v>
      </c>
      <c r="J798" s="136" cm="1">
        <f t="array" ref="J798">MAX(IF($H$3:$H$4000=$H798,$I$3:$I$4000))</f>
        <v>1037</v>
      </c>
      <c r="K798" s="2" t="str">
        <v>GBR</v>
      </c>
      <c r="L798" t="str">
        <v>Scott BEATTIE</v>
      </c>
      <c r="M798" s="94" t="str">
        <v>10000m</v>
      </c>
      <c r="N798" s="94">
        <v>36133</v>
      </c>
      <c r="O798" s="94" t="str">
        <f t="shared" si="80"/>
        <v>Scott BEATTIE10000m</v>
      </c>
      <c r="P798" s="2">
        <f t="shared" si="81"/>
        <v>1101</v>
      </c>
      <c r="Q798" s="79">
        <f t="shared" si="82"/>
        <v>89</v>
      </c>
      <c r="R798" s="79" t="str">
        <f t="shared" si="83"/>
        <v/>
      </c>
    </row>
    <row r="799" spans="1:18" x14ac:dyDescent="0.2">
      <c r="A799" t="s">
        <v>1176</v>
      </c>
      <c r="B799" t="s">
        <v>4110</v>
      </c>
      <c r="C799" t="s">
        <v>40</v>
      </c>
      <c r="D799" s="5">
        <v>35886</v>
      </c>
      <c r="E799">
        <v>951</v>
      </c>
      <c r="F799" s="5">
        <v>44365</v>
      </c>
      <c r="G799" s="2">
        <v>62</v>
      </c>
      <c r="H799" s="2" t="str">
        <f t="shared" si="78"/>
        <v>Mark BUJNOWSKIdiscus-throw</v>
      </c>
      <c r="I799" s="2">
        <f t="shared" si="79"/>
        <v>951</v>
      </c>
      <c r="J799" s="136" cm="1">
        <f t="array" ref="J799">MAX(IF($H$3:$H$4000=$H799,$I$3:$I$4000))</f>
        <v>951</v>
      </c>
      <c r="K799" s="2" t="str">
        <v>GBR</v>
      </c>
      <c r="L799" t="str">
        <v>Matthew LEACH</v>
      </c>
      <c r="M799" s="94" t="str">
        <v>10000m</v>
      </c>
      <c r="N799" s="94">
        <v>34237</v>
      </c>
      <c r="O799" s="94" t="str">
        <f t="shared" si="80"/>
        <v>Matthew LEACH10000m</v>
      </c>
      <c r="P799" s="2">
        <f t="shared" si="81"/>
        <v>1098</v>
      </c>
      <c r="Q799" s="79">
        <f t="shared" si="82"/>
        <v>92</v>
      </c>
      <c r="R799" s="79" t="str">
        <f t="shared" si="83"/>
        <v/>
      </c>
    </row>
    <row r="800" spans="1:18" x14ac:dyDescent="0.2">
      <c r="A800" t="s">
        <v>1176</v>
      </c>
      <c r="B800" t="s">
        <v>4110</v>
      </c>
      <c r="C800" s="5" t="s">
        <v>39</v>
      </c>
      <c r="D800" s="6">
        <v>35886</v>
      </c>
      <c r="E800">
        <v>990</v>
      </c>
      <c r="F800" s="5">
        <v>44365</v>
      </c>
      <c r="G800" s="2">
        <v>37</v>
      </c>
      <c r="H800" s="2" t="str">
        <f t="shared" si="78"/>
        <v>Mark BUJNOWSKIshot-put</v>
      </c>
      <c r="I800" s="2">
        <f t="shared" si="79"/>
        <v>990</v>
      </c>
      <c r="J800" s="136" cm="1">
        <f t="array" ref="J800">MAX(IF($H$3:$H$4000=$H800,$I$3:$I$4000))</f>
        <v>990</v>
      </c>
      <c r="K800" s="2" t="str">
        <v>GBR</v>
      </c>
      <c r="L800" t="str">
        <v>Charles WHEELER</v>
      </c>
      <c r="M800" s="94" t="str">
        <v>10000m</v>
      </c>
      <c r="N800" s="94">
        <v>35980</v>
      </c>
      <c r="O800" s="94" t="str">
        <f t="shared" si="80"/>
        <v>Charles WHEELER10000m</v>
      </c>
      <c r="P800" s="2">
        <f t="shared" si="81"/>
        <v>1048</v>
      </c>
      <c r="Q800" s="79">
        <f t="shared" si="82"/>
        <v>117</v>
      </c>
      <c r="R800" s="79" t="str">
        <f t="shared" si="83"/>
        <v/>
      </c>
    </row>
    <row r="801" spans="1:18" x14ac:dyDescent="0.2">
      <c r="A801" t="s">
        <v>1176</v>
      </c>
      <c r="B801" t="s">
        <v>4168</v>
      </c>
      <c r="C801" t="s">
        <v>39</v>
      </c>
      <c r="D801" s="5">
        <v>34747</v>
      </c>
      <c r="E801">
        <v>952</v>
      </c>
      <c r="F801" s="5">
        <v>44365</v>
      </c>
      <c r="G801" s="2">
        <v>58</v>
      </c>
      <c r="H801" s="2" t="str">
        <f t="shared" si="78"/>
        <v>Eli PAWLIWshot-put</v>
      </c>
      <c r="I801" s="2">
        <f t="shared" si="79"/>
        <v>952</v>
      </c>
      <c r="J801" s="136" cm="1">
        <f t="array" ref="J801">MAX(IF($H$3:$H$4000=$H801,$I$3:$I$4000))</f>
        <v>952</v>
      </c>
      <c r="K801" s="2" t="str">
        <v>GBR</v>
      </c>
      <c r="L801" t="str">
        <v>Jami SCHLUETER</v>
      </c>
      <c r="M801" s="94" t="str">
        <v>110mh</v>
      </c>
      <c r="N801" s="94">
        <v>37555</v>
      </c>
      <c r="O801" s="94" t="str">
        <f t="shared" si="80"/>
        <v>Jami SCHLUETER110mh</v>
      </c>
      <c r="P801" s="2">
        <f t="shared" si="81"/>
        <v>972</v>
      </c>
      <c r="Q801" s="79">
        <f t="shared" si="82"/>
        <v>121</v>
      </c>
      <c r="R801" s="79" t="str">
        <f t="shared" si="83"/>
        <v/>
      </c>
    </row>
    <row r="802" spans="1:18" x14ac:dyDescent="0.2">
      <c r="A802" t="s">
        <v>1176</v>
      </c>
      <c r="B802" t="s">
        <v>3287</v>
      </c>
      <c r="C802" s="5" t="s">
        <v>2</v>
      </c>
      <c r="D802" s="5">
        <v>34942</v>
      </c>
      <c r="E802">
        <v>1152</v>
      </c>
      <c r="F802" s="5">
        <v>44363</v>
      </c>
      <c r="G802" s="2">
        <v>37</v>
      </c>
      <c r="H802" s="2" t="str">
        <f t="shared" si="78"/>
        <v>Bolade AJOMALE100m</v>
      </c>
      <c r="I802" s="2">
        <f t="shared" si="79"/>
        <v>1152</v>
      </c>
      <c r="J802" s="136" cm="1">
        <f t="array" ref="J802">MAX(IF($H$3:$H$4000=$H802,$I$3:$I$4000))</f>
        <v>1152</v>
      </c>
      <c r="K802" s="2" t="str">
        <v>GBR</v>
      </c>
      <c r="L802" t="str">
        <v>Joss FOOT</v>
      </c>
      <c r="M802" s="94" t="str">
        <v>javelin-throw</v>
      </c>
      <c r="N802" s="94">
        <v>36578</v>
      </c>
      <c r="O802" s="94" t="str">
        <f t="shared" si="80"/>
        <v>Joss FOOTjavelin-throw</v>
      </c>
      <c r="P802" s="2">
        <f t="shared" si="81"/>
        <v>872</v>
      </c>
      <c r="Q802" s="79">
        <f t="shared" si="82"/>
        <v>137</v>
      </c>
      <c r="R802" s="79" t="str">
        <f t="shared" si="83"/>
        <v/>
      </c>
    </row>
    <row r="803" spans="1:18" x14ac:dyDescent="0.2">
      <c r="A803" t="s">
        <v>1176</v>
      </c>
      <c r="B803" t="s">
        <v>3336</v>
      </c>
      <c r="C803" s="5" t="s">
        <v>2</v>
      </c>
      <c r="D803" s="5">
        <v>36603</v>
      </c>
      <c r="E803">
        <v>1105</v>
      </c>
      <c r="F803" s="5">
        <v>44363</v>
      </c>
      <c r="G803" s="2">
        <v>96</v>
      </c>
      <c r="H803" s="2" t="str">
        <f t="shared" si="78"/>
        <v>Malachi MURRAY100m</v>
      </c>
      <c r="I803" s="2">
        <f t="shared" si="79"/>
        <v>1105</v>
      </c>
      <c r="J803" s="136" cm="1">
        <f t="array" ref="J803">MAX(IF($H$3:$H$4000=$H803,$I$3:$I$4000))</f>
        <v>1105</v>
      </c>
      <c r="K803" s="2" t="str">
        <v>GBR</v>
      </c>
      <c r="L803" t="str">
        <v>Tom PARTINGTON</v>
      </c>
      <c r="M803" s="94" t="str">
        <v>20km-race-walking</v>
      </c>
      <c r="N803" s="94">
        <v>36349</v>
      </c>
      <c r="O803" s="94" t="str">
        <f t="shared" si="80"/>
        <v>Tom PARTINGTON20km-race-walking</v>
      </c>
      <c r="P803" s="2">
        <f t="shared" si="81"/>
        <v>975</v>
      </c>
      <c r="Q803" s="79">
        <f t="shared" si="82"/>
        <v>29</v>
      </c>
      <c r="R803" s="79" t="str">
        <f t="shared" si="83"/>
        <v/>
      </c>
    </row>
    <row r="804" spans="1:18" x14ac:dyDescent="0.2">
      <c r="A804" t="s">
        <v>1176</v>
      </c>
      <c r="B804" t="s">
        <v>3519</v>
      </c>
      <c r="C804" t="s">
        <v>29</v>
      </c>
      <c r="D804" s="5">
        <v>33292</v>
      </c>
      <c r="E804">
        <v>1164</v>
      </c>
      <c r="F804" s="5">
        <v>44359</v>
      </c>
      <c r="G804" s="2">
        <v>17</v>
      </c>
      <c r="H804" s="2" t="str">
        <f t="shared" si="78"/>
        <v>Luc BRUCHET5000m</v>
      </c>
      <c r="I804" s="2">
        <f t="shared" si="79"/>
        <v>1164</v>
      </c>
      <c r="J804" s="136" cm="1">
        <f t="array" ref="J804">MAX(IF($H$3:$H$4000=$H804,$I$3:$I$4000))</f>
        <v>1164</v>
      </c>
      <c r="K804" s="2" t="str">
        <v>GBR</v>
      </c>
      <c r="L804" t="str">
        <v>Thomas STAINES</v>
      </c>
      <c r="M804" s="94" t="str">
        <v>800m</v>
      </c>
      <c r="N804" s="94">
        <v>35848</v>
      </c>
      <c r="O804" s="94" t="str">
        <f t="shared" si="80"/>
        <v>Thomas STAINES800m</v>
      </c>
      <c r="P804" s="2">
        <f t="shared" si="81"/>
        <v>1128</v>
      </c>
      <c r="Q804" s="79">
        <f t="shared" si="82"/>
        <v>54</v>
      </c>
      <c r="R804" s="79" t="str">
        <f t="shared" si="83"/>
        <v/>
      </c>
    </row>
    <row r="805" spans="1:18" x14ac:dyDescent="0.2">
      <c r="A805" t="s">
        <v>1176</v>
      </c>
      <c r="B805" t="s">
        <v>3812</v>
      </c>
      <c r="C805" s="5" t="s">
        <v>31</v>
      </c>
      <c r="D805" s="5">
        <v>35520</v>
      </c>
      <c r="E805">
        <v>998</v>
      </c>
      <c r="F805" s="5">
        <v>44359</v>
      </c>
      <c r="G805" s="2">
        <v>95</v>
      </c>
      <c r="H805" s="2" t="str">
        <f t="shared" si="78"/>
        <v>Nathaniel MECHLER110mh</v>
      </c>
      <c r="I805" s="2">
        <f t="shared" si="79"/>
        <v>998</v>
      </c>
      <c r="J805" s="136" cm="1">
        <f t="array" ref="J805">MAX(IF($H$3:$H$4000=$H805,$I$3:$I$4000))</f>
        <v>998</v>
      </c>
      <c r="K805" s="2" t="str">
        <v>GBR</v>
      </c>
      <c r="L805" t="str">
        <v>Reece SHARMAN-NEWELL</v>
      </c>
      <c r="M805" s="94" t="str">
        <v>800m</v>
      </c>
      <c r="N805" s="94">
        <v>37603</v>
      </c>
      <c r="O805" s="94" t="str">
        <f t="shared" si="80"/>
        <v>Reece SHARMAN-NEWELL800m</v>
      </c>
      <c r="P805" s="2">
        <f t="shared" si="81"/>
        <v>1109</v>
      </c>
      <c r="Q805" s="79">
        <f t="shared" si="82"/>
        <v>78</v>
      </c>
      <c r="R805" s="79" t="str">
        <f t="shared" si="83"/>
        <v/>
      </c>
    </row>
    <row r="806" spans="1:18" x14ac:dyDescent="0.2">
      <c r="A806" t="s">
        <v>1176</v>
      </c>
      <c r="B806" t="s">
        <v>4453</v>
      </c>
      <c r="C806" s="6" t="s">
        <v>35</v>
      </c>
      <c r="D806" s="5">
        <v>31685</v>
      </c>
      <c r="E806">
        <v>1179</v>
      </c>
      <c r="F806" s="5">
        <v>44359</v>
      </c>
      <c r="G806" s="2">
        <v>4</v>
      </c>
      <c r="H806" s="2" t="str">
        <f t="shared" si="78"/>
        <v>Michael MASONhigh-jump</v>
      </c>
      <c r="I806" s="2">
        <f t="shared" si="79"/>
        <v>1179</v>
      </c>
      <c r="J806" s="136" cm="1">
        <f t="array" ref="J806">MAX(IF($H$3:$H$4000=$H806,$I$3:$I$4000))</f>
        <v>1179</v>
      </c>
      <c r="K806" s="2" t="str">
        <v>GBR</v>
      </c>
      <c r="L806" t="str">
        <v>Joshua ZELLER</v>
      </c>
      <c r="M806" s="94" t="str">
        <v>110mh</v>
      </c>
      <c r="N806" s="94">
        <v>36818</v>
      </c>
      <c r="O806" s="94" t="str">
        <f t="shared" si="80"/>
        <v>Joshua ZELLER110mh</v>
      </c>
      <c r="P806" s="2">
        <f t="shared" si="81"/>
        <v>1174</v>
      </c>
      <c r="Q806" s="79">
        <f t="shared" si="82"/>
        <v>12</v>
      </c>
      <c r="R806" s="79" t="str">
        <f t="shared" si="83"/>
        <v/>
      </c>
    </row>
    <row r="807" spans="1:18" x14ac:dyDescent="0.2">
      <c r="A807" t="s">
        <v>1176</v>
      </c>
      <c r="B807" t="s">
        <v>4045</v>
      </c>
      <c r="C807" s="5" t="s">
        <v>36</v>
      </c>
      <c r="D807" s="5">
        <v>1999</v>
      </c>
      <c r="E807">
        <v>967</v>
      </c>
      <c r="F807" s="5">
        <v>44359</v>
      </c>
      <c r="G807" s="2">
        <v>51</v>
      </c>
      <c r="H807" s="2" t="str">
        <f t="shared" si="78"/>
        <v>Brennan SEGUINpole-vault</v>
      </c>
      <c r="I807" s="2">
        <f t="shared" si="79"/>
        <v>967</v>
      </c>
      <c r="J807" s="136" cm="1">
        <f t="array" ref="J807">MAX(IF($H$3:$H$4000=$H807,$I$3:$I$4000))</f>
        <v>967</v>
      </c>
      <c r="K807" s="2" t="str">
        <v>GBR</v>
      </c>
      <c r="L807" t="str">
        <v>Timothy DUCKWORTH</v>
      </c>
      <c r="M807" s="94" t="str">
        <v>long-jump</v>
      </c>
      <c r="N807" s="94">
        <v>35234</v>
      </c>
      <c r="O807" s="94" t="str">
        <f t="shared" si="80"/>
        <v>Timothy DUCKWORTHlong-jump</v>
      </c>
      <c r="P807" s="2">
        <f t="shared" si="81"/>
        <v>1094</v>
      </c>
      <c r="Q807" s="79">
        <f t="shared" si="82"/>
        <v>53</v>
      </c>
      <c r="R807" s="79" t="str">
        <f t="shared" si="83"/>
        <v/>
      </c>
    </row>
    <row r="808" spans="1:18" x14ac:dyDescent="0.2">
      <c r="A808" t="s">
        <v>1176</v>
      </c>
      <c r="B808" t="s">
        <v>4412</v>
      </c>
      <c r="C808" t="s">
        <v>81</v>
      </c>
      <c r="D808" s="5">
        <v>33144</v>
      </c>
      <c r="E808">
        <v>1186</v>
      </c>
      <c r="F808" s="5">
        <v>44359</v>
      </c>
      <c r="G808" s="2">
        <v>1</v>
      </c>
      <c r="H808" s="2" t="str">
        <f t="shared" si="78"/>
        <v>Evan DUNFEE20km-race-walking</v>
      </c>
      <c r="I808" s="2">
        <f t="shared" si="79"/>
        <v>1186</v>
      </c>
      <c r="J808" s="136" cm="1">
        <f t="array" ref="J808">MAX(IF($H$3:$H$4000=$H808,$I$3:$I$4000))</f>
        <v>1186</v>
      </c>
      <c r="K808" s="2" t="str">
        <v>GBR</v>
      </c>
      <c r="L808" t="str">
        <v>Wesley MATSUKA-WILLIAMS</v>
      </c>
      <c r="M808" s="94" t="str">
        <v>triple-jump</v>
      </c>
      <c r="N808" s="94">
        <v>36692</v>
      </c>
      <c r="O808" s="94" t="str">
        <f t="shared" si="80"/>
        <v>Wesley MATSUKA-WILLIAMStriple-jump</v>
      </c>
      <c r="P808" s="2">
        <f t="shared" si="81"/>
        <v>969</v>
      </c>
      <c r="Q808" s="79">
        <f t="shared" si="82"/>
        <v>121</v>
      </c>
      <c r="R808" s="79" t="str">
        <f t="shared" si="83"/>
        <v/>
      </c>
    </row>
    <row r="809" spans="1:18" x14ac:dyDescent="0.2">
      <c r="A809" t="s">
        <v>1176</v>
      </c>
      <c r="B809" t="s">
        <v>3571</v>
      </c>
      <c r="C809" s="5" t="s">
        <v>34</v>
      </c>
      <c r="D809" s="5">
        <v>36094</v>
      </c>
      <c r="E809">
        <v>1119</v>
      </c>
      <c r="F809" s="5">
        <v>44358</v>
      </c>
      <c r="G809" s="2">
        <v>29</v>
      </c>
      <c r="H809" s="2" t="str">
        <f t="shared" si="78"/>
        <v>Ryan SMEETON3000msc</v>
      </c>
      <c r="I809" s="2">
        <f t="shared" si="79"/>
        <v>1119</v>
      </c>
      <c r="J809" s="136" cm="1">
        <f t="array" ref="J809">MAX(IF($H$3:$H$4000=$H809,$I$3:$I$4000))</f>
        <v>1119</v>
      </c>
      <c r="K809" s="2" t="str">
        <v>GBR</v>
      </c>
      <c r="L809" t="str">
        <v>Bera AJALA</v>
      </c>
      <c r="M809" s="94" t="str">
        <v>triple-jump</v>
      </c>
      <c r="N809" s="94">
        <v>37494</v>
      </c>
      <c r="O809" s="94" t="str">
        <f t="shared" si="80"/>
        <v>Bera AJALAtriple-jump</v>
      </c>
      <c r="P809" s="2">
        <f t="shared" si="81"/>
        <v>1047</v>
      </c>
      <c r="Q809" s="79">
        <f t="shared" si="82"/>
        <v>59</v>
      </c>
      <c r="R809" s="79" t="str">
        <f t="shared" si="83"/>
        <v/>
      </c>
    </row>
    <row r="810" spans="1:18" x14ac:dyDescent="0.2">
      <c r="A810" t="s">
        <v>1176</v>
      </c>
      <c r="B810" t="s">
        <v>3823</v>
      </c>
      <c r="C810" s="5" t="s">
        <v>33</v>
      </c>
      <c r="D810" s="5">
        <v>36077</v>
      </c>
      <c r="E810">
        <v>1167</v>
      </c>
      <c r="F810" s="5">
        <v>44358</v>
      </c>
      <c r="G810" s="2">
        <v>9</v>
      </c>
      <c r="H810" s="2" t="str">
        <f t="shared" si="78"/>
        <v>Malik METIVIER400mh</v>
      </c>
      <c r="I810" s="2">
        <f t="shared" si="79"/>
        <v>1167</v>
      </c>
      <c r="J810" s="136" cm="1">
        <f t="array" ref="J810">MAX(IF($H$3:$H$4000=$H810,$I$3:$I$4000))</f>
        <v>1172</v>
      </c>
      <c r="K810" s="2" t="str">
        <v>GBR</v>
      </c>
      <c r="L810" t="str">
        <v>Jacob CLARK</v>
      </c>
      <c r="M810" s="94" t="str">
        <v>pole-vault</v>
      </c>
      <c r="N810" s="94">
        <v>37408</v>
      </c>
      <c r="O810" s="94" t="str">
        <f t="shared" si="80"/>
        <v>Jacob CLARKpole-vault</v>
      </c>
      <c r="P810" s="2">
        <f t="shared" si="81"/>
        <v>1026</v>
      </c>
      <c r="Q810" s="79">
        <f t="shared" si="82"/>
        <v>26</v>
      </c>
      <c r="R810" s="79" t="str">
        <f t="shared" si="83"/>
        <v/>
      </c>
    </row>
    <row r="811" spans="1:18" x14ac:dyDescent="0.2">
      <c r="A811" t="s">
        <v>1176</v>
      </c>
      <c r="B811" t="s">
        <v>3522</v>
      </c>
      <c r="C811" s="5" t="s">
        <v>29</v>
      </c>
      <c r="D811" s="5">
        <v>33243</v>
      </c>
      <c r="E811">
        <v>1246</v>
      </c>
      <c r="F811" s="5">
        <v>44357</v>
      </c>
      <c r="G811" s="2">
        <v>1</v>
      </c>
      <c r="H811" s="2" t="str">
        <f t="shared" si="78"/>
        <v>Mohammed AHMED5000m</v>
      </c>
      <c r="I811" s="2">
        <f t="shared" si="79"/>
        <v>1246</v>
      </c>
      <c r="J811" s="136" cm="1">
        <f t="array" ref="J811">MAX(IF($H$3:$H$4000=$H811,$I$3:$I$4000))</f>
        <v>1246</v>
      </c>
      <c r="K811" s="2" t="str">
        <v>GBR</v>
      </c>
      <c r="L811" t="str">
        <v>Chris SCOTT</v>
      </c>
      <c r="M811" s="94" t="str">
        <v>discus-throw</v>
      </c>
      <c r="N811" s="94">
        <v>32223</v>
      </c>
      <c r="O811" s="94" t="str">
        <f t="shared" si="80"/>
        <v>Chris SCOTTdiscus-throw</v>
      </c>
      <c r="P811" s="2">
        <f t="shared" si="81"/>
        <v>1009</v>
      </c>
      <c r="Q811" s="79">
        <f t="shared" si="82"/>
        <v>37</v>
      </c>
      <c r="R811" s="79" t="str">
        <f t="shared" si="83"/>
        <v/>
      </c>
    </row>
    <row r="812" spans="1:18" x14ac:dyDescent="0.2">
      <c r="A812" t="s">
        <v>1176</v>
      </c>
      <c r="B812" t="s">
        <v>3504</v>
      </c>
      <c r="C812" s="5" t="s">
        <v>29</v>
      </c>
      <c r="D812" s="5">
        <v>35265</v>
      </c>
      <c r="E812">
        <v>1239</v>
      </c>
      <c r="F812" s="5">
        <v>44357</v>
      </c>
      <c r="G812" s="2">
        <v>2</v>
      </c>
      <c r="H812" s="2" t="str">
        <f t="shared" si="78"/>
        <v>Justyn KNIGHT5000m</v>
      </c>
      <c r="I812" s="2">
        <f t="shared" si="79"/>
        <v>1239</v>
      </c>
      <c r="J812" s="136" cm="1">
        <f t="array" ref="J812">MAX(IF($H$3:$H$4000=$H812,$I$3:$I$4000))</f>
        <v>1239</v>
      </c>
      <c r="K812" s="2" t="str">
        <v>GBR</v>
      </c>
      <c r="L812" t="str">
        <v>Andrew KNIGHT</v>
      </c>
      <c r="M812" s="94" t="str">
        <v>shot-put</v>
      </c>
      <c r="N812" s="94">
        <v>37205</v>
      </c>
      <c r="O812" s="94" t="str">
        <f t="shared" si="80"/>
        <v>Andrew KNIGHTshot-put</v>
      </c>
      <c r="P812" s="2">
        <f t="shared" si="81"/>
        <v>938</v>
      </c>
      <c r="Q812" s="79">
        <f t="shared" si="82"/>
        <v>88</v>
      </c>
      <c r="R812" s="79" t="str">
        <f t="shared" si="83"/>
        <v/>
      </c>
    </row>
    <row r="813" spans="1:18" x14ac:dyDescent="0.2">
      <c r="A813" t="s">
        <v>1176</v>
      </c>
      <c r="B813" t="s">
        <v>4223</v>
      </c>
      <c r="C813" s="5" t="s">
        <v>42</v>
      </c>
      <c r="D813" s="5">
        <v>1997</v>
      </c>
      <c r="E813">
        <v>950</v>
      </c>
      <c r="F813" s="5">
        <v>44356</v>
      </c>
      <c r="G813" s="2">
        <v>44</v>
      </c>
      <c r="H813" s="2" t="str">
        <f t="shared" si="78"/>
        <v>Sam WILLETThammer-throw</v>
      </c>
      <c r="I813" s="2">
        <f t="shared" si="79"/>
        <v>950</v>
      </c>
      <c r="J813" s="136" cm="1">
        <f t="array" ref="J813">MAX(IF($H$3:$H$4000=$H813,$I$3:$I$4000))</f>
        <v>950</v>
      </c>
      <c r="K813" s="2" t="str">
        <v>GBR</v>
      </c>
      <c r="L813" t="str">
        <v>Kenneth IKEJI</v>
      </c>
      <c r="M813" s="94" t="str">
        <v>hammer-throw</v>
      </c>
      <c r="N813" s="94">
        <v>37516</v>
      </c>
      <c r="O813" s="94" t="str">
        <f t="shared" si="80"/>
        <v>Kenneth IKEJIhammer-throw</v>
      </c>
      <c r="P813" s="2">
        <f t="shared" si="81"/>
        <v>962</v>
      </c>
      <c r="Q813" s="79">
        <f t="shared" si="82"/>
        <v>41</v>
      </c>
      <c r="R813" s="79" t="str">
        <f t="shared" si="83"/>
        <v/>
      </c>
    </row>
    <row r="814" spans="1:18" x14ac:dyDescent="0.2">
      <c r="A814" t="s">
        <v>1176</v>
      </c>
      <c r="B814" t="s">
        <v>3922</v>
      </c>
      <c r="C814" s="5" t="s">
        <v>37</v>
      </c>
      <c r="D814" s="5">
        <v>35506</v>
      </c>
      <c r="E814">
        <v>1092</v>
      </c>
      <c r="F814" s="5">
        <v>44353</v>
      </c>
      <c r="G814" s="2">
        <v>51</v>
      </c>
      <c r="H814" s="2" t="str">
        <f t="shared" si="78"/>
        <v>Jesse THIBODEAUlong-jump</v>
      </c>
      <c r="I814" s="2">
        <f t="shared" si="79"/>
        <v>1092</v>
      </c>
      <c r="J814" s="136" cm="1">
        <f t="array" ref="J814">MAX(IF($H$3:$H$4000=$H814,$I$3:$I$4000))</f>
        <v>1092</v>
      </c>
      <c r="K814" s="2" t="str">
        <v>GBR</v>
      </c>
      <c r="L814" t="str">
        <v>Toby MAKOYAWO</v>
      </c>
      <c r="M814" s="94" t="str">
        <v>100m</v>
      </c>
      <c r="N814" s="94">
        <v>37386</v>
      </c>
      <c r="O814" s="94" t="str">
        <f t="shared" si="80"/>
        <v>Toby MAKOYAWO100m</v>
      </c>
      <c r="P814" s="2">
        <f t="shared" si="81"/>
        <v>1165</v>
      </c>
      <c r="Q814" s="79">
        <f t="shared" si="82"/>
        <v>28</v>
      </c>
      <c r="R814" s="79" t="str">
        <f t="shared" si="83"/>
        <v/>
      </c>
    </row>
    <row r="815" spans="1:18" x14ac:dyDescent="0.2">
      <c r="A815" t="s">
        <v>1176</v>
      </c>
      <c r="B815" t="s">
        <v>4131</v>
      </c>
      <c r="C815" s="5" t="s">
        <v>40</v>
      </c>
      <c r="D815" s="5">
        <v>27521</v>
      </c>
      <c r="E815">
        <v>906</v>
      </c>
      <c r="F815" s="5">
        <v>44353</v>
      </c>
      <c r="G815" s="2">
        <v>89</v>
      </c>
      <c r="H815" s="2" t="str">
        <f t="shared" si="78"/>
        <v>Jason TUNKSdiscus-throw</v>
      </c>
      <c r="I815" s="2">
        <f t="shared" si="79"/>
        <v>906</v>
      </c>
      <c r="J815" s="136" cm="1">
        <f t="array" ref="J815">MAX(IF($H$3:$H$4000=$H815,$I$3:$I$4000))</f>
        <v>906</v>
      </c>
      <c r="K815" s="2" t="str">
        <v>GBR</v>
      </c>
      <c r="L815" t="str">
        <v>Jamal RHODEN-STEVENS</v>
      </c>
      <c r="M815" s="94" t="str">
        <v>100m</v>
      </c>
      <c r="N815" s="94">
        <v>34451</v>
      </c>
      <c r="O815" s="94" t="str">
        <f t="shared" si="80"/>
        <v>Jamal RHODEN-STEVENS100m</v>
      </c>
      <c r="P815" s="2">
        <f t="shared" si="81"/>
        <v>1108</v>
      </c>
      <c r="Q815" s="79">
        <f t="shared" si="82"/>
        <v>104</v>
      </c>
      <c r="R815" s="79" t="str">
        <f t="shared" si="83"/>
        <v/>
      </c>
    </row>
    <row r="816" spans="1:18" x14ac:dyDescent="0.2">
      <c r="A816" t="s">
        <v>1176</v>
      </c>
      <c r="B816" t="s">
        <v>3301</v>
      </c>
      <c r="C816" s="5" t="s">
        <v>25</v>
      </c>
      <c r="D816" s="5">
        <v>33703</v>
      </c>
      <c r="E816">
        <v>1148</v>
      </c>
      <c r="F816" s="5">
        <v>44352</v>
      </c>
      <c r="G816" s="2">
        <v>35</v>
      </c>
      <c r="H816" s="2" t="str">
        <f t="shared" si="78"/>
        <v>Brendon RODNEY200m</v>
      </c>
      <c r="I816" s="2">
        <f t="shared" si="79"/>
        <v>1148</v>
      </c>
      <c r="J816" s="136" cm="1">
        <f t="array" ref="J816">MAX(IF($H$3:$H$4000=$H816,$I$3:$I$4000))</f>
        <v>1148</v>
      </c>
      <c r="K816" s="2" t="str">
        <v>GBR</v>
      </c>
      <c r="L816" t="str">
        <v>Jamal RHODEN-STEVENS</v>
      </c>
      <c r="M816" s="94" t="str">
        <v>200m</v>
      </c>
      <c r="N816" s="94">
        <v>34451</v>
      </c>
      <c r="O816" s="94" t="str">
        <f t="shared" si="80"/>
        <v>Jamal RHODEN-STEVENS200m</v>
      </c>
      <c r="P816" s="2">
        <f t="shared" si="81"/>
        <v>1097</v>
      </c>
      <c r="Q816" s="79">
        <f t="shared" si="82"/>
        <v>94</v>
      </c>
      <c r="R816" s="79" t="str">
        <f t="shared" si="83"/>
        <v/>
      </c>
    </row>
    <row r="817" spans="1:18" x14ac:dyDescent="0.2">
      <c r="A817" t="s">
        <v>1176</v>
      </c>
      <c r="B817" t="s">
        <v>4197</v>
      </c>
      <c r="C817" s="5" t="s">
        <v>42</v>
      </c>
      <c r="D817" s="5">
        <v>34238</v>
      </c>
      <c r="E817">
        <v>1130</v>
      </c>
      <c r="F817" s="5">
        <v>44352</v>
      </c>
      <c r="G817" s="2">
        <v>4</v>
      </c>
      <c r="H817" s="2" t="str">
        <f t="shared" si="78"/>
        <v>Adam KEENANhammer-throw</v>
      </c>
      <c r="I817" s="2">
        <f t="shared" si="79"/>
        <v>1130</v>
      </c>
      <c r="J817" s="136" cm="1">
        <f t="array" ref="J817">MAX(IF($H$3:$H$4000=$H817,$I$3:$I$4000))</f>
        <v>1130</v>
      </c>
      <c r="K817" s="2" t="str">
        <v>GBR</v>
      </c>
      <c r="L817" t="str">
        <v>David MELVILLE</v>
      </c>
      <c r="M817" s="94" t="str">
        <v>10000m</v>
      </c>
      <c r="N817" s="94">
        <v>36316</v>
      </c>
      <c r="O817" s="94" t="str">
        <f t="shared" si="80"/>
        <v>David MELVILLE10000m</v>
      </c>
      <c r="P817" s="2">
        <f t="shared" si="81"/>
        <v>1021</v>
      </c>
      <c r="Q817" s="79">
        <f t="shared" si="82"/>
        <v>130</v>
      </c>
      <c r="R817" s="79" t="str">
        <f t="shared" si="83"/>
        <v/>
      </c>
    </row>
    <row r="818" spans="1:18" x14ac:dyDescent="0.2">
      <c r="A818" t="s">
        <v>1176</v>
      </c>
      <c r="B818" t="s">
        <v>3479</v>
      </c>
      <c r="C818" s="5" t="s">
        <v>27</v>
      </c>
      <c r="D818" s="5">
        <v>35796</v>
      </c>
      <c r="E818">
        <v>1111</v>
      </c>
      <c r="F818" s="5">
        <v>44350</v>
      </c>
      <c r="G818" s="2">
        <v>72</v>
      </c>
      <c r="H818" s="2" t="str">
        <f t="shared" si="78"/>
        <v>Mohand Zine KHELAF800m</v>
      </c>
      <c r="I818" s="2">
        <f t="shared" si="79"/>
        <v>1111</v>
      </c>
      <c r="J818" s="136" cm="1">
        <f t="array" ref="J818">MAX(IF($H$3:$H$4000=$H818,$I$3:$I$4000))</f>
        <v>1111</v>
      </c>
      <c r="K818" s="2" t="str">
        <v>GBR</v>
      </c>
      <c r="L818" t="str">
        <v>Tade OJORA</v>
      </c>
      <c r="M818" s="94" t="str">
        <v>110mh</v>
      </c>
      <c r="N818" s="94">
        <v>36447</v>
      </c>
      <c r="O818" s="94" t="str">
        <f t="shared" si="80"/>
        <v>Tade OJORA110mh</v>
      </c>
      <c r="P818" s="2">
        <f t="shared" si="81"/>
        <v>1187</v>
      </c>
      <c r="Q818" s="79">
        <f t="shared" si="82"/>
        <v>9</v>
      </c>
      <c r="R818" s="79" t="str">
        <f t="shared" si="83"/>
        <v/>
      </c>
    </row>
    <row r="819" spans="1:18" x14ac:dyDescent="0.2">
      <c r="A819" t="s">
        <v>1176</v>
      </c>
      <c r="B819" t="s">
        <v>3549</v>
      </c>
      <c r="C819" s="6" t="s">
        <v>29</v>
      </c>
      <c r="D819" s="5">
        <v>34790</v>
      </c>
      <c r="E819">
        <v>1081</v>
      </c>
      <c r="F819" s="5">
        <v>44350</v>
      </c>
      <c r="G819" s="2">
        <v>99</v>
      </c>
      <c r="H819" s="2" t="str">
        <f t="shared" si="78"/>
        <v>Mike TATE5000m</v>
      </c>
      <c r="I819" s="2">
        <f t="shared" si="79"/>
        <v>1081</v>
      </c>
      <c r="J819" s="136" cm="1">
        <f t="array" ref="J819">MAX(IF($H$3:$H$4000=$H819,$I$3:$I$4000))</f>
        <v>1081</v>
      </c>
      <c r="K819" s="2" t="str">
        <v>GBR</v>
      </c>
      <c r="L819" t="str">
        <v>Mayowa OSUNSAMI</v>
      </c>
      <c r="M819" s="94" t="str">
        <v>110mh</v>
      </c>
      <c r="N819" s="94">
        <v>36456</v>
      </c>
      <c r="O819" s="94" t="str">
        <f t="shared" si="80"/>
        <v>Mayowa OSUNSAMI110mh</v>
      </c>
      <c r="P819" s="2">
        <f t="shared" si="81"/>
        <v>1033</v>
      </c>
      <c r="Q819" s="79">
        <f t="shared" si="82"/>
        <v>81</v>
      </c>
      <c r="R819" s="79" t="str">
        <f t="shared" si="83"/>
        <v/>
      </c>
    </row>
    <row r="820" spans="1:18" x14ac:dyDescent="0.2">
      <c r="A820" t="s">
        <v>1176</v>
      </c>
      <c r="B820" t="s">
        <v>3279</v>
      </c>
      <c r="C820" s="5" t="s">
        <v>31</v>
      </c>
      <c r="D820" s="5">
        <v>32816</v>
      </c>
      <c r="E820">
        <v>1185</v>
      </c>
      <c r="F820" s="5">
        <v>44346</v>
      </c>
      <c r="G820" s="2">
        <v>9</v>
      </c>
      <c r="H820" s="2" t="str">
        <f t="shared" si="78"/>
        <v>Damian WARNER110mh</v>
      </c>
      <c r="I820" s="2">
        <f t="shared" si="79"/>
        <v>1185</v>
      </c>
      <c r="J820" s="136" cm="1">
        <f t="array" ref="J820">MAX(IF($H$3:$H$4000=$H820,$I$3:$I$4000))</f>
        <v>1185</v>
      </c>
      <c r="K820" s="2" t="str">
        <v>GBR</v>
      </c>
      <c r="L820" t="str">
        <v>Shaun KERRY</v>
      </c>
      <c r="M820" s="94" t="str">
        <v>hammer-throw</v>
      </c>
      <c r="N820" s="94">
        <v>37238</v>
      </c>
      <c r="O820" s="94" t="str">
        <f t="shared" si="80"/>
        <v>Shaun KERRYhammer-throw</v>
      </c>
      <c r="P820" s="2">
        <f t="shared" si="81"/>
        <v>915</v>
      </c>
      <c r="Q820" s="79">
        <f t="shared" si="82"/>
        <v>63</v>
      </c>
      <c r="R820" s="79" t="str">
        <f t="shared" si="83"/>
        <v/>
      </c>
    </row>
    <row r="821" spans="1:18" x14ac:dyDescent="0.2">
      <c r="A821" t="s">
        <v>1176</v>
      </c>
      <c r="B821" t="s">
        <v>3334</v>
      </c>
      <c r="C821" s="5" t="s">
        <v>31</v>
      </c>
      <c r="D821" s="5">
        <v>35086</v>
      </c>
      <c r="E821">
        <v>1057</v>
      </c>
      <c r="F821" s="5">
        <v>44346</v>
      </c>
      <c r="G821" s="2">
        <v>52</v>
      </c>
      <c r="H821" s="2" t="str">
        <f t="shared" si="78"/>
        <v>Pierce LEPAGE110mh</v>
      </c>
      <c r="I821" s="2">
        <f t="shared" si="79"/>
        <v>1057</v>
      </c>
      <c r="J821" s="136" cm="1">
        <f t="array" ref="J821">MAX(IF($H$3:$H$4000=$H821,$I$3:$I$4000))</f>
        <v>1057</v>
      </c>
      <c r="K821" s="2" t="str">
        <v>GBR</v>
      </c>
      <c r="L821" t="str">
        <v>Yusuf BIZIMANA</v>
      </c>
      <c r="M821" s="94" t="str">
        <v>800m</v>
      </c>
      <c r="N821" s="94">
        <v>36775</v>
      </c>
      <c r="O821" s="94" t="str">
        <f t="shared" si="80"/>
        <v>Yusuf BIZIMANA800m</v>
      </c>
      <c r="P821" s="2">
        <f t="shared" si="81"/>
        <v>1120</v>
      </c>
      <c r="Q821" s="79">
        <f t="shared" si="82"/>
        <v>64</v>
      </c>
      <c r="R821" s="79" t="str">
        <f t="shared" si="83"/>
        <v/>
      </c>
    </row>
    <row r="822" spans="1:18" x14ac:dyDescent="0.2">
      <c r="A822" t="s">
        <v>1176</v>
      </c>
      <c r="B822" t="s">
        <v>3334</v>
      </c>
      <c r="C822" s="5" t="s">
        <v>2</v>
      </c>
      <c r="D822" s="5">
        <v>35086</v>
      </c>
      <c r="E822">
        <v>1105</v>
      </c>
      <c r="F822" s="5">
        <v>44345</v>
      </c>
      <c r="G822" s="2">
        <v>96</v>
      </c>
      <c r="H822" s="2" t="str">
        <f t="shared" si="78"/>
        <v>Pierce LEPAGE100m</v>
      </c>
      <c r="I822" s="2">
        <f t="shared" si="79"/>
        <v>1105</v>
      </c>
      <c r="J822" s="136" cm="1">
        <f t="array" ref="J822">MAX(IF($H$3:$H$4000=$H822,$I$3:$I$4000))</f>
        <v>1105</v>
      </c>
      <c r="K822" s="2" t="str">
        <v>GBR</v>
      </c>
      <c r="L822" t="str">
        <v>Jaymee DOMONEY</v>
      </c>
      <c r="M822" s="94" t="str">
        <v>1500m</v>
      </c>
      <c r="N822" s="94">
        <v>36267</v>
      </c>
      <c r="O822" s="94" t="str">
        <f t="shared" si="80"/>
        <v>Jaymee DOMONEY1500m</v>
      </c>
      <c r="P822" s="2">
        <f t="shared" si="81"/>
        <v>1044</v>
      </c>
      <c r="Q822" s="79">
        <f t="shared" si="82"/>
        <v>144</v>
      </c>
      <c r="R822" s="79" t="str">
        <f t="shared" si="83"/>
        <v/>
      </c>
    </row>
    <row r="823" spans="1:18" x14ac:dyDescent="0.2">
      <c r="A823" t="s">
        <v>1176</v>
      </c>
      <c r="B823" t="s">
        <v>3509</v>
      </c>
      <c r="C823" s="5" t="s">
        <v>28</v>
      </c>
      <c r="D823" s="5">
        <v>34655</v>
      </c>
      <c r="E823">
        <v>1169</v>
      </c>
      <c r="F823" s="5">
        <v>44345</v>
      </c>
      <c r="G823" s="2">
        <v>23</v>
      </c>
      <c r="H823" s="2" t="str">
        <f t="shared" si="78"/>
        <v>William PAULSON1500m</v>
      </c>
      <c r="I823" s="2">
        <f t="shared" si="79"/>
        <v>1169</v>
      </c>
      <c r="J823" s="136" cm="1">
        <f t="array" ref="J823">MAX(IF($H$3:$H$4000=$H823,$I$3:$I$4000))</f>
        <v>1169</v>
      </c>
      <c r="K823" s="2" t="str">
        <v>GBR</v>
      </c>
      <c r="L823" t="str">
        <v>Seb ANTHONY</v>
      </c>
      <c r="M823" s="94" t="str">
        <v>1500m</v>
      </c>
      <c r="N823" s="94">
        <v>35477</v>
      </c>
      <c r="O823" s="94" t="str">
        <f t="shared" si="80"/>
        <v>Seb ANTHONY1500m</v>
      </c>
      <c r="P823" s="2">
        <f t="shared" si="81"/>
        <v>1043</v>
      </c>
      <c r="Q823" s="79">
        <f t="shared" si="82"/>
        <v>145</v>
      </c>
      <c r="R823" s="79" t="str">
        <f t="shared" si="83"/>
        <v/>
      </c>
    </row>
    <row r="824" spans="1:18" x14ac:dyDescent="0.2">
      <c r="A824" t="s">
        <v>1176</v>
      </c>
      <c r="B824" t="s">
        <v>3529</v>
      </c>
      <c r="C824" t="s">
        <v>28</v>
      </c>
      <c r="D824" s="5">
        <v>36066</v>
      </c>
      <c r="E824">
        <v>1115</v>
      </c>
      <c r="F824" s="5">
        <v>44345</v>
      </c>
      <c r="G824" s="2">
        <v>63</v>
      </c>
      <c r="H824" s="2" t="str">
        <f t="shared" si="78"/>
        <v>Kevin ROBERTSON1500m</v>
      </c>
      <c r="I824" s="2">
        <f t="shared" si="79"/>
        <v>1115</v>
      </c>
      <c r="J824" s="136" cm="1">
        <f t="array" ref="J824">MAX(IF($H$3:$H$4000=$H824,$I$3:$I$4000))</f>
        <v>1115</v>
      </c>
      <c r="K824" s="2" t="str">
        <v>GBR</v>
      </c>
      <c r="L824" t="str">
        <v>Matthew WIGELSWORTH</v>
      </c>
      <c r="M824" s="94" t="str">
        <v>1500m</v>
      </c>
      <c r="N824" s="94">
        <v>35335</v>
      </c>
      <c r="O824" s="94" t="str">
        <f t="shared" si="80"/>
        <v>Matthew WIGELSWORTH1500m</v>
      </c>
      <c r="P824" s="2">
        <f t="shared" si="81"/>
        <v>1028</v>
      </c>
      <c r="Q824" s="79">
        <f t="shared" si="82"/>
        <v>160</v>
      </c>
      <c r="R824" s="79" t="str">
        <f t="shared" si="83"/>
        <v/>
      </c>
    </row>
    <row r="825" spans="1:18" x14ac:dyDescent="0.2">
      <c r="A825" t="s">
        <v>1176</v>
      </c>
      <c r="B825" t="s">
        <v>3539</v>
      </c>
      <c r="C825" t="s">
        <v>28</v>
      </c>
      <c r="D825" s="5">
        <v>36135</v>
      </c>
      <c r="E825">
        <v>1099</v>
      </c>
      <c r="F825" s="5">
        <v>44345</v>
      </c>
      <c r="G825" s="2">
        <v>85</v>
      </c>
      <c r="H825" s="2" t="str">
        <f t="shared" si="78"/>
        <v>Thomas FAFARD1500m</v>
      </c>
      <c r="I825" s="2">
        <f t="shared" si="79"/>
        <v>1099</v>
      </c>
      <c r="J825" s="136" cm="1">
        <f t="array" ref="J825">MAX(IF($H$3:$H$4000=$H825,$I$3:$I$4000))</f>
        <v>1099</v>
      </c>
      <c r="K825" s="2" t="str">
        <v>GBR</v>
      </c>
      <c r="L825" t="str">
        <v>Joe MORRISON</v>
      </c>
      <c r="M825" s="94" t="str">
        <v>1500m</v>
      </c>
      <c r="N825" s="94">
        <v>0</v>
      </c>
      <c r="O825" s="94" t="str">
        <f t="shared" si="80"/>
        <v>Joe MORRISON1500m</v>
      </c>
      <c r="P825" s="2">
        <f t="shared" si="81"/>
        <v>1012</v>
      </c>
      <c r="Q825" s="79">
        <f t="shared" si="82"/>
        <v>177</v>
      </c>
      <c r="R825" s="79" t="str">
        <f t="shared" si="83"/>
        <v/>
      </c>
    </row>
    <row r="826" spans="1:18" x14ac:dyDescent="0.2">
      <c r="A826" t="s">
        <v>1176</v>
      </c>
      <c r="B826" t="s">
        <v>3546</v>
      </c>
      <c r="C826" s="5" t="s">
        <v>28</v>
      </c>
      <c r="D826" s="5">
        <v>34669</v>
      </c>
      <c r="E826">
        <v>1093</v>
      </c>
      <c r="F826" s="5">
        <v>44345</v>
      </c>
      <c r="G826" s="2">
        <v>95</v>
      </c>
      <c r="H826" s="2" t="str">
        <f t="shared" si="78"/>
        <v>Corey BELLEMORE1500m</v>
      </c>
      <c r="I826" s="2">
        <f t="shared" si="79"/>
        <v>1093</v>
      </c>
      <c r="J826" s="136" cm="1">
        <f t="array" ref="J826">MAX(IF($H$3:$H$4000=$H826,$I$3:$I$4000))</f>
        <v>1093</v>
      </c>
      <c r="K826" s="2" t="str">
        <v>GBR</v>
      </c>
      <c r="L826" t="str">
        <v>Declan NEARY</v>
      </c>
      <c r="M826" s="94" t="str">
        <v>3000msc</v>
      </c>
      <c r="N826" s="94">
        <v>35479</v>
      </c>
      <c r="O826" s="94" t="str">
        <f t="shared" si="80"/>
        <v>Declan NEARY3000msc</v>
      </c>
      <c r="P826" s="2">
        <f t="shared" si="81"/>
        <v>987</v>
      </c>
      <c r="Q826" s="79">
        <f t="shared" si="82"/>
        <v>118</v>
      </c>
      <c r="R826" s="79" t="str">
        <f t="shared" si="83"/>
        <v/>
      </c>
    </row>
    <row r="827" spans="1:18" x14ac:dyDescent="0.2">
      <c r="A827" t="s">
        <v>1176</v>
      </c>
      <c r="B827" t="s">
        <v>3549</v>
      </c>
      <c r="C827" s="5" t="s">
        <v>28</v>
      </c>
      <c r="D827" s="5">
        <v>34790</v>
      </c>
      <c r="E827">
        <v>1090</v>
      </c>
      <c r="F827" s="5">
        <v>44345</v>
      </c>
      <c r="G827" s="2">
        <v>99</v>
      </c>
      <c r="H827" s="2" t="str">
        <f t="shared" si="78"/>
        <v>Mike TATE1500m</v>
      </c>
      <c r="I827" s="2">
        <f t="shared" si="79"/>
        <v>1090</v>
      </c>
      <c r="J827" s="136" cm="1">
        <f t="array" ref="J827">MAX(IF($H$3:$H$4000=$H827,$I$3:$I$4000))</f>
        <v>1090</v>
      </c>
      <c r="K827" s="2" t="str">
        <v>GBR</v>
      </c>
      <c r="L827" t="str">
        <v>Joey CROFT</v>
      </c>
      <c r="M827" s="94" t="str">
        <v>3000msc</v>
      </c>
      <c r="N827" s="94">
        <v>36669</v>
      </c>
      <c r="O827" s="94" t="str">
        <f t="shared" si="80"/>
        <v>Joey CROFT3000msc</v>
      </c>
      <c r="P827" s="2">
        <f t="shared" si="81"/>
        <v>970</v>
      </c>
      <c r="Q827" s="79">
        <f t="shared" si="82"/>
        <v>123</v>
      </c>
      <c r="R827" s="79" t="str">
        <f t="shared" si="83"/>
        <v/>
      </c>
    </row>
    <row r="828" spans="1:18" x14ac:dyDescent="0.2">
      <c r="A828" t="s">
        <v>1176</v>
      </c>
      <c r="B828" t="s">
        <v>3652</v>
      </c>
      <c r="C828" t="s">
        <v>29</v>
      </c>
      <c r="D828" s="5">
        <v>34710</v>
      </c>
      <c r="E828">
        <v>1135</v>
      </c>
      <c r="F828" s="5">
        <v>44345</v>
      </c>
      <c r="G828" s="2">
        <v>38</v>
      </c>
      <c r="H828" s="2" t="str">
        <f t="shared" si="78"/>
        <v>Benjamin FLANAGAN5000m</v>
      </c>
      <c r="I828" s="2">
        <f t="shared" si="79"/>
        <v>1135</v>
      </c>
      <c r="J828" s="136" cm="1">
        <f t="array" ref="J828">MAX(IF($H$3:$H$4000=$H828,$I$3:$I$4000))</f>
        <v>1135</v>
      </c>
      <c r="K828" s="2" t="str">
        <v>GBR</v>
      </c>
      <c r="L828" t="str">
        <v>Patrick DEVER</v>
      </c>
      <c r="M828" s="94" t="str">
        <v>5000m</v>
      </c>
      <c r="N828" s="94">
        <v>35313</v>
      </c>
      <c r="O828" s="94" t="str">
        <f t="shared" si="80"/>
        <v>Patrick DEVER5000m</v>
      </c>
      <c r="P828" s="2">
        <f t="shared" si="81"/>
        <v>1138</v>
      </c>
      <c r="Q828" s="79">
        <f t="shared" si="82"/>
        <v>31</v>
      </c>
      <c r="R828" s="79" t="str">
        <f t="shared" si="83"/>
        <v/>
      </c>
    </row>
    <row r="829" spans="1:18" x14ac:dyDescent="0.2">
      <c r="A829" t="s">
        <v>1176</v>
      </c>
      <c r="B829" t="s">
        <v>3279</v>
      </c>
      <c r="C829" s="6" t="s">
        <v>37</v>
      </c>
      <c r="D829" s="5">
        <v>32816</v>
      </c>
      <c r="E829">
        <v>1199</v>
      </c>
      <c r="F829" s="5">
        <v>44345</v>
      </c>
      <c r="G829" s="2">
        <v>3</v>
      </c>
      <c r="H829" s="2" t="str">
        <f t="shared" si="78"/>
        <v>Damian WARNERlong-jump</v>
      </c>
      <c r="I829" s="2">
        <f t="shared" si="79"/>
        <v>1199</v>
      </c>
      <c r="J829" s="136" cm="1">
        <f t="array" ref="J829">MAX(IF($H$3:$H$4000=$H829,$I$3:$I$4000))</f>
        <v>1199</v>
      </c>
      <c r="K829" s="2" t="str">
        <v>GBR</v>
      </c>
      <c r="L829" t="str">
        <v>Euan MAKEPEACE</v>
      </c>
      <c r="M829" s="94" t="str">
        <v>5000m</v>
      </c>
      <c r="N829" s="94">
        <v>35581</v>
      </c>
      <c r="O829" s="94" t="str">
        <f t="shared" si="80"/>
        <v>Euan MAKEPEACE5000m</v>
      </c>
      <c r="P829" s="2">
        <f t="shared" si="81"/>
        <v>1100</v>
      </c>
      <c r="Q829" s="79">
        <f t="shared" si="82"/>
        <v>86</v>
      </c>
      <c r="R829" s="79" t="str">
        <f t="shared" si="83"/>
        <v/>
      </c>
    </row>
    <row r="830" spans="1:18" x14ac:dyDescent="0.2">
      <c r="A830" t="s">
        <v>1176</v>
      </c>
      <c r="B830" t="s">
        <v>3279</v>
      </c>
      <c r="C830" s="6" t="s">
        <v>35</v>
      </c>
      <c r="D830" s="5">
        <v>32816</v>
      </c>
      <c r="E830">
        <v>993</v>
      </c>
      <c r="F830" s="5">
        <v>44345</v>
      </c>
      <c r="G830" s="2">
        <v>96</v>
      </c>
      <c r="H830" s="2" t="str">
        <f t="shared" si="78"/>
        <v>Damian WARNERhigh-jump</v>
      </c>
      <c r="I830" s="2">
        <f t="shared" si="79"/>
        <v>993</v>
      </c>
      <c r="J830" s="136" cm="1">
        <f t="array" ref="J830">MAX(IF($H$3:$H$4000=$H830,$I$3:$I$4000))</f>
        <v>993</v>
      </c>
      <c r="K830" s="2" t="str">
        <v>GBR</v>
      </c>
      <c r="L830" t="str">
        <v>Liam DEE</v>
      </c>
      <c r="M830" s="94" t="str">
        <v>5000m</v>
      </c>
      <c r="N830" s="94">
        <v>35208</v>
      </c>
      <c r="O830" s="94" t="str">
        <f t="shared" si="80"/>
        <v>Liam DEE5000m</v>
      </c>
      <c r="P830" s="2">
        <f t="shared" si="81"/>
        <v>1032</v>
      </c>
      <c r="Q830" s="79">
        <f t="shared" si="82"/>
        <v>130</v>
      </c>
      <c r="R830" s="79" t="str">
        <f t="shared" si="83"/>
        <v/>
      </c>
    </row>
    <row r="831" spans="1:18" x14ac:dyDescent="0.2">
      <c r="A831" t="s">
        <v>1176</v>
      </c>
      <c r="B831" s="5" t="s">
        <v>3563</v>
      </c>
      <c r="C831" s="5" t="s">
        <v>34</v>
      </c>
      <c r="D831" s="5">
        <v>36002</v>
      </c>
      <c r="E831">
        <v>1147</v>
      </c>
      <c r="F831" s="5">
        <v>44344</v>
      </c>
      <c r="G831" s="2">
        <v>18</v>
      </c>
      <c r="H831" s="2" t="str">
        <f t="shared" si="78"/>
        <v>Jean-Simon DESGAGN√âS3000msc</v>
      </c>
      <c r="I831" s="2">
        <f t="shared" si="79"/>
        <v>1147</v>
      </c>
      <c r="J831" s="136" cm="1">
        <f t="array" ref="J831">MAX(IF($H$3:$H$4000=$H831,$I$3:$I$4000))</f>
        <v>1147</v>
      </c>
      <c r="K831" s="2" t="str">
        <v>GBR</v>
      </c>
      <c r="L831" t="str">
        <v>Jamie DEE</v>
      </c>
      <c r="M831" s="94" t="str">
        <v>5000m</v>
      </c>
      <c r="N831" s="94">
        <v>35757</v>
      </c>
      <c r="O831" s="94" t="str">
        <f t="shared" si="80"/>
        <v>Jamie DEE5000m</v>
      </c>
      <c r="P831" s="2">
        <f t="shared" si="81"/>
        <v>992</v>
      </c>
      <c r="Q831" s="79">
        <f t="shared" si="82"/>
        <v>161</v>
      </c>
      <c r="R831" s="79" t="str">
        <f t="shared" si="83"/>
        <v/>
      </c>
    </row>
    <row r="832" spans="1:18" x14ac:dyDescent="0.2">
      <c r="A832" t="s">
        <v>1176</v>
      </c>
      <c r="B832" t="s">
        <v>4488</v>
      </c>
      <c r="C832" t="s">
        <v>35</v>
      </c>
      <c r="D832" s="5">
        <v>36209</v>
      </c>
      <c r="E832">
        <v>1046</v>
      </c>
      <c r="F832" s="5">
        <v>44339</v>
      </c>
      <c r="G832" s="2">
        <v>49</v>
      </c>
      <c r="H832" s="2" t="str">
        <f t="shared" si="78"/>
        <v>Noel VANDERZEEhigh-jump</v>
      </c>
      <c r="I832" s="2">
        <f t="shared" si="79"/>
        <v>1046</v>
      </c>
      <c r="J832" s="136" cm="1">
        <f t="array" ref="J832">MAX(IF($H$3:$H$4000=$H832,$I$3:$I$4000))</f>
        <v>1046</v>
      </c>
      <c r="K832" s="2" t="str">
        <v>GBR</v>
      </c>
      <c r="L832" t="str">
        <v>Jake NORRIS</v>
      </c>
      <c r="M832" s="94" t="str">
        <v>hammer-throw</v>
      </c>
      <c r="N832" s="94">
        <v>36341</v>
      </c>
      <c r="O832" s="94" t="str">
        <f t="shared" si="80"/>
        <v>Jake NORRIShammer-throw</v>
      </c>
      <c r="P832" s="2">
        <f t="shared" si="81"/>
        <v>1083</v>
      </c>
      <c r="Q832" s="79">
        <f t="shared" si="82"/>
        <v>8</v>
      </c>
      <c r="R832" s="79" t="str">
        <f t="shared" si="83"/>
        <v/>
      </c>
    </row>
    <row r="833" spans="1:18" x14ac:dyDescent="0.2">
      <c r="A833" t="s">
        <v>1176</v>
      </c>
      <c r="B833" t="s">
        <v>4392</v>
      </c>
      <c r="C833" t="s">
        <v>82</v>
      </c>
      <c r="D833" s="5">
        <v>32595</v>
      </c>
      <c r="E833">
        <v>1156</v>
      </c>
      <c r="F833" s="5">
        <v>44339</v>
      </c>
      <c r="G833" s="2">
        <v>82</v>
      </c>
      <c r="H833" s="2" t="str">
        <f t="shared" si="78"/>
        <v>Cameron LEVINSmarathon</v>
      </c>
      <c r="I833" s="2">
        <f t="shared" si="79"/>
        <v>1156</v>
      </c>
      <c r="J833" s="136" cm="1">
        <f t="array" ref="J833">MAX(IF($H$3:$H$4000=$H833,$I$3:$I$4000))</f>
        <v>1156</v>
      </c>
      <c r="K833" s="2" t="str">
        <v>GBR</v>
      </c>
      <c r="L833" t="str">
        <v>Bayley CAMPBELL</v>
      </c>
      <c r="M833" s="94" t="str">
        <v>hammer-throw</v>
      </c>
      <c r="N833" s="94">
        <v>36701</v>
      </c>
      <c r="O833" s="94" t="str">
        <f t="shared" si="80"/>
        <v>Bayley CAMPBELLhammer-throw</v>
      </c>
      <c r="P833" s="2">
        <f t="shared" si="81"/>
        <v>1003</v>
      </c>
      <c r="Q833" s="79">
        <f t="shared" si="82"/>
        <v>26</v>
      </c>
      <c r="R833" s="79" t="str">
        <f t="shared" si="83"/>
        <v/>
      </c>
    </row>
    <row r="834" spans="1:18" x14ac:dyDescent="0.2">
      <c r="A834" t="s">
        <v>1176</v>
      </c>
      <c r="B834" t="s">
        <v>4460</v>
      </c>
      <c r="C834" s="5" t="s">
        <v>35</v>
      </c>
      <c r="D834" s="5">
        <v>32938</v>
      </c>
      <c r="E834">
        <v>1126</v>
      </c>
      <c r="F834" s="5">
        <v>44337</v>
      </c>
      <c r="G834" s="2">
        <v>16</v>
      </c>
      <c r="H834" s="2" t="str">
        <f t="shared" si="78"/>
        <v>Derek DROUINhigh-jump</v>
      </c>
      <c r="I834" s="2">
        <f t="shared" si="79"/>
        <v>1126</v>
      </c>
      <c r="J834" s="136" cm="1">
        <f t="array" ref="J834">MAX(IF($H$3:$H$4000=$H834,$I$3:$I$4000))</f>
        <v>1126</v>
      </c>
      <c r="K834" s="2" t="str">
        <v>GBR</v>
      </c>
      <c r="L834" t="str">
        <v>Edward JEANS</v>
      </c>
      <c r="M834" s="94" t="str">
        <v>hammer-throw</v>
      </c>
      <c r="N834" s="94">
        <v>36066</v>
      </c>
      <c r="O834" s="94" t="str">
        <f t="shared" si="80"/>
        <v>Edward JEANShammer-throw</v>
      </c>
      <c r="P834" s="2">
        <f t="shared" si="81"/>
        <v>976</v>
      </c>
      <c r="Q834" s="79">
        <f t="shared" si="82"/>
        <v>38</v>
      </c>
      <c r="R834" s="79" t="str">
        <f t="shared" si="83"/>
        <v/>
      </c>
    </row>
    <row r="835" spans="1:18" x14ac:dyDescent="0.2">
      <c r="A835" t="s">
        <v>1176</v>
      </c>
      <c r="B835" t="s">
        <v>4137</v>
      </c>
      <c r="C835" s="5" t="s">
        <v>40</v>
      </c>
      <c r="D835" s="5">
        <v>1999</v>
      </c>
      <c r="E835">
        <v>899</v>
      </c>
      <c r="F835" s="5">
        <v>44331</v>
      </c>
      <c r="G835" s="2">
        <v>97</v>
      </c>
      <c r="H835" s="2" t="str">
        <f t="shared" si="78"/>
        <v>Johnny VANOSdiscus-throw</v>
      </c>
      <c r="I835" s="2">
        <f t="shared" si="79"/>
        <v>899</v>
      </c>
      <c r="J835" s="136" cm="1">
        <f t="array" ref="J835">MAX(IF($H$3:$H$4000=$H835,$I$3:$I$4000))</f>
        <v>899</v>
      </c>
      <c r="K835" s="2" t="str">
        <v>GBR</v>
      </c>
      <c r="L835" t="str">
        <v>Oliver GRAHAM</v>
      </c>
      <c r="M835" s="94" t="str">
        <v>hammer-throw</v>
      </c>
      <c r="N835" s="94">
        <v>37027</v>
      </c>
      <c r="O835" s="94" t="str">
        <f t="shared" si="80"/>
        <v>Oliver GRAHAMhammer-throw</v>
      </c>
      <c r="P835" s="2">
        <f t="shared" si="81"/>
        <v>938</v>
      </c>
      <c r="Q835" s="79">
        <f t="shared" si="82"/>
        <v>53</v>
      </c>
      <c r="R835" s="79" t="str">
        <f t="shared" si="83"/>
        <v/>
      </c>
    </row>
    <row r="836" spans="1:18" x14ac:dyDescent="0.2">
      <c r="A836" t="s">
        <v>1176</v>
      </c>
      <c r="B836" t="s">
        <v>3652</v>
      </c>
      <c r="C836" s="5" t="s">
        <v>30</v>
      </c>
      <c r="D836" s="5">
        <v>34710</v>
      </c>
      <c r="E836">
        <v>1149</v>
      </c>
      <c r="F836" s="5">
        <v>44330</v>
      </c>
      <c r="G836" s="2">
        <v>47</v>
      </c>
      <c r="H836" s="2" t="str">
        <f t="shared" ref="H836:H872" si="84">B836&amp;C836</f>
        <v>Benjamin FLANAGAN10000m</v>
      </c>
      <c r="I836" s="2">
        <f t="shared" ref="I836:I872" si="85">E836</f>
        <v>1149</v>
      </c>
      <c r="J836" s="136" cm="1">
        <f t="array" ref="J836">MAX(IF($H$3:$H$4000=$H836,$I$3:$I$4000))</f>
        <v>1149</v>
      </c>
      <c r="K836" s="2" t="str">
        <v>GBR</v>
      </c>
      <c r="L836" t="str">
        <v>George DUGGAN</v>
      </c>
      <c r="M836" s="94" t="str">
        <v>1500m</v>
      </c>
      <c r="N836" s="94">
        <v>35309</v>
      </c>
      <c r="O836" s="94" t="str">
        <f t="shared" ref="O836:O899" si="86">L836&amp;M836</f>
        <v>George DUGGAN1500m</v>
      </c>
      <c r="P836" s="2">
        <f t="shared" ref="P836:P899" si="87">VLOOKUP(L836&amp;M836,$H$3:$J$3881,3,FALSE)</f>
        <v>1027</v>
      </c>
      <c r="Q836" s="79">
        <f t="shared" ref="Q836:Q899" si="88">COUNTIFS($M$3:$M$3165,M836,$P$3:$P$3165,"&gt;"&amp;P836)+1</f>
        <v>161</v>
      </c>
      <c r="R836" s="79" t="str">
        <f t="shared" ref="R836:R899" si="89">IFERROR(IF(K836="AUS",COUNTIFS($K$3:$K$3165,"AUS",$M$3:$M$3165,M836,$P$3:$P$3165,"&gt;"&amp;P836)+1,""),"")</f>
        <v/>
      </c>
    </row>
    <row r="837" spans="1:18" x14ac:dyDescent="0.2">
      <c r="A837" t="s">
        <v>1176</v>
      </c>
      <c r="B837" t="s">
        <v>3334</v>
      </c>
      <c r="C837" t="s">
        <v>36</v>
      </c>
      <c r="D837" s="5">
        <v>35086</v>
      </c>
      <c r="E837">
        <v>1048</v>
      </c>
      <c r="F837" s="5">
        <v>44330</v>
      </c>
      <c r="G837" s="2">
        <v>13</v>
      </c>
      <c r="H837" s="2" t="str">
        <f t="shared" si="84"/>
        <v>Pierce LEPAGEpole-vault</v>
      </c>
      <c r="I837" s="2">
        <f t="shared" si="85"/>
        <v>1048</v>
      </c>
      <c r="J837" s="136" cm="1">
        <f t="array" ref="J837">MAX(IF($H$3:$H$4000=$H837,$I$3:$I$4000))</f>
        <v>1048</v>
      </c>
      <c r="K837" s="2" t="str">
        <v>GBR</v>
      </c>
      <c r="L837" t="str">
        <v>Michael WARD</v>
      </c>
      <c r="M837" s="94" t="str">
        <v>5000m</v>
      </c>
      <c r="N837" s="94">
        <v>34678</v>
      </c>
      <c r="O837" s="94" t="str">
        <f t="shared" si="86"/>
        <v>Michael WARD5000m</v>
      </c>
      <c r="P837" s="2">
        <f t="shared" si="87"/>
        <v>1007</v>
      </c>
      <c r="Q837" s="79">
        <f t="shared" si="88"/>
        <v>148</v>
      </c>
      <c r="R837" s="79" t="str">
        <f t="shared" si="89"/>
        <v/>
      </c>
    </row>
    <row r="838" spans="1:18" x14ac:dyDescent="0.2">
      <c r="A838" t="s">
        <v>1176</v>
      </c>
      <c r="B838" t="s">
        <v>4293</v>
      </c>
      <c r="C838" t="s">
        <v>41</v>
      </c>
      <c r="D838" s="5">
        <v>1999</v>
      </c>
      <c r="E838">
        <v>993</v>
      </c>
      <c r="F838" s="5">
        <v>44330</v>
      </c>
      <c r="G838" s="2">
        <v>55</v>
      </c>
      <c r="H838" s="2" t="str">
        <f t="shared" si="84"/>
        <v>Joshua MATHERjavelin-throw</v>
      </c>
      <c r="I838" s="2">
        <f t="shared" si="85"/>
        <v>993</v>
      </c>
      <c r="J838" s="136" cm="1">
        <f t="array" ref="J838">MAX(IF($H$3:$H$4000=$H838,$I$3:$I$4000))</f>
        <v>993</v>
      </c>
      <c r="K838" s="2" t="str">
        <v>GBR</v>
      </c>
      <c r="L838" t="str">
        <v>James WEST</v>
      </c>
      <c r="M838" s="94" t="str">
        <v>5000m</v>
      </c>
      <c r="N838" s="94">
        <v>35094</v>
      </c>
      <c r="O838" s="94" t="str">
        <f t="shared" si="86"/>
        <v>James WEST5000m</v>
      </c>
      <c r="P838" s="2">
        <f t="shared" si="87"/>
        <v>985</v>
      </c>
      <c r="Q838" s="79">
        <f t="shared" si="88"/>
        <v>170</v>
      </c>
      <c r="R838" s="79" t="str">
        <f t="shared" si="89"/>
        <v/>
      </c>
    </row>
    <row r="839" spans="1:18" x14ac:dyDescent="0.2">
      <c r="A839" t="s">
        <v>1176</v>
      </c>
      <c r="B839" t="s">
        <v>4550</v>
      </c>
      <c r="C839" t="s">
        <v>44</v>
      </c>
      <c r="D839" s="5">
        <v>34830</v>
      </c>
      <c r="E839">
        <v>976</v>
      </c>
      <c r="F839" s="5">
        <v>44330</v>
      </c>
      <c r="G839" s="2">
        <v>32</v>
      </c>
      <c r="H839" s="2" t="str">
        <f t="shared" si="84"/>
        <v>Rostam TURNERdecathlon</v>
      </c>
      <c r="I839" s="2">
        <f t="shared" si="85"/>
        <v>976</v>
      </c>
      <c r="J839" s="136" cm="1">
        <f t="array" ref="J839">MAX(IF($H$3:$H$4000=$H839,$I$3:$I$4000))</f>
        <v>976</v>
      </c>
      <c r="K839" s="2" t="str">
        <v>GBR</v>
      </c>
      <c r="L839" t="str">
        <v>Cameron CORBISHLEY</v>
      </c>
      <c r="M839" s="94" t="str">
        <v>20km-race-walking</v>
      </c>
      <c r="N839" s="94">
        <v>35520</v>
      </c>
      <c r="O839" s="94" t="str">
        <f t="shared" si="86"/>
        <v>Cameron CORBISHLEY20km-race-walking</v>
      </c>
      <c r="P839" s="2">
        <f t="shared" si="87"/>
        <v>1040</v>
      </c>
      <c r="Q839" s="79">
        <f t="shared" si="88"/>
        <v>15</v>
      </c>
      <c r="R839" s="79" t="str">
        <f t="shared" si="89"/>
        <v/>
      </c>
    </row>
    <row r="840" spans="1:18" x14ac:dyDescent="0.2">
      <c r="A840" t="s">
        <v>1176</v>
      </c>
      <c r="B840" t="s">
        <v>4310</v>
      </c>
      <c r="C840" t="s">
        <v>41</v>
      </c>
      <c r="D840" s="5">
        <v>37307</v>
      </c>
      <c r="E840">
        <v>957</v>
      </c>
      <c r="F840" s="5">
        <v>44329</v>
      </c>
      <c r="G840" s="2">
        <v>80</v>
      </c>
      <c r="H840" s="2" t="str">
        <f t="shared" si="84"/>
        <v>Callan SALDUTTOjavelin-throw</v>
      </c>
      <c r="I840" s="2">
        <f t="shared" si="85"/>
        <v>957</v>
      </c>
      <c r="J840" s="136" cm="1">
        <f t="array" ref="J840">MAX(IF($H$3:$H$4000=$H840,$I$3:$I$4000))</f>
        <v>957</v>
      </c>
      <c r="K840" s="2" t="str">
        <v>GBR</v>
      </c>
      <c r="L840" t="str">
        <v>Guy THOMAS</v>
      </c>
      <c r="M840" s="94" t="str">
        <v>20km-race-walking</v>
      </c>
      <c r="N840" s="94">
        <v>35612</v>
      </c>
      <c r="O840" s="94" t="str">
        <f t="shared" si="86"/>
        <v>Guy THOMAS20km-race-walking</v>
      </c>
      <c r="P840" s="2">
        <f t="shared" si="87"/>
        <v>958</v>
      </c>
      <c r="Q840" s="79">
        <f t="shared" si="88"/>
        <v>34</v>
      </c>
      <c r="R840" s="79" t="str">
        <f t="shared" si="89"/>
        <v/>
      </c>
    </row>
    <row r="841" spans="1:18" x14ac:dyDescent="0.2">
      <c r="A841" t="s">
        <v>1176</v>
      </c>
      <c r="B841" t="s">
        <v>3504</v>
      </c>
      <c r="C841" s="5" t="s">
        <v>28</v>
      </c>
      <c r="D841" s="5">
        <v>35265</v>
      </c>
      <c r="E841">
        <v>1197</v>
      </c>
      <c r="F841" s="5">
        <v>44325</v>
      </c>
      <c r="G841" s="2">
        <v>11</v>
      </c>
      <c r="H841" s="2" t="str">
        <f t="shared" si="84"/>
        <v>Justyn KNIGHT1500m</v>
      </c>
      <c r="I841" s="2">
        <f t="shared" si="85"/>
        <v>1197</v>
      </c>
      <c r="J841" s="136" cm="1">
        <f t="array" ref="J841">MAX(IF($H$3:$H$4000=$H841,$I$3:$I$4000))</f>
        <v>1197</v>
      </c>
      <c r="K841" s="2" t="str">
        <v>GBR</v>
      </c>
      <c r="L841" t="str">
        <v>George WILKINSON</v>
      </c>
      <c r="M841" s="94" t="str">
        <v>20km-race-walking</v>
      </c>
      <c r="N841" s="94">
        <v>37371</v>
      </c>
      <c r="O841" s="94" t="str">
        <f t="shared" si="86"/>
        <v>George WILKINSON20km-race-walking</v>
      </c>
      <c r="P841" s="2">
        <f t="shared" si="87"/>
        <v>930</v>
      </c>
      <c r="Q841" s="79">
        <f t="shared" si="88"/>
        <v>41</v>
      </c>
      <c r="R841" s="79" t="str">
        <f t="shared" si="89"/>
        <v/>
      </c>
    </row>
    <row r="842" spans="1:18" x14ac:dyDescent="0.2">
      <c r="A842" t="s">
        <v>1176</v>
      </c>
      <c r="B842" t="s">
        <v>3301</v>
      </c>
      <c r="C842" s="5" t="s">
        <v>2</v>
      </c>
      <c r="D842" s="5">
        <v>33703</v>
      </c>
      <c r="E842">
        <v>1138</v>
      </c>
      <c r="F842" s="5">
        <v>44324</v>
      </c>
      <c r="G842" s="2">
        <v>55</v>
      </c>
      <c r="H842" s="2" t="str">
        <f t="shared" si="84"/>
        <v>Brendon RODNEY100m</v>
      </c>
      <c r="I842" s="2">
        <f t="shared" si="85"/>
        <v>1138</v>
      </c>
      <c r="J842" s="136" cm="1">
        <f t="array" ref="J842">MAX(IF($H$3:$H$4000=$H842,$I$3:$I$4000))</f>
        <v>1138</v>
      </c>
      <c r="K842" s="2" t="str">
        <v>GBR</v>
      </c>
      <c r="L842" t="str">
        <v>Matthew HUDSON-SMITH</v>
      </c>
      <c r="M842" s="94" t="str">
        <v>200m</v>
      </c>
      <c r="N842" s="94">
        <v>34633</v>
      </c>
      <c r="O842" s="94" t="str">
        <f t="shared" si="86"/>
        <v>Matthew HUDSON-SMITH200m</v>
      </c>
      <c r="P842" s="2">
        <f t="shared" si="87"/>
        <v>1072</v>
      </c>
      <c r="Q842" s="79">
        <f t="shared" si="88"/>
        <v>126</v>
      </c>
      <c r="R842" s="79" t="str">
        <f t="shared" si="89"/>
        <v/>
      </c>
    </row>
    <row r="843" spans="1:18" x14ac:dyDescent="0.2">
      <c r="A843" t="s">
        <v>1176</v>
      </c>
      <c r="B843" t="s">
        <v>3766</v>
      </c>
      <c r="C843" t="s">
        <v>31</v>
      </c>
      <c r="D843" s="5">
        <v>33969</v>
      </c>
      <c r="E843">
        <v>1097</v>
      </c>
      <c r="F843" s="5">
        <v>44323</v>
      </c>
      <c r="G843" s="2">
        <v>36</v>
      </c>
      <c r="H843" s="2" t="str">
        <f t="shared" si="84"/>
        <v>Johnathan CABRAL110mh</v>
      </c>
      <c r="I843" s="2">
        <f t="shared" si="85"/>
        <v>1097</v>
      </c>
      <c r="J843" s="136" cm="1">
        <f t="array" ref="J843">MAX(IF($H$3:$H$4000=$H843,$I$3:$I$4000))</f>
        <v>1097</v>
      </c>
      <c r="K843" s="2" t="str">
        <v>GBR</v>
      </c>
      <c r="L843" t="str">
        <v>Praise OLATOKE</v>
      </c>
      <c r="M843" s="94" t="str">
        <v>200m</v>
      </c>
      <c r="N843" s="94">
        <v>36700</v>
      </c>
      <c r="O843" s="94" t="str">
        <f t="shared" si="86"/>
        <v>Praise OLATOKE200m</v>
      </c>
      <c r="P843" s="2">
        <f t="shared" si="87"/>
        <v>1060</v>
      </c>
      <c r="Q843" s="79">
        <f t="shared" si="88"/>
        <v>135</v>
      </c>
      <c r="R843" s="79" t="str">
        <f t="shared" si="89"/>
        <v/>
      </c>
    </row>
    <row r="844" spans="1:18" x14ac:dyDescent="0.2">
      <c r="A844" t="s">
        <v>1176</v>
      </c>
      <c r="B844" t="s">
        <v>3799</v>
      </c>
      <c r="C844" t="s">
        <v>31</v>
      </c>
      <c r="D844" s="5">
        <v>35481</v>
      </c>
      <c r="E844">
        <v>1021</v>
      </c>
      <c r="F844" s="5">
        <v>44323</v>
      </c>
      <c r="G844" s="2">
        <v>80</v>
      </c>
      <c r="H844" s="2" t="str">
        <f t="shared" si="84"/>
        <v>Ashton COLAIRE110mh</v>
      </c>
      <c r="I844" s="2">
        <f t="shared" si="85"/>
        <v>1021</v>
      </c>
      <c r="J844" s="136" cm="1">
        <f t="array" ref="J844">MAX(IF($H$3:$H$4000=$H844,$I$3:$I$4000))</f>
        <v>1021</v>
      </c>
      <c r="K844" s="2" t="str">
        <v>GBR</v>
      </c>
      <c r="L844" t="str">
        <v>Tom PARKER</v>
      </c>
      <c r="M844" s="94" t="str">
        <v>hammer-throw</v>
      </c>
      <c r="N844" s="94">
        <v>34614</v>
      </c>
      <c r="O844" s="94" t="str">
        <f t="shared" si="86"/>
        <v>Tom PARKERhammer-throw</v>
      </c>
      <c r="P844" s="2">
        <f t="shared" si="87"/>
        <v>1012</v>
      </c>
      <c r="Q844" s="79">
        <f t="shared" si="88"/>
        <v>24</v>
      </c>
      <c r="R844" s="79" t="str">
        <f t="shared" si="89"/>
        <v/>
      </c>
    </row>
    <row r="845" spans="1:18" x14ac:dyDescent="0.2">
      <c r="A845" t="s">
        <v>1176</v>
      </c>
      <c r="B845" t="s">
        <v>4202</v>
      </c>
      <c r="C845" s="5" t="s">
        <v>42</v>
      </c>
      <c r="D845" s="5">
        <v>36554</v>
      </c>
      <c r="E845">
        <v>1071</v>
      </c>
      <c r="F845" s="5">
        <v>44318</v>
      </c>
      <c r="G845" s="2">
        <v>10</v>
      </c>
      <c r="H845" s="2" t="str">
        <f t="shared" si="84"/>
        <v>Rowan HAMILTONhammer-throw</v>
      </c>
      <c r="I845" s="2">
        <f t="shared" si="85"/>
        <v>1071</v>
      </c>
      <c r="J845" s="136" cm="1">
        <f t="array" ref="J845">MAX(IF($H$3:$H$4000=$H845,$I$3:$I$4000))</f>
        <v>1082</v>
      </c>
      <c r="K845" s="2" t="str">
        <v>GBR</v>
      </c>
      <c r="L845" t="str">
        <v>Jack PHIPPS</v>
      </c>
      <c r="M845" s="94" t="str">
        <v>pole-vault</v>
      </c>
      <c r="N845" s="94">
        <v>34426</v>
      </c>
      <c r="O845" s="94" t="str">
        <f t="shared" si="86"/>
        <v>Jack PHIPPSpole-vault</v>
      </c>
      <c r="P845" s="2">
        <f t="shared" si="87"/>
        <v>1029</v>
      </c>
      <c r="Q845" s="79">
        <f t="shared" si="88"/>
        <v>25</v>
      </c>
      <c r="R845" s="79" t="str">
        <f t="shared" si="89"/>
        <v/>
      </c>
    </row>
    <row r="846" spans="1:18" x14ac:dyDescent="0.2">
      <c r="A846" t="s">
        <v>1176</v>
      </c>
      <c r="B846" t="s">
        <v>3292</v>
      </c>
      <c r="C846" s="5" t="s">
        <v>2</v>
      </c>
      <c r="D846" s="5">
        <v>33678</v>
      </c>
      <c r="E846">
        <v>1148</v>
      </c>
      <c r="F846" s="5">
        <v>44317</v>
      </c>
      <c r="G846" s="2">
        <v>45</v>
      </c>
      <c r="H846" s="2" t="str">
        <f t="shared" si="84"/>
        <v>Bismark BOATENG100m</v>
      </c>
      <c r="I846" s="2">
        <f t="shared" si="85"/>
        <v>1148</v>
      </c>
      <c r="J846" s="136" cm="1">
        <f t="array" ref="J846">MAX(IF($H$3:$H$4000=$H846,$I$3:$I$4000))</f>
        <v>1148</v>
      </c>
      <c r="K846" s="2" t="str">
        <v>GBR</v>
      </c>
      <c r="L846" t="str">
        <v>Karran KAPUR-WALTON</v>
      </c>
      <c r="M846" s="94" t="str">
        <v>pole-vault</v>
      </c>
      <c r="N846" s="94">
        <v>0</v>
      </c>
      <c r="O846" s="94" t="str">
        <f t="shared" si="86"/>
        <v>Karran KAPUR-WALTONpole-vault</v>
      </c>
      <c r="P846" s="2">
        <f t="shared" si="87"/>
        <v>902</v>
      </c>
      <c r="Q846" s="79">
        <f t="shared" si="88"/>
        <v>104</v>
      </c>
      <c r="R846" s="79" t="str">
        <f t="shared" si="89"/>
        <v/>
      </c>
    </row>
    <row r="847" spans="1:18" x14ac:dyDescent="0.2">
      <c r="A847" t="s">
        <v>1176</v>
      </c>
      <c r="B847" t="s">
        <v>3400</v>
      </c>
      <c r="C847" s="5" t="s">
        <v>26</v>
      </c>
      <c r="D847" s="5">
        <v>33176</v>
      </c>
      <c r="E847">
        <v>1128</v>
      </c>
      <c r="F847" s="5">
        <v>44317</v>
      </c>
      <c r="G847" s="2">
        <v>41</v>
      </c>
      <c r="H847" s="2" t="str">
        <f t="shared" si="84"/>
        <v>Philip OSEI400m</v>
      </c>
      <c r="I847" s="2">
        <f t="shared" si="85"/>
        <v>1128</v>
      </c>
      <c r="J847" s="136" cm="1">
        <f t="array" ref="J847">MAX(IF($H$3:$H$4000=$H847,$I$3:$I$4000))</f>
        <v>1128</v>
      </c>
      <c r="K847" s="2" t="str">
        <v>GBR</v>
      </c>
      <c r="L847" t="str">
        <v>Mark MELLOR</v>
      </c>
      <c r="M847" s="94" t="str">
        <v>pole-vault</v>
      </c>
      <c r="N847" s="94">
        <v>44612</v>
      </c>
      <c r="O847" s="94" t="str">
        <f t="shared" si="86"/>
        <v>Mark MELLORpole-vault</v>
      </c>
      <c r="P847" s="2">
        <f t="shared" si="87"/>
        <v>902</v>
      </c>
      <c r="Q847" s="79">
        <f t="shared" si="88"/>
        <v>104</v>
      </c>
      <c r="R847" s="79" t="str">
        <f t="shared" si="89"/>
        <v/>
      </c>
    </row>
    <row r="848" spans="1:18" x14ac:dyDescent="0.2">
      <c r="A848" t="s">
        <v>1176</v>
      </c>
      <c r="B848" s="5" t="s">
        <v>3615</v>
      </c>
      <c r="C848" s="5" t="s">
        <v>34</v>
      </c>
      <c r="D848" s="5">
        <v>1997</v>
      </c>
      <c r="E848">
        <v>1030</v>
      </c>
      <c r="F848" s="5">
        <v>44317</v>
      </c>
      <c r="G848" s="2">
        <v>83</v>
      </c>
      <c r="H848" s="2" t="str">
        <f t="shared" si="84"/>
        <v>Jonathan BESSELINK3000msc</v>
      </c>
      <c r="I848" s="2">
        <f t="shared" si="85"/>
        <v>1030</v>
      </c>
      <c r="J848" s="136" cm="1">
        <f t="array" ref="J848">MAX(IF($H$3:$H$4000=$H848,$I$3:$I$4000))</f>
        <v>1030</v>
      </c>
      <c r="K848" s="2" t="str">
        <v>GBR</v>
      </c>
      <c r="L848" t="str">
        <v>Jack HARRIS</v>
      </c>
      <c r="M848" s="94" t="str">
        <v>pole-vault</v>
      </c>
      <c r="N848" s="94">
        <v>37109</v>
      </c>
      <c r="O848" s="94" t="str">
        <f t="shared" si="86"/>
        <v>Jack HARRISpole-vault</v>
      </c>
      <c r="P848" s="2">
        <f t="shared" si="87"/>
        <v>862</v>
      </c>
      <c r="Q848" s="79">
        <f t="shared" si="88"/>
        <v>130</v>
      </c>
      <c r="R848" s="79" t="str">
        <f t="shared" si="89"/>
        <v/>
      </c>
    </row>
    <row r="849" spans="1:18" x14ac:dyDescent="0.2">
      <c r="A849" t="s">
        <v>1176</v>
      </c>
      <c r="B849" t="s">
        <v>3751</v>
      </c>
      <c r="C849" t="s">
        <v>31</v>
      </c>
      <c r="D849" s="5">
        <v>36080</v>
      </c>
      <c r="E849">
        <v>1145</v>
      </c>
      <c r="F849" s="5">
        <v>44317</v>
      </c>
      <c r="G849" s="2">
        <v>20</v>
      </c>
      <c r="H849" s="2" t="str">
        <f t="shared" si="84"/>
        <v>Joseph DANIELS110mh</v>
      </c>
      <c r="I849" s="2">
        <f t="shared" si="85"/>
        <v>1145</v>
      </c>
      <c r="J849" s="136" cm="1">
        <f t="array" ref="J849">MAX(IF($H$3:$H$4000=$H849,$I$3:$I$4000))</f>
        <v>1145</v>
      </c>
      <c r="K849" s="2" t="str">
        <v>GBR</v>
      </c>
      <c r="L849" t="str">
        <v>Oliver HERRING</v>
      </c>
      <c r="M849" s="94" t="str">
        <v>pole-vault</v>
      </c>
      <c r="N849" s="94">
        <v>0</v>
      </c>
      <c r="O849" s="94" t="str">
        <f t="shared" si="86"/>
        <v>Oliver HERRINGpole-vault</v>
      </c>
      <c r="P849" s="2">
        <f t="shared" si="87"/>
        <v>862</v>
      </c>
      <c r="Q849" s="79">
        <f t="shared" si="88"/>
        <v>130</v>
      </c>
      <c r="R849" s="79" t="str">
        <f t="shared" si="89"/>
        <v/>
      </c>
    </row>
    <row r="850" spans="1:18" x14ac:dyDescent="0.2">
      <c r="A850" t="s">
        <v>1176</v>
      </c>
      <c r="B850" t="s">
        <v>4112</v>
      </c>
      <c r="C850" s="5" t="s">
        <v>40</v>
      </c>
      <c r="D850" s="5">
        <v>1998</v>
      </c>
      <c r="E850">
        <v>945</v>
      </c>
      <c r="F850" s="5">
        <v>44317</v>
      </c>
      <c r="G850" s="2">
        <v>65</v>
      </c>
      <c r="H850" s="2" t="str">
        <f t="shared" si="84"/>
        <v>Tom NEDOWdiscus-throw</v>
      </c>
      <c r="I850" s="2">
        <f t="shared" si="85"/>
        <v>945</v>
      </c>
      <c r="J850" s="136" cm="1">
        <f t="array" ref="J850">MAX(IF($H$3:$H$4000=$H850,$I$3:$I$4000))</f>
        <v>945</v>
      </c>
      <c r="K850" s="2" t="str">
        <v>GBR</v>
      </c>
      <c r="L850" t="str">
        <v>Scott LINCOLN</v>
      </c>
      <c r="M850" s="94" t="str">
        <v>shot-put</v>
      </c>
      <c r="N850" s="94">
        <v>34096</v>
      </c>
      <c r="O850" s="94" t="str">
        <f t="shared" si="86"/>
        <v>Scott LINCOLNshot-put</v>
      </c>
      <c r="P850" s="2">
        <f t="shared" si="87"/>
        <v>1197</v>
      </c>
      <c r="Q850" s="79">
        <f t="shared" si="88"/>
        <v>5</v>
      </c>
      <c r="R850" s="79" t="str">
        <f t="shared" si="89"/>
        <v/>
      </c>
    </row>
    <row r="851" spans="1:18" x14ac:dyDescent="0.2">
      <c r="A851" t="s">
        <v>1176</v>
      </c>
      <c r="B851" t="s">
        <v>4137</v>
      </c>
      <c r="C851" t="s">
        <v>42</v>
      </c>
      <c r="D851" s="5">
        <v>1999</v>
      </c>
      <c r="E851">
        <v>861</v>
      </c>
      <c r="F851" s="5">
        <v>44316</v>
      </c>
      <c r="G851" s="2">
        <v>88</v>
      </c>
      <c r="H851" s="2" t="str">
        <f t="shared" si="84"/>
        <v>Johnny VANOShammer-throw</v>
      </c>
      <c r="I851" s="2">
        <f t="shared" si="85"/>
        <v>861</v>
      </c>
      <c r="J851" s="136" cm="1">
        <f t="array" ref="J851">MAX(IF($H$3:$H$4000=$H851,$I$3:$I$4000))</f>
        <v>877</v>
      </c>
      <c r="K851" s="2" t="str">
        <v>GBR</v>
      </c>
      <c r="L851" t="str">
        <v>Chris BENNETT</v>
      </c>
      <c r="M851" s="94" t="str">
        <v>hammer-throw</v>
      </c>
      <c r="N851" s="94">
        <v>32859</v>
      </c>
      <c r="O851" s="94" t="str">
        <f t="shared" si="86"/>
        <v>Chris BENNETThammer-throw</v>
      </c>
      <c r="P851" s="2">
        <f t="shared" si="87"/>
        <v>1137</v>
      </c>
      <c r="Q851" s="79">
        <f t="shared" si="88"/>
        <v>3</v>
      </c>
      <c r="R851" s="79" t="str">
        <f t="shared" si="89"/>
        <v/>
      </c>
    </row>
    <row r="852" spans="1:18" x14ac:dyDescent="0.2">
      <c r="A852" t="s">
        <v>1176</v>
      </c>
      <c r="B852" t="s">
        <v>4157</v>
      </c>
      <c r="C852" s="5" t="s">
        <v>39</v>
      </c>
      <c r="D852" s="5">
        <v>36797</v>
      </c>
      <c r="E852">
        <v>980</v>
      </c>
      <c r="F852" s="5">
        <v>44310</v>
      </c>
      <c r="G852" s="2">
        <v>39</v>
      </c>
      <c r="H852" s="2" t="str">
        <f t="shared" si="84"/>
        <v>Dennis ADUshot-put</v>
      </c>
      <c r="I852" s="2">
        <f t="shared" si="85"/>
        <v>980</v>
      </c>
      <c r="J852" s="136" cm="1">
        <f t="array" ref="J852">MAX(IF($H$3:$H$4000=$H852,$I$3:$I$4000))</f>
        <v>980</v>
      </c>
      <c r="K852" s="2" t="str">
        <v>GBR</v>
      </c>
      <c r="L852" t="str">
        <v>Patrick DEVER</v>
      </c>
      <c r="M852" s="94" t="str">
        <v>10000m</v>
      </c>
      <c r="N852" s="94">
        <v>35313</v>
      </c>
      <c r="O852" s="94" t="str">
        <f t="shared" si="86"/>
        <v>Patrick DEVER10000m</v>
      </c>
      <c r="P852" s="2">
        <f t="shared" si="87"/>
        <v>1188</v>
      </c>
      <c r="Q852" s="79">
        <f t="shared" si="88"/>
        <v>16</v>
      </c>
      <c r="R852" s="79" t="str">
        <f t="shared" si="89"/>
        <v/>
      </c>
    </row>
    <row r="853" spans="1:18" x14ac:dyDescent="0.2">
      <c r="A853" t="s">
        <v>1176</v>
      </c>
      <c r="B853" t="s">
        <v>4207</v>
      </c>
      <c r="C853" s="5" t="s">
        <v>42</v>
      </c>
      <c r="D853" s="5">
        <v>37351</v>
      </c>
      <c r="E853">
        <v>1044</v>
      </c>
      <c r="F853" s="5">
        <v>44310</v>
      </c>
      <c r="G853" s="2">
        <v>15</v>
      </c>
      <c r="H853" s="2" t="str">
        <f t="shared" si="84"/>
        <v>Ethan KATZBERGhammer-throw</v>
      </c>
      <c r="I853" s="2">
        <f t="shared" si="85"/>
        <v>1044</v>
      </c>
      <c r="J853" s="136" cm="1">
        <f t="array" ref="J853">MAX(IF($H$3:$H$4000=$H853,$I$3:$I$4000))</f>
        <v>1044</v>
      </c>
      <c r="K853" s="2" t="str">
        <v>GBR</v>
      </c>
      <c r="L853" t="str">
        <v>Andrew BUTCHART</v>
      </c>
      <c r="M853" s="94" t="str">
        <v>10000m</v>
      </c>
      <c r="N853" s="94">
        <v>33525</v>
      </c>
      <c r="O853" s="94" t="str">
        <f t="shared" si="86"/>
        <v>Andrew BUTCHART10000m</v>
      </c>
      <c r="P853" s="2">
        <f t="shared" si="87"/>
        <v>1168</v>
      </c>
      <c r="Q853" s="79">
        <f t="shared" si="88"/>
        <v>33</v>
      </c>
      <c r="R853" s="79" t="str">
        <f t="shared" si="89"/>
        <v/>
      </c>
    </row>
    <row r="854" spans="1:18" x14ac:dyDescent="0.2">
      <c r="A854" t="s">
        <v>1176</v>
      </c>
      <c r="B854" t="s">
        <v>3521</v>
      </c>
      <c r="C854" t="s">
        <v>29</v>
      </c>
      <c r="D854" s="5">
        <v>36009</v>
      </c>
      <c r="E854">
        <v>1122</v>
      </c>
      <c r="F854" s="5">
        <v>44309</v>
      </c>
      <c r="G854" s="2">
        <v>54</v>
      </c>
      <c r="H854" s="2" t="str">
        <f t="shared" si="84"/>
        <v>Kieran LUMB5000m</v>
      </c>
      <c r="I854" s="2">
        <f t="shared" si="85"/>
        <v>1122</v>
      </c>
      <c r="J854" s="136" cm="1">
        <f t="array" ref="J854">MAX(IF($H$3:$H$4000=$H854,$I$3:$I$4000))</f>
        <v>1122</v>
      </c>
      <c r="K854" s="2" t="str">
        <v>GBR</v>
      </c>
      <c r="L854" t="str">
        <v>Zane DUQUEMIN</v>
      </c>
      <c r="M854" s="94" t="str">
        <v>discus-throw</v>
      </c>
      <c r="N854" s="94">
        <v>33504</v>
      </c>
      <c r="O854" s="94" t="str">
        <f t="shared" si="86"/>
        <v>Zane DUQUEMINdiscus-throw</v>
      </c>
      <c r="P854" s="2">
        <f t="shared" si="87"/>
        <v>1086</v>
      </c>
      <c r="Q854" s="79">
        <f t="shared" si="88"/>
        <v>18</v>
      </c>
      <c r="R854" s="79" t="str">
        <f t="shared" si="89"/>
        <v/>
      </c>
    </row>
    <row r="855" spans="1:18" x14ac:dyDescent="0.2">
      <c r="A855" t="s">
        <v>1176</v>
      </c>
      <c r="B855" t="s">
        <v>4283</v>
      </c>
      <c r="C855" s="5" t="s">
        <v>41</v>
      </c>
      <c r="D855" s="5">
        <v>32848</v>
      </c>
      <c r="E855">
        <v>1029</v>
      </c>
      <c r="F855" s="5">
        <v>44304</v>
      </c>
      <c r="G855" s="2">
        <v>37</v>
      </c>
      <c r="H855" s="2" t="str">
        <f t="shared" si="84"/>
        <v>Andy WHITEjavelin-throw</v>
      </c>
      <c r="I855" s="2">
        <f t="shared" si="85"/>
        <v>1029</v>
      </c>
      <c r="J855" s="136" cm="1">
        <f t="array" ref="J855">MAX(IF($H$3:$H$4000=$H855,$I$3:$I$4000))</f>
        <v>1029</v>
      </c>
      <c r="K855" s="2" t="str">
        <v>GBR</v>
      </c>
      <c r="L855" t="str">
        <v>Gregory THOMPSON</v>
      </c>
      <c r="M855" s="94" t="str">
        <v>discus-throw</v>
      </c>
      <c r="N855" s="94">
        <v>34459</v>
      </c>
      <c r="O855" s="94" t="str">
        <f t="shared" si="86"/>
        <v>Gregory THOMPSONdiscus-throw</v>
      </c>
      <c r="P855" s="2">
        <f t="shared" si="87"/>
        <v>1077</v>
      </c>
      <c r="Q855" s="79">
        <f t="shared" si="88"/>
        <v>19</v>
      </c>
      <c r="R855" s="79" t="str">
        <f t="shared" si="89"/>
        <v/>
      </c>
    </row>
    <row r="856" spans="1:18" x14ac:dyDescent="0.2">
      <c r="A856" t="s">
        <v>1176</v>
      </c>
      <c r="B856" t="s">
        <v>3292</v>
      </c>
      <c r="C856" s="5" t="s">
        <v>25</v>
      </c>
      <c r="D856" s="5">
        <v>33678</v>
      </c>
      <c r="E856">
        <v>1117</v>
      </c>
      <c r="F856" s="5">
        <v>44303</v>
      </c>
      <c r="G856" s="2">
        <v>55</v>
      </c>
      <c r="H856" s="2" t="str">
        <f t="shared" si="84"/>
        <v>Bismark BOATENG200m</v>
      </c>
      <c r="I856" s="2">
        <f t="shared" si="85"/>
        <v>1117</v>
      </c>
      <c r="J856" s="136" cm="1">
        <f t="array" ref="J856">MAX(IF($H$3:$H$4000=$H856,$I$3:$I$4000))</f>
        <v>1117</v>
      </c>
      <c r="K856" s="2" t="str">
        <v>GBR</v>
      </c>
      <c r="L856" t="str">
        <v>Nicholas PERCY</v>
      </c>
      <c r="M856" s="94" t="str">
        <v>discus-throw</v>
      </c>
      <c r="N856" s="94">
        <v>34673</v>
      </c>
      <c r="O856" s="94" t="str">
        <f t="shared" si="86"/>
        <v>Nicholas PERCYdiscus-throw</v>
      </c>
      <c r="P856" s="2">
        <f t="shared" si="87"/>
        <v>1120</v>
      </c>
      <c r="Q856" s="79">
        <f t="shared" si="88"/>
        <v>12</v>
      </c>
      <c r="R856" s="79" t="str">
        <f t="shared" si="89"/>
        <v/>
      </c>
    </row>
    <row r="857" spans="1:18" x14ac:dyDescent="0.2">
      <c r="A857" t="s">
        <v>1176</v>
      </c>
      <c r="B857" t="s">
        <v>3521</v>
      </c>
      <c r="C857" s="6" t="s">
        <v>28</v>
      </c>
      <c r="D857" s="5">
        <v>36009</v>
      </c>
      <c r="E857">
        <v>1131</v>
      </c>
      <c r="F857" s="5">
        <v>44303</v>
      </c>
      <c r="G857" s="2">
        <v>45</v>
      </c>
      <c r="H857" s="2" t="str">
        <f t="shared" si="84"/>
        <v>Kieran LUMB1500m</v>
      </c>
      <c r="I857" s="2">
        <f t="shared" si="85"/>
        <v>1131</v>
      </c>
      <c r="J857" s="136" cm="1">
        <f t="array" ref="J857">MAX(IF($H$3:$H$4000=$H857,$I$3:$I$4000))</f>
        <v>1131</v>
      </c>
      <c r="K857" s="2" t="str">
        <v>GBR</v>
      </c>
      <c r="L857" t="str">
        <v>Chukwuemeka OSAMMOR</v>
      </c>
      <c r="M857" s="94" t="str">
        <v>discus-throw</v>
      </c>
      <c r="N857" s="94">
        <v>37057</v>
      </c>
      <c r="O857" s="94" t="str">
        <f t="shared" si="86"/>
        <v>Chukwuemeka OSAMMORdiscus-throw</v>
      </c>
      <c r="P857" s="2">
        <f t="shared" si="87"/>
        <v>980</v>
      </c>
      <c r="Q857" s="79">
        <f t="shared" si="88"/>
        <v>50</v>
      </c>
      <c r="R857" s="79" t="str">
        <f t="shared" si="89"/>
        <v/>
      </c>
    </row>
    <row r="858" spans="1:18" x14ac:dyDescent="0.2">
      <c r="A858" t="s">
        <v>1176</v>
      </c>
      <c r="B858" t="s">
        <v>3274</v>
      </c>
      <c r="C858" s="5" t="s">
        <v>2</v>
      </c>
      <c r="D858" s="5">
        <v>33751</v>
      </c>
      <c r="E858">
        <v>1179</v>
      </c>
      <c r="F858" s="5">
        <v>44296</v>
      </c>
      <c r="G858" s="2">
        <v>23</v>
      </c>
      <c r="H858" s="2" t="str">
        <f t="shared" si="84"/>
        <v>Aaron BROWN100m</v>
      </c>
      <c r="I858" s="2">
        <f t="shared" si="85"/>
        <v>1179</v>
      </c>
      <c r="J858" s="136" cm="1">
        <f t="array" ref="J858">MAX(IF($H$3:$H$4000=$H858,$I$3:$I$4000))</f>
        <v>1179</v>
      </c>
      <c r="K858" s="2" t="str">
        <v>GBR</v>
      </c>
      <c r="L858" t="str">
        <v>Osian JONES</v>
      </c>
      <c r="M858" s="94" t="str">
        <v>hammer-throw</v>
      </c>
      <c r="N858" s="94">
        <v>34143</v>
      </c>
      <c r="O858" s="94" t="str">
        <f t="shared" si="86"/>
        <v>Osian JONEShammer-throw</v>
      </c>
      <c r="P858" s="2">
        <f t="shared" si="87"/>
        <v>1072</v>
      </c>
      <c r="Q858" s="79">
        <f t="shared" si="88"/>
        <v>10</v>
      </c>
      <c r="R858" s="79" t="str">
        <f t="shared" si="89"/>
        <v/>
      </c>
    </row>
    <row r="859" spans="1:18" x14ac:dyDescent="0.2">
      <c r="A859" t="s">
        <v>1176</v>
      </c>
      <c r="B859" t="s">
        <v>3625</v>
      </c>
      <c r="C859" s="5" t="s">
        <v>34</v>
      </c>
      <c r="D859" s="5">
        <v>36724</v>
      </c>
      <c r="E859">
        <v>1017</v>
      </c>
      <c r="F859" s="5">
        <v>44296</v>
      </c>
      <c r="G859" s="2">
        <v>96</v>
      </c>
      <c r="H859" s="2" t="str">
        <f t="shared" si="84"/>
        <v>Zachary WYATT3000msc</v>
      </c>
      <c r="I859" s="2">
        <f t="shared" si="85"/>
        <v>1017</v>
      </c>
      <c r="J859" s="136" cm="1">
        <f t="array" ref="J859">MAX(IF($H$3:$H$4000=$H859,$I$3:$I$4000))</f>
        <v>1017</v>
      </c>
      <c r="K859" s="2" t="str">
        <v>GBR</v>
      </c>
      <c r="L859" t="str">
        <v>Jac PALMER</v>
      </c>
      <c r="M859" s="94" t="str">
        <v>hammer-throw</v>
      </c>
      <c r="N859" s="94">
        <v>35137</v>
      </c>
      <c r="O859" s="94" t="str">
        <f t="shared" si="86"/>
        <v>Jac PALMERhammer-throw</v>
      </c>
      <c r="P859" s="2">
        <f t="shared" si="87"/>
        <v>1044</v>
      </c>
      <c r="Q859" s="79">
        <f t="shared" si="88"/>
        <v>16</v>
      </c>
      <c r="R859" s="79" t="str">
        <f t="shared" si="89"/>
        <v/>
      </c>
    </row>
    <row r="860" spans="1:18" x14ac:dyDescent="0.2">
      <c r="A860" t="s">
        <v>1176</v>
      </c>
      <c r="B860" t="s">
        <v>4145</v>
      </c>
      <c r="C860" s="5" t="s">
        <v>39</v>
      </c>
      <c r="D860" s="5">
        <v>33162</v>
      </c>
      <c r="E860">
        <v>1187</v>
      </c>
      <c r="F860" s="5">
        <v>44296</v>
      </c>
      <c r="G860" s="2">
        <v>8</v>
      </c>
      <c r="H860" s="2" t="str">
        <f t="shared" si="84"/>
        <v>Tim NEDOWshot-put</v>
      </c>
      <c r="I860" s="2">
        <f t="shared" si="85"/>
        <v>1187</v>
      </c>
      <c r="J860" s="136" cm="1">
        <f t="array" ref="J860">MAX(IF($H$3:$H$4000=$H860,$I$3:$I$4000))</f>
        <v>1187</v>
      </c>
      <c r="K860" s="2" t="str">
        <v>GBR</v>
      </c>
      <c r="L860" t="str">
        <v>Joe HARRIS</v>
      </c>
      <c r="M860" s="94" t="str">
        <v>javelin-throw</v>
      </c>
      <c r="N860" s="94">
        <v>35573</v>
      </c>
      <c r="O860" s="94" t="str">
        <f t="shared" si="86"/>
        <v>Joe HARRISjavelin-throw</v>
      </c>
      <c r="P860" s="2">
        <f t="shared" si="87"/>
        <v>1033</v>
      </c>
      <c r="Q860" s="79">
        <f t="shared" si="88"/>
        <v>40</v>
      </c>
      <c r="R860" s="79" t="str">
        <f t="shared" si="89"/>
        <v/>
      </c>
    </row>
    <row r="861" spans="1:18" x14ac:dyDescent="0.2">
      <c r="A861" t="s">
        <v>1176</v>
      </c>
      <c r="B861" t="s">
        <v>4562</v>
      </c>
      <c r="C861" t="s">
        <v>44</v>
      </c>
      <c r="D861" s="5">
        <v>35851</v>
      </c>
      <c r="E861">
        <v>894</v>
      </c>
      <c r="F861" s="5">
        <v>44296</v>
      </c>
      <c r="G861" s="2">
        <v>50</v>
      </c>
      <c r="H861" s="2" t="str">
        <f t="shared" si="84"/>
        <v>Ryan THOMSENdecathlon</v>
      </c>
      <c r="I861" s="2">
        <f t="shared" si="85"/>
        <v>894</v>
      </c>
      <c r="J861" s="136" cm="1">
        <f t="array" ref="J861">MAX(IF($H$3:$H$4000=$H861,$I$3:$I$4000))</f>
        <v>894</v>
      </c>
      <c r="K861" s="2" t="str">
        <v>GBR</v>
      </c>
      <c r="L861" t="str">
        <v>Daniel BAINBRIDGE</v>
      </c>
      <c r="M861" s="94" t="str">
        <v>javelin-throw</v>
      </c>
      <c r="N861" s="94">
        <v>36313</v>
      </c>
      <c r="O861" s="94" t="str">
        <f t="shared" si="86"/>
        <v>Daniel BAINBRIDGEjavelin-throw</v>
      </c>
      <c r="P861" s="2">
        <f t="shared" si="87"/>
        <v>1012</v>
      </c>
      <c r="Q861" s="79">
        <f t="shared" si="88"/>
        <v>54</v>
      </c>
      <c r="R861" s="79" t="str">
        <f t="shared" si="89"/>
        <v/>
      </c>
    </row>
    <row r="862" spans="1:18" x14ac:dyDescent="0.2">
      <c r="A862" t="s">
        <v>1176</v>
      </c>
      <c r="B862" t="s">
        <v>4119</v>
      </c>
      <c r="C862" s="5" t="s">
        <v>40</v>
      </c>
      <c r="D862" s="5">
        <v>35888</v>
      </c>
      <c r="E862">
        <v>922</v>
      </c>
      <c r="F862" s="5">
        <v>44295</v>
      </c>
      <c r="G862" s="2">
        <v>75</v>
      </c>
      <c r="H862" s="2" t="str">
        <f t="shared" si="84"/>
        <v>Joseph MAXWELLdiscus-throw</v>
      </c>
      <c r="I862" s="2">
        <f t="shared" si="85"/>
        <v>922</v>
      </c>
      <c r="J862" s="136" cm="1">
        <f t="array" ref="J862">MAX(IF($H$3:$H$4000=$H862,$I$3:$I$4000))</f>
        <v>922</v>
      </c>
      <c r="K862" s="2" t="str">
        <v>GBR</v>
      </c>
      <c r="L862" t="str">
        <v>Charles WHEELER</v>
      </c>
      <c r="M862" s="94" t="str">
        <v>5000m</v>
      </c>
      <c r="N862" s="94">
        <v>35980</v>
      </c>
      <c r="O862" s="94" t="str">
        <f t="shared" si="86"/>
        <v>Charles WHEELER5000m</v>
      </c>
      <c r="P862" s="2">
        <f t="shared" si="87"/>
        <v>1008</v>
      </c>
      <c r="Q862" s="79">
        <f t="shared" si="88"/>
        <v>146</v>
      </c>
      <c r="R862" s="79" t="str">
        <f t="shared" si="89"/>
        <v/>
      </c>
    </row>
    <row r="863" spans="1:18" x14ac:dyDescent="0.2">
      <c r="A863" t="s">
        <v>1176</v>
      </c>
      <c r="B863" t="s">
        <v>4119</v>
      </c>
      <c r="C863" s="5" t="s">
        <v>39</v>
      </c>
      <c r="D863" s="5">
        <v>35888</v>
      </c>
      <c r="E863">
        <v>1049</v>
      </c>
      <c r="F863" s="5">
        <v>44295</v>
      </c>
      <c r="G863" s="2">
        <v>23</v>
      </c>
      <c r="H863" s="2" t="str">
        <f t="shared" si="84"/>
        <v>Joseph MAXWELLshot-put</v>
      </c>
      <c r="I863" s="2">
        <f t="shared" si="85"/>
        <v>1049</v>
      </c>
      <c r="J863" s="136" cm="1">
        <f t="array" ref="J863">MAX(IF($H$3:$H$4000=$H863,$I$3:$I$4000))</f>
        <v>1049</v>
      </c>
      <c r="K863" s="2" t="str">
        <v>GBR</v>
      </c>
      <c r="L863" t="str">
        <v>Ethan BROWN</v>
      </c>
      <c r="M863" s="94" t="str">
        <v>400m</v>
      </c>
      <c r="N863" s="94">
        <v>37020</v>
      </c>
      <c r="O863" s="94" t="str">
        <f t="shared" si="86"/>
        <v>Ethan BROWN400m</v>
      </c>
      <c r="P863" s="2">
        <f t="shared" si="87"/>
        <v>1044</v>
      </c>
      <c r="Q863" s="79">
        <f t="shared" si="88"/>
        <v>153</v>
      </c>
      <c r="R863" s="79" t="str">
        <f t="shared" si="89"/>
        <v/>
      </c>
    </row>
    <row r="864" spans="1:18" x14ac:dyDescent="0.2">
      <c r="A864" t="s">
        <v>1176</v>
      </c>
      <c r="B864" t="s">
        <v>4070</v>
      </c>
      <c r="C864" s="5" t="s">
        <v>40</v>
      </c>
      <c r="D864" s="5">
        <v>34141</v>
      </c>
      <c r="E864">
        <v>1149</v>
      </c>
      <c r="F864" s="5">
        <v>44289</v>
      </c>
      <c r="G864" s="2">
        <v>6</v>
      </c>
      <c r="H864" s="2" t="str">
        <f t="shared" si="84"/>
        <v>Jordan YOUNGdiscus-throw</v>
      </c>
      <c r="I864" s="2">
        <f t="shared" si="85"/>
        <v>1149</v>
      </c>
      <c r="J864" s="136" cm="1">
        <f t="array" ref="J864">MAX(IF($H$3:$H$4000=$H864,$I$3:$I$4000))</f>
        <v>1149</v>
      </c>
      <c r="K864" s="2" t="str">
        <v>GBR</v>
      </c>
      <c r="L864" t="str">
        <v>Rory LEONARD</v>
      </c>
      <c r="M864" s="94" t="str">
        <v>5000m</v>
      </c>
      <c r="N864" s="94">
        <v>36935</v>
      </c>
      <c r="O864" s="94" t="str">
        <f t="shared" si="86"/>
        <v>Rory LEONARD5000m</v>
      </c>
      <c r="P864" s="2">
        <f t="shared" si="87"/>
        <v>1006</v>
      </c>
      <c r="Q864" s="79">
        <f t="shared" si="88"/>
        <v>150</v>
      </c>
      <c r="R864" s="79" t="str">
        <f t="shared" si="89"/>
        <v/>
      </c>
    </row>
    <row r="865" spans="1:18" x14ac:dyDescent="0.2">
      <c r="A865" t="s">
        <v>1176</v>
      </c>
      <c r="B865" t="s">
        <v>3342</v>
      </c>
      <c r="C865" s="5" t="s">
        <v>25</v>
      </c>
      <c r="D865" s="5">
        <v>34781</v>
      </c>
      <c r="E865">
        <v>1175</v>
      </c>
      <c r="F865" s="5">
        <v>44282</v>
      </c>
      <c r="G865" s="2">
        <v>19</v>
      </c>
      <c r="H865" s="2" t="str">
        <f t="shared" si="84"/>
        <v>Edrick FLOR√âAL JR200m</v>
      </c>
      <c r="I865" s="2">
        <f t="shared" si="85"/>
        <v>1175</v>
      </c>
      <c r="J865" s="136" cm="1">
        <f t="array" ref="J865">MAX(IF($H$3:$H$4000=$H865,$I$3:$I$4000))</f>
        <v>1175</v>
      </c>
      <c r="K865" s="2" t="str">
        <v>GBR</v>
      </c>
      <c r="L865" t="str">
        <v>Joshua GRIFFITHS</v>
      </c>
      <c r="M865" s="94" t="str">
        <v>marathon</v>
      </c>
      <c r="N865" s="94">
        <v>34276</v>
      </c>
      <c r="O865" s="94" t="str">
        <f t="shared" si="86"/>
        <v>Joshua GRIFFITHSmarathon</v>
      </c>
      <c r="P865" s="2">
        <f t="shared" si="87"/>
        <v>1136</v>
      </c>
      <c r="Q865" s="79">
        <f t="shared" si="88"/>
        <v>120</v>
      </c>
      <c r="R865" s="79" t="str">
        <f t="shared" si="89"/>
        <v/>
      </c>
    </row>
    <row r="866" spans="1:18" x14ac:dyDescent="0.2">
      <c r="A866" t="s">
        <v>1176</v>
      </c>
      <c r="B866" t="s">
        <v>3789</v>
      </c>
      <c r="C866" s="5" t="s">
        <v>31</v>
      </c>
      <c r="D866" s="5">
        <v>36603</v>
      </c>
      <c r="E866">
        <v>1043</v>
      </c>
      <c r="F866" s="5">
        <v>44282</v>
      </c>
      <c r="G866" s="2">
        <v>67</v>
      </c>
      <c r="H866" s="2" t="str">
        <f t="shared" si="84"/>
        <v>Liam MATHER110mh</v>
      </c>
      <c r="I866" s="2">
        <f t="shared" si="85"/>
        <v>1043</v>
      </c>
      <c r="J866" s="136" cm="1">
        <f t="array" ref="J866">MAX(IF($H$3:$H$4000=$H866,$I$3:$I$4000))</f>
        <v>1043</v>
      </c>
      <c r="K866" s="2" t="str">
        <v>GBR</v>
      </c>
      <c r="L866" t="str">
        <v>Mohamud AADAN</v>
      </c>
      <c r="M866" s="94" t="str">
        <v>marathon</v>
      </c>
      <c r="N866" s="94">
        <v>32874</v>
      </c>
      <c r="O866" s="94" t="str">
        <f t="shared" si="86"/>
        <v>Mohamud AADANmarathon</v>
      </c>
      <c r="P866" s="2">
        <f t="shared" si="87"/>
        <v>1117</v>
      </c>
      <c r="Q866" s="79">
        <f t="shared" si="88"/>
        <v>123</v>
      </c>
      <c r="R866" s="79" t="str">
        <f t="shared" si="89"/>
        <v/>
      </c>
    </row>
    <row r="867" spans="1:18" x14ac:dyDescent="0.2">
      <c r="A867" t="s">
        <v>1176</v>
      </c>
      <c r="B867" t="s">
        <v>3803</v>
      </c>
      <c r="C867" s="5" t="s">
        <v>31</v>
      </c>
      <c r="D867" s="5">
        <v>36703</v>
      </c>
      <c r="E867">
        <v>1016</v>
      </c>
      <c r="F867" s="5">
        <v>44282</v>
      </c>
      <c r="G867" s="2">
        <v>85</v>
      </c>
      <c r="H867" s="2" t="str">
        <f t="shared" si="84"/>
        <v>Payne WYLIE110mh</v>
      </c>
      <c r="I867" s="2">
        <f t="shared" si="85"/>
        <v>1016</v>
      </c>
      <c r="J867" s="136" cm="1">
        <f t="array" ref="J867">MAX(IF($H$3:$H$4000=$H867,$I$3:$I$4000))</f>
        <v>1016</v>
      </c>
      <c r="K867" s="2" t="str">
        <v>GBR</v>
      </c>
      <c r="L867" t="str">
        <v>Andrew DAVIES</v>
      </c>
      <c r="M867" s="94" t="str">
        <v>marathon</v>
      </c>
      <c r="N867" s="94">
        <v>29158</v>
      </c>
      <c r="O867" s="94" t="str">
        <f t="shared" si="86"/>
        <v>Andrew DAVIESmarathon</v>
      </c>
      <c r="P867" s="2">
        <f t="shared" si="87"/>
        <v>1089</v>
      </c>
      <c r="Q867" s="79">
        <f t="shared" si="88"/>
        <v>132</v>
      </c>
      <c r="R867" s="79" t="str">
        <f t="shared" si="89"/>
        <v/>
      </c>
    </row>
    <row r="868" spans="1:18" x14ac:dyDescent="0.2">
      <c r="A868" t="s">
        <v>1176</v>
      </c>
      <c r="B868" t="s">
        <v>4048</v>
      </c>
      <c r="C868" s="5" t="s">
        <v>36</v>
      </c>
      <c r="D868" s="5">
        <v>33339</v>
      </c>
      <c r="E868">
        <v>953</v>
      </c>
      <c r="F868" s="5">
        <v>44281</v>
      </c>
      <c r="G868" s="2">
        <v>59</v>
      </c>
      <c r="H868" s="2" t="str">
        <f t="shared" si="84"/>
        <v>Taylor EHRHARDTpole-vault</v>
      </c>
      <c r="I868" s="2">
        <f t="shared" si="85"/>
        <v>953</v>
      </c>
      <c r="J868" s="136" cm="1">
        <f t="array" ref="J868">MAX(IF($H$3:$H$4000=$H868,$I$3:$I$4000))</f>
        <v>953</v>
      </c>
      <c r="K868" s="2" t="str">
        <v>GBR</v>
      </c>
      <c r="L868" t="str">
        <v>Adam CLARKE</v>
      </c>
      <c r="M868" s="94" t="str">
        <v>marathon</v>
      </c>
      <c r="N868" s="94">
        <v>33331</v>
      </c>
      <c r="O868" s="94" t="str">
        <f t="shared" si="86"/>
        <v>Adam CLARKEmarathon</v>
      </c>
      <c r="P868" s="2">
        <f t="shared" si="87"/>
        <v>1069</v>
      </c>
      <c r="Q868" s="79">
        <f t="shared" si="88"/>
        <v>140</v>
      </c>
      <c r="R868" s="79" t="str">
        <f t="shared" si="89"/>
        <v/>
      </c>
    </row>
    <row r="869" spans="1:18" x14ac:dyDescent="0.2">
      <c r="A869" t="s">
        <v>1176</v>
      </c>
      <c r="B869" t="s">
        <v>4112</v>
      </c>
      <c r="C869" s="5" t="s">
        <v>39</v>
      </c>
      <c r="D869" s="5">
        <v>1998</v>
      </c>
      <c r="E869">
        <v>938</v>
      </c>
      <c r="F869" s="5">
        <v>44267</v>
      </c>
      <c r="G869" s="2">
        <v>76</v>
      </c>
      <c r="H869" s="2" t="str">
        <f t="shared" si="84"/>
        <v>Tom NEDOWshot-put</v>
      </c>
      <c r="I869" s="2">
        <f t="shared" si="85"/>
        <v>938</v>
      </c>
      <c r="J869" s="136" cm="1">
        <f t="array" ref="J869">MAX(IF($H$3:$H$4000=$H869,$I$3:$I$4000))</f>
        <v>938</v>
      </c>
      <c r="K869" s="2" t="str">
        <v>GBR</v>
      </c>
      <c r="L869" t="str">
        <v>Ross BRADEN</v>
      </c>
      <c r="M869" s="94" t="str">
        <v>marathon</v>
      </c>
      <c r="N869" s="94">
        <v>34137</v>
      </c>
      <c r="O869" s="94" t="str">
        <f t="shared" si="86"/>
        <v>Ross BRADENmarathon</v>
      </c>
      <c r="P869" s="2">
        <f t="shared" si="87"/>
        <v>1050</v>
      </c>
      <c r="Q869" s="79">
        <f t="shared" si="88"/>
        <v>149</v>
      </c>
      <c r="R869" s="79" t="str">
        <f t="shared" si="89"/>
        <v/>
      </c>
    </row>
    <row r="870" spans="1:18" x14ac:dyDescent="0.2">
      <c r="A870" t="s">
        <v>1192</v>
      </c>
      <c r="B870" t="s">
        <v>3749</v>
      </c>
      <c r="C870" t="s">
        <v>31</v>
      </c>
      <c r="D870" s="5">
        <v>36607</v>
      </c>
      <c r="E870">
        <v>1105</v>
      </c>
      <c r="F870" s="5">
        <v>44653</v>
      </c>
      <c r="G870" s="2">
        <v>13</v>
      </c>
      <c r="H870" s="2" t="str">
        <f t="shared" si="84"/>
        <v>Rasheem BROWN110mh</v>
      </c>
      <c r="I870" s="2">
        <f t="shared" si="85"/>
        <v>1105</v>
      </c>
      <c r="J870" s="136" cm="1">
        <f t="array" ref="J870">MAX(IF($H$3:$H$4000=$H870,$I$3:$I$4000))</f>
        <v>1149</v>
      </c>
      <c r="K870" s="2" t="str">
        <v>GBR</v>
      </c>
      <c r="L870" t="str">
        <v>Adam HAGUE</v>
      </c>
      <c r="M870" s="94" t="str">
        <v>pole-vault</v>
      </c>
      <c r="N870" s="94">
        <v>35671</v>
      </c>
      <c r="O870" s="94" t="str">
        <f t="shared" si="86"/>
        <v>Adam HAGUEpole-vault</v>
      </c>
      <c r="P870" s="2">
        <f t="shared" si="87"/>
        <v>1051</v>
      </c>
      <c r="Q870" s="79">
        <f t="shared" si="88"/>
        <v>15</v>
      </c>
      <c r="R870" s="79" t="str">
        <f t="shared" si="89"/>
        <v/>
      </c>
    </row>
    <row r="871" spans="1:18" x14ac:dyDescent="0.2">
      <c r="A871" t="s">
        <v>1192</v>
      </c>
      <c r="B871" t="s">
        <v>4628</v>
      </c>
      <c r="C871" s="5" t="s">
        <v>25</v>
      </c>
      <c r="D871" s="5">
        <v>38452</v>
      </c>
      <c r="E871">
        <v>1081</v>
      </c>
      <c r="F871" s="5">
        <v>44625</v>
      </c>
      <c r="G871" s="2">
        <v>30</v>
      </c>
      <c r="H871" s="2" t="str">
        <f t="shared" si="84"/>
        <v>Jaiden REID200m</v>
      </c>
      <c r="I871" s="2">
        <f t="shared" si="85"/>
        <v>1081</v>
      </c>
      <c r="J871" s="136" cm="1">
        <f t="array" ref="J871">MAX(IF($H$3:$H$4000=$H871,$I$3:$I$4000))</f>
        <v>1081</v>
      </c>
      <c r="K871" s="2" t="str">
        <v>GBR</v>
      </c>
      <c r="L871" t="str">
        <v>Rowan MAY</v>
      </c>
      <c r="M871" s="94" t="str">
        <v>pole-vault</v>
      </c>
      <c r="N871" s="94">
        <v>34923</v>
      </c>
      <c r="O871" s="94" t="str">
        <f t="shared" si="86"/>
        <v>Rowan MAYpole-vault</v>
      </c>
      <c r="P871" s="2">
        <f t="shared" si="87"/>
        <v>996</v>
      </c>
      <c r="Q871" s="79">
        <f t="shared" si="88"/>
        <v>41</v>
      </c>
      <c r="R871" s="79" t="str">
        <f t="shared" si="89"/>
        <v/>
      </c>
    </row>
    <row r="872" spans="1:18" x14ac:dyDescent="0.2">
      <c r="A872" t="s">
        <v>1192</v>
      </c>
      <c r="B872" t="s">
        <v>3332</v>
      </c>
      <c r="C872" s="5" t="s">
        <v>2</v>
      </c>
      <c r="D872" s="5">
        <v>32792</v>
      </c>
      <c r="E872">
        <v>1108</v>
      </c>
      <c r="F872" s="5">
        <v>44374</v>
      </c>
      <c r="G872" s="2">
        <v>90</v>
      </c>
      <c r="H872" s="2" t="str">
        <f t="shared" si="84"/>
        <v>Kemar HYMAN100m</v>
      </c>
      <c r="I872" s="2">
        <f t="shared" si="85"/>
        <v>1108</v>
      </c>
      <c r="J872" s="136" cm="1">
        <f t="array" ref="J872">MAX(IF($H$3:$H$4000=$H872,$I$3:$I$4000))</f>
        <v>1108</v>
      </c>
      <c r="K872" s="2" t="str">
        <v>GBR</v>
      </c>
      <c r="L872" t="str">
        <v>Reuben NAIRNE</v>
      </c>
      <c r="M872" s="94" t="str">
        <v>pole-vault</v>
      </c>
      <c r="N872" s="94">
        <v>37521</v>
      </c>
      <c r="O872" s="94" t="str">
        <f t="shared" si="86"/>
        <v>Reuben NAIRNEpole-vault</v>
      </c>
      <c r="P872" s="2">
        <f t="shared" si="87"/>
        <v>1007</v>
      </c>
      <c r="Q872" s="79">
        <f t="shared" si="88"/>
        <v>34</v>
      </c>
      <c r="R872" s="79" t="str">
        <f t="shared" si="89"/>
        <v/>
      </c>
    </row>
    <row r="873" spans="1:18" x14ac:dyDescent="0.2">
      <c r="A873" t="s">
        <v>1192</v>
      </c>
      <c r="B873" t="s">
        <v>3749</v>
      </c>
      <c r="C873" s="5" t="s">
        <v>31</v>
      </c>
      <c r="D873" s="5">
        <v>36607</v>
      </c>
      <c r="E873">
        <v>1149</v>
      </c>
      <c r="F873" s="5">
        <v>44374</v>
      </c>
      <c r="G873" s="2">
        <v>18</v>
      </c>
      <c r="H873" s="2" t="str">
        <f t="shared" ref="H873:H881" si="90">B873&amp;C873</f>
        <v>Rasheem BROWN110mh</v>
      </c>
      <c r="I873" s="2">
        <f t="shared" ref="I873:I881" si="91">E873</f>
        <v>1149</v>
      </c>
      <c r="J873" s="136" cm="1">
        <f t="array" ref="J873">MAX(IF($H$3:$H$4000=$H873,$I$3:$I$4000))</f>
        <v>1149</v>
      </c>
      <c r="K873" s="2" t="str">
        <v>GBR</v>
      </c>
      <c r="L873" t="str">
        <v>Thomas WALLEY</v>
      </c>
      <c r="M873" s="94" t="str">
        <v>pole-vault</v>
      </c>
      <c r="N873" s="94">
        <v>35872</v>
      </c>
      <c r="O873" s="94" t="str">
        <f t="shared" si="86"/>
        <v>Thomas WALLEYpole-vault</v>
      </c>
      <c r="P873" s="2">
        <f t="shared" si="87"/>
        <v>1021</v>
      </c>
      <c r="Q873" s="79">
        <f t="shared" si="88"/>
        <v>27</v>
      </c>
      <c r="R873" s="79" t="str">
        <f t="shared" si="89"/>
        <v/>
      </c>
    </row>
    <row r="874" spans="1:18" x14ac:dyDescent="0.2">
      <c r="A874" t="s">
        <v>1705</v>
      </c>
      <c r="B874" t="s">
        <v>4701</v>
      </c>
      <c r="C874" s="5" t="s">
        <v>40</v>
      </c>
      <c r="D874" s="5">
        <v>34097</v>
      </c>
      <c r="E874">
        <v>906</v>
      </c>
      <c r="F874" s="5">
        <v>44647</v>
      </c>
      <c r="G874" s="2">
        <v>50</v>
      </c>
      <c r="H874" s="2" t="str">
        <f t="shared" si="90"/>
        <v>Lucien WANGBAdiscus-throw</v>
      </c>
      <c r="I874" s="2">
        <f t="shared" si="91"/>
        <v>906</v>
      </c>
      <c r="J874" s="136" cm="1">
        <f t="array" ref="J874">MAX(IF($H$3:$H$4000=$H874,$I$3:$I$4000))</f>
        <v>906</v>
      </c>
      <c r="K874" s="2" t="str">
        <v>GBR</v>
      </c>
      <c r="L874" t="str">
        <v>Mark DRY</v>
      </c>
      <c r="M874" s="94" t="str">
        <v>hammer-throw</v>
      </c>
      <c r="N874" s="94">
        <v>32061</v>
      </c>
      <c r="O874" s="94" t="str">
        <f t="shared" si="86"/>
        <v>Mark DRYhammer-throw</v>
      </c>
      <c r="P874" s="2">
        <f t="shared" si="87"/>
        <v>1048</v>
      </c>
      <c r="Q874" s="79">
        <f t="shared" si="88"/>
        <v>13</v>
      </c>
      <c r="R874" s="79" t="str">
        <f t="shared" si="89"/>
        <v/>
      </c>
    </row>
    <row r="875" spans="1:18" x14ac:dyDescent="0.2">
      <c r="A875" t="s">
        <v>1705</v>
      </c>
      <c r="B875" t="s">
        <v>3915</v>
      </c>
      <c r="C875" s="5" t="s">
        <v>38</v>
      </c>
      <c r="D875" s="5">
        <v>34848</v>
      </c>
      <c r="E875">
        <v>981</v>
      </c>
      <c r="F875" s="5">
        <v>44645</v>
      </c>
      <c r="G875" s="2">
        <v>42</v>
      </c>
      <c r="H875" s="2" t="str">
        <f t="shared" si="90"/>
        <v>Raymond NKWEMY TCHOMFAtriple-jump</v>
      </c>
      <c r="I875" s="2">
        <f t="shared" si="91"/>
        <v>981</v>
      </c>
      <c r="J875" s="136" cm="1">
        <f t="array" ref="J875">MAX(IF($H$3:$H$4000=$H875,$I$3:$I$4000))</f>
        <v>1122</v>
      </c>
      <c r="K875" s="2" t="str">
        <v>GBR</v>
      </c>
      <c r="L875" t="str">
        <v>Tiarnan CRORKEN</v>
      </c>
      <c r="M875" s="94" t="str">
        <v>800m</v>
      </c>
      <c r="N875" s="94">
        <v>36324</v>
      </c>
      <c r="O875" s="94" t="str">
        <f t="shared" si="86"/>
        <v>Tiarnan CRORKEN800m</v>
      </c>
      <c r="P875" s="2">
        <f t="shared" si="87"/>
        <v>1121</v>
      </c>
      <c r="Q875" s="79">
        <f t="shared" si="88"/>
        <v>62</v>
      </c>
      <c r="R875" s="79" t="str">
        <f t="shared" si="89"/>
        <v/>
      </c>
    </row>
    <row r="876" spans="1:18" x14ac:dyDescent="0.2">
      <c r="A876" t="s">
        <v>1705</v>
      </c>
      <c r="B876" t="s">
        <v>4004</v>
      </c>
      <c r="C876" s="5" t="s">
        <v>38</v>
      </c>
      <c r="D876" s="5">
        <v>35323</v>
      </c>
      <c r="E876">
        <v>963</v>
      </c>
      <c r="F876" s="5">
        <v>44645</v>
      </c>
      <c r="G876" s="2">
        <v>55</v>
      </c>
      <c r="H876" s="2" t="str">
        <f t="shared" si="90"/>
        <v>Derrick GAMAtriple-jump</v>
      </c>
      <c r="I876" s="2">
        <f t="shared" si="91"/>
        <v>963</v>
      </c>
      <c r="J876" s="136" cm="1">
        <f t="array" ref="J876">MAX(IF($H$3:$H$4000=$H876,$I$3:$I$4000))</f>
        <v>1027</v>
      </c>
      <c r="K876" s="2" t="str">
        <v>GBR</v>
      </c>
      <c r="L876" t="str">
        <v>Matthew WIGELSWORTH</v>
      </c>
      <c r="M876" s="94" t="str">
        <v>800m</v>
      </c>
      <c r="N876" s="94">
        <v>35335</v>
      </c>
      <c r="O876" s="94" t="str">
        <f t="shared" si="86"/>
        <v>Matthew WIGELSWORTH800m</v>
      </c>
      <c r="P876" s="2">
        <f t="shared" si="87"/>
        <v>1027</v>
      </c>
      <c r="Q876" s="79">
        <f t="shared" si="88"/>
        <v>157</v>
      </c>
      <c r="R876" s="79" t="str">
        <f t="shared" si="89"/>
        <v/>
      </c>
    </row>
    <row r="877" spans="1:18" x14ac:dyDescent="0.2">
      <c r="A877" t="s">
        <v>1705</v>
      </c>
      <c r="B877" t="s">
        <v>5252</v>
      </c>
      <c r="C877" s="6" t="s">
        <v>38</v>
      </c>
      <c r="D877" s="5">
        <v>32342</v>
      </c>
      <c r="E877">
        <v>928</v>
      </c>
      <c r="F877" s="5">
        <v>44645</v>
      </c>
      <c r="G877" s="2">
        <v>65</v>
      </c>
      <c r="H877" s="2" t="str">
        <f t="shared" si="90"/>
        <v>Victoire KOBOBEtriple-jump</v>
      </c>
      <c r="I877" s="2">
        <f t="shared" si="91"/>
        <v>928</v>
      </c>
      <c r="J877" s="136" cm="1">
        <f t="array" ref="J877">MAX(IF($H$3:$H$4000=$H877,$I$3:$I$4000))</f>
        <v>928</v>
      </c>
      <c r="K877" s="2" t="str">
        <v>GBR</v>
      </c>
      <c r="L877" t="str">
        <v>Christopher SNOOK</v>
      </c>
      <c r="M877" s="94" t="str">
        <v>20km-race-walking</v>
      </c>
      <c r="N877" s="94">
        <v>36539</v>
      </c>
      <c r="O877" s="94" t="str">
        <f t="shared" si="86"/>
        <v>Christopher SNOOK20km-race-walking</v>
      </c>
      <c r="P877" s="2">
        <f t="shared" si="87"/>
        <v>984</v>
      </c>
      <c r="Q877" s="79">
        <f t="shared" si="88"/>
        <v>25</v>
      </c>
      <c r="R877" s="79" t="str">
        <f t="shared" si="89"/>
        <v/>
      </c>
    </row>
    <row r="878" spans="1:18" x14ac:dyDescent="0.2">
      <c r="A878" t="s">
        <v>1705</v>
      </c>
      <c r="B878" t="s">
        <v>5231</v>
      </c>
      <c r="C878" t="s">
        <v>37</v>
      </c>
      <c r="D878" s="5">
        <v>36181</v>
      </c>
      <c r="E878">
        <v>1021</v>
      </c>
      <c r="F878" s="5">
        <v>44644</v>
      </c>
      <c r="G878" s="2">
        <v>55</v>
      </c>
      <c r="H878" s="2" t="str">
        <f t="shared" si="90"/>
        <v>Leonard BOTIAlong-jump</v>
      </c>
      <c r="I878" s="2">
        <f t="shared" si="91"/>
        <v>1021</v>
      </c>
      <c r="J878" s="136" cm="1">
        <f t="array" ref="J878">MAX(IF($H$3:$H$4000=$H878,$I$3:$I$4000))</f>
        <v>1021</v>
      </c>
      <c r="K878" s="2" t="str">
        <v>GBR</v>
      </c>
      <c r="L878" t="str">
        <v>Jake WATSON</v>
      </c>
      <c r="M878" s="94" t="str">
        <v>pole-vault</v>
      </c>
      <c r="N878" s="94">
        <v>36879</v>
      </c>
      <c r="O878" s="94" t="str">
        <f t="shared" si="86"/>
        <v>Jake WATSONpole-vault</v>
      </c>
      <c r="P878" s="2">
        <f t="shared" si="87"/>
        <v>1010</v>
      </c>
      <c r="Q878" s="79">
        <f t="shared" si="88"/>
        <v>32</v>
      </c>
      <c r="R878" s="79" t="str">
        <f t="shared" si="89"/>
        <v/>
      </c>
    </row>
    <row r="879" spans="1:18" x14ac:dyDescent="0.2">
      <c r="A879" t="s">
        <v>1705</v>
      </c>
      <c r="B879" t="s">
        <v>5232</v>
      </c>
      <c r="C879" s="5" t="s">
        <v>37</v>
      </c>
      <c r="D879" s="5">
        <v>35796</v>
      </c>
      <c r="E879">
        <v>1016</v>
      </c>
      <c r="F879" s="5">
        <v>44644</v>
      </c>
      <c r="G879" s="2">
        <v>57</v>
      </c>
      <c r="H879" s="2" t="str">
        <f t="shared" si="90"/>
        <v>Appolinaire YINRAlong-jump</v>
      </c>
      <c r="I879" s="2">
        <f t="shared" si="91"/>
        <v>1016</v>
      </c>
      <c r="J879" s="136" cm="1">
        <f t="array" ref="J879">MAX(IF($H$3:$H$4000=$H879,$I$3:$I$4000))</f>
        <v>1103</v>
      </c>
      <c r="K879" s="2" t="str">
        <v>GBR</v>
      </c>
      <c r="L879" t="str">
        <v>Lazarus BENJAMIN</v>
      </c>
      <c r="M879" s="94" t="str">
        <v>pole-vault</v>
      </c>
      <c r="N879" s="94">
        <v>38005</v>
      </c>
      <c r="O879" s="94" t="str">
        <f t="shared" si="86"/>
        <v>Lazarus BENJAMINpole-vault</v>
      </c>
      <c r="P879" s="2">
        <f t="shared" si="87"/>
        <v>1010</v>
      </c>
      <c r="Q879" s="79">
        <f t="shared" si="88"/>
        <v>32</v>
      </c>
      <c r="R879" s="79" t="str">
        <f t="shared" si="89"/>
        <v/>
      </c>
    </row>
    <row r="880" spans="1:18" x14ac:dyDescent="0.2">
      <c r="A880" t="s">
        <v>1705</v>
      </c>
      <c r="B880" t="s">
        <v>3915</v>
      </c>
      <c r="C880" s="5" t="s">
        <v>37</v>
      </c>
      <c r="D880" s="5">
        <v>34848</v>
      </c>
      <c r="E880">
        <v>985</v>
      </c>
      <c r="F880" s="5">
        <v>44644</v>
      </c>
      <c r="G880" s="2">
        <v>79</v>
      </c>
      <c r="H880" s="2" t="str">
        <f t="shared" si="90"/>
        <v>Raymond NKWEMY TCHOMFAlong-jump</v>
      </c>
      <c r="I880" s="2">
        <f t="shared" si="91"/>
        <v>985</v>
      </c>
      <c r="J880" s="136" cm="1">
        <f t="array" ref="J880">MAX(IF($H$3:$H$4000=$H880,$I$3:$I$4000))</f>
        <v>1109</v>
      </c>
      <c r="K880" s="2" t="str">
        <v>GBR</v>
      </c>
      <c r="L880" t="str">
        <v>Daniel GARDNER</v>
      </c>
      <c r="M880" s="94" t="str">
        <v>pole-vault</v>
      </c>
      <c r="N880" s="94">
        <v>34419</v>
      </c>
      <c r="O880" s="94" t="str">
        <f t="shared" si="86"/>
        <v>Daniel GARDNERpole-vault</v>
      </c>
      <c r="P880" s="2">
        <f t="shared" si="87"/>
        <v>983</v>
      </c>
      <c r="Q880" s="79">
        <f t="shared" si="88"/>
        <v>49</v>
      </c>
      <c r="R880" s="79" t="str">
        <f t="shared" si="89"/>
        <v/>
      </c>
    </row>
    <row r="881" spans="1:18" x14ac:dyDescent="0.2">
      <c r="A881" t="s">
        <v>1705</v>
      </c>
      <c r="B881" t="s">
        <v>5325</v>
      </c>
      <c r="C881" s="5" t="s">
        <v>41</v>
      </c>
      <c r="D881" s="5">
        <v>32281</v>
      </c>
      <c r="E881">
        <v>864</v>
      </c>
      <c r="F881" s="5">
        <v>44643</v>
      </c>
      <c r="G881" s="2">
        <v>91</v>
      </c>
      <c r="H881" s="2" t="str">
        <f t="shared" si="90"/>
        <v>Claude CHAMAKENjavelin-throw</v>
      </c>
      <c r="I881" s="2">
        <f t="shared" si="91"/>
        <v>864</v>
      </c>
      <c r="J881" s="136" cm="1">
        <f t="array" ref="J881">MAX(IF($H$3:$H$4000=$H881,$I$3:$I$4000))</f>
        <v>864</v>
      </c>
      <c r="K881" s="2" t="str">
        <v>GBR</v>
      </c>
      <c r="L881" t="str">
        <v>George HEPPINSTALL</v>
      </c>
      <c r="M881" s="94" t="str">
        <v>pole-vault</v>
      </c>
      <c r="N881" s="94">
        <v>35720</v>
      </c>
      <c r="O881" s="94" t="str">
        <f t="shared" si="86"/>
        <v>George HEPPINSTALLpole-vault</v>
      </c>
      <c r="P881" s="2">
        <f t="shared" si="87"/>
        <v>1034</v>
      </c>
      <c r="Q881" s="79">
        <f t="shared" si="88"/>
        <v>23</v>
      </c>
      <c r="R881" s="79" t="str">
        <f t="shared" si="89"/>
        <v/>
      </c>
    </row>
    <row r="882" spans="1:18" x14ac:dyDescent="0.2">
      <c r="A882" t="s">
        <v>1705</v>
      </c>
      <c r="B882" t="s">
        <v>4806</v>
      </c>
      <c r="C882" s="5" t="s">
        <v>31</v>
      </c>
      <c r="D882" s="5">
        <v>37627</v>
      </c>
      <c r="E882">
        <v>1017</v>
      </c>
      <c r="F882" s="5">
        <v>44636</v>
      </c>
      <c r="G882" s="2">
        <v>37</v>
      </c>
      <c r="H882" s="2" t="str">
        <f t="shared" ref="H882:H945" si="92">B882&amp;C882</f>
        <v>Jorim L√©noard BANGUE110mh</v>
      </c>
      <c r="I882" s="2">
        <f t="shared" ref="I882:I945" si="93">E882</f>
        <v>1017</v>
      </c>
      <c r="J882" s="136" cm="1">
        <f t="array" ref="J882">MAX(IF($H$3:$H$4000=$H882,$I$3:$I$4000))</f>
        <v>1017</v>
      </c>
      <c r="K882" s="2" t="str">
        <v>GBR</v>
      </c>
      <c r="L882" t="str">
        <v>Callum NEWBY</v>
      </c>
      <c r="M882" s="94" t="str">
        <v>pole-vault</v>
      </c>
      <c r="N882" s="94">
        <v>37423</v>
      </c>
      <c r="O882" s="94" t="str">
        <f t="shared" si="86"/>
        <v>Callum NEWBYpole-vault</v>
      </c>
      <c r="P882" s="2">
        <f t="shared" si="87"/>
        <v>889</v>
      </c>
      <c r="Q882" s="79">
        <f t="shared" si="88"/>
        <v>112</v>
      </c>
      <c r="R882" s="79" t="str">
        <f t="shared" si="89"/>
        <v/>
      </c>
    </row>
    <row r="883" spans="1:18" x14ac:dyDescent="0.2">
      <c r="A883" t="s">
        <v>1705</v>
      </c>
      <c r="B883" t="s">
        <v>3349</v>
      </c>
      <c r="C883" s="5" t="s">
        <v>25</v>
      </c>
      <c r="D883" s="5">
        <v>34198</v>
      </c>
      <c r="E883">
        <v>1102</v>
      </c>
      <c r="F883" s="5">
        <v>44605</v>
      </c>
      <c r="G883" s="2">
        <v>14</v>
      </c>
      <c r="H883" s="2" t="str">
        <f t="shared" si="92"/>
        <v>Emmanuel ESEME200m</v>
      </c>
      <c r="I883" s="2">
        <f t="shared" si="93"/>
        <v>1102</v>
      </c>
      <c r="J883" s="136" cm="1">
        <f t="array" ref="J883">MAX(IF($H$3:$H$4000=$H883,$I$3:$I$4000))</f>
        <v>1152</v>
      </c>
      <c r="K883" s="2" t="str">
        <v>GBR</v>
      </c>
      <c r="L883" t="str">
        <v>William LANE</v>
      </c>
      <c r="M883" s="94" t="str">
        <v>pole-vault</v>
      </c>
      <c r="N883" s="94">
        <v>0</v>
      </c>
      <c r="O883" s="94" t="str">
        <f t="shared" si="86"/>
        <v>William LANEpole-vault</v>
      </c>
      <c r="P883" s="2">
        <f t="shared" si="87"/>
        <v>889</v>
      </c>
      <c r="Q883" s="79">
        <f t="shared" si="88"/>
        <v>112</v>
      </c>
      <c r="R883" s="79" t="str">
        <f t="shared" si="89"/>
        <v/>
      </c>
    </row>
    <row r="884" spans="1:18" x14ac:dyDescent="0.2">
      <c r="A884" t="s">
        <v>1705</v>
      </c>
      <c r="B884" t="s">
        <v>4626</v>
      </c>
      <c r="C884" s="5" t="s">
        <v>25</v>
      </c>
      <c r="D884" s="5">
        <v>36901</v>
      </c>
      <c r="E884">
        <v>1038</v>
      </c>
      <c r="F884" s="5">
        <v>44605</v>
      </c>
      <c r="G884" s="2">
        <v>91</v>
      </c>
      <c r="H884" s="2" t="str">
        <f t="shared" si="92"/>
        <v>Raphael NGAGUELE MBERLINA200m</v>
      </c>
      <c r="I884" s="2">
        <f t="shared" si="93"/>
        <v>1038</v>
      </c>
      <c r="J884" s="136" cm="1">
        <f t="array" ref="J884">MAX(IF($H$3:$H$4000=$H884,$I$3:$I$4000))</f>
        <v>1038</v>
      </c>
      <c r="K884" s="2" t="str">
        <v>GBR</v>
      </c>
      <c r="L884" t="str">
        <v>Joe MARTIN</v>
      </c>
      <c r="M884" s="94" t="str">
        <v>discus-throw</v>
      </c>
      <c r="N884" s="94">
        <v>1999</v>
      </c>
      <c r="O884" s="94" t="str">
        <f t="shared" si="86"/>
        <v>Joe MARTINdiscus-throw</v>
      </c>
      <c r="P884" s="2">
        <f t="shared" si="87"/>
        <v>868</v>
      </c>
      <c r="Q884" s="79">
        <f t="shared" si="88"/>
        <v>130</v>
      </c>
      <c r="R884" s="79" t="str">
        <f t="shared" si="89"/>
        <v/>
      </c>
    </row>
    <row r="885" spans="1:18" x14ac:dyDescent="0.2">
      <c r="A885" t="s">
        <v>1705</v>
      </c>
      <c r="B885" t="s">
        <v>5090</v>
      </c>
      <c r="C885" s="5" t="s">
        <v>26</v>
      </c>
      <c r="D885" s="5">
        <v>34945</v>
      </c>
      <c r="E885">
        <v>1052</v>
      </c>
      <c r="F885" s="5">
        <v>44605</v>
      </c>
      <c r="G885" s="2">
        <v>72</v>
      </c>
      <c r="H885" s="2" t="str">
        <f t="shared" si="92"/>
        <v>Aboubakar Sidick TETNDAP NSANGOU400m</v>
      </c>
      <c r="I885" s="2">
        <f t="shared" si="93"/>
        <v>1052</v>
      </c>
      <c r="J885" s="136" cm="1">
        <f t="array" ref="J885">MAX(IF($H$3:$H$4000=$H885,$I$3:$I$4000))</f>
        <v>1052</v>
      </c>
      <c r="K885" s="2" t="str">
        <v>GBR</v>
      </c>
      <c r="L885" t="str">
        <v>Chris SHORTHOUSE</v>
      </c>
      <c r="M885" s="94" t="str">
        <v>hammer-throw</v>
      </c>
      <c r="N885" s="94">
        <v>32317</v>
      </c>
      <c r="O885" s="94" t="str">
        <f t="shared" si="86"/>
        <v>Chris SHORTHOUSEhammer-throw</v>
      </c>
      <c r="P885" s="2">
        <f t="shared" si="87"/>
        <v>1003</v>
      </c>
      <c r="Q885" s="79">
        <f t="shared" si="88"/>
        <v>26</v>
      </c>
      <c r="R885" s="79" t="str">
        <f t="shared" si="89"/>
        <v/>
      </c>
    </row>
    <row r="886" spans="1:18" x14ac:dyDescent="0.2">
      <c r="A886" t="s">
        <v>1705</v>
      </c>
      <c r="B886" t="s">
        <v>3349</v>
      </c>
      <c r="C886" s="5" t="s">
        <v>2</v>
      </c>
      <c r="D886" s="6">
        <v>34198</v>
      </c>
      <c r="E886">
        <v>1138</v>
      </c>
      <c r="F886" s="5">
        <v>44604</v>
      </c>
      <c r="G886" s="2">
        <v>17</v>
      </c>
      <c r="H886" s="2" t="str">
        <f t="shared" si="92"/>
        <v>Emmanuel ESEME100m</v>
      </c>
      <c r="I886" s="2">
        <f t="shared" si="93"/>
        <v>1138</v>
      </c>
      <c r="J886" s="136" cm="1">
        <f t="array" ref="J886">MAX(IF($H$3:$H$4000=$H886,$I$3:$I$4000))</f>
        <v>1138</v>
      </c>
      <c r="K886" s="2" t="str">
        <v>GBR</v>
      </c>
      <c r="L886" t="str">
        <v>James BEDFORD</v>
      </c>
      <c r="M886" s="94" t="str">
        <v>hammer-throw</v>
      </c>
      <c r="N886" s="94">
        <v>32506</v>
      </c>
      <c r="O886" s="94" t="str">
        <f t="shared" si="86"/>
        <v>James BEDFORDhammer-throw</v>
      </c>
      <c r="P886" s="2">
        <f t="shared" si="87"/>
        <v>871</v>
      </c>
      <c r="Q886" s="79">
        <f t="shared" si="88"/>
        <v>85</v>
      </c>
      <c r="R886" s="79" t="str">
        <f t="shared" si="89"/>
        <v/>
      </c>
    </row>
    <row r="887" spans="1:18" x14ac:dyDescent="0.2">
      <c r="A887" t="s">
        <v>1705</v>
      </c>
      <c r="B887" t="s">
        <v>4626</v>
      </c>
      <c r="C887" s="5" t="s">
        <v>2</v>
      </c>
      <c r="D887" s="5">
        <v>36901</v>
      </c>
      <c r="E887">
        <v>1066</v>
      </c>
      <c r="F887" s="5">
        <v>44604</v>
      </c>
      <c r="G887" s="2">
        <v>77</v>
      </c>
      <c r="H887" s="2" t="str">
        <f t="shared" si="92"/>
        <v>Raphael NGAGUELE MBERLINA100m</v>
      </c>
      <c r="I887" s="2">
        <f t="shared" si="93"/>
        <v>1066</v>
      </c>
      <c r="J887" s="136" cm="1">
        <f t="array" ref="J887">MAX(IF($H$3:$H$4000=$H887,$I$3:$I$4000))</f>
        <v>1066</v>
      </c>
      <c r="K887" s="2" t="str">
        <v>GBR</v>
      </c>
      <c r="L887" t="str">
        <v>Peter SMITH</v>
      </c>
      <c r="M887" s="94" t="str">
        <v>hammer-throw</v>
      </c>
      <c r="N887" s="94">
        <v>33074</v>
      </c>
      <c r="O887" s="94" t="str">
        <f t="shared" si="86"/>
        <v>Peter SMITHhammer-throw</v>
      </c>
      <c r="P887" s="2">
        <f t="shared" si="87"/>
        <v>821</v>
      </c>
      <c r="Q887" s="79">
        <f t="shared" si="88"/>
        <v>117</v>
      </c>
      <c r="R887" s="79" t="str">
        <f t="shared" si="89"/>
        <v/>
      </c>
    </row>
    <row r="888" spans="1:18" x14ac:dyDescent="0.2">
      <c r="A888" t="s">
        <v>1705</v>
      </c>
      <c r="B888" t="s">
        <v>4508</v>
      </c>
      <c r="C888" s="5" t="s">
        <v>35</v>
      </c>
      <c r="D888" s="5">
        <v>36701</v>
      </c>
      <c r="E888">
        <v>975</v>
      </c>
      <c r="F888" s="5">
        <v>44604</v>
      </c>
      <c r="G888" s="2">
        <v>47</v>
      </c>
      <c r="H888" s="2" t="str">
        <f t="shared" si="92"/>
        <v>Fran√ßois Jo√´l MOUDIOhigh-jump</v>
      </c>
      <c r="I888" s="2">
        <f t="shared" si="93"/>
        <v>975</v>
      </c>
      <c r="J888" s="136" cm="1">
        <f t="array" ref="J888">MAX(IF($H$3:$H$4000=$H888,$I$3:$I$4000))</f>
        <v>1002</v>
      </c>
      <c r="K888" s="2" t="str">
        <v>GBR</v>
      </c>
      <c r="L888" t="str">
        <v>Alex SMITH</v>
      </c>
      <c r="M888" s="94" t="str">
        <v>hammer-throw</v>
      </c>
      <c r="N888" s="94">
        <v>32208</v>
      </c>
      <c r="O888" s="94" t="str">
        <f t="shared" si="86"/>
        <v>Alex SMITHhammer-throw</v>
      </c>
      <c r="P888" s="2">
        <f t="shared" si="87"/>
        <v>817</v>
      </c>
      <c r="Q888" s="79">
        <f t="shared" si="88"/>
        <v>120</v>
      </c>
      <c r="R888" s="79" t="str">
        <f t="shared" si="89"/>
        <v/>
      </c>
    </row>
    <row r="889" spans="1:18" x14ac:dyDescent="0.2">
      <c r="A889" t="s">
        <v>1705</v>
      </c>
      <c r="B889" t="s">
        <v>5311</v>
      </c>
      <c r="C889" s="5" t="s">
        <v>39</v>
      </c>
      <c r="D889" s="5">
        <v>35440</v>
      </c>
      <c r="E889">
        <v>851</v>
      </c>
      <c r="F889" s="5">
        <v>44604</v>
      </c>
      <c r="G889" s="2">
        <v>95</v>
      </c>
      <c r="H889" s="2" t="str">
        <f t="shared" si="92"/>
        <v>Billy Jospen TAKOUGOUM KUITCHEshot-put</v>
      </c>
      <c r="I889" s="2">
        <f t="shared" si="93"/>
        <v>851</v>
      </c>
      <c r="J889" s="136" cm="1">
        <f t="array" ref="J889">MAX(IF($H$3:$H$4000=$H889,$I$3:$I$4000))</f>
        <v>959</v>
      </c>
      <c r="K889" s="2" t="str">
        <v>GBR</v>
      </c>
      <c r="L889" t="str">
        <v>Luke CALDWELL</v>
      </c>
      <c r="M889" s="94" t="str">
        <v>marathon</v>
      </c>
      <c r="N889" s="94">
        <v>33452</v>
      </c>
      <c r="O889" s="94" t="str">
        <f t="shared" si="86"/>
        <v>Luke CALDWELLmarathon</v>
      </c>
      <c r="P889" s="2">
        <f t="shared" si="87"/>
        <v>1135</v>
      </c>
      <c r="Q889" s="79">
        <f t="shared" si="88"/>
        <v>121</v>
      </c>
      <c r="R889" s="79" t="str">
        <f t="shared" si="89"/>
        <v/>
      </c>
    </row>
    <row r="890" spans="1:18" x14ac:dyDescent="0.2">
      <c r="A890" t="s">
        <v>1705</v>
      </c>
      <c r="B890" t="s">
        <v>5232</v>
      </c>
      <c r="C890" s="5" t="s">
        <v>37</v>
      </c>
      <c r="D890" s="5">
        <v>35796</v>
      </c>
      <c r="E890">
        <v>1103</v>
      </c>
      <c r="F890" s="5">
        <v>44374</v>
      </c>
      <c r="G890" s="2">
        <v>40</v>
      </c>
      <c r="H890" s="2" t="str">
        <f t="shared" si="92"/>
        <v>Appolinaire YINRAlong-jump</v>
      </c>
      <c r="I890" s="2">
        <f t="shared" si="93"/>
        <v>1103</v>
      </c>
      <c r="J890" s="136" cm="1">
        <f t="array" ref="J890">MAX(IF($H$3:$H$4000=$H890,$I$3:$I$4000))</f>
        <v>1103</v>
      </c>
      <c r="K890" s="2" t="str">
        <v>GBR</v>
      </c>
      <c r="L890" t="str">
        <v>Kyle ENNIS</v>
      </c>
      <c r="M890" s="94" t="str">
        <v>200m</v>
      </c>
      <c r="N890" s="94">
        <v>33459</v>
      </c>
      <c r="O890" s="94" t="str">
        <f t="shared" si="86"/>
        <v>Kyle ENNIS200m</v>
      </c>
      <c r="P890" s="2">
        <f t="shared" si="87"/>
        <v>1081</v>
      </c>
      <c r="Q890" s="79">
        <f t="shared" si="88"/>
        <v>119</v>
      </c>
      <c r="R890" s="79" t="str">
        <f t="shared" si="89"/>
        <v/>
      </c>
    </row>
    <row r="891" spans="1:18" x14ac:dyDescent="0.2">
      <c r="A891" t="s">
        <v>1705</v>
      </c>
      <c r="B891" t="s">
        <v>5379</v>
      </c>
      <c r="C891" s="5" t="s">
        <v>38</v>
      </c>
      <c r="D891" s="5">
        <v>33194</v>
      </c>
      <c r="E891">
        <v>1092</v>
      </c>
      <c r="F891" s="5">
        <v>44374</v>
      </c>
      <c r="G891" s="2">
        <v>22</v>
      </c>
      <c r="H891" s="2" t="str">
        <f t="shared" si="92"/>
        <v>Marcel Richard MAYACK IItriple-jump</v>
      </c>
      <c r="I891" s="2">
        <f t="shared" si="93"/>
        <v>1092</v>
      </c>
      <c r="J891" s="136" cm="1">
        <f t="array" ref="J891">MAX(IF($H$3:$H$4000=$H891,$I$3:$I$4000))</f>
        <v>1092</v>
      </c>
      <c r="K891" s="2" t="str">
        <v>GBR</v>
      </c>
      <c r="L891" t="str">
        <v>Daniel FLEMING</v>
      </c>
      <c r="M891" s="94" t="str">
        <v>discus-throw</v>
      </c>
      <c r="N891" s="94">
        <v>35365</v>
      </c>
      <c r="O891" s="94" t="str">
        <f t="shared" si="86"/>
        <v>Daniel FLEMINGdiscus-throw</v>
      </c>
      <c r="P891" s="2">
        <f t="shared" si="87"/>
        <v>858</v>
      </c>
      <c r="Q891" s="79">
        <f t="shared" si="88"/>
        <v>140</v>
      </c>
      <c r="R891" s="79" t="str">
        <f t="shared" si="89"/>
        <v/>
      </c>
    </row>
    <row r="892" spans="1:18" x14ac:dyDescent="0.2">
      <c r="A892" t="s">
        <v>1705</v>
      </c>
      <c r="B892" s="5" t="s">
        <v>5379</v>
      </c>
      <c r="C892" s="5" t="s">
        <v>37</v>
      </c>
      <c r="D892" s="5">
        <v>33194</v>
      </c>
      <c r="E892">
        <v>1112</v>
      </c>
      <c r="F892" s="5">
        <v>44338</v>
      </c>
      <c r="G892" s="2">
        <v>34</v>
      </c>
      <c r="H892" s="2" t="str">
        <f t="shared" si="92"/>
        <v>Marcel Richard MAYACK IIlong-jump</v>
      </c>
      <c r="I892" s="2">
        <f t="shared" si="93"/>
        <v>1112</v>
      </c>
      <c r="J892" s="136" cm="1">
        <f t="array" ref="J892">MAX(IF($H$3:$H$4000=$H892,$I$3:$I$4000))</f>
        <v>1112</v>
      </c>
      <c r="K892" s="2" t="str">
        <v>GBR</v>
      </c>
      <c r="L892" t="str">
        <v>Callum BROWN</v>
      </c>
      <c r="M892" s="94" t="str">
        <v>hammer-throw</v>
      </c>
      <c r="N892" s="94">
        <v>34535</v>
      </c>
      <c r="O892" s="94" t="str">
        <f t="shared" si="86"/>
        <v>Callum BROWNhammer-throw</v>
      </c>
      <c r="P892" s="2">
        <f t="shared" si="87"/>
        <v>960</v>
      </c>
      <c r="Q892" s="79">
        <f t="shared" si="88"/>
        <v>43</v>
      </c>
      <c r="R892" s="79" t="str">
        <f t="shared" si="89"/>
        <v/>
      </c>
    </row>
    <row r="893" spans="1:18" x14ac:dyDescent="0.2">
      <c r="A893" t="s">
        <v>1705</v>
      </c>
      <c r="B893" t="s">
        <v>3939</v>
      </c>
      <c r="C893" s="5" t="s">
        <v>37</v>
      </c>
      <c r="D893" s="5">
        <v>35634</v>
      </c>
      <c r="E893">
        <v>1064</v>
      </c>
      <c r="F893" s="5">
        <v>44338</v>
      </c>
      <c r="G893" s="2">
        <v>75</v>
      </c>
      <c r="H893" s="2" t="str">
        <f t="shared" si="92"/>
        <v>Fredy Kevin OYONOlong-jump</v>
      </c>
      <c r="I893" s="2">
        <f t="shared" si="93"/>
        <v>1064</v>
      </c>
      <c r="J893" s="136" cm="1">
        <f t="array" ref="J893">MAX(IF($H$3:$H$4000=$H893,$I$3:$I$4000))</f>
        <v>1064</v>
      </c>
      <c r="K893" s="2" t="str">
        <v>GBR</v>
      </c>
      <c r="L893" t="str">
        <v>Lewis CHURCH</v>
      </c>
      <c r="M893" s="94" t="str">
        <v>decathlon</v>
      </c>
      <c r="N893" s="94">
        <v>35335</v>
      </c>
      <c r="O893" s="94" t="str">
        <f t="shared" si="86"/>
        <v>Lewis CHURCHdecathlon</v>
      </c>
      <c r="P893" s="2">
        <f t="shared" si="87"/>
        <v>1056</v>
      </c>
      <c r="Q893" s="79">
        <f t="shared" si="88"/>
        <v>15</v>
      </c>
      <c r="R893" s="79" t="str">
        <f t="shared" si="89"/>
        <v/>
      </c>
    </row>
    <row r="894" spans="1:18" x14ac:dyDescent="0.2">
      <c r="A894" t="s">
        <v>1705</v>
      </c>
      <c r="B894" t="s">
        <v>4004</v>
      </c>
      <c r="C894" s="5" t="s">
        <v>38</v>
      </c>
      <c r="D894" s="5">
        <v>35323</v>
      </c>
      <c r="E894">
        <v>1027</v>
      </c>
      <c r="F894" s="5">
        <v>44338</v>
      </c>
      <c r="G894" s="2">
        <v>75</v>
      </c>
      <c r="H894" s="2" t="str">
        <f t="shared" si="92"/>
        <v>Derrick GAMAtriple-jump</v>
      </c>
      <c r="I894" s="2">
        <f t="shared" si="93"/>
        <v>1027</v>
      </c>
      <c r="J894" s="136" cm="1">
        <f t="array" ref="J894">MAX(IF($H$3:$H$4000=$H894,$I$3:$I$4000))</f>
        <v>1027</v>
      </c>
      <c r="K894" s="2" t="str">
        <v>GBR</v>
      </c>
      <c r="L894" t="str">
        <v>Harry KENDALL</v>
      </c>
      <c r="M894" s="94" t="str">
        <v>decathlon</v>
      </c>
      <c r="N894" s="94">
        <v>35342</v>
      </c>
      <c r="O894" s="94" t="str">
        <f t="shared" si="86"/>
        <v>Harry KENDALLdecathlon</v>
      </c>
      <c r="P894" s="2">
        <f t="shared" si="87"/>
        <v>1018</v>
      </c>
      <c r="Q894" s="79">
        <f t="shared" si="88"/>
        <v>19</v>
      </c>
      <c r="R894" s="79" t="str">
        <f t="shared" si="89"/>
        <v/>
      </c>
    </row>
    <row r="895" spans="1:18" x14ac:dyDescent="0.2">
      <c r="A895" t="s">
        <v>1705</v>
      </c>
      <c r="B895" t="s">
        <v>4508</v>
      </c>
      <c r="C895" t="s">
        <v>35</v>
      </c>
      <c r="D895" s="5">
        <v>36701</v>
      </c>
      <c r="E895">
        <v>1002</v>
      </c>
      <c r="F895" s="5">
        <v>44338</v>
      </c>
      <c r="G895" s="2">
        <v>79</v>
      </c>
      <c r="H895" s="2" t="str">
        <f t="shared" si="92"/>
        <v>Fran√ßois Jo√´l MOUDIOhigh-jump</v>
      </c>
      <c r="I895" s="2">
        <f t="shared" si="93"/>
        <v>1002</v>
      </c>
      <c r="J895" s="136" cm="1">
        <f t="array" ref="J895">MAX(IF($H$3:$H$4000=$H895,$I$3:$I$4000))</f>
        <v>1002</v>
      </c>
      <c r="K895" s="2" t="str">
        <v>GBR</v>
      </c>
      <c r="L895" t="str">
        <v>Bradley EISNOR</v>
      </c>
      <c r="M895" s="94" t="str">
        <v>decathlon</v>
      </c>
      <c r="N895" s="94">
        <v>35393</v>
      </c>
      <c r="O895" s="94" t="str">
        <f t="shared" si="86"/>
        <v>Bradley EISNORdecathlon</v>
      </c>
      <c r="P895" s="2">
        <f t="shared" si="87"/>
        <v>976</v>
      </c>
      <c r="Q895" s="79">
        <f t="shared" si="88"/>
        <v>32</v>
      </c>
      <c r="R895" s="79" t="str">
        <f t="shared" si="89"/>
        <v/>
      </c>
    </row>
    <row r="896" spans="1:18" x14ac:dyDescent="0.2">
      <c r="A896" t="s">
        <v>1705</v>
      </c>
      <c r="B896" t="s">
        <v>5311</v>
      </c>
      <c r="C896" s="5" t="s">
        <v>39</v>
      </c>
      <c r="D896" s="5">
        <v>35440</v>
      </c>
      <c r="E896">
        <v>959</v>
      </c>
      <c r="F896" s="5">
        <v>44338</v>
      </c>
      <c r="G896" s="2">
        <v>52</v>
      </c>
      <c r="H896" s="2" t="str">
        <f t="shared" si="92"/>
        <v>Billy Jospen TAKOUGOUM KUITCHEshot-put</v>
      </c>
      <c r="I896" s="2">
        <f t="shared" si="93"/>
        <v>959</v>
      </c>
      <c r="J896" s="136" cm="1">
        <f t="array" ref="J896">MAX(IF($H$3:$H$4000=$H896,$I$3:$I$4000))</f>
        <v>959</v>
      </c>
      <c r="K896" s="2" t="str">
        <v>GBR</v>
      </c>
      <c r="L896" t="str">
        <v>Jeremiah AZU</v>
      </c>
      <c r="M896" s="94" t="str">
        <v>100m</v>
      </c>
      <c r="N896" s="94">
        <v>37026</v>
      </c>
      <c r="O896" s="94" t="str">
        <f t="shared" si="86"/>
        <v>Jeremiah AZU100m</v>
      </c>
      <c r="P896" s="2">
        <f t="shared" si="87"/>
        <v>1152</v>
      </c>
      <c r="Q896" s="79">
        <f t="shared" si="88"/>
        <v>42</v>
      </c>
      <c r="R896" s="79" t="str">
        <f t="shared" si="89"/>
        <v/>
      </c>
    </row>
    <row r="897" spans="1:18" x14ac:dyDescent="0.2">
      <c r="A897" t="s">
        <v>1705</v>
      </c>
      <c r="B897" t="s">
        <v>3349</v>
      </c>
      <c r="C897" s="5" t="s">
        <v>25</v>
      </c>
      <c r="D897" s="5">
        <v>34198</v>
      </c>
      <c r="E897">
        <v>1152</v>
      </c>
      <c r="F897" s="5">
        <v>44304</v>
      </c>
      <c r="G897" s="2">
        <v>33</v>
      </c>
      <c r="H897" s="2" t="str">
        <f t="shared" si="92"/>
        <v>Emmanuel ESEME200m</v>
      </c>
      <c r="I897" s="2">
        <f t="shared" si="93"/>
        <v>1152</v>
      </c>
      <c r="J897" s="136" cm="1">
        <f t="array" ref="J897">MAX(IF($H$3:$H$4000=$H897,$I$3:$I$4000))</f>
        <v>1152</v>
      </c>
      <c r="K897" s="2" t="str">
        <v>GBR</v>
      </c>
      <c r="L897" t="str">
        <v>Adam THOMAS</v>
      </c>
      <c r="M897" s="94" t="str">
        <v>100m</v>
      </c>
      <c r="N897" s="94">
        <v>34804</v>
      </c>
      <c r="O897" s="94" t="str">
        <f t="shared" si="86"/>
        <v>Adam THOMAS100m</v>
      </c>
      <c r="P897" s="2">
        <f t="shared" si="87"/>
        <v>1145</v>
      </c>
      <c r="Q897" s="79">
        <f t="shared" si="88"/>
        <v>56</v>
      </c>
      <c r="R897" s="79" t="str">
        <f t="shared" si="89"/>
        <v/>
      </c>
    </row>
    <row r="898" spans="1:18" x14ac:dyDescent="0.2">
      <c r="A898" t="s">
        <v>1705</v>
      </c>
      <c r="B898" t="s">
        <v>3915</v>
      </c>
      <c r="C898" s="5" t="s">
        <v>37</v>
      </c>
      <c r="D898" s="5">
        <v>34848</v>
      </c>
      <c r="E898">
        <v>1109</v>
      </c>
      <c r="F898" s="5">
        <v>44303</v>
      </c>
      <c r="G898" s="2">
        <v>37</v>
      </c>
      <c r="H898" s="2" t="str">
        <f t="shared" si="92"/>
        <v>Raymond NKWEMY TCHOMFAlong-jump</v>
      </c>
      <c r="I898" s="2">
        <f t="shared" si="93"/>
        <v>1109</v>
      </c>
      <c r="J898" s="136" cm="1">
        <f t="array" ref="J898">MAX(IF($H$3:$H$4000=$H898,$I$3:$I$4000))</f>
        <v>1109</v>
      </c>
      <c r="K898" s="2" t="str">
        <v>GBR</v>
      </c>
      <c r="L898" t="str">
        <v>Efekemo OKORO</v>
      </c>
      <c r="M898" s="94" t="str">
        <v>400mh</v>
      </c>
      <c r="N898" s="94">
        <v>33655</v>
      </c>
      <c r="O898" s="94" t="str">
        <f t="shared" si="86"/>
        <v>Efekemo OKORO400mh</v>
      </c>
      <c r="P898" s="2">
        <f t="shared" si="87"/>
        <v>1163</v>
      </c>
      <c r="Q898" s="79">
        <f t="shared" si="88"/>
        <v>11</v>
      </c>
      <c r="R898" s="79" t="str">
        <f t="shared" si="89"/>
        <v/>
      </c>
    </row>
    <row r="899" spans="1:18" x14ac:dyDescent="0.2">
      <c r="A899" t="s">
        <v>1705</v>
      </c>
      <c r="B899" t="s">
        <v>3915</v>
      </c>
      <c r="C899" t="s">
        <v>38</v>
      </c>
      <c r="D899" s="5">
        <v>34848</v>
      </c>
      <c r="E899">
        <v>1122</v>
      </c>
      <c r="F899" s="5">
        <v>44283</v>
      </c>
      <c r="G899" s="2">
        <v>10</v>
      </c>
      <c r="H899" s="2" t="str">
        <f t="shared" si="92"/>
        <v>Raymond NKWEMY TCHOMFAtriple-jump</v>
      </c>
      <c r="I899" s="2">
        <f t="shared" si="93"/>
        <v>1122</v>
      </c>
      <c r="J899" s="136" cm="1">
        <f t="array" ref="J899">MAX(IF($H$3:$H$4000=$H899,$I$3:$I$4000))</f>
        <v>1122</v>
      </c>
      <c r="K899" s="2" t="str">
        <v>GBR</v>
      </c>
      <c r="L899" t="str">
        <v>Joshua FAULDS</v>
      </c>
      <c r="M899" s="94" t="str">
        <v>400mh</v>
      </c>
      <c r="N899" s="94">
        <v>36592</v>
      </c>
      <c r="O899" s="94" t="str">
        <f t="shared" si="86"/>
        <v>Joshua FAULDS400mh</v>
      </c>
      <c r="P899" s="2">
        <f t="shared" si="87"/>
        <v>1089</v>
      </c>
      <c r="Q899" s="79">
        <f t="shared" si="88"/>
        <v>49</v>
      </c>
      <c r="R899" s="79" t="str">
        <f t="shared" si="89"/>
        <v/>
      </c>
    </row>
    <row r="900" spans="1:18" x14ac:dyDescent="0.2">
      <c r="A900" t="s">
        <v>3483</v>
      </c>
      <c r="B900" t="s">
        <v>3484</v>
      </c>
      <c r="C900" t="s">
        <v>27</v>
      </c>
      <c r="D900" s="5">
        <v>34889</v>
      </c>
      <c r="E900">
        <v>1106</v>
      </c>
      <c r="F900" s="5">
        <v>44408</v>
      </c>
      <c r="G900" s="2">
        <v>77</v>
      </c>
      <c r="H900" s="2" t="str">
        <f t="shared" si="92"/>
        <v>Alex BEDDOES800m</v>
      </c>
      <c r="I900" s="2">
        <f t="shared" si="93"/>
        <v>1106</v>
      </c>
      <c r="J900" s="136" cm="1">
        <f t="array" ref="J900">MAX(IF($H$3:$H$4000=$H900,$I$3:$I$4000))</f>
        <v>1106</v>
      </c>
      <c r="K900" s="2" t="str">
        <v>GBR</v>
      </c>
      <c r="L900" t="str">
        <v>Benjamin PEARSON</v>
      </c>
      <c r="M900" s="94" t="str">
        <v>javelin-throw</v>
      </c>
      <c r="N900" s="94">
        <v>34477</v>
      </c>
      <c r="O900" s="94" t="str">
        <f t="shared" ref="O900:O963" si="94">L900&amp;M900</f>
        <v>Benjamin PEARSONjavelin-throw</v>
      </c>
      <c r="P900" s="2">
        <f t="shared" ref="P900:P963" si="95">VLOOKUP(L900&amp;M900,$H$3:$J$3881,3,FALSE)</f>
        <v>931</v>
      </c>
      <c r="Q900" s="79">
        <f t="shared" ref="Q900:Q963" si="96">COUNTIFS($M$3:$M$3165,M900,$P$3:$P$3165,"&gt;"&amp;P900)+1</f>
        <v>102</v>
      </c>
      <c r="R900" s="79" t="str">
        <f t="shared" ref="R900:R963" si="97">IFERROR(IF(K900="AUS",COUNTIFS($K$3:$K$3165,"AUS",$M$3:$M$3165,M900,$P$3:$P$3165,"&gt;"&amp;P900)+1,""),"")</f>
        <v/>
      </c>
    </row>
    <row r="901" spans="1:18" x14ac:dyDescent="0.2">
      <c r="A901" t="s">
        <v>1658</v>
      </c>
      <c r="B901" t="s">
        <v>4541</v>
      </c>
      <c r="C901" s="5" t="s">
        <v>31</v>
      </c>
      <c r="D901" s="5">
        <v>33664</v>
      </c>
      <c r="E901">
        <v>920</v>
      </c>
      <c r="F901" s="5">
        <v>44645</v>
      </c>
      <c r="G901" s="2">
        <v>86</v>
      </c>
      <c r="H901" s="2" t="str">
        <f t="shared" si="92"/>
        <v>Elvis KRYUKOV110mh</v>
      </c>
      <c r="I901" s="2">
        <f t="shared" si="93"/>
        <v>920</v>
      </c>
      <c r="J901" s="136" cm="1">
        <f t="array" ref="J901">MAX(IF($H$3:$H$4000=$H901,$I$3:$I$4000))</f>
        <v>920</v>
      </c>
      <c r="K901" s="2" t="str">
        <v>GBR</v>
      </c>
      <c r="L901" t="str">
        <v>Jake WIGHTMAN</v>
      </c>
      <c r="M901" s="94" t="str">
        <v>800m</v>
      </c>
      <c r="N901" s="94">
        <v>34526</v>
      </c>
      <c r="O901" s="94" t="str">
        <f t="shared" si="94"/>
        <v>Jake WIGHTMAN800m</v>
      </c>
      <c r="P901" s="2">
        <f t="shared" si="95"/>
        <v>1174</v>
      </c>
      <c r="Q901" s="79">
        <f t="shared" si="96"/>
        <v>24</v>
      </c>
      <c r="R901" s="79" t="str">
        <f t="shared" si="97"/>
        <v/>
      </c>
    </row>
    <row r="902" spans="1:18" x14ac:dyDescent="0.2">
      <c r="A902" t="s">
        <v>1658</v>
      </c>
      <c r="B902" t="s">
        <v>3998</v>
      </c>
      <c r="C902" s="5" t="s">
        <v>38</v>
      </c>
      <c r="D902" s="5">
        <v>37643</v>
      </c>
      <c r="E902">
        <v>990</v>
      </c>
      <c r="F902" s="5">
        <v>44645</v>
      </c>
      <c r="G902" s="2">
        <v>38</v>
      </c>
      <c r="H902" s="2" t="str">
        <f t="shared" si="92"/>
        <v>Grigoris NIKOLAOUtriple-jump</v>
      </c>
      <c r="I902" s="2">
        <f t="shared" si="93"/>
        <v>990</v>
      </c>
      <c r="J902" s="136" cm="1">
        <f t="array" ref="J902">MAX(IF($H$3:$H$4000=$H902,$I$3:$I$4000))</f>
        <v>1031</v>
      </c>
      <c r="K902" s="2" t="str">
        <v>GBR</v>
      </c>
      <c r="L902" t="str">
        <v>Archie DAVIS</v>
      </c>
      <c r="M902" s="94" t="str">
        <v>1500m</v>
      </c>
      <c r="N902" s="94">
        <v>36084</v>
      </c>
      <c r="O902" s="94" t="str">
        <f t="shared" si="94"/>
        <v>Archie DAVIS1500m</v>
      </c>
      <c r="P902" s="2">
        <f t="shared" si="95"/>
        <v>1135</v>
      </c>
      <c r="Q902" s="79">
        <f t="shared" si="96"/>
        <v>43</v>
      </c>
      <c r="R902" s="79" t="str">
        <f t="shared" si="97"/>
        <v/>
      </c>
    </row>
    <row r="903" spans="1:18" x14ac:dyDescent="0.2">
      <c r="A903" t="s">
        <v>1658</v>
      </c>
      <c r="B903" t="s">
        <v>4078</v>
      </c>
      <c r="C903" s="6" t="s">
        <v>40</v>
      </c>
      <c r="D903" s="5">
        <v>35845</v>
      </c>
      <c r="E903">
        <v>1055</v>
      </c>
      <c r="F903" s="5">
        <v>44624</v>
      </c>
      <c r="G903" s="2">
        <v>14</v>
      </c>
      <c r="H903" s="2" t="str">
        <f t="shared" si="92"/>
        <v>Christoforos GENETHLIdiscus-throw</v>
      </c>
      <c r="I903" s="2">
        <f t="shared" si="93"/>
        <v>1055</v>
      </c>
      <c r="J903" s="136" cm="1">
        <f t="array" ref="J903">MAX(IF($H$3:$H$4000=$H903,$I$3:$I$4000))</f>
        <v>1061</v>
      </c>
      <c r="K903" s="2" t="str">
        <v>GBR</v>
      </c>
      <c r="L903" t="str">
        <v>Lionel OWONA</v>
      </c>
      <c r="M903" s="94" t="str">
        <v>high-jump</v>
      </c>
      <c r="N903" s="94">
        <v>37522</v>
      </c>
      <c r="O903" s="94" t="str">
        <f t="shared" si="94"/>
        <v>Lionel OWONAhigh-jump</v>
      </c>
      <c r="P903" s="2">
        <f t="shared" si="95"/>
        <v>1072</v>
      </c>
      <c r="Q903" s="79">
        <f t="shared" si="96"/>
        <v>39</v>
      </c>
      <c r="R903" s="79" t="str">
        <f t="shared" si="97"/>
        <v/>
      </c>
    </row>
    <row r="904" spans="1:18" x14ac:dyDescent="0.2">
      <c r="A904" t="s">
        <v>1658</v>
      </c>
      <c r="B904" t="s">
        <v>4076</v>
      </c>
      <c r="C904" s="5" t="s">
        <v>40</v>
      </c>
      <c r="D904" s="5">
        <v>34915</v>
      </c>
      <c r="E904">
        <v>1016</v>
      </c>
      <c r="F904" s="5">
        <v>44624</v>
      </c>
      <c r="G904" s="2">
        <v>18</v>
      </c>
      <c r="H904" s="2" t="str">
        <f t="shared" si="92"/>
        <v>Rafail ANTONIOUdiscus-throw</v>
      </c>
      <c r="I904" s="2">
        <f t="shared" si="93"/>
        <v>1016</v>
      </c>
      <c r="J904" s="136" cm="1">
        <f t="array" ref="J904">MAX(IF($H$3:$H$4000=$H904,$I$3:$I$4000))</f>
        <v>1065</v>
      </c>
      <c r="K904" s="2" t="str">
        <v>GBR</v>
      </c>
      <c r="L904" t="str">
        <v>Richard MARTIN</v>
      </c>
      <c r="M904" s="94" t="str">
        <v>hammer-throw</v>
      </c>
      <c r="N904" s="94">
        <v>30689</v>
      </c>
      <c r="O904" s="94" t="str">
        <f t="shared" si="94"/>
        <v>Richard MARTINhammer-throw</v>
      </c>
      <c r="P904" s="2">
        <f t="shared" si="95"/>
        <v>866</v>
      </c>
      <c r="Q904" s="79">
        <f t="shared" si="96"/>
        <v>90</v>
      </c>
      <c r="R904" s="79" t="str">
        <f t="shared" si="97"/>
        <v/>
      </c>
    </row>
    <row r="905" spans="1:18" x14ac:dyDescent="0.2">
      <c r="A905" t="s">
        <v>1658</v>
      </c>
      <c r="B905" t="s">
        <v>4702</v>
      </c>
      <c r="C905" s="5" t="s">
        <v>40</v>
      </c>
      <c r="D905" s="5">
        <v>28471</v>
      </c>
      <c r="E905">
        <v>843</v>
      </c>
      <c r="F905" s="5">
        <v>44624</v>
      </c>
      <c r="G905" s="2">
        <v>94</v>
      </c>
      <c r="H905" s="2" t="str">
        <f t="shared" si="92"/>
        <v>Petros MITSIDESdiscus-throw</v>
      </c>
      <c r="I905" s="2">
        <f t="shared" si="93"/>
        <v>843</v>
      </c>
      <c r="J905" s="136" cm="1">
        <f t="array" ref="J905">MAX(IF($H$3:$H$4000=$H905,$I$3:$I$4000))</f>
        <v>843</v>
      </c>
      <c r="K905" s="2" t="str">
        <v>GBR</v>
      </c>
      <c r="L905" t="str">
        <v>Tommy RAMDHAN</v>
      </c>
      <c r="M905" s="94" t="str">
        <v>200m</v>
      </c>
      <c r="N905" s="94">
        <v>35397</v>
      </c>
      <c r="O905" s="94" t="str">
        <f t="shared" si="94"/>
        <v>Tommy RAMDHAN200m</v>
      </c>
      <c r="P905" s="2">
        <f t="shared" si="95"/>
        <v>1167</v>
      </c>
      <c r="Q905" s="79">
        <f t="shared" si="96"/>
        <v>25</v>
      </c>
      <c r="R905" s="79" t="str">
        <f t="shared" si="97"/>
        <v/>
      </c>
    </row>
    <row r="906" spans="1:18" x14ac:dyDescent="0.2">
      <c r="A906" t="s">
        <v>1658</v>
      </c>
      <c r="B906" t="s">
        <v>4181</v>
      </c>
      <c r="C906" t="s">
        <v>39</v>
      </c>
      <c r="D906" s="5">
        <v>36539</v>
      </c>
      <c r="E906">
        <v>936</v>
      </c>
      <c r="F906" s="5">
        <v>44624</v>
      </c>
      <c r="G906" s="2">
        <v>41</v>
      </c>
      <c r="H906" s="2" t="str">
        <f t="shared" si="92"/>
        <v>Petros MICHAELIDESshot-put</v>
      </c>
      <c r="I906" s="2">
        <f t="shared" si="93"/>
        <v>936</v>
      </c>
      <c r="J906" s="136" cm="1">
        <f t="array" ref="J906">MAX(IF($H$3:$H$4000=$H906,$I$3:$I$4000))</f>
        <v>936</v>
      </c>
      <c r="K906" s="2" t="str">
        <v>GBR</v>
      </c>
      <c r="L906" t="str">
        <v>Jude BRIGHT-DAVIES</v>
      </c>
      <c r="M906" s="94" t="str">
        <v>triple-jump</v>
      </c>
      <c r="N906" s="94">
        <v>36246</v>
      </c>
      <c r="O906" s="94" t="str">
        <f t="shared" si="94"/>
        <v>Jude BRIGHT-DAVIEStriple-jump</v>
      </c>
      <c r="P906" s="2">
        <f t="shared" si="95"/>
        <v>1047</v>
      </c>
      <c r="Q906" s="79">
        <f t="shared" si="96"/>
        <v>59</v>
      </c>
      <c r="R906" s="79" t="str">
        <f t="shared" si="97"/>
        <v/>
      </c>
    </row>
    <row r="907" spans="1:18" x14ac:dyDescent="0.2">
      <c r="A907" t="s">
        <v>1658</v>
      </c>
      <c r="B907" t="s">
        <v>4170</v>
      </c>
      <c r="C907" s="5" t="s">
        <v>39</v>
      </c>
      <c r="D907" s="5">
        <v>37410</v>
      </c>
      <c r="E907">
        <v>928</v>
      </c>
      <c r="F907" s="5">
        <v>44624</v>
      </c>
      <c r="G907" s="2">
        <v>50</v>
      </c>
      <c r="H907" s="2" t="str">
        <f t="shared" si="92"/>
        <v>Konstantinos ALEXIADISshot-put</v>
      </c>
      <c r="I907" s="2">
        <f t="shared" si="93"/>
        <v>928</v>
      </c>
      <c r="J907" s="136" cm="1">
        <f t="array" ref="J907">MAX(IF($H$3:$H$4000=$H907,$I$3:$I$4000))</f>
        <v>952</v>
      </c>
      <c r="K907" s="2" t="str">
        <v>GBR</v>
      </c>
      <c r="L907" t="str">
        <v>Andrew MURPHY</v>
      </c>
      <c r="M907" s="94" t="str">
        <v>decathlon</v>
      </c>
      <c r="N907" s="94">
        <v>34694</v>
      </c>
      <c r="O907" s="94" t="str">
        <f t="shared" si="94"/>
        <v>Andrew MURPHYdecathlon</v>
      </c>
      <c r="P907" s="2">
        <f t="shared" si="95"/>
        <v>992</v>
      </c>
      <c r="Q907" s="79">
        <f t="shared" si="96"/>
        <v>26</v>
      </c>
      <c r="R907" s="79" t="str">
        <f t="shared" si="97"/>
        <v/>
      </c>
    </row>
    <row r="908" spans="1:18" x14ac:dyDescent="0.2">
      <c r="A908" t="s">
        <v>1658</v>
      </c>
      <c r="B908" t="s">
        <v>4198</v>
      </c>
      <c r="C908" s="6" t="s">
        <v>42</v>
      </c>
      <c r="D908" s="6">
        <v>33992</v>
      </c>
      <c r="E908">
        <v>1055</v>
      </c>
      <c r="F908" s="5">
        <v>44624</v>
      </c>
      <c r="G908" s="2">
        <v>8</v>
      </c>
      <c r="H908" s="2" t="str">
        <f t="shared" si="92"/>
        <v>Alexandros POURSANIDIShammer-throw</v>
      </c>
      <c r="I908" s="2">
        <f t="shared" si="93"/>
        <v>1055</v>
      </c>
      <c r="J908" s="136" cm="1">
        <f t="array" ref="J908">MAX(IF($H$3:$H$4000=$H908,$I$3:$I$4000))</f>
        <v>1110</v>
      </c>
      <c r="K908" s="2" t="str">
        <v>GBR</v>
      </c>
      <c r="L908" t="str">
        <v>Sam TALBOT</v>
      </c>
      <c r="M908" s="94" t="str">
        <v>decathlon</v>
      </c>
      <c r="N908" s="94">
        <v>36208</v>
      </c>
      <c r="O908" s="94" t="str">
        <f t="shared" si="94"/>
        <v>Sam TALBOTdecathlon</v>
      </c>
      <c r="P908" s="2">
        <f t="shared" si="95"/>
        <v>981</v>
      </c>
      <c r="Q908" s="79">
        <f t="shared" si="96"/>
        <v>28</v>
      </c>
      <c r="R908" s="79" t="str">
        <f t="shared" si="97"/>
        <v/>
      </c>
    </row>
    <row r="909" spans="1:18" x14ac:dyDescent="0.2">
      <c r="A909" t="s">
        <v>1658</v>
      </c>
      <c r="B909" t="s">
        <v>4703</v>
      </c>
      <c r="C909" s="5" t="s">
        <v>41</v>
      </c>
      <c r="D909" s="5">
        <v>34663</v>
      </c>
      <c r="E909">
        <v>1016</v>
      </c>
      <c r="F909" s="5">
        <v>44624</v>
      </c>
      <c r="G909" s="2">
        <v>23</v>
      </c>
      <c r="H909" s="2" t="str">
        <f t="shared" si="92"/>
        <v>Paraskevas BATZAVALISjavelin-throw</v>
      </c>
      <c r="I909" s="2">
        <f t="shared" si="93"/>
        <v>1016</v>
      </c>
      <c r="J909" s="136" cm="1">
        <f t="array" ref="J909">MAX(IF($H$3:$H$4000=$H909,$I$3:$I$4000))</f>
        <v>1016</v>
      </c>
      <c r="K909" s="2" t="str">
        <v>GBR</v>
      </c>
      <c r="L909" t="str">
        <v>Charlie ROE</v>
      </c>
      <c r="M909" s="94" t="str">
        <v>decathlon</v>
      </c>
      <c r="N909" s="94">
        <v>33722</v>
      </c>
      <c r="O909" s="94" t="str">
        <f t="shared" si="94"/>
        <v>Charlie ROEdecathlon</v>
      </c>
      <c r="P909" s="2">
        <f t="shared" si="95"/>
        <v>928</v>
      </c>
      <c r="Q909" s="79">
        <f t="shared" si="96"/>
        <v>42</v>
      </c>
      <c r="R909" s="79" t="str">
        <f t="shared" si="97"/>
        <v/>
      </c>
    </row>
    <row r="910" spans="1:18" x14ac:dyDescent="0.2">
      <c r="A910" t="s">
        <v>1658</v>
      </c>
      <c r="B910" t="s">
        <v>4290</v>
      </c>
      <c r="C910" s="5" t="s">
        <v>41</v>
      </c>
      <c r="D910" s="5">
        <v>36549</v>
      </c>
      <c r="E910">
        <v>996</v>
      </c>
      <c r="F910" s="5">
        <v>44624</v>
      </c>
      <c r="G910" s="2">
        <v>35</v>
      </c>
      <c r="H910" s="2" t="str">
        <f t="shared" si="92"/>
        <v>Spyros SAVVAjavelin-throw</v>
      </c>
      <c r="I910" s="2">
        <f t="shared" si="93"/>
        <v>996</v>
      </c>
      <c r="J910" s="136" cm="1">
        <f t="array" ref="J910">MAX(IF($H$3:$H$4000=$H910,$I$3:$I$4000))</f>
        <v>1003</v>
      </c>
      <c r="K910" s="2" t="str">
        <v>GBR</v>
      </c>
      <c r="L910" t="str">
        <v>Samuel CLARKE</v>
      </c>
      <c r="M910" s="94" t="str">
        <v>400mh</v>
      </c>
      <c r="N910" s="94">
        <v>36675</v>
      </c>
      <c r="O910" s="94" t="str">
        <f t="shared" si="94"/>
        <v>Samuel CLARKE400mh</v>
      </c>
      <c r="P910" s="2">
        <f t="shared" si="95"/>
        <v>1038</v>
      </c>
      <c r="Q910" s="79">
        <f t="shared" si="96"/>
        <v>98</v>
      </c>
      <c r="R910" s="79" t="str">
        <f t="shared" si="97"/>
        <v/>
      </c>
    </row>
    <row r="911" spans="1:18" x14ac:dyDescent="0.2">
      <c r="A911" t="s">
        <v>1658</v>
      </c>
      <c r="B911" t="s">
        <v>4313</v>
      </c>
      <c r="C911" s="6" t="s">
        <v>41</v>
      </c>
      <c r="D911" s="5">
        <v>37867</v>
      </c>
      <c r="E911">
        <v>947</v>
      </c>
      <c r="F911" s="5">
        <v>44624</v>
      </c>
      <c r="G911" s="2">
        <v>47</v>
      </c>
      <c r="H911" s="2" t="str">
        <f t="shared" si="92"/>
        <v>Eleftherios KONTONIKOLAjavelin-throw</v>
      </c>
      <c r="I911" s="2">
        <f t="shared" si="93"/>
        <v>947</v>
      </c>
      <c r="J911" s="136" cm="1">
        <f t="array" ref="J911">MAX(IF($H$3:$H$4000=$H911,$I$3:$I$4000))</f>
        <v>950</v>
      </c>
      <c r="K911" s="2" t="str">
        <v>GBR</v>
      </c>
      <c r="L911" t="str">
        <v>Adam BROOKS</v>
      </c>
      <c r="M911" s="94" t="str">
        <v>high-jump</v>
      </c>
      <c r="N911" s="94">
        <v>36263</v>
      </c>
      <c r="O911" s="94" t="str">
        <f t="shared" si="94"/>
        <v>Adam BROOKShigh-jump</v>
      </c>
      <c r="P911" s="2">
        <f t="shared" si="95"/>
        <v>1064</v>
      </c>
      <c r="Q911" s="79">
        <f t="shared" si="96"/>
        <v>40</v>
      </c>
      <c r="R911" s="79" t="str">
        <f t="shared" si="97"/>
        <v/>
      </c>
    </row>
    <row r="912" spans="1:18" x14ac:dyDescent="0.2">
      <c r="A912" t="s">
        <v>1658</v>
      </c>
      <c r="B912" t="s">
        <v>3998</v>
      </c>
      <c r="C912" s="5" t="s">
        <v>38</v>
      </c>
      <c r="D912" s="5">
        <v>37643</v>
      </c>
      <c r="E912">
        <v>1031</v>
      </c>
      <c r="F912" s="5">
        <v>44430</v>
      </c>
      <c r="G912" s="2">
        <v>69</v>
      </c>
      <c r="H912" s="2" t="str">
        <f t="shared" si="92"/>
        <v>Grigoris NIKOLAOUtriple-jump</v>
      </c>
      <c r="I912" s="2">
        <f t="shared" si="93"/>
        <v>1031</v>
      </c>
      <c r="J912" s="136" cm="1">
        <f t="array" ref="J912">MAX(IF($H$3:$H$4000=$H912,$I$3:$I$4000))</f>
        <v>1031</v>
      </c>
      <c r="K912" s="2" t="str">
        <v>GBR</v>
      </c>
      <c r="L912" t="str">
        <v>Luke BALL</v>
      </c>
      <c r="M912" s="94" t="str">
        <v>high-jump</v>
      </c>
      <c r="N912" s="94">
        <v>38288</v>
      </c>
      <c r="O912" s="94" t="str">
        <f t="shared" si="94"/>
        <v>Luke BALLhigh-jump</v>
      </c>
      <c r="P912" s="2">
        <f t="shared" si="95"/>
        <v>1002</v>
      </c>
      <c r="Q912" s="79">
        <f t="shared" si="96"/>
        <v>87</v>
      </c>
      <c r="R912" s="79" t="str">
        <f t="shared" si="97"/>
        <v/>
      </c>
    </row>
    <row r="913" spans="1:18" x14ac:dyDescent="0.2">
      <c r="A913" t="s">
        <v>1658</v>
      </c>
      <c r="B913" t="s">
        <v>3550</v>
      </c>
      <c r="C913" s="5" t="s">
        <v>28</v>
      </c>
      <c r="D913" s="5">
        <v>32467</v>
      </c>
      <c r="E913">
        <v>1090</v>
      </c>
      <c r="F913" s="5">
        <v>44422</v>
      </c>
      <c r="G913" s="2">
        <v>100</v>
      </c>
      <c r="H913" s="2" t="str">
        <f t="shared" si="92"/>
        <v>Amine KHADIRI1500m</v>
      </c>
      <c r="I913" s="2">
        <f t="shared" si="93"/>
        <v>1090</v>
      </c>
      <c r="J913" s="136" cm="1">
        <f t="array" ref="J913">MAX(IF($H$3:$H$4000=$H913,$I$3:$I$4000))</f>
        <v>1090</v>
      </c>
      <c r="K913" s="2" t="str">
        <v>GBR</v>
      </c>
      <c r="L913" t="str">
        <v>Mark PLOWMAN</v>
      </c>
      <c r="M913" s="94" t="str">
        <v>discus-throw</v>
      </c>
      <c r="N913" s="94">
        <v>31132</v>
      </c>
      <c r="O913" s="94" t="str">
        <f t="shared" si="94"/>
        <v>Mark PLOWMANdiscus-throw</v>
      </c>
      <c r="P913" s="2">
        <f t="shared" si="95"/>
        <v>920</v>
      </c>
      <c r="Q913" s="79">
        <f t="shared" si="96"/>
        <v>86</v>
      </c>
      <c r="R913" s="79" t="str">
        <f t="shared" si="97"/>
        <v/>
      </c>
    </row>
    <row r="914" spans="1:18" x14ac:dyDescent="0.2">
      <c r="A914" t="s">
        <v>1658</v>
      </c>
      <c r="B914" t="s">
        <v>3754</v>
      </c>
      <c r="C914" s="5" t="s">
        <v>31</v>
      </c>
      <c r="D914" s="5">
        <v>33680</v>
      </c>
      <c r="E914">
        <v>1141</v>
      </c>
      <c r="F914" s="5">
        <v>44411</v>
      </c>
      <c r="G914" s="2">
        <v>22</v>
      </c>
      <c r="H914" s="2" t="str">
        <f t="shared" si="92"/>
        <v>Milan TRAJKOVIC110mh</v>
      </c>
      <c r="I914" s="2">
        <f t="shared" si="93"/>
        <v>1141</v>
      </c>
      <c r="J914" s="136" cm="1">
        <f t="array" ref="J914">MAX(IF($H$3:$H$4000=$H914,$I$3:$I$4000))</f>
        <v>1141</v>
      </c>
      <c r="K914" s="2" t="str">
        <v>GBR</v>
      </c>
      <c r="L914" t="str">
        <v>Najee FOX</v>
      </c>
      <c r="M914" s="94" t="str">
        <v>hammer-throw</v>
      </c>
      <c r="N914" s="94">
        <v>33939</v>
      </c>
      <c r="O914" s="94" t="str">
        <f t="shared" si="94"/>
        <v>Najee FOXhammer-throw</v>
      </c>
      <c r="P914" s="2">
        <f t="shared" si="95"/>
        <v>1001</v>
      </c>
      <c r="Q914" s="79">
        <f t="shared" si="96"/>
        <v>28</v>
      </c>
      <c r="R914" s="79" t="str">
        <f t="shared" si="97"/>
        <v/>
      </c>
    </row>
    <row r="915" spans="1:18" x14ac:dyDescent="0.2">
      <c r="A915" t="s">
        <v>1658</v>
      </c>
      <c r="B915" t="s">
        <v>4073</v>
      </c>
      <c r="C915" s="5" t="s">
        <v>40</v>
      </c>
      <c r="D915" s="5">
        <v>31252</v>
      </c>
      <c r="E915">
        <v>1099</v>
      </c>
      <c r="F915" s="5">
        <v>44407</v>
      </c>
      <c r="G915" s="2">
        <v>12</v>
      </c>
      <c r="H915" s="2" t="str">
        <f t="shared" si="92"/>
        <v>Apostolos PARELLISdiscus-throw</v>
      </c>
      <c r="I915" s="2">
        <f t="shared" si="93"/>
        <v>1099</v>
      </c>
      <c r="J915" s="136" cm="1">
        <f t="array" ref="J915">MAX(IF($H$3:$H$4000=$H915,$I$3:$I$4000))</f>
        <v>1099</v>
      </c>
      <c r="K915" s="2" t="str">
        <v>GBR</v>
      </c>
      <c r="L915" t="str">
        <v>Andrew FROST</v>
      </c>
      <c r="M915" s="94" t="str">
        <v>hammer-throw</v>
      </c>
      <c r="N915" s="94">
        <v>29693</v>
      </c>
      <c r="O915" s="94" t="str">
        <f t="shared" si="94"/>
        <v>Andrew FROSThammer-throw</v>
      </c>
      <c r="P915" s="2">
        <f t="shared" si="95"/>
        <v>909</v>
      </c>
      <c r="Q915" s="79">
        <f t="shared" si="96"/>
        <v>69</v>
      </c>
      <c r="R915" s="79" t="str">
        <f t="shared" si="97"/>
        <v/>
      </c>
    </row>
    <row r="916" spans="1:18" x14ac:dyDescent="0.2">
      <c r="A916" t="s">
        <v>1658</v>
      </c>
      <c r="B916" t="s">
        <v>4038</v>
      </c>
      <c r="C916" s="5" t="s">
        <v>36</v>
      </c>
      <c r="D916" s="5">
        <v>36882</v>
      </c>
      <c r="E916">
        <v>994</v>
      </c>
      <c r="F916" s="5">
        <v>44374</v>
      </c>
      <c r="G916" s="2">
        <v>37</v>
      </c>
      <c r="H916" s="2" t="str">
        <f t="shared" si="92"/>
        <v>Christos TAMANISpole-vault</v>
      </c>
      <c r="I916" s="2">
        <f t="shared" si="93"/>
        <v>994</v>
      </c>
      <c r="J916" s="136" cm="1">
        <f t="array" ref="J916">MAX(IF($H$3:$H$4000=$H916,$I$3:$I$4000))</f>
        <v>994</v>
      </c>
      <c r="K916" s="2" t="str">
        <v>GBR</v>
      </c>
      <c r="L916" t="str">
        <v>Alex WARNER</v>
      </c>
      <c r="M916" s="94" t="str">
        <v>hammer-throw</v>
      </c>
      <c r="N916" s="94">
        <v>32819</v>
      </c>
      <c r="O916" s="94" t="str">
        <f t="shared" si="94"/>
        <v>Alex WARNERhammer-throw</v>
      </c>
      <c r="P916" s="2">
        <f t="shared" si="95"/>
        <v>887</v>
      </c>
      <c r="Q916" s="79">
        <f t="shared" si="96"/>
        <v>78</v>
      </c>
      <c r="R916" s="79" t="str">
        <f t="shared" si="97"/>
        <v/>
      </c>
    </row>
    <row r="917" spans="1:18" x14ac:dyDescent="0.2">
      <c r="A917" t="s">
        <v>1658</v>
      </c>
      <c r="B917" t="s">
        <v>4113</v>
      </c>
      <c r="C917" s="5" t="s">
        <v>40</v>
      </c>
      <c r="D917" s="5">
        <v>35865</v>
      </c>
      <c r="E917">
        <v>945</v>
      </c>
      <c r="F917" s="5">
        <v>44360</v>
      </c>
      <c r="G917" s="2">
        <v>66</v>
      </c>
      <c r="H917" s="2" t="str">
        <f t="shared" si="92"/>
        <v>Mathew BEATTYdiscus-throw</v>
      </c>
      <c r="I917" s="2">
        <f t="shared" si="93"/>
        <v>945</v>
      </c>
      <c r="J917" s="136" cm="1">
        <f t="array" ref="J917">MAX(IF($H$3:$H$4000=$H917,$I$3:$I$4000))</f>
        <v>945</v>
      </c>
      <c r="K917" s="2" t="str">
        <v>GBR</v>
      </c>
      <c r="L917" t="str">
        <v>James HAMBLIN</v>
      </c>
      <c r="M917" s="94" t="str">
        <v>hammer-throw</v>
      </c>
      <c r="N917" s="94">
        <v>35247</v>
      </c>
      <c r="O917" s="94" t="str">
        <f t="shared" si="94"/>
        <v>James HAMBLINhammer-throw</v>
      </c>
      <c r="P917" s="2">
        <f t="shared" si="95"/>
        <v>861</v>
      </c>
      <c r="Q917" s="79">
        <f t="shared" si="96"/>
        <v>95</v>
      </c>
      <c r="R917" s="79" t="str">
        <f t="shared" si="97"/>
        <v/>
      </c>
    </row>
    <row r="918" spans="1:18" x14ac:dyDescent="0.2">
      <c r="A918" t="s">
        <v>1658</v>
      </c>
      <c r="B918" t="s">
        <v>4170</v>
      </c>
      <c r="C918" t="s">
        <v>39</v>
      </c>
      <c r="D918" s="5">
        <v>37410</v>
      </c>
      <c r="E918">
        <v>952</v>
      </c>
      <c r="F918" s="5">
        <v>44357</v>
      </c>
      <c r="G918" s="2">
        <v>60</v>
      </c>
      <c r="H918" s="2" t="str">
        <f t="shared" si="92"/>
        <v>Konstantinos ALEXIADISshot-put</v>
      </c>
      <c r="I918" s="2">
        <f t="shared" si="93"/>
        <v>952</v>
      </c>
      <c r="J918" s="136" cm="1">
        <f t="array" ref="J918">MAX(IF($H$3:$H$4000=$H918,$I$3:$I$4000))</f>
        <v>952</v>
      </c>
      <c r="K918" s="2" t="str">
        <v>GBR</v>
      </c>
      <c r="L918" t="str">
        <v>Michael BOMBA</v>
      </c>
      <c r="M918" s="94" t="str">
        <v>hammer-throw</v>
      </c>
      <c r="N918" s="94">
        <v>31695</v>
      </c>
      <c r="O918" s="94" t="str">
        <f t="shared" si="94"/>
        <v>Michael BOMBAhammer-throw</v>
      </c>
      <c r="P918" s="2">
        <f t="shared" si="95"/>
        <v>854</v>
      </c>
      <c r="Q918" s="79">
        <f t="shared" si="96"/>
        <v>101</v>
      </c>
      <c r="R918" s="79" t="str">
        <f t="shared" si="97"/>
        <v/>
      </c>
    </row>
    <row r="919" spans="1:18" x14ac:dyDescent="0.2">
      <c r="A919" t="s">
        <v>1658</v>
      </c>
      <c r="B919" t="s">
        <v>4030</v>
      </c>
      <c r="C919" s="6" t="s">
        <v>36</v>
      </c>
      <c r="D919" s="6">
        <v>32742</v>
      </c>
      <c r="E919">
        <v>1048</v>
      </c>
      <c r="F919" s="5">
        <v>44356</v>
      </c>
      <c r="G919" s="2">
        <v>13</v>
      </c>
      <c r="H919" s="2" t="str">
        <f t="shared" si="92"/>
        <v>Nikandros STYLIANOUpole-vault</v>
      </c>
      <c r="I919" s="2">
        <f t="shared" si="93"/>
        <v>1048</v>
      </c>
      <c r="J919" s="136" cm="1">
        <f t="array" ref="J919">MAX(IF($H$3:$H$4000=$H919,$I$3:$I$4000))</f>
        <v>1048</v>
      </c>
      <c r="K919" s="2" t="str">
        <v>GBR</v>
      </c>
      <c r="L919" t="str">
        <v>Thomas KEEN</v>
      </c>
      <c r="M919" s="94" t="str">
        <v>800m</v>
      </c>
      <c r="N919" s="94">
        <v>37058</v>
      </c>
      <c r="O919" s="94" t="str">
        <f t="shared" si="94"/>
        <v>Thomas KEEN800m</v>
      </c>
      <c r="P919" s="2">
        <f t="shared" si="95"/>
        <v>1085</v>
      </c>
      <c r="Q919" s="79">
        <f t="shared" si="96"/>
        <v>110</v>
      </c>
      <c r="R919" s="79" t="str">
        <f t="shared" si="97"/>
        <v/>
      </c>
    </row>
    <row r="920" spans="1:18" x14ac:dyDescent="0.2">
      <c r="A920" t="s">
        <v>1658</v>
      </c>
      <c r="B920" t="s">
        <v>4053</v>
      </c>
      <c r="C920" s="5" t="s">
        <v>36</v>
      </c>
      <c r="D920" s="5">
        <v>37130</v>
      </c>
      <c r="E920">
        <v>940</v>
      </c>
      <c r="F920" s="5">
        <v>44356</v>
      </c>
      <c r="G920" s="2">
        <v>62</v>
      </c>
      <c r="H920" s="2" t="str">
        <f t="shared" si="92"/>
        <v>Andreas KAZAMIASpole-vault</v>
      </c>
      <c r="I920" s="2">
        <f t="shared" si="93"/>
        <v>940</v>
      </c>
      <c r="J920" s="136" cm="1">
        <f t="array" ref="J920">MAX(IF($H$3:$H$4000=$H920,$I$3:$I$4000))</f>
        <v>940</v>
      </c>
      <c r="K920" s="2" t="str">
        <v>GBR</v>
      </c>
      <c r="L920" t="str">
        <v>Tommy RAMDHAN</v>
      </c>
      <c r="M920" s="94" t="str">
        <v>100m</v>
      </c>
      <c r="N920" s="94">
        <v>35397</v>
      </c>
      <c r="O920" s="94" t="str">
        <f t="shared" si="94"/>
        <v>Tommy RAMDHAN100m</v>
      </c>
      <c r="P920" s="2">
        <f t="shared" si="95"/>
        <v>1152</v>
      </c>
      <c r="Q920" s="79">
        <f t="shared" si="96"/>
        <v>42</v>
      </c>
      <c r="R920" s="79" t="str">
        <f t="shared" si="97"/>
        <v/>
      </c>
    </row>
    <row r="921" spans="1:18" x14ac:dyDescent="0.2">
      <c r="A921" t="s">
        <v>1658</v>
      </c>
      <c r="B921" t="s">
        <v>4290</v>
      </c>
      <c r="C921" s="5" t="s">
        <v>41</v>
      </c>
      <c r="D921" s="5">
        <v>36549</v>
      </c>
      <c r="E921">
        <v>1003</v>
      </c>
      <c r="F921" s="5">
        <v>44352</v>
      </c>
      <c r="G921" s="2">
        <v>49</v>
      </c>
      <c r="H921" s="2" t="str">
        <f t="shared" si="92"/>
        <v>Spyros SAVVAjavelin-throw</v>
      </c>
      <c r="I921" s="2">
        <f t="shared" si="93"/>
        <v>1003</v>
      </c>
      <c r="J921" s="136" cm="1">
        <f t="array" ref="J921">MAX(IF($H$3:$H$4000=$H921,$I$3:$I$4000))</f>
        <v>1003</v>
      </c>
      <c r="K921" s="2" t="str">
        <v>GBR</v>
      </c>
      <c r="L921" t="str">
        <v>Tyri DONOVAN</v>
      </c>
      <c r="M921" s="94" t="str">
        <v>400mh</v>
      </c>
      <c r="N921" s="94">
        <v>36088</v>
      </c>
      <c r="O921" s="94" t="str">
        <f t="shared" si="94"/>
        <v>Tyri DONOVAN400mh</v>
      </c>
      <c r="P921" s="2">
        <f t="shared" si="95"/>
        <v>1098</v>
      </c>
      <c r="Q921" s="79">
        <f t="shared" si="96"/>
        <v>44</v>
      </c>
      <c r="R921" s="79" t="str">
        <f t="shared" si="97"/>
        <v/>
      </c>
    </row>
    <row r="922" spans="1:18" x14ac:dyDescent="0.2">
      <c r="A922" t="s">
        <v>1658</v>
      </c>
      <c r="B922" t="s">
        <v>3488</v>
      </c>
      <c r="C922" s="5" t="s">
        <v>27</v>
      </c>
      <c r="D922" s="5">
        <v>36849</v>
      </c>
      <c r="E922">
        <v>1096</v>
      </c>
      <c r="F922" s="5">
        <v>44345</v>
      </c>
      <c r="G922" s="2">
        <v>82</v>
      </c>
      <c r="H922" s="2" t="str">
        <f t="shared" si="92"/>
        <v>Stavros SPYROU800m</v>
      </c>
      <c r="I922" s="2">
        <f t="shared" si="93"/>
        <v>1096</v>
      </c>
      <c r="J922" s="136" cm="1">
        <f t="array" ref="J922">MAX(IF($H$3:$H$4000=$H922,$I$3:$I$4000))</f>
        <v>1096</v>
      </c>
      <c r="K922" s="2" t="str">
        <v>GBR</v>
      </c>
      <c r="L922" t="str">
        <v>Thomas RANDOLPH</v>
      </c>
      <c r="M922" s="94" t="str">
        <v>800m</v>
      </c>
      <c r="N922" s="94">
        <v>36198</v>
      </c>
      <c r="O922" s="94" t="str">
        <f t="shared" si="94"/>
        <v>Thomas RANDOLPH800m</v>
      </c>
      <c r="P922" s="2">
        <f t="shared" si="95"/>
        <v>1174</v>
      </c>
      <c r="Q922" s="79">
        <f t="shared" si="96"/>
        <v>24</v>
      </c>
      <c r="R922" s="79" t="str">
        <f t="shared" si="97"/>
        <v/>
      </c>
    </row>
    <row r="923" spans="1:18" x14ac:dyDescent="0.2">
      <c r="A923" t="s">
        <v>1658</v>
      </c>
      <c r="B923" t="s">
        <v>4461</v>
      </c>
      <c r="C923" t="s">
        <v>35</v>
      </c>
      <c r="D923" s="5">
        <v>33860</v>
      </c>
      <c r="E923">
        <v>1126</v>
      </c>
      <c r="F923" s="5">
        <v>44342</v>
      </c>
      <c r="G923" s="2">
        <v>16</v>
      </c>
      <c r="H923" s="2" t="str">
        <f t="shared" si="92"/>
        <v>Vasilios KONSTANTINOUhigh-jump</v>
      </c>
      <c r="I923" s="2">
        <f t="shared" si="93"/>
        <v>1126</v>
      </c>
      <c r="J923" s="136" cm="1">
        <f t="array" ref="J923">MAX(IF($H$3:$H$4000=$H923,$I$3:$I$4000))</f>
        <v>1126</v>
      </c>
      <c r="K923" s="2" t="str">
        <v>GBR</v>
      </c>
      <c r="L923" t="str">
        <v>Joel PASCALL-MENZIE</v>
      </c>
      <c r="M923" s="94" t="str">
        <v>100m</v>
      </c>
      <c r="N923" s="94">
        <v>37563</v>
      </c>
      <c r="O923" s="94" t="str">
        <f t="shared" si="94"/>
        <v>Joel PASCALL-MENZIE100m</v>
      </c>
      <c r="P923" s="2">
        <f t="shared" si="95"/>
        <v>1108</v>
      </c>
      <c r="Q923" s="79">
        <f t="shared" si="96"/>
        <v>104</v>
      </c>
      <c r="R923" s="79" t="str">
        <f t="shared" si="97"/>
        <v/>
      </c>
    </row>
    <row r="924" spans="1:18" x14ac:dyDescent="0.2">
      <c r="A924" t="s">
        <v>1658</v>
      </c>
      <c r="B924" t="s">
        <v>4242</v>
      </c>
      <c r="C924" s="5" t="s">
        <v>42</v>
      </c>
      <c r="D924" s="5">
        <v>38583</v>
      </c>
      <c r="E924">
        <v>885</v>
      </c>
      <c r="F924" s="5">
        <v>44339</v>
      </c>
      <c r="G924" s="2">
        <v>70</v>
      </c>
      <c r="H924" s="2" t="str">
        <f t="shared" si="92"/>
        <v>Iosef KESIDEShammer-throw</v>
      </c>
      <c r="I924" s="2">
        <f t="shared" si="93"/>
        <v>885</v>
      </c>
      <c r="J924" s="136" cm="1">
        <f t="array" ref="J924">MAX(IF($H$3:$H$4000=$H924,$I$3:$I$4000))</f>
        <v>885</v>
      </c>
      <c r="K924" s="2" t="str">
        <v>GBR</v>
      </c>
      <c r="L924" t="str">
        <v>Efekemo OKORO</v>
      </c>
      <c r="M924" s="94" t="str">
        <v>400m</v>
      </c>
      <c r="N924" s="94">
        <v>33655</v>
      </c>
      <c r="O924" s="94" t="str">
        <f t="shared" si="94"/>
        <v>Efekemo OKORO400m</v>
      </c>
      <c r="P924" s="2">
        <f t="shared" si="95"/>
        <v>1115</v>
      </c>
      <c r="Q924" s="79">
        <f t="shared" si="96"/>
        <v>64</v>
      </c>
      <c r="R924" s="79" t="str">
        <f t="shared" si="97"/>
        <v/>
      </c>
    </row>
    <row r="925" spans="1:18" x14ac:dyDescent="0.2">
      <c r="A925" t="s">
        <v>1658</v>
      </c>
      <c r="B925" t="s">
        <v>4249</v>
      </c>
      <c r="C925" s="5" t="s">
        <v>42</v>
      </c>
      <c r="D925" s="5">
        <v>37792</v>
      </c>
      <c r="E925">
        <v>864</v>
      </c>
      <c r="F925" s="5">
        <v>44339</v>
      </c>
      <c r="G925" s="2">
        <v>81</v>
      </c>
      <c r="H925" s="2" t="str">
        <f t="shared" si="92"/>
        <v>Dimitris PANAGIOTI GRIGORIOUhammer-throw</v>
      </c>
      <c r="I925" s="2">
        <f t="shared" si="93"/>
        <v>864</v>
      </c>
      <c r="J925" s="136" cm="1">
        <f t="array" ref="J925">MAX(IF($H$3:$H$4000=$H925,$I$3:$I$4000))</f>
        <v>864</v>
      </c>
      <c r="K925" s="2" t="str">
        <v>GBR</v>
      </c>
      <c r="L925" t="str">
        <v>William BATTERSHILL</v>
      </c>
      <c r="M925" s="94" t="str">
        <v>3000msc</v>
      </c>
      <c r="N925" s="94">
        <v>35851</v>
      </c>
      <c r="O925" s="94" t="str">
        <f t="shared" si="94"/>
        <v>William BATTERSHILL3000msc</v>
      </c>
      <c r="P925" s="2">
        <f t="shared" si="95"/>
        <v>1109</v>
      </c>
      <c r="Q925" s="79">
        <f t="shared" si="96"/>
        <v>35</v>
      </c>
      <c r="R925" s="79" t="str">
        <f t="shared" si="97"/>
        <v/>
      </c>
    </row>
    <row r="926" spans="1:18" x14ac:dyDescent="0.2">
      <c r="A926" t="s">
        <v>1658</v>
      </c>
      <c r="B926" t="s">
        <v>4128</v>
      </c>
      <c r="C926" t="s">
        <v>40</v>
      </c>
      <c r="D926" s="5">
        <v>37754</v>
      </c>
      <c r="E926">
        <v>910</v>
      </c>
      <c r="F926" s="5">
        <v>44338</v>
      </c>
      <c r="G926" s="2">
        <v>86</v>
      </c>
      <c r="H926" s="2" t="str">
        <f t="shared" si="92"/>
        <v>Iosif Michalis PAPAdiscus-throw</v>
      </c>
      <c r="I926" s="2">
        <f t="shared" si="93"/>
        <v>910</v>
      </c>
      <c r="J926" s="136" cm="1">
        <f t="array" ref="J926">MAX(IF($H$3:$H$4000=$H926,$I$3:$I$4000))</f>
        <v>910</v>
      </c>
      <c r="K926" s="2" t="str">
        <v>GBR</v>
      </c>
      <c r="L926" t="str">
        <v>Chris PERRY</v>
      </c>
      <c r="M926" s="94" t="str">
        <v>3000msc</v>
      </c>
      <c r="N926" s="94">
        <v>32933</v>
      </c>
      <c r="O926" s="94" t="str">
        <f t="shared" si="94"/>
        <v>Chris PERRY3000msc</v>
      </c>
      <c r="P926" s="2">
        <f t="shared" si="95"/>
        <v>1075</v>
      </c>
      <c r="Q926" s="79">
        <f t="shared" si="96"/>
        <v>54</v>
      </c>
      <c r="R926" s="79" t="str">
        <f t="shared" si="97"/>
        <v/>
      </c>
    </row>
    <row r="927" spans="1:18" x14ac:dyDescent="0.2">
      <c r="A927" t="s">
        <v>1658</v>
      </c>
      <c r="B927" t="s">
        <v>4082</v>
      </c>
      <c r="C927" s="5" t="s">
        <v>40</v>
      </c>
      <c r="D927" s="5">
        <v>36198</v>
      </c>
      <c r="E927">
        <v>1048</v>
      </c>
      <c r="F927" s="5">
        <v>44324</v>
      </c>
      <c r="G927" s="2">
        <v>25</v>
      </c>
      <c r="H927" s="2" t="str">
        <f t="shared" si="92"/>
        <v>Giorgos KONIARAKISdiscus-throw</v>
      </c>
      <c r="I927" s="2">
        <f t="shared" si="93"/>
        <v>1048</v>
      </c>
      <c r="J927" s="136" cm="1">
        <f t="array" ref="J927">MAX(IF($H$3:$H$4000=$H927,$I$3:$I$4000))</f>
        <v>1048</v>
      </c>
      <c r="K927" s="2" t="str">
        <v>GBR</v>
      </c>
      <c r="L927" t="str">
        <v>Adam KIRK-SMITH</v>
      </c>
      <c r="M927" s="94" t="str">
        <v>3000msc</v>
      </c>
      <c r="N927" s="94">
        <v>33268</v>
      </c>
      <c r="O927" s="94" t="str">
        <f t="shared" si="94"/>
        <v>Adam KIRK-SMITH3000msc</v>
      </c>
      <c r="P927" s="2">
        <f t="shared" si="95"/>
        <v>1037</v>
      </c>
      <c r="Q927" s="79">
        <f t="shared" si="96"/>
        <v>76</v>
      </c>
      <c r="R927" s="79" t="str">
        <f t="shared" si="97"/>
        <v/>
      </c>
    </row>
    <row r="928" spans="1:18" x14ac:dyDescent="0.2">
      <c r="A928" t="s">
        <v>1658</v>
      </c>
      <c r="B928" t="s">
        <v>4541</v>
      </c>
      <c r="C928" t="s">
        <v>44</v>
      </c>
      <c r="D928" s="5">
        <v>33664</v>
      </c>
      <c r="E928">
        <v>1049</v>
      </c>
      <c r="F928" s="5">
        <v>44323</v>
      </c>
      <c r="G928" s="2">
        <v>15</v>
      </c>
      <c r="H928" s="2" t="str">
        <f t="shared" si="92"/>
        <v>Elvis KRYUKOVdecathlon</v>
      </c>
      <c r="I928" s="2">
        <f t="shared" si="93"/>
        <v>1049</v>
      </c>
      <c r="J928" s="136" cm="1">
        <f t="array" ref="J928">MAX(IF($H$3:$H$4000=$H928,$I$3:$I$4000))</f>
        <v>1049</v>
      </c>
      <c r="K928" s="2" t="str">
        <v>GBR</v>
      </c>
      <c r="L928" t="str">
        <v>Miguel PERERA</v>
      </c>
      <c r="M928" s="94" t="str">
        <v>110mh</v>
      </c>
      <c r="N928" s="94">
        <v>35338</v>
      </c>
      <c r="O928" s="94" t="str">
        <f t="shared" si="94"/>
        <v>Miguel PERERA110mh</v>
      </c>
      <c r="P928" s="2">
        <f t="shared" si="95"/>
        <v>1096</v>
      </c>
      <c r="Q928" s="79">
        <f t="shared" si="96"/>
        <v>41</v>
      </c>
      <c r="R928" s="79" t="str">
        <f t="shared" si="97"/>
        <v/>
      </c>
    </row>
    <row r="929" spans="1:18" x14ac:dyDescent="0.2">
      <c r="A929" t="s">
        <v>1658</v>
      </c>
      <c r="B929" t="s">
        <v>4076</v>
      </c>
      <c r="C929" t="s">
        <v>40</v>
      </c>
      <c r="D929" s="5">
        <v>34915</v>
      </c>
      <c r="E929">
        <v>1065</v>
      </c>
      <c r="F929" s="5">
        <v>44314</v>
      </c>
      <c r="G929" s="2">
        <v>17</v>
      </c>
      <c r="H929" s="2" t="str">
        <f t="shared" si="92"/>
        <v>Rafail ANTONIOUdiscus-throw</v>
      </c>
      <c r="I929" s="2">
        <f t="shared" si="93"/>
        <v>1065</v>
      </c>
      <c r="J929" s="136" cm="1">
        <f t="array" ref="J929">MAX(IF($H$3:$H$4000=$H929,$I$3:$I$4000))</f>
        <v>1065</v>
      </c>
      <c r="K929" s="2" t="str">
        <v>GBR</v>
      </c>
      <c r="L929" t="str">
        <v>Patrick SWAN</v>
      </c>
      <c r="M929" s="94" t="str">
        <v>shot-put</v>
      </c>
      <c r="N929" s="94">
        <v>35687</v>
      </c>
      <c r="O929" s="94" t="str">
        <f t="shared" si="94"/>
        <v>Patrick SWANshot-put</v>
      </c>
      <c r="P929" s="2">
        <f t="shared" si="95"/>
        <v>969</v>
      </c>
      <c r="Q929" s="79">
        <f t="shared" si="96"/>
        <v>56</v>
      </c>
      <c r="R929" s="79" t="str">
        <f t="shared" si="97"/>
        <v/>
      </c>
    </row>
    <row r="930" spans="1:18" x14ac:dyDescent="0.2">
      <c r="A930" t="s">
        <v>1658</v>
      </c>
      <c r="B930" t="s">
        <v>4198</v>
      </c>
      <c r="C930" t="s">
        <v>42</v>
      </c>
      <c r="D930" s="5">
        <v>33992</v>
      </c>
      <c r="E930">
        <v>1110</v>
      </c>
      <c r="F930" s="5">
        <v>44314</v>
      </c>
      <c r="G930" s="2">
        <v>5</v>
      </c>
      <c r="H930" s="2" t="str">
        <f t="shared" si="92"/>
        <v>Alexandros POURSANIDIShammer-throw</v>
      </c>
      <c r="I930" s="2">
        <f t="shared" si="93"/>
        <v>1110</v>
      </c>
      <c r="J930" s="136" cm="1">
        <f t="array" ref="J930">MAX(IF($H$3:$H$4000=$H930,$I$3:$I$4000))</f>
        <v>1110</v>
      </c>
      <c r="K930" s="2" t="str">
        <v>GBR</v>
      </c>
      <c r="L930" t="str">
        <v>Jack PAGET</v>
      </c>
      <c r="M930" s="94" t="str">
        <v>hammer-throw</v>
      </c>
      <c r="N930" s="94">
        <v>35460</v>
      </c>
      <c r="O930" s="94" t="str">
        <f t="shared" si="94"/>
        <v>Jack PAGEThammer-throw</v>
      </c>
      <c r="P930" s="2">
        <f t="shared" si="95"/>
        <v>962</v>
      </c>
      <c r="Q930" s="79">
        <f t="shared" si="96"/>
        <v>41</v>
      </c>
      <c r="R930" s="79" t="str">
        <f t="shared" si="97"/>
        <v/>
      </c>
    </row>
    <row r="931" spans="1:18" x14ac:dyDescent="0.2">
      <c r="A931" t="s">
        <v>1658</v>
      </c>
      <c r="B931" t="s">
        <v>4078</v>
      </c>
      <c r="C931" s="5" t="s">
        <v>40</v>
      </c>
      <c r="D931" s="5">
        <v>35845</v>
      </c>
      <c r="E931">
        <v>1061</v>
      </c>
      <c r="F931" s="5">
        <v>44300</v>
      </c>
      <c r="G931" s="2">
        <v>20</v>
      </c>
      <c r="H931" s="2" t="str">
        <f t="shared" si="92"/>
        <v>Christoforos GENETHLIdiscus-throw</v>
      </c>
      <c r="I931" s="2">
        <f t="shared" si="93"/>
        <v>1061</v>
      </c>
      <c r="J931" s="136" cm="1">
        <f t="array" ref="J931">MAX(IF($H$3:$H$4000=$H931,$I$3:$I$4000))</f>
        <v>1061</v>
      </c>
      <c r="K931" s="2" t="str">
        <v>GBR</v>
      </c>
      <c r="L931" t="str">
        <v>Reece PRESCOD</v>
      </c>
      <c r="M931" s="94" t="str">
        <v>200m</v>
      </c>
      <c r="N931" s="94">
        <v>35124</v>
      </c>
      <c r="O931" s="94" t="str">
        <f t="shared" si="94"/>
        <v>Reece PRESCOD200m</v>
      </c>
      <c r="P931" s="2">
        <f t="shared" si="95"/>
        <v>1174</v>
      </c>
      <c r="Q931" s="79">
        <f t="shared" si="96"/>
        <v>21</v>
      </c>
      <c r="R931" s="79" t="str">
        <f t="shared" si="97"/>
        <v/>
      </c>
    </row>
    <row r="932" spans="1:18" x14ac:dyDescent="0.2">
      <c r="A932" t="s">
        <v>1658</v>
      </c>
      <c r="B932" t="s">
        <v>4176</v>
      </c>
      <c r="C932" s="5" t="s">
        <v>39</v>
      </c>
      <c r="D932" s="5">
        <v>35256</v>
      </c>
      <c r="E932">
        <v>942</v>
      </c>
      <c r="F932" s="5">
        <v>44300</v>
      </c>
      <c r="G932" s="2">
        <v>71</v>
      </c>
      <c r="H932" s="2" t="str">
        <f t="shared" si="92"/>
        <v>Vasilis MOUAIMISshot-put</v>
      </c>
      <c r="I932" s="2">
        <f t="shared" si="93"/>
        <v>942</v>
      </c>
      <c r="J932" s="136" cm="1">
        <f t="array" ref="J932">MAX(IF($H$3:$H$4000=$H932,$I$3:$I$4000))</f>
        <v>942</v>
      </c>
      <c r="K932" s="2" t="str">
        <v>GBR</v>
      </c>
      <c r="L932" t="str">
        <v>Ben PATTISON</v>
      </c>
      <c r="M932" s="94" t="str">
        <v>800m</v>
      </c>
      <c r="N932" s="94">
        <v>37240</v>
      </c>
      <c r="O932" s="94" t="str">
        <f t="shared" si="94"/>
        <v>Ben PATTISON800m</v>
      </c>
      <c r="P932" s="2">
        <f t="shared" si="95"/>
        <v>1152</v>
      </c>
      <c r="Q932" s="79">
        <f t="shared" si="96"/>
        <v>33</v>
      </c>
      <c r="R932" s="79" t="str">
        <f t="shared" si="97"/>
        <v/>
      </c>
    </row>
    <row r="933" spans="1:18" x14ac:dyDescent="0.2">
      <c r="A933" t="s">
        <v>1658</v>
      </c>
      <c r="B933" t="s">
        <v>4181</v>
      </c>
      <c r="C933" t="s">
        <v>39</v>
      </c>
      <c r="D933" s="5">
        <v>36539</v>
      </c>
      <c r="E933">
        <v>934</v>
      </c>
      <c r="F933" s="5">
        <v>44300</v>
      </c>
      <c r="G933" s="2">
        <v>78</v>
      </c>
      <c r="H933" s="2" t="str">
        <f t="shared" si="92"/>
        <v>Petros MICHAELIDESshot-put</v>
      </c>
      <c r="I933" s="2">
        <f t="shared" si="93"/>
        <v>934</v>
      </c>
      <c r="J933" s="136" cm="1">
        <f t="array" ref="J933">MAX(IF($H$3:$H$4000=$H933,$I$3:$I$4000))</f>
        <v>936</v>
      </c>
      <c r="K933" s="2" t="str">
        <v>GBR</v>
      </c>
      <c r="L933" t="str">
        <v>Alessandro SCHENINI</v>
      </c>
      <c r="M933" s="94" t="str">
        <v>long-jump</v>
      </c>
      <c r="N933" s="94">
        <v>36644</v>
      </c>
      <c r="O933" s="94" t="str">
        <f t="shared" si="94"/>
        <v>Alessandro SCHENINIlong-jump</v>
      </c>
      <c r="P933" s="2">
        <f t="shared" si="95"/>
        <v>1086</v>
      </c>
      <c r="Q933" s="79">
        <f t="shared" si="96"/>
        <v>63</v>
      </c>
      <c r="R933" s="79" t="str">
        <f t="shared" si="97"/>
        <v/>
      </c>
    </row>
    <row r="934" spans="1:18" x14ac:dyDescent="0.2">
      <c r="A934" t="s">
        <v>1658</v>
      </c>
      <c r="B934" t="s">
        <v>4313</v>
      </c>
      <c r="C934" s="5" t="s">
        <v>41</v>
      </c>
      <c r="D934" s="5">
        <v>37867</v>
      </c>
      <c r="E934">
        <v>950</v>
      </c>
      <c r="F934" s="5">
        <v>44300</v>
      </c>
      <c r="G934" s="2">
        <v>84</v>
      </c>
      <c r="H934" s="2" t="str">
        <f t="shared" si="92"/>
        <v>Eleftherios KONTONIKOLAjavelin-throw</v>
      </c>
      <c r="I934" s="2">
        <f t="shared" si="93"/>
        <v>950</v>
      </c>
      <c r="J934" s="136" cm="1">
        <f t="array" ref="J934">MAX(IF($H$3:$H$4000=$H934,$I$3:$I$4000))</f>
        <v>950</v>
      </c>
      <c r="K934" s="2" t="str">
        <v>GBR</v>
      </c>
      <c r="L934" t="str">
        <v>David SMITH</v>
      </c>
      <c r="M934" s="94" t="str">
        <v>high-jump</v>
      </c>
      <c r="N934" s="94">
        <v>33433</v>
      </c>
      <c r="O934" s="94" t="str">
        <f t="shared" si="94"/>
        <v>David SMITHhigh-jump</v>
      </c>
      <c r="P934" s="2">
        <f t="shared" si="95"/>
        <v>1117</v>
      </c>
      <c r="Q934" s="79">
        <f t="shared" si="96"/>
        <v>22</v>
      </c>
      <c r="R934" s="79" t="str">
        <f t="shared" si="97"/>
        <v/>
      </c>
    </row>
    <row r="935" spans="1:18" x14ac:dyDescent="0.2">
      <c r="A935" t="s">
        <v>2182</v>
      </c>
      <c r="B935" t="s">
        <v>3917</v>
      </c>
      <c r="C935" s="5" t="s">
        <v>37</v>
      </c>
      <c r="D935" s="5">
        <v>35670</v>
      </c>
      <c r="E935">
        <v>1105</v>
      </c>
      <c r="F935" s="5">
        <v>44353</v>
      </c>
      <c r="G935" s="2">
        <v>38</v>
      </c>
      <c r="H935" s="2" t="str">
        <f t="shared" si="92"/>
        <v>Tristan JAMESlong-jump</v>
      </c>
      <c r="I935" s="2">
        <f t="shared" si="93"/>
        <v>1105</v>
      </c>
      <c r="J935" s="136" cm="1">
        <f t="array" ref="J935">MAX(IF($H$3:$H$4000=$H935,$I$3:$I$4000))</f>
        <v>1105</v>
      </c>
      <c r="K935" s="2" t="str">
        <v>GBR</v>
      </c>
      <c r="L935" t="str">
        <v>Lewis MCGUIRE</v>
      </c>
      <c r="M935" s="94" t="str">
        <v>high-jump</v>
      </c>
      <c r="N935" s="94">
        <v>35725</v>
      </c>
      <c r="O935" s="94" t="str">
        <f t="shared" si="94"/>
        <v>Lewis MCGUIREhigh-jump</v>
      </c>
      <c r="P935" s="2">
        <f t="shared" si="95"/>
        <v>1064</v>
      </c>
      <c r="Q935" s="79">
        <f t="shared" si="96"/>
        <v>40</v>
      </c>
      <c r="R935" s="79" t="str">
        <f t="shared" si="97"/>
        <v/>
      </c>
    </row>
    <row r="936" spans="1:18" x14ac:dyDescent="0.2">
      <c r="A936" t="s">
        <v>3202</v>
      </c>
      <c r="B936" t="s">
        <v>3203</v>
      </c>
      <c r="C936" s="5" t="s">
        <v>41</v>
      </c>
      <c r="D936" s="5">
        <v>36116</v>
      </c>
      <c r="E936">
        <v>913</v>
      </c>
      <c r="F936" s="5">
        <v>44576</v>
      </c>
      <c r="G936" s="2">
        <v>61</v>
      </c>
      <c r="H936" s="2" t="str">
        <f t="shared" si="92"/>
        <v>Eliot LECARPENTIERjavelin-throw</v>
      </c>
      <c r="I936" s="2">
        <f t="shared" si="93"/>
        <v>913</v>
      </c>
      <c r="J936" s="136" cm="1">
        <f t="array" ref="J936">MAX(IF($H$3:$H$4000=$H936,$I$3:$I$4000))</f>
        <v>913</v>
      </c>
      <c r="K936" s="2" t="str">
        <v>GBR</v>
      </c>
      <c r="L936" t="str">
        <v>Kyle LANGFORD</v>
      </c>
      <c r="M936" s="94" t="str">
        <v>1500m</v>
      </c>
      <c r="N936" s="94">
        <v>35097</v>
      </c>
      <c r="O936" s="94" t="str">
        <f t="shared" si="94"/>
        <v>Kyle LANGFORD1500m</v>
      </c>
      <c r="P936" s="2">
        <f t="shared" si="95"/>
        <v>1092</v>
      </c>
      <c r="Q936" s="79">
        <f t="shared" si="96"/>
        <v>101</v>
      </c>
      <c r="R936" s="79" t="str">
        <f t="shared" si="97"/>
        <v/>
      </c>
    </row>
    <row r="937" spans="1:18" x14ac:dyDescent="0.2">
      <c r="A937" t="s">
        <v>3202</v>
      </c>
      <c r="B937" t="s">
        <v>4189</v>
      </c>
      <c r="C937" t="s">
        <v>39</v>
      </c>
      <c r="D937" s="5">
        <v>34800</v>
      </c>
      <c r="E937">
        <v>911</v>
      </c>
      <c r="F937" s="5">
        <v>44273</v>
      </c>
      <c r="G937" s="2">
        <v>89</v>
      </c>
      <c r="H937" s="2" t="str">
        <f t="shared" si="92"/>
        <v>Mustafa William FALLshot-put</v>
      </c>
      <c r="I937" s="2">
        <f t="shared" si="93"/>
        <v>911</v>
      </c>
      <c r="J937" s="136" cm="1">
        <f t="array" ref="J937">MAX(IF($H$3:$H$4000=$H937,$I$3:$I$4000))</f>
        <v>911</v>
      </c>
      <c r="K937" s="2" t="str">
        <v>GBR</v>
      </c>
      <c r="L937" t="str">
        <v>Sam STEVENS</v>
      </c>
      <c r="M937" s="94" t="str">
        <v>1500m</v>
      </c>
      <c r="N937" s="94">
        <v>35881</v>
      </c>
      <c r="O937" s="94" t="str">
        <f t="shared" si="94"/>
        <v>Sam STEVENS1500m</v>
      </c>
      <c r="P937" s="2">
        <f t="shared" si="95"/>
        <v>1092</v>
      </c>
      <c r="Q937" s="79">
        <f t="shared" si="96"/>
        <v>101</v>
      </c>
      <c r="R937" s="79" t="str">
        <f t="shared" si="97"/>
        <v/>
      </c>
    </row>
    <row r="938" spans="1:18" x14ac:dyDescent="0.2">
      <c r="A938" t="s">
        <v>1624</v>
      </c>
      <c r="B938" t="s">
        <v>2749</v>
      </c>
      <c r="C938" s="5" t="s">
        <v>25</v>
      </c>
      <c r="D938" s="5">
        <v>33736</v>
      </c>
      <c r="E938">
        <v>1091</v>
      </c>
      <c r="F938" s="5">
        <v>44625</v>
      </c>
      <c r="G938" s="2">
        <v>21</v>
      </c>
      <c r="H938" s="2" t="str">
        <f t="shared" si="92"/>
        <v>Abdoulie ASSIM200m</v>
      </c>
      <c r="I938" s="2">
        <f t="shared" si="93"/>
        <v>1091</v>
      </c>
      <c r="J938" s="136" cm="1">
        <f t="array" ref="J938">MAX(IF($H$3:$H$4000=$H938,$I$3:$I$4000))</f>
        <v>1096</v>
      </c>
      <c r="K938" s="2" t="str">
        <v>GBR</v>
      </c>
      <c r="L938" t="str">
        <v>Alastair CHALMERS</v>
      </c>
      <c r="M938" s="94" t="str">
        <v>400mh</v>
      </c>
      <c r="N938" s="94">
        <v>36616</v>
      </c>
      <c r="O938" s="94" t="str">
        <f t="shared" si="94"/>
        <v>Alastair CHALMERS400mh</v>
      </c>
      <c r="P938" s="2">
        <f t="shared" si="95"/>
        <v>1152</v>
      </c>
      <c r="Q938" s="79">
        <f t="shared" si="96"/>
        <v>17</v>
      </c>
      <c r="R938" s="79" t="str">
        <f t="shared" si="97"/>
        <v/>
      </c>
    </row>
    <row r="939" spans="1:18" x14ac:dyDescent="0.2">
      <c r="A939" t="s">
        <v>1624</v>
      </c>
      <c r="B939" t="s">
        <v>4026</v>
      </c>
      <c r="C939" s="5" t="s">
        <v>36</v>
      </c>
      <c r="D939" s="6">
        <v>34743</v>
      </c>
      <c r="E939">
        <v>1075</v>
      </c>
      <c r="F939" s="5">
        <v>44415</v>
      </c>
      <c r="G939" s="2">
        <v>7</v>
      </c>
      <c r="H939" s="2" t="str">
        <f t="shared" si="92"/>
        <v>Lamin KRUBALLYpole-vault</v>
      </c>
      <c r="I939" s="2">
        <f t="shared" si="93"/>
        <v>1075</v>
      </c>
      <c r="J939" s="136" cm="1">
        <f t="array" ref="J939">MAX(IF($H$3:$H$4000=$H939,$I$3:$I$4000))</f>
        <v>1075</v>
      </c>
      <c r="K939" s="2" t="str">
        <v>GBR</v>
      </c>
      <c r="L939" t="str">
        <v>Ethan WALSH</v>
      </c>
      <c r="M939" s="94" t="str">
        <v>pole-vault</v>
      </c>
      <c r="N939" s="94">
        <v>35595</v>
      </c>
      <c r="O939" s="94" t="str">
        <f t="shared" si="94"/>
        <v>Ethan WALSHpole-vault</v>
      </c>
      <c r="P939" s="2">
        <f t="shared" si="95"/>
        <v>1002</v>
      </c>
      <c r="Q939" s="79">
        <f t="shared" si="96"/>
        <v>40</v>
      </c>
      <c r="R939" s="79" t="str">
        <f t="shared" si="97"/>
        <v/>
      </c>
    </row>
    <row r="940" spans="1:18" x14ac:dyDescent="0.2">
      <c r="A940" t="s">
        <v>1624</v>
      </c>
      <c r="B940" t="s">
        <v>3353</v>
      </c>
      <c r="C940" s="6" t="s">
        <v>25</v>
      </c>
      <c r="D940" s="5">
        <v>34130</v>
      </c>
      <c r="E940">
        <v>1135</v>
      </c>
      <c r="F940" s="5">
        <v>44363</v>
      </c>
      <c r="G940" s="2">
        <v>44</v>
      </c>
      <c r="H940" s="2" t="str">
        <f t="shared" si="92"/>
        <v>Adama JAMMEH200m</v>
      </c>
      <c r="I940" s="2">
        <f t="shared" si="93"/>
        <v>1135</v>
      </c>
      <c r="J940" s="136" cm="1">
        <f t="array" ref="J940">MAX(IF($H$3:$H$4000=$H940,$I$3:$I$4000))</f>
        <v>1135</v>
      </c>
      <c r="K940" s="2" t="str">
        <v>GBR</v>
      </c>
      <c r="L940" t="str">
        <v>William TROTT</v>
      </c>
      <c r="M940" s="94" t="str">
        <v>pole-vault</v>
      </c>
      <c r="N940" s="94">
        <v>38410</v>
      </c>
      <c r="O940" s="94" t="str">
        <f t="shared" si="94"/>
        <v>William TROTTpole-vault</v>
      </c>
      <c r="P940" s="2">
        <f t="shared" si="95"/>
        <v>894</v>
      </c>
      <c r="Q940" s="79">
        <f t="shared" si="96"/>
        <v>111</v>
      </c>
      <c r="R940" s="79" t="str">
        <f t="shared" si="97"/>
        <v/>
      </c>
    </row>
    <row r="941" spans="1:18" x14ac:dyDescent="0.2">
      <c r="A941" t="s">
        <v>1624</v>
      </c>
      <c r="B941" t="s">
        <v>3378</v>
      </c>
      <c r="C941" s="5" t="s">
        <v>25</v>
      </c>
      <c r="D941" s="6">
        <v>36607</v>
      </c>
      <c r="E941">
        <v>1093</v>
      </c>
      <c r="F941" s="5">
        <v>44363</v>
      </c>
      <c r="G941" s="2">
        <v>93</v>
      </c>
      <c r="H941" s="2" t="str">
        <f t="shared" si="92"/>
        <v>Sengan JOBE200m</v>
      </c>
      <c r="I941" s="2">
        <f t="shared" si="93"/>
        <v>1093</v>
      </c>
      <c r="J941" s="136" cm="1">
        <f t="array" ref="J941">MAX(IF($H$3:$H$4000=$H941,$I$3:$I$4000))</f>
        <v>1093</v>
      </c>
      <c r="K941" s="2" t="str">
        <v>GBR</v>
      </c>
      <c r="L941" t="str">
        <v>James WHITEAKER</v>
      </c>
      <c r="M941" s="94" t="str">
        <v>javelin-throw</v>
      </c>
      <c r="N941" s="94">
        <v>36076</v>
      </c>
      <c r="O941" s="94" t="str">
        <f t="shared" si="94"/>
        <v>James WHITEAKERjavelin-throw</v>
      </c>
      <c r="P941" s="2">
        <f t="shared" si="95"/>
        <v>969</v>
      </c>
      <c r="Q941" s="79">
        <f t="shared" si="96"/>
        <v>79</v>
      </c>
      <c r="R941" s="79" t="str">
        <f t="shared" si="97"/>
        <v/>
      </c>
    </row>
    <row r="942" spans="1:18" x14ac:dyDescent="0.2">
      <c r="A942" t="s">
        <v>1624</v>
      </c>
      <c r="B942" t="s">
        <v>5368</v>
      </c>
      <c r="C942" s="5" t="s">
        <v>2</v>
      </c>
      <c r="D942" s="6">
        <v>35326</v>
      </c>
      <c r="E942">
        <v>1152</v>
      </c>
      <c r="F942" s="5">
        <v>44359</v>
      </c>
      <c r="G942" s="2">
        <v>37</v>
      </c>
      <c r="H942" s="2" t="str">
        <f t="shared" si="92"/>
        <v>Ebrahima CAMARA100m</v>
      </c>
      <c r="I942" s="2">
        <f t="shared" si="93"/>
        <v>1152</v>
      </c>
      <c r="J942" s="136" cm="1">
        <f t="array" ref="J942">MAX(IF($H$3:$H$4000=$H942,$I$3:$I$4000))</f>
        <v>1152</v>
      </c>
      <c r="K942" s="2" t="str">
        <v>GBR</v>
      </c>
      <c r="L942" t="str">
        <v>Alex HAYDOCK-WILSON</v>
      </c>
      <c r="M942" s="94" t="str">
        <v>400m</v>
      </c>
      <c r="N942" s="94">
        <v>36369</v>
      </c>
      <c r="O942" s="94" t="str">
        <f t="shared" si="94"/>
        <v>Alex HAYDOCK-WILSON400m</v>
      </c>
      <c r="P942" s="2">
        <f t="shared" si="95"/>
        <v>1141</v>
      </c>
      <c r="Q942" s="79">
        <f t="shared" si="96"/>
        <v>29</v>
      </c>
      <c r="R942" s="79" t="str">
        <f t="shared" si="97"/>
        <v/>
      </c>
    </row>
    <row r="943" spans="1:18" x14ac:dyDescent="0.2">
      <c r="A943" t="s">
        <v>1624</v>
      </c>
      <c r="B943" t="s">
        <v>2749</v>
      </c>
      <c r="C943" t="s">
        <v>25</v>
      </c>
      <c r="D943" s="5">
        <v>33736</v>
      </c>
      <c r="E943">
        <v>1096</v>
      </c>
      <c r="F943" s="5">
        <v>44289</v>
      </c>
      <c r="G943" s="2">
        <v>85</v>
      </c>
      <c r="H943" s="2" t="str">
        <f t="shared" si="92"/>
        <v>Abdoulie ASSIM200m</v>
      </c>
      <c r="I943" s="2">
        <f t="shared" si="93"/>
        <v>1096</v>
      </c>
      <c r="J943" s="136" cm="1">
        <f t="array" ref="J943">MAX(IF($H$3:$H$4000=$H943,$I$3:$I$4000))</f>
        <v>1096</v>
      </c>
      <c r="K943" s="2" t="str">
        <v>GBR</v>
      </c>
      <c r="L943" t="str">
        <v>Gregory BEARD</v>
      </c>
      <c r="M943" s="94" t="str">
        <v>shot-put</v>
      </c>
      <c r="N943" s="94">
        <v>30204</v>
      </c>
      <c r="O943" s="94" t="str">
        <f t="shared" si="94"/>
        <v>Gregory BEARDshot-put</v>
      </c>
      <c r="P943" s="2">
        <f t="shared" si="95"/>
        <v>908</v>
      </c>
      <c r="Q943" s="79">
        <f t="shared" si="96"/>
        <v>115</v>
      </c>
      <c r="R943" s="79" t="str">
        <f t="shared" si="97"/>
        <v/>
      </c>
    </row>
    <row r="944" spans="1:18" x14ac:dyDescent="0.2">
      <c r="A944" t="s">
        <v>1204</v>
      </c>
      <c r="B944" t="s">
        <v>5121</v>
      </c>
      <c r="C944" t="s">
        <v>28</v>
      </c>
      <c r="D944" s="5">
        <v>35121</v>
      </c>
      <c r="E944">
        <v>1053</v>
      </c>
      <c r="F944" s="5">
        <v>44654</v>
      </c>
      <c r="G944" s="2">
        <v>49</v>
      </c>
      <c r="H944" s="2" t="str">
        <f t="shared" si="92"/>
        <v>Alex GEORGE1500m</v>
      </c>
      <c r="I944" s="2">
        <f t="shared" si="93"/>
        <v>1053</v>
      </c>
      <c r="J944" s="136" cm="1">
        <f t="array" ref="J944">MAX(IF($H$3:$H$4000=$H944,$I$3:$I$4000))</f>
        <v>1053</v>
      </c>
      <c r="K944" s="2" t="str">
        <v>GBR</v>
      </c>
      <c r="L944" t="str">
        <v>James MCMURRAY</v>
      </c>
      <c r="M944" s="94" t="str">
        <v>1500m</v>
      </c>
      <c r="N944" s="94">
        <v>34717</v>
      </c>
      <c r="O944" s="94" t="str">
        <f t="shared" si="94"/>
        <v>James MCMURRAY1500m</v>
      </c>
      <c r="P944" s="2">
        <f t="shared" si="95"/>
        <v>1117</v>
      </c>
      <c r="Q944" s="79">
        <f t="shared" si="96"/>
        <v>63</v>
      </c>
      <c r="R944" s="79" t="str">
        <f t="shared" si="97"/>
        <v/>
      </c>
    </row>
    <row r="945" spans="1:18" x14ac:dyDescent="0.2">
      <c r="A945" t="s">
        <v>1204</v>
      </c>
      <c r="B945" t="s">
        <v>3742</v>
      </c>
      <c r="C945" t="s">
        <v>31</v>
      </c>
      <c r="D945" s="5">
        <v>34498</v>
      </c>
      <c r="E945">
        <v>1143</v>
      </c>
      <c r="F945" s="5">
        <v>44654</v>
      </c>
      <c r="G945" s="2">
        <v>2</v>
      </c>
      <c r="H945" s="2" t="str">
        <f t="shared" si="92"/>
        <v>David KING110mh</v>
      </c>
      <c r="I945" s="2">
        <f t="shared" si="93"/>
        <v>1143</v>
      </c>
      <c r="J945" s="136" cm="1">
        <f t="array" ref="J945">MAX(IF($H$3:$H$4000=$H945,$I$3:$I$4000))</f>
        <v>1183</v>
      </c>
      <c r="K945" s="2" t="str">
        <v>GBR</v>
      </c>
      <c r="L945" t="str">
        <v>Tom MORTIMER</v>
      </c>
      <c r="M945" s="94" t="str">
        <v>1500m</v>
      </c>
      <c r="N945" s="94">
        <v>36167</v>
      </c>
      <c r="O945" s="94" t="str">
        <f t="shared" si="94"/>
        <v>Tom MORTIMER1500m</v>
      </c>
      <c r="P945" s="2">
        <f t="shared" si="95"/>
        <v>1117</v>
      </c>
      <c r="Q945" s="79">
        <f t="shared" si="96"/>
        <v>63</v>
      </c>
      <c r="R945" s="79" t="str">
        <f t="shared" si="97"/>
        <v/>
      </c>
    </row>
    <row r="946" spans="1:18" x14ac:dyDescent="0.2">
      <c r="A946" t="s">
        <v>1204</v>
      </c>
      <c r="B946" t="s">
        <v>5338</v>
      </c>
      <c r="C946" s="5" t="s">
        <v>82</v>
      </c>
      <c r="D946" s="5">
        <v>31773</v>
      </c>
      <c r="E946">
        <v>1148</v>
      </c>
      <c r="F946" s="5">
        <v>44654</v>
      </c>
      <c r="G946" s="2">
        <v>33</v>
      </c>
      <c r="H946" s="2" t="str">
        <f t="shared" ref="H946:H1009" si="98">B946&amp;C946</f>
        <v>Jonathan MELLORmarathon</v>
      </c>
      <c r="I946" s="2">
        <f t="shared" ref="I946:I1009" si="99">E946</f>
        <v>1148</v>
      </c>
      <c r="J946" s="136" cm="1">
        <f t="array" ref="J946">MAX(IF($H$3:$H$4000=$H946,$I$3:$I$4000))</f>
        <v>1148</v>
      </c>
      <c r="K946" s="2" t="str">
        <v>GBR</v>
      </c>
      <c r="L946" t="str">
        <v>Peter CASSIDY</v>
      </c>
      <c r="M946" s="94" t="str">
        <v>hammer-throw</v>
      </c>
      <c r="N946" s="94">
        <v>35817</v>
      </c>
      <c r="O946" s="94" t="str">
        <f t="shared" si="94"/>
        <v>Peter CASSIDYhammer-throw</v>
      </c>
      <c r="P946" s="2">
        <f t="shared" si="95"/>
        <v>844</v>
      </c>
      <c r="Q946" s="79">
        <f t="shared" si="96"/>
        <v>111</v>
      </c>
      <c r="R946" s="79" t="str">
        <f t="shared" si="97"/>
        <v/>
      </c>
    </row>
    <row r="947" spans="1:18" x14ac:dyDescent="0.2">
      <c r="A947" t="s">
        <v>1204</v>
      </c>
      <c r="B947" t="s">
        <v>5339</v>
      </c>
      <c r="C947" s="5" t="s">
        <v>82</v>
      </c>
      <c r="D947" s="5">
        <v>32770</v>
      </c>
      <c r="E947">
        <v>1133</v>
      </c>
      <c r="F947" s="5">
        <v>44654</v>
      </c>
      <c r="G947" s="2">
        <v>41</v>
      </c>
      <c r="H947" s="2" t="str">
        <f t="shared" si="98"/>
        <v>Ross MILLINGTONmarathon</v>
      </c>
      <c r="I947" s="2">
        <f t="shared" si="99"/>
        <v>1133</v>
      </c>
      <c r="J947" s="136" cm="1">
        <f t="array" ref="J947">MAX(IF($H$3:$H$4000=$H947,$I$3:$I$4000))</f>
        <v>1133</v>
      </c>
      <c r="K947" s="2" t="str">
        <v>GBR</v>
      </c>
      <c r="L947" t="str">
        <v>Kevin METZGER</v>
      </c>
      <c r="M947" s="94" t="str">
        <v>400m</v>
      </c>
      <c r="N947" s="94">
        <v>35747</v>
      </c>
      <c r="O947" s="94" t="str">
        <f t="shared" si="94"/>
        <v>Kevin METZGER400m</v>
      </c>
      <c r="P947" s="2">
        <f t="shared" si="95"/>
        <v>1113</v>
      </c>
      <c r="Q947" s="79">
        <f t="shared" si="96"/>
        <v>66</v>
      </c>
      <c r="R947" s="79" t="str">
        <f t="shared" si="97"/>
        <v/>
      </c>
    </row>
    <row r="948" spans="1:18" x14ac:dyDescent="0.2">
      <c r="A948" t="s">
        <v>1204</v>
      </c>
      <c r="B948" t="s">
        <v>5342</v>
      </c>
      <c r="C948" s="5" t="s">
        <v>82</v>
      </c>
      <c r="D948" s="5"/>
      <c r="E948">
        <v>1112</v>
      </c>
      <c r="F948" s="5">
        <v>44654</v>
      </c>
      <c r="G948" s="2">
        <v>47</v>
      </c>
      <c r="H948" s="2" t="str">
        <f t="shared" si="98"/>
        <v>Dean WILLIAMSONmarathon</v>
      </c>
      <c r="I948" s="2">
        <f t="shared" si="99"/>
        <v>1112</v>
      </c>
      <c r="J948" s="136" cm="1">
        <f t="array" ref="J948">MAX(IF($H$3:$H$4000=$H948,$I$3:$I$4000))</f>
        <v>1112</v>
      </c>
      <c r="K948" s="2" t="str">
        <v>GBR</v>
      </c>
      <c r="L948" t="str">
        <v>Josh KERR</v>
      </c>
      <c r="M948" s="94" t="str">
        <v>1500m</v>
      </c>
      <c r="N948" s="94">
        <v>35711</v>
      </c>
      <c r="O948" s="94" t="str">
        <f t="shared" si="94"/>
        <v>Josh KERR1500m</v>
      </c>
      <c r="P948" s="2">
        <f t="shared" si="95"/>
        <v>1258</v>
      </c>
      <c r="Q948" s="79">
        <f t="shared" si="96"/>
        <v>2</v>
      </c>
      <c r="R948" s="79" t="str">
        <f t="shared" si="97"/>
        <v/>
      </c>
    </row>
    <row r="949" spans="1:18" x14ac:dyDescent="0.2">
      <c r="A949" t="s">
        <v>1204</v>
      </c>
      <c r="B949" t="s">
        <v>5344</v>
      </c>
      <c r="C949" s="5" t="s">
        <v>82</v>
      </c>
      <c r="D949" s="6">
        <v>33044</v>
      </c>
      <c r="E949">
        <v>1097</v>
      </c>
      <c r="F949" s="5">
        <v>44654</v>
      </c>
      <c r="G949" s="2">
        <v>54</v>
      </c>
      <c r="H949" s="2" t="str">
        <f t="shared" si="98"/>
        <v>Andrew HEYESmarathon</v>
      </c>
      <c r="I949" s="2">
        <f t="shared" si="99"/>
        <v>1097</v>
      </c>
      <c r="J949" s="136" cm="1">
        <f t="array" ref="J949">MAX(IF($H$3:$H$4000=$H949,$I$3:$I$4000))</f>
        <v>1097</v>
      </c>
      <c r="K949" s="2" t="str">
        <v>GBR</v>
      </c>
      <c r="L949" t="str">
        <v>Alex FARQUHARSON</v>
      </c>
      <c r="M949" s="94" t="str">
        <v>long-jump</v>
      </c>
      <c r="N949" s="94">
        <v>35590</v>
      </c>
      <c r="O949" s="94" t="str">
        <f t="shared" si="94"/>
        <v>Alex FARQUHARSONlong-jump</v>
      </c>
      <c r="P949" s="2">
        <f t="shared" si="95"/>
        <v>1140</v>
      </c>
      <c r="Q949" s="79">
        <f t="shared" si="96"/>
        <v>20</v>
      </c>
      <c r="R949" s="79" t="str">
        <f t="shared" si="97"/>
        <v/>
      </c>
    </row>
    <row r="950" spans="1:18" x14ac:dyDescent="0.2">
      <c r="A950" t="s">
        <v>1204</v>
      </c>
      <c r="B950" t="s">
        <v>5347</v>
      </c>
      <c r="C950" s="5" t="s">
        <v>82</v>
      </c>
      <c r="D950" s="5">
        <v>31859</v>
      </c>
      <c r="E950">
        <v>1074</v>
      </c>
      <c r="F950" s="5">
        <v>44654</v>
      </c>
      <c r="G950" s="2">
        <v>62</v>
      </c>
      <c r="H950" s="2" t="str">
        <f t="shared" si="98"/>
        <v>Nigel MARTINmarathon</v>
      </c>
      <c r="I950" s="2">
        <f t="shared" si="99"/>
        <v>1074</v>
      </c>
      <c r="J950" s="136" cm="1">
        <f t="array" ref="J950">MAX(IF($H$3:$H$4000=$H950,$I$3:$I$4000))</f>
        <v>1074</v>
      </c>
      <c r="K950" s="2" t="str">
        <v>GBR</v>
      </c>
      <c r="L950" t="str">
        <v>Andrew BUTCHART</v>
      </c>
      <c r="M950" s="94" t="str">
        <v>5000m</v>
      </c>
      <c r="N950" s="94">
        <v>33525</v>
      </c>
      <c r="O950" s="94" t="str">
        <f t="shared" si="94"/>
        <v>Andrew BUTCHART5000m</v>
      </c>
      <c r="P950" s="2">
        <f t="shared" si="95"/>
        <v>1173</v>
      </c>
      <c r="Q950" s="79">
        <f t="shared" si="96"/>
        <v>13</v>
      </c>
      <c r="R950" s="79" t="str">
        <f t="shared" si="97"/>
        <v/>
      </c>
    </row>
    <row r="951" spans="1:18" x14ac:dyDescent="0.2">
      <c r="A951" t="s">
        <v>1204</v>
      </c>
      <c r="B951" t="s">
        <v>5348</v>
      </c>
      <c r="C951" s="6" t="s">
        <v>82</v>
      </c>
      <c r="D951" s="6">
        <v>34416</v>
      </c>
      <c r="E951">
        <v>1070</v>
      </c>
      <c r="F951" s="5">
        <v>44654</v>
      </c>
      <c r="G951" s="2">
        <v>64</v>
      </c>
      <c r="H951" s="2" t="str">
        <f t="shared" si="98"/>
        <v>Dan NASHmarathon</v>
      </c>
      <c r="I951" s="2">
        <f t="shared" si="99"/>
        <v>1070</v>
      </c>
      <c r="J951" s="136" cm="1">
        <f t="array" ref="J951">MAX(IF($H$3:$H$4000=$H951,$I$3:$I$4000))</f>
        <v>1070</v>
      </c>
      <c r="K951" s="2" t="str">
        <v>GBR</v>
      </c>
      <c r="L951" t="str">
        <v>Jake HEYWARD</v>
      </c>
      <c r="M951" s="94" t="str">
        <v>1500m</v>
      </c>
      <c r="N951" s="94">
        <v>36276</v>
      </c>
      <c r="O951" s="94" t="str">
        <f t="shared" si="94"/>
        <v>Jake HEYWARD1500m</v>
      </c>
      <c r="P951" s="2">
        <f t="shared" si="95"/>
        <v>1205</v>
      </c>
      <c r="Q951" s="79">
        <f t="shared" si="96"/>
        <v>7</v>
      </c>
      <c r="R951" s="79" t="str">
        <f t="shared" si="97"/>
        <v/>
      </c>
    </row>
    <row r="952" spans="1:18" x14ac:dyDescent="0.2">
      <c r="A952" t="s">
        <v>1204</v>
      </c>
      <c r="B952" t="s">
        <v>5352</v>
      </c>
      <c r="C952" t="s">
        <v>82</v>
      </c>
      <c r="D952" s="5">
        <v>31380</v>
      </c>
      <c r="E952">
        <v>1058</v>
      </c>
      <c r="F952" s="5">
        <v>44654</v>
      </c>
      <c r="G952" s="2">
        <v>74</v>
      </c>
      <c r="H952" s="2" t="str">
        <f t="shared" si="98"/>
        <v>Frank BADDICKmarathon</v>
      </c>
      <c r="I952" s="2">
        <f t="shared" si="99"/>
        <v>1058</v>
      </c>
      <c r="J952" s="136" cm="1">
        <f t="array" ref="J952">MAX(IF($H$3:$H$4000=$H952,$I$3:$I$4000))</f>
        <v>1058</v>
      </c>
      <c r="K952" s="2" t="str">
        <v>GBR</v>
      </c>
      <c r="L952" t="str">
        <v>Jake WIGHTMAN</v>
      </c>
      <c r="M952" s="94" t="str">
        <v>1500m</v>
      </c>
      <c r="N952" s="94">
        <v>34526</v>
      </c>
      <c r="O952" s="94" t="str">
        <f t="shared" si="94"/>
        <v>Jake WIGHTMAN1500m</v>
      </c>
      <c r="P952" s="2">
        <f t="shared" si="95"/>
        <v>1196</v>
      </c>
      <c r="Q952" s="79">
        <f t="shared" si="96"/>
        <v>12</v>
      </c>
      <c r="R952" s="79" t="str">
        <f t="shared" si="97"/>
        <v/>
      </c>
    </row>
    <row r="953" spans="1:18" x14ac:dyDescent="0.2">
      <c r="A953" t="s">
        <v>1204</v>
      </c>
      <c r="B953" t="s">
        <v>5354</v>
      </c>
      <c r="C953" s="5" t="s">
        <v>82</v>
      </c>
      <c r="D953" s="5">
        <v>30202</v>
      </c>
      <c r="E953">
        <v>1047</v>
      </c>
      <c r="F953" s="5">
        <v>44654</v>
      </c>
      <c r="G953" s="2">
        <v>80</v>
      </c>
      <c r="H953" s="2" t="str">
        <f t="shared" si="98"/>
        <v>Ronnie RICHMONDmarathon</v>
      </c>
      <c r="I953" s="2">
        <f t="shared" si="99"/>
        <v>1047</v>
      </c>
      <c r="J953" s="136" cm="1">
        <f t="array" ref="J953">MAX(IF($H$3:$H$4000=$H953,$I$3:$I$4000))</f>
        <v>1047</v>
      </c>
      <c r="K953" s="2" t="str">
        <v>GBR</v>
      </c>
      <c r="L953" t="str">
        <v>Nethaneel MITCHELL-BLAKE</v>
      </c>
      <c r="M953" s="94" t="str">
        <v>200m</v>
      </c>
      <c r="N953" s="94">
        <v>34426</v>
      </c>
      <c r="O953" s="94" t="str">
        <f t="shared" si="94"/>
        <v>Nethaneel MITCHELL-BLAKE200m</v>
      </c>
      <c r="P953" s="2">
        <f t="shared" si="95"/>
        <v>1135</v>
      </c>
      <c r="Q953" s="79">
        <f t="shared" si="96"/>
        <v>46</v>
      </c>
      <c r="R953" s="79" t="str">
        <f t="shared" si="97"/>
        <v/>
      </c>
    </row>
    <row r="954" spans="1:18" x14ac:dyDescent="0.2">
      <c r="A954" t="s">
        <v>1204</v>
      </c>
      <c r="B954" t="s">
        <v>5355</v>
      </c>
      <c r="C954" s="5" t="s">
        <v>82</v>
      </c>
      <c r="D954" s="5">
        <v>33246</v>
      </c>
      <c r="E954">
        <v>1047</v>
      </c>
      <c r="F954" s="5">
        <v>44654</v>
      </c>
      <c r="G954" s="2">
        <v>81</v>
      </c>
      <c r="H954" s="2" t="str">
        <f t="shared" si="98"/>
        <v>William MYCROFTmarathon</v>
      </c>
      <c r="I954" s="2">
        <f t="shared" si="99"/>
        <v>1047</v>
      </c>
      <c r="J954" s="136" cm="1">
        <f t="array" ref="J954">MAX(IF($H$3:$H$4000=$H954,$I$3:$I$4000))</f>
        <v>1047</v>
      </c>
      <c r="K954" s="2" t="str">
        <v>GBR</v>
      </c>
      <c r="L954" t="str">
        <v>Harry COPPELL</v>
      </c>
      <c r="M954" s="94" t="str">
        <v>pole-vault</v>
      </c>
      <c r="N954" s="94">
        <v>35257</v>
      </c>
      <c r="O954" s="94" t="str">
        <f t="shared" si="94"/>
        <v>Harry COPPELLpole-vault</v>
      </c>
      <c r="P954" s="2">
        <f t="shared" si="95"/>
        <v>1212</v>
      </c>
      <c r="Q954" s="79">
        <f t="shared" si="96"/>
        <v>2</v>
      </c>
      <c r="R954" s="79" t="str">
        <f t="shared" si="97"/>
        <v/>
      </c>
    </row>
    <row r="955" spans="1:18" x14ac:dyDescent="0.2">
      <c r="A955" t="s">
        <v>1204</v>
      </c>
      <c r="B955" t="s">
        <v>5356</v>
      </c>
      <c r="C955" s="5" t="s">
        <v>82</v>
      </c>
      <c r="D955" s="5">
        <v>30168</v>
      </c>
      <c r="E955">
        <v>1042</v>
      </c>
      <c r="F955" s="5">
        <v>44654</v>
      </c>
      <c r="G955" s="2">
        <v>84</v>
      </c>
      <c r="H955" s="2" t="str">
        <f t="shared" si="98"/>
        <v>Adam BOWDENmarathon</v>
      </c>
      <c r="I955" s="2">
        <f t="shared" si="99"/>
        <v>1042</v>
      </c>
      <c r="J955" s="136" cm="1">
        <f t="array" ref="J955">MAX(IF($H$3:$H$4000=$H955,$I$3:$I$4000))</f>
        <v>1042</v>
      </c>
      <c r="K955" s="2" t="str">
        <v>GBR</v>
      </c>
      <c r="L955" t="str">
        <v>Daniel ROWDEN</v>
      </c>
      <c r="M955" s="94" t="str">
        <v>800m</v>
      </c>
      <c r="N955" s="94">
        <v>35682</v>
      </c>
      <c r="O955" s="94" t="str">
        <f t="shared" si="94"/>
        <v>Daniel ROWDEN800m</v>
      </c>
      <c r="P955" s="2">
        <f t="shared" si="95"/>
        <v>1193</v>
      </c>
      <c r="Q955" s="79">
        <f t="shared" si="96"/>
        <v>15</v>
      </c>
      <c r="R955" s="79" t="str">
        <f t="shared" si="97"/>
        <v/>
      </c>
    </row>
    <row r="956" spans="1:18" x14ac:dyDescent="0.2">
      <c r="A956" t="s">
        <v>1204</v>
      </c>
      <c r="B956" t="s">
        <v>5357</v>
      </c>
      <c r="C956" s="5" t="s">
        <v>82</v>
      </c>
      <c r="D956" s="5">
        <v>32943</v>
      </c>
      <c r="E956">
        <v>1033</v>
      </c>
      <c r="F956" s="5">
        <v>44654</v>
      </c>
      <c r="G956" s="2">
        <v>87</v>
      </c>
      <c r="H956" s="2" t="str">
        <f t="shared" si="98"/>
        <v>Alex MILNEmarathon</v>
      </c>
      <c r="I956" s="2">
        <f t="shared" si="99"/>
        <v>1033</v>
      </c>
      <c r="J956" s="136" cm="1">
        <f t="array" ref="J956">MAX(IF($H$3:$H$4000=$H956,$I$3:$I$4000))</f>
        <v>1033</v>
      </c>
      <c r="K956" s="2" t="str">
        <v>GBR</v>
      </c>
      <c r="L956" t="str">
        <v>Reece PRESCOD</v>
      </c>
      <c r="M956" s="94" t="str">
        <v>100m</v>
      </c>
      <c r="N956" s="94">
        <v>35124</v>
      </c>
      <c r="O956" s="94" t="str">
        <f t="shared" si="94"/>
        <v>Reece PRESCOD100m</v>
      </c>
      <c r="P956" s="2">
        <f t="shared" si="95"/>
        <v>1165</v>
      </c>
      <c r="Q956" s="79">
        <f t="shared" si="96"/>
        <v>28</v>
      </c>
      <c r="R956" s="79" t="str">
        <f t="shared" si="97"/>
        <v/>
      </c>
    </row>
    <row r="957" spans="1:18" x14ac:dyDescent="0.2">
      <c r="A957" t="s">
        <v>1204</v>
      </c>
      <c r="B957" t="s">
        <v>5358</v>
      </c>
      <c r="C957" s="5" t="s">
        <v>82</v>
      </c>
      <c r="D957" s="5">
        <v>1997</v>
      </c>
      <c r="E957">
        <v>1033</v>
      </c>
      <c r="F957" s="5">
        <v>44654</v>
      </c>
      <c r="G957" s="2">
        <v>88</v>
      </c>
      <c r="H957" s="2" t="str">
        <f t="shared" si="98"/>
        <v>William BRYANmarathon</v>
      </c>
      <c r="I957" s="2">
        <f t="shared" si="99"/>
        <v>1033</v>
      </c>
      <c r="J957" s="136" cm="1">
        <f t="array" ref="J957">MAX(IF($H$3:$H$4000=$H957,$I$3:$I$4000))</f>
        <v>1033</v>
      </c>
      <c r="K957" s="2" t="str">
        <v>GBR</v>
      </c>
      <c r="L957" t="str">
        <v>Thomas HEAD</v>
      </c>
      <c r="M957" s="94" t="str">
        <v>hammer-throw</v>
      </c>
      <c r="N957" s="94">
        <v>35079</v>
      </c>
      <c r="O957" s="94" t="str">
        <f t="shared" si="94"/>
        <v>Thomas HEADhammer-throw</v>
      </c>
      <c r="P957" s="2">
        <f t="shared" si="95"/>
        <v>977</v>
      </c>
      <c r="Q957" s="79">
        <f t="shared" si="96"/>
        <v>36</v>
      </c>
      <c r="R957" s="79" t="str">
        <f t="shared" si="97"/>
        <v/>
      </c>
    </row>
    <row r="958" spans="1:18" x14ac:dyDescent="0.2">
      <c r="A958" t="s">
        <v>1204</v>
      </c>
      <c r="B958" t="s">
        <v>5359</v>
      </c>
      <c r="C958" s="5" t="s">
        <v>82</v>
      </c>
      <c r="D958" s="5"/>
      <c r="E958">
        <v>1032</v>
      </c>
      <c r="F958" s="5">
        <v>44654</v>
      </c>
      <c r="G958" s="2">
        <v>89</v>
      </c>
      <c r="H958" s="2" t="str">
        <f t="shared" si="98"/>
        <v>Ian ALLENmarathon</v>
      </c>
      <c r="I958" s="2">
        <f t="shared" si="99"/>
        <v>1032</v>
      </c>
      <c r="J958" s="136" cm="1">
        <f t="array" ref="J958">MAX(IF($H$3:$H$4000=$H958,$I$3:$I$4000))</f>
        <v>1032</v>
      </c>
      <c r="K958" s="2" t="str">
        <v>GBR</v>
      </c>
      <c r="L958" t="str">
        <v>Tom GALE</v>
      </c>
      <c r="M958" s="94" t="str">
        <v>high-jump</v>
      </c>
      <c r="N958" s="94">
        <v>36147</v>
      </c>
      <c r="O958" s="94" t="str">
        <f t="shared" si="94"/>
        <v>Tom GALEhigh-jump</v>
      </c>
      <c r="P958" s="2">
        <f t="shared" si="95"/>
        <v>1161</v>
      </c>
      <c r="Q958" s="79">
        <f t="shared" si="96"/>
        <v>6</v>
      </c>
      <c r="R958" s="79" t="str">
        <f t="shared" si="97"/>
        <v/>
      </c>
    </row>
    <row r="959" spans="1:18" x14ac:dyDescent="0.2">
      <c r="A959" t="s">
        <v>1204</v>
      </c>
      <c r="B959" t="s">
        <v>5360</v>
      </c>
      <c r="C959" s="5" t="s">
        <v>82</v>
      </c>
      <c r="D959" s="5">
        <v>31508</v>
      </c>
      <c r="E959">
        <v>1031</v>
      </c>
      <c r="F959" s="5">
        <v>44654</v>
      </c>
      <c r="G959" s="2">
        <v>90</v>
      </c>
      <c r="H959" s="2" t="str">
        <f t="shared" si="98"/>
        <v>William STRANGEWAYmarathon</v>
      </c>
      <c r="I959" s="2">
        <f t="shared" si="99"/>
        <v>1031</v>
      </c>
      <c r="J959" s="136" cm="1">
        <f t="array" ref="J959">MAX(IF($H$3:$H$4000=$H959,$I$3:$I$4000))</f>
        <v>1031</v>
      </c>
      <c r="K959" s="2" t="str">
        <v>GBR</v>
      </c>
      <c r="L959" t="str">
        <v>Ben HIGGINS</v>
      </c>
      <c r="M959" s="94" t="str">
        <v>400mh</v>
      </c>
      <c r="N959" s="94">
        <v>36844</v>
      </c>
      <c r="O959" s="94" t="str">
        <f t="shared" si="94"/>
        <v>Ben HIGGINS400mh</v>
      </c>
      <c r="P959" s="2">
        <f t="shared" si="95"/>
        <v>1049</v>
      </c>
      <c r="Q959" s="79">
        <f t="shared" si="96"/>
        <v>91</v>
      </c>
      <c r="R959" s="79" t="str">
        <f t="shared" si="97"/>
        <v/>
      </c>
    </row>
    <row r="960" spans="1:18" x14ac:dyDescent="0.2">
      <c r="A960" t="s">
        <v>1204</v>
      </c>
      <c r="B960" t="s">
        <v>3254</v>
      </c>
      <c r="C960" s="5" t="s">
        <v>82</v>
      </c>
      <c r="D960" s="5"/>
      <c r="E960">
        <v>1029</v>
      </c>
      <c r="F960" s="5">
        <v>44654</v>
      </c>
      <c r="G960" s="2">
        <v>91</v>
      </c>
      <c r="H960" s="2" t="str">
        <f t="shared" si="98"/>
        <v>Nick BOWKERmarathon</v>
      </c>
      <c r="I960" s="2">
        <f t="shared" si="99"/>
        <v>1029</v>
      </c>
      <c r="J960" s="136" cm="1">
        <f t="array" ref="J960">MAX(IF($H$3:$H$4000=$H960,$I$3:$I$4000))</f>
        <v>1029</v>
      </c>
      <c r="K960" s="2" t="str">
        <v>GBR</v>
      </c>
      <c r="L960" t="str">
        <v>Ben GREENWOOD</v>
      </c>
      <c r="M960" s="94" t="str">
        <v>800m</v>
      </c>
      <c r="N960" s="94">
        <v>36062</v>
      </c>
      <c r="O960" s="94" t="str">
        <f t="shared" si="94"/>
        <v>Ben GREENWOOD800m</v>
      </c>
      <c r="P960" s="2">
        <f t="shared" si="95"/>
        <v>1091</v>
      </c>
      <c r="Q960" s="79">
        <f t="shared" si="96"/>
        <v>101</v>
      </c>
      <c r="R960" s="79" t="str">
        <f t="shared" si="97"/>
        <v/>
      </c>
    </row>
    <row r="961" spans="1:18" x14ac:dyDescent="0.2">
      <c r="A961" t="s">
        <v>1204</v>
      </c>
      <c r="B961" t="s">
        <v>5362</v>
      </c>
      <c r="C961" s="5" t="s">
        <v>82</v>
      </c>
      <c r="D961" s="5">
        <v>33521</v>
      </c>
      <c r="E961">
        <v>1027</v>
      </c>
      <c r="F961" s="5">
        <v>44654</v>
      </c>
      <c r="G961" s="2">
        <v>93</v>
      </c>
      <c r="H961" s="2" t="str">
        <f t="shared" si="98"/>
        <v>Matthew CREHANmarathon</v>
      </c>
      <c r="I961" s="2">
        <f t="shared" si="99"/>
        <v>1027</v>
      </c>
      <c r="J961" s="136" cm="1">
        <f t="array" ref="J961">MAX(IF($H$3:$H$4000=$H961,$I$3:$I$4000))</f>
        <v>1027</v>
      </c>
      <c r="K961" s="2" t="str">
        <v>GBR</v>
      </c>
      <c r="L961" t="str">
        <v>James MCMURRAY</v>
      </c>
      <c r="M961" s="94" t="str">
        <v>800m</v>
      </c>
      <c r="N961" s="94">
        <v>34717</v>
      </c>
      <c r="O961" s="94" t="str">
        <f t="shared" si="94"/>
        <v>James MCMURRAY800m</v>
      </c>
      <c r="P961" s="2">
        <f t="shared" si="95"/>
        <v>1089</v>
      </c>
      <c r="Q961" s="79">
        <f t="shared" si="96"/>
        <v>104</v>
      </c>
      <c r="R961" s="79" t="str">
        <f t="shared" si="97"/>
        <v/>
      </c>
    </row>
    <row r="962" spans="1:18" x14ac:dyDescent="0.2">
      <c r="A962" t="s">
        <v>1204</v>
      </c>
      <c r="B962" t="s">
        <v>5363</v>
      </c>
      <c r="C962" s="5" t="s">
        <v>82</v>
      </c>
      <c r="D962" s="5">
        <v>34719</v>
      </c>
      <c r="E962">
        <v>1018</v>
      </c>
      <c r="F962" s="5">
        <v>44654</v>
      </c>
      <c r="G962" s="2">
        <v>95</v>
      </c>
      <c r="H962" s="2" t="str">
        <f t="shared" si="98"/>
        <v>Linton TAYLORmarathon</v>
      </c>
      <c r="I962" s="2">
        <f t="shared" si="99"/>
        <v>1018</v>
      </c>
      <c r="J962" s="136" cm="1">
        <f t="array" ref="J962">MAX(IF($H$3:$H$4000=$H962,$I$3:$I$4000))</f>
        <v>1018</v>
      </c>
      <c r="K962" s="2" t="str">
        <v>GBR</v>
      </c>
      <c r="L962" t="str">
        <v>Angus MCINROY</v>
      </c>
      <c r="M962" s="94" t="str">
        <v>discus-throw</v>
      </c>
      <c r="N962" s="94">
        <v>31822</v>
      </c>
      <c r="O962" s="94" t="str">
        <f t="shared" si="94"/>
        <v>Angus MCINROYdiscus-throw</v>
      </c>
      <c r="P962" s="2">
        <f t="shared" si="95"/>
        <v>901</v>
      </c>
      <c r="Q962" s="79">
        <f t="shared" si="96"/>
        <v>106</v>
      </c>
      <c r="R962" s="79" t="str">
        <f t="shared" si="97"/>
        <v/>
      </c>
    </row>
    <row r="963" spans="1:18" x14ac:dyDescent="0.2">
      <c r="A963" t="s">
        <v>1204</v>
      </c>
      <c r="B963" t="s">
        <v>5364</v>
      </c>
      <c r="C963" s="5" t="s">
        <v>82</v>
      </c>
      <c r="D963" s="5">
        <v>33247</v>
      </c>
      <c r="E963">
        <v>1017</v>
      </c>
      <c r="F963" s="5">
        <v>44654</v>
      </c>
      <c r="G963" s="2">
        <v>97</v>
      </c>
      <c r="H963" s="2" t="str">
        <f t="shared" si="98"/>
        <v>Michael KALLENBERGmarathon</v>
      </c>
      <c r="I963" s="2">
        <f t="shared" si="99"/>
        <v>1017</v>
      </c>
      <c r="J963" s="136" cm="1">
        <f t="array" ref="J963">MAX(IF($H$3:$H$4000=$H963,$I$3:$I$4000))</f>
        <v>1017</v>
      </c>
      <c r="K963" s="2" t="str">
        <v>GBR</v>
      </c>
      <c r="L963" t="str">
        <v>Toby HARRIES</v>
      </c>
      <c r="M963" s="94" t="str">
        <v>200m</v>
      </c>
      <c r="N963" s="94">
        <v>36068</v>
      </c>
      <c r="O963" s="94" t="str">
        <f t="shared" si="94"/>
        <v>Toby HARRIES200m</v>
      </c>
      <c r="P963" s="2">
        <f t="shared" si="95"/>
        <v>1094</v>
      </c>
      <c r="Q963" s="79">
        <f t="shared" si="96"/>
        <v>99</v>
      </c>
      <c r="R963" s="79" t="str">
        <f t="shared" si="97"/>
        <v/>
      </c>
    </row>
    <row r="964" spans="1:18" x14ac:dyDescent="0.2">
      <c r="A964" t="s">
        <v>1204</v>
      </c>
      <c r="B964" t="s">
        <v>5366</v>
      </c>
      <c r="C964" t="s">
        <v>82</v>
      </c>
      <c r="D964" s="5"/>
      <c r="E964">
        <v>1006</v>
      </c>
      <c r="F964" s="5">
        <v>44654</v>
      </c>
      <c r="G964" s="2">
        <v>99</v>
      </c>
      <c r="H964" s="2" t="str">
        <f t="shared" si="98"/>
        <v>Kieran WALKERmarathon</v>
      </c>
      <c r="I964" s="2">
        <f t="shared" si="99"/>
        <v>1006</v>
      </c>
      <c r="J964" s="136" cm="1">
        <f t="array" ref="J964">MAX(IF($H$3:$H$4000=$H964,$I$3:$I$4000))</f>
        <v>1006</v>
      </c>
      <c r="K964" s="2" t="str">
        <v>GBR</v>
      </c>
      <c r="L964" t="str">
        <v>Niall CARNEY</v>
      </c>
      <c r="M964" s="94" t="str">
        <v>400mh</v>
      </c>
      <c r="N964" s="94">
        <v>35742</v>
      </c>
      <c r="O964" s="94" t="str">
        <f t="shared" ref="O964:O1027" si="100">L964&amp;M964</f>
        <v>Niall CARNEY400mh</v>
      </c>
      <c r="P964" s="2">
        <f t="shared" ref="P964:P1027" si="101">VLOOKUP(L964&amp;M964,$H$3:$J$3881,3,FALSE)</f>
        <v>1066</v>
      </c>
      <c r="Q964" s="79">
        <f t="shared" ref="Q964:Q1027" si="102">COUNTIFS($M$3:$M$3165,M964,$P$3:$P$3165,"&gt;"&amp;P964)+1</f>
        <v>69</v>
      </c>
      <c r="R964" s="79" t="str">
        <f t="shared" ref="R964:R1027" si="103">IFERROR(IF(K964="AUS",COUNTIFS($K$3:$K$3165,"AUS",$M$3:$M$3165,M964,$P$3:$P$3165,"&gt;"&amp;P964)+1,""),"")</f>
        <v/>
      </c>
    </row>
    <row r="965" spans="1:18" x14ac:dyDescent="0.2">
      <c r="A965" t="s">
        <v>1204</v>
      </c>
      <c r="B965" t="s">
        <v>3261</v>
      </c>
      <c r="C965" s="5" t="s">
        <v>2</v>
      </c>
      <c r="D965" s="5">
        <v>34893</v>
      </c>
      <c r="E965">
        <v>1174</v>
      </c>
      <c r="F965" s="5">
        <v>44653</v>
      </c>
      <c r="G965" s="2">
        <v>7</v>
      </c>
      <c r="H965" s="2" t="str">
        <f t="shared" si="98"/>
        <v>Zharnel HUGHES100m</v>
      </c>
      <c r="I965" s="2">
        <f t="shared" si="99"/>
        <v>1174</v>
      </c>
      <c r="J965" s="136" cm="1">
        <f t="array" ref="J965">MAX(IF($H$3:$H$4000=$H965,$I$3:$I$4000))</f>
        <v>1214</v>
      </c>
      <c r="K965" s="2" t="str">
        <v>GBR</v>
      </c>
      <c r="L965" t="str">
        <v>Daniel FALODE</v>
      </c>
      <c r="M965" s="94" t="str">
        <v>triple-jump</v>
      </c>
      <c r="N965" s="94">
        <v>37587</v>
      </c>
      <c r="O965" s="94" t="str">
        <f t="shared" si="100"/>
        <v>Daniel FALODEtriple-jump</v>
      </c>
      <c r="P965" s="2">
        <f t="shared" si="101"/>
        <v>1038</v>
      </c>
      <c r="Q965" s="79">
        <f t="shared" si="102"/>
        <v>72</v>
      </c>
      <c r="R965" s="79" t="str">
        <f t="shared" si="103"/>
        <v/>
      </c>
    </row>
    <row r="966" spans="1:18" x14ac:dyDescent="0.2">
      <c r="A966" t="s">
        <v>1204</v>
      </c>
      <c r="B966" t="s">
        <v>5052</v>
      </c>
      <c r="C966" s="5" t="s">
        <v>2</v>
      </c>
      <c r="D966" s="5">
        <v>36795</v>
      </c>
      <c r="E966">
        <v>1105</v>
      </c>
      <c r="F966" s="5">
        <v>44653</v>
      </c>
      <c r="G966" s="2">
        <v>31</v>
      </c>
      <c r="H966" s="2" t="str">
        <f t="shared" si="98"/>
        <v>Adam CLAYTON100m</v>
      </c>
      <c r="I966" s="2">
        <f t="shared" si="99"/>
        <v>1105</v>
      </c>
      <c r="J966" s="136" cm="1">
        <f t="array" ref="J966">MAX(IF($H$3:$H$4000=$H966,$I$3:$I$4000))</f>
        <v>1105</v>
      </c>
      <c r="K966" s="2" t="str">
        <v>GBR</v>
      </c>
      <c r="L966" t="str">
        <v>James HEDGER</v>
      </c>
      <c r="M966" s="94" t="str">
        <v>discus-throw</v>
      </c>
      <c r="N966" s="94">
        <v>30934</v>
      </c>
      <c r="O966" s="94" t="str">
        <f t="shared" si="100"/>
        <v>James HEDGERdiscus-throw</v>
      </c>
      <c r="P966" s="2">
        <f t="shared" si="101"/>
        <v>900</v>
      </c>
      <c r="Q966" s="79">
        <f t="shared" si="102"/>
        <v>107</v>
      </c>
      <c r="R966" s="79" t="str">
        <f t="shared" si="103"/>
        <v/>
      </c>
    </row>
    <row r="967" spans="1:18" x14ac:dyDescent="0.2">
      <c r="A967" t="s">
        <v>1204</v>
      </c>
      <c r="B967" t="s">
        <v>3351</v>
      </c>
      <c r="C967" s="5" t="s">
        <v>25</v>
      </c>
      <c r="D967" s="5">
        <v>34786</v>
      </c>
      <c r="E967">
        <v>1118</v>
      </c>
      <c r="F967" s="5">
        <v>44653</v>
      </c>
      <c r="G967" s="2">
        <v>9</v>
      </c>
      <c r="H967" s="2" t="str">
        <f t="shared" si="98"/>
        <v>Miguel FRANCIS200m</v>
      </c>
      <c r="I967" s="2">
        <f t="shared" si="99"/>
        <v>1118</v>
      </c>
      <c r="J967" s="136" cm="1">
        <f t="array" ref="J967">MAX(IF($H$3:$H$4000=$H967,$I$3:$I$4000))</f>
        <v>1150</v>
      </c>
      <c r="K967" s="2" t="str">
        <v>GBR</v>
      </c>
      <c r="L967" t="str">
        <v>Eugene AMO-DADZIE</v>
      </c>
      <c r="M967" s="94" t="str">
        <v>100m</v>
      </c>
      <c r="N967" s="94">
        <v>33777</v>
      </c>
      <c r="O967" s="94" t="str">
        <f t="shared" si="100"/>
        <v>Eugene AMO-DADZIE100m</v>
      </c>
      <c r="P967" s="2">
        <f t="shared" si="101"/>
        <v>1138</v>
      </c>
      <c r="Q967" s="79">
        <f t="shared" si="102"/>
        <v>63</v>
      </c>
      <c r="R967" s="79" t="str">
        <f t="shared" si="103"/>
        <v/>
      </c>
    </row>
    <row r="968" spans="1:18" x14ac:dyDescent="0.2">
      <c r="A968" t="s">
        <v>1204</v>
      </c>
      <c r="B968" t="s">
        <v>3427</v>
      </c>
      <c r="C968" s="6" t="s">
        <v>25</v>
      </c>
      <c r="D968" s="5">
        <v>34736</v>
      </c>
      <c r="E968">
        <v>1065</v>
      </c>
      <c r="F968" s="5">
        <v>44653</v>
      </c>
      <c r="G968" s="2">
        <v>46</v>
      </c>
      <c r="H968" s="2" t="str">
        <f t="shared" si="98"/>
        <v>Michael OHIOZE200m</v>
      </c>
      <c r="I968" s="2">
        <f t="shared" si="99"/>
        <v>1065</v>
      </c>
      <c r="J968" s="136" cm="1">
        <f t="array" ref="J968">MAX(IF($H$3:$H$4000=$H968,$I$3:$I$4000))</f>
        <v>1065</v>
      </c>
      <c r="K968" s="2" t="str">
        <v>GBR</v>
      </c>
      <c r="L968" t="str">
        <v>Derek KINLOCK</v>
      </c>
      <c r="M968" s="94" t="str">
        <v>200m</v>
      </c>
      <c r="N968" s="94">
        <v>37465</v>
      </c>
      <c r="O968" s="94" t="str">
        <f t="shared" si="100"/>
        <v>Derek KINLOCK200m</v>
      </c>
      <c r="P968" s="2">
        <f t="shared" si="101"/>
        <v>1109</v>
      </c>
      <c r="Q968" s="79">
        <f t="shared" si="102"/>
        <v>69</v>
      </c>
      <c r="R968" s="79" t="str">
        <f t="shared" si="103"/>
        <v/>
      </c>
    </row>
    <row r="969" spans="1:18" x14ac:dyDescent="0.2">
      <c r="A969" t="s">
        <v>1204</v>
      </c>
      <c r="B969" t="s">
        <v>3807</v>
      </c>
      <c r="C969" s="5" t="s">
        <v>31</v>
      </c>
      <c r="D969" s="5">
        <v>36208</v>
      </c>
      <c r="E969">
        <v>1014</v>
      </c>
      <c r="F969" s="5">
        <v>44653</v>
      </c>
      <c r="G969" s="2">
        <v>40</v>
      </c>
      <c r="H969" s="2" t="str">
        <f t="shared" si="98"/>
        <v>Sam TALBOT110mh</v>
      </c>
      <c r="I969" s="2">
        <f t="shared" si="99"/>
        <v>1014</v>
      </c>
      <c r="J969" s="136" cm="1">
        <f t="array" ref="J969">MAX(IF($H$3:$H$4000=$H969,$I$3:$I$4000))</f>
        <v>1014</v>
      </c>
      <c r="K969" s="2" t="str">
        <v>GBR</v>
      </c>
      <c r="L969" t="str">
        <v>Adam BOOTH</v>
      </c>
      <c r="M969" s="94" t="str">
        <v>400mh</v>
      </c>
      <c r="N969" s="94">
        <v>37440</v>
      </c>
      <c r="O969" s="94" t="str">
        <f t="shared" si="100"/>
        <v>Adam BOOTH400mh</v>
      </c>
      <c r="P969" s="2">
        <f t="shared" si="101"/>
        <v>1062</v>
      </c>
      <c r="Q969" s="79">
        <f t="shared" si="102"/>
        <v>74</v>
      </c>
      <c r="R969" s="79" t="str">
        <f t="shared" si="103"/>
        <v/>
      </c>
    </row>
    <row r="970" spans="1:18" x14ac:dyDescent="0.2">
      <c r="A970" t="s">
        <v>1204</v>
      </c>
      <c r="B970" t="s">
        <v>5201</v>
      </c>
      <c r="C970" t="s">
        <v>31</v>
      </c>
      <c r="D970" s="5">
        <v>35996</v>
      </c>
      <c r="E970">
        <v>935</v>
      </c>
      <c r="F970" s="5">
        <v>44653</v>
      </c>
      <c r="G970" s="2">
        <v>78</v>
      </c>
      <c r="H970" s="2" t="str">
        <f t="shared" si="98"/>
        <v>Matthew TRESTON110mh</v>
      </c>
      <c r="I970" s="2">
        <f t="shared" si="99"/>
        <v>935</v>
      </c>
      <c r="J970" s="136" cm="1">
        <f t="array" ref="J970">MAX(IF($H$3:$H$4000=$H970,$I$3:$I$4000))</f>
        <v>935</v>
      </c>
      <c r="K970" s="2" t="str">
        <v>GBR</v>
      </c>
      <c r="L970" t="str">
        <v>Max SCHOPP</v>
      </c>
      <c r="M970" s="94" t="str">
        <v>400mh</v>
      </c>
      <c r="N970" s="94">
        <v>35313</v>
      </c>
      <c r="O970" s="94" t="str">
        <f t="shared" si="100"/>
        <v>Max SCHOPP400mh</v>
      </c>
      <c r="P970" s="2">
        <f t="shared" si="101"/>
        <v>1032</v>
      </c>
      <c r="Q970" s="79">
        <f t="shared" si="102"/>
        <v>105</v>
      </c>
      <c r="R970" s="79" t="str">
        <f t="shared" si="103"/>
        <v/>
      </c>
    </row>
    <row r="971" spans="1:18" x14ac:dyDescent="0.2">
      <c r="A971" t="s">
        <v>1204</v>
      </c>
      <c r="B971" t="s">
        <v>4019</v>
      </c>
      <c r="C971" s="5" t="s">
        <v>38</v>
      </c>
      <c r="D971" s="5">
        <v>36566</v>
      </c>
      <c r="E971">
        <v>924</v>
      </c>
      <c r="F971" s="5">
        <v>44653</v>
      </c>
      <c r="G971" s="2">
        <v>68</v>
      </c>
      <c r="H971" s="2" t="str">
        <f t="shared" si="98"/>
        <v>Aidan QUINNtriple-jump</v>
      </c>
      <c r="I971" s="2">
        <f t="shared" si="99"/>
        <v>924</v>
      </c>
      <c r="J971" s="136" cm="1">
        <f t="array" ref="J971">MAX(IF($H$3:$H$4000=$H971,$I$3:$I$4000))</f>
        <v>1010</v>
      </c>
      <c r="K971" s="2" t="str">
        <v>GBR</v>
      </c>
      <c r="L971" t="str">
        <v>Sean OKOME</v>
      </c>
      <c r="M971" s="94" t="str">
        <v>triple-jump</v>
      </c>
      <c r="N971" s="94">
        <v>34784</v>
      </c>
      <c r="O971" s="94" t="str">
        <f t="shared" si="100"/>
        <v>Sean OKOMEtriple-jump</v>
      </c>
      <c r="P971" s="2">
        <f t="shared" si="101"/>
        <v>1029</v>
      </c>
      <c r="Q971" s="79">
        <f t="shared" si="102"/>
        <v>82</v>
      </c>
      <c r="R971" s="79" t="str">
        <f t="shared" si="103"/>
        <v/>
      </c>
    </row>
    <row r="972" spans="1:18" x14ac:dyDescent="0.2">
      <c r="A972" t="s">
        <v>1204</v>
      </c>
      <c r="B972" t="s">
        <v>4538</v>
      </c>
      <c r="C972" t="s">
        <v>36</v>
      </c>
      <c r="D972" s="5">
        <v>37083</v>
      </c>
      <c r="E972">
        <v>886</v>
      </c>
      <c r="F972" s="5">
        <v>44653</v>
      </c>
      <c r="G972" s="2">
        <v>60</v>
      </c>
      <c r="H972" s="2" t="str">
        <f t="shared" si="98"/>
        <v>Jack TURNERpole-vault</v>
      </c>
      <c r="I972" s="2">
        <f t="shared" si="99"/>
        <v>886</v>
      </c>
      <c r="J972" s="136" cm="1">
        <f t="array" ref="J972">MAX(IF($H$3:$H$4000=$H972,$I$3:$I$4000))</f>
        <v>886</v>
      </c>
      <c r="K972" s="2" t="str">
        <v>GBR</v>
      </c>
      <c r="L972" t="str">
        <v>George TURNER</v>
      </c>
      <c r="M972" s="94" t="str">
        <v>pole-vault</v>
      </c>
      <c r="N972" s="94">
        <v>35989</v>
      </c>
      <c r="O972" s="94" t="str">
        <f t="shared" si="100"/>
        <v>George TURNERpole-vault</v>
      </c>
      <c r="P972" s="2">
        <f t="shared" si="101"/>
        <v>1061</v>
      </c>
      <c r="Q972" s="79">
        <f t="shared" si="102"/>
        <v>12</v>
      </c>
      <c r="R972" s="79" t="str">
        <f t="shared" si="103"/>
        <v/>
      </c>
    </row>
    <row r="973" spans="1:18" x14ac:dyDescent="0.2">
      <c r="A973" t="s">
        <v>1204</v>
      </c>
      <c r="B973" t="s">
        <v>4086</v>
      </c>
      <c r="C973" s="5" t="s">
        <v>40</v>
      </c>
      <c r="D973" s="6">
        <v>36481</v>
      </c>
      <c r="E973">
        <v>971</v>
      </c>
      <c r="F973" s="5">
        <v>44653</v>
      </c>
      <c r="G973" s="2">
        <v>28</v>
      </c>
      <c r="H973" s="2" t="str">
        <f t="shared" si="98"/>
        <v>Samuel WOODLEYdiscus-throw</v>
      </c>
      <c r="I973" s="2">
        <f t="shared" si="99"/>
        <v>971</v>
      </c>
      <c r="J973" s="136" cm="1">
        <f t="array" ref="J973">MAX(IF($H$3:$H$4000=$H973,$I$3:$I$4000))</f>
        <v>1037</v>
      </c>
      <c r="K973" s="2" t="str">
        <v>GBR</v>
      </c>
      <c r="L973" t="str">
        <v>Thomas HOLMES</v>
      </c>
      <c r="M973" s="94" t="str">
        <v>javelin-throw</v>
      </c>
      <c r="N973" s="94">
        <v>37545</v>
      </c>
      <c r="O973" s="94" t="str">
        <f t="shared" si="100"/>
        <v>Thomas HOLMESjavelin-throw</v>
      </c>
      <c r="P973" s="2">
        <f t="shared" si="101"/>
        <v>969</v>
      </c>
      <c r="Q973" s="79">
        <f t="shared" si="102"/>
        <v>79</v>
      </c>
      <c r="R973" s="79" t="str">
        <f t="shared" si="103"/>
        <v/>
      </c>
    </row>
    <row r="974" spans="1:18" x14ac:dyDescent="0.2">
      <c r="A974" t="s">
        <v>1204</v>
      </c>
      <c r="B974" t="s">
        <v>4716</v>
      </c>
      <c r="C974" t="s">
        <v>42</v>
      </c>
      <c r="D974" s="5">
        <v>34090</v>
      </c>
      <c r="E974">
        <v>1096</v>
      </c>
      <c r="F974" s="5">
        <v>44653</v>
      </c>
      <c r="G974" s="2">
        <v>2</v>
      </c>
      <c r="H974" s="2" t="str">
        <f t="shared" si="98"/>
        <v>Nick MILLERhammer-throw</v>
      </c>
      <c r="I974" s="2">
        <f t="shared" si="99"/>
        <v>1096</v>
      </c>
      <c r="J974" s="136" cm="1">
        <f t="array" ref="J974">MAX(IF($H$3:$H$4000=$H974,$I$3:$I$4000))</f>
        <v>1178</v>
      </c>
      <c r="K974" s="2" t="str">
        <v>GBR</v>
      </c>
      <c r="L974" t="str">
        <v>Edward FAULDS</v>
      </c>
      <c r="M974" s="94" t="str">
        <v>400m</v>
      </c>
      <c r="N974" s="94">
        <v>37622</v>
      </c>
      <c r="O974" s="94" t="str">
        <f t="shared" si="100"/>
        <v>Edward FAULDS400m</v>
      </c>
      <c r="P974" s="2">
        <f t="shared" si="101"/>
        <v>1130</v>
      </c>
      <c r="Q974" s="79">
        <f t="shared" si="102"/>
        <v>39</v>
      </c>
      <c r="R974" s="79" t="str">
        <f t="shared" si="103"/>
        <v/>
      </c>
    </row>
    <row r="975" spans="1:18" x14ac:dyDescent="0.2">
      <c r="A975" t="s">
        <v>1204</v>
      </c>
      <c r="B975" t="s">
        <v>4209</v>
      </c>
      <c r="C975" s="5" t="s">
        <v>42</v>
      </c>
      <c r="D975" s="5">
        <v>36838</v>
      </c>
      <c r="E975">
        <v>975</v>
      </c>
      <c r="F975" s="5">
        <v>44653</v>
      </c>
      <c r="G975" s="2">
        <v>22</v>
      </c>
      <c r="H975" s="2" t="str">
        <f t="shared" si="98"/>
        <v>Ben HAWKEShammer-throw</v>
      </c>
      <c r="I975" s="2">
        <f t="shared" si="99"/>
        <v>975</v>
      </c>
      <c r="J975" s="136" cm="1">
        <f t="array" ref="J975">MAX(IF($H$3:$H$4000=$H975,$I$3:$I$4000))</f>
        <v>1017</v>
      </c>
      <c r="K975" s="2" t="str">
        <v>GBR</v>
      </c>
      <c r="L975" t="str">
        <v>Jeriel QUAINOO</v>
      </c>
      <c r="M975" s="94" t="str">
        <v>100m</v>
      </c>
      <c r="N975" s="94">
        <v>37728</v>
      </c>
      <c r="O975" s="94" t="str">
        <f t="shared" si="100"/>
        <v>Jeriel QUAINOO100m</v>
      </c>
      <c r="P975" s="2">
        <f t="shared" si="101"/>
        <v>1118</v>
      </c>
      <c r="Q975" s="79">
        <f t="shared" si="102"/>
        <v>87</v>
      </c>
      <c r="R975" s="79" t="str">
        <f t="shared" si="103"/>
        <v/>
      </c>
    </row>
    <row r="976" spans="1:18" x14ac:dyDescent="0.2">
      <c r="A976" t="s">
        <v>1204</v>
      </c>
      <c r="B976" t="s">
        <v>4960</v>
      </c>
      <c r="C976" t="s">
        <v>41</v>
      </c>
      <c r="D976" s="5">
        <v>37649</v>
      </c>
      <c r="E976">
        <v>882</v>
      </c>
      <c r="F976" s="5">
        <v>44653</v>
      </c>
      <c r="G976" s="2">
        <v>81</v>
      </c>
      <c r="H976" s="2" t="str">
        <f t="shared" si="98"/>
        <v>Jonah MCCAFFERTYjavelin-throw</v>
      </c>
      <c r="I976" s="2">
        <f t="shared" si="99"/>
        <v>882</v>
      </c>
      <c r="J976" s="136" cm="1">
        <f t="array" ref="J976">MAX(IF($H$3:$H$4000=$H976,$I$3:$I$4000))</f>
        <v>882</v>
      </c>
      <c r="K976" s="2" t="str">
        <v>GBR</v>
      </c>
      <c r="L976" t="str">
        <v>Joe BLOOMFIELD</v>
      </c>
      <c r="M976" s="94" t="str">
        <v>hammer-throw</v>
      </c>
      <c r="N976" s="94">
        <v>33180</v>
      </c>
      <c r="O976" s="94" t="str">
        <f t="shared" si="100"/>
        <v>Joe BLOOMFIELDhammer-throw</v>
      </c>
      <c r="P976" s="2">
        <f t="shared" si="101"/>
        <v>956</v>
      </c>
      <c r="Q976" s="79">
        <f t="shared" si="102"/>
        <v>44</v>
      </c>
      <c r="R976" s="79" t="str">
        <f t="shared" si="103"/>
        <v/>
      </c>
    </row>
    <row r="977" spans="1:18" x14ac:dyDescent="0.2">
      <c r="A977" t="s">
        <v>1204</v>
      </c>
      <c r="B977" t="s">
        <v>5074</v>
      </c>
      <c r="C977" s="5" t="s">
        <v>25</v>
      </c>
      <c r="D977" s="5">
        <v>35548</v>
      </c>
      <c r="E977">
        <v>1078</v>
      </c>
      <c r="F977" s="5">
        <v>44652</v>
      </c>
      <c r="G977" s="2">
        <v>35</v>
      </c>
      <c r="H977" s="2" t="str">
        <f t="shared" si="98"/>
        <v>Thomas SOMERS200m</v>
      </c>
      <c r="I977" s="2">
        <f t="shared" si="99"/>
        <v>1078</v>
      </c>
      <c r="J977" s="136" cm="1">
        <f t="array" ref="J977">MAX(IF($H$3:$H$4000=$H977,$I$3:$I$4000))</f>
        <v>1078</v>
      </c>
      <c r="K977" s="2" t="str">
        <v>GBR</v>
      </c>
      <c r="L977" t="str">
        <v>Gavin JOHNSON-ASSOON</v>
      </c>
      <c r="M977" s="94" t="str">
        <v>javelin-throw</v>
      </c>
      <c r="N977" s="94">
        <v>30304</v>
      </c>
      <c r="O977" s="94" t="str">
        <f t="shared" si="100"/>
        <v>Gavin JOHNSON-ASSOONjavelin-throw</v>
      </c>
      <c r="P977" s="2">
        <f t="shared" si="101"/>
        <v>964</v>
      </c>
      <c r="Q977" s="79">
        <f t="shared" si="102"/>
        <v>84</v>
      </c>
      <c r="R977" s="79" t="str">
        <f t="shared" si="103"/>
        <v/>
      </c>
    </row>
    <row r="978" spans="1:18" x14ac:dyDescent="0.2">
      <c r="A978" t="s">
        <v>1204</v>
      </c>
      <c r="B978" t="s">
        <v>3330</v>
      </c>
      <c r="C978" s="5" t="s">
        <v>26</v>
      </c>
      <c r="D978" s="5">
        <v>34451</v>
      </c>
      <c r="E978">
        <v>1069</v>
      </c>
      <c r="F978" s="5">
        <v>44652</v>
      </c>
      <c r="G978" s="2">
        <v>51</v>
      </c>
      <c r="H978" s="2" t="str">
        <f t="shared" si="98"/>
        <v>Jamal RHODEN-STEVENS400m</v>
      </c>
      <c r="I978" s="2">
        <f t="shared" si="99"/>
        <v>1069</v>
      </c>
      <c r="J978" s="136" cm="1">
        <f t="array" ref="J978">MAX(IF($H$3:$H$4000=$H978,$I$3:$I$4000))</f>
        <v>1121</v>
      </c>
      <c r="K978" s="2" t="str">
        <v>GBR</v>
      </c>
      <c r="L978" t="str">
        <v>Alex KNIBBS</v>
      </c>
      <c r="M978" s="94" t="str">
        <v>400mh</v>
      </c>
      <c r="N978" s="94">
        <v>36276</v>
      </c>
      <c r="O978" s="94" t="str">
        <f t="shared" si="100"/>
        <v>Alex KNIBBS400mh</v>
      </c>
      <c r="P978" s="2">
        <f t="shared" si="101"/>
        <v>1161</v>
      </c>
      <c r="Q978" s="79">
        <f t="shared" si="102"/>
        <v>12</v>
      </c>
      <c r="R978" s="79" t="str">
        <f t="shared" si="103"/>
        <v/>
      </c>
    </row>
    <row r="979" spans="1:18" x14ac:dyDescent="0.2">
      <c r="A979" t="s">
        <v>1204</v>
      </c>
      <c r="B979" t="s">
        <v>5115</v>
      </c>
      <c r="C979" t="s">
        <v>28</v>
      </c>
      <c r="D979" s="5">
        <v>36306</v>
      </c>
      <c r="E979">
        <v>1074</v>
      </c>
      <c r="F979" s="5">
        <v>44652</v>
      </c>
      <c r="G979" s="2">
        <v>19</v>
      </c>
      <c r="H979" s="2" t="str">
        <f t="shared" si="98"/>
        <v>James HENEGHAN1500m</v>
      </c>
      <c r="I979" s="2">
        <f t="shared" si="99"/>
        <v>1074</v>
      </c>
      <c r="J979" s="136" cm="1">
        <f t="array" ref="J979">MAX(IF($H$3:$H$4000=$H979,$I$3:$I$4000))</f>
        <v>1074</v>
      </c>
      <c r="K979" s="2" t="str">
        <v>GBR</v>
      </c>
      <c r="L979" t="str">
        <v>Rory DWYER</v>
      </c>
      <c r="M979" s="94" t="str">
        <v>high-jump</v>
      </c>
      <c r="N979" s="94">
        <v>35714</v>
      </c>
      <c r="O979" s="94" t="str">
        <f t="shared" si="100"/>
        <v>Rory DWYERhigh-jump</v>
      </c>
      <c r="P979" s="2">
        <f t="shared" si="101"/>
        <v>1055</v>
      </c>
      <c r="Q979" s="79">
        <f t="shared" si="102"/>
        <v>45</v>
      </c>
      <c r="R979" s="79" t="str">
        <f t="shared" si="103"/>
        <v/>
      </c>
    </row>
    <row r="980" spans="1:18" x14ac:dyDescent="0.2">
      <c r="A980" t="s">
        <v>1204</v>
      </c>
      <c r="B980" t="s">
        <v>3455</v>
      </c>
      <c r="C980" s="5" t="s">
        <v>28</v>
      </c>
      <c r="D980" s="5">
        <v>36671</v>
      </c>
      <c r="E980">
        <v>1061</v>
      </c>
      <c r="F980" s="5">
        <v>44652</v>
      </c>
      <c r="G980" s="2">
        <v>29</v>
      </c>
      <c r="H980" s="2" t="str">
        <f t="shared" si="98"/>
        <v>Finley MCLEAR1500m</v>
      </c>
      <c r="I980" s="2">
        <f t="shared" si="99"/>
        <v>1061</v>
      </c>
      <c r="J980" s="136" cm="1">
        <f t="array" ref="J980">MAX(IF($H$3:$H$4000=$H980,$I$3:$I$4000))</f>
        <v>1061</v>
      </c>
      <c r="K980" s="2" t="str">
        <v>GBR</v>
      </c>
      <c r="L980" t="str">
        <v>Adam GEMILI</v>
      </c>
      <c r="M980" s="94" t="str">
        <v>100m</v>
      </c>
      <c r="N980" s="94">
        <v>34248</v>
      </c>
      <c r="O980" s="94" t="str">
        <f t="shared" si="100"/>
        <v>Adam GEMILI100m</v>
      </c>
      <c r="P980" s="2">
        <f t="shared" si="101"/>
        <v>1159</v>
      </c>
      <c r="Q980" s="79">
        <f t="shared" si="102"/>
        <v>37</v>
      </c>
      <c r="R980" s="79" t="str">
        <f t="shared" si="103"/>
        <v/>
      </c>
    </row>
    <row r="981" spans="1:18" x14ac:dyDescent="0.2">
      <c r="A981" t="s">
        <v>1204</v>
      </c>
      <c r="B981" t="s">
        <v>5118</v>
      </c>
      <c r="C981" s="5" t="s">
        <v>28</v>
      </c>
      <c r="D981" s="5">
        <v>36511</v>
      </c>
      <c r="E981">
        <v>1060</v>
      </c>
      <c r="F981" s="5">
        <v>44652</v>
      </c>
      <c r="G981" s="2">
        <v>32</v>
      </c>
      <c r="H981" s="2" t="str">
        <f t="shared" si="98"/>
        <v>Jeremy DEMPSEY1500m</v>
      </c>
      <c r="I981" s="2">
        <f t="shared" si="99"/>
        <v>1060</v>
      </c>
      <c r="J981" s="136" cm="1">
        <f t="array" ref="J981">MAX(IF($H$3:$H$4000=$H981,$I$3:$I$4000))</f>
        <v>1060</v>
      </c>
      <c r="K981" s="2" t="str">
        <v>GBR</v>
      </c>
      <c r="L981" t="str">
        <v>Adam GEMILI</v>
      </c>
      <c r="M981" s="94" t="str">
        <v>200m</v>
      </c>
      <c r="N981" s="94">
        <v>34248</v>
      </c>
      <c r="O981" s="94" t="str">
        <f t="shared" si="100"/>
        <v>Adam GEMILI200m</v>
      </c>
      <c r="P981" s="2">
        <f t="shared" si="101"/>
        <v>1162</v>
      </c>
      <c r="Q981" s="79">
        <f t="shared" si="102"/>
        <v>29</v>
      </c>
      <c r="R981" s="79" t="str">
        <f t="shared" si="103"/>
        <v/>
      </c>
    </row>
    <row r="982" spans="1:18" x14ac:dyDescent="0.2">
      <c r="A982" t="s">
        <v>1204</v>
      </c>
      <c r="B982" t="s">
        <v>5127</v>
      </c>
      <c r="C982" s="5" t="s">
        <v>28</v>
      </c>
      <c r="D982" s="5">
        <v>35954</v>
      </c>
      <c r="E982">
        <v>1041</v>
      </c>
      <c r="F982" s="5">
        <v>44652</v>
      </c>
      <c r="G982" s="2">
        <v>65</v>
      </c>
      <c r="H982" s="2" t="str">
        <f t="shared" si="98"/>
        <v>Adam MOORE1500m</v>
      </c>
      <c r="I982" s="2">
        <f t="shared" si="99"/>
        <v>1041</v>
      </c>
      <c r="J982" s="136" cm="1">
        <f t="array" ref="J982">MAX(IF($H$3:$H$4000=$H982,$I$3:$I$4000))</f>
        <v>1041</v>
      </c>
      <c r="K982" s="2" t="str">
        <v>GBR</v>
      </c>
      <c r="L982" t="str">
        <v>Elliot GILES</v>
      </c>
      <c r="M982" s="94" t="str">
        <v>800m</v>
      </c>
      <c r="N982" s="94">
        <v>34480</v>
      </c>
      <c r="O982" s="94" t="str">
        <f t="shared" si="100"/>
        <v>Elliot GILES800m</v>
      </c>
      <c r="P982" s="2">
        <f t="shared" si="101"/>
        <v>1203</v>
      </c>
      <c r="Q982" s="79">
        <f t="shared" si="102"/>
        <v>11</v>
      </c>
      <c r="R982" s="79" t="str">
        <f t="shared" si="103"/>
        <v/>
      </c>
    </row>
    <row r="983" spans="1:18" x14ac:dyDescent="0.2">
      <c r="A983" t="s">
        <v>1204</v>
      </c>
      <c r="B983" t="s">
        <v>3579</v>
      </c>
      <c r="C983" s="5" t="s">
        <v>34</v>
      </c>
      <c r="D983" s="5">
        <v>33758</v>
      </c>
      <c r="E983">
        <v>1101</v>
      </c>
      <c r="F983" s="5">
        <v>44652</v>
      </c>
      <c r="G983" s="2">
        <v>7</v>
      </c>
      <c r="H983" s="2" t="str">
        <f t="shared" si="98"/>
        <v>Jonathan HOPKINS3000msc</v>
      </c>
      <c r="I983" s="2">
        <f t="shared" si="99"/>
        <v>1101</v>
      </c>
      <c r="J983" s="136" cm="1">
        <f t="array" ref="J983">MAX(IF($H$3:$H$4000=$H983,$I$3:$I$4000))</f>
        <v>1101</v>
      </c>
      <c r="K983" s="2" t="str">
        <v>GBR</v>
      </c>
      <c r="L983" t="str">
        <v>Archie DAVIS</v>
      </c>
      <c r="M983" s="94" t="str">
        <v>800m</v>
      </c>
      <c r="N983" s="94">
        <v>36084</v>
      </c>
      <c r="O983" s="94" t="str">
        <f t="shared" si="100"/>
        <v>Archie DAVIS800m</v>
      </c>
      <c r="P983" s="2">
        <f t="shared" si="101"/>
        <v>1182</v>
      </c>
      <c r="Q983" s="79">
        <f t="shared" si="102"/>
        <v>20</v>
      </c>
      <c r="R983" s="79" t="str">
        <f t="shared" si="103"/>
        <v/>
      </c>
    </row>
    <row r="984" spans="1:18" x14ac:dyDescent="0.2">
      <c r="A984" t="s">
        <v>1204</v>
      </c>
      <c r="B984" t="s">
        <v>2890</v>
      </c>
      <c r="C984" s="5" t="s">
        <v>29</v>
      </c>
      <c r="D984" s="5">
        <v>37097</v>
      </c>
      <c r="E984">
        <v>1121</v>
      </c>
      <c r="F984" s="5">
        <v>44652</v>
      </c>
      <c r="G984" s="2">
        <v>5</v>
      </c>
      <c r="H984" s="2" t="str">
        <f t="shared" si="98"/>
        <v>Charles HICKS5000m</v>
      </c>
      <c r="I984" s="2">
        <f t="shared" si="99"/>
        <v>1121</v>
      </c>
      <c r="J984" s="136" cm="1">
        <f t="array" ref="J984">MAX(IF($H$3:$H$4000=$H984,$I$3:$I$4000))</f>
        <v>1121</v>
      </c>
      <c r="K984" s="2" t="str">
        <v>GBR</v>
      </c>
      <c r="L984" t="str">
        <v>Piers COPELAND</v>
      </c>
      <c r="M984" s="94" t="str">
        <v>800m</v>
      </c>
      <c r="N984" s="94">
        <v>36125</v>
      </c>
      <c r="O984" s="94" t="str">
        <f t="shared" si="100"/>
        <v>Piers COPELAND800m</v>
      </c>
      <c r="P984" s="2">
        <f t="shared" si="101"/>
        <v>1150</v>
      </c>
      <c r="Q984" s="79">
        <f t="shared" si="102"/>
        <v>35</v>
      </c>
      <c r="R984" s="79" t="str">
        <f t="shared" si="103"/>
        <v/>
      </c>
    </row>
    <row r="985" spans="1:18" x14ac:dyDescent="0.2">
      <c r="A985" t="s">
        <v>1204</v>
      </c>
      <c r="B985" t="s">
        <v>5162</v>
      </c>
      <c r="C985" t="s">
        <v>29</v>
      </c>
      <c r="D985" s="5">
        <v>36286</v>
      </c>
      <c r="E985">
        <v>1092</v>
      </c>
      <c r="F985" s="5">
        <v>44652</v>
      </c>
      <c r="G985" s="2">
        <v>10</v>
      </c>
      <c r="H985" s="2" t="str">
        <f t="shared" si="98"/>
        <v>Isaac AKERS5000m</v>
      </c>
      <c r="I985" s="2">
        <f t="shared" si="99"/>
        <v>1092</v>
      </c>
      <c r="J985" s="136" cm="1">
        <f t="array" ref="J985">MAX(IF($H$3:$H$4000=$H985,$I$3:$I$4000))</f>
        <v>1092</v>
      </c>
      <c r="K985" s="2" t="str">
        <v>GBR</v>
      </c>
      <c r="L985" t="str">
        <v>Jake HEYWARD</v>
      </c>
      <c r="M985" s="94" t="str">
        <v>800m</v>
      </c>
      <c r="N985" s="94">
        <v>36276</v>
      </c>
      <c r="O985" s="94" t="str">
        <f t="shared" si="100"/>
        <v>Jake HEYWARD800m</v>
      </c>
      <c r="P985" s="2">
        <f t="shared" si="101"/>
        <v>1129</v>
      </c>
      <c r="Q985" s="79">
        <f t="shared" si="102"/>
        <v>53</v>
      </c>
      <c r="R985" s="79" t="str">
        <f t="shared" si="103"/>
        <v/>
      </c>
    </row>
    <row r="986" spans="1:18" x14ac:dyDescent="0.2">
      <c r="A986" t="s">
        <v>1204</v>
      </c>
      <c r="B986" t="s">
        <v>5164</v>
      </c>
      <c r="C986" t="s">
        <v>29</v>
      </c>
      <c r="D986" s="5">
        <v>35827</v>
      </c>
      <c r="E986">
        <v>1072</v>
      </c>
      <c r="F986" s="5">
        <v>44652</v>
      </c>
      <c r="G986" s="2">
        <v>17</v>
      </c>
      <c r="H986" s="2" t="str">
        <f t="shared" si="98"/>
        <v>Jonathan SHIELDS5000m</v>
      </c>
      <c r="I986" s="2">
        <f t="shared" si="99"/>
        <v>1072</v>
      </c>
      <c r="J986" s="136" cm="1">
        <f t="array" ref="J986">MAX(IF($H$3:$H$4000=$H986,$I$3:$I$4000))</f>
        <v>1072</v>
      </c>
      <c r="K986" s="2" t="str">
        <v>GBR</v>
      </c>
      <c r="L986" t="str">
        <v>Zak SEDDON</v>
      </c>
      <c r="M986" s="94" t="str">
        <v>3000msc</v>
      </c>
      <c r="N986" s="94">
        <v>34513</v>
      </c>
      <c r="O986" s="94" t="str">
        <f t="shared" si="100"/>
        <v>Zak SEDDON3000msc</v>
      </c>
      <c r="P986" s="2">
        <f t="shared" si="101"/>
        <v>1152</v>
      </c>
      <c r="Q986" s="79">
        <f t="shared" si="102"/>
        <v>15</v>
      </c>
      <c r="R986" s="79" t="str">
        <f t="shared" si="103"/>
        <v/>
      </c>
    </row>
    <row r="987" spans="1:18" x14ac:dyDescent="0.2">
      <c r="A987" t="s">
        <v>1204</v>
      </c>
      <c r="B987" t="s">
        <v>5129</v>
      </c>
      <c r="C987" s="5" t="s">
        <v>29</v>
      </c>
      <c r="D987" s="5">
        <v>35309</v>
      </c>
      <c r="E987">
        <v>1009</v>
      </c>
      <c r="F987" s="5">
        <v>44652</v>
      </c>
      <c r="G987" s="2">
        <v>60</v>
      </c>
      <c r="H987" s="2" t="str">
        <f t="shared" si="98"/>
        <v>George DUGGAN5000m</v>
      </c>
      <c r="I987" s="2">
        <f t="shared" si="99"/>
        <v>1009</v>
      </c>
      <c r="J987" s="136" cm="1">
        <f t="array" ref="J987">MAX(IF($H$3:$H$4000=$H987,$I$3:$I$4000))</f>
        <v>1009</v>
      </c>
      <c r="K987" s="2" t="str">
        <v>GBR</v>
      </c>
      <c r="L987" t="str">
        <v>Chris MCALISTER</v>
      </c>
      <c r="M987" s="94" t="str">
        <v>400mh</v>
      </c>
      <c r="N987" s="94">
        <v>35036</v>
      </c>
      <c r="O987" s="94" t="str">
        <f t="shared" si="100"/>
        <v>Chris MCALISTER400mh</v>
      </c>
      <c r="P987" s="2">
        <f t="shared" si="101"/>
        <v>1172</v>
      </c>
      <c r="Q987" s="79">
        <f t="shared" si="102"/>
        <v>9</v>
      </c>
      <c r="R987" s="79" t="str">
        <f t="shared" si="103"/>
        <v/>
      </c>
    </row>
    <row r="988" spans="1:18" x14ac:dyDescent="0.2">
      <c r="A988" t="s">
        <v>1204</v>
      </c>
      <c r="B988" t="s">
        <v>2906</v>
      </c>
      <c r="C988" s="5" t="s">
        <v>29</v>
      </c>
      <c r="D988" s="5">
        <v>36407</v>
      </c>
      <c r="E988">
        <v>996</v>
      </c>
      <c r="F988" s="5">
        <v>44652</v>
      </c>
      <c r="G988" s="2">
        <v>71</v>
      </c>
      <c r="H988" s="2" t="str">
        <f t="shared" si="98"/>
        <v>Freddie CARCAS5000m</v>
      </c>
      <c r="I988" s="2">
        <f t="shared" si="99"/>
        <v>996</v>
      </c>
      <c r="J988" s="136" cm="1">
        <f t="array" ref="J988">MAX(IF($H$3:$H$4000=$H988,$I$3:$I$4000))</f>
        <v>996</v>
      </c>
      <c r="K988" s="2" t="str">
        <v>GBR</v>
      </c>
      <c r="L988" t="str">
        <v>Joseph LISTER</v>
      </c>
      <c r="M988" s="94" t="str">
        <v>pole-vault</v>
      </c>
      <c r="N988" s="94">
        <v>35495</v>
      </c>
      <c r="O988" s="94" t="str">
        <f t="shared" si="100"/>
        <v>Joseph LISTERpole-vault</v>
      </c>
      <c r="P988" s="2">
        <f t="shared" si="101"/>
        <v>967</v>
      </c>
      <c r="Q988" s="79">
        <f t="shared" si="102"/>
        <v>55</v>
      </c>
      <c r="R988" s="79" t="str">
        <f t="shared" si="103"/>
        <v/>
      </c>
    </row>
    <row r="989" spans="1:18" x14ac:dyDescent="0.2">
      <c r="A989" t="s">
        <v>1204</v>
      </c>
      <c r="B989" t="s">
        <v>5169</v>
      </c>
      <c r="C989" s="5" t="s">
        <v>29</v>
      </c>
      <c r="D989" s="5"/>
      <c r="E989">
        <v>992</v>
      </c>
      <c r="F989" s="5">
        <v>44652</v>
      </c>
      <c r="G989" s="2">
        <v>76</v>
      </c>
      <c r="H989" s="2" t="str">
        <f t="shared" si="98"/>
        <v>Logan REES5000m</v>
      </c>
      <c r="I989" s="2">
        <f t="shared" si="99"/>
        <v>992</v>
      </c>
      <c r="J989" s="136" cm="1">
        <f t="array" ref="J989">MAX(IF($H$3:$H$4000=$H989,$I$3:$I$4000))</f>
        <v>992</v>
      </c>
      <c r="K989" s="2" t="str">
        <v>GBR</v>
      </c>
      <c r="L989" t="str">
        <v>Jona EFOLOKO</v>
      </c>
      <c r="M989" s="94" t="str">
        <v>200m</v>
      </c>
      <c r="N989" s="94">
        <v>36426</v>
      </c>
      <c r="O989" s="94" t="str">
        <f t="shared" si="100"/>
        <v>Jona EFOLOKO200m</v>
      </c>
      <c r="P989" s="2">
        <f t="shared" si="101"/>
        <v>1109</v>
      </c>
      <c r="Q989" s="79">
        <f t="shared" si="102"/>
        <v>69</v>
      </c>
      <c r="R989" s="79" t="str">
        <f t="shared" si="103"/>
        <v/>
      </c>
    </row>
    <row r="990" spans="1:18" x14ac:dyDescent="0.2">
      <c r="A990" t="s">
        <v>1204</v>
      </c>
      <c r="B990" t="s">
        <v>5173</v>
      </c>
      <c r="C990" s="5" t="s">
        <v>29</v>
      </c>
      <c r="D990" s="5">
        <v>35971</v>
      </c>
      <c r="E990">
        <v>981</v>
      </c>
      <c r="F990" s="5">
        <v>44652</v>
      </c>
      <c r="G990" s="2">
        <v>93</v>
      </c>
      <c r="H990" s="2" t="str">
        <f t="shared" si="98"/>
        <v>Jack LEITCH5000m</v>
      </c>
      <c r="I990" s="2">
        <f t="shared" si="99"/>
        <v>981</v>
      </c>
      <c r="J990" s="136" cm="1">
        <f t="array" ref="J990">MAX(IF($H$3:$H$4000=$H990,$I$3:$I$4000))</f>
        <v>981</v>
      </c>
      <c r="K990" s="2" t="str">
        <v>GBR</v>
      </c>
      <c r="L990" t="str">
        <v>Mark PEARCE</v>
      </c>
      <c r="M990" s="94" t="str">
        <v>3000msc</v>
      </c>
      <c r="N990" s="94">
        <v>35083</v>
      </c>
      <c r="O990" s="94" t="str">
        <f t="shared" si="100"/>
        <v>Mark PEARCE3000msc</v>
      </c>
      <c r="P990" s="2">
        <f t="shared" si="101"/>
        <v>1145</v>
      </c>
      <c r="Q990" s="79">
        <f t="shared" si="102"/>
        <v>19</v>
      </c>
      <c r="R990" s="79" t="str">
        <f t="shared" si="103"/>
        <v/>
      </c>
    </row>
    <row r="991" spans="1:18" x14ac:dyDescent="0.2">
      <c r="A991" t="s">
        <v>1204</v>
      </c>
      <c r="B991" t="s">
        <v>5174</v>
      </c>
      <c r="C991" t="s">
        <v>30</v>
      </c>
      <c r="D991" s="5">
        <v>36133</v>
      </c>
      <c r="E991">
        <v>1101</v>
      </c>
      <c r="F991" s="5">
        <v>44652</v>
      </c>
      <c r="G991" s="2">
        <v>10</v>
      </c>
      <c r="H991" s="2" t="str">
        <f t="shared" si="98"/>
        <v>Scott BEATTIE10000m</v>
      </c>
      <c r="I991" s="2">
        <f t="shared" si="99"/>
        <v>1101</v>
      </c>
      <c r="J991" s="136" cm="1">
        <f t="array" ref="J991">MAX(IF($H$3:$H$4000=$H991,$I$3:$I$4000))</f>
        <v>1101</v>
      </c>
      <c r="K991" s="2" t="str">
        <v>GBR</v>
      </c>
      <c r="L991" t="str">
        <v>Jason NICHOLSON</v>
      </c>
      <c r="M991" s="94" t="str">
        <v>400mh</v>
      </c>
      <c r="N991" s="94">
        <v>36290</v>
      </c>
      <c r="O991" s="94" t="str">
        <f t="shared" si="100"/>
        <v>Jason NICHOLSON400mh</v>
      </c>
      <c r="P991" s="2">
        <f t="shared" si="101"/>
        <v>1034</v>
      </c>
      <c r="Q991" s="79">
        <f t="shared" si="102"/>
        <v>104</v>
      </c>
      <c r="R991" s="79" t="str">
        <f t="shared" si="103"/>
        <v/>
      </c>
    </row>
    <row r="992" spans="1:18" x14ac:dyDescent="0.2">
      <c r="A992" t="s">
        <v>1204</v>
      </c>
      <c r="B992" t="s">
        <v>3724</v>
      </c>
      <c r="C992" s="5" t="s">
        <v>30</v>
      </c>
      <c r="D992" s="5">
        <v>34237</v>
      </c>
      <c r="E992">
        <v>1080</v>
      </c>
      <c r="F992" s="5">
        <v>44652</v>
      </c>
      <c r="G992" s="2">
        <v>20</v>
      </c>
      <c r="H992" s="2" t="str">
        <f t="shared" si="98"/>
        <v>Matthew LEACH10000m</v>
      </c>
      <c r="I992" s="2">
        <f t="shared" si="99"/>
        <v>1080</v>
      </c>
      <c r="J992" s="136" cm="1">
        <f t="array" ref="J992">MAX(IF($H$3:$H$4000=$H992,$I$3:$I$4000))</f>
        <v>1098</v>
      </c>
      <c r="K992" s="2" t="str">
        <v>GBR</v>
      </c>
      <c r="L992" t="str">
        <v>Ben WILLIAMS</v>
      </c>
      <c r="M992" s="94" t="str">
        <v>triple-jump</v>
      </c>
      <c r="N992" s="94">
        <v>33628</v>
      </c>
      <c r="O992" s="94" t="str">
        <f t="shared" si="100"/>
        <v>Ben WILLIAMStriple-jump</v>
      </c>
      <c r="P992" s="2">
        <f t="shared" si="101"/>
        <v>1098</v>
      </c>
      <c r="Q992" s="79">
        <f t="shared" si="102"/>
        <v>20</v>
      </c>
      <c r="R992" s="79" t="str">
        <f t="shared" si="103"/>
        <v/>
      </c>
    </row>
    <row r="993" spans="1:18" x14ac:dyDescent="0.2">
      <c r="A993" t="s">
        <v>1204</v>
      </c>
      <c r="B993" t="s">
        <v>2899</v>
      </c>
      <c r="C993" t="s">
        <v>30</v>
      </c>
      <c r="D993" s="5">
        <v>35980</v>
      </c>
      <c r="E993">
        <v>1048</v>
      </c>
      <c r="F993" s="5">
        <v>44652</v>
      </c>
      <c r="G993" s="2">
        <v>29</v>
      </c>
      <c r="H993" s="2" t="str">
        <f t="shared" si="98"/>
        <v>Charles WHEELER10000m</v>
      </c>
      <c r="I993" s="2">
        <f t="shared" si="99"/>
        <v>1048</v>
      </c>
      <c r="J993" s="136" cm="1">
        <f t="array" ref="J993">MAX(IF($H$3:$H$4000=$H993,$I$3:$I$4000))</f>
        <v>1048</v>
      </c>
      <c r="K993" s="2" t="str">
        <v>GBR</v>
      </c>
      <c r="L993" t="str">
        <v>Niclas BAKER</v>
      </c>
      <c r="M993" s="94" t="str">
        <v>400m</v>
      </c>
      <c r="N993" s="94">
        <v>34586</v>
      </c>
      <c r="O993" s="94" t="str">
        <f t="shared" si="100"/>
        <v>Niclas BAKER400m</v>
      </c>
      <c r="P993" s="2">
        <f t="shared" si="101"/>
        <v>1108</v>
      </c>
      <c r="Q993" s="79">
        <f t="shared" si="102"/>
        <v>70</v>
      </c>
      <c r="R993" s="79" t="str">
        <f t="shared" si="103"/>
        <v/>
      </c>
    </row>
    <row r="994" spans="1:18" x14ac:dyDescent="0.2">
      <c r="A994" t="s">
        <v>1204</v>
      </c>
      <c r="B994" t="s">
        <v>5195</v>
      </c>
      <c r="C994" s="5" t="s">
        <v>31</v>
      </c>
      <c r="D994" s="5">
        <v>37555</v>
      </c>
      <c r="E994">
        <v>972</v>
      </c>
      <c r="F994" s="5">
        <v>44652</v>
      </c>
      <c r="G994" s="2">
        <v>57</v>
      </c>
      <c r="H994" s="2" t="str">
        <f t="shared" si="98"/>
        <v>Jami SCHLUETER110mh</v>
      </c>
      <c r="I994" s="2">
        <f t="shared" si="99"/>
        <v>972</v>
      </c>
      <c r="J994" s="136" cm="1">
        <f t="array" ref="J994">MAX(IF($H$3:$H$4000=$H994,$I$3:$I$4000))</f>
        <v>972</v>
      </c>
      <c r="K994" s="2" t="str">
        <v>GBR</v>
      </c>
      <c r="L994" t="str">
        <v>Joel CLARKE-KHAN</v>
      </c>
      <c r="M994" s="94" t="str">
        <v>high-jump</v>
      </c>
      <c r="N994" s="94">
        <v>36433</v>
      </c>
      <c r="O994" s="94" t="str">
        <f t="shared" si="100"/>
        <v>Joel CLARKE-KHANhigh-jump</v>
      </c>
      <c r="P994" s="2">
        <f t="shared" si="101"/>
        <v>1099</v>
      </c>
      <c r="Q994" s="79">
        <f t="shared" si="102"/>
        <v>26</v>
      </c>
      <c r="R994" s="79" t="str">
        <f t="shared" si="103"/>
        <v/>
      </c>
    </row>
    <row r="995" spans="1:18" x14ac:dyDescent="0.2">
      <c r="A995" t="s">
        <v>1204</v>
      </c>
      <c r="B995" t="s">
        <v>5324</v>
      </c>
      <c r="C995" s="5" t="s">
        <v>41</v>
      </c>
      <c r="D995" s="5">
        <v>36578</v>
      </c>
      <c r="E995">
        <v>872</v>
      </c>
      <c r="F995" s="5">
        <v>44648</v>
      </c>
      <c r="G995" s="2">
        <v>87</v>
      </c>
      <c r="H995" s="2" t="str">
        <f t="shared" si="98"/>
        <v>Joss FOOTjavelin-throw</v>
      </c>
      <c r="I995" s="2">
        <f t="shared" si="99"/>
        <v>872</v>
      </c>
      <c r="J995" s="136" cm="1">
        <f t="array" ref="J995">MAX(IF($H$3:$H$4000=$H995,$I$3:$I$4000))</f>
        <v>872</v>
      </c>
      <c r="K995" s="2" t="str">
        <v>GBR</v>
      </c>
      <c r="L995" t="str">
        <v>Timothy DUCKWORTH</v>
      </c>
      <c r="M995" s="94" t="str">
        <v>pole-vault</v>
      </c>
      <c r="N995" s="94">
        <v>35234</v>
      </c>
      <c r="O995" s="94" t="str">
        <f t="shared" si="100"/>
        <v>Timothy DUCKWORTHpole-vault</v>
      </c>
      <c r="P995" s="2">
        <f t="shared" si="101"/>
        <v>977</v>
      </c>
      <c r="Q995" s="79">
        <f t="shared" si="102"/>
        <v>51</v>
      </c>
      <c r="R995" s="79" t="str">
        <f t="shared" si="103"/>
        <v/>
      </c>
    </row>
    <row r="996" spans="1:18" x14ac:dyDescent="0.2">
      <c r="A996" t="s">
        <v>1204</v>
      </c>
      <c r="B996" t="s">
        <v>4411</v>
      </c>
      <c r="C996" s="5" t="s">
        <v>81</v>
      </c>
      <c r="D996" s="5">
        <v>36349</v>
      </c>
      <c r="E996">
        <v>975</v>
      </c>
      <c r="F996" s="5">
        <v>44647</v>
      </c>
      <c r="G996" s="2">
        <v>12</v>
      </c>
      <c r="H996" s="2" t="str">
        <f t="shared" si="98"/>
        <v>Tom PARTINGTON20km-race-walking</v>
      </c>
      <c r="I996" s="2">
        <f t="shared" si="99"/>
        <v>975</v>
      </c>
      <c r="J996" s="136" cm="1">
        <f t="array" ref="J996">MAX(IF($H$3:$H$4000=$H996,$I$3:$I$4000))</f>
        <v>975</v>
      </c>
      <c r="K996" s="2" t="str">
        <v>GBR</v>
      </c>
      <c r="L996" t="str">
        <v>Greg MILLAR</v>
      </c>
      <c r="M996" s="94" t="str">
        <v>javelin-throw</v>
      </c>
      <c r="N996" s="94">
        <v>33957</v>
      </c>
      <c r="O996" s="94" t="str">
        <f t="shared" si="100"/>
        <v>Greg MILLARjavelin-throw</v>
      </c>
      <c r="P996" s="2">
        <f t="shared" si="101"/>
        <v>986</v>
      </c>
      <c r="Q996" s="79">
        <f t="shared" si="102"/>
        <v>73</v>
      </c>
      <c r="R996" s="79" t="str">
        <f t="shared" si="103"/>
        <v/>
      </c>
    </row>
    <row r="997" spans="1:18" x14ac:dyDescent="0.2">
      <c r="A997" t="s">
        <v>1204</v>
      </c>
      <c r="B997" t="s">
        <v>5097</v>
      </c>
      <c r="C997" t="s">
        <v>27</v>
      </c>
      <c r="D997" s="5">
        <v>35848</v>
      </c>
      <c r="E997">
        <v>1128</v>
      </c>
      <c r="F997" s="5">
        <v>44646</v>
      </c>
      <c r="G997" s="2">
        <v>9</v>
      </c>
      <c r="H997" s="2" t="str">
        <f t="shared" si="98"/>
        <v>Thomas STAINES800m</v>
      </c>
      <c r="I997" s="2">
        <f t="shared" si="99"/>
        <v>1128</v>
      </c>
      <c r="J997" s="136" cm="1">
        <f t="array" ref="J997">MAX(IF($H$3:$H$4000=$H997,$I$3:$I$4000))</f>
        <v>1128</v>
      </c>
      <c r="K997" s="2" t="str">
        <v>GBR</v>
      </c>
      <c r="L997" t="str">
        <v>Timothy DUCKWORTH</v>
      </c>
      <c r="M997" s="94" t="str">
        <v>decathlon</v>
      </c>
      <c r="N997" s="94">
        <v>35234</v>
      </c>
      <c r="O997" s="94" t="str">
        <f t="shared" si="100"/>
        <v>Timothy DUCKWORTHdecathlon</v>
      </c>
      <c r="P997" s="2">
        <f t="shared" si="101"/>
        <v>1041</v>
      </c>
      <c r="Q997" s="79">
        <f t="shared" si="102"/>
        <v>17</v>
      </c>
      <c r="R997" s="79" t="str">
        <f t="shared" si="103"/>
        <v/>
      </c>
    </row>
    <row r="998" spans="1:18" x14ac:dyDescent="0.2">
      <c r="A998" t="s">
        <v>1204</v>
      </c>
      <c r="B998" t="s">
        <v>5098</v>
      </c>
      <c r="C998" s="5" t="s">
        <v>27</v>
      </c>
      <c r="D998" s="6">
        <v>37603</v>
      </c>
      <c r="E998">
        <v>1109</v>
      </c>
      <c r="F998" s="5">
        <v>44646</v>
      </c>
      <c r="G998" s="2">
        <v>12</v>
      </c>
      <c r="H998" s="2" t="str">
        <f t="shared" si="98"/>
        <v>Reece SHARMAN-NEWELL800m</v>
      </c>
      <c r="I998" s="2">
        <f t="shared" si="99"/>
        <v>1109</v>
      </c>
      <c r="J998" s="136" cm="1">
        <f t="array" ref="J998">MAX(IF($H$3:$H$4000=$H998,$I$3:$I$4000))</f>
        <v>1109</v>
      </c>
      <c r="K998" s="2" t="str">
        <v>GBR</v>
      </c>
      <c r="L998" t="str">
        <v>Harry MASLEN</v>
      </c>
      <c r="M998" s="94" t="str">
        <v>decathlon</v>
      </c>
      <c r="N998" s="94">
        <v>35310</v>
      </c>
      <c r="O998" s="94" t="str">
        <f t="shared" si="100"/>
        <v>Harry MASLENdecathlon</v>
      </c>
      <c r="P998" s="2">
        <f t="shared" si="101"/>
        <v>1002</v>
      </c>
      <c r="Q998" s="79">
        <f t="shared" si="102"/>
        <v>22</v>
      </c>
      <c r="R998" s="79" t="str">
        <f t="shared" si="103"/>
        <v/>
      </c>
    </row>
    <row r="999" spans="1:18" x14ac:dyDescent="0.2">
      <c r="A999" t="s">
        <v>1204</v>
      </c>
      <c r="B999" t="s">
        <v>3759</v>
      </c>
      <c r="C999" t="s">
        <v>31</v>
      </c>
      <c r="D999" s="5">
        <v>36818</v>
      </c>
      <c r="E999">
        <v>1174</v>
      </c>
      <c r="F999" s="5">
        <v>44646</v>
      </c>
      <c r="G999" s="2">
        <v>1</v>
      </c>
      <c r="H999" s="2" t="str">
        <f t="shared" si="98"/>
        <v>Joshua ZELLER110mh</v>
      </c>
      <c r="I999" s="2">
        <f t="shared" si="99"/>
        <v>1174</v>
      </c>
      <c r="J999" s="136" cm="1">
        <f t="array" ref="J999">MAX(IF($H$3:$H$4000=$H999,$I$3:$I$4000))</f>
        <v>1174</v>
      </c>
      <c r="K999" s="2" t="str">
        <v>GBR</v>
      </c>
      <c r="L999" t="str">
        <v>Elliot THOMPSON</v>
      </c>
      <c r="M999" s="94" t="str">
        <v>decathlon</v>
      </c>
      <c r="N999" s="94">
        <v>33826</v>
      </c>
      <c r="O999" s="94" t="str">
        <f t="shared" si="100"/>
        <v>Elliot THOMPSONdecathlon</v>
      </c>
      <c r="P999" s="2">
        <f t="shared" si="101"/>
        <v>976</v>
      </c>
      <c r="Q999" s="79">
        <f t="shared" si="102"/>
        <v>32</v>
      </c>
      <c r="R999" s="79" t="str">
        <f t="shared" si="103"/>
        <v/>
      </c>
    </row>
    <row r="1000" spans="1:18" x14ac:dyDescent="0.2">
      <c r="A1000" t="s">
        <v>1204</v>
      </c>
      <c r="B1000" t="s">
        <v>3921</v>
      </c>
      <c r="C1000" s="5" t="s">
        <v>37</v>
      </c>
      <c r="D1000" s="5">
        <v>35234</v>
      </c>
      <c r="E1000">
        <v>1053</v>
      </c>
      <c r="F1000" s="5">
        <v>44646</v>
      </c>
      <c r="G1000" s="2">
        <v>31</v>
      </c>
      <c r="H1000" s="2" t="str">
        <f t="shared" si="98"/>
        <v>Timothy DUCKWORTHlong-jump</v>
      </c>
      <c r="I1000" s="2">
        <f t="shared" si="99"/>
        <v>1053</v>
      </c>
      <c r="J1000" s="136" cm="1">
        <f t="array" ref="J1000">MAX(IF($H$3:$H$4000=$H1000,$I$3:$I$4000))</f>
        <v>1094</v>
      </c>
      <c r="K1000" s="2" t="str">
        <v>GBR</v>
      </c>
      <c r="L1000" t="str">
        <v>Oliver THORNER</v>
      </c>
      <c r="M1000" s="94" t="str">
        <v>decathlon</v>
      </c>
      <c r="N1000" s="94">
        <v>36966</v>
      </c>
      <c r="O1000" s="94" t="str">
        <f t="shared" si="100"/>
        <v>Oliver THORNERdecathlon</v>
      </c>
      <c r="P1000" s="2">
        <f t="shared" si="101"/>
        <v>975</v>
      </c>
      <c r="Q1000" s="79">
        <f t="shared" si="102"/>
        <v>35</v>
      </c>
      <c r="R1000" s="79" t="str">
        <f t="shared" si="103"/>
        <v/>
      </c>
    </row>
    <row r="1001" spans="1:18" x14ac:dyDescent="0.2">
      <c r="A1001" t="s">
        <v>1204</v>
      </c>
      <c r="B1001" t="s">
        <v>5249</v>
      </c>
      <c r="C1001" s="5" t="s">
        <v>38</v>
      </c>
      <c r="D1001" s="5">
        <v>36692</v>
      </c>
      <c r="E1001">
        <v>969</v>
      </c>
      <c r="F1001" s="5">
        <v>44646</v>
      </c>
      <c r="G1001" s="2">
        <v>51</v>
      </c>
      <c r="H1001" s="2" t="str">
        <f t="shared" si="98"/>
        <v>Wesley MATSUKA-WILLIAMStriple-jump</v>
      </c>
      <c r="I1001" s="2">
        <f t="shared" si="99"/>
        <v>969</v>
      </c>
      <c r="J1001" s="136" cm="1">
        <f t="array" ref="J1001">MAX(IF($H$3:$H$4000=$H1001,$I$3:$I$4000))</f>
        <v>969</v>
      </c>
      <c r="K1001" s="2" t="str">
        <v>GBR</v>
      </c>
      <c r="L1001" t="str">
        <v>Mo FARAH</v>
      </c>
      <c r="M1001" s="94" t="str">
        <v>10000m</v>
      </c>
      <c r="N1001" s="94">
        <v>30398</v>
      </c>
      <c r="O1001" s="94" t="str">
        <f t="shared" si="100"/>
        <v>Mo FARAH10000m</v>
      </c>
      <c r="P1001" s="2">
        <f t="shared" si="101"/>
        <v>1152</v>
      </c>
      <c r="Q1001" s="79">
        <f t="shared" si="102"/>
        <v>43</v>
      </c>
      <c r="R1001" s="79" t="str">
        <f t="shared" si="103"/>
        <v/>
      </c>
    </row>
    <row r="1002" spans="1:18" x14ac:dyDescent="0.2">
      <c r="A1002" t="s">
        <v>1204</v>
      </c>
      <c r="B1002" t="s">
        <v>3984</v>
      </c>
      <c r="C1002" s="5" t="s">
        <v>38</v>
      </c>
      <c r="D1002" s="5">
        <v>37494</v>
      </c>
      <c r="E1002">
        <v>926</v>
      </c>
      <c r="F1002" s="5">
        <v>44646</v>
      </c>
      <c r="G1002" s="2">
        <v>67</v>
      </c>
      <c r="H1002" s="2" t="str">
        <f t="shared" si="98"/>
        <v>Bera AJALAtriple-jump</v>
      </c>
      <c r="I1002" s="2">
        <f t="shared" si="99"/>
        <v>926</v>
      </c>
      <c r="J1002" s="136" cm="1">
        <f t="array" ref="J1002">MAX(IF($H$3:$H$4000=$H1002,$I$3:$I$4000))</f>
        <v>1047</v>
      </c>
      <c r="K1002" s="2" t="str">
        <v>GBR</v>
      </c>
      <c r="L1002" t="str">
        <v>Daniel GREAVES</v>
      </c>
      <c r="M1002" s="94" t="str">
        <v>discus-throw</v>
      </c>
      <c r="N1002" s="94">
        <v>30225</v>
      </c>
      <c r="O1002" s="94" t="str">
        <f t="shared" si="100"/>
        <v>Daniel GREAVESdiscus-throw</v>
      </c>
      <c r="P1002" s="2">
        <f t="shared" si="101"/>
        <v>1018</v>
      </c>
      <c r="Q1002" s="79">
        <f t="shared" si="102"/>
        <v>33</v>
      </c>
      <c r="R1002" s="79" t="str">
        <f t="shared" si="103"/>
        <v/>
      </c>
    </row>
    <row r="1003" spans="1:18" x14ac:dyDescent="0.2">
      <c r="A1003" t="s">
        <v>1204</v>
      </c>
      <c r="B1003" t="s">
        <v>4034</v>
      </c>
      <c r="C1003" s="5" t="s">
        <v>36</v>
      </c>
      <c r="D1003" s="5">
        <v>37408</v>
      </c>
      <c r="E1003">
        <v>994</v>
      </c>
      <c r="F1003" s="5">
        <v>44646</v>
      </c>
      <c r="G1003" s="2">
        <v>19</v>
      </c>
      <c r="H1003" s="2" t="str">
        <f t="shared" si="98"/>
        <v>Jacob CLARKpole-vault</v>
      </c>
      <c r="I1003" s="2">
        <f t="shared" si="99"/>
        <v>994</v>
      </c>
      <c r="J1003" s="136" cm="1">
        <f t="array" ref="J1003">MAX(IF($H$3:$H$4000=$H1003,$I$3:$I$4000))</f>
        <v>1026</v>
      </c>
      <c r="K1003" s="2" t="str">
        <v>GBR</v>
      </c>
      <c r="L1003" t="str">
        <v>Shemar BOLDIZSAR</v>
      </c>
      <c r="M1003" s="94" t="str">
        <v>200m</v>
      </c>
      <c r="N1003" s="94">
        <v>36184</v>
      </c>
      <c r="O1003" s="94" t="str">
        <f t="shared" si="100"/>
        <v>Shemar BOLDIZSAR200m</v>
      </c>
      <c r="P1003" s="2">
        <f t="shared" si="101"/>
        <v>1096</v>
      </c>
      <c r="Q1003" s="79">
        <f t="shared" si="102"/>
        <v>96</v>
      </c>
      <c r="R1003" s="79" t="str">
        <f t="shared" si="103"/>
        <v/>
      </c>
    </row>
    <row r="1004" spans="1:18" x14ac:dyDescent="0.2">
      <c r="A1004" t="s">
        <v>1204</v>
      </c>
      <c r="B1004" t="s">
        <v>4090</v>
      </c>
      <c r="C1004" t="s">
        <v>40</v>
      </c>
      <c r="D1004" s="5">
        <v>32223</v>
      </c>
      <c r="E1004">
        <v>948</v>
      </c>
      <c r="F1004" s="5">
        <v>44646</v>
      </c>
      <c r="G1004" s="2">
        <v>33</v>
      </c>
      <c r="H1004" s="2" t="str">
        <f t="shared" si="98"/>
        <v>Chris SCOTTdiscus-throw</v>
      </c>
      <c r="I1004" s="2">
        <f t="shared" si="99"/>
        <v>948</v>
      </c>
      <c r="J1004" s="136" cm="1">
        <f t="array" ref="J1004">MAX(IF($H$3:$H$4000=$H1004,$I$3:$I$4000))</f>
        <v>1009</v>
      </c>
      <c r="K1004" s="2" t="str">
        <v>GBR</v>
      </c>
      <c r="L1004" t="str">
        <v>Jamie WEBB</v>
      </c>
      <c r="M1004" s="94" t="str">
        <v>800m</v>
      </c>
      <c r="N1004" s="94">
        <v>34486</v>
      </c>
      <c r="O1004" s="94" t="str">
        <f t="shared" si="100"/>
        <v>Jamie WEBB800m</v>
      </c>
      <c r="P1004" s="2">
        <f t="shared" si="101"/>
        <v>1200</v>
      </c>
      <c r="Q1004" s="79">
        <f t="shared" si="102"/>
        <v>13</v>
      </c>
      <c r="R1004" s="79" t="str">
        <f t="shared" si="103"/>
        <v/>
      </c>
    </row>
    <row r="1005" spans="1:18" x14ac:dyDescent="0.2">
      <c r="A1005" t="s">
        <v>1204</v>
      </c>
      <c r="B1005" t="s">
        <v>4180</v>
      </c>
      <c r="C1005" s="5" t="s">
        <v>39</v>
      </c>
      <c r="D1005" s="5">
        <v>37205</v>
      </c>
      <c r="E1005">
        <v>862</v>
      </c>
      <c r="F1005" s="5">
        <v>44646</v>
      </c>
      <c r="G1005" s="2">
        <v>86</v>
      </c>
      <c r="H1005" s="2" t="str">
        <f t="shared" si="98"/>
        <v>Andrew KNIGHTshot-put</v>
      </c>
      <c r="I1005" s="2">
        <f t="shared" si="99"/>
        <v>862</v>
      </c>
      <c r="J1005" s="136" cm="1">
        <f t="array" ref="J1005">MAX(IF($H$3:$H$4000=$H1005,$I$3:$I$4000))</f>
        <v>938</v>
      </c>
      <c r="K1005" s="2" t="str">
        <v>GBR</v>
      </c>
      <c r="L1005" t="str">
        <v>Brad DAVIES-PUGHE</v>
      </c>
      <c r="M1005" s="94" t="str">
        <v>long-jump</v>
      </c>
      <c r="N1005" s="94">
        <v>37668</v>
      </c>
      <c r="O1005" s="94" t="str">
        <f t="shared" si="100"/>
        <v>Brad DAVIES-PUGHElong-jump</v>
      </c>
      <c r="P1005" s="2">
        <f t="shared" si="101"/>
        <v>1042</v>
      </c>
      <c r="Q1005" s="79">
        <f t="shared" si="102"/>
        <v>107</v>
      </c>
      <c r="R1005" s="79" t="str">
        <f t="shared" si="103"/>
        <v/>
      </c>
    </row>
    <row r="1006" spans="1:18" x14ac:dyDescent="0.2">
      <c r="A1006" t="s">
        <v>1204</v>
      </c>
      <c r="B1006" s="5" t="s">
        <v>4956</v>
      </c>
      <c r="C1006" s="5" t="s">
        <v>42</v>
      </c>
      <c r="D1006" s="5">
        <v>37516</v>
      </c>
      <c r="E1006">
        <v>962</v>
      </c>
      <c r="F1006" s="5">
        <v>44646</v>
      </c>
      <c r="G1006" s="2">
        <v>25</v>
      </c>
      <c r="H1006" s="2" t="str">
        <f t="shared" si="98"/>
        <v>Kenneth IKEJIhammer-throw</v>
      </c>
      <c r="I1006" s="2">
        <f t="shared" si="99"/>
        <v>962</v>
      </c>
      <c r="J1006" s="136" cm="1">
        <f t="array" ref="J1006">MAX(IF($H$3:$H$4000=$H1006,$I$3:$I$4000))</f>
        <v>962</v>
      </c>
      <c r="K1006" s="2" t="str">
        <v>GBR</v>
      </c>
      <c r="L1006" t="str">
        <v>Dominic OGBECHIE</v>
      </c>
      <c r="M1006" s="94" t="str">
        <v>high-jump</v>
      </c>
      <c r="N1006" s="94">
        <v>37391</v>
      </c>
      <c r="O1006" s="94" t="str">
        <f t="shared" si="100"/>
        <v>Dominic OGBECHIEhigh-jump</v>
      </c>
      <c r="P1006" s="2">
        <f t="shared" si="101"/>
        <v>1028</v>
      </c>
      <c r="Q1006" s="79">
        <f t="shared" si="102"/>
        <v>63</v>
      </c>
      <c r="R1006" s="79" t="str">
        <f t="shared" si="103"/>
        <v/>
      </c>
    </row>
    <row r="1007" spans="1:18" x14ac:dyDescent="0.2">
      <c r="A1007" t="s">
        <v>1204</v>
      </c>
      <c r="B1007" t="s">
        <v>3315</v>
      </c>
      <c r="C1007" t="s">
        <v>2</v>
      </c>
      <c r="D1007" s="5">
        <v>37386</v>
      </c>
      <c r="E1007">
        <v>1165</v>
      </c>
      <c r="F1007" s="5">
        <v>44645</v>
      </c>
      <c r="G1007" s="2">
        <v>8</v>
      </c>
      <c r="H1007" s="2" t="str">
        <f t="shared" si="98"/>
        <v>Toby MAKOYAWO100m</v>
      </c>
      <c r="I1007" s="2">
        <f t="shared" si="99"/>
        <v>1165</v>
      </c>
      <c r="J1007" s="136" cm="1">
        <f t="array" ref="J1007">MAX(IF($H$3:$H$4000=$H1007,$I$3:$I$4000))</f>
        <v>1165</v>
      </c>
      <c r="K1007" s="2" t="str">
        <v>GBR</v>
      </c>
      <c r="L1007" t="str">
        <v>Lewis BYNG</v>
      </c>
      <c r="M1007" s="94" t="str">
        <v>shot-put</v>
      </c>
      <c r="N1007" s="94">
        <v>37163</v>
      </c>
      <c r="O1007" s="94" t="str">
        <f t="shared" si="100"/>
        <v>Lewis BYNGshot-put</v>
      </c>
      <c r="P1007" s="2">
        <f t="shared" si="101"/>
        <v>978</v>
      </c>
      <c r="Q1007" s="79">
        <f t="shared" si="102"/>
        <v>50</v>
      </c>
      <c r="R1007" s="79" t="str">
        <f t="shared" si="103"/>
        <v/>
      </c>
    </row>
    <row r="1008" spans="1:18" x14ac:dyDescent="0.2">
      <c r="A1008" t="s">
        <v>1204</v>
      </c>
      <c r="B1008" t="s">
        <v>3330</v>
      </c>
      <c r="C1008" s="5" t="s">
        <v>2</v>
      </c>
      <c r="D1008" s="5">
        <v>34451</v>
      </c>
      <c r="E1008">
        <v>1066</v>
      </c>
      <c r="F1008" s="5">
        <v>44645</v>
      </c>
      <c r="G1008" s="2">
        <v>77</v>
      </c>
      <c r="H1008" s="2" t="str">
        <f t="shared" si="98"/>
        <v>Jamal RHODEN-STEVENS100m</v>
      </c>
      <c r="I1008" s="2">
        <f t="shared" si="99"/>
        <v>1066</v>
      </c>
      <c r="J1008" s="136" cm="1">
        <f t="array" ref="J1008">MAX(IF($H$3:$H$4000=$H1008,$I$3:$I$4000))</f>
        <v>1108</v>
      </c>
      <c r="K1008" s="2" t="str">
        <v>GBR</v>
      </c>
      <c r="L1008" t="str">
        <v>George HYDE</v>
      </c>
      <c r="M1008" s="94" t="str">
        <v>shot-put</v>
      </c>
      <c r="N1008" s="94">
        <v>36980</v>
      </c>
      <c r="O1008" s="94" t="str">
        <f t="shared" si="100"/>
        <v>George HYDEshot-put</v>
      </c>
      <c r="P1008" s="2">
        <f t="shared" si="101"/>
        <v>950</v>
      </c>
      <c r="Q1008" s="79">
        <f t="shared" si="102"/>
        <v>73</v>
      </c>
      <c r="R1008" s="79" t="str">
        <f t="shared" si="103"/>
        <v/>
      </c>
    </row>
    <row r="1009" spans="1:18" x14ac:dyDescent="0.2">
      <c r="A1009" t="s">
        <v>1204</v>
      </c>
      <c r="B1009" t="s">
        <v>3330</v>
      </c>
      <c r="C1009" s="5" t="s">
        <v>25</v>
      </c>
      <c r="D1009" s="5">
        <v>34451</v>
      </c>
      <c r="E1009">
        <v>1072</v>
      </c>
      <c r="F1009" s="5">
        <v>44645</v>
      </c>
      <c r="G1009" s="2">
        <v>39</v>
      </c>
      <c r="H1009" s="2" t="str">
        <f t="shared" si="98"/>
        <v>Jamal RHODEN-STEVENS200m</v>
      </c>
      <c r="I1009" s="2">
        <f t="shared" si="99"/>
        <v>1072</v>
      </c>
      <c r="J1009" s="136" cm="1">
        <f t="array" ref="J1009">MAX(IF($H$3:$H$4000=$H1009,$I$3:$I$4000))</f>
        <v>1097</v>
      </c>
      <c r="K1009" s="2" t="str">
        <v>GBR</v>
      </c>
      <c r="L1009" t="str">
        <v>Jonathan EDWARDS</v>
      </c>
      <c r="M1009" s="94" t="str">
        <v>hammer-throw</v>
      </c>
      <c r="N1009" s="94">
        <v>33886</v>
      </c>
      <c r="O1009" s="94" t="str">
        <f t="shared" si="100"/>
        <v>Jonathan EDWARDShammer-throw</v>
      </c>
      <c r="P1009" s="2">
        <f t="shared" si="101"/>
        <v>913</v>
      </c>
      <c r="Q1009" s="79">
        <f t="shared" si="102"/>
        <v>64</v>
      </c>
      <c r="R1009" s="79" t="str">
        <f t="shared" si="103"/>
        <v/>
      </c>
    </row>
    <row r="1010" spans="1:18" x14ac:dyDescent="0.2">
      <c r="A1010" t="s">
        <v>1204</v>
      </c>
      <c r="B1010" t="s">
        <v>5178</v>
      </c>
      <c r="C1010" s="5" t="s">
        <v>30</v>
      </c>
      <c r="D1010" s="5">
        <v>36316</v>
      </c>
      <c r="E1010">
        <v>1021</v>
      </c>
      <c r="F1010" s="5">
        <v>44645</v>
      </c>
      <c r="G1010" s="2">
        <v>42</v>
      </c>
      <c r="H1010" s="2" t="str">
        <f t="shared" ref="H1010:H1073" si="104">B1010&amp;C1010</f>
        <v>David MELVILLE10000m</v>
      </c>
      <c r="I1010" s="2">
        <f t="shared" ref="I1010:I1073" si="105">E1010</f>
        <v>1021</v>
      </c>
      <c r="J1010" s="136" cm="1">
        <f t="array" ref="J1010">MAX(IF($H$3:$H$4000=$H1010,$I$3:$I$4000))</f>
        <v>1021</v>
      </c>
      <c r="K1010" s="2" t="str">
        <v>GBR</v>
      </c>
      <c r="L1010" t="str">
        <v>Adam CLARKE</v>
      </c>
      <c r="M1010" s="94" t="str">
        <v>1500m</v>
      </c>
      <c r="N1010" s="94">
        <v>33331</v>
      </c>
      <c r="O1010" s="94" t="str">
        <f t="shared" si="100"/>
        <v>Adam CLARKE1500m</v>
      </c>
      <c r="P1010" s="2">
        <f t="shared" si="101"/>
        <v>1102</v>
      </c>
      <c r="Q1010" s="79">
        <f t="shared" si="102"/>
        <v>85</v>
      </c>
      <c r="R1010" s="79" t="str">
        <f t="shared" si="103"/>
        <v/>
      </c>
    </row>
    <row r="1011" spans="1:18" x14ac:dyDescent="0.2">
      <c r="A1011" t="s">
        <v>1204</v>
      </c>
      <c r="B1011" t="s">
        <v>3743</v>
      </c>
      <c r="C1011" s="5" t="s">
        <v>31</v>
      </c>
      <c r="D1011" s="5">
        <v>36447</v>
      </c>
      <c r="E1011">
        <v>1114</v>
      </c>
      <c r="F1011" s="5">
        <v>44645</v>
      </c>
      <c r="G1011" s="2">
        <v>6</v>
      </c>
      <c r="H1011" s="2" t="str">
        <f t="shared" si="104"/>
        <v>Tade OJORA110mh</v>
      </c>
      <c r="I1011" s="2">
        <f t="shared" si="105"/>
        <v>1114</v>
      </c>
      <c r="J1011" s="136" cm="1">
        <f t="array" ref="J1011">MAX(IF($H$3:$H$4000=$H1011,$I$3:$I$4000))</f>
        <v>1187</v>
      </c>
      <c r="K1011" s="2" t="str">
        <v>GBR</v>
      </c>
      <c r="L1011" t="str">
        <v>Sam GORDON</v>
      </c>
      <c r="M1011" s="94" t="str">
        <v>100m</v>
      </c>
      <c r="N1011" s="94">
        <v>34612</v>
      </c>
      <c r="O1011" s="94" t="str">
        <f t="shared" si="100"/>
        <v>Sam GORDON100m</v>
      </c>
      <c r="P1011" s="2">
        <f t="shared" si="101"/>
        <v>1122</v>
      </c>
      <c r="Q1011" s="79">
        <f t="shared" si="102"/>
        <v>81</v>
      </c>
      <c r="R1011" s="79" t="str">
        <f t="shared" si="103"/>
        <v/>
      </c>
    </row>
    <row r="1012" spans="1:18" x14ac:dyDescent="0.2">
      <c r="A1012" t="s">
        <v>1204</v>
      </c>
      <c r="B1012" t="s">
        <v>3795</v>
      </c>
      <c r="C1012" s="5" t="s">
        <v>31</v>
      </c>
      <c r="D1012" s="5">
        <v>36456</v>
      </c>
      <c r="E1012">
        <v>974</v>
      </c>
      <c r="F1012" s="5">
        <v>44645</v>
      </c>
      <c r="G1012" s="2">
        <v>56</v>
      </c>
      <c r="H1012" s="2" t="str">
        <f t="shared" si="104"/>
        <v>Mayowa OSUNSAMI110mh</v>
      </c>
      <c r="I1012" s="2">
        <f t="shared" si="105"/>
        <v>974</v>
      </c>
      <c r="J1012" s="136" cm="1">
        <f t="array" ref="J1012">MAX(IF($H$3:$H$4000=$H1012,$I$3:$I$4000))</f>
        <v>1033</v>
      </c>
      <c r="K1012" s="2" t="str">
        <v>GBR</v>
      </c>
      <c r="L1012" t="str">
        <v>Brandon MINGELI</v>
      </c>
      <c r="M1012" s="94" t="str">
        <v>100m</v>
      </c>
      <c r="N1012" s="94">
        <v>36776</v>
      </c>
      <c r="O1012" s="94" t="str">
        <f t="shared" si="100"/>
        <v>Brandon MINGELI100m</v>
      </c>
      <c r="P1012" s="2">
        <f t="shared" si="101"/>
        <v>1108</v>
      </c>
      <c r="Q1012" s="79">
        <f t="shared" si="102"/>
        <v>104</v>
      </c>
      <c r="R1012" s="79" t="str">
        <f t="shared" si="103"/>
        <v/>
      </c>
    </row>
    <row r="1013" spans="1:18" x14ac:dyDescent="0.2">
      <c r="A1013" t="s">
        <v>1204</v>
      </c>
      <c r="B1013" t="s">
        <v>4232</v>
      </c>
      <c r="C1013" s="5" t="s">
        <v>42</v>
      </c>
      <c r="D1013" s="5">
        <v>37238</v>
      </c>
      <c r="E1013">
        <v>892</v>
      </c>
      <c r="F1013" s="5">
        <v>44645</v>
      </c>
      <c r="G1013" s="2">
        <v>35</v>
      </c>
      <c r="H1013" s="2" t="str">
        <f t="shared" si="104"/>
        <v>Shaun KERRYhammer-throw</v>
      </c>
      <c r="I1013" s="2">
        <f t="shared" si="105"/>
        <v>892</v>
      </c>
      <c r="J1013" s="136" cm="1">
        <f t="array" ref="J1013">MAX(IF($H$3:$H$4000=$H1013,$I$3:$I$4000))</f>
        <v>915</v>
      </c>
      <c r="K1013" s="2" t="str">
        <v>GBR</v>
      </c>
      <c r="L1013" t="str">
        <v>James WEST</v>
      </c>
      <c r="M1013" s="94" t="str">
        <v>1500m</v>
      </c>
      <c r="N1013" s="94">
        <v>35094</v>
      </c>
      <c r="O1013" s="94" t="str">
        <f t="shared" si="100"/>
        <v>James WEST1500m</v>
      </c>
      <c r="P1013" s="2">
        <f t="shared" si="101"/>
        <v>1166</v>
      </c>
      <c r="Q1013" s="79">
        <f t="shared" si="102"/>
        <v>25</v>
      </c>
      <c r="R1013" s="79" t="str">
        <f t="shared" si="103"/>
        <v/>
      </c>
    </row>
    <row r="1014" spans="1:18" x14ac:dyDescent="0.2">
      <c r="A1014" t="s">
        <v>1204</v>
      </c>
      <c r="B1014" t="s">
        <v>3471</v>
      </c>
      <c r="C1014" s="5" t="s">
        <v>27</v>
      </c>
      <c r="D1014" s="5">
        <v>36775</v>
      </c>
      <c r="E1014">
        <v>1108</v>
      </c>
      <c r="F1014" s="5">
        <v>44644</v>
      </c>
      <c r="G1014" s="2">
        <v>13</v>
      </c>
      <c r="H1014" s="2" t="str">
        <f t="shared" si="104"/>
        <v>Yusuf BIZIMANA800m</v>
      </c>
      <c r="I1014" s="2">
        <f t="shared" si="105"/>
        <v>1108</v>
      </c>
      <c r="J1014" s="136" cm="1">
        <f t="array" ref="J1014">MAX(IF($H$3:$H$4000=$H1014,$I$3:$I$4000))</f>
        <v>1120</v>
      </c>
      <c r="K1014" s="2" t="str">
        <v>GBR</v>
      </c>
      <c r="L1014" t="str">
        <v>Joshua LAY</v>
      </c>
      <c r="M1014" s="94" t="str">
        <v>1500m</v>
      </c>
      <c r="N1014" s="94">
        <v>36627</v>
      </c>
      <c r="O1014" s="94" t="str">
        <f t="shared" si="100"/>
        <v>Joshua LAY1500m</v>
      </c>
      <c r="P1014" s="2">
        <f t="shared" si="101"/>
        <v>1135</v>
      </c>
      <c r="Q1014" s="79">
        <f t="shared" si="102"/>
        <v>43</v>
      </c>
      <c r="R1014" s="79" t="str">
        <f t="shared" si="103"/>
        <v/>
      </c>
    </row>
    <row r="1015" spans="1:18" x14ac:dyDescent="0.2">
      <c r="A1015" t="s">
        <v>1204</v>
      </c>
      <c r="B1015" t="s">
        <v>5124</v>
      </c>
      <c r="C1015" s="5" t="s">
        <v>28</v>
      </c>
      <c r="D1015" s="5">
        <v>36267</v>
      </c>
      <c r="E1015">
        <v>1044</v>
      </c>
      <c r="F1015" s="5">
        <v>44644</v>
      </c>
      <c r="G1015" s="2">
        <v>60</v>
      </c>
      <c r="H1015" s="2" t="str">
        <f t="shared" si="104"/>
        <v>Jaymee DOMONEY1500m</v>
      </c>
      <c r="I1015" s="2">
        <f t="shared" si="105"/>
        <v>1044</v>
      </c>
      <c r="J1015" s="136" cm="1">
        <f t="array" ref="J1015">MAX(IF($H$3:$H$4000=$H1015,$I$3:$I$4000))</f>
        <v>1044</v>
      </c>
      <c r="K1015" s="2" t="str">
        <v>GBR</v>
      </c>
      <c r="L1015" t="str">
        <v>Jake PORTER</v>
      </c>
      <c r="M1015" s="94" t="str">
        <v>110mh</v>
      </c>
      <c r="N1015" s="94">
        <v>34286</v>
      </c>
      <c r="O1015" s="94" t="str">
        <f t="shared" si="100"/>
        <v>Jake PORTER110mh</v>
      </c>
      <c r="P1015" s="2">
        <f t="shared" si="101"/>
        <v>1081</v>
      </c>
      <c r="Q1015" s="79">
        <f t="shared" si="102"/>
        <v>49</v>
      </c>
      <c r="R1015" s="79" t="str">
        <f t="shared" si="103"/>
        <v/>
      </c>
    </row>
    <row r="1016" spans="1:18" x14ac:dyDescent="0.2">
      <c r="A1016" t="s">
        <v>1204</v>
      </c>
      <c r="B1016" t="s">
        <v>5126</v>
      </c>
      <c r="C1016" s="5" t="s">
        <v>28</v>
      </c>
      <c r="D1016" s="5">
        <v>35477</v>
      </c>
      <c r="E1016">
        <v>1043</v>
      </c>
      <c r="F1016" s="5">
        <v>44644</v>
      </c>
      <c r="G1016" s="2">
        <v>62</v>
      </c>
      <c r="H1016" s="2" t="str">
        <f t="shared" si="104"/>
        <v>Seb ANTHONY1500m</v>
      </c>
      <c r="I1016" s="2">
        <f t="shared" si="105"/>
        <v>1043</v>
      </c>
      <c r="J1016" s="136" cm="1">
        <f t="array" ref="J1016">MAX(IF($H$3:$H$4000=$H1016,$I$3:$I$4000))</f>
        <v>1043</v>
      </c>
      <c r="K1016" s="2" t="str">
        <v>GBR</v>
      </c>
      <c r="L1016" t="str">
        <v>William SHARMAN</v>
      </c>
      <c r="M1016" s="94" t="str">
        <v>110mh</v>
      </c>
      <c r="N1016" s="94">
        <v>30937</v>
      </c>
      <c r="O1016" s="94" t="str">
        <f t="shared" si="100"/>
        <v>William SHARMAN110mh</v>
      </c>
      <c r="P1016" s="2">
        <f t="shared" si="101"/>
        <v>1002</v>
      </c>
      <c r="Q1016" s="79">
        <f t="shared" si="102"/>
        <v>103</v>
      </c>
      <c r="R1016" s="79" t="str">
        <f t="shared" si="103"/>
        <v/>
      </c>
    </row>
    <row r="1017" spans="1:18" x14ac:dyDescent="0.2">
      <c r="A1017" t="s">
        <v>1204</v>
      </c>
      <c r="B1017" t="s">
        <v>2826</v>
      </c>
      <c r="C1017" s="6" t="s">
        <v>28</v>
      </c>
      <c r="D1017" s="5">
        <v>35335</v>
      </c>
      <c r="E1017">
        <v>1028</v>
      </c>
      <c r="F1017" s="5">
        <v>44644</v>
      </c>
      <c r="G1017" s="2">
        <v>76</v>
      </c>
      <c r="H1017" s="2" t="str">
        <f t="shared" si="104"/>
        <v>Matthew WIGELSWORTH1500m</v>
      </c>
      <c r="I1017" s="2">
        <f t="shared" si="105"/>
        <v>1028</v>
      </c>
      <c r="J1017" s="136" cm="1">
        <f t="array" ref="J1017">MAX(IF($H$3:$H$4000=$H1017,$I$3:$I$4000))</f>
        <v>1028</v>
      </c>
      <c r="K1017" s="2" t="str">
        <v>GBR</v>
      </c>
      <c r="L1017" t="str">
        <v>Michael PUPLAMPU</v>
      </c>
      <c r="M1017" s="94" t="str">
        <v>triple-jump</v>
      </c>
      <c r="N1017" s="94">
        <v>32884</v>
      </c>
      <c r="O1017" s="94" t="str">
        <f t="shared" si="100"/>
        <v>Michael PUPLAMPUtriple-jump</v>
      </c>
      <c r="P1017" s="2">
        <f t="shared" si="101"/>
        <v>1103</v>
      </c>
      <c r="Q1017" s="79">
        <f t="shared" si="102"/>
        <v>17</v>
      </c>
      <c r="R1017" s="79" t="str">
        <f t="shared" si="103"/>
        <v/>
      </c>
    </row>
    <row r="1018" spans="1:18" x14ac:dyDescent="0.2">
      <c r="A1018" t="s">
        <v>1204</v>
      </c>
      <c r="B1018" t="s">
        <v>5135</v>
      </c>
      <c r="C1018" s="5" t="s">
        <v>28</v>
      </c>
      <c r="D1018" s="5"/>
      <c r="E1018">
        <v>1012</v>
      </c>
      <c r="F1018" s="5">
        <v>44644</v>
      </c>
      <c r="G1018" s="2">
        <v>94</v>
      </c>
      <c r="H1018" s="2" t="str">
        <f t="shared" si="104"/>
        <v>Joe MORRISON1500m</v>
      </c>
      <c r="I1018" s="2">
        <f t="shared" si="105"/>
        <v>1012</v>
      </c>
      <c r="J1018" s="136" cm="1">
        <f t="array" ref="J1018">MAX(IF($H$3:$H$4000=$H1018,$I$3:$I$4000))</f>
        <v>1012</v>
      </c>
      <c r="K1018" s="2" t="str">
        <v>GBR</v>
      </c>
      <c r="L1018" t="str">
        <v>Jonathan ILORI</v>
      </c>
      <c r="M1018" s="94" t="str">
        <v>triple-jump</v>
      </c>
      <c r="N1018" s="94">
        <v>34195</v>
      </c>
      <c r="O1018" s="94" t="str">
        <f t="shared" si="100"/>
        <v>Jonathan ILORItriple-jump</v>
      </c>
      <c r="P1018" s="2">
        <f t="shared" si="101"/>
        <v>1052</v>
      </c>
      <c r="Q1018" s="79">
        <f t="shared" si="102"/>
        <v>51</v>
      </c>
      <c r="R1018" s="79" t="str">
        <f t="shared" si="103"/>
        <v/>
      </c>
    </row>
    <row r="1019" spans="1:18" x14ac:dyDescent="0.2">
      <c r="A1019" t="s">
        <v>1204</v>
      </c>
      <c r="B1019" t="s">
        <v>5142</v>
      </c>
      <c r="C1019" s="5" t="s">
        <v>34</v>
      </c>
      <c r="D1019" s="5">
        <v>35479</v>
      </c>
      <c r="E1019">
        <v>987</v>
      </c>
      <c r="F1019" s="5">
        <v>44644</v>
      </c>
      <c r="G1019" s="2">
        <v>47</v>
      </c>
      <c r="H1019" s="2" t="str">
        <f t="shared" si="104"/>
        <v>Declan NEARY3000msc</v>
      </c>
      <c r="I1019" s="2">
        <f t="shared" si="105"/>
        <v>987</v>
      </c>
      <c r="J1019" s="136" cm="1">
        <f t="array" ref="J1019">MAX(IF($H$3:$H$4000=$H1019,$I$3:$I$4000))</f>
        <v>987</v>
      </c>
      <c r="K1019" s="2" t="str">
        <v>GBR</v>
      </c>
      <c r="L1019" t="str">
        <v>Craig MURCH</v>
      </c>
      <c r="M1019" s="94" t="str">
        <v>hammer-throw</v>
      </c>
      <c r="N1019" s="94">
        <v>34147</v>
      </c>
      <c r="O1019" s="94" t="str">
        <f t="shared" si="100"/>
        <v>Craig MURCHhammer-throw</v>
      </c>
      <c r="P1019" s="2">
        <f t="shared" si="101"/>
        <v>1095</v>
      </c>
      <c r="Q1019" s="79">
        <f t="shared" si="102"/>
        <v>6</v>
      </c>
      <c r="R1019" s="79" t="str">
        <f t="shared" si="103"/>
        <v/>
      </c>
    </row>
    <row r="1020" spans="1:18" x14ac:dyDescent="0.2">
      <c r="A1020" t="s">
        <v>1204</v>
      </c>
      <c r="B1020" t="s">
        <v>5145</v>
      </c>
      <c r="C1020" s="6" t="s">
        <v>34</v>
      </c>
      <c r="D1020" s="5">
        <v>36669</v>
      </c>
      <c r="E1020">
        <v>970</v>
      </c>
      <c r="F1020" s="5">
        <v>44644</v>
      </c>
      <c r="G1020" s="2">
        <v>54</v>
      </c>
      <c r="H1020" s="2" t="str">
        <f t="shared" si="104"/>
        <v>Joey CROFT3000msc</v>
      </c>
      <c r="I1020" s="2">
        <f t="shared" si="105"/>
        <v>970</v>
      </c>
      <c r="J1020" s="136" cm="1">
        <f t="array" ref="J1020">MAX(IF($H$3:$H$4000=$H1020,$I$3:$I$4000))</f>
        <v>970</v>
      </c>
      <c r="K1020" s="2" t="str">
        <v>GBR</v>
      </c>
      <c r="L1020" t="str">
        <v>Lee THOMPSON</v>
      </c>
      <c r="M1020" s="94" t="str">
        <v>400m</v>
      </c>
      <c r="N1020" s="94">
        <v>35494</v>
      </c>
      <c r="O1020" s="94" t="str">
        <f t="shared" si="100"/>
        <v>Lee THOMPSON400m</v>
      </c>
      <c r="P1020" s="2">
        <f t="shared" si="101"/>
        <v>1093</v>
      </c>
      <c r="Q1020" s="79">
        <f t="shared" si="102"/>
        <v>104</v>
      </c>
      <c r="R1020" s="79" t="str">
        <f t="shared" si="103"/>
        <v/>
      </c>
    </row>
    <row r="1021" spans="1:18" x14ac:dyDescent="0.2">
      <c r="A1021" t="s">
        <v>1204</v>
      </c>
      <c r="B1021" t="s">
        <v>3548</v>
      </c>
      <c r="C1021" s="5" t="s">
        <v>29</v>
      </c>
      <c r="D1021" s="5">
        <v>35313</v>
      </c>
      <c r="E1021">
        <v>1113</v>
      </c>
      <c r="F1021" s="5">
        <v>44644</v>
      </c>
      <c r="G1021" s="2">
        <v>8</v>
      </c>
      <c r="H1021" s="2" t="str">
        <f t="shared" si="104"/>
        <v>Patrick DEVER5000m</v>
      </c>
      <c r="I1021" s="2">
        <f t="shared" si="105"/>
        <v>1113</v>
      </c>
      <c r="J1021" s="136" cm="1">
        <f t="array" ref="J1021">MAX(IF($H$3:$H$4000=$H1021,$I$3:$I$4000))</f>
        <v>1138</v>
      </c>
      <c r="K1021" s="2" t="str">
        <v>GBR</v>
      </c>
      <c r="L1021" t="str">
        <v>Oliver DUSTIN</v>
      </c>
      <c r="M1021" s="94" t="str">
        <v>800m</v>
      </c>
      <c r="N1021" s="94">
        <v>36859</v>
      </c>
      <c r="O1021" s="94" t="str">
        <f t="shared" si="100"/>
        <v>Oliver DUSTIN800m</v>
      </c>
      <c r="P1021" s="2">
        <f t="shared" si="101"/>
        <v>1210</v>
      </c>
      <c r="Q1021" s="79">
        <f t="shared" si="102"/>
        <v>7</v>
      </c>
      <c r="R1021" s="79" t="str">
        <f t="shared" si="103"/>
        <v/>
      </c>
    </row>
    <row r="1022" spans="1:18" x14ac:dyDescent="0.2">
      <c r="A1022" t="s">
        <v>1204</v>
      </c>
      <c r="B1022" t="s">
        <v>3536</v>
      </c>
      <c r="C1022" s="5" t="s">
        <v>29</v>
      </c>
      <c r="D1022" s="5">
        <v>35581</v>
      </c>
      <c r="E1022">
        <v>1058</v>
      </c>
      <c r="F1022" s="5">
        <v>44644</v>
      </c>
      <c r="G1022" s="2">
        <v>27</v>
      </c>
      <c r="H1022" s="2" t="str">
        <f t="shared" si="104"/>
        <v>Euan MAKEPEACE5000m</v>
      </c>
      <c r="I1022" s="2">
        <f t="shared" si="105"/>
        <v>1058</v>
      </c>
      <c r="J1022" s="136" cm="1">
        <f t="array" ref="J1022">MAX(IF($H$3:$H$4000=$H1022,$I$3:$I$4000))</f>
        <v>1100</v>
      </c>
      <c r="K1022" s="2" t="str">
        <v>GBR</v>
      </c>
      <c r="L1022" t="str">
        <v>Matthew STONIER</v>
      </c>
      <c r="M1022" s="94" t="str">
        <v>1500m</v>
      </c>
      <c r="N1022" s="94">
        <v>37158</v>
      </c>
      <c r="O1022" s="94" t="str">
        <f t="shared" si="100"/>
        <v>Matthew STONIER1500m</v>
      </c>
      <c r="P1022" s="2">
        <f t="shared" si="101"/>
        <v>1118</v>
      </c>
      <c r="Q1022" s="79">
        <f t="shared" si="102"/>
        <v>60</v>
      </c>
      <c r="R1022" s="79" t="str">
        <f t="shared" si="103"/>
        <v/>
      </c>
    </row>
    <row r="1023" spans="1:18" x14ac:dyDescent="0.2">
      <c r="A1023" t="s">
        <v>1204</v>
      </c>
      <c r="B1023" t="s">
        <v>5166</v>
      </c>
      <c r="C1023" s="5" t="s">
        <v>29</v>
      </c>
      <c r="D1023" s="5">
        <v>35208</v>
      </c>
      <c r="E1023">
        <v>1032</v>
      </c>
      <c r="F1023" s="5">
        <v>44644</v>
      </c>
      <c r="G1023" s="2">
        <v>43</v>
      </c>
      <c r="H1023" s="2" t="str">
        <f t="shared" si="104"/>
        <v>Liam DEE5000m</v>
      </c>
      <c r="I1023" s="2">
        <f t="shared" si="105"/>
        <v>1032</v>
      </c>
      <c r="J1023" s="136" cm="1">
        <f t="array" ref="J1023">MAX(IF($H$3:$H$4000=$H1023,$I$3:$I$4000))</f>
        <v>1032</v>
      </c>
      <c r="K1023" s="2" t="str">
        <v>GBR</v>
      </c>
      <c r="L1023" t="str">
        <v>Tiarnan CRORKEN</v>
      </c>
      <c r="M1023" s="94" t="str">
        <v>1500m</v>
      </c>
      <c r="N1023" s="94">
        <v>36324</v>
      </c>
      <c r="O1023" s="94" t="str">
        <f t="shared" si="100"/>
        <v>Tiarnan CRORKEN1500m</v>
      </c>
      <c r="P1023" s="2">
        <f t="shared" si="101"/>
        <v>1114</v>
      </c>
      <c r="Q1023" s="79">
        <f t="shared" si="102"/>
        <v>68</v>
      </c>
      <c r="R1023" s="79" t="str">
        <f t="shared" si="103"/>
        <v/>
      </c>
    </row>
    <row r="1024" spans="1:18" x14ac:dyDescent="0.2">
      <c r="A1024" t="s">
        <v>1204</v>
      </c>
      <c r="B1024" t="s">
        <v>5170</v>
      </c>
      <c r="C1024" s="5" t="s">
        <v>29</v>
      </c>
      <c r="D1024" s="5">
        <v>35757</v>
      </c>
      <c r="E1024">
        <v>992</v>
      </c>
      <c r="F1024" s="5">
        <v>44644</v>
      </c>
      <c r="G1024" s="2">
        <v>77</v>
      </c>
      <c r="H1024" s="2" t="str">
        <f t="shared" si="104"/>
        <v>Jamie DEE5000m</v>
      </c>
      <c r="I1024" s="2">
        <f t="shared" si="105"/>
        <v>992</v>
      </c>
      <c r="J1024" s="136" cm="1">
        <f t="array" ref="J1024">MAX(IF($H$3:$H$4000=$H1024,$I$3:$I$4000))</f>
        <v>992</v>
      </c>
      <c r="K1024" s="2" t="str">
        <v>GBR</v>
      </c>
      <c r="L1024" t="str">
        <v>John HOWORTH</v>
      </c>
      <c r="M1024" s="94" t="str">
        <v>1500m</v>
      </c>
      <c r="N1024" s="94">
        <v>36637</v>
      </c>
      <c r="O1024" s="94" t="str">
        <f t="shared" si="100"/>
        <v>John HOWORTH1500m</v>
      </c>
      <c r="P1024" s="2">
        <f t="shared" si="101"/>
        <v>1108</v>
      </c>
      <c r="Q1024" s="79">
        <f t="shared" si="102"/>
        <v>77</v>
      </c>
      <c r="R1024" s="79" t="str">
        <f t="shared" si="103"/>
        <v/>
      </c>
    </row>
    <row r="1025" spans="1:18" x14ac:dyDescent="0.2">
      <c r="A1025" t="s">
        <v>1204</v>
      </c>
      <c r="B1025" t="s">
        <v>4201</v>
      </c>
      <c r="C1025" t="s">
        <v>42</v>
      </c>
      <c r="D1025" s="5">
        <v>36341</v>
      </c>
      <c r="E1025">
        <v>1017</v>
      </c>
      <c r="F1025" s="5">
        <v>44644</v>
      </c>
      <c r="G1025" s="2">
        <v>14</v>
      </c>
      <c r="H1025" s="2" t="str">
        <f t="shared" si="104"/>
        <v>Jake NORRIShammer-throw</v>
      </c>
      <c r="I1025" s="2">
        <f t="shared" si="105"/>
        <v>1017</v>
      </c>
      <c r="J1025" s="136" cm="1">
        <f t="array" ref="J1025">MAX(IF($H$3:$H$4000=$H1025,$I$3:$I$4000))</f>
        <v>1083</v>
      </c>
      <c r="K1025" s="2" t="str">
        <v>GBR</v>
      </c>
      <c r="L1025" t="str">
        <v>Andrew SMITH</v>
      </c>
      <c r="M1025" s="94" t="str">
        <v>1500m</v>
      </c>
      <c r="N1025" s="94">
        <v>34979</v>
      </c>
      <c r="O1025" s="94" t="str">
        <f t="shared" si="100"/>
        <v>Andrew SMITH1500m</v>
      </c>
      <c r="P1025" s="2">
        <f t="shared" si="101"/>
        <v>1099</v>
      </c>
      <c r="Q1025" s="79">
        <f t="shared" si="102"/>
        <v>88</v>
      </c>
      <c r="R1025" s="79" t="str">
        <f t="shared" si="103"/>
        <v/>
      </c>
    </row>
    <row r="1026" spans="1:18" x14ac:dyDescent="0.2">
      <c r="A1026" t="s">
        <v>1204</v>
      </c>
      <c r="B1026" t="s">
        <v>4214</v>
      </c>
      <c r="C1026" s="5" t="s">
        <v>42</v>
      </c>
      <c r="D1026" s="5">
        <v>36701</v>
      </c>
      <c r="E1026">
        <v>1003</v>
      </c>
      <c r="F1026" s="5">
        <v>44644</v>
      </c>
      <c r="G1026" s="2">
        <v>15</v>
      </c>
      <c r="H1026" s="2" t="str">
        <f t="shared" si="104"/>
        <v>Bayley CAMPBELLhammer-throw</v>
      </c>
      <c r="I1026" s="2">
        <f t="shared" si="105"/>
        <v>1003</v>
      </c>
      <c r="J1026" s="136" cm="1">
        <f t="array" ref="J1026">MAX(IF($H$3:$H$4000=$H1026,$I$3:$I$4000))</f>
        <v>1003</v>
      </c>
      <c r="K1026" s="2" t="str">
        <v>GBR</v>
      </c>
      <c r="L1026" t="str">
        <v>Jonathan DAVIES</v>
      </c>
      <c r="M1026" s="94" t="str">
        <v>5000m</v>
      </c>
      <c r="N1026" s="94">
        <v>34635</v>
      </c>
      <c r="O1026" s="94" t="str">
        <f t="shared" si="100"/>
        <v>Jonathan DAVIES5000m</v>
      </c>
      <c r="P1026" s="2">
        <f t="shared" si="101"/>
        <v>1132</v>
      </c>
      <c r="Q1026" s="79">
        <f t="shared" si="102"/>
        <v>43</v>
      </c>
      <c r="R1026" s="79" t="str">
        <f t="shared" si="103"/>
        <v/>
      </c>
    </row>
    <row r="1027" spans="1:18" x14ac:dyDescent="0.2">
      <c r="A1027" t="s">
        <v>1204</v>
      </c>
      <c r="B1027" t="s">
        <v>4217</v>
      </c>
      <c r="C1027" s="5" t="s">
        <v>42</v>
      </c>
      <c r="D1027" s="5">
        <v>36066</v>
      </c>
      <c r="E1027">
        <v>976</v>
      </c>
      <c r="F1027" s="5">
        <v>44644</v>
      </c>
      <c r="G1027" s="2">
        <v>21</v>
      </c>
      <c r="H1027" s="2" t="str">
        <f t="shared" si="104"/>
        <v>Edward JEANShammer-throw</v>
      </c>
      <c r="I1027" s="2">
        <f t="shared" si="105"/>
        <v>976</v>
      </c>
      <c r="J1027" s="136" cm="1">
        <f t="array" ref="J1027">MAX(IF($H$3:$H$4000=$H1027,$I$3:$I$4000))</f>
        <v>976</v>
      </c>
      <c r="K1027" s="2" t="str">
        <v>GBR</v>
      </c>
      <c r="L1027" t="str">
        <v>Peter GLASS</v>
      </c>
      <c r="M1027" s="94" t="str">
        <v>pole-vault</v>
      </c>
      <c r="N1027" s="94">
        <v>32264</v>
      </c>
      <c r="O1027" s="94" t="str">
        <f t="shared" si="100"/>
        <v>Peter GLASSpole-vault</v>
      </c>
      <c r="P1027" s="2">
        <f t="shared" si="101"/>
        <v>926</v>
      </c>
      <c r="Q1027" s="79">
        <f t="shared" si="102"/>
        <v>85</v>
      </c>
      <c r="R1027" s="79" t="str">
        <f t="shared" si="103"/>
        <v/>
      </c>
    </row>
    <row r="1028" spans="1:18" x14ac:dyDescent="0.2">
      <c r="A1028" t="s">
        <v>1204</v>
      </c>
      <c r="B1028" t="s">
        <v>4227</v>
      </c>
      <c r="C1028" s="5" t="s">
        <v>42</v>
      </c>
      <c r="D1028" s="5">
        <v>37027</v>
      </c>
      <c r="E1028">
        <v>888</v>
      </c>
      <c r="F1028" s="5">
        <v>44640</v>
      </c>
      <c r="G1028" s="2">
        <v>37</v>
      </c>
      <c r="H1028" s="2" t="str">
        <f t="shared" si="104"/>
        <v>Oliver GRAHAMhammer-throw</v>
      </c>
      <c r="I1028" s="2">
        <f t="shared" si="105"/>
        <v>888</v>
      </c>
      <c r="J1028" s="136" cm="1">
        <f t="array" ref="J1028">MAX(IF($H$3:$H$4000=$H1028,$I$3:$I$4000))</f>
        <v>938</v>
      </c>
      <c r="K1028" s="2" t="str">
        <v>GBR</v>
      </c>
      <c r="L1028" t="str">
        <v>Finley MCLEAR</v>
      </c>
      <c r="M1028" s="94" t="str">
        <v>800m</v>
      </c>
      <c r="N1028" s="94">
        <v>36671</v>
      </c>
      <c r="O1028" s="94" t="str">
        <f t="shared" ref="O1028:O1091" si="106">L1028&amp;M1028</f>
        <v>Finley MCLEAR800m</v>
      </c>
      <c r="P1028" s="2">
        <f t="shared" ref="P1028:P1091" si="107">VLOOKUP(L1028&amp;M1028,$H$3:$J$3881,3,FALSE)</f>
        <v>1149</v>
      </c>
      <c r="Q1028" s="79">
        <f t="shared" ref="Q1028:Q1091" si="108">COUNTIFS($M$3:$M$3165,M1028,$P$3:$P$3165,"&gt;"&amp;P1028)+1</f>
        <v>36</v>
      </c>
      <c r="R1028" s="79" t="str">
        <f t="shared" ref="R1028:R1091" si="109">IFERROR(IF(K1028="AUS",COUNTIFS($K$3:$K$3165,"AUS",$M$3:$M$3165,M1028,$P$3:$P$3165,"&gt;"&amp;P1028)+1,""),"")</f>
        <v/>
      </c>
    </row>
    <row r="1029" spans="1:18" x14ac:dyDescent="0.2">
      <c r="A1029" t="s">
        <v>1204</v>
      </c>
      <c r="B1029" t="s">
        <v>5129</v>
      </c>
      <c r="C1029" s="5" t="s">
        <v>28</v>
      </c>
      <c r="D1029" s="5">
        <v>35309</v>
      </c>
      <c r="E1029">
        <v>1027</v>
      </c>
      <c r="F1029" s="5">
        <v>44639</v>
      </c>
      <c r="G1029" s="2">
        <v>77</v>
      </c>
      <c r="H1029" s="2" t="str">
        <f t="shared" si="104"/>
        <v>George DUGGAN1500m</v>
      </c>
      <c r="I1029" s="2">
        <f t="shared" si="105"/>
        <v>1027</v>
      </c>
      <c r="J1029" s="136" cm="1">
        <f t="array" ref="J1029">MAX(IF($H$3:$H$4000=$H1029,$I$3:$I$4000))</f>
        <v>1027</v>
      </c>
      <c r="K1029" s="2" t="str">
        <v>GBR</v>
      </c>
      <c r="L1029" t="str">
        <v>Lawrence OKOYE</v>
      </c>
      <c r="M1029" s="94" t="str">
        <v>discus-throw</v>
      </c>
      <c r="N1029" s="94">
        <v>33517</v>
      </c>
      <c r="O1029" s="94" t="str">
        <f t="shared" si="106"/>
        <v>Lawrence OKOYEdiscus-throw</v>
      </c>
      <c r="P1029" s="2">
        <f t="shared" si="107"/>
        <v>1192</v>
      </c>
      <c r="Q1029" s="79">
        <f t="shared" si="108"/>
        <v>2</v>
      </c>
      <c r="R1029" s="79" t="str">
        <f t="shared" si="109"/>
        <v/>
      </c>
    </row>
    <row r="1030" spans="1:18" x14ac:dyDescent="0.2">
      <c r="A1030" t="s">
        <v>1204</v>
      </c>
      <c r="B1030" t="s">
        <v>4928</v>
      </c>
      <c r="C1030" s="5" t="s">
        <v>29</v>
      </c>
      <c r="D1030" s="5">
        <v>34678</v>
      </c>
      <c r="E1030">
        <v>1007</v>
      </c>
      <c r="F1030" s="5">
        <v>44639</v>
      </c>
      <c r="G1030" s="2">
        <v>64</v>
      </c>
      <c r="H1030" s="2" t="str">
        <f t="shared" si="104"/>
        <v>Michael WARD5000m</v>
      </c>
      <c r="I1030" s="2">
        <f t="shared" si="105"/>
        <v>1007</v>
      </c>
      <c r="J1030" s="136" cm="1">
        <f t="array" ref="J1030">MAX(IF($H$3:$H$4000=$H1030,$I$3:$I$4000))</f>
        <v>1007</v>
      </c>
      <c r="K1030" s="2" t="str">
        <v>GBR</v>
      </c>
      <c r="L1030" t="str">
        <v>Joshua LAY</v>
      </c>
      <c r="M1030" s="94" t="str">
        <v>800m</v>
      </c>
      <c r="N1030" s="94">
        <v>36627</v>
      </c>
      <c r="O1030" s="94" t="str">
        <f t="shared" si="106"/>
        <v>Joshua LAY800m</v>
      </c>
      <c r="P1030" s="2">
        <f t="shared" si="107"/>
        <v>1143</v>
      </c>
      <c r="Q1030" s="79">
        <f t="shared" si="108"/>
        <v>41</v>
      </c>
      <c r="R1030" s="79" t="str">
        <f t="shared" si="109"/>
        <v/>
      </c>
    </row>
    <row r="1031" spans="1:18" x14ac:dyDescent="0.2">
      <c r="A1031" t="s">
        <v>1204</v>
      </c>
      <c r="B1031" t="s">
        <v>3510</v>
      </c>
      <c r="C1031" s="5" t="s">
        <v>29</v>
      </c>
      <c r="D1031" s="5">
        <v>35094</v>
      </c>
      <c r="E1031">
        <v>985</v>
      </c>
      <c r="F1031" s="5">
        <v>44639</v>
      </c>
      <c r="G1031" s="2">
        <v>85</v>
      </c>
      <c r="H1031" s="2" t="str">
        <f t="shared" si="104"/>
        <v>James WEST5000m</v>
      </c>
      <c r="I1031" s="2">
        <f t="shared" si="105"/>
        <v>985</v>
      </c>
      <c r="J1031" s="136" cm="1">
        <f t="array" ref="J1031">MAX(IF($H$3:$H$4000=$H1031,$I$3:$I$4000))</f>
        <v>985</v>
      </c>
      <c r="K1031" s="2" t="str">
        <v>GBR</v>
      </c>
      <c r="L1031" t="str">
        <v>Andrew POZZI</v>
      </c>
      <c r="M1031" s="94" t="str">
        <v>110mh</v>
      </c>
      <c r="N1031" s="94">
        <v>33739</v>
      </c>
      <c r="O1031" s="94" t="str">
        <f t="shared" si="106"/>
        <v>Andrew POZZI110mh</v>
      </c>
      <c r="P1031" s="2">
        <f t="shared" si="107"/>
        <v>1206</v>
      </c>
      <c r="Q1031" s="79">
        <f t="shared" si="108"/>
        <v>7</v>
      </c>
      <c r="R1031" s="79" t="str">
        <f t="shared" si="109"/>
        <v/>
      </c>
    </row>
    <row r="1032" spans="1:18" x14ac:dyDescent="0.2">
      <c r="A1032" t="s">
        <v>1204</v>
      </c>
      <c r="B1032" t="s">
        <v>4418</v>
      </c>
      <c r="C1032" s="5" t="s">
        <v>81</v>
      </c>
      <c r="D1032" s="6">
        <v>35520</v>
      </c>
      <c r="E1032">
        <v>1009</v>
      </c>
      <c r="F1032" s="5">
        <v>44639</v>
      </c>
      <c r="G1032" s="2">
        <v>9</v>
      </c>
      <c r="H1032" s="2" t="str">
        <f t="shared" si="104"/>
        <v>Cameron CORBISHLEY20km-race-walking</v>
      </c>
      <c r="I1032" s="2">
        <f t="shared" si="105"/>
        <v>1009</v>
      </c>
      <c r="J1032" s="136" cm="1">
        <f t="array" ref="J1032">MAX(IF($H$3:$H$4000=$H1032,$I$3:$I$4000))</f>
        <v>1040</v>
      </c>
      <c r="K1032" s="2" t="str">
        <v>GBR</v>
      </c>
      <c r="L1032" t="str">
        <v>Charlie DA'VALL GRICE</v>
      </c>
      <c r="M1032" s="94" t="str">
        <v>800m</v>
      </c>
      <c r="N1032" s="94">
        <v>34280</v>
      </c>
      <c r="O1032" s="94" t="str">
        <f t="shared" si="106"/>
        <v>Charlie DA'VALL GRICE800m</v>
      </c>
      <c r="P1032" s="2">
        <f t="shared" si="107"/>
        <v>1154</v>
      </c>
      <c r="Q1032" s="79">
        <f t="shared" si="108"/>
        <v>31</v>
      </c>
      <c r="R1032" s="79" t="str">
        <f t="shared" si="109"/>
        <v/>
      </c>
    </row>
    <row r="1033" spans="1:18" x14ac:dyDescent="0.2">
      <c r="A1033" t="s">
        <v>1204</v>
      </c>
      <c r="B1033" t="s">
        <v>4429</v>
      </c>
      <c r="C1033" s="5" t="s">
        <v>81</v>
      </c>
      <c r="D1033" s="5">
        <v>35612</v>
      </c>
      <c r="E1033">
        <v>921</v>
      </c>
      <c r="F1033" s="5">
        <v>44639</v>
      </c>
      <c r="G1033" s="2">
        <v>20</v>
      </c>
      <c r="H1033" s="2" t="str">
        <f t="shared" si="104"/>
        <v>Guy THOMAS20km-race-walking</v>
      </c>
      <c r="I1033" s="2">
        <f t="shared" si="105"/>
        <v>921</v>
      </c>
      <c r="J1033" s="136" cm="1">
        <f t="array" ref="J1033">MAX(IF($H$3:$H$4000=$H1033,$I$3:$I$4000))</f>
        <v>958</v>
      </c>
      <c r="K1033" s="2" t="str">
        <v>GBR</v>
      </c>
      <c r="L1033" t="str">
        <v>Elliot GILES</v>
      </c>
      <c r="M1033" s="94" t="str">
        <v>1500m</v>
      </c>
      <c r="N1033" s="94">
        <v>34480</v>
      </c>
      <c r="O1033" s="94" t="str">
        <f t="shared" si="106"/>
        <v>Elliot GILES1500m</v>
      </c>
      <c r="P1033" s="2">
        <f t="shared" si="107"/>
        <v>1191</v>
      </c>
      <c r="Q1033" s="79">
        <f t="shared" si="108"/>
        <v>14</v>
      </c>
      <c r="R1033" s="79" t="str">
        <f t="shared" si="109"/>
        <v/>
      </c>
    </row>
    <row r="1034" spans="1:18" x14ac:dyDescent="0.2">
      <c r="A1034" t="s">
        <v>1204</v>
      </c>
      <c r="B1034" t="s">
        <v>4435</v>
      </c>
      <c r="C1034" t="s">
        <v>81</v>
      </c>
      <c r="D1034" s="5">
        <v>37371</v>
      </c>
      <c r="E1034">
        <v>868</v>
      </c>
      <c r="F1034" s="5">
        <v>44639</v>
      </c>
      <c r="G1034" s="2">
        <v>26</v>
      </c>
      <c r="H1034" s="2" t="str">
        <f t="shared" si="104"/>
        <v>George WILKINSON20km-race-walking</v>
      </c>
      <c r="I1034" s="2">
        <f t="shared" si="105"/>
        <v>868</v>
      </c>
      <c r="J1034" s="136" cm="1">
        <f t="array" ref="J1034">MAX(IF($H$3:$H$4000=$H1034,$I$3:$I$4000))</f>
        <v>930</v>
      </c>
      <c r="K1034" s="2" t="str">
        <v>GBR</v>
      </c>
      <c r="L1034" t="str">
        <v>Piers COPELAND</v>
      </c>
      <c r="M1034" s="94" t="str">
        <v>1500m</v>
      </c>
      <c r="N1034" s="94">
        <v>36125</v>
      </c>
      <c r="O1034" s="94" t="str">
        <f t="shared" si="106"/>
        <v>Piers COPELAND1500m</v>
      </c>
      <c r="P1034" s="2">
        <f t="shared" si="107"/>
        <v>1180</v>
      </c>
      <c r="Q1034" s="79">
        <f t="shared" si="108"/>
        <v>19</v>
      </c>
      <c r="R1034" s="79" t="str">
        <f t="shared" si="109"/>
        <v/>
      </c>
    </row>
    <row r="1035" spans="1:18" x14ac:dyDescent="0.2">
      <c r="A1035" t="s">
        <v>1204</v>
      </c>
      <c r="B1035" t="s">
        <v>3389</v>
      </c>
      <c r="C1035" s="5" t="s">
        <v>25</v>
      </c>
      <c r="D1035" s="5">
        <v>34633</v>
      </c>
      <c r="E1035">
        <v>1072</v>
      </c>
      <c r="F1035" s="5">
        <v>44638</v>
      </c>
      <c r="G1035" s="2">
        <v>39</v>
      </c>
      <c r="H1035" s="2" t="str">
        <f t="shared" si="104"/>
        <v>Matthew HUDSON-SMITH200m</v>
      </c>
      <c r="I1035" s="2">
        <f t="shared" si="105"/>
        <v>1072</v>
      </c>
      <c r="J1035" s="136" cm="1">
        <f t="array" ref="J1035">MAX(IF($H$3:$H$4000=$H1035,$I$3:$I$4000))</f>
        <v>1072</v>
      </c>
      <c r="K1035" s="2" t="str">
        <v>GBR</v>
      </c>
      <c r="L1035" t="str">
        <v>George MILLS</v>
      </c>
      <c r="M1035" s="94" t="str">
        <v>1500m</v>
      </c>
      <c r="N1035" s="94">
        <v>36292</v>
      </c>
      <c r="O1035" s="94" t="str">
        <f t="shared" si="106"/>
        <v>George MILLS1500m</v>
      </c>
      <c r="P1035" s="2">
        <f t="shared" si="107"/>
        <v>1157</v>
      </c>
      <c r="Q1035" s="79">
        <f t="shared" si="108"/>
        <v>28</v>
      </c>
      <c r="R1035" s="79" t="str">
        <f t="shared" si="109"/>
        <v/>
      </c>
    </row>
    <row r="1036" spans="1:18" x14ac:dyDescent="0.2">
      <c r="A1036" t="s">
        <v>1204</v>
      </c>
      <c r="B1036" t="s">
        <v>4908</v>
      </c>
      <c r="C1036" s="5" t="s">
        <v>25</v>
      </c>
      <c r="D1036" s="5">
        <v>36700</v>
      </c>
      <c r="E1036">
        <v>1060</v>
      </c>
      <c r="F1036" s="5">
        <v>44638</v>
      </c>
      <c r="G1036" s="2">
        <v>50</v>
      </c>
      <c r="H1036" s="2" t="str">
        <f t="shared" si="104"/>
        <v>Praise OLATOKE200m</v>
      </c>
      <c r="I1036" s="2">
        <f t="shared" si="105"/>
        <v>1060</v>
      </c>
      <c r="J1036" s="136" cm="1">
        <f t="array" ref="J1036">MAX(IF($H$3:$H$4000=$H1036,$I$3:$I$4000))</f>
        <v>1060</v>
      </c>
      <c r="K1036" s="2" t="str">
        <v>GBR</v>
      </c>
      <c r="L1036" t="str">
        <v>Charles HICKS</v>
      </c>
      <c r="M1036" s="94" t="str">
        <v>10000m</v>
      </c>
      <c r="N1036" s="94">
        <v>37097</v>
      </c>
      <c r="O1036" s="94" t="str">
        <f t="shared" si="106"/>
        <v>Charles HICKS10000m</v>
      </c>
      <c r="P1036" s="2">
        <f t="shared" si="107"/>
        <v>1151</v>
      </c>
      <c r="Q1036" s="79">
        <f t="shared" si="108"/>
        <v>46</v>
      </c>
      <c r="R1036" s="79" t="str">
        <f t="shared" si="109"/>
        <v/>
      </c>
    </row>
    <row r="1037" spans="1:18" x14ac:dyDescent="0.2">
      <c r="A1037" t="s">
        <v>1204</v>
      </c>
      <c r="B1037" t="s">
        <v>4210</v>
      </c>
      <c r="C1037" s="5" t="s">
        <v>42</v>
      </c>
      <c r="D1037" s="5">
        <v>34614</v>
      </c>
      <c r="E1037">
        <v>962</v>
      </c>
      <c r="F1037" s="5">
        <v>44638</v>
      </c>
      <c r="G1037" s="2">
        <v>24</v>
      </c>
      <c r="H1037" s="2" t="str">
        <f t="shared" si="104"/>
        <v>Tom PARKERhammer-throw</v>
      </c>
      <c r="I1037" s="2">
        <f t="shared" si="105"/>
        <v>962</v>
      </c>
      <c r="J1037" s="136" cm="1">
        <f t="array" ref="J1037">MAX(IF($H$3:$H$4000=$H1037,$I$3:$I$4000))</f>
        <v>1012</v>
      </c>
      <c r="K1037" s="2" t="str">
        <v>GBR</v>
      </c>
      <c r="L1037" t="str">
        <v>Cameron FILLERY</v>
      </c>
      <c r="M1037" s="94" t="str">
        <v>110mh</v>
      </c>
      <c r="N1037" s="94">
        <v>36101</v>
      </c>
      <c r="O1037" s="94" t="str">
        <f t="shared" si="106"/>
        <v>Cameron FILLERY110mh</v>
      </c>
      <c r="P1037" s="2">
        <f t="shared" si="107"/>
        <v>1166</v>
      </c>
      <c r="Q1037" s="79">
        <f t="shared" si="108"/>
        <v>14</v>
      </c>
      <c r="R1037" s="79" t="str">
        <f t="shared" si="109"/>
        <v/>
      </c>
    </row>
    <row r="1038" spans="1:18" x14ac:dyDescent="0.2">
      <c r="A1038" t="s">
        <v>1204</v>
      </c>
      <c r="B1038" t="s">
        <v>3069</v>
      </c>
      <c r="C1038" s="5" t="s">
        <v>36</v>
      </c>
      <c r="D1038" s="5">
        <v>34426</v>
      </c>
      <c r="E1038">
        <v>983</v>
      </c>
      <c r="F1038" s="5">
        <v>44633</v>
      </c>
      <c r="G1038" s="2">
        <v>22</v>
      </c>
      <c r="H1038" s="2" t="str">
        <f t="shared" si="104"/>
        <v>Jack PHIPPSpole-vault</v>
      </c>
      <c r="I1038" s="2">
        <f t="shared" si="105"/>
        <v>983</v>
      </c>
      <c r="J1038" s="136" cm="1">
        <f t="array" ref="J1038">MAX(IF($H$3:$H$4000=$H1038,$I$3:$I$4000))</f>
        <v>1029</v>
      </c>
      <c r="K1038" s="2" t="str">
        <v>GBR</v>
      </c>
      <c r="L1038" t="str">
        <v>James WEAVER</v>
      </c>
      <c r="M1038" s="94" t="str">
        <v>110mh</v>
      </c>
      <c r="N1038" s="94">
        <v>35636</v>
      </c>
      <c r="O1038" s="94" t="str">
        <f t="shared" si="106"/>
        <v>James WEAVER110mh</v>
      </c>
      <c r="P1038" s="2">
        <f t="shared" si="107"/>
        <v>1164</v>
      </c>
      <c r="Q1038" s="79">
        <f t="shared" si="108"/>
        <v>15</v>
      </c>
      <c r="R1038" s="79" t="str">
        <f t="shared" si="109"/>
        <v/>
      </c>
    </row>
    <row r="1039" spans="1:18" x14ac:dyDescent="0.2">
      <c r="A1039" t="s">
        <v>1204</v>
      </c>
      <c r="B1039" t="s">
        <v>4947</v>
      </c>
      <c r="C1039" s="5" t="s">
        <v>36</v>
      </c>
      <c r="D1039" s="5"/>
      <c r="E1039">
        <v>902</v>
      </c>
      <c r="F1039" s="5">
        <v>44633</v>
      </c>
      <c r="G1039" s="2">
        <v>53</v>
      </c>
      <c r="H1039" s="2" t="str">
        <f t="shared" si="104"/>
        <v>Karran KAPUR-WALTONpole-vault</v>
      </c>
      <c r="I1039" s="2">
        <f t="shared" si="105"/>
        <v>902</v>
      </c>
      <c r="J1039" s="136" cm="1">
        <f t="array" ref="J1039">MAX(IF($H$3:$H$4000=$H1039,$I$3:$I$4000))</f>
        <v>902</v>
      </c>
      <c r="K1039" s="2" t="str">
        <v>GBR</v>
      </c>
      <c r="L1039" t="str">
        <v>Samuel KHOGALI</v>
      </c>
      <c r="M1039" s="94" t="str">
        <v>long-jump</v>
      </c>
      <c r="N1039" s="94">
        <v>35626</v>
      </c>
      <c r="O1039" s="94" t="str">
        <f t="shared" si="106"/>
        <v>Samuel KHOGALIlong-jump</v>
      </c>
      <c r="P1039" s="2">
        <f t="shared" si="107"/>
        <v>1062</v>
      </c>
      <c r="Q1039" s="79">
        <f t="shared" si="108"/>
        <v>83</v>
      </c>
      <c r="R1039" s="79" t="str">
        <f t="shared" si="109"/>
        <v/>
      </c>
    </row>
    <row r="1040" spans="1:18" x14ac:dyDescent="0.2">
      <c r="A1040" t="s">
        <v>1204</v>
      </c>
      <c r="B1040" t="s">
        <v>4948</v>
      </c>
      <c r="C1040" s="5" t="s">
        <v>36</v>
      </c>
      <c r="D1040" s="5">
        <v>44612</v>
      </c>
      <c r="E1040">
        <v>902</v>
      </c>
      <c r="F1040" s="5">
        <v>44633</v>
      </c>
      <c r="G1040" s="2">
        <v>53</v>
      </c>
      <c r="H1040" s="2" t="str">
        <f t="shared" si="104"/>
        <v>Mark MELLORpole-vault</v>
      </c>
      <c r="I1040" s="2">
        <f t="shared" si="105"/>
        <v>902</v>
      </c>
      <c r="J1040" s="136" cm="1">
        <f t="array" ref="J1040">MAX(IF($H$3:$H$4000=$H1040,$I$3:$I$4000))</f>
        <v>902</v>
      </c>
      <c r="K1040" s="2" t="str">
        <v>GBR</v>
      </c>
      <c r="L1040" t="str">
        <v>Jacob PAUL</v>
      </c>
      <c r="M1040" s="94" t="str">
        <v>400mh</v>
      </c>
      <c r="N1040" s="94">
        <v>34736</v>
      </c>
      <c r="O1040" s="94" t="str">
        <f t="shared" si="106"/>
        <v>Jacob PAUL400mh</v>
      </c>
      <c r="P1040" s="2">
        <f t="shared" si="107"/>
        <v>1097</v>
      </c>
      <c r="Q1040" s="79">
        <f t="shared" si="108"/>
        <v>45</v>
      </c>
      <c r="R1040" s="79" t="str">
        <f t="shared" si="109"/>
        <v/>
      </c>
    </row>
    <row r="1041" spans="1:18" x14ac:dyDescent="0.2">
      <c r="A1041" t="s">
        <v>1204</v>
      </c>
      <c r="B1041" t="s">
        <v>4950</v>
      </c>
      <c r="C1041" s="5" t="s">
        <v>36</v>
      </c>
      <c r="D1041" s="5">
        <v>37109</v>
      </c>
      <c r="E1041">
        <v>862</v>
      </c>
      <c r="F1041" s="5">
        <v>44633</v>
      </c>
      <c r="G1041" s="2">
        <v>76</v>
      </c>
      <c r="H1041" s="2" t="str">
        <f t="shared" si="104"/>
        <v>Jack HARRISpole-vault</v>
      </c>
      <c r="I1041" s="2">
        <f t="shared" si="105"/>
        <v>862</v>
      </c>
      <c r="J1041" s="136" cm="1">
        <f t="array" ref="J1041">MAX(IF($H$3:$H$4000=$H1041,$I$3:$I$4000))</f>
        <v>862</v>
      </c>
      <c r="K1041" s="2" t="str">
        <v>GBR</v>
      </c>
      <c r="L1041" t="str">
        <v>Jack ENNIS</v>
      </c>
      <c r="M1041" s="94" t="str">
        <v>high-jump</v>
      </c>
      <c r="N1041" s="94">
        <v>37414</v>
      </c>
      <c r="O1041" s="94" t="str">
        <f t="shared" si="106"/>
        <v>Jack ENNIShigh-jump</v>
      </c>
      <c r="P1041" s="2">
        <f t="shared" si="107"/>
        <v>993</v>
      </c>
      <c r="Q1041" s="79">
        <f t="shared" si="108"/>
        <v>108</v>
      </c>
      <c r="R1041" s="79" t="str">
        <f t="shared" si="109"/>
        <v/>
      </c>
    </row>
    <row r="1042" spans="1:18" x14ac:dyDescent="0.2">
      <c r="A1042" t="s">
        <v>1204</v>
      </c>
      <c r="B1042" t="s">
        <v>4951</v>
      </c>
      <c r="C1042" s="5" t="s">
        <v>36</v>
      </c>
      <c r="D1042" s="5"/>
      <c r="E1042">
        <v>862</v>
      </c>
      <c r="F1042" s="5">
        <v>44633</v>
      </c>
      <c r="G1042" s="2">
        <v>76</v>
      </c>
      <c r="H1042" s="2" t="str">
        <f t="shared" si="104"/>
        <v>Oliver HERRINGpole-vault</v>
      </c>
      <c r="I1042" s="2">
        <f t="shared" si="105"/>
        <v>862</v>
      </c>
      <c r="J1042" s="136" cm="1">
        <f t="array" ref="J1042">MAX(IF($H$3:$H$4000=$H1042,$I$3:$I$4000))</f>
        <v>862</v>
      </c>
      <c r="K1042" s="2" t="str">
        <v>GBR</v>
      </c>
      <c r="L1042" t="str">
        <v>Owen HEARD</v>
      </c>
      <c r="M1042" s="94" t="str">
        <v>pole-vault</v>
      </c>
      <c r="N1042" s="94">
        <v>37254</v>
      </c>
      <c r="O1042" s="94" t="str">
        <f t="shared" si="106"/>
        <v>Owen HEARDpole-vault</v>
      </c>
      <c r="P1042" s="2">
        <f t="shared" si="107"/>
        <v>967</v>
      </c>
      <c r="Q1042" s="79">
        <f t="shared" si="108"/>
        <v>55</v>
      </c>
      <c r="R1042" s="79" t="str">
        <f t="shared" si="109"/>
        <v/>
      </c>
    </row>
    <row r="1043" spans="1:18" x14ac:dyDescent="0.2">
      <c r="A1043" t="s">
        <v>1204</v>
      </c>
      <c r="B1043" t="s">
        <v>4143</v>
      </c>
      <c r="C1043" s="6" t="s">
        <v>39</v>
      </c>
      <c r="D1043" s="5">
        <v>34096</v>
      </c>
      <c r="E1043">
        <v>1126</v>
      </c>
      <c r="F1043" s="5">
        <v>44633</v>
      </c>
      <c r="G1043" s="2">
        <v>5</v>
      </c>
      <c r="H1043" s="2" t="str">
        <f t="shared" si="104"/>
        <v>Scott LINCOLNshot-put</v>
      </c>
      <c r="I1043" s="2">
        <f t="shared" si="105"/>
        <v>1126</v>
      </c>
      <c r="J1043" s="136" cm="1">
        <f t="array" ref="J1043">MAX(IF($H$3:$H$4000=$H1043,$I$3:$I$4000))</f>
        <v>1197</v>
      </c>
      <c r="K1043" s="2" t="str">
        <v>GBR</v>
      </c>
      <c r="L1043" t="str">
        <v>Samuel HEAWOOD</v>
      </c>
      <c r="M1043" s="94" t="str">
        <v>shot-put</v>
      </c>
      <c r="N1043" s="94">
        <v>33141</v>
      </c>
      <c r="O1043" s="94" t="str">
        <f t="shared" si="106"/>
        <v>Samuel HEAWOODshot-put</v>
      </c>
      <c r="P1043" s="2">
        <f t="shared" si="107"/>
        <v>921</v>
      </c>
      <c r="Q1043" s="79">
        <f t="shared" si="108"/>
        <v>103</v>
      </c>
      <c r="R1043" s="79" t="str">
        <f t="shared" si="109"/>
        <v/>
      </c>
    </row>
    <row r="1044" spans="1:18" x14ac:dyDescent="0.2">
      <c r="A1044" t="s">
        <v>1204</v>
      </c>
      <c r="B1044" t="s">
        <v>3158</v>
      </c>
      <c r="C1044" s="5" t="s">
        <v>42</v>
      </c>
      <c r="D1044" s="6">
        <v>32859</v>
      </c>
      <c r="E1044">
        <v>1089</v>
      </c>
      <c r="F1044" s="5">
        <v>44632</v>
      </c>
      <c r="G1044" s="2">
        <v>3</v>
      </c>
      <c r="H1044" s="2" t="str">
        <f t="shared" si="104"/>
        <v>Chris BENNETThammer-throw</v>
      </c>
      <c r="I1044" s="2">
        <f t="shared" si="105"/>
        <v>1089</v>
      </c>
      <c r="J1044" s="136" cm="1">
        <f t="array" ref="J1044">MAX(IF($H$3:$H$4000=$H1044,$I$3:$I$4000))</f>
        <v>1137</v>
      </c>
      <c r="K1044" s="2" t="str">
        <v>GBR</v>
      </c>
      <c r="L1044" t="str">
        <v>Daniel CARTWRIGHT</v>
      </c>
      <c r="M1044" s="94" t="str">
        <v>shot-put</v>
      </c>
      <c r="N1044" s="94">
        <v>36113</v>
      </c>
      <c r="O1044" s="94" t="str">
        <f t="shared" si="106"/>
        <v>Daniel CARTWRIGHTshot-put</v>
      </c>
      <c r="P1044" s="2">
        <f t="shared" si="107"/>
        <v>910</v>
      </c>
      <c r="Q1044" s="79">
        <f t="shared" si="108"/>
        <v>112</v>
      </c>
      <c r="R1044" s="79" t="str">
        <f t="shared" si="109"/>
        <v/>
      </c>
    </row>
    <row r="1045" spans="1:18" x14ac:dyDescent="0.2">
      <c r="A1045" t="s">
        <v>1204</v>
      </c>
      <c r="B1045" s="5" t="s">
        <v>3548</v>
      </c>
      <c r="C1045" s="5" t="s">
        <v>30</v>
      </c>
      <c r="D1045" s="5">
        <v>35313</v>
      </c>
      <c r="E1045">
        <v>1188</v>
      </c>
      <c r="F1045" s="5">
        <v>44626</v>
      </c>
      <c r="G1045" s="2">
        <v>3</v>
      </c>
      <c r="H1045" s="2" t="str">
        <f t="shared" si="104"/>
        <v>Patrick DEVER10000m</v>
      </c>
      <c r="I1045" s="2">
        <f t="shared" si="105"/>
        <v>1188</v>
      </c>
      <c r="J1045" s="136" cm="1">
        <f t="array" ref="J1045">MAX(IF($H$3:$H$4000=$H1045,$I$3:$I$4000))</f>
        <v>1188</v>
      </c>
      <c r="K1045" s="2" t="str">
        <v>GBR</v>
      </c>
      <c r="L1045" t="str">
        <v>Emile CAIRESS</v>
      </c>
      <c r="M1045" s="94" t="str">
        <v>10000m</v>
      </c>
      <c r="N1045" s="94">
        <v>35791</v>
      </c>
      <c r="O1045" s="94" t="str">
        <f t="shared" si="106"/>
        <v>Emile CAIRESS10000m</v>
      </c>
      <c r="P1045" s="2">
        <f t="shared" si="107"/>
        <v>1142</v>
      </c>
      <c r="Q1045" s="79">
        <f t="shared" si="108"/>
        <v>59</v>
      </c>
      <c r="R1045" s="79" t="str">
        <f t="shared" si="109"/>
        <v/>
      </c>
    </row>
    <row r="1046" spans="1:18" x14ac:dyDescent="0.2">
      <c r="A1046" t="s">
        <v>1204</v>
      </c>
      <c r="B1046" t="s">
        <v>3636</v>
      </c>
      <c r="C1046" s="5" t="s">
        <v>30</v>
      </c>
      <c r="D1046" s="5">
        <v>33525</v>
      </c>
      <c r="E1046">
        <v>1168</v>
      </c>
      <c r="F1046" s="5">
        <v>44626</v>
      </c>
      <c r="G1046" s="2">
        <v>4</v>
      </c>
      <c r="H1046" s="2" t="str">
        <f t="shared" si="104"/>
        <v>Andrew BUTCHART10000m</v>
      </c>
      <c r="I1046" s="2">
        <f t="shared" si="105"/>
        <v>1168</v>
      </c>
      <c r="J1046" s="136" cm="1">
        <f t="array" ref="J1046">MAX(IF($H$3:$H$4000=$H1046,$I$3:$I$4000))</f>
        <v>1168</v>
      </c>
      <c r="K1046" s="2" t="str">
        <v>GBR</v>
      </c>
      <c r="L1046" t="str">
        <v>Kristian JONES</v>
      </c>
      <c r="M1046" s="94" t="str">
        <v>10000m</v>
      </c>
      <c r="N1046" s="94">
        <v>33301</v>
      </c>
      <c r="O1046" s="94" t="str">
        <f t="shared" si="106"/>
        <v>Kristian JONES10000m</v>
      </c>
      <c r="P1046" s="2">
        <f t="shared" si="107"/>
        <v>1096</v>
      </c>
      <c r="Q1046" s="79">
        <f t="shared" si="108"/>
        <v>93</v>
      </c>
      <c r="R1046" s="79" t="str">
        <f t="shared" si="109"/>
        <v/>
      </c>
    </row>
    <row r="1047" spans="1:18" x14ac:dyDescent="0.2">
      <c r="A1047" t="s">
        <v>1204</v>
      </c>
      <c r="B1047" t="s">
        <v>3090</v>
      </c>
      <c r="C1047" s="6" t="s">
        <v>40</v>
      </c>
      <c r="D1047" s="5">
        <v>33504</v>
      </c>
      <c r="E1047">
        <v>1086</v>
      </c>
      <c r="F1047" s="5">
        <v>44619</v>
      </c>
      <c r="G1047" s="2">
        <v>7</v>
      </c>
      <c r="H1047" s="2" t="str">
        <f t="shared" si="104"/>
        <v>Zane DUQUEMINdiscus-throw</v>
      </c>
      <c r="I1047" s="2">
        <f t="shared" si="105"/>
        <v>1086</v>
      </c>
      <c r="J1047" s="136" cm="1">
        <f t="array" ref="J1047">MAX(IF($H$3:$H$4000=$H1047,$I$3:$I$4000))</f>
        <v>1086</v>
      </c>
      <c r="K1047" s="2" t="str">
        <v>GBR</v>
      </c>
      <c r="L1047" t="str">
        <v>Mohamud AADAN</v>
      </c>
      <c r="M1047" s="94" t="str">
        <v>10000m</v>
      </c>
      <c r="N1047" s="94">
        <v>32874</v>
      </c>
      <c r="O1047" s="94" t="str">
        <f t="shared" si="106"/>
        <v>Mohamud AADAN10000m</v>
      </c>
      <c r="P1047" s="2">
        <f t="shared" si="107"/>
        <v>1092</v>
      </c>
      <c r="Q1047" s="79">
        <f t="shared" si="108"/>
        <v>96</v>
      </c>
      <c r="R1047" s="79" t="str">
        <f t="shared" si="109"/>
        <v/>
      </c>
    </row>
    <row r="1048" spans="1:18" x14ac:dyDescent="0.2">
      <c r="A1048" t="s">
        <v>1204</v>
      </c>
      <c r="B1048" t="s">
        <v>3092</v>
      </c>
      <c r="C1048" s="5" t="s">
        <v>40</v>
      </c>
      <c r="D1048" s="5">
        <v>34459</v>
      </c>
      <c r="E1048">
        <v>1062</v>
      </c>
      <c r="F1048" s="5">
        <v>44619</v>
      </c>
      <c r="G1048" s="2">
        <v>12</v>
      </c>
      <c r="H1048" s="2" t="str">
        <f t="shared" si="104"/>
        <v>Gregory THOMPSONdiscus-throw</v>
      </c>
      <c r="I1048" s="2">
        <f t="shared" si="105"/>
        <v>1062</v>
      </c>
      <c r="J1048" s="136" cm="1">
        <f t="array" ref="J1048">MAX(IF($H$3:$H$4000=$H1048,$I$3:$I$4000))</f>
        <v>1077</v>
      </c>
      <c r="K1048" s="2" t="str">
        <v>GBR</v>
      </c>
      <c r="L1048" t="str">
        <v>Mahamed MAHAMED</v>
      </c>
      <c r="M1048" s="94" t="str">
        <v>10000m</v>
      </c>
      <c r="N1048" s="94">
        <v>35691</v>
      </c>
      <c r="O1048" s="94" t="str">
        <f t="shared" si="106"/>
        <v>Mahamed MAHAMED10000m</v>
      </c>
      <c r="P1048" s="2">
        <f t="shared" si="107"/>
        <v>1091</v>
      </c>
      <c r="Q1048" s="79">
        <f t="shared" si="108"/>
        <v>99</v>
      </c>
      <c r="R1048" s="79" t="str">
        <f t="shared" si="109"/>
        <v/>
      </c>
    </row>
    <row r="1049" spans="1:18" x14ac:dyDescent="0.2">
      <c r="A1049" t="s">
        <v>1204</v>
      </c>
      <c r="B1049" t="s">
        <v>3093</v>
      </c>
      <c r="C1049" s="5" t="s">
        <v>40</v>
      </c>
      <c r="D1049" s="5">
        <v>34673</v>
      </c>
      <c r="E1049">
        <v>1056</v>
      </c>
      <c r="F1049" s="5">
        <v>44619</v>
      </c>
      <c r="G1049" s="2">
        <v>13</v>
      </c>
      <c r="H1049" s="2" t="str">
        <f t="shared" si="104"/>
        <v>Nicholas PERCYdiscus-throw</v>
      </c>
      <c r="I1049" s="2">
        <f t="shared" si="105"/>
        <v>1056</v>
      </c>
      <c r="J1049" s="136" cm="1">
        <f t="array" ref="J1049">MAX(IF($H$3:$H$4000=$H1049,$I$3:$I$4000))</f>
        <v>1120</v>
      </c>
      <c r="K1049" s="2" t="str">
        <v>GBR</v>
      </c>
      <c r="L1049" t="str">
        <v>Taylor CAMPBELL</v>
      </c>
      <c r="M1049" s="94" t="str">
        <v>hammer-throw</v>
      </c>
      <c r="N1049" s="94">
        <v>35246</v>
      </c>
      <c r="O1049" s="94" t="str">
        <f t="shared" si="106"/>
        <v>Taylor CAMPBELLhammer-throw</v>
      </c>
      <c r="P1049" s="2">
        <f t="shared" si="107"/>
        <v>1175</v>
      </c>
      <c r="Q1049" s="79">
        <f t="shared" si="108"/>
        <v>2</v>
      </c>
      <c r="R1049" s="79" t="str">
        <f t="shared" si="109"/>
        <v/>
      </c>
    </row>
    <row r="1050" spans="1:18" x14ac:dyDescent="0.2">
      <c r="A1050" t="s">
        <v>1204</v>
      </c>
      <c r="B1050" t="s">
        <v>3095</v>
      </c>
      <c r="C1050" t="s">
        <v>40</v>
      </c>
      <c r="D1050" s="5">
        <v>37057</v>
      </c>
      <c r="E1050">
        <v>980</v>
      </c>
      <c r="F1050" s="5">
        <v>44619</v>
      </c>
      <c r="G1050" s="2">
        <v>26</v>
      </c>
      <c r="H1050" s="2" t="str">
        <f t="shared" si="104"/>
        <v>Chukwuemeka OSAMMORdiscus-throw</v>
      </c>
      <c r="I1050" s="2">
        <f t="shared" si="105"/>
        <v>980</v>
      </c>
      <c r="J1050" s="136" cm="1">
        <f t="array" ref="J1050">MAX(IF($H$3:$H$4000=$H1050,$I$3:$I$4000))</f>
        <v>980</v>
      </c>
      <c r="K1050" s="2" t="str">
        <v>GBR</v>
      </c>
      <c r="L1050" t="str">
        <v>James LELLIOTT</v>
      </c>
      <c r="M1050" s="94" t="str">
        <v>long-jump</v>
      </c>
      <c r="N1050" s="94">
        <v>34011</v>
      </c>
      <c r="O1050" s="94" t="str">
        <f t="shared" si="106"/>
        <v>James LELLIOTTlong-jump</v>
      </c>
      <c r="P1050" s="2">
        <f t="shared" si="107"/>
        <v>1088</v>
      </c>
      <c r="Q1050" s="79">
        <f t="shared" si="108"/>
        <v>59</v>
      </c>
      <c r="R1050" s="79" t="str">
        <f t="shared" si="109"/>
        <v/>
      </c>
    </row>
    <row r="1051" spans="1:18" x14ac:dyDescent="0.2">
      <c r="A1051" t="s">
        <v>1204</v>
      </c>
      <c r="B1051" t="s">
        <v>3156</v>
      </c>
      <c r="C1051" s="5" t="s">
        <v>42</v>
      </c>
      <c r="D1051" s="5">
        <v>34143</v>
      </c>
      <c r="E1051">
        <v>1059</v>
      </c>
      <c r="F1051" s="5">
        <v>44619</v>
      </c>
      <c r="G1051" s="2">
        <v>7</v>
      </c>
      <c r="H1051" s="2" t="str">
        <f t="shared" si="104"/>
        <v>Osian JONEShammer-throw</v>
      </c>
      <c r="I1051" s="2">
        <f t="shared" si="105"/>
        <v>1059</v>
      </c>
      <c r="J1051" s="136" cm="1">
        <f t="array" ref="J1051">MAX(IF($H$3:$H$4000=$H1051,$I$3:$I$4000))</f>
        <v>1072</v>
      </c>
      <c r="K1051" s="2" t="str">
        <v>GBR</v>
      </c>
      <c r="L1051" t="str">
        <v>Efe UWAIFO</v>
      </c>
      <c r="M1051" s="94" t="str">
        <v>triple-jump</v>
      </c>
      <c r="N1051" s="94">
        <v>34834</v>
      </c>
      <c r="O1051" s="94" t="str">
        <f t="shared" si="106"/>
        <v>Efe UWAIFOtriple-jump</v>
      </c>
      <c r="P1051" s="2">
        <f t="shared" si="107"/>
        <v>1080</v>
      </c>
      <c r="Q1051" s="79">
        <f t="shared" si="108"/>
        <v>30</v>
      </c>
      <c r="R1051" s="79" t="str">
        <f t="shared" si="109"/>
        <v/>
      </c>
    </row>
    <row r="1052" spans="1:18" x14ac:dyDescent="0.2">
      <c r="A1052" t="s">
        <v>1204</v>
      </c>
      <c r="B1052" t="s">
        <v>3160</v>
      </c>
      <c r="C1052" s="5" t="s">
        <v>42</v>
      </c>
      <c r="D1052" s="5">
        <v>35137</v>
      </c>
      <c r="E1052">
        <v>989</v>
      </c>
      <c r="F1052" s="5">
        <v>44619</v>
      </c>
      <c r="G1052" s="2">
        <v>17</v>
      </c>
      <c r="H1052" s="2" t="str">
        <f t="shared" si="104"/>
        <v>Jac PALMERhammer-throw</v>
      </c>
      <c r="I1052" s="2">
        <f t="shared" si="105"/>
        <v>989</v>
      </c>
      <c r="J1052" s="136" cm="1">
        <f t="array" ref="J1052">MAX(IF($H$3:$H$4000=$H1052,$I$3:$I$4000))</f>
        <v>1044</v>
      </c>
      <c r="K1052" s="2" t="str">
        <v>GBR</v>
      </c>
      <c r="L1052" t="str">
        <v>Andrew ROBERTSON</v>
      </c>
      <c r="M1052" s="94" t="str">
        <v>100m</v>
      </c>
      <c r="N1052" s="94">
        <v>33224</v>
      </c>
      <c r="O1052" s="94" t="str">
        <f t="shared" si="106"/>
        <v>Andrew ROBERTSON100m</v>
      </c>
      <c r="P1052" s="2">
        <f t="shared" si="107"/>
        <v>1138</v>
      </c>
      <c r="Q1052" s="79">
        <f t="shared" si="108"/>
        <v>63</v>
      </c>
      <c r="R1052" s="79" t="str">
        <f t="shared" si="109"/>
        <v/>
      </c>
    </row>
    <row r="1053" spans="1:18" x14ac:dyDescent="0.2">
      <c r="A1053" t="s">
        <v>1204</v>
      </c>
      <c r="B1053" t="s">
        <v>3185</v>
      </c>
      <c r="C1053" s="5" t="s">
        <v>41</v>
      </c>
      <c r="D1053" s="5">
        <v>35573</v>
      </c>
      <c r="E1053">
        <v>1033</v>
      </c>
      <c r="F1053" s="5">
        <v>44619</v>
      </c>
      <c r="G1053" s="2">
        <v>20</v>
      </c>
      <c r="H1053" s="2" t="str">
        <f t="shared" si="104"/>
        <v>Joe HARRISjavelin-throw</v>
      </c>
      <c r="I1053" s="2">
        <f t="shared" si="105"/>
        <v>1033</v>
      </c>
      <c r="J1053" s="136" cm="1">
        <f t="array" ref="J1053">MAX(IF($H$3:$H$4000=$H1053,$I$3:$I$4000))</f>
        <v>1033</v>
      </c>
      <c r="K1053" s="2" t="str">
        <v>GBR</v>
      </c>
      <c r="L1053" t="str">
        <v>Nicolas GEROME</v>
      </c>
      <c r="M1053" s="94" t="str">
        <v>decathlon</v>
      </c>
      <c r="N1053" s="94">
        <v>36471</v>
      </c>
      <c r="O1053" s="94" t="str">
        <f t="shared" si="106"/>
        <v>Nicolas GEROMEdecathlon</v>
      </c>
      <c r="P1053" s="2">
        <f t="shared" si="107"/>
        <v>981</v>
      </c>
      <c r="Q1053" s="79">
        <f t="shared" si="108"/>
        <v>28</v>
      </c>
      <c r="R1053" s="79" t="str">
        <f t="shared" si="109"/>
        <v/>
      </c>
    </row>
    <row r="1054" spans="1:18" x14ac:dyDescent="0.2">
      <c r="A1054" t="s">
        <v>1204</v>
      </c>
      <c r="B1054" t="s">
        <v>3190</v>
      </c>
      <c r="C1054" s="6" t="s">
        <v>41</v>
      </c>
      <c r="D1054" s="5">
        <v>36313</v>
      </c>
      <c r="E1054">
        <v>1001</v>
      </c>
      <c r="F1054" s="5">
        <v>44619</v>
      </c>
      <c r="G1054" s="2">
        <v>34</v>
      </c>
      <c r="H1054" s="2" t="str">
        <f t="shared" si="104"/>
        <v>Daniel BAINBRIDGEjavelin-throw</v>
      </c>
      <c r="I1054" s="2">
        <f t="shared" si="105"/>
        <v>1001</v>
      </c>
      <c r="J1054" s="136" cm="1">
        <f t="array" ref="J1054">MAX(IF($H$3:$H$4000=$H1054,$I$3:$I$4000))</f>
        <v>1012</v>
      </c>
      <c r="K1054" s="2" t="str">
        <v>GBR</v>
      </c>
      <c r="L1054" t="str">
        <v>Curtis MATHEWS</v>
      </c>
      <c r="M1054" s="94" t="str">
        <v>decathlon</v>
      </c>
      <c r="N1054" s="94">
        <v>33625</v>
      </c>
      <c r="O1054" s="94" t="str">
        <f t="shared" si="106"/>
        <v>Curtis MATHEWSdecathlon</v>
      </c>
      <c r="P1054" s="2">
        <f t="shared" si="107"/>
        <v>980</v>
      </c>
      <c r="Q1054" s="79">
        <f t="shared" si="108"/>
        <v>30</v>
      </c>
      <c r="R1054" s="79" t="str">
        <f t="shared" si="109"/>
        <v/>
      </c>
    </row>
    <row r="1055" spans="1:18" x14ac:dyDescent="0.2">
      <c r="A1055" t="s">
        <v>1204</v>
      </c>
      <c r="B1055" t="s">
        <v>2899</v>
      </c>
      <c r="C1055" t="s">
        <v>29</v>
      </c>
      <c r="D1055" s="5">
        <v>35980</v>
      </c>
      <c r="E1055">
        <v>1008</v>
      </c>
      <c r="F1055" s="5">
        <v>44618</v>
      </c>
      <c r="G1055" s="2">
        <v>62</v>
      </c>
      <c r="H1055" s="2" t="str">
        <f t="shared" si="104"/>
        <v>Charles WHEELER5000m</v>
      </c>
      <c r="I1055" s="2">
        <f t="shared" si="105"/>
        <v>1008</v>
      </c>
      <c r="J1055" s="136" cm="1">
        <f t="array" ref="J1055">MAX(IF($H$3:$H$4000=$H1055,$I$3:$I$4000))</f>
        <v>1008</v>
      </c>
      <c r="K1055" s="2" t="str">
        <v>GBR</v>
      </c>
      <c r="L1055" t="str">
        <v>Philip KASTNER</v>
      </c>
      <c r="M1055" s="94" t="str">
        <v>decathlon</v>
      </c>
      <c r="N1055" s="94">
        <v>37165</v>
      </c>
      <c r="O1055" s="94" t="str">
        <f t="shared" si="106"/>
        <v>Philip KASTNERdecathlon</v>
      </c>
      <c r="P1055" s="2">
        <f t="shared" si="107"/>
        <v>979</v>
      </c>
      <c r="Q1055" s="79">
        <f t="shared" si="108"/>
        <v>31</v>
      </c>
      <c r="R1055" s="79" t="str">
        <f t="shared" si="109"/>
        <v/>
      </c>
    </row>
    <row r="1056" spans="1:18" x14ac:dyDescent="0.2">
      <c r="A1056" t="s">
        <v>1204</v>
      </c>
      <c r="B1056" t="s">
        <v>2789</v>
      </c>
      <c r="C1056" s="5" t="s">
        <v>26</v>
      </c>
      <c r="D1056" s="5">
        <v>37020</v>
      </c>
      <c r="E1056">
        <v>1044</v>
      </c>
      <c r="F1056" s="5">
        <v>44617</v>
      </c>
      <c r="G1056" s="2">
        <v>88</v>
      </c>
      <c r="H1056" s="2" t="str">
        <f t="shared" si="104"/>
        <v>Ethan BROWN400m</v>
      </c>
      <c r="I1056" s="2">
        <f t="shared" si="105"/>
        <v>1044</v>
      </c>
      <c r="J1056" s="136" cm="1">
        <f t="array" ref="J1056">MAX(IF($H$3:$H$4000=$H1056,$I$3:$I$4000))</f>
        <v>1044</v>
      </c>
      <c r="K1056" s="2" t="str">
        <v>GBR</v>
      </c>
      <c r="L1056" t="str">
        <v>Howard BELL</v>
      </c>
      <c r="M1056" s="94" t="str">
        <v>decathlon</v>
      </c>
      <c r="N1056" s="94">
        <v>35917</v>
      </c>
      <c r="O1056" s="94" t="str">
        <f t="shared" si="106"/>
        <v>Howard BELLdecathlon</v>
      </c>
      <c r="P1056" s="2">
        <f t="shared" si="107"/>
        <v>939</v>
      </c>
      <c r="Q1056" s="79">
        <f t="shared" si="108"/>
        <v>41</v>
      </c>
      <c r="R1056" s="79" t="str">
        <f t="shared" si="109"/>
        <v/>
      </c>
    </row>
    <row r="1057" spans="1:18" x14ac:dyDescent="0.2">
      <c r="A1057" t="s">
        <v>1204</v>
      </c>
      <c r="B1057" t="s">
        <v>2900</v>
      </c>
      <c r="C1057" s="5" t="s">
        <v>29</v>
      </c>
      <c r="D1057" s="5">
        <v>36935</v>
      </c>
      <c r="E1057">
        <v>1006</v>
      </c>
      <c r="F1057" s="5">
        <v>44617</v>
      </c>
      <c r="G1057" s="2">
        <v>65</v>
      </c>
      <c r="H1057" s="2" t="str">
        <f t="shared" si="104"/>
        <v>Rory LEONARD5000m</v>
      </c>
      <c r="I1057" s="2">
        <f t="shared" si="105"/>
        <v>1006</v>
      </c>
      <c r="J1057" s="136" cm="1">
        <f t="array" ref="J1057">MAX(IF($H$3:$H$4000=$H1057,$I$3:$I$4000))</f>
        <v>1006</v>
      </c>
      <c r="K1057" s="2" t="str">
        <v>GBR</v>
      </c>
      <c r="L1057" t="str">
        <v>Cal MCLENNAN</v>
      </c>
      <c r="M1057" s="94" t="str">
        <v>decathlon</v>
      </c>
      <c r="N1057" s="94">
        <v>36281</v>
      </c>
      <c r="O1057" s="94" t="str">
        <f t="shared" si="106"/>
        <v>Cal MCLENNANdecathlon</v>
      </c>
      <c r="P1057" s="2">
        <f t="shared" si="107"/>
        <v>915</v>
      </c>
      <c r="Q1057" s="79">
        <f t="shared" si="108"/>
        <v>48</v>
      </c>
      <c r="R1057" s="79" t="str">
        <f t="shared" si="109"/>
        <v/>
      </c>
    </row>
    <row r="1058" spans="1:18" x14ac:dyDescent="0.2">
      <c r="A1058" t="s">
        <v>1204</v>
      </c>
      <c r="B1058" t="s">
        <v>3233</v>
      </c>
      <c r="C1058" s="5" t="s">
        <v>82</v>
      </c>
      <c r="D1058" s="5">
        <v>34276</v>
      </c>
      <c r="E1058">
        <v>1136</v>
      </c>
      <c r="F1058" s="5">
        <v>44612</v>
      </c>
      <c r="G1058" s="2">
        <v>39</v>
      </c>
      <c r="H1058" s="2" t="str">
        <f t="shared" si="104"/>
        <v>Joshua GRIFFITHSmarathon</v>
      </c>
      <c r="I1058" s="2">
        <f t="shared" si="105"/>
        <v>1136</v>
      </c>
      <c r="J1058" s="136" cm="1">
        <f t="array" ref="J1058">MAX(IF($H$3:$H$4000=$H1058,$I$3:$I$4000))</f>
        <v>1136</v>
      </c>
      <c r="K1058" s="2" t="str">
        <v>GBR</v>
      </c>
      <c r="L1058" t="str">
        <v>Liam REVELEY</v>
      </c>
      <c r="M1058" s="94" t="str">
        <v>decathlon</v>
      </c>
      <c r="N1058" s="94">
        <v>36092</v>
      </c>
      <c r="O1058" s="94" t="str">
        <f t="shared" si="106"/>
        <v>Liam REVELEYdecathlon</v>
      </c>
      <c r="P1058" s="2">
        <f t="shared" si="107"/>
        <v>909</v>
      </c>
      <c r="Q1058" s="79">
        <f t="shared" si="108"/>
        <v>50</v>
      </c>
      <c r="R1058" s="79" t="str">
        <f t="shared" si="109"/>
        <v/>
      </c>
    </row>
    <row r="1059" spans="1:18" x14ac:dyDescent="0.2">
      <c r="A1059" t="s">
        <v>1204</v>
      </c>
      <c r="B1059" t="s">
        <v>5340</v>
      </c>
      <c r="C1059" s="5" t="s">
        <v>82</v>
      </c>
      <c r="D1059" s="5">
        <v>32874</v>
      </c>
      <c r="E1059">
        <v>1117</v>
      </c>
      <c r="F1059" s="5">
        <v>44612</v>
      </c>
      <c r="G1059" s="2">
        <v>44</v>
      </c>
      <c r="H1059" s="2" t="str">
        <f t="shared" si="104"/>
        <v>Mohamud AADANmarathon</v>
      </c>
      <c r="I1059" s="2">
        <f t="shared" si="105"/>
        <v>1117</v>
      </c>
      <c r="J1059" s="136" cm="1">
        <f t="array" ref="J1059">MAX(IF($H$3:$H$4000=$H1059,$I$3:$I$4000))</f>
        <v>1117</v>
      </c>
      <c r="K1059" s="2" t="str">
        <v>GBR</v>
      </c>
      <c r="L1059" t="str">
        <v>Joseph BRIER</v>
      </c>
      <c r="M1059" s="94" t="str">
        <v>400m</v>
      </c>
      <c r="N1059" s="94">
        <v>36235</v>
      </c>
      <c r="O1059" s="94" t="str">
        <f t="shared" si="106"/>
        <v>Joseph BRIER400m</v>
      </c>
      <c r="P1059" s="2">
        <f t="shared" si="107"/>
        <v>1122</v>
      </c>
      <c r="Q1059" s="79">
        <f t="shared" si="108"/>
        <v>52</v>
      </c>
      <c r="R1059" s="79" t="str">
        <f t="shared" si="109"/>
        <v/>
      </c>
    </row>
    <row r="1060" spans="1:18" x14ac:dyDescent="0.2">
      <c r="A1060" t="s">
        <v>1204</v>
      </c>
      <c r="B1060" t="s">
        <v>3238</v>
      </c>
      <c r="C1060" t="s">
        <v>82</v>
      </c>
      <c r="D1060" s="5">
        <v>29158</v>
      </c>
      <c r="E1060">
        <v>1089</v>
      </c>
      <c r="F1060" s="5">
        <v>44612</v>
      </c>
      <c r="G1060" s="2">
        <v>55</v>
      </c>
      <c r="H1060" s="2" t="str">
        <f t="shared" si="104"/>
        <v>Andrew DAVIESmarathon</v>
      </c>
      <c r="I1060" s="2">
        <f t="shared" si="105"/>
        <v>1089</v>
      </c>
      <c r="J1060" s="136" cm="1">
        <f t="array" ref="J1060">MAX(IF($H$3:$H$4000=$H1060,$I$3:$I$4000))</f>
        <v>1089</v>
      </c>
      <c r="K1060" s="2" t="str">
        <v>GBR</v>
      </c>
      <c r="L1060" t="str">
        <v>Cameron CHALMERS</v>
      </c>
      <c r="M1060" s="94" t="str">
        <v>400m</v>
      </c>
      <c r="N1060" s="94">
        <v>35467</v>
      </c>
      <c r="O1060" s="94" t="str">
        <f t="shared" si="106"/>
        <v>Cameron CHALMERS400m</v>
      </c>
      <c r="P1060" s="2">
        <f t="shared" si="107"/>
        <v>1119</v>
      </c>
      <c r="Q1060" s="79">
        <f t="shared" si="108"/>
        <v>60</v>
      </c>
      <c r="R1060" s="79" t="str">
        <f t="shared" si="109"/>
        <v/>
      </c>
    </row>
    <row r="1061" spans="1:18" x14ac:dyDescent="0.2">
      <c r="A1061" t="s">
        <v>1204</v>
      </c>
      <c r="B1061" t="s">
        <v>3243</v>
      </c>
      <c r="C1061" s="5" t="s">
        <v>82</v>
      </c>
      <c r="D1061" s="5">
        <v>33331</v>
      </c>
      <c r="E1061">
        <v>1069</v>
      </c>
      <c r="F1061" s="5">
        <v>44612</v>
      </c>
      <c r="G1061" s="2">
        <v>66</v>
      </c>
      <c r="H1061" s="2" t="str">
        <f t="shared" si="104"/>
        <v>Adam CLARKEmarathon</v>
      </c>
      <c r="I1061" s="2">
        <f t="shared" si="105"/>
        <v>1069</v>
      </c>
      <c r="J1061" s="136" cm="1">
        <f t="array" ref="J1061">MAX(IF($H$3:$H$4000=$H1061,$I$3:$I$4000))</f>
        <v>1069</v>
      </c>
      <c r="K1061" s="2" t="str">
        <v>GBR</v>
      </c>
      <c r="L1061" t="str">
        <v>Kyle LANGFORD</v>
      </c>
      <c r="M1061" s="94" t="str">
        <v>800m</v>
      </c>
      <c r="N1061" s="94">
        <v>35097</v>
      </c>
      <c r="O1061" s="94" t="str">
        <f t="shared" si="106"/>
        <v>Kyle LANGFORD800m</v>
      </c>
      <c r="P1061" s="2">
        <f t="shared" si="107"/>
        <v>1134</v>
      </c>
      <c r="Q1061" s="79">
        <f t="shared" si="108"/>
        <v>47</v>
      </c>
      <c r="R1061" s="79" t="str">
        <f t="shared" si="109"/>
        <v/>
      </c>
    </row>
    <row r="1062" spans="1:18" x14ac:dyDescent="0.2">
      <c r="A1062" t="s">
        <v>1204</v>
      </c>
      <c r="B1062" t="s">
        <v>3249</v>
      </c>
      <c r="C1062" s="5" t="s">
        <v>82</v>
      </c>
      <c r="D1062" s="5">
        <v>34137</v>
      </c>
      <c r="E1062">
        <v>1050</v>
      </c>
      <c r="F1062" s="5">
        <v>44612</v>
      </c>
      <c r="G1062" s="2">
        <v>79</v>
      </c>
      <c r="H1062" s="2" t="str">
        <f t="shared" si="104"/>
        <v>Ross BRADENmarathon</v>
      </c>
      <c r="I1062" s="2">
        <f t="shared" si="105"/>
        <v>1050</v>
      </c>
      <c r="J1062" s="136" cm="1">
        <f t="array" ref="J1062">MAX(IF($H$3:$H$4000=$H1062,$I$3:$I$4000))</f>
        <v>1050</v>
      </c>
      <c r="K1062" s="2" t="str">
        <v>GBR</v>
      </c>
      <c r="L1062" t="str">
        <v>George MILLS</v>
      </c>
      <c r="M1062" s="94" t="str">
        <v>800m</v>
      </c>
      <c r="N1062" s="94">
        <v>36292</v>
      </c>
      <c r="O1062" s="94" t="str">
        <f t="shared" si="106"/>
        <v>George MILLS800m</v>
      </c>
      <c r="P1062" s="2">
        <f t="shared" si="107"/>
        <v>1123</v>
      </c>
      <c r="Q1062" s="79">
        <f t="shared" si="108"/>
        <v>60</v>
      </c>
      <c r="R1062" s="79" t="str">
        <f t="shared" si="109"/>
        <v/>
      </c>
    </row>
    <row r="1063" spans="1:18" x14ac:dyDescent="0.2">
      <c r="A1063" t="s">
        <v>1204</v>
      </c>
      <c r="B1063" t="s">
        <v>3059</v>
      </c>
      <c r="C1063" s="5" t="s">
        <v>36</v>
      </c>
      <c r="D1063" s="5">
        <v>35671</v>
      </c>
      <c r="E1063">
        <v>1051</v>
      </c>
      <c r="F1063" s="5">
        <v>44610</v>
      </c>
      <c r="G1063" s="2">
        <v>5</v>
      </c>
      <c r="H1063" s="2" t="str">
        <f t="shared" si="104"/>
        <v>Adam HAGUEpole-vault</v>
      </c>
      <c r="I1063" s="2">
        <f t="shared" si="105"/>
        <v>1051</v>
      </c>
      <c r="J1063" s="136" cm="1">
        <f t="array" ref="J1063">MAX(IF($H$3:$H$4000=$H1063,$I$3:$I$4000))</f>
        <v>1051</v>
      </c>
      <c r="K1063" s="2" t="str">
        <v>GBR</v>
      </c>
      <c r="L1063" t="str">
        <v>Ethan HUSSEY</v>
      </c>
      <c r="M1063" s="94" t="str">
        <v>800m</v>
      </c>
      <c r="N1063" s="94">
        <v>37685</v>
      </c>
      <c r="O1063" s="94" t="str">
        <f t="shared" si="106"/>
        <v>Ethan HUSSEY800m</v>
      </c>
      <c r="P1063" s="2">
        <f t="shared" si="107"/>
        <v>1120</v>
      </c>
      <c r="Q1063" s="79">
        <f t="shared" si="108"/>
        <v>64</v>
      </c>
      <c r="R1063" s="79" t="str">
        <f t="shared" si="109"/>
        <v/>
      </c>
    </row>
    <row r="1064" spans="1:18" x14ac:dyDescent="0.2">
      <c r="A1064" t="s">
        <v>1204</v>
      </c>
      <c r="B1064" t="s">
        <v>3062</v>
      </c>
      <c r="C1064" s="6" t="s">
        <v>36</v>
      </c>
      <c r="D1064" s="5">
        <v>34923</v>
      </c>
      <c r="E1064">
        <v>996</v>
      </c>
      <c r="F1064" s="5">
        <v>44610</v>
      </c>
      <c r="G1064" s="2">
        <v>18</v>
      </c>
      <c r="H1064" s="2" t="str">
        <f t="shared" si="104"/>
        <v>Rowan MAYpole-vault</v>
      </c>
      <c r="I1064" s="2">
        <f t="shared" si="105"/>
        <v>996</v>
      </c>
      <c r="J1064" s="136" cm="1">
        <f t="array" ref="J1064">MAX(IF($H$3:$H$4000=$H1064,$I$3:$I$4000))</f>
        <v>996</v>
      </c>
      <c r="K1064" s="2" t="str">
        <v>GBR</v>
      </c>
      <c r="L1064" t="str">
        <v>Rocco ZAMAN-BROWNE</v>
      </c>
      <c r="M1064" s="94" t="str">
        <v>800m</v>
      </c>
      <c r="N1064" s="94">
        <v>36864</v>
      </c>
      <c r="O1064" s="94" t="str">
        <f t="shared" si="106"/>
        <v>Rocco ZAMAN-BROWNE800m</v>
      </c>
      <c r="P1064" s="2">
        <f t="shared" si="107"/>
        <v>1099</v>
      </c>
      <c r="Q1064" s="79">
        <f t="shared" si="108"/>
        <v>87</v>
      </c>
      <c r="R1064" s="79" t="str">
        <f t="shared" si="109"/>
        <v/>
      </c>
    </row>
    <row r="1065" spans="1:18" x14ac:dyDescent="0.2">
      <c r="A1065" t="s">
        <v>1204</v>
      </c>
      <c r="B1065" t="s">
        <v>3066</v>
      </c>
      <c r="C1065" s="5" t="s">
        <v>36</v>
      </c>
      <c r="D1065" s="5">
        <v>37521</v>
      </c>
      <c r="E1065">
        <v>969</v>
      </c>
      <c r="F1065" s="5">
        <v>44610</v>
      </c>
      <c r="G1065" s="2">
        <v>28</v>
      </c>
      <c r="H1065" s="2" t="str">
        <f t="shared" si="104"/>
        <v>Reuben NAIRNEpole-vault</v>
      </c>
      <c r="I1065" s="2">
        <f t="shared" si="105"/>
        <v>969</v>
      </c>
      <c r="J1065" s="136" cm="1">
        <f t="array" ref="J1065">MAX(IF($H$3:$H$4000=$H1065,$I$3:$I$4000))</f>
        <v>1007</v>
      </c>
      <c r="K1065" s="2" t="str">
        <v>GBR</v>
      </c>
      <c r="L1065" t="str">
        <v>Charlie DA'VALL GRICE</v>
      </c>
      <c r="M1065" s="94" t="str">
        <v>1500m</v>
      </c>
      <c r="N1065" s="94">
        <v>34280</v>
      </c>
      <c r="O1065" s="94" t="str">
        <f t="shared" si="106"/>
        <v>Charlie DA'VALL GRICE1500m</v>
      </c>
      <c r="P1065" s="2">
        <f t="shared" si="107"/>
        <v>1191</v>
      </c>
      <c r="Q1065" s="79">
        <f t="shared" si="108"/>
        <v>14</v>
      </c>
      <c r="R1065" s="79" t="str">
        <f t="shared" si="109"/>
        <v/>
      </c>
    </row>
    <row r="1066" spans="1:18" x14ac:dyDescent="0.2">
      <c r="A1066" t="s">
        <v>1204</v>
      </c>
      <c r="B1066" t="s">
        <v>3073</v>
      </c>
      <c r="C1066" t="s">
        <v>36</v>
      </c>
      <c r="D1066" s="5">
        <v>35872</v>
      </c>
      <c r="E1066">
        <v>942</v>
      </c>
      <c r="F1066" s="5">
        <v>44610</v>
      </c>
      <c r="G1066" s="2">
        <v>38</v>
      </c>
      <c r="H1066" s="2" t="str">
        <f t="shared" si="104"/>
        <v>Thomas WALLEYpole-vault</v>
      </c>
      <c r="I1066" s="2">
        <f t="shared" si="105"/>
        <v>942</v>
      </c>
      <c r="J1066" s="136" cm="1">
        <f t="array" ref="J1066">MAX(IF($H$3:$H$4000=$H1066,$I$3:$I$4000))</f>
        <v>1021</v>
      </c>
      <c r="K1066" s="2" t="str">
        <v>GBR</v>
      </c>
      <c r="L1066" t="str">
        <v>Max WHARTON</v>
      </c>
      <c r="M1066" s="94" t="str">
        <v>1500m</v>
      </c>
      <c r="N1066" s="94">
        <v>35254</v>
      </c>
      <c r="O1066" s="94" t="str">
        <f t="shared" si="106"/>
        <v>Max WHARTON1500m</v>
      </c>
      <c r="P1066" s="2">
        <f t="shared" si="107"/>
        <v>1111</v>
      </c>
      <c r="Q1066" s="79">
        <f t="shared" si="108"/>
        <v>73</v>
      </c>
      <c r="R1066" s="79" t="str">
        <f t="shared" si="109"/>
        <v/>
      </c>
    </row>
    <row r="1067" spans="1:18" x14ac:dyDescent="0.2">
      <c r="A1067" t="s">
        <v>1204</v>
      </c>
      <c r="B1067" t="s">
        <v>3157</v>
      </c>
      <c r="C1067" s="5" t="s">
        <v>42</v>
      </c>
      <c r="D1067" s="5">
        <v>32061</v>
      </c>
      <c r="E1067">
        <v>1048</v>
      </c>
      <c r="F1067" s="5">
        <v>44605</v>
      </c>
      <c r="G1067" s="2">
        <v>9</v>
      </c>
      <c r="H1067" s="2" t="str">
        <f t="shared" si="104"/>
        <v>Mark DRYhammer-throw</v>
      </c>
      <c r="I1067" s="2">
        <f t="shared" si="105"/>
        <v>1048</v>
      </c>
      <c r="J1067" s="136" cm="1">
        <f t="array" ref="J1067">MAX(IF($H$3:$H$4000=$H1067,$I$3:$I$4000))</f>
        <v>1048</v>
      </c>
      <c r="K1067" s="2" t="str">
        <v>GBR</v>
      </c>
      <c r="L1067" t="str">
        <v>Remilekun ADEBIYI</v>
      </c>
      <c r="M1067" s="94" t="str">
        <v>1500m</v>
      </c>
      <c r="N1067" s="94">
        <v>36834</v>
      </c>
      <c r="O1067" s="94" t="str">
        <f t="shared" si="106"/>
        <v>Remilekun ADEBIYI1500m</v>
      </c>
      <c r="P1067" s="2">
        <f t="shared" si="107"/>
        <v>1102</v>
      </c>
      <c r="Q1067" s="79">
        <f t="shared" si="108"/>
        <v>85</v>
      </c>
      <c r="R1067" s="79" t="str">
        <f t="shared" si="109"/>
        <v/>
      </c>
    </row>
    <row r="1068" spans="1:18" x14ac:dyDescent="0.2">
      <c r="A1068" t="s">
        <v>1204</v>
      </c>
      <c r="B1068" t="s">
        <v>2807</v>
      </c>
      <c r="C1068" s="5" t="s">
        <v>27</v>
      </c>
      <c r="D1068" s="5">
        <v>36324</v>
      </c>
      <c r="E1068">
        <v>1093</v>
      </c>
      <c r="F1068" s="5">
        <v>44604</v>
      </c>
      <c r="G1068" s="2">
        <v>28</v>
      </c>
      <c r="H1068" s="2" t="str">
        <f t="shared" si="104"/>
        <v>Tiarnan CRORKEN800m</v>
      </c>
      <c r="I1068" s="2">
        <f t="shared" si="105"/>
        <v>1093</v>
      </c>
      <c r="J1068" s="136" cm="1">
        <f t="array" ref="J1068">MAX(IF($H$3:$H$4000=$H1068,$I$3:$I$4000))</f>
        <v>1121</v>
      </c>
      <c r="K1068" s="2" t="str">
        <v>GBR</v>
      </c>
      <c r="L1068" t="str">
        <v>Kane ELLIOTT</v>
      </c>
      <c r="M1068" s="94" t="str">
        <v>1500m</v>
      </c>
      <c r="N1068" s="94">
        <v>37275</v>
      </c>
      <c r="O1068" s="94" t="str">
        <f t="shared" si="106"/>
        <v>Kane ELLIOTT1500m</v>
      </c>
      <c r="P1068" s="2">
        <f t="shared" si="107"/>
        <v>1098</v>
      </c>
      <c r="Q1068" s="79">
        <f t="shared" si="108"/>
        <v>90</v>
      </c>
      <c r="R1068" s="79" t="str">
        <f t="shared" si="109"/>
        <v/>
      </c>
    </row>
    <row r="1069" spans="1:18" x14ac:dyDescent="0.2">
      <c r="A1069" t="s">
        <v>1204</v>
      </c>
      <c r="B1069" t="s">
        <v>2826</v>
      </c>
      <c r="C1069" s="5" t="s">
        <v>27</v>
      </c>
      <c r="D1069" s="5">
        <v>35335</v>
      </c>
      <c r="E1069">
        <v>1027</v>
      </c>
      <c r="F1069" s="5">
        <v>44597</v>
      </c>
      <c r="G1069" s="2">
        <v>87</v>
      </c>
      <c r="H1069" s="2" t="str">
        <f t="shared" si="104"/>
        <v>Matthew WIGELSWORTH800m</v>
      </c>
      <c r="I1069" s="2">
        <f t="shared" si="105"/>
        <v>1027</v>
      </c>
      <c r="J1069" s="136" cm="1">
        <f t="array" ref="J1069">MAX(IF($H$3:$H$4000=$H1069,$I$3:$I$4000))</f>
        <v>1027</v>
      </c>
      <c r="K1069" s="2" t="str">
        <v>GBR</v>
      </c>
      <c r="L1069" t="str">
        <v>Benjamin WEST</v>
      </c>
      <c r="M1069" s="94" t="str">
        <v>1500m</v>
      </c>
      <c r="N1069" s="94">
        <v>36873</v>
      </c>
      <c r="O1069" s="94" t="str">
        <f t="shared" si="106"/>
        <v>Benjamin WEST1500m</v>
      </c>
      <c r="P1069" s="2">
        <f t="shared" si="107"/>
        <v>1095</v>
      </c>
      <c r="Q1069" s="79">
        <f t="shared" si="108"/>
        <v>94</v>
      </c>
      <c r="R1069" s="79" t="str">
        <f t="shared" si="109"/>
        <v/>
      </c>
    </row>
    <row r="1070" spans="1:18" x14ac:dyDescent="0.2">
      <c r="A1070" t="s">
        <v>1204</v>
      </c>
      <c r="B1070" t="s">
        <v>4410</v>
      </c>
      <c r="C1070" s="5" t="s">
        <v>81</v>
      </c>
      <c r="D1070" s="5">
        <v>36539</v>
      </c>
      <c r="E1070">
        <v>984</v>
      </c>
      <c r="F1070" s="5">
        <v>44597</v>
      </c>
      <c r="G1070" s="2">
        <v>11</v>
      </c>
      <c r="H1070" s="2" t="str">
        <f t="shared" si="104"/>
        <v>Christopher SNOOK20km-race-walking</v>
      </c>
      <c r="I1070" s="2">
        <f t="shared" si="105"/>
        <v>984</v>
      </c>
      <c r="J1070" s="136" cm="1">
        <f t="array" ref="J1070">MAX(IF($H$3:$H$4000=$H1070,$I$3:$I$4000))</f>
        <v>984</v>
      </c>
      <c r="K1070" s="2" t="str">
        <v>GBR</v>
      </c>
      <c r="L1070" t="str">
        <v>Ieuan THOMAS</v>
      </c>
      <c r="M1070" s="94" t="str">
        <v>3000msc</v>
      </c>
      <c r="N1070" s="94">
        <v>32706</v>
      </c>
      <c r="O1070" s="94" t="str">
        <f t="shared" si="106"/>
        <v>Ieuan THOMAS3000msc</v>
      </c>
      <c r="P1070" s="2">
        <f t="shared" si="107"/>
        <v>1034</v>
      </c>
      <c r="Q1070" s="79">
        <f t="shared" si="108"/>
        <v>83</v>
      </c>
      <c r="R1070" s="79" t="str">
        <f t="shared" si="109"/>
        <v/>
      </c>
    </row>
    <row r="1071" spans="1:18" x14ac:dyDescent="0.2">
      <c r="A1071" t="s">
        <v>1204</v>
      </c>
      <c r="B1071" t="s">
        <v>3060</v>
      </c>
      <c r="C1071" s="5" t="s">
        <v>36</v>
      </c>
      <c r="D1071" s="5">
        <v>36879</v>
      </c>
      <c r="E1071">
        <v>1010</v>
      </c>
      <c r="F1071" s="5">
        <v>44591</v>
      </c>
      <c r="G1071" s="2">
        <v>11</v>
      </c>
      <c r="H1071" s="2" t="str">
        <f t="shared" si="104"/>
        <v>Jake WATSONpole-vault</v>
      </c>
      <c r="I1071" s="2">
        <f t="shared" si="105"/>
        <v>1010</v>
      </c>
      <c r="J1071" s="136" cm="1">
        <f t="array" ref="J1071">MAX(IF($H$3:$H$4000=$H1071,$I$3:$I$4000))</f>
        <v>1010</v>
      </c>
      <c r="K1071" s="2" t="str">
        <v>GBR</v>
      </c>
      <c r="L1071" t="str">
        <v>Tom MORTIMER</v>
      </c>
      <c r="M1071" s="94" t="str">
        <v>5000m</v>
      </c>
      <c r="N1071" s="94">
        <v>36167</v>
      </c>
      <c r="O1071" s="94" t="str">
        <f t="shared" si="106"/>
        <v>Tom MORTIMER5000m</v>
      </c>
      <c r="P1071" s="2">
        <f t="shared" si="107"/>
        <v>1109</v>
      </c>
      <c r="Q1071" s="79">
        <f t="shared" si="108"/>
        <v>73</v>
      </c>
      <c r="R1071" s="79" t="str">
        <f t="shared" si="109"/>
        <v/>
      </c>
    </row>
    <row r="1072" spans="1:18" x14ac:dyDescent="0.2">
      <c r="A1072" t="s">
        <v>1204</v>
      </c>
      <c r="B1072" t="s">
        <v>3061</v>
      </c>
      <c r="C1072" s="5" t="s">
        <v>36</v>
      </c>
      <c r="D1072" s="5">
        <v>38005</v>
      </c>
      <c r="E1072">
        <v>1010</v>
      </c>
      <c r="F1072" s="5">
        <v>44591</v>
      </c>
      <c r="G1072" s="2">
        <v>11</v>
      </c>
      <c r="H1072" s="2" t="str">
        <f t="shared" si="104"/>
        <v>Lazarus BENJAMINpole-vault</v>
      </c>
      <c r="I1072" s="2">
        <f t="shared" si="105"/>
        <v>1010</v>
      </c>
      <c r="J1072" s="136" cm="1">
        <f t="array" ref="J1072">MAX(IF($H$3:$H$4000=$H1072,$I$3:$I$4000))</f>
        <v>1010</v>
      </c>
      <c r="K1072" s="2" t="str">
        <v>GBR</v>
      </c>
      <c r="L1072" t="str">
        <v>Tom DODD</v>
      </c>
      <c r="M1072" s="94" t="str">
        <v>1500m</v>
      </c>
      <c r="N1072" s="94">
        <v>36070</v>
      </c>
      <c r="O1072" s="94" t="str">
        <f t="shared" si="106"/>
        <v>Tom DODD1500m</v>
      </c>
      <c r="P1072" s="2">
        <f t="shared" si="107"/>
        <v>1112</v>
      </c>
      <c r="Q1072" s="79">
        <f t="shared" si="108"/>
        <v>71</v>
      </c>
      <c r="R1072" s="79" t="str">
        <f t="shared" si="109"/>
        <v/>
      </c>
    </row>
    <row r="1073" spans="1:18" x14ac:dyDescent="0.2">
      <c r="A1073" t="s">
        <v>1204</v>
      </c>
      <c r="B1073" t="s">
        <v>3064</v>
      </c>
      <c r="C1073" s="5" t="s">
        <v>36</v>
      </c>
      <c r="D1073" s="5">
        <v>34419</v>
      </c>
      <c r="E1073">
        <v>983</v>
      </c>
      <c r="F1073" s="5">
        <v>44591</v>
      </c>
      <c r="G1073" s="2">
        <v>22</v>
      </c>
      <c r="H1073" s="2" t="str">
        <f t="shared" si="104"/>
        <v>Daniel GARDNERpole-vault</v>
      </c>
      <c r="I1073" s="2">
        <f t="shared" si="105"/>
        <v>983</v>
      </c>
      <c r="J1073" s="136" cm="1">
        <f t="array" ref="J1073">MAX(IF($H$3:$H$4000=$H1073,$I$3:$I$4000))</f>
        <v>983</v>
      </c>
      <c r="K1073" s="2" t="str">
        <v>GBR</v>
      </c>
      <c r="L1073" t="str">
        <v>Adam VISOKAY</v>
      </c>
      <c r="M1073" s="94" t="str">
        <v>3000msc</v>
      </c>
      <c r="N1073" s="94">
        <v>34404</v>
      </c>
      <c r="O1073" s="94" t="str">
        <f t="shared" si="106"/>
        <v>Adam VISOKAY3000msc</v>
      </c>
      <c r="P1073" s="2">
        <f t="shared" si="107"/>
        <v>1094</v>
      </c>
      <c r="Q1073" s="79">
        <f t="shared" si="108"/>
        <v>42</v>
      </c>
      <c r="R1073" s="79" t="str">
        <f t="shared" si="109"/>
        <v/>
      </c>
    </row>
    <row r="1074" spans="1:18" x14ac:dyDescent="0.2">
      <c r="A1074" t="s">
        <v>1204</v>
      </c>
      <c r="B1074" t="s">
        <v>3065</v>
      </c>
      <c r="C1074" s="5" t="s">
        <v>36</v>
      </c>
      <c r="D1074" s="5">
        <v>35720</v>
      </c>
      <c r="E1074">
        <v>983</v>
      </c>
      <c r="F1074" s="5">
        <v>44591</v>
      </c>
      <c r="G1074" s="2">
        <v>22</v>
      </c>
      <c r="H1074" s="2" t="str">
        <f t="shared" ref="H1074:H1137" si="110">B1074&amp;C1074</f>
        <v>George HEPPINSTALLpole-vault</v>
      </c>
      <c r="I1074" s="2">
        <f t="shared" ref="I1074:I1137" si="111">E1074</f>
        <v>983</v>
      </c>
      <c r="J1074" s="136" cm="1">
        <f t="array" ref="J1074">MAX(IF($H$3:$H$4000=$H1074,$I$3:$I$4000))</f>
        <v>1034</v>
      </c>
      <c r="K1074" s="2" t="str">
        <v>GBR</v>
      </c>
      <c r="L1074" t="str">
        <v>Aidan THOMPSON</v>
      </c>
      <c r="M1074" s="94" t="str">
        <v>3000msc</v>
      </c>
      <c r="N1074" s="94">
        <v>35418</v>
      </c>
      <c r="O1074" s="94" t="str">
        <f t="shared" si="106"/>
        <v>Aidan THOMPSON3000msc</v>
      </c>
      <c r="P1074" s="2">
        <f t="shared" si="107"/>
        <v>1036</v>
      </c>
      <c r="Q1074" s="79">
        <f t="shared" si="108"/>
        <v>77</v>
      </c>
      <c r="R1074" s="79" t="str">
        <f t="shared" si="109"/>
        <v/>
      </c>
    </row>
    <row r="1075" spans="1:18" x14ac:dyDescent="0.2">
      <c r="A1075" t="s">
        <v>1204</v>
      </c>
      <c r="B1075" t="s">
        <v>3082</v>
      </c>
      <c r="C1075" s="5" t="s">
        <v>36</v>
      </c>
      <c r="D1075" s="5">
        <v>37423</v>
      </c>
      <c r="E1075">
        <v>889</v>
      </c>
      <c r="F1075" s="5">
        <v>44591</v>
      </c>
      <c r="G1075" s="2">
        <v>58</v>
      </c>
      <c r="H1075" s="2" t="str">
        <f t="shared" si="110"/>
        <v>Callum NEWBYpole-vault</v>
      </c>
      <c r="I1075" s="2">
        <f t="shared" si="111"/>
        <v>889</v>
      </c>
      <c r="J1075" s="136" cm="1">
        <f t="array" ref="J1075">MAX(IF($H$3:$H$4000=$H1075,$I$3:$I$4000))</f>
        <v>889</v>
      </c>
      <c r="K1075" s="2" t="str">
        <v>GBR</v>
      </c>
      <c r="L1075" t="str">
        <v>Henry MCLUCKIE</v>
      </c>
      <c r="M1075" s="94" t="str">
        <v>1500m</v>
      </c>
      <c r="N1075" s="94">
        <v>37379</v>
      </c>
      <c r="O1075" s="94" t="str">
        <f t="shared" si="106"/>
        <v>Henry MCLUCKIE1500m</v>
      </c>
      <c r="P1075" s="2">
        <f t="shared" si="107"/>
        <v>1095</v>
      </c>
      <c r="Q1075" s="79">
        <f t="shared" si="108"/>
        <v>94</v>
      </c>
      <c r="R1075" s="79" t="str">
        <f t="shared" si="109"/>
        <v/>
      </c>
    </row>
    <row r="1076" spans="1:18" x14ac:dyDescent="0.2">
      <c r="A1076" t="s">
        <v>1204</v>
      </c>
      <c r="B1076" t="s">
        <v>3083</v>
      </c>
      <c r="C1076" s="5" t="s">
        <v>36</v>
      </c>
      <c r="D1076" s="5"/>
      <c r="E1076">
        <v>889</v>
      </c>
      <c r="F1076" s="5">
        <v>44591</v>
      </c>
      <c r="G1076" s="2">
        <v>58</v>
      </c>
      <c r="H1076" s="2" t="str">
        <f t="shared" si="110"/>
        <v>William LANEpole-vault</v>
      </c>
      <c r="I1076" s="2">
        <f t="shared" si="111"/>
        <v>889</v>
      </c>
      <c r="J1076" s="136" cm="1">
        <f t="array" ref="J1076">MAX(IF($H$3:$H$4000=$H1076,$I$3:$I$4000))</f>
        <v>889</v>
      </c>
      <c r="K1076" s="2" t="str">
        <v>GBR</v>
      </c>
      <c r="L1076" t="str">
        <v>Daniel JARVIS</v>
      </c>
      <c r="M1076" s="94" t="str">
        <v>3000msc</v>
      </c>
      <c r="N1076" s="94">
        <v>34993</v>
      </c>
      <c r="O1076" s="94" t="str">
        <f t="shared" si="106"/>
        <v>Daniel JARVIS3000msc</v>
      </c>
      <c r="P1076" s="2">
        <f t="shared" si="107"/>
        <v>1081</v>
      </c>
      <c r="Q1076" s="79">
        <f t="shared" si="108"/>
        <v>50</v>
      </c>
      <c r="R1076" s="79" t="str">
        <f t="shared" si="109"/>
        <v/>
      </c>
    </row>
    <row r="1077" spans="1:18" x14ac:dyDescent="0.2">
      <c r="A1077" t="s">
        <v>1204</v>
      </c>
      <c r="B1077" t="s">
        <v>3113</v>
      </c>
      <c r="C1077" s="6" t="s">
        <v>40</v>
      </c>
      <c r="D1077" s="5">
        <v>1999</v>
      </c>
      <c r="E1077">
        <v>868</v>
      </c>
      <c r="F1077" s="5">
        <v>44591</v>
      </c>
      <c r="G1077" s="2">
        <v>76</v>
      </c>
      <c r="H1077" s="2" t="str">
        <f t="shared" si="110"/>
        <v>Joe MARTINdiscus-throw</v>
      </c>
      <c r="I1077" s="2">
        <f t="shared" si="111"/>
        <v>868</v>
      </c>
      <c r="J1077" s="136" cm="1">
        <f t="array" ref="J1077">MAX(IF($H$3:$H$4000=$H1077,$I$3:$I$4000))</f>
        <v>868</v>
      </c>
      <c r="K1077" s="2" t="str">
        <v>GBR</v>
      </c>
      <c r="L1077" t="str">
        <v>Jack ROWE</v>
      </c>
      <c r="M1077" s="94" t="str">
        <v>5000m</v>
      </c>
      <c r="N1077" s="94">
        <v>35094</v>
      </c>
      <c r="O1077" s="94" t="str">
        <f t="shared" si="106"/>
        <v>Jack ROWE5000m</v>
      </c>
      <c r="P1077" s="2">
        <f t="shared" si="107"/>
        <v>1082</v>
      </c>
      <c r="Q1077" s="79">
        <f t="shared" si="108"/>
        <v>103</v>
      </c>
      <c r="R1077" s="79" t="str">
        <f t="shared" si="109"/>
        <v/>
      </c>
    </row>
    <row r="1078" spans="1:18" x14ac:dyDescent="0.2">
      <c r="A1078" t="s">
        <v>1204</v>
      </c>
      <c r="B1078" t="s">
        <v>3162</v>
      </c>
      <c r="C1078" s="5" t="s">
        <v>42</v>
      </c>
      <c r="D1078" s="5">
        <v>32317</v>
      </c>
      <c r="E1078">
        <v>966</v>
      </c>
      <c r="F1078" s="5">
        <v>44591</v>
      </c>
      <c r="G1078" s="2">
        <v>23</v>
      </c>
      <c r="H1078" s="2" t="str">
        <f t="shared" si="110"/>
        <v>Chris SHORTHOUSEhammer-throw</v>
      </c>
      <c r="I1078" s="2">
        <f t="shared" si="111"/>
        <v>966</v>
      </c>
      <c r="J1078" s="136" cm="1">
        <f t="array" ref="J1078">MAX(IF($H$3:$H$4000=$H1078,$I$3:$I$4000))</f>
        <v>1003</v>
      </c>
      <c r="K1078" s="2" t="str">
        <v>GBR</v>
      </c>
      <c r="L1078" t="str">
        <v>Julian REID</v>
      </c>
      <c r="M1078" s="94" t="str">
        <v>triple-jump</v>
      </c>
      <c r="N1078" s="94">
        <v>32409</v>
      </c>
      <c r="O1078" s="94" t="str">
        <f t="shared" si="106"/>
        <v>Julian REIDtriple-jump</v>
      </c>
      <c r="P1078" s="2">
        <f t="shared" si="107"/>
        <v>1066</v>
      </c>
      <c r="Q1078" s="79">
        <f t="shared" si="108"/>
        <v>40</v>
      </c>
      <c r="R1078" s="79" t="str">
        <f t="shared" si="109"/>
        <v/>
      </c>
    </row>
    <row r="1079" spans="1:18" x14ac:dyDescent="0.2">
      <c r="A1079" t="s">
        <v>1204</v>
      </c>
      <c r="B1079" t="s">
        <v>3166</v>
      </c>
      <c r="C1079" s="5" t="s">
        <v>42</v>
      </c>
      <c r="D1079" s="5">
        <v>32506</v>
      </c>
      <c r="E1079">
        <v>871</v>
      </c>
      <c r="F1079" s="5">
        <v>44591</v>
      </c>
      <c r="G1079" s="2">
        <v>40</v>
      </c>
      <c r="H1079" s="2" t="str">
        <f t="shared" si="110"/>
        <v>James BEDFORDhammer-throw</v>
      </c>
      <c r="I1079" s="2">
        <f t="shared" si="111"/>
        <v>871</v>
      </c>
      <c r="J1079" s="136" cm="1">
        <f t="array" ref="J1079">MAX(IF($H$3:$H$4000=$H1079,$I$3:$I$4000))</f>
        <v>871</v>
      </c>
      <c r="K1079" s="2" t="str">
        <v>GBR</v>
      </c>
      <c r="L1079" t="str">
        <v>William GRIMSEY</v>
      </c>
      <c r="M1079" s="94" t="str">
        <v>high-jump</v>
      </c>
      <c r="N1079" s="94">
        <v>35413</v>
      </c>
      <c r="O1079" s="94" t="str">
        <f t="shared" si="106"/>
        <v>William GRIMSEYhigh-jump</v>
      </c>
      <c r="P1079" s="2">
        <f t="shared" si="107"/>
        <v>1135</v>
      </c>
      <c r="Q1079" s="79">
        <f t="shared" si="108"/>
        <v>13</v>
      </c>
      <c r="R1079" s="79" t="str">
        <f t="shared" si="109"/>
        <v/>
      </c>
    </row>
    <row r="1080" spans="1:18" x14ac:dyDescent="0.2">
      <c r="A1080" t="s">
        <v>1204</v>
      </c>
      <c r="B1080" t="s">
        <v>3176</v>
      </c>
      <c r="C1080" s="5" t="s">
        <v>42</v>
      </c>
      <c r="D1080" s="5">
        <v>33074</v>
      </c>
      <c r="E1080">
        <v>821</v>
      </c>
      <c r="F1080" s="5">
        <v>44591</v>
      </c>
      <c r="G1080" s="2">
        <v>56</v>
      </c>
      <c r="H1080" s="2" t="str">
        <f t="shared" si="110"/>
        <v>Peter SMITHhammer-throw</v>
      </c>
      <c r="I1080" s="2">
        <f t="shared" si="111"/>
        <v>821</v>
      </c>
      <c r="J1080" s="136" cm="1">
        <f t="array" ref="J1080">MAX(IF($H$3:$H$4000=$H1080,$I$3:$I$4000))</f>
        <v>821</v>
      </c>
      <c r="K1080" s="2" t="str">
        <v>GBR</v>
      </c>
      <c r="L1080" t="str">
        <v>Chris BAKER</v>
      </c>
      <c r="M1080" s="94" t="str">
        <v>high-jump</v>
      </c>
      <c r="N1080" s="94">
        <v>33271</v>
      </c>
      <c r="O1080" s="94" t="str">
        <f t="shared" si="106"/>
        <v>Chris BAKERhigh-jump</v>
      </c>
      <c r="P1080" s="2">
        <f t="shared" si="107"/>
        <v>1108</v>
      </c>
      <c r="Q1080" s="79">
        <f t="shared" si="108"/>
        <v>25</v>
      </c>
      <c r="R1080" s="79" t="str">
        <f t="shared" si="109"/>
        <v/>
      </c>
    </row>
    <row r="1081" spans="1:18" x14ac:dyDescent="0.2">
      <c r="A1081" t="s">
        <v>1204</v>
      </c>
      <c r="B1081" t="s">
        <v>3178</v>
      </c>
      <c r="C1081" s="5" t="s">
        <v>42</v>
      </c>
      <c r="D1081" s="5">
        <v>32208</v>
      </c>
      <c r="E1081">
        <v>817</v>
      </c>
      <c r="F1081" s="5">
        <v>44591</v>
      </c>
      <c r="G1081" s="2">
        <v>59</v>
      </c>
      <c r="H1081" s="2" t="str">
        <f t="shared" si="110"/>
        <v>Alex SMITHhammer-throw</v>
      </c>
      <c r="I1081" s="2">
        <f t="shared" si="111"/>
        <v>817</v>
      </c>
      <c r="J1081" s="136" cm="1">
        <f t="array" ref="J1081">MAX(IF($H$3:$H$4000=$H1081,$I$3:$I$4000))</f>
        <v>817</v>
      </c>
      <c r="K1081" s="2" t="str">
        <v>GBR</v>
      </c>
      <c r="L1081" t="str">
        <v>Kelechi AGUOCHA</v>
      </c>
      <c r="M1081" s="94" t="str">
        <v>high-jump</v>
      </c>
      <c r="N1081" s="94">
        <v>36932</v>
      </c>
      <c r="O1081" s="94" t="str">
        <f t="shared" si="106"/>
        <v>Kelechi AGUOCHAhigh-jump</v>
      </c>
      <c r="P1081" s="2">
        <f t="shared" si="107"/>
        <v>1028</v>
      </c>
      <c r="Q1081" s="79">
        <f t="shared" si="108"/>
        <v>63</v>
      </c>
      <c r="R1081" s="79" t="str">
        <f t="shared" si="109"/>
        <v/>
      </c>
    </row>
    <row r="1082" spans="1:18" x14ac:dyDescent="0.2">
      <c r="A1082" t="s">
        <v>1204</v>
      </c>
      <c r="B1082" t="s">
        <v>3234</v>
      </c>
      <c r="C1082" s="5" t="s">
        <v>82</v>
      </c>
      <c r="D1082" s="5">
        <v>33452</v>
      </c>
      <c r="E1082">
        <v>1135</v>
      </c>
      <c r="F1082" s="5">
        <v>44577</v>
      </c>
      <c r="G1082" s="2">
        <v>40</v>
      </c>
      <c r="H1082" s="2" t="str">
        <f t="shared" si="110"/>
        <v>Luke CALDWELLmarathon</v>
      </c>
      <c r="I1082" s="2">
        <f t="shared" si="111"/>
        <v>1135</v>
      </c>
      <c r="J1082" s="136" cm="1">
        <f t="array" ref="J1082">MAX(IF($H$3:$H$4000=$H1082,$I$3:$I$4000))</f>
        <v>1135</v>
      </c>
      <c r="K1082" s="2" t="str">
        <v>GBR</v>
      </c>
      <c r="L1082" t="str">
        <v>Youcef ZATAT</v>
      </c>
      <c r="M1082" s="94" t="str">
        <v>shot-put</v>
      </c>
      <c r="N1082" s="94">
        <v>34437</v>
      </c>
      <c r="O1082" s="94" t="str">
        <f t="shared" si="106"/>
        <v>Youcef ZATATshot-put</v>
      </c>
      <c r="P1082" s="2">
        <f t="shared" si="107"/>
        <v>1007</v>
      </c>
      <c r="Q1082" s="79">
        <f t="shared" si="108"/>
        <v>35</v>
      </c>
      <c r="R1082" s="79" t="str">
        <f t="shared" si="109"/>
        <v/>
      </c>
    </row>
    <row r="1083" spans="1:18" x14ac:dyDescent="0.2">
      <c r="A1083" t="s">
        <v>1204</v>
      </c>
      <c r="B1083" t="s">
        <v>2738</v>
      </c>
      <c r="C1083" s="5" t="s">
        <v>25</v>
      </c>
      <c r="D1083" s="5">
        <v>33459</v>
      </c>
      <c r="E1083">
        <v>1081</v>
      </c>
      <c r="F1083" s="5">
        <v>44575</v>
      </c>
      <c r="G1083" s="2">
        <v>30</v>
      </c>
      <c r="H1083" s="2" t="str">
        <f t="shared" si="110"/>
        <v>Kyle ENNIS200m</v>
      </c>
      <c r="I1083" s="2">
        <f t="shared" si="111"/>
        <v>1081</v>
      </c>
      <c r="J1083" s="136" cm="1">
        <f t="array" ref="J1083">MAX(IF($H$3:$H$4000=$H1083,$I$3:$I$4000))</f>
        <v>1081</v>
      </c>
      <c r="K1083" s="2" t="str">
        <v>GBR</v>
      </c>
      <c r="L1083" t="str">
        <v>Daniel CORK</v>
      </c>
      <c r="M1083" s="94" t="str">
        <v>shot-put</v>
      </c>
      <c r="N1083" s="94">
        <v>35626</v>
      </c>
      <c r="O1083" s="94" t="str">
        <f t="shared" si="106"/>
        <v>Daniel CORKshot-put</v>
      </c>
      <c r="P1083" s="2">
        <f t="shared" si="107"/>
        <v>947</v>
      </c>
      <c r="Q1083" s="79">
        <f t="shared" si="108"/>
        <v>76</v>
      </c>
      <c r="R1083" s="79" t="str">
        <f t="shared" si="109"/>
        <v/>
      </c>
    </row>
    <row r="1084" spans="1:18" x14ac:dyDescent="0.2">
      <c r="A1084" t="s">
        <v>1204</v>
      </c>
      <c r="B1084" t="s">
        <v>3118</v>
      </c>
      <c r="C1084" s="5" t="s">
        <v>40</v>
      </c>
      <c r="D1084" s="5">
        <v>35365</v>
      </c>
      <c r="E1084">
        <v>858</v>
      </c>
      <c r="F1084" s="5">
        <v>44574</v>
      </c>
      <c r="G1084" s="2">
        <v>87</v>
      </c>
      <c r="H1084" s="2" t="str">
        <f t="shared" si="110"/>
        <v>Daniel FLEMINGdiscus-throw</v>
      </c>
      <c r="I1084" s="2">
        <f t="shared" si="111"/>
        <v>858</v>
      </c>
      <c r="J1084" s="136" cm="1">
        <f t="array" ref="J1084">MAX(IF($H$3:$H$4000=$H1084,$I$3:$I$4000))</f>
        <v>858</v>
      </c>
      <c r="K1084" s="2" t="str">
        <v>GBR</v>
      </c>
      <c r="L1084" t="str">
        <v>Joe DUNDERDALE</v>
      </c>
      <c r="M1084" s="94" t="str">
        <v>javelin-throw</v>
      </c>
      <c r="N1084" s="94">
        <v>33851</v>
      </c>
      <c r="O1084" s="94" t="str">
        <f t="shared" si="106"/>
        <v>Joe DUNDERDALEjavelin-throw</v>
      </c>
      <c r="P1084" s="2">
        <f t="shared" si="107"/>
        <v>1001</v>
      </c>
      <c r="Q1084" s="79">
        <f t="shared" si="108"/>
        <v>61</v>
      </c>
      <c r="R1084" s="79" t="str">
        <f t="shared" si="109"/>
        <v/>
      </c>
    </row>
    <row r="1085" spans="1:18" x14ac:dyDescent="0.2">
      <c r="A1085" t="s">
        <v>1204</v>
      </c>
      <c r="B1085" t="s">
        <v>3166</v>
      </c>
      <c r="C1085" t="s">
        <v>42</v>
      </c>
      <c r="D1085" s="5">
        <v>32506</v>
      </c>
      <c r="E1085">
        <v>850</v>
      </c>
      <c r="F1085" s="5">
        <v>44478</v>
      </c>
      <c r="G1085" s="2">
        <v>96</v>
      </c>
      <c r="H1085" s="2" t="str">
        <f t="shared" si="110"/>
        <v>James BEDFORDhammer-throw</v>
      </c>
      <c r="I1085" s="2">
        <f t="shared" si="111"/>
        <v>850</v>
      </c>
      <c r="J1085" s="136" cm="1">
        <f t="array" ref="J1085">MAX(IF($H$3:$H$4000=$H1085,$I$3:$I$4000))</f>
        <v>871</v>
      </c>
      <c r="K1085" s="2" t="str">
        <v>GBR</v>
      </c>
      <c r="L1085" t="str">
        <v>Delano WILLIAMS</v>
      </c>
      <c r="M1085" s="94" t="str">
        <v>200m</v>
      </c>
      <c r="N1085" s="94">
        <v>34326</v>
      </c>
      <c r="O1085" s="94" t="str">
        <f t="shared" si="106"/>
        <v>Delano WILLIAMS200m</v>
      </c>
      <c r="P1085" s="2">
        <f t="shared" si="107"/>
        <v>1093</v>
      </c>
      <c r="Q1085" s="79">
        <f t="shared" si="108"/>
        <v>104</v>
      </c>
      <c r="R1085" s="79" t="str">
        <f t="shared" si="109"/>
        <v/>
      </c>
    </row>
    <row r="1086" spans="1:18" x14ac:dyDescent="0.2">
      <c r="A1086" t="s">
        <v>1204</v>
      </c>
      <c r="B1086" t="s">
        <v>4220</v>
      </c>
      <c r="C1086" t="s">
        <v>42</v>
      </c>
      <c r="D1086" s="5">
        <v>34535</v>
      </c>
      <c r="E1086">
        <v>960</v>
      </c>
      <c r="F1086" s="5">
        <v>44471</v>
      </c>
      <c r="G1086" s="2">
        <v>40</v>
      </c>
      <c r="H1086" s="2" t="str">
        <f t="shared" si="110"/>
        <v>Callum BROWNhammer-throw</v>
      </c>
      <c r="I1086" s="2">
        <f t="shared" si="111"/>
        <v>960</v>
      </c>
      <c r="J1086" s="136" cm="1">
        <f t="array" ref="J1086">MAX(IF($H$3:$H$4000=$H1086,$I$3:$I$4000))</f>
        <v>960</v>
      </c>
      <c r="K1086" s="2" t="str">
        <v>GBR</v>
      </c>
      <c r="L1086" t="str">
        <v>Alex BOTTERILL</v>
      </c>
      <c r="M1086" s="94" t="str">
        <v>800m</v>
      </c>
      <c r="N1086" s="94">
        <v>36543</v>
      </c>
      <c r="O1086" s="94" t="str">
        <f t="shared" si="106"/>
        <v>Alex BOTTERILL800m</v>
      </c>
      <c r="P1086" s="2">
        <f t="shared" si="107"/>
        <v>1128</v>
      </c>
      <c r="Q1086" s="79">
        <f t="shared" si="108"/>
        <v>54</v>
      </c>
      <c r="R1086" s="79" t="str">
        <f t="shared" si="109"/>
        <v/>
      </c>
    </row>
    <row r="1087" spans="1:18" x14ac:dyDescent="0.2">
      <c r="A1087" t="s">
        <v>1204</v>
      </c>
      <c r="B1087" t="s">
        <v>4540</v>
      </c>
      <c r="C1087" t="s">
        <v>44</v>
      </c>
      <c r="D1087" s="5">
        <v>35335</v>
      </c>
      <c r="E1087">
        <v>1056</v>
      </c>
      <c r="F1087" s="5">
        <v>44458</v>
      </c>
      <c r="G1087" s="2">
        <v>14</v>
      </c>
      <c r="H1087" s="2" t="str">
        <f t="shared" si="110"/>
        <v>Lewis CHURCHdecathlon</v>
      </c>
      <c r="I1087" s="2">
        <f t="shared" si="111"/>
        <v>1056</v>
      </c>
      <c r="J1087" s="136" cm="1">
        <f t="array" ref="J1087">MAX(IF($H$3:$H$4000=$H1087,$I$3:$I$4000))</f>
        <v>1056</v>
      </c>
      <c r="K1087" s="2" t="str">
        <v>GBR</v>
      </c>
      <c r="L1087" t="str">
        <v>Max BURGIN</v>
      </c>
      <c r="M1087" s="94" t="str">
        <v>800m</v>
      </c>
      <c r="N1087" s="94">
        <v>37396</v>
      </c>
      <c r="O1087" s="94" t="str">
        <f t="shared" si="106"/>
        <v>Max BURGIN800m</v>
      </c>
      <c r="P1087" s="2">
        <f t="shared" si="107"/>
        <v>1200</v>
      </c>
      <c r="Q1087" s="79">
        <f t="shared" si="108"/>
        <v>13</v>
      </c>
      <c r="R1087" s="79" t="str">
        <f t="shared" si="109"/>
        <v/>
      </c>
    </row>
    <row r="1088" spans="1:18" x14ac:dyDescent="0.2">
      <c r="A1088" t="s">
        <v>1204</v>
      </c>
      <c r="B1088" t="s">
        <v>4542</v>
      </c>
      <c r="C1088" t="s">
        <v>44</v>
      </c>
      <c r="D1088" s="5">
        <v>35342</v>
      </c>
      <c r="E1088">
        <v>1018</v>
      </c>
      <c r="F1088" s="5">
        <v>44458</v>
      </c>
      <c r="G1088" s="2">
        <v>17</v>
      </c>
      <c r="H1088" s="2" t="str">
        <f t="shared" si="110"/>
        <v>Harry KENDALLdecathlon</v>
      </c>
      <c r="I1088" s="2">
        <f t="shared" si="111"/>
        <v>1018</v>
      </c>
      <c r="J1088" s="136" cm="1">
        <f t="array" ref="J1088">MAX(IF($H$3:$H$4000=$H1088,$I$3:$I$4000))</f>
        <v>1018</v>
      </c>
      <c r="K1088" s="2" t="str">
        <v>GBR</v>
      </c>
      <c r="L1088" t="str">
        <v>Phil NORMAN</v>
      </c>
      <c r="M1088" s="94" t="str">
        <v>3000msc</v>
      </c>
      <c r="N1088" s="94">
        <v>32801</v>
      </c>
      <c r="O1088" s="94" t="str">
        <f t="shared" si="106"/>
        <v>Phil NORMAN3000msc</v>
      </c>
      <c r="P1088" s="2">
        <f t="shared" si="107"/>
        <v>1166</v>
      </c>
      <c r="Q1088" s="79">
        <f t="shared" si="108"/>
        <v>9</v>
      </c>
      <c r="R1088" s="79" t="str">
        <f t="shared" si="109"/>
        <v/>
      </c>
    </row>
    <row r="1089" spans="1:18" x14ac:dyDescent="0.2">
      <c r="A1089" t="s">
        <v>1204</v>
      </c>
      <c r="B1089" t="s">
        <v>4549</v>
      </c>
      <c r="C1089" t="s">
        <v>44</v>
      </c>
      <c r="D1089" s="5">
        <v>35393</v>
      </c>
      <c r="E1089">
        <v>976</v>
      </c>
      <c r="F1089" s="5">
        <v>44458</v>
      </c>
      <c r="G1089" s="2">
        <v>31</v>
      </c>
      <c r="H1089" s="2" t="str">
        <f t="shared" si="110"/>
        <v>Bradley EISNORdecathlon</v>
      </c>
      <c r="I1089" s="2">
        <f t="shared" si="111"/>
        <v>976</v>
      </c>
      <c r="J1089" s="136" cm="1">
        <f t="array" ref="J1089">MAX(IF($H$3:$H$4000=$H1089,$I$3:$I$4000))</f>
        <v>976</v>
      </c>
      <c r="K1089" s="2" t="str">
        <v>GBR</v>
      </c>
      <c r="L1089" t="str">
        <v>Patrick DEVER</v>
      </c>
      <c r="M1089" s="94" t="str">
        <v>1500m</v>
      </c>
      <c r="N1089" s="94">
        <v>35313</v>
      </c>
      <c r="O1089" s="94" t="str">
        <f t="shared" si="106"/>
        <v>Patrick DEVER1500m</v>
      </c>
      <c r="P1089" s="2">
        <f t="shared" si="107"/>
        <v>1091</v>
      </c>
      <c r="Q1089" s="79">
        <f t="shared" si="108"/>
        <v>103</v>
      </c>
      <c r="R1089" s="79" t="str">
        <f t="shared" si="109"/>
        <v/>
      </c>
    </row>
    <row r="1090" spans="1:18" x14ac:dyDescent="0.2">
      <c r="A1090" t="s">
        <v>1204</v>
      </c>
      <c r="B1090" t="s">
        <v>3330</v>
      </c>
      <c r="C1090" s="5" t="s">
        <v>26</v>
      </c>
      <c r="D1090" s="5">
        <v>34451</v>
      </c>
      <c r="E1090">
        <v>1121</v>
      </c>
      <c r="F1090" s="5">
        <v>44457</v>
      </c>
      <c r="G1090" s="2">
        <v>51</v>
      </c>
      <c r="H1090" s="2" t="str">
        <f t="shared" si="110"/>
        <v>Jamal RHODEN-STEVENS400m</v>
      </c>
      <c r="I1090" s="2">
        <f t="shared" si="111"/>
        <v>1121</v>
      </c>
      <c r="J1090" s="136" cm="1">
        <f t="array" ref="J1090">MAX(IF($H$3:$H$4000=$H1090,$I$3:$I$4000))</f>
        <v>1121</v>
      </c>
      <c r="K1090" s="2" t="str">
        <v>GBR</v>
      </c>
      <c r="L1090" t="str">
        <v>Gareth WINTER</v>
      </c>
      <c r="M1090" s="94" t="str">
        <v>shot-put</v>
      </c>
      <c r="N1090" s="94">
        <v>33725</v>
      </c>
      <c r="O1090" s="94" t="str">
        <f t="shared" si="106"/>
        <v>Gareth WINTERshot-put</v>
      </c>
      <c r="P1090" s="2">
        <f t="shared" si="107"/>
        <v>967</v>
      </c>
      <c r="Q1090" s="79">
        <f t="shared" si="108"/>
        <v>58</v>
      </c>
      <c r="R1090" s="79" t="str">
        <f t="shared" si="109"/>
        <v/>
      </c>
    </row>
    <row r="1091" spans="1:18" x14ac:dyDescent="0.2">
      <c r="A1091" t="s">
        <v>1204</v>
      </c>
      <c r="B1091" t="s">
        <v>3290</v>
      </c>
      <c r="C1091" s="5" t="s">
        <v>2</v>
      </c>
      <c r="D1091" s="5">
        <v>37026</v>
      </c>
      <c r="E1091">
        <v>1152</v>
      </c>
      <c r="F1091" s="5">
        <v>44451</v>
      </c>
      <c r="G1091" s="2">
        <v>37</v>
      </c>
      <c r="H1091" s="2" t="str">
        <f t="shared" si="110"/>
        <v>Jeremiah AZU100m</v>
      </c>
      <c r="I1091" s="2">
        <f t="shared" si="111"/>
        <v>1152</v>
      </c>
      <c r="J1091" s="136" cm="1">
        <f t="array" ref="J1091">MAX(IF($H$3:$H$4000=$H1091,$I$3:$I$4000))</f>
        <v>1152</v>
      </c>
      <c r="K1091" s="2" t="str">
        <v>GBR</v>
      </c>
      <c r="L1091" t="str">
        <v>Marc SCOTT</v>
      </c>
      <c r="M1091" s="94" t="str">
        <v>1500m</v>
      </c>
      <c r="N1091" s="94">
        <v>34324</v>
      </c>
      <c r="O1091" s="94" t="str">
        <f t="shared" si="106"/>
        <v>Marc SCOTT1500m</v>
      </c>
      <c r="P1091" s="2">
        <f t="shared" si="107"/>
        <v>1157</v>
      </c>
      <c r="Q1091" s="79">
        <f t="shared" si="108"/>
        <v>28</v>
      </c>
      <c r="R1091" s="79" t="str">
        <f t="shared" si="109"/>
        <v/>
      </c>
    </row>
    <row r="1092" spans="1:18" x14ac:dyDescent="0.2">
      <c r="A1092" t="s">
        <v>1204</v>
      </c>
      <c r="B1092" t="s">
        <v>3299</v>
      </c>
      <c r="C1092" s="5" t="s">
        <v>2</v>
      </c>
      <c r="D1092" s="5">
        <v>34804</v>
      </c>
      <c r="E1092">
        <v>1145</v>
      </c>
      <c r="F1092" s="5">
        <v>44451</v>
      </c>
      <c r="G1092" s="2">
        <v>51</v>
      </c>
      <c r="H1092" s="2" t="str">
        <f t="shared" si="110"/>
        <v>Adam THOMAS100m</v>
      </c>
      <c r="I1092" s="2">
        <f t="shared" si="111"/>
        <v>1145</v>
      </c>
      <c r="J1092" s="136" cm="1">
        <f t="array" ref="J1092">MAX(IF($H$3:$H$4000=$H1092,$I$3:$I$4000))</f>
        <v>1145</v>
      </c>
      <c r="K1092" s="2" t="str">
        <v>GBR</v>
      </c>
      <c r="L1092" t="str">
        <v>Jamaine COLEMAN</v>
      </c>
      <c r="M1092" s="94" t="str">
        <v>3000msc</v>
      </c>
      <c r="N1092" s="94">
        <v>34964</v>
      </c>
      <c r="O1092" s="94" t="str">
        <f t="shared" ref="O1092:O1155" si="112">L1092&amp;M1092</f>
        <v>Jamaine COLEMAN3000msc</v>
      </c>
      <c r="P1092" s="2">
        <f t="shared" ref="P1092:P1155" si="113">VLOOKUP(L1092&amp;M1092,$H$3:$J$3881,3,FALSE)</f>
        <v>1125</v>
      </c>
      <c r="Q1092" s="79">
        <f t="shared" ref="Q1092:Q1155" si="114">COUNTIFS($M$3:$M$3165,M1092,$P$3:$P$3165,"&gt;"&amp;P1092)+1</f>
        <v>26</v>
      </c>
      <c r="R1092" s="79" t="str">
        <f t="shared" ref="R1092:R1155" si="115">IFERROR(IF(K1092="AUS",COUNTIFS($K$3:$K$3165,"AUS",$M$3:$M$3165,M1092,$P$3:$P$3165,"&gt;"&amp;P1092)+1,""),"")</f>
        <v/>
      </c>
    </row>
    <row r="1093" spans="1:18" x14ac:dyDescent="0.2">
      <c r="A1093" t="s">
        <v>1204</v>
      </c>
      <c r="B1093" t="s">
        <v>3330</v>
      </c>
      <c r="C1093" t="s">
        <v>25</v>
      </c>
      <c r="D1093" s="5">
        <v>34451</v>
      </c>
      <c r="E1093">
        <v>1097</v>
      </c>
      <c r="F1093" s="5">
        <v>44451</v>
      </c>
      <c r="G1093" s="2">
        <v>83</v>
      </c>
      <c r="H1093" s="2" t="str">
        <f t="shared" si="110"/>
        <v>Jamal RHODEN-STEVENS200m</v>
      </c>
      <c r="I1093" s="2">
        <f t="shared" si="111"/>
        <v>1097</v>
      </c>
      <c r="J1093" s="136" cm="1">
        <f t="array" ref="J1093">MAX(IF($H$3:$H$4000=$H1093,$I$3:$I$4000))</f>
        <v>1097</v>
      </c>
      <c r="K1093" s="2" t="str">
        <v>GBR</v>
      </c>
      <c r="L1093" t="str">
        <v>Josh KERR</v>
      </c>
      <c r="M1093" s="94" t="str">
        <v>5000m</v>
      </c>
      <c r="N1093" s="94">
        <v>35711</v>
      </c>
      <c r="O1093" s="94" t="str">
        <f t="shared" si="112"/>
        <v>Josh KERR5000m</v>
      </c>
      <c r="P1093" s="2">
        <f t="shared" si="113"/>
        <v>1124</v>
      </c>
      <c r="Q1093" s="79">
        <f t="shared" si="114"/>
        <v>53</v>
      </c>
      <c r="R1093" s="79" t="str">
        <f t="shared" si="115"/>
        <v/>
      </c>
    </row>
    <row r="1094" spans="1:18" x14ac:dyDescent="0.2">
      <c r="A1094" t="s">
        <v>1204</v>
      </c>
      <c r="B1094" t="s">
        <v>3411</v>
      </c>
      <c r="C1094" s="5" t="s">
        <v>33</v>
      </c>
      <c r="D1094" s="5">
        <v>33655</v>
      </c>
      <c r="E1094">
        <v>1163</v>
      </c>
      <c r="F1094" s="5">
        <v>44448</v>
      </c>
      <c r="G1094" s="2">
        <v>10</v>
      </c>
      <c r="H1094" s="2" t="str">
        <f t="shared" si="110"/>
        <v>Efekemo OKORO400mh</v>
      </c>
      <c r="I1094" s="2">
        <f t="shared" si="111"/>
        <v>1163</v>
      </c>
      <c r="J1094" s="136" cm="1">
        <f t="array" ref="J1094">MAX(IF($H$3:$H$4000=$H1094,$I$3:$I$4000))</f>
        <v>1163</v>
      </c>
      <c r="K1094" s="2" t="str">
        <v>GBR</v>
      </c>
      <c r="L1094" t="str">
        <v>Oliver THORNER</v>
      </c>
      <c r="M1094" s="94" t="str">
        <v>pole-vault</v>
      </c>
      <c r="N1094" s="94">
        <v>36966</v>
      </c>
      <c r="O1094" s="94" t="str">
        <f t="shared" si="112"/>
        <v>Oliver THORNERpole-vault</v>
      </c>
      <c r="P1094" s="2">
        <f t="shared" si="113"/>
        <v>940</v>
      </c>
      <c r="Q1094" s="79">
        <f t="shared" si="114"/>
        <v>72</v>
      </c>
      <c r="R1094" s="79" t="str">
        <f t="shared" si="115"/>
        <v/>
      </c>
    </row>
    <row r="1095" spans="1:18" x14ac:dyDescent="0.2">
      <c r="A1095" t="s">
        <v>1204</v>
      </c>
      <c r="B1095" t="s">
        <v>3852</v>
      </c>
      <c r="C1095" t="s">
        <v>33</v>
      </c>
      <c r="D1095" s="5">
        <v>36592</v>
      </c>
      <c r="E1095">
        <v>1089</v>
      </c>
      <c r="F1095" s="5">
        <v>44448</v>
      </c>
      <c r="G1095" s="2">
        <v>46</v>
      </c>
      <c r="H1095" s="2" t="str">
        <f t="shared" si="110"/>
        <v>Joshua FAULDS400mh</v>
      </c>
      <c r="I1095" s="2">
        <f t="shared" si="111"/>
        <v>1089</v>
      </c>
      <c r="J1095" s="136" cm="1">
        <f t="array" ref="J1095">MAX(IF($H$3:$H$4000=$H1095,$I$3:$I$4000))</f>
        <v>1089</v>
      </c>
      <c r="K1095" s="2" t="str">
        <v>GBR</v>
      </c>
      <c r="L1095" t="str">
        <v>Joseph ELLIS</v>
      </c>
      <c r="M1095" s="94" t="str">
        <v>hammer-throw</v>
      </c>
      <c r="N1095" s="94">
        <v>35165</v>
      </c>
      <c r="O1095" s="94" t="str">
        <f t="shared" si="112"/>
        <v>Joseph ELLIShammer-throw</v>
      </c>
      <c r="P1095" s="2">
        <f t="shared" si="113"/>
        <v>1047</v>
      </c>
      <c r="Q1095" s="79">
        <f t="shared" si="114"/>
        <v>14</v>
      </c>
      <c r="R1095" s="79" t="str">
        <f t="shared" si="115"/>
        <v/>
      </c>
    </row>
    <row r="1096" spans="1:18" x14ac:dyDescent="0.2">
      <c r="A1096" t="s">
        <v>1204</v>
      </c>
      <c r="B1096" t="s">
        <v>4317</v>
      </c>
      <c r="C1096" s="5" t="s">
        <v>41</v>
      </c>
      <c r="D1096" s="5">
        <v>34477</v>
      </c>
      <c r="E1096">
        <v>931</v>
      </c>
      <c r="F1096" s="5">
        <v>44447</v>
      </c>
      <c r="G1096" s="2">
        <v>94</v>
      </c>
      <c r="H1096" s="2" t="str">
        <f t="shared" si="110"/>
        <v>Benjamin PEARSONjavelin-throw</v>
      </c>
      <c r="I1096" s="2">
        <f t="shared" si="111"/>
        <v>931</v>
      </c>
      <c r="J1096" s="136" cm="1">
        <f t="array" ref="J1096">MAX(IF($H$3:$H$4000=$H1096,$I$3:$I$4000))</f>
        <v>931</v>
      </c>
      <c r="K1096" s="2" t="str">
        <v>GBR</v>
      </c>
      <c r="L1096" t="str">
        <v>Jack TURNER</v>
      </c>
      <c r="M1096" s="94" t="str">
        <v>decathlon</v>
      </c>
      <c r="N1096" s="94">
        <v>37083</v>
      </c>
      <c r="O1096" s="94" t="str">
        <f t="shared" si="112"/>
        <v>Jack TURNERdecathlon</v>
      </c>
      <c r="P1096" s="2">
        <f t="shared" si="113"/>
        <v>1074</v>
      </c>
      <c r="Q1096" s="79">
        <f t="shared" si="114"/>
        <v>11</v>
      </c>
      <c r="R1096" s="79" t="str">
        <f t="shared" si="115"/>
        <v/>
      </c>
    </row>
    <row r="1097" spans="1:18" x14ac:dyDescent="0.2">
      <c r="A1097" t="s">
        <v>1204</v>
      </c>
      <c r="B1097" t="s">
        <v>3444</v>
      </c>
      <c r="C1097" s="5" t="s">
        <v>27</v>
      </c>
      <c r="D1097" s="5">
        <v>34526</v>
      </c>
      <c r="E1097">
        <v>1174</v>
      </c>
      <c r="F1097" s="5">
        <v>44444</v>
      </c>
      <c r="G1097" s="2">
        <v>24</v>
      </c>
      <c r="H1097" s="2" t="str">
        <f t="shared" si="110"/>
        <v>Jake WIGHTMAN800m</v>
      </c>
      <c r="I1097" s="2">
        <f t="shared" si="111"/>
        <v>1174</v>
      </c>
      <c r="J1097" s="136" cm="1">
        <f t="array" ref="J1097">MAX(IF($H$3:$H$4000=$H1097,$I$3:$I$4000))</f>
        <v>1174</v>
      </c>
      <c r="K1097" s="2" t="str">
        <v>GBR</v>
      </c>
      <c r="L1097" t="str">
        <v>Joel MCFARLANE</v>
      </c>
      <c r="M1097" s="94" t="str">
        <v>decathlon</v>
      </c>
      <c r="N1097" s="94">
        <v>36808</v>
      </c>
      <c r="O1097" s="94" t="str">
        <f t="shared" si="112"/>
        <v>Joel MCFARLANEdecathlon</v>
      </c>
      <c r="P1097" s="2">
        <f t="shared" si="113"/>
        <v>995</v>
      </c>
      <c r="Q1097" s="79">
        <f t="shared" si="114"/>
        <v>25</v>
      </c>
      <c r="R1097" s="79" t="str">
        <f t="shared" si="115"/>
        <v/>
      </c>
    </row>
    <row r="1098" spans="1:18" x14ac:dyDescent="0.2">
      <c r="A1098" t="s">
        <v>1204</v>
      </c>
      <c r="B1098" t="s">
        <v>3441</v>
      </c>
      <c r="C1098" s="5" t="s">
        <v>28</v>
      </c>
      <c r="D1098" s="5">
        <v>36084</v>
      </c>
      <c r="E1098">
        <v>1135</v>
      </c>
      <c r="F1098" s="5">
        <v>44444</v>
      </c>
      <c r="G1098" s="2">
        <v>42</v>
      </c>
      <c r="H1098" s="2" t="str">
        <f t="shared" si="110"/>
        <v>Archie DAVIS1500m</v>
      </c>
      <c r="I1098" s="2">
        <f t="shared" si="111"/>
        <v>1135</v>
      </c>
      <c r="J1098" s="136" cm="1">
        <f t="array" ref="J1098">MAX(IF($H$3:$H$4000=$H1098,$I$3:$I$4000))</f>
        <v>1135</v>
      </c>
      <c r="K1098" s="2" t="str">
        <v>GBR</v>
      </c>
      <c r="L1098" t="str">
        <v>Andrew MORGAN-HARRISON</v>
      </c>
      <c r="M1098" s="94" t="str">
        <v>200m</v>
      </c>
      <c r="N1098" s="94">
        <v>35863</v>
      </c>
      <c r="O1098" s="94" t="str">
        <f t="shared" si="112"/>
        <v>Andrew MORGAN-HARRISON200m</v>
      </c>
      <c r="P1098" s="2">
        <f t="shared" si="113"/>
        <v>1091</v>
      </c>
      <c r="Q1098" s="79">
        <f t="shared" si="114"/>
        <v>108</v>
      </c>
      <c r="R1098" s="79" t="str">
        <f t="shared" si="115"/>
        <v/>
      </c>
    </row>
    <row r="1099" spans="1:18" x14ac:dyDescent="0.2">
      <c r="A1099" t="s">
        <v>1204</v>
      </c>
      <c r="B1099" t="s">
        <v>4475</v>
      </c>
      <c r="C1099" s="5" t="s">
        <v>35</v>
      </c>
      <c r="D1099" s="5">
        <v>37522</v>
      </c>
      <c r="E1099">
        <v>1072</v>
      </c>
      <c r="F1099" s="5">
        <v>44444</v>
      </c>
      <c r="G1099" s="2">
        <v>38</v>
      </c>
      <c r="H1099" s="2" t="str">
        <f t="shared" si="110"/>
        <v>Lionel OWONAhigh-jump</v>
      </c>
      <c r="I1099" s="2">
        <f t="shared" si="111"/>
        <v>1072</v>
      </c>
      <c r="J1099" s="136" cm="1">
        <f t="array" ref="J1099">MAX(IF($H$3:$H$4000=$H1099,$I$3:$I$4000))</f>
        <v>1072</v>
      </c>
      <c r="K1099" s="2" t="str">
        <v>GBR</v>
      </c>
      <c r="L1099" t="str">
        <v>David GREENE</v>
      </c>
      <c r="M1099" s="94" t="str">
        <v>400mh</v>
      </c>
      <c r="N1099" s="94">
        <v>31513</v>
      </c>
      <c r="O1099" s="94" t="str">
        <f t="shared" si="112"/>
        <v>David GREENE400mh</v>
      </c>
      <c r="P1099" s="2">
        <f t="shared" si="113"/>
        <v>1072</v>
      </c>
      <c r="Q1099" s="79">
        <f t="shared" si="114"/>
        <v>62</v>
      </c>
      <c r="R1099" s="79" t="str">
        <f t="shared" si="115"/>
        <v/>
      </c>
    </row>
    <row r="1100" spans="1:18" x14ac:dyDescent="0.2">
      <c r="A1100" t="s">
        <v>1204</v>
      </c>
      <c r="B1100" t="s">
        <v>3095</v>
      </c>
      <c r="C1100" t="s">
        <v>40</v>
      </c>
      <c r="D1100" s="5">
        <v>37057</v>
      </c>
      <c r="E1100">
        <v>975</v>
      </c>
      <c r="F1100" s="5">
        <v>44443</v>
      </c>
      <c r="G1100" s="2">
        <v>50</v>
      </c>
      <c r="H1100" s="2" t="str">
        <f t="shared" si="110"/>
        <v>Chukwuemeka OSAMMORdiscus-throw</v>
      </c>
      <c r="I1100" s="2">
        <f t="shared" si="111"/>
        <v>975</v>
      </c>
      <c r="J1100" s="136" cm="1">
        <f t="array" ref="J1100">MAX(IF($H$3:$H$4000=$H1100,$I$3:$I$4000))</f>
        <v>980</v>
      </c>
      <c r="K1100" s="2" t="str">
        <v>GBR</v>
      </c>
      <c r="L1100" t="str">
        <v>Bailey STICKINGS</v>
      </c>
      <c r="M1100" s="94" t="str">
        <v>400mh</v>
      </c>
      <c r="N1100" s="94">
        <v>36034</v>
      </c>
      <c r="O1100" s="94" t="str">
        <f t="shared" si="112"/>
        <v>Bailey STICKINGS400mh</v>
      </c>
      <c r="P1100" s="2">
        <f t="shared" si="113"/>
        <v>1038</v>
      </c>
      <c r="Q1100" s="79">
        <f t="shared" si="114"/>
        <v>98</v>
      </c>
      <c r="R1100" s="79" t="str">
        <f t="shared" si="115"/>
        <v/>
      </c>
    </row>
    <row r="1101" spans="1:18" x14ac:dyDescent="0.2">
      <c r="A1101" t="s">
        <v>1204</v>
      </c>
      <c r="B1101" t="s">
        <v>4248</v>
      </c>
      <c r="C1101" s="5" t="s">
        <v>42</v>
      </c>
      <c r="D1101" s="5">
        <v>30689</v>
      </c>
      <c r="E1101">
        <v>866</v>
      </c>
      <c r="F1101" s="5">
        <v>44441</v>
      </c>
      <c r="G1101" s="2">
        <v>80</v>
      </c>
      <c r="H1101" s="2" t="str">
        <f t="shared" si="110"/>
        <v>Richard MARTINhammer-throw</v>
      </c>
      <c r="I1101" s="2">
        <f t="shared" si="111"/>
        <v>866</v>
      </c>
      <c r="J1101" s="136" cm="1">
        <f t="array" ref="J1101">MAX(IF($H$3:$H$4000=$H1101,$I$3:$I$4000))</f>
        <v>866</v>
      </c>
      <c r="K1101" s="2" t="str">
        <v>GBR</v>
      </c>
      <c r="L1101" t="str">
        <v>Reynold BANIGO</v>
      </c>
      <c r="M1101" s="94" t="str">
        <v>long-jump</v>
      </c>
      <c r="N1101" s="94">
        <v>36020</v>
      </c>
      <c r="O1101" s="94" t="str">
        <f t="shared" si="112"/>
        <v>Reynold BANIGOlong-jump</v>
      </c>
      <c r="P1101" s="2">
        <f t="shared" si="113"/>
        <v>1112</v>
      </c>
      <c r="Q1101" s="79">
        <f t="shared" si="114"/>
        <v>34</v>
      </c>
      <c r="R1101" s="79" t="str">
        <f t="shared" si="115"/>
        <v/>
      </c>
    </row>
    <row r="1102" spans="1:18" x14ac:dyDescent="0.2">
      <c r="A1102" t="s">
        <v>1204</v>
      </c>
      <c r="B1102" t="s">
        <v>3289</v>
      </c>
      <c r="C1102" s="6" t="s">
        <v>25</v>
      </c>
      <c r="D1102" s="5">
        <v>35397</v>
      </c>
      <c r="E1102">
        <v>1167</v>
      </c>
      <c r="F1102" s="5">
        <v>44438</v>
      </c>
      <c r="G1102" s="2">
        <v>23</v>
      </c>
      <c r="H1102" s="2" t="str">
        <f t="shared" si="110"/>
        <v>Tommy RAMDHAN200m</v>
      </c>
      <c r="I1102" s="2">
        <f t="shared" si="111"/>
        <v>1167</v>
      </c>
      <c r="J1102" s="136" cm="1">
        <f t="array" ref="J1102">MAX(IF($H$3:$H$4000=$H1102,$I$3:$I$4000))</f>
        <v>1167</v>
      </c>
      <c r="K1102" s="2" t="str">
        <v>GBR</v>
      </c>
      <c r="L1102" t="str">
        <v>Jonathan BROOM-EDWARDS</v>
      </c>
      <c r="M1102" s="94" t="str">
        <v>high-jump</v>
      </c>
      <c r="N1102" s="94">
        <v>32290</v>
      </c>
      <c r="O1102" s="94" t="str">
        <f t="shared" si="112"/>
        <v>Jonathan BROOM-EDWARDShigh-jump</v>
      </c>
      <c r="P1102" s="2">
        <f t="shared" si="113"/>
        <v>993</v>
      </c>
      <c r="Q1102" s="79">
        <f t="shared" si="114"/>
        <v>108</v>
      </c>
      <c r="R1102" s="79" t="str">
        <f t="shared" si="115"/>
        <v/>
      </c>
    </row>
    <row r="1103" spans="1:18" x14ac:dyDescent="0.2">
      <c r="A1103" t="s">
        <v>1204</v>
      </c>
      <c r="B1103" t="s">
        <v>3985</v>
      </c>
      <c r="C1103" s="5" t="s">
        <v>38</v>
      </c>
      <c r="D1103" s="5">
        <v>36246</v>
      </c>
      <c r="E1103">
        <v>1047</v>
      </c>
      <c r="F1103" s="5">
        <v>44438</v>
      </c>
      <c r="G1103" s="2">
        <v>50</v>
      </c>
      <c r="H1103" s="2" t="str">
        <f t="shared" si="110"/>
        <v>Jude BRIGHT-DAVIEStriple-jump</v>
      </c>
      <c r="I1103" s="2">
        <f t="shared" si="111"/>
        <v>1047</v>
      </c>
      <c r="J1103" s="136" cm="1">
        <f t="array" ref="J1103">MAX(IF($H$3:$H$4000=$H1103,$I$3:$I$4000))</f>
        <v>1047</v>
      </c>
      <c r="K1103" s="2" t="str">
        <v>GBR</v>
      </c>
      <c r="L1103" t="str">
        <v>Chijindu UJAH</v>
      </c>
      <c r="M1103" s="94" t="str">
        <v>100m</v>
      </c>
      <c r="N1103" s="94">
        <v>34398</v>
      </c>
      <c r="O1103" s="94" t="str">
        <f t="shared" si="112"/>
        <v>Chijindu UJAH100m</v>
      </c>
      <c r="P1103" s="2">
        <f t="shared" si="113"/>
        <v>1196</v>
      </c>
      <c r="Q1103" s="79">
        <f t="shared" si="114"/>
        <v>13</v>
      </c>
      <c r="R1103" s="79" t="str">
        <f t="shared" si="115"/>
        <v/>
      </c>
    </row>
    <row r="1104" spans="1:18" x14ac:dyDescent="0.2">
      <c r="A1104" t="s">
        <v>1204</v>
      </c>
      <c r="B1104" t="s">
        <v>4546</v>
      </c>
      <c r="C1104" t="s">
        <v>44</v>
      </c>
      <c r="D1104" s="5">
        <v>34694</v>
      </c>
      <c r="E1104">
        <v>992</v>
      </c>
      <c r="F1104" s="5">
        <v>44437</v>
      </c>
      <c r="G1104" s="2">
        <v>25</v>
      </c>
      <c r="H1104" s="2" t="str">
        <f t="shared" si="110"/>
        <v>Andrew MURPHYdecathlon</v>
      </c>
      <c r="I1104" s="2">
        <f t="shared" si="111"/>
        <v>992</v>
      </c>
      <c r="J1104" s="136" cm="1">
        <f t="array" ref="J1104">MAX(IF($H$3:$H$4000=$H1104,$I$3:$I$4000))</f>
        <v>992</v>
      </c>
      <c r="K1104" s="2" t="str">
        <v>GBR</v>
      </c>
      <c r="L1104" t="str">
        <v>Josh KERR</v>
      </c>
      <c r="M1104" s="94" t="str">
        <v>800m</v>
      </c>
      <c r="N1104" s="94">
        <v>35711</v>
      </c>
      <c r="O1104" s="94" t="str">
        <f t="shared" si="112"/>
        <v>Josh KERR800m</v>
      </c>
      <c r="P1104" s="2">
        <f t="shared" si="113"/>
        <v>1151</v>
      </c>
      <c r="Q1104" s="79">
        <f t="shared" si="114"/>
        <v>34</v>
      </c>
      <c r="R1104" s="79" t="str">
        <f t="shared" si="115"/>
        <v/>
      </c>
    </row>
    <row r="1105" spans="1:18" x14ac:dyDescent="0.2">
      <c r="A1105" t="s">
        <v>1204</v>
      </c>
      <c r="B1105" t="s">
        <v>3807</v>
      </c>
      <c r="C1105" t="s">
        <v>44</v>
      </c>
      <c r="D1105" s="5">
        <v>36208</v>
      </c>
      <c r="E1105">
        <v>981</v>
      </c>
      <c r="F1105" s="5">
        <v>44437</v>
      </c>
      <c r="G1105" s="2">
        <v>27</v>
      </c>
      <c r="H1105" s="2" t="str">
        <f t="shared" si="110"/>
        <v>Sam TALBOTdecathlon</v>
      </c>
      <c r="I1105" s="2">
        <f t="shared" si="111"/>
        <v>981</v>
      </c>
      <c r="J1105" s="136" cm="1">
        <f t="array" ref="J1105">MAX(IF($H$3:$H$4000=$H1105,$I$3:$I$4000))</f>
        <v>981</v>
      </c>
      <c r="K1105" s="2" t="str">
        <v>GBR</v>
      </c>
      <c r="L1105" t="str">
        <v>Guy LEARMONTH</v>
      </c>
      <c r="M1105" s="94" t="str">
        <v>800m</v>
      </c>
      <c r="N1105" s="94">
        <v>33714</v>
      </c>
      <c r="O1105" s="94" t="str">
        <f t="shared" si="112"/>
        <v>Guy LEARMONTH800m</v>
      </c>
      <c r="P1105" s="2">
        <f t="shared" si="113"/>
        <v>1118</v>
      </c>
      <c r="Q1105" s="79">
        <f t="shared" si="114"/>
        <v>66</v>
      </c>
      <c r="R1105" s="79" t="str">
        <f t="shared" si="115"/>
        <v/>
      </c>
    </row>
    <row r="1106" spans="1:18" x14ac:dyDescent="0.2">
      <c r="A1106" t="s">
        <v>1204</v>
      </c>
      <c r="B1106" t="s">
        <v>4555</v>
      </c>
      <c r="C1106" t="s">
        <v>44</v>
      </c>
      <c r="D1106" s="5">
        <v>33722</v>
      </c>
      <c r="E1106">
        <v>928</v>
      </c>
      <c r="F1106" s="5">
        <v>44437</v>
      </c>
      <c r="G1106" s="2">
        <v>41</v>
      </c>
      <c r="H1106" s="2" t="str">
        <f t="shared" si="110"/>
        <v>Charlie ROEdecathlon</v>
      </c>
      <c r="I1106" s="2">
        <f t="shared" si="111"/>
        <v>928</v>
      </c>
      <c r="J1106" s="136" cm="1">
        <f t="array" ref="J1106">MAX(IF($H$3:$H$4000=$H1106,$I$3:$I$4000))</f>
        <v>928</v>
      </c>
      <c r="K1106" s="2" t="str">
        <v>GBR</v>
      </c>
      <c r="L1106" t="str">
        <v>Nathan DOUGLAS</v>
      </c>
      <c r="M1106" s="94" t="str">
        <v>triple-jump</v>
      </c>
      <c r="N1106" s="94">
        <v>30289</v>
      </c>
      <c r="O1106" s="94" t="str">
        <f t="shared" si="112"/>
        <v>Nathan DOUGLAStriple-jump</v>
      </c>
      <c r="P1106" s="2">
        <f t="shared" si="113"/>
        <v>1052</v>
      </c>
      <c r="Q1106" s="79">
        <f t="shared" si="114"/>
        <v>51</v>
      </c>
      <c r="R1106" s="79" t="str">
        <f t="shared" si="115"/>
        <v/>
      </c>
    </row>
    <row r="1107" spans="1:18" x14ac:dyDescent="0.2">
      <c r="A1107" t="s">
        <v>1204</v>
      </c>
      <c r="B1107" t="s">
        <v>3885</v>
      </c>
      <c r="C1107" s="5" t="s">
        <v>33</v>
      </c>
      <c r="D1107" s="5">
        <v>36675</v>
      </c>
      <c r="E1107">
        <v>1038</v>
      </c>
      <c r="F1107" s="5">
        <v>44436</v>
      </c>
      <c r="G1107" s="2">
        <v>89</v>
      </c>
      <c r="H1107" s="2" t="str">
        <f t="shared" si="110"/>
        <v>Samuel CLARKE400mh</v>
      </c>
      <c r="I1107" s="2">
        <f t="shared" si="111"/>
        <v>1038</v>
      </c>
      <c r="J1107" s="136" cm="1">
        <f t="array" ref="J1107">MAX(IF($H$3:$H$4000=$H1107,$I$3:$I$4000))</f>
        <v>1038</v>
      </c>
      <c r="K1107" s="2" t="str">
        <v>GBR</v>
      </c>
      <c r="L1107" t="str">
        <v>Craig CHARLTON</v>
      </c>
      <c r="M1107" s="94" t="str">
        <v>shot-put</v>
      </c>
      <c r="N1107" s="94">
        <v>31843</v>
      </c>
      <c r="O1107" s="94" t="str">
        <f t="shared" si="112"/>
        <v>Craig CHARLTONshot-put</v>
      </c>
      <c r="P1107" s="2">
        <f t="shared" si="113"/>
        <v>907</v>
      </c>
      <c r="Q1107" s="79">
        <f t="shared" si="114"/>
        <v>116</v>
      </c>
      <c r="R1107" s="79" t="str">
        <f t="shared" si="115"/>
        <v/>
      </c>
    </row>
    <row r="1108" spans="1:18" x14ac:dyDescent="0.2">
      <c r="A1108" t="s">
        <v>1204</v>
      </c>
      <c r="B1108" t="s">
        <v>4478</v>
      </c>
      <c r="C1108" s="5" t="s">
        <v>35</v>
      </c>
      <c r="D1108" s="5">
        <v>36263</v>
      </c>
      <c r="E1108">
        <v>1064</v>
      </c>
      <c r="F1108" s="5">
        <v>44436</v>
      </c>
      <c r="G1108" s="2">
        <v>39</v>
      </c>
      <c r="H1108" s="2" t="str">
        <f t="shared" si="110"/>
        <v>Adam BROOKShigh-jump</v>
      </c>
      <c r="I1108" s="2">
        <f t="shared" si="111"/>
        <v>1064</v>
      </c>
      <c r="J1108" s="136" cm="1">
        <f t="array" ref="J1108">MAX(IF($H$3:$H$4000=$H1108,$I$3:$I$4000))</f>
        <v>1064</v>
      </c>
      <c r="K1108" s="2" t="str">
        <v>GBR</v>
      </c>
      <c r="L1108" t="str">
        <v>Harry HUGHES</v>
      </c>
      <c r="M1108" s="94" t="str">
        <v>javelin-throw</v>
      </c>
      <c r="N1108" s="94">
        <v>35699</v>
      </c>
      <c r="O1108" s="94" t="str">
        <f t="shared" si="112"/>
        <v>Harry HUGHESjavelin-throw</v>
      </c>
      <c r="P1108" s="2">
        <f t="shared" si="113"/>
        <v>1043</v>
      </c>
      <c r="Q1108" s="79">
        <f t="shared" si="114"/>
        <v>33</v>
      </c>
      <c r="R1108" s="79" t="str">
        <f t="shared" si="115"/>
        <v/>
      </c>
    </row>
    <row r="1109" spans="1:18" x14ac:dyDescent="0.2">
      <c r="A1109" t="s">
        <v>1204</v>
      </c>
      <c r="B1109" t="s">
        <v>4510</v>
      </c>
      <c r="C1109" s="5" t="s">
        <v>35</v>
      </c>
      <c r="D1109" s="6">
        <v>38288</v>
      </c>
      <c r="E1109">
        <v>1002</v>
      </c>
      <c r="F1109" s="5">
        <v>44436</v>
      </c>
      <c r="G1109" s="2">
        <v>79</v>
      </c>
      <c r="H1109" s="2" t="str">
        <f t="shared" si="110"/>
        <v>Luke BALLhigh-jump</v>
      </c>
      <c r="I1109" s="2">
        <f t="shared" si="111"/>
        <v>1002</v>
      </c>
      <c r="J1109" s="136" cm="1">
        <f t="array" ref="J1109">MAX(IF($H$3:$H$4000=$H1109,$I$3:$I$4000))</f>
        <v>1002</v>
      </c>
      <c r="K1109" s="2" t="str">
        <v>GBR</v>
      </c>
      <c r="L1109" t="str">
        <v>Max WHARTON</v>
      </c>
      <c r="M1109" s="94" t="str">
        <v>800m</v>
      </c>
      <c r="N1109" s="94">
        <v>35254</v>
      </c>
      <c r="O1109" s="94" t="str">
        <f t="shared" si="112"/>
        <v>Max WHARTON800m</v>
      </c>
      <c r="P1109" s="2">
        <f t="shared" si="113"/>
        <v>1106</v>
      </c>
      <c r="Q1109" s="79">
        <f t="shared" si="114"/>
        <v>80</v>
      </c>
      <c r="R1109" s="79" t="str">
        <f t="shared" si="115"/>
        <v/>
      </c>
    </row>
    <row r="1110" spans="1:18" x14ac:dyDescent="0.2">
      <c r="A1110" t="s">
        <v>1204</v>
      </c>
      <c r="B1110" t="s">
        <v>4120</v>
      </c>
      <c r="C1110" s="6" t="s">
        <v>40</v>
      </c>
      <c r="D1110" s="5">
        <v>31132</v>
      </c>
      <c r="E1110">
        <v>920</v>
      </c>
      <c r="F1110" s="5">
        <v>44436</v>
      </c>
      <c r="G1110" s="2">
        <v>76</v>
      </c>
      <c r="H1110" s="2" t="str">
        <f t="shared" si="110"/>
        <v>Mark PLOWMANdiscus-throw</v>
      </c>
      <c r="I1110" s="2">
        <f t="shared" si="111"/>
        <v>920</v>
      </c>
      <c r="J1110" s="136" cm="1">
        <f t="array" ref="J1110">MAX(IF($H$3:$H$4000=$H1110,$I$3:$I$4000))</f>
        <v>920</v>
      </c>
      <c r="K1110" s="2" t="str">
        <v>GBR</v>
      </c>
      <c r="L1110" t="str">
        <v>Seamus DERBYSHIRE</v>
      </c>
      <c r="M1110" s="94" t="str">
        <v>400mh</v>
      </c>
      <c r="N1110" s="94">
        <v>36552</v>
      </c>
      <c r="O1110" s="94" t="str">
        <f t="shared" si="112"/>
        <v>Seamus DERBYSHIRE400mh</v>
      </c>
      <c r="P1110" s="2">
        <f t="shared" si="113"/>
        <v>1049</v>
      </c>
      <c r="Q1110" s="79">
        <f t="shared" si="114"/>
        <v>91</v>
      </c>
      <c r="R1110" s="79" t="str">
        <f t="shared" si="115"/>
        <v/>
      </c>
    </row>
    <row r="1111" spans="1:18" x14ac:dyDescent="0.2">
      <c r="A1111" t="s">
        <v>1204</v>
      </c>
      <c r="B1111" t="s">
        <v>4211</v>
      </c>
      <c r="C1111" s="5" t="s">
        <v>42</v>
      </c>
      <c r="D1111" s="5">
        <v>33939</v>
      </c>
      <c r="E1111">
        <v>1001</v>
      </c>
      <c r="F1111" s="5">
        <v>44436</v>
      </c>
      <c r="G1111" s="2">
        <v>24</v>
      </c>
      <c r="H1111" s="2" t="str">
        <f t="shared" si="110"/>
        <v>Najee FOXhammer-throw</v>
      </c>
      <c r="I1111" s="2">
        <f t="shared" si="111"/>
        <v>1001</v>
      </c>
      <c r="J1111" s="136" cm="1">
        <f t="array" ref="J1111">MAX(IF($H$3:$H$4000=$H1111,$I$3:$I$4000))</f>
        <v>1001</v>
      </c>
      <c r="K1111" s="2" t="str">
        <v>GBR</v>
      </c>
      <c r="L1111" t="str">
        <v>Adam PHILLIPS</v>
      </c>
      <c r="M1111" s="94" t="str">
        <v>discus-throw</v>
      </c>
      <c r="N1111" s="94">
        <v>44581</v>
      </c>
      <c r="O1111" s="94" t="str">
        <f t="shared" si="112"/>
        <v>Adam PHILLIPSdiscus-throw</v>
      </c>
      <c r="P1111" s="2">
        <f t="shared" si="113"/>
        <v>933</v>
      </c>
      <c r="Q1111" s="79">
        <f t="shared" si="114"/>
        <v>78</v>
      </c>
      <c r="R1111" s="79" t="str">
        <f t="shared" si="115"/>
        <v/>
      </c>
    </row>
    <row r="1112" spans="1:18" x14ac:dyDescent="0.2">
      <c r="A1112" t="s">
        <v>1204</v>
      </c>
      <c r="B1112" t="s">
        <v>4236</v>
      </c>
      <c r="C1112" s="5" t="s">
        <v>42</v>
      </c>
      <c r="D1112" s="5">
        <v>29693</v>
      </c>
      <c r="E1112">
        <v>909</v>
      </c>
      <c r="F1112" s="5">
        <v>44436</v>
      </c>
      <c r="G1112" s="2">
        <v>59</v>
      </c>
      <c r="H1112" s="2" t="str">
        <f t="shared" si="110"/>
        <v>Andrew FROSThammer-throw</v>
      </c>
      <c r="I1112" s="2">
        <f t="shared" si="111"/>
        <v>909</v>
      </c>
      <c r="J1112" s="136" cm="1">
        <f t="array" ref="J1112">MAX(IF($H$3:$H$4000=$H1112,$I$3:$I$4000))</f>
        <v>909</v>
      </c>
      <c r="K1112" s="2" t="str">
        <v>GBR</v>
      </c>
      <c r="L1112" t="str">
        <v>George EVANS</v>
      </c>
      <c r="M1112" s="94" t="str">
        <v>discus-throw</v>
      </c>
      <c r="N1112" s="94">
        <v>35816</v>
      </c>
      <c r="O1112" s="94" t="str">
        <f t="shared" si="112"/>
        <v>George EVANSdiscus-throw</v>
      </c>
      <c r="P1112" s="2">
        <f t="shared" si="113"/>
        <v>970</v>
      </c>
      <c r="Q1112" s="79">
        <f t="shared" si="114"/>
        <v>56</v>
      </c>
      <c r="R1112" s="79" t="str">
        <f t="shared" si="115"/>
        <v/>
      </c>
    </row>
    <row r="1113" spans="1:18" x14ac:dyDescent="0.2">
      <c r="A1113" t="s">
        <v>1204</v>
      </c>
      <c r="B1113" t="s">
        <v>4241</v>
      </c>
      <c r="C1113" s="5" t="s">
        <v>42</v>
      </c>
      <c r="D1113" s="5">
        <v>32819</v>
      </c>
      <c r="E1113">
        <v>887</v>
      </c>
      <c r="F1113" s="5">
        <v>44436</v>
      </c>
      <c r="G1113" s="2">
        <v>69</v>
      </c>
      <c r="H1113" s="2" t="str">
        <f t="shared" si="110"/>
        <v>Alex WARNERhammer-throw</v>
      </c>
      <c r="I1113" s="2">
        <f t="shared" si="111"/>
        <v>887</v>
      </c>
      <c r="J1113" s="136" cm="1">
        <f t="array" ref="J1113">MAX(IF($H$3:$H$4000=$H1113,$I$3:$I$4000))</f>
        <v>887</v>
      </c>
      <c r="K1113" s="2" t="str">
        <v>GBR</v>
      </c>
      <c r="L1113" t="str">
        <v>George EVANS</v>
      </c>
      <c r="M1113" s="94" t="str">
        <v>shot-put</v>
      </c>
      <c r="N1113" s="94">
        <v>35816</v>
      </c>
      <c r="O1113" s="94" t="str">
        <f t="shared" si="112"/>
        <v>George EVANSshot-put</v>
      </c>
      <c r="P1113" s="2">
        <f t="shared" si="113"/>
        <v>976</v>
      </c>
      <c r="Q1113" s="79">
        <f t="shared" si="114"/>
        <v>51</v>
      </c>
      <c r="R1113" s="79" t="str">
        <f t="shared" si="115"/>
        <v/>
      </c>
    </row>
    <row r="1114" spans="1:18" x14ac:dyDescent="0.2">
      <c r="A1114" t="s">
        <v>1204</v>
      </c>
      <c r="B1114" t="s">
        <v>4254</v>
      </c>
      <c r="C1114" s="5" t="s">
        <v>42</v>
      </c>
      <c r="D1114" s="5">
        <v>35247</v>
      </c>
      <c r="E1114">
        <v>861</v>
      </c>
      <c r="F1114" s="5">
        <v>44436</v>
      </c>
      <c r="G1114" s="2">
        <v>85</v>
      </c>
      <c r="H1114" s="2" t="str">
        <f t="shared" si="110"/>
        <v>James HAMBLINhammer-throw</v>
      </c>
      <c r="I1114" s="2">
        <f t="shared" si="111"/>
        <v>861</v>
      </c>
      <c r="J1114" s="136" cm="1">
        <f t="array" ref="J1114">MAX(IF($H$3:$H$4000=$H1114,$I$3:$I$4000))</f>
        <v>861</v>
      </c>
      <c r="K1114" s="2" t="str">
        <v>GBR</v>
      </c>
      <c r="L1114" t="str">
        <v>Chijindu UJAH</v>
      </c>
      <c r="M1114" s="94" t="str">
        <v>200m</v>
      </c>
      <c r="N1114" s="94">
        <v>34398</v>
      </c>
      <c r="O1114" s="94" t="str">
        <f t="shared" si="112"/>
        <v>Chijindu UJAH200m</v>
      </c>
      <c r="P1114" s="2">
        <f t="shared" si="113"/>
        <v>1094</v>
      </c>
      <c r="Q1114" s="79">
        <f t="shared" si="114"/>
        <v>99</v>
      </c>
      <c r="R1114" s="79" t="str">
        <f t="shared" si="115"/>
        <v/>
      </c>
    </row>
    <row r="1115" spans="1:18" x14ac:dyDescent="0.2">
      <c r="A1115" t="s">
        <v>1204</v>
      </c>
      <c r="B1115" t="s">
        <v>4255</v>
      </c>
      <c r="C1115" s="5" t="s">
        <v>42</v>
      </c>
      <c r="D1115" s="5">
        <v>31695</v>
      </c>
      <c r="E1115">
        <v>854</v>
      </c>
      <c r="F1115" s="5">
        <v>44436</v>
      </c>
      <c r="G1115" s="2">
        <v>89</v>
      </c>
      <c r="H1115" s="2" t="str">
        <f t="shared" si="110"/>
        <v>Michael BOMBAhammer-throw</v>
      </c>
      <c r="I1115" s="2">
        <f t="shared" si="111"/>
        <v>854</v>
      </c>
      <c r="J1115" s="136" cm="1">
        <f t="array" ref="J1115">MAX(IF($H$3:$H$4000=$H1115,$I$3:$I$4000))</f>
        <v>854</v>
      </c>
      <c r="K1115" s="2" t="str">
        <v>GBR</v>
      </c>
      <c r="L1115" t="str">
        <v>Charles DOBSON</v>
      </c>
      <c r="M1115" s="94" t="str">
        <v>400m</v>
      </c>
      <c r="N1115" s="94">
        <v>36453</v>
      </c>
      <c r="O1115" s="94" t="str">
        <f t="shared" si="112"/>
        <v>Charles DOBSON400m</v>
      </c>
      <c r="P1115" s="2">
        <f t="shared" si="113"/>
        <v>1145</v>
      </c>
      <c r="Q1115" s="79">
        <f t="shared" si="114"/>
        <v>23</v>
      </c>
      <c r="R1115" s="79" t="str">
        <f t="shared" si="115"/>
        <v/>
      </c>
    </row>
    <row r="1116" spans="1:18" x14ac:dyDescent="0.2">
      <c r="A1116" t="s">
        <v>1204</v>
      </c>
      <c r="B1116" t="s">
        <v>3499</v>
      </c>
      <c r="C1116" s="5" t="s">
        <v>27</v>
      </c>
      <c r="D1116" s="6">
        <v>37058</v>
      </c>
      <c r="E1116">
        <v>1085</v>
      </c>
      <c r="F1116" s="5">
        <v>44432</v>
      </c>
      <c r="G1116" s="2">
        <v>97</v>
      </c>
      <c r="H1116" s="2" t="str">
        <f t="shared" si="110"/>
        <v>Thomas KEEN800m</v>
      </c>
      <c r="I1116" s="2">
        <f t="shared" si="111"/>
        <v>1085</v>
      </c>
      <c r="J1116" s="136" cm="1">
        <f t="array" ref="J1116">MAX(IF($H$3:$H$4000=$H1116,$I$3:$I$4000))</f>
        <v>1085</v>
      </c>
      <c r="K1116" s="2" t="str">
        <v>GBR</v>
      </c>
      <c r="L1116" t="str">
        <v>Jacob FINCHAM-DUKES</v>
      </c>
      <c r="M1116" s="94" t="str">
        <v>long-jump</v>
      </c>
      <c r="N1116" s="94">
        <v>35442</v>
      </c>
      <c r="O1116" s="94" t="str">
        <f t="shared" si="112"/>
        <v>Jacob FINCHAM-DUKESlong-jump</v>
      </c>
      <c r="P1116" s="2">
        <f t="shared" si="113"/>
        <v>1066</v>
      </c>
      <c r="Q1116" s="79">
        <f t="shared" si="114"/>
        <v>80</v>
      </c>
      <c r="R1116" s="79" t="str">
        <f t="shared" si="115"/>
        <v/>
      </c>
    </row>
    <row r="1117" spans="1:18" x14ac:dyDescent="0.2">
      <c r="A1117" t="s">
        <v>1204</v>
      </c>
      <c r="B1117" t="s">
        <v>3289</v>
      </c>
      <c r="C1117" s="6" t="s">
        <v>2</v>
      </c>
      <c r="D1117" s="5">
        <v>35397</v>
      </c>
      <c r="E1117">
        <v>1152</v>
      </c>
      <c r="F1117" s="5">
        <v>44430</v>
      </c>
      <c r="G1117" s="2">
        <v>37</v>
      </c>
      <c r="H1117" s="2" t="str">
        <f t="shared" si="110"/>
        <v>Tommy RAMDHAN100m</v>
      </c>
      <c r="I1117" s="2">
        <f t="shared" si="111"/>
        <v>1152</v>
      </c>
      <c r="J1117" s="136" cm="1">
        <f t="array" ref="J1117">MAX(IF($H$3:$H$4000=$H1117,$I$3:$I$4000))</f>
        <v>1152</v>
      </c>
      <c r="K1117" s="2" t="str">
        <v>GBR</v>
      </c>
      <c r="L1117" t="str">
        <v>Sam BRERETON</v>
      </c>
      <c r="M1117" s="94" t="str">
        <v>high-jump</v>
      </c>
      <c r="N1117" s="94">
        <v>37521</v>
      </c>
      <c r="O1117" s="94" t="str">
        <f t="shared" si="112"/>
        <v>Sam BRERETONhigh-jump</v>
      </c>
      <c r="P1117" s="2">
        <f t="shared" si="113"/>
        <v>1064</v>
      </c>
      <c r="Q1117" s="79">
        <f t="shared" si="114"/>
        <v>40</v>
      </c>
      <c r="R1117" s="79" t="str">
        <f t="shared" si="115"/>
        <v/>
      </c>
    </row>
    <row r="1118" spans="1:18" x14ac:dyDescent="0.2">
      <c r="A1118" t="s">
        <v>1204</v>
      </c>
      <c r="B1118" t="s">
        <v>3844</v>
      </c>
      <c r="C1118" t="s">
        <v>33</v>
      </c>
      <c r="D1118" s="5">
        <v>36088</v>
      </c>
      <c r="E1118">
        <v>1098</v>
      </c>
      <c r="F1118" s="5">
        <v>44429</v>
      </c>
      <c r="G1118" s="2">
        <v>38</v>
      </c>
      <c r="H1118" s="2" t="str">
        <f t="shared" si="110"/>
        <v>Tyri DONOVAN400mh</v>
      </c>
      <c r="I1118" s="2">
        <f t="shared" si="111"/>
        <v>1098</v>
      </c>
      <c r="J1118" s="136" cm="1">
        <f t="array" ref="J1118">MAX(IF($H$3:$H$4000=$H1118,$I$3:$I$4000))</f>
        <v>1098</v>
      </c>
      <c r="K1118" s="2" t="str">
        <v>GBR</v>
      </c>
      <c r="L1118" t="str">
        <v>Ruben BANKS</v>
      </c>
      <c r="M1118" s="94" t="str">
        <v>hammer-throw</v>
      </c>
      <c r="N1118" s="94">
        <v>37212</v>
      </c>
      <c r="O1118" s="94" t="str">
        <f t="shared" si="112"/>
        <v>Ruben BANKShammer-throw</v>
      </c>
      <c r="P1118" s="2">
        <f t="shared" si="113"/>
        <v>999</v>
      </c>
      <c r="Q1118" s="79">
        <f t="shared" si="114"/>
        <v>29</v>
      </c>
      <c r="R1118" s="79" t="str">
        <f t="shared" si="115"/>
        <v/>
      </c>
    </row>
    <row r="1119" spans="1:18" x14ac:dyDescent="0.2">
      <c r="A1119" t="s">
        <v>1204</v>
      </c>
      <c r="B1119" t="s">
        <v>3445</v>
      </c>
      <c r="C1119" s="5" t="s">
        <v>27</v>
      </c>
      <c r="D1119" s="6">
        <v>36198</v>
      </c>
      <c r="E1119">
        <v>1174</v>
      </c>
      <c r="F1119" s="5">
        <v>44427</v>
      </c>
      <c r="G1119" s="2">
        <v>25</v>
      </c>
      <c r="H1119" s="2" t="str">
        <f t="shared" si="110"/>
        <v>Thomas RANDOLPH800m</v>
      </c>
      <c r="I1119" s="2">
        <f t="shared" si="111"/>
        <v>1174</v>
      </c>
      <c r="J1119" s="136" cm="1">
        <f t="array" ref="J1119">MAX(IF($H$3:$H$4000=$H1119,$I$3:$I$4000))</f>
        <v>1174</v>
      </c>
      <c r="K1119" s="2" t="str">
        <v>GBR</v>
      </c>
      <c r="L1119" t="str">
        <v>Adam FOGG</v>
      </c>
      <c r="M1119" s="94" t="str">
        <v>1500m</v>
      </c>
      <c r="N1119" s="94">
        <v>36187</v>
      </c>
      <c r="O1119" s="94" t="str">
        <f t="shared" si="112"/>
        <v>Adam FOGG1500m</v>
      </c>
      <c r="P1119" s="2">
        <f t="shared" si="113"/>
        <v>1123</v>
      </c>
      <c r="Q1119" s="79">
        <f t="shared" si="114"/>
        <v>55</v>
      </c>
      <c r="R1119" s="79" t="str">
        <f t="shared" si="115"/>
        <v/>
      </c>
    </row>
    <row r="1120" spans="1:18" x14ac:dyDescent="0.2">
      <c r="A1120" t="s">
        <v>1204</v>
      </c>
      <c r="B1120" t="s">
        <v>3333</v>
      </c>
      <c r="C1120" s="5" t="s">
        <v>2</v>
      </c>
      <c r="D1120" s="5">
        <v>37563</v>
      </c>
      <c r="E1120">
        <v>1108</v>
      </c>
      <c r="F1120" s="5">
        <v>44426</v>
      </c>
      <c r="G1120" s="2">
        <v>90</v>
      </c>
      <c r="H1120" s="2" t="str">
        <f t="shared" si="110"/>
        <v>Joel PASCALL-MENZIE100m</v>
      </c>
      <c r="I1120" s="2">
        <f t="shared" si="111"/>
        <v>1108</v>
      </c>
      <c r="J1120" s="136" cm="1">
        <f t="array" ref="J1120">MAX(IF($H$3:$H$4000=$H1120,$I$3:$I$4000))</f>
        <v>1108</v>
      </c>
      <c r="K1120" s="2" t="str">
        <v>GBR</v>
      </c>
      <c r="L1120" t="str">
        <v>Haran DUNDERDALE</v>
      </c>
      <c r="M1120" s="94" t="str">
        <v>3000msc</v>
      </c>
      <c r="N1120" s="94">
        <v>35181</v>
      </c>
      <c r="O1120" s="94" t="str">
        <f t="shared" si="112"/>
        <v>Haran DUNDERDALE3000msc</v>
      </c>
      <c r="P1120" s="2">
        <f t="shared" si="113"/>
        <v>1028</v>
      </c>
      <c r="Q1120" s="79">
        <f t="shared" si="114"/>
        <v>96</v>
      </c>
      <c r="R1120" s="79" t="str">
        <f t="shared" si="115"/>
        <v/>
      </c>
    </row>
    <row r="1121" spans="1:18" x14ac:dyDescent="0.2">
      <c r="A1121" t="s">
        <v>1204</v>
      </c>
      <c r="B1121" t="s">
        <v>3411</v>
      </c>
      <c r="C1121" s="5" t="s">
        <v>26</v>
      </c>
      <c r="D1121" s="5">
        <v>33655</v>
      </c>
      <c r="E1121">
        <v>1115</v>
      </c>
      <c r="F1121" s="5">
        <v>44426</v>
      </c>
      <c r="G1121" s="2">
        <v>59</v>
      </c>
      <c r="H1121" s="2" t="str">
        <f t="shared" si="110"/>
        <v>Efekemo OKORO400m</v>
      </c>
      <c r="I1121" s="2">
        <f t="shared" si="111"/>
        <v>1115</v>
      </c>
      <c r="J1121" s="136" cm="1">
        <f t="array" ref="J1121">MAX(IF($H$3:$H$4000=$H1121,$I$3:$I$4000))</f>
        <v>1115</v>
      </c>
      <c r="K1121" s="2" t="str">
        <v>GBR</v>
      </c>
      <c r="L1121" t="str">
        <v>Zharnel HUGHES</v>
      </c>
      <c r="M1121" s="94" t="str">
        <v>200m</v>
      </c>
      <c r="N1121" s="94">
        <v>34893</v>
      </c>
      <c r="O1121" s="94" t="str">
        <f t="shared" si="112"/>
        <v>Zharnel HUGHES200m</v>
      </c>
      <c r="P1121" s="2">
        <f t="shared" si="113"/>
        <v>1198</v>
      </c>
      <c r="Q1121" s="79">
        <f t="shared" si="114"/>
        <v>9</v>
      </c>
      <c r="R1121" s="79" t="str">
        <f t="shared" si="115"/>
        <v/>
      </c>
    </row>
    <row r="1122" spans="1:18" x14ac:dyDescent="0.2">
      <c r="A1122" t="s">
        <v>1204</v>
      </c>
      <c r="B1122" t="s">
        <v>3573</v>
      </c>
      <c r="C1122" s="5" t="s">
        <v>34</v>
      </c>
      <c r="D1122" s="5">
        <v>35851</v>
      </c>
      <c r="E1122">
        <v>1109</v>
      </c>
      <c r="F1122" s="5">
        <v>44426</v>
      </c>
      <c r="G1122" s="2">
        <v>33</v>
      </c>
      <c r="H1122" s="2" t="str">
        <f t="shared" si="110"/>
        <v>William BATTERSHILL3000msc</v>
      </c>
      <c r="I1122" s="2">
        <f t="shared" si="111"/>
        <v>1109</v>
      </c>
      <c r="J1122" s="136" cm="1">
        <f t="array" ref="J1122">MAX(IF($H$3:$H$4000=$H1122,$I$3:$I$4000))</f>
        <v>1109</v>
      </c>
      <c r="K1122" s="2" t="str">
        <v>GBR</v>
      </c>
      <c r="L1122" t="str">
        <v>Michael OHIOZE</v>
      </c>
      <c r="M1122" s="94" t="str">
        <v>400m</v>
      </c>
      <c r="N1122" s="94">
        <v>34736</v>
      </c>
      <c r="O1122" s="94" t="str">
        <f t="shared" si="112"/>
        <v>Michael OHIOZE400m</v>
      </c>
      <c r="P1122" s="2">
        <f t="shared" si="113"/>
        <v>1091</v>
      </c>
      <c r="Q1122" s="79">
        <f t="shared" si="114"/>
        <v>110</v>
      </c>
      <c r="R1122" s="79" t="str">
        <f t="shared" si="115"/>
        <v/>
      </c>
    </row>
    <row r="1123" spans="1:18" x14ac:dyDescent="0.2">
      <c r="A1123" t="s">
        <v>1204</v>
      </c>
      <c r="B1123" t="s">
        <v>3589</v>
      </c>
      <c r="C1123" t="s">
        <v>34</v>
      </c>
      <c r="D1123" s="5">
        <v>32933</v>
      </c>
      <c r="E1123">
        <v>1075</v>
      </c>
      <c r="F1123" s="5">
        <v>44426</v>
      </c>
      <c r="G1123" s="2">
        <v>52</v>
      </c>
      <c r="H1123" s="2" t="str">
        <f t="shared" si="110"/>
        <v>Chris PERRY3000msc</v>
      </c>
      <c r="I1123" s="2">
        <f t="shared" si="111"/>
        <v>1075</v>
      </c>
      <c r="J1123" s="136" cm="1">
        <f t="array" ref="J1123">MAX(IF($H$3:$H$4000=$H1123,$I$3:$I$4000))</f>
        <v>1075</v>
      </c>
      <c r="K1123" s="2" t="str">
        <v>GBR</v>
      </c>
      <c r="L1123" t="str">
        <v>James YOUNG</v>
      </c>
      <c r="M1123" s="94" t="str">
        <v>1500m</v>
      </c>
      <c r="N1123" s="94">
        <v>35793</v>
      </c>
      <c r="O1123" s="94" t="str">
        <f t="shared" si="112"/>
        <v>James YOUNG1500m</v>
      </c>
      <c r="P1123" s="2">
        <f t="shared" si="113"/>
        <v>1137</v>
      </c>
      <c r="Q1123" s="79">
        <f t="shared" si="114"/>
        <v>41</v>
      </c>
      <c r="R1123" s="79" t="str">
        <f t="shared" si="115"/>
        <v/>
      </c>
    </row>
    <row r="1124" spans="1:18" x14ac:dyDescent="0.2">
      <c r="A1124" t="s">
        <v>1204</v>
      </c>
      <c r="B1124" t="s">
        <v>3602</v>
      </c>
      <c r="C1124" s="5" t="s">
        <v>34</v>
      </c>
      <c r="D1124" s="5">
        <v>33268</v>
      </c>
      <c r="E1124">
        <v>1037</v>
      </c>
      <c r="F1124" s="5">
        <v>44426</v>
      </c>
      <c r="G1124" s="2">
        <v>69</v>
      </c>
      <c r="H1124" s="2" t="str">
        <f t="shared" si="110"/>
        <v>Adam KIRK-SMITH3000msc</v>
      </c>
      <c r="I1124" s="2">
        <f t="shared" si="111"/>
        <v>1037</v>
      </c>
      <c r="J1124" s="136" cm="1">
        <f t="array" ref="J1124">MAX(IF($H$3:$H$4000=$H1124,$I$3:$I$4000))</f>
        <v>1037</v>
      </c>
      <c r="K1124" s="2" t="str">
        <v>GBR</v>
      </c>
      <c r="L1124" t="str">
        <v>Euan MAKEPEACE</v>
      </c>
      <c r="M1124" s="94" t="str">
        <v>1500m</v>
      </c>
      <c r="N1124" s="94">
        <v>35581</v>
      </c>
      <c r="O1124" s="94" t="str">
        <f t="shared" si="112"/>
        <v>Euan MAKEPEACE1500m</v>
      </c>
      <c r="P1124" s="2">
        <f t="shared" si="113"/>
        <v>1103</v>
      </c>
      <c r="Q1124" s="79">
        <f t="shared" si="114"/>
        <v>84</v>
      </c>
      <c r="R1124" s="79" t="str">
        <f t="shared" si="115"/>
        <v/>
      </c>
    </row>
    <row r="1125" spans="1:18" x14ac:dyDescent="0.2">
      <c r="A1125" t="s">
        <v>1204</v>
      </c>
      <c r="B1125" t="s">
        <v>3769</v>
      </c>
      <c r="C1125" s="5" t="s">
        <v>31</v>
      </c>
      <c r="D1125" s="5">
        <v>35338</v>
      </c>
      <c r="E1125">
        <v>1096</v>
      </c>
      <c r="F1125" s="5">
        <v>44426</v>
      </c>
      <c r="G1125" s="2">
        <v>38</v>
      </c>
      <c r="H1125" s="2" t="str">
        <f t="shared" si="110"/>
        <v>Miguel PERERA110mh</v>
      </c>
      <c r="I1125" s="2">
        <f t="shared" si="111"/>
        <v>1096</v>
      </c>
      <c r="J1125" s="136" cm="1">
        <f t="array" ref="J1125">MAX(IF($H$3:$H$4000=$H1125,$I$3:$I$4000))</f>
        <v>1096</v>
      </c>
      <c r="K1125" s="2" t="str">
        <v>GBR</v>
      </c>
      <c r="L1125" t="str">
        <v>George ARMSTRONG</v>
      </c>
      <c r="M1125" s="94" t="str">
        <v>discus-throw</v>
      </c>
      <c r="N1125" s="94">
        <v>35772</v>
      </c>
      <c r="O1125" s="94" t="str">
        <f t="shared" si="112"/>
        <v>George ARMSTRONGdiscus-throw</v>
      </c>
      <c r="P1125" s="2">
        <f t="shared" si="113"/>
        <v>1048</v>
      </c>
      <c r="Q1125" s="79">
        <f t="shared" si="114"/>
        <v>26</v>
      </c>
      <c r="R1125" s="79" t="str">
        <f t="shared" si="115"/>
        <v/>
      </c>
    </row>
    <row r="1126" spans="1:18" x14ac:dyDescent="0.2">
      <c r="A1126" t="s">
        <v>1204</v>
      </c>
      <c r="B1126" t="s">
        <v>4161</v>
      </c>
      <c r="C1126" s="5" t="s">
        <v>39</v>
      </c>
      <c r="D1126" s="5">
        <v>35687</v>
      </c>
      <c r="E1126">
        <v>969</v>
      </c>
      <c r="F1126" s="5">
        <v>44426</v>
      </c>
      <c r="G1126" s="2">
        <v>46</v>
      </c>
      <c r="H1126" s="2" t="str">
        <f t="shared" si="110"/>
        <v>Patrick SWANshot-put</v>
      </c>
      <c r="I1126" s="2">
        <f t="shared" si="111"/>
        <v>969</v>
      </c>
      <c r="J1126" s="136" cm="1">
        <f t="array" ref="J1126">MAX(IF($H$3:$H$4000=$H1126,$I$3:$I$4000))</f>
        <v>969</v>
      </c>
      <c r="K1126" s="2" t="str">
        <v>GBR</v>
      </c>
      <c r="L1126" t="str">
        <v>James TOMLINSON</v>
      </c>
      <c r="M1126" s="94" t="str">
        <v>discus-throw</v>
      </c>
      <c r="N1126" s="94">
        <v>36536</v>
      </c>
      <c r="O1126" s="94" t="str">
        <f t="shared" si="112"/>
        <v>James TOMLINSONdiscus-throw</v>
      </c>
      <c r="P1126" s="2">
        <f t="shared" si="113"/>
        <v>979</v>
      </c>
      <c r="Q1126" s="79">
        <f t="shared" si="114"/>
        <v>52</v>
      </c>
      <c r="R1126" s="79" t="str">
        <f t="shared" si="115"/>
        <v/>
      </c>
    </row>
    <row r="1127" spans="1:18" x14ac:dyDescent="0.2">
      <c r="A1127" t="s">
        <v>1204</v>
      </c>
      <c r="B1127" t="s">
        <v>4219</v>
      </c>
      <c r="C1127" s="5" t="s">
        <v>42</v>
      </c>
      <c r="D1127" s="5">
        <v>35460</v>
      </c>
      <c r="E1127">
        <v>962</v>
      </c>
      <c r="F1127" s="5">
        <v>44426</v>
      </c>
      <c r="G1127" s="2">
        <v>39</v>
      </c>
      <c r="H1127" s="2" t="str">
        <f t="shared" si="110"/>
        <v>Jack PAGEThammer-throw</v>
      </c>
      <c r="I1127" s="2">
        <f t="shared" si="111"/>
        <v>962</v>
      </c>
      <c r="J1127" s="136" cm="1">
        <f t="array" ref="J1127">MAX(IF($H$3:$H$4000=$H1127,$I$3:$I$4000))</f>
        <v>962</v>
      </c>
      <c r="K1127" s="2" t="str">
        <v>GBR</v>
      </c>
      <c r="L1127" t="str">
        <v>Dan FLEMMING</v>
      </c>
      <c r="M1127" s="94" t="str">
        <v>discus-throw</v>
      </c>
      <c r="N1127" s="94">
        <v>0</v>
      </c>
      <c r="O1127" s="94" t="str">
        <f t="shared" si="112"/>
        <v>Dan FLEMMINGdiscus-throw</v>
      </c>
      <c r="P1127" s="2">
        <f t="shared" si="113"/>
        <v>916</v>
      </c>
      <c r="Q1127" s="79">
        <f t="shared" si="114"/>
        <v>93</v>
      </c>
      <c r="R1127" s="79" t="str">
        <f t="shared" si="115"/>
        <v/>
      </c>
    </row>
    <row r="1128" spans="1:18" x14ac:dyDescent="0.2">
      <c r="A1128" t="s">
        <v>1204</v>
      </c>
      <c r="B1128" t="s">
        <v>3278</v>
      </c>
      <c r="C1128" s="5" t="s">
        <v>25</v>
      </c>
      <c r="D1128" s="5">
        <v>35124</v>
      </c>
      <c r="E1128">
        <v>1174</v>
      </c>
      <c r="F1128" s="5">
        <v>44423</v>
      </c>
      <c r="G1128" s="2">
        <v>21</v>
      </c>
      <c r="H1128" s="2" t="str">
        <f t="shared" si="110"/>
        <v>Reece PRESCOD200m</v>
      </c>
      <c r="I1128" s="2">
        <f t="shared" si="111"/>
        <v>1174</v>
      </c>
      <c r="J1128" s="136" cm="1">
        <f t="array" ref="J1128">MAX(IF($H$3:$H$4000=$H1128,$I$3:$I$4000))</f>
        <v>1174</v>
      </c>
      <c r="K1128" s="2" t="str">
        <v>GBR</v>
      </c>
      <c r="L1128" t="str">
        <v>Tom HEWSON</v>
      </c>
      <c r="M1128" s="94" t="str">
        <v>javelin-throw</v>
      </c>
      <c r="N1128" s="94">
        <v>36793</v>
      </c>
      <c r="O1128" s="94" t="str">
        <f t="shared" si="112"/>
        <v>Tom HEWSONjavelin-throw</v>
      </c>
      <c r="P1128" s="2">
        <f t="shared" si="113"/>
        <v>949</v>
      </c>
      <c r="Q1128" s="79">
        <f t="shared" si="114"/>
        <v>95</v>
      </c>
      <c r="R1128" s="79" t="str">
        <f t="shared" si="115"/>
        <v/>
      </c>
    </row>
    <row r="1129" spans="1:18" x14ac:dyDescent="0.2">
      <c r="A1129" t="s">
        <v>1204</v>
      </c>
      <c r="B1129" t="s">
        <v>3452</v>
      </c>
      <c r="C1129" t="s">
        <v>27</v>
      </c>
      <c r="D1129" s="5">
        <v>37240</v>
      </c>
      <c r="E1129">
        <v>1152</v>
      </c>
      <c r="F1129" s="5">
        <v>44423</v>
      </c>
      <c r="G1129" s="2">
        <v>33</v>
      </c>
      <c r="H1129" s="2" t="str">
        <f t="shared" si="110"/>
        <v>Ben PATTISON800m</v>
      </c>
      <c r="I1129" s="2">
        <f t="shared" si="111"/>
        <v>1152</v>
      </c>
      <c r="J1129" s="136" cm="1">
        <f t="array" ref="J1129">MAX(IF($H$3:$H$4000=$H1129,$I$3:$I$4000))</f>
        <v>1152</v>
      </c>
      <c r="K1129" s="2" t="str">
        <v>GBR</v>
      </c>
      <c r="L1129" t="str">
        <v>Ciaran WRIGHT</v>
      </c>
      <c r="M1129" s="94" t="str">
        <v>hammer-throw</v>
      </c>
      <c r="N1129" s="94">
        <v>35325</v>
      </c>
      <c r="O1129" s="94" t="str">
        <f t="shared" si="112"/>
        <v>Ciaran WRIGHThammer-throw</v>
      </c>
      <c r="P1129" s="2">
        <f t="shared" si="113"/>
        <v>990</v>
      </c>
      <c r="Q1129" s="79">
        <f t="shared" si="114"/>
        <v>33</v>
      </c>
      <c r="R1129" s="79" t="str">
        <f t="shared" si="115"/>
        <v/>
      </c>
    </row>
    <row r="1130" spans="1:18" x14ac:dyDescent="0.2">
      <c r="A1130" t="s">
        <v>1204</v>
      </c>
      <c r="B1130" t="s">
        <v>3928</v>
      </c>
      <c r="C1130" s="6" t="s">
        <v>37</v>
      </c>
      <c r="D1130" s="5">
        <v>36644</v>
      </c>
      <c r="E1130">
        <v>1086</v>
      </c>
      <c r="F1130" s="5">
        <v>44423</v>
      </c>
      <c r="G1130" s="2">
        <v>58</v>
      </c>
      <c r="H1130" s="2" t="str">
        <f t="shared" si="110"/>
        <v>Alessandro SCHENINIlong-jump</v>
      </c>
      <c r="I1130" s="2">
        <f t="shared" si="111"/>
        <v>1086</v>
      </c>
      <c r="J1130" s="136" cm="1">
        <f t="array" ref="J1130">MAX(IF($H$3:$H$4000=$H1130,$I$3:$I$4000))</f>
        <v>1086</v>
      </c>
      <c r="K1130" s="2" t="str">
        <v>GBR</v>
      </c>
      <c r="L1130" t="str">
        <v>Daniel IGBOKWE</v>
      </c>
      <c r="M1130" s="94" t="str">
        <v>triple-jump</v>
      </c>
      <c r="N1130" s="94">
        <v>35974</v>
      </c>
      <c r="O1130" s="94" t="str">
        <f t="shared" si="112"/>
        <v>Daniel IGBOKWEtriple-jump</v>
      </c>
      <c r="P1130" s="2">
        <f t="shared" si="113"/>
        <v>1028</v>
      </c>
      <c r="Q1130" s="79">
        <f t="shared" si="114"/>
        <v>85</v>
      </c>
      <c r="R1130" s="79" t="str">
        <f t="shared" si="115"/>
        <v/>
      </c>
    </row>
    <row r="1131" spans="1:18" x14ac:dyDescent="0.2">
      <c r="A1131" t="s">
        <v>1204</v>
      </c>
      <c r="B1131" t="s">
        <v>4465</v>
      </c>
      <c r="C1131" s="5" t="s">
        <v>35</v>
      </c>
      <c r="D1131" s="5">
        <v>33433</v>
      </c>
      <c r="E1131">
        <v>1117</v>
      </c>
      <c r="F1131" s="5">
        <v>44423</v>
      </c>
      <c r="G1131" s="2">
        <v>21</v>
      </c>
      <c r="H1131" s="2" t="str">
        <f t="shared" si="110"/>
        <v>David SMITHhigh-jump</v>
      </c>
      <c r="I1131" s="2">
        <f t="shared" si="111"/>
        <v>1117</v>
      </c>
      <c r="J1131" s="136" cm="1">
        <f t="array" ref="J1131">MAX(IF($H$3:$H$4000=$H1131,$I$3:$I$4000))</f>
        <v>1117</v>
      </c>
      <c r="K1131" s="2" t="str">
        <v>GBR</v>
      </c>
      <c r="L1131" t="str">
        <v>Timothy DUCKWORTH</v>
      </c>
      <c r="M1131" s="94" t="str">
        <v>high-jump</v>
      </c>
      <c r="N1131" s="94">
        <v>35234</v>
      </c>
      <c r="O1131" s="94" t="str">
        <f t="shared" si="112"/>
        <v>Timothy DUCKWORTHhigh-jump</v>
      </c>
      <c r="P1131" s="2">
        <f t="shared" si="113"/>
        <v>1019</v>
      </c>
      <c r="Q1131" s="79">
        <f t="shared" si="114"/>
        <v>70</v>
      </c>
      <c r="R1131" s="79" t="str">
        <f t="shared" si="115"/>
        <v/>
      </c>
    </row>
    <row r="1132" spans="1:18" x14ac:dyDescent="0.2">
      <c r="A1132" t="s">
        <v>1204</v>
      </c>
      <c r="B1132" t="s">
        <v>4477</v>
      </c>
      <c r="C1132" t="s">
        <v>35</v>
      </c>
      <c r="D1132" s="6">
        <v>35725</v>
      </c>
      <c r="E1132">
        <v>1064</v>
      </c>
      <c r="F1132" s="5">
        <v>44423</v>
      </c>
      <c r="G1132" s="2">
        <v>39</v>
      </c>
      <c r="H1132" s="2" t="str">
        <f t="shared" si="110"/>
        <v>Lewis MCGUIREhigh-jump</v>
      </c>
      <c r="I1132" s="2">
        <f t="shared" si="111"/>
        <v>1064</v>
      </c>
      <c r="J1132" s="136" cm="1">
        <f t="array" ref="J1132">MAX(IF($H$3:$H$4000=$H1132,$I$3:$I$4000))</f>
        <v>1064</v>
      </c>
      <c r="K1132" s="2" t="str">
        <v>GBR</v>
      </c>
      <c r="L1132" t="str">
        <v>Nethaneel MITCHELL-BLAKE</v>
      </c>
      <c r="M1132" s="94" t="str">
        <v>100m</v>
      </c>
      <c r="N1132" s="94">
        <v>34426</v>
      </c>
      <c r="O1132" s="94" t="str">
        <f t="shared" si="112"/>
        <v>Nethaneel MITCHELL-BLAKE100m</v>
      </c>
      <c r="P1132" s="2">
        <f t="shared" si="113"/>
        <v>1112</v>
      </c>
      <c r="Q1132" s="79">
        <f t="shared" si="114"/>
        <v>96</v>
      </c>
      <c r="R1132" s="79" t="str">
        <f t="shared" si="115"/>
        <v/>
      </c>
    </row>
    <row r="1133" spans="1:18" x14ac:dyDescent="0.2">
      <c r="A1133" t="s">
        <v>1204</v>
      </c>
      <c r="B1133" t="s">
        <v>4411</v>
      </c>
      <c r="C1133" t="s">
        <v>81</v>
      </c>
      <c r="D1133" s="5">
        <v>36349</v>
      </c>
      <c r="E1133">
        <v>973</v>
      </c>
      <c r="F1133" s="5">
        <v>44423</v>
      </c>
      <c r="G1133" s="2">
        <v>27</v>
      </c>
      <c r="H1133" s="2" t="str">
        <f t="shared" si="110"/>
        <v>Tom PARTINGTON20km-race-walking</v>
      </c>
      <c r="I1133" s="2">
        <f t="shared" si="111"/>
        <v>973</v>
      </c>
      <c r="J1133" s="136" cm="1">
        <f t="array" ref="J1133">MAX(IF($H$3:$H$4000=$H1133,$I$3:$I$4000))</f>
        <v>975</v>
      </c>
      <c r="K1133" s="2" t="str">
        <v>GBR</v>
      </c>
      <c r="L1133" t="str">
        <v>Matthew HUDSON-SMITH</v>
      </c>
      <c r="M1133" s="94" t="str">
        <v>400m</v>
      </c>
      <c r="N1133" s="94">
        <v>34633</v>
      </c>
      <c r="O1133" s="94" t="str">
        <f t="shared" si="112"/>
        <v>Matthew HUDSON-SMITH400m</v>
      </c>
      <c r="P1133" s="2">
        <f t="shared" si="113"/>
        <v>1145</v>
      </c>
      <c r="Q1133" s="79">
        <f t="shared" si="114"/>
        <v>23</v>
      </c>
      <c r="R1133" s="79" t="str">
        <f t="shared" si="115"/>
        <v/>
      </c>
    </row>
    <row r="1134" spans="1:18" x14ac:dyDescent="0.2">
      <c r="A1134" t="s">
        <v>1204</v>
      </c>
      <c r="B1134" t="s">
        <v>4429</v>
      </c>
      <c r="C1134" t="s">
        <v>81</v>
      </c>
      <c r="D1134" s="5">
        <v>35612</v>
      </c>
      <c r="E1134">
        <v>958</v>
      </c>
      <c r="F1134" s="5">
        <v>44423</v>
      </c>
      <c r="G1134" s="2">
        <v>30</v>
      </c>
      <c r="H1134" s="2" t="str">
        <f t="shared" si="110"/>
        <v>Guy THOMAS20km-race-walking</v>
      </c>
      <c r="I1134" s="2">
        <f t="shared" si="111"/>
        <v>958</v>
      </c>
      <c r="J1134" s="136" cm="1">
        <f t="array" ref="J1134">MAX(IF($H$3:$H$4000=$H1134,$I$3:$I$4000))</f>
        <v>958</v>
      </c>
      <c r="K1134" s="2" t="str">
        <v>GBR</v>
      </c>
      <c r="L1134" t="str">
        <v>Chris THOMPSON</v>
      </c>
      <c r="M1134" s="94" t="str">
        <v>marathon</v>
      </c>
      <c r="N1134" s="94">
        <v>29693</v>
      </c>
      <c r="O1134" s="94" t="str">
        <f t="shared" si="112"/>
        <v>Chris THOMPSONmarathon</v>
      </c>
      <c r="P1134" s="2">
        <f t="shared" si="113"/>
        <v>1146</v>
      </c>
      <c r="Q1134" s="79">
        <f t="shared" si="114"/>
        <v>115</v>
      </c>
      <c r="R1134" s="79" t="str">
        <f t="shared" si="115"/>
        <v/>
      </c>
    </row>
    <row r="1135" spans="1:18" x14ac:dyDescent="0.2">
      <c r="A1135" t="s">
        <v>1204</v>
      </c>
      <c r="B1135" t="s">
        <v>4435</v>
      </c>
      <c r="C1135" t="s">
        <v>81</v>
      </c>
      <c r="D1135" s="5">
        <v>37371</v>
      </c>
      <c r="E1135">
        <v>930</v>
      </c>
      <c r="F1135" s="5">
        <v>44423</v>
      </c>
      <c r="G1135" s="2">
        <v>39</v>
      </c>
      <c r="H1135" s="2" t="str">
        <f t="shared" si="110"/>
        <v>George WILKINSON20km-race-walking</v>
      </c>
      <c r="I1135" s="2">
        <f t="shared" si="111"/>
        <v>930</v>
      </c>
      <c r="J1135" s="136" cm="1">
        <f t="array" ref="J1135">MAX(IF($H$3:$H$4000=$H1135,$I$3:$I$4000))</f>
        <v>930</v>
      </c>
      <c r="K1135" s="2" t="str">
        <v>GBR</v>
      </c>
      <c r="L1135" t="str">
        <v>Marc SCOTT</v>
      </c>
      <c r="M1135" s="94" t="str">
        <v>5000m</v>
      </c>
      <c r="N1135" s="94">
        <v>34324</v>
      </c>
      <c r="O1135" s="94" t="str">
        <f t="shared" si="112"/>
        <v>Marc SCOTT5000m</v>
      </c>
      <c r="P1135" s="2">
        <f t="shared" si="113"/>
        <v>1191</v>
      </c>
      <c r="Q1135" s="79">
        <f t="shared" si="114"/>
        <v>8</v>
      </c>
      <c r="R1135" s="79" t="str">
        <f t="shared" si="115"/>
        <v/>
      </c>
    </row>
    <row r="1136" spans="1:18" x14ac:dyDescent="0.2">
      <c r="A1136" t="s">
        <v>1204</v>
      </c>
      <c r="B1136" t="s">
        <v>3461</v>
      </c>
      <c r="C1136" t="s">
        <v>28</v>
      </c>
      <c r="D1136" s="5">
        <v>35097</v>
      </c>
      <c r="E1136">
        <v>1092</v>
      </c>
      <c r="F1136" s="5">
        <v>44422</v>
      </c>
      <c r="G1136" s="2">
        <v>96</v>
      </c>
      <c r="H1136" s="2" t="str">
        <f t="shared" si="110"/>
        <v>Kyle LANGFORD1500m</v>
      </c>
      <c r="I1136" s="2">
        <f t="shared" si="111"/>
        <v>1092</v>
      </c>
      <c r="J1136" s="136" cm="1">
        <f t="array" ref="J1136">MAX(IF($H$3:$H$4000=$H1136,$I$3:$I$4000))</f>
        <v>1092</v>
      </c>
      <c r="K1136" s="2" t="str">
        <v>GBR</v>
      </c>
      <c r="L1136" t="str">
        <v>Callum WILKINSON</v>
      </c>
      <c r="M1136" s="94" t="str">
        <v>20km-race-walking</v>
      </c>
      <c r="N1136" s="94">
        <v>35503</v>
      </c>
      <c r="O1136" s="94" t="str">
        <f t="shared" si="112"/>
        <v>Callum WILKINSON20km-race-walking</v>
      </c>
      <c r="P1136" s="2">
        <f t="shared" si="113"/>
        <v>1167</v>
      </c>
      <c r="Q1136" s="79">
        <f t="shared" si="114"/>
        <v>3</v>
      </c>
      <c r="R1136" s="79" t="str">
        <f t="shared" si="115"/>
        <v/>
      </c>
    </row>
    <row r="1137" spans="1:18" x14ac:dyDescent="0.2">
      <c r="A1137" t="s">
        <v>1204</v>
      </c>
      <c r="B1137" t="s">
        <v>3547</v>
      </c>
      <c r="C1137" s="5" t="s">
        <v>28</v>
      </c>
      <c r="D1137" s="5">
        <v>35881</v>
      </c>
      <c r="E1137">
        <v>1092</v>
      </c>
      <c r="F1137" s="5">
        <v>44422</v>
      </c>
      <c r="G1137" s="2">
        <v>97</v>
      </c>
      <c r="H1137" s="2" t="str">
        <f t="shared" si="110"/>
        <v>Sam STEVENS1500m</v>
      </c>
      <c r="I1137" s="2">
        <f t="shared" si="111"/>
        <v>1092</v>
      </c>
      <c r="J1137" s="136" cm="1">
        <f t="array" ref="J1137">MAX(IF($H$3:$H$4000=$H1137,$I$3:$I$4000))</f>
        <v>1092</v>
      </c>
      <c r="K1137" s="2" t="str">
        <v>GBR</v>
      </c>
      <c r="L1137" t="str">
        <v>Marc SCOTT</v>
      </c>
      <c r="M1137" s="94" t="str">
        <v>10000m</v>
      </c>
      <c r="N1137" s="94">
        <v>34324</v>
      </c>
      <c r="O1137" s="94" t="str">
        <f t="shared" si="112"/>
        <v>Marc SCOTT10000m</v>
      </c>
      <c r="P1137" s="2">
        <f t="shared" si="113"/>
        <v>1209</v>
      </c>
      <c r="Q1137" s="79">
        <f t="shared" si="114"/>
        <v>6</v>
      </c>
      <c r="R1137" s="79" t="str">
        <f t="shared" si="115"/>
        <v/>
      </c>
    </row>
    <row r="1138" spans="1:18" x14ac:dyDescent="0.2">
      <c r="A1138" t="s">
        <v>1204</v>
      </c>
      <c r="B1138" t="s">
        <v>3826</v>
      </c>
      <c r="C1138" s="5" t="s">
        <v>33</v>
      </c>
      <c r="D1138" s="5">
        <v>36616</v>
      </c>
      <c r="E1138">
        <v>1152</v>
      </c>
      <c r="F1138" s="5">
        <v>44422</v>
      </c>
      <c r="G1138" s="2">
        <v>15</v>
      </c>
      <c r="H1138" s="2" t="str">
        <f t="shared" ref="H1138:H1201" si="116">B1138&amp;C1138</f>
        <v>Alastair CHALMERS400mh</v>
      </c>
      <c r="I1138" s="2">
        <f t="shared" ref="I1138:I1201" si="117">E1138</f>
        <v>1152</v>
      </c>
      <c r="J1138" s="136" cm="1">
        <f t="array" ref="J1138">MAX(IF($H$3:$H$4000=$H1138,$I$3:$I$4000))</f>
        <v>1152</v>
      </c>
      <c r="K1138" s="2" t="str">
        <v>GHA</v>
      </c>
      <c r="L1138" t="str">
        <v>Emmanuel YEBOAH</v>
      </c>
      <c r="M1138" s="94" t="str">
        <v>200m</v>
      </c>
      <c r="N1138" s="94">
        <v>35652</v>
      </c>
      <c r="O1138" s="94" t="str">
        <f t="shared" si="112"/>
        <v>Emmanuel YEBOAH200m</v>
      </c>
      <c r="P1138" s="2">
        <f t="shared" si="113"/>
        <v>1084</v>
      </c>
      <c r="Q1138" s="79">
        <f t="shared" si="114"/>
        <v>118</v>
      </c>
      <c r="R1138" s="79" t="str">
        <f t="shared" si="115"/>
        <v/>
      </c>
    </row>
    <row r="1139" spans="1:18" x14ac:dyDescent="0.2">
      <c r="A1139" t="s">
        <v>1204</v>
      </c>
      <c r="B1139" t="s">
        <v>3984</v>
      </c>
      <c r="C1139" s="5" t="s">
        <v>38</v>
      </c>
      <c r="D1139" s="5">
        <v>37494</v>
      </c>
      <c r="E1139">
        <v>1047</v>
      </c>
      <c r="F1139" s="5">
        <v>44422</v>
      </c>
      <c r="G1139" s="2">
        <v>50</v>
      </c>
      <c r="H1139" s="2" t="str">
        <f t="shared" si="116"/>
        <v>Bera AJALAtriple-jump</v>
      </c>
      <c r="I1139" s="2">
        <f t="shared" si="117"/>
        <v>1047</v>
      </c>
      <c r="J1139" s="136" cm="1">
        <f t="array" ref="J1139">MAX(IF($H$3:$H$4000=$H1139,$I$3:$I$4000))</f>
        <v>1047</v>
      </c>
      <c r="K1139" s="2" t="str">
        <v>GHA</v>
      </c>
      <c r="L1139" t="str">
        <v>Joseph ODURO MANU</v>
      </c>
      <c r="M1139" s="94" t="str">
        <v>200m</v>
      </c>
      <c r="N1139" s="94">
        <v>35272</v>
      </c>
      <c r="O1139" s="94" t="str">
        <f t="shared" si="112"/>
        <v>Joseph ODURO MANU200m</v>
      </c>
      <c r="P1139" s="2">
        <f t="shared" si="113"/>
        <v>1043</v>
      </c>
      <c r="Q1139" s="79">
        <f t="shared" si="114"/>
        <v>164</v>
      </c>
      <c r="R1139" s="79" t="str">
        <f t="shared" si="115"/>
        <v/>
      </c>
    </row>
    <row r="1140" spans="1:18" x14ac:dyDescent="0.2">
      <c r="A1140" t="s">
        <v>1204</v>
      </c>
      <c r="B1140" t="s">
        <v>3069</v>
      </c>
      <c r="C1140" s="5" t="s">
        <v>36</v>
      </c>
      <c r="D1140" s="5">
        <v>34426</v>
      </c>
      <c r="E1140">
        <v>1029</v>
      </c>
      <c r="F1140" s="5">
        <v>44422</v>
      </c>
      <c r="G1140" s="2">
        <v>22</v>
      </c>
      <c r="H1140" s="2" t="str">
        <f t="shared" si="116"/>
        <v>Jack PHIPPSpole-vault</v>
      </c>
      <c r="I1140" s="2">
        <f t="shared" si="117"/>
        <v>1029</v>
      </c>
      <c r="J1140" s="136" cm="1">
        <f t="array" ref="J1140">MAX(IF($H$3:$H$4000=$H1140,$I$3:$I$4000))</f>
        <v>1029</v>
      </c>
      <c r="K1140" s="2" t="str">
        <v>GHA</v>
      </c>
      <c r="L1140" t="str">
        <v>John AMPOMAH</v>
      </c>
      <c r="M1140" s="94" t="str">
        <v>javelin-throw</v>
      </c>
      <c r="N1140" s="94">
        <v>33065</v>
      </c>
      <c r="O1140" s="94" t="str">
        <f t="shared" si="112"/>
        <v>John AMPOMAHjavelin-throw</v>
      </c>
      <c r="P1140" s="2">
        <f t="shared" si="113"/>
        <v>1013</v>
      </c>
      <c r="Q1140" s="79">
        <f t="shared" si="114"/>
        <v>53</v>
      </c>
      <c r="R1140" s="79" t="str">
        <f t="shared" si="115"/>
        <v/>
      </c>
    </row>
    <row r="1141" spans="1:18" x14ac:dyDescent="0.2">
      <c r="A1141" t="s">
        <v>1204</v>
      </c>
      <c r="B1141" t="s">
        <v>3060</v>
      </c>
      <c r="C1141" s="6" t="s">
        <v>36</v>
      </c>
      <c r="D1141" s="5">
        <v>36879</v>
      </c>
      <c r="E1141">
        <v>1002</v>
      </c>
      <c r="F1141" s="5">
        <v>44422</v>
      </c>
      <c r="G1141" s="2">
        <v>34</v>
      </c>
      <c r="H1141" s="2" t="str">
        <f t="shared" si="116"/>
        <v>Jake WATSONpole-vault</v>
      </c>
      <c r="I1141" s="2">
        <f t="shared" si="117"/>
        <v>1002</v>
      </c>
      <c r="J1141" s="136" cm="1">
        <f t="array" ref="J1141">MAX(IF($H$3:$H$4000=$H1141,$I$3:$I$4000))</f>
        <v>1010</v>
      </c>
      <c r="K1141" s="2" t="str">
        <v>GHA</v>
      </c>
      <c r="L1141" t="str">
        <v>Benjamin AZAMATI</v>
      </c>
      <c r="M1141" s="94" t="str">
        <v>100m</v>
      </c>
      <c r="N1141" s="94">
        <v>35809</v>
      </c>
      <c r="O1141" s="94" t="str">
        <f t="shared" si="112"/>
        <v>Benjamin AZAMATI100m</v>
      </c>
      <c r="P1141" s="2">
        <f t="shared" si="113"/>
        <v>1241</v>
      </c>
      <c r="Q1141" s="79">
        <f t="shared" si="114"/>
        <v>4</v>
      </c>
      <c r="R1141" s="79" t="str">
        <f t="shared" si="115"/>
        <v/>
      </c>
    </row>
    <row r="1142" spans="1:18" x14ac:dyDescent="0.2">
      <c r="A1142" t="s">
        <v>1204</v>
      </c>
      <c r="B1142" t="s">
        <v>4036</v>
      </c>
      <c r="C1142" s="5" t="s">
        <v>36</v>
      </c>
      <c r="D1142" s="5">
        <v>35595</v>
      </c>
      <c r="E1142">
        <v>1002</v>
      </c>
      <c r="F1142" s="5">
        <v>44422</v>
      </c>
      <c r="G1142" s="2">
        <v>34</v>
      </c>
      <c r="H1142" s="2" t="str">
        <f t="shared" si="116"/>
        <v>Ethan WALSHpole-vault</v>
      </c>
      <c r="I1142" s="2">
        <f t="shared" si="117"/>
        <v>1002</v>
      </c>
      <c r="J1142" s="136" cm="1">
        <f t="array" ref="J1142">MAX(IF($H$3:$H$4000=$H1142,$I$3:$I$4000))</f>
        <v>1002</v>
      </c>
      <c r="K1142" s="2" t="str">
        <v>GHA</v>
      </c>
      <c r="L1142" t="str">
        <v>Emmanuel YEBOAH</v>
      </c>
      <c r="M1142" s="94" t="str">
        <v>100m</v>
      </c>
      <c r="N1142" s="94">
        <v>35652</v>
      </c>
      <c r="O1142" s="94" t="str">
        <f t="shared" si="112"/>
        <v>Emmanuel YEBOAH100m</v>
      </c>
      <c r="P1142" s="2">
        <f t="shared" si="113"/>
        <v>1109</v>
      </c>
      <c r="Q1142" s="79">
        <f t="shared" si="114"/>
        <v>103</v>
      </c>
      <c r="R1142" s="79" t="str">
        <f t="shared" si="115"/>
        <v/>
      </c>
    </row>
    <row r="1143" spans="1:18" x14ac:dyDescent="0.2">
      <c r="A1143" t="s">
        <v>1204</v>
      </c>
      <c r="B1143" t="s">
        <v>4063</v>
      </c>
      <c r="C1143" s="5" t="s">
        <v>36</v>
      </c>
      <c r="D1143" s="5">
        <v>38410</v>
      </c>
      <c r="E1143">
        <v>894</v>
      </c>
      <c r="F1143" s="5">
        <v>44422</v>
      </c>
      <c r="G1143" s="2">
        <v>94</v>
      </c>
      <c r="H1143" s="2" t="str">
        <f t="shared" si="116"/>
        <v>William TROTTpole-vault</v>
      </c>
      <c r="I1143" s="2">
        <f t="shared" si="117"/>
        <v>894</v>
      </c>
      <c r="J1143" s="136" cm="1">
        <f t="array" ref="J1143">MAX(IF($H$3:$H$4000=$H1143,$I$3:$I$4000))</f>
        <v>894</v>
      </c>
      <c r="K1143" s="2" t="str">
        <v>GHA</v>
      </c>
      <c r="L1143" t="str">
        <v>Jeff HAMMOND</v>
      </c>
      <c r="M1143" s="94" t="str">
        <v>long-jump</v>
      </c>
      <c r="N1143" s="94">
        <v>0</v>
      </c>
      <c r="O1143" s="94" t="str">
        <f t="shared" si="112"/>
        <v>Jeff HAMMONDlong-jump</v>
      </c>
      <c r="P1143" s="2">
        <f t="shared" si="113"/>
        <v>1001</v>
      </c>
      <c r="Q1143" s="79">
        <f t="shared" si="114"/>
        <v>128</v>
      </c>
      <c r="R1143" s="79" t="str">
        <f t="shared" si="115"/>
        <v/>
      </c>
    </row>
    <row r="1144" spans="1:18" x14ac:dyDescent="0.2">
      <c r="A1144" t="s">
        <v>1204</v>
      </c>
      <c r="B1144" t="s">
        <v>4303</v>
      </c>
      <c r="C1144" s="5" t="s">
        <v>41</v>
      </c>
      <c r="D1144" s="5">
        <v>36076</v>
      </c>
      <c r="E1144">
        <v>969</v>
      </c>
      <c r="F1144" s="5">
        <v>44422</v>
      </c>
      <c r="G1144" s="2">
        <v>71</v>
      </c>
      <c r="H1144" s="2" t="str">
        <f t="shared" si="116"/>
        <v>James WHITEAKERjavelin-throw</v>
      </c>
      <c r="I1144" s="2">
        <f t="shared" si="117"/>
        <v>969</v>
      </c>
      <c r="J1144" s="136" cm="1">
        <f t="array" ref="J1144">MAX(IF($H$3:$H$4000=$H1144,$I$3:$I$4000))</f>
        <v>969</v>
      </c>
      <c r="K1144" s="2" t="str">
        <v>GHA</v>
      </c>
      <c r="L1144" t="str">
        <v>Abraham SEANEKE</v>
      </c>
      <c r="M1144" s="94" t="str">
        <v>long-jump</v>
      </c>
      <c r="N1144" s="94">
        <v>1996</v>
      </c>
      <c r="O1144" s="94" t="str">
        <f t="shared" si="112"/>
        <v>Abraham SEANEKElong-jump</v>
      </c>
      <c r="P1144" s="2">
        <f t="shared" si="113"/>
        <v>1152</v>
      </c>
      <c r="Q1144" s="79">
        <f t="shared" si="114"/>
        <v>14</v>
      </c>
      <c r="R1144" s="79" t="str">
        <f t="shared" si="115"/>
        <v/>
      </c>
    </row>
    <row r="1145" spans="1:18" x14ac:dyDescent="0.2">
      <c r="A1145" t="s">
        <v>1204</v>
      </c>
      <c r="B1145" t="s">
        <v>3394</v>
      </c>
      <c r="C1145" t="s">
        <v>26</v>
      </c>
      <c r="D1145" s="5">
        <v>36369</v>
      </c>
      <c r="E1145">
        <v>1141</v>
      </c>
      <c r="F1145" s="5">
        <v>44421</v>
      </c>
      <c r="G1145" s="2">
        <v>29</v>
      </c>
      <c r="H1145" s="2" t="str">
        <f t="shared" si="116"/>
        <v>Alex HAYDOCK-WILSON400m</v>
      </c>
      <c r="I1145" s="2">
        <f t="shared" si="117"/>
        <v>1141</v>
      </c>
      <c r="J1145" s="136" cm="1">
        <f t="array" ref="J1145">MAX(IF($H$3:$H$4000=$H1145,$I$3:$I$4000))</f>
        <v>1141</v>
      </c>
      <c r="K1145" s="2" t="str">
        <v>GHA</v>
      </c>
      <c r="L1145" t="str">
        <v>Yakubu IBRAHIM</v>
      </c>
      <c r="M1145" s="94" t="str">
        <v>110mh</v>
      </c>
      <c r="N1145" s="94">
        <v>34904</v>
      </c>
      <c r="O1145" s="94" t="str">
        <f t="shared" si="112"/>
        <v>Yakubu IBRAHIM110mh</v>
      </c>
      <c r="P1145" s="2">
        <f t="shared" si="113"/>
        <v>1141</v>
      </c>
      <c r="Q1145" s="79">
        <f t="shared" si="114"/>
        <v>23</v>
      </c>
      <c r="R1145" s="79" t="str">
        <f t="shared" si="115"/>
        <v/>
      </c>
    </row>
    <row r="1146" spans="1:18" x14ac:dyDescent="0.2">
      <c r="A1146" t="s">
        <v>1204</v>
      </c>
      <c r="B1146" t="s">
        <v>4193</v>
      </c>
      <c r="C1146" s="5" t="s">
        <v>39</v>
      </c>
      <c r="D1146" s="5">
        <v>30204</v>
      </c>
      <c r="E1146">
        <v>908</v>
      </c>
      <c r="F1146" s="5">
        <v>44420</v>
      </c>
      <c r="G1146" s="2">
        <v>94</v>
      </c>
      <c r="H1146" s="2" t="str">
        <f t="shared" si="116"/>
        <v>Gregory BEARDshot-put</v>
      </c>
      <c r="I1146" s="2">
        <f t="shared" si="117"/>
        <v>908</v>
      </c>
      <c r="J1146" s="136" cm="1">
        <f t="array" ref="J1146">MAX(IF($H$3:$H$4000=$H1146,$I$3:$I$4000))</f>
        <v>908</v>
      </c>
      <c r="K1146" s="2" t="str">
        <v>GHA</v>
      </c>
      <c r="L1146" t="str">
        <v>Joseph Paul AMOAH</v>
      </c>
      <c r="M1146" s="94" t="str">
        <v>200m</v>
      </c>
      <c r="N1146" s="94">
        <v>35442</v>
      </c>
      <c r="O1146" s="94" t="str">
        <f t="shared" si="112"/>
        <v>Joseph Paul AMOAH200m</v>
      </c>
      <c r="P1146" s="2">
        <f t="shared" si="113"/>
        <v>1179</v>
      </c>
      <c r="Q1146" s="79">
        <f t="shared" si="114"/>
        <v>18</v>
      </c>
      <c r="R1146" s="79" t="str">
        <f t="shared" si="115"/>
        <v/>
      </c>
    </row>
    <row r="1147" spans="1:18" x14ac:dyDescent="0.2">
      <c r="A1147" t="s">
        <v>1204</v>
      </c>
      <c r="B1147" t="s">
        <v>3162</v>
      </c>
      <c r="C1147" s="5" t="s">
        <v>42</v>
      </c>
      <c r="D1147" s="5">
        <v>32317</v>
      </c>
      <c r="E1147">
        <v>1003</v>
      </c>
      <c r="F1147" s="5">
        <v>44420</v>
      </c>
      <c r="G1147" s="2">
        <v>23</v>
      </c>
      <c r="H1147" s="2" t="str">
        <f t="shared" si="116"/>
        <v>Chris SHORTHOUSEhammer-throw</v>
      </c>
      <c r="I1147" s="2">
        <f t="shared" si="117"/>
        <v>1003</v>
      </c>
      <c r="J1147" s="136" cm="1">
        <f t="array" ref="J1147">MAX(IF($H$3:$H$4000=$H1147,$I$3:$I$4000))</f>
        <v>1003</v>
      </c>
      <c r="K1147" s="2" t="str">
        <v>GHA</v>
      </c>
      <c r="L1147" t="str">
        <v>Alex AMANKWA</v>
      </c>
      <c r="M1147" s="94" t="str">
        <v>800m</v>
      </c>
      <c r="N1147" s="94">
        <v>33665</v>
      </c>
      <c r="O1147" s="94" t="str">
        <f t="shared" si="112"/>
        <v>Alex AMANKWA800m</v>
      </c>
      <c r="P1147" s="2">
        <f t="shared" si="113"/>
        <v>1148</v>
      </c>
      <c r="Q1147" s="79">
        <f t="shared" si="114"/>
        <v>37</v>
      </c>
      <c r="R1147" s="79" t="str">
        <f t="shared" si="115"/>
        <v/>
      </c>
    </row>
    <row r="1148" spans="1:18" x14ac:dyDescent="0.2">
      <c r="A1148" t="s">
        <v>1204</v>
      </c>
      <c r="B1148" t="s">
        <v>3495</v>
      </c>
      <c r="C1148" t="s">
        <v>28</v>
      </c>
      <c r="D1148" s="5">
        <v>34717</v>
      </c>
      <c r="E1148">
        <v>1117</v>
      </c>
      <c r="F1148" s="5">
        <v>44419</v>
      </c>
      <c r="G1148" s="2">
        <v>59</v>
      </c>
      <c r="H1148" s="2" t="str">
        <f t="shared" si="116"/>
        <v>James MCMURRAY1500m</v>
      </c>
      <c r="I1148" s="2">
        <f t="shared" si="117"/>
        <v>1117</v>
      </c>
      <c r="J1148" s="136" cm="1">
        <f t="array" ref="J1148">MAX(IF($H$3:$H$4000=$H1148,$I$3:$I$4000))</f>
        <v>1117</v>
      </c>
      <c r="K1148" s="2" t="str">
        <v>GHA</v>
      </c>
      <c r="L1148" t="str">
        <v>Sean SAFO-ANTWI</v>
      </c>
      <c r="M1148" s="94" t="str">
        <v>100m</v>
      </c>
      <c r="N1148" s="94">
        <v>33177</v>
      </c>
      <c r="O1148" s="94" t="str">
        <f t="shared" si="112"/>
        <v>Sean SAFO-ANTWI100m</v>
      </c>
      <c r="P1148" s="2">
        <f t="shared" si="113"/>
        <v>1118</v>
      </c>
      <c r="Q1148" s="79">
        <f t="shared" si="114"/>
        <v>87</v>
      </c>
      <c r="R1148" s="79" t="str">
        <f t="shared" si="115"/>
        <v/>
      </c>
    </row>
    <row r="1149" spans="1:18" x14ac:dyDescent="0.2">
      <c r="A1149" t="s">
        <v>1204</v>
      </c>
      <c r="B1149" t="s">
        <v>5373</v>
      </c>
      <c r="C1149" s="5" t="s">
        <v>28</v>
      </c>
      <c r="D1149" s="5">
        <v>36167</v>
      </c>
      <c r="E1149">
        <v>1117</v>
      </c>
      <c r="F1149" s="5">
        <v>44419</v>
      </c>
      <c r="G1149" s="2">
        <v>61</v>
      </c>
      <c r="H1149" s="2" t="str">
        <f t="shared" si="116"/>
        <v>Tom MORTIMER1500m</v>
      </c>
      <c r="I1149" s="2">
        <f t="shared" si="117"/>
        <v>1117</v>
      </c>
      <c r="J1149" s="136" cm="1">
        <f t="array" ref="J1149">MAX(IF($H$3:$H$4000=$H1149,$I$3:$I$4000))</f>
        <v>1117</v>
      </c>
      <c r="K1149" s="2" t="str">
        <v>GHA</v>
      </c>
      <c r="L1149" t="str">
        <v>Joseph Paul AMOAH</v>
      </c>
      <c r="M1149" s="94" t="str">
        <v>100m</v>
      </c>
      <c r="N1149" s="94">
        <v>35442</v>
      </c>
      <c r="O1149" s="94" t="str">
        <f t="shared" si="112"/>
        <v>Joseph Paul AMOAH100m</v>
      </c>
      <c r="P1149" s="2">
        <f t="shared" si="113"/>
        <v>1186</v>
      </c>
      <c r="Q1149" s="79">
        <f t="shared" si="114"/>
        <v>22</v>
      </c>
      <c r="R1149" s="79" t="str">
        <f t="shared" si="115"/>
        <v/>
      </c>
    </row>
    <row r="1150" spans="1:18" x14ac:dyDescent="0.2">
      <c r="A1150" t="s">
        <v>1204</v>
      </c>
      <c r="B1150" t="s">
        <v>3090</v>
      </c>
      <c r="C1150" s="6" t="s">
        <v>40</v>
      </c>
      <c r="D1150" s="5">
        <v>33504</v>
      </c>
      <c r="E1150">
        <v>1063</v>
      </c>
      <c r="F1150" s="5">
        <v>44416</v>
      </c>
      <c r="G1150" s="2">
        <v>18</v>
      </c>
      <c r="H1150" s="2" t="str">
        <f t="shared" si="116"/>
        <v>Zane DUQUEMINdiscus-throw</v>
      </c>
      <c r="I1150" s="2">
        <f t="shared" si="117"/>
        <v>1063</v>
      </c>
      <c r="J1150" s="136" cm="1">
        <f t="array" ref="J1150">MAX(IF($H$3:$H$4000=$H1150,$I$3:$I$4000))</f>
        <v>1086</v>
      </c>
      <c r="K1150" s="2" t="str">
        <v>GHA</v>
      </c>
      <c r="L1150" t="str">
        <v>Duncan Nuakoh AGYEMANG</v>
      </c>
      <c r="M1150" s="94" t="str">
        <v>400mh</v>
      </c>
      <c r="N1150" s="94">
        <v>34092</v>
      </c>
      <c r="O1150" s="94" t="str">
        <f t="shared" si="112"/>
        <v>Duncan Nuakoh AGYEMANG400mh</v>
      </c>
      <c r="P1150" s="2">
        <f t="shared" si="113"/>
        <v>1089</v>
      </c>
      <c r="Q1150" s="79">
        <f t="shared" si="114"/>
        <v>49</v>
      </c>
      <c r="R1150" s="79" t="str">
        <f t="shared" si="115"/>
        <v/>
      </c>
    </row>
    <row r="1151" spans="1:18" x14ac:dyDescent="0.2">
      <c r="A1151" t="s">
        <v>1204</v>
      </c>
      <c r="B1151" t="s">
        <v>4262</v>
      </c>
      <c r="C1151" s="5" t="s">
        <v>42</v>
      </c>
      <c r="D1151" s="6">
        <v>35817</v>
      </c>
      <c r="E1151">
        <v>844</v>
      </c>
      <c r="F1151" s="5">
        <v>44416</v>
      </c>
      <c r="G1151" s="2">
        <v>100</v>
      </c>
      <c r="H1151" s="2" t="str">
        <f t="shared" si="116"/>
        <v>Peter CASSIDYhammer-throw</v>
      </c>
      <c r="I1151" s="2">
        <f t="shared" si="117"/>
        <v>844</v>
      </c>
      <c r="J1151" s="136" cm="1">
        <f t="array" ref="J1151">MAX(IF($H$3:$H$4000=$H1151,$I$3:$I$4000))</f>
        <v>844</v>
      </c>
      <c r="K1151" s="2" t="str">
        <v>GHA</v>
      </c>
      <c r="L1151" t="str">
        <v>Peter ACKAH</v>
      </c>
      <c r="M1151" s="94" t="str">
        <v>long-jump</v>
      </c>
      <c r="N1151" s="94">
        <v>0</v>
      </c>
      <c r="O1151" s="94" t="str">
        <f t="shared" si="112"/>
        <v>Peter ACKAHlong-jump</v>
      </c>
      <c r="P1151" s="2">
        <f t="shared" si="113"/>
        <v>1054</v>
      </c>
      <c r="Q1151" s="79">
        <f t="shared" si="114"/>
        <v>92</v>
      </c>
      <c r="R1151" s="79" t="str">
        <f t="shared" si="115"/>
        <v/>
      </c>
    </row>
    <row r="1152" spans="1:18" x14ac:dyDescent="0.2">
      <c r="A1152" t="s">
        <v>1204</v>
      </c>
      <c r="B1152" t="s">
        <v>3412</v>
      </c>
      <c r="C1152" s="5" t="s">
        <v>26</v>
      </c>
      <c r="D1152" s="5">
        <v>35747</v>
      </c>
      <c r="E1152">
        <v>1113</v>
      </c>
      <c r="F1152" s="5">
        <v>44415</v>
      </c>
      <c r="G1152" s="2">
        <v>61</v>
      </c>
      <c r="H1152" s="2" t="str">
        <f t="shared" si="116"/>
        <v>Kevin METZGER400m</v>
      </c>
      <c r="I1152" s="2">
        <f t="shared" si="117"/>
        <v>1113</v>
      </c>
      <c r="J1152" s="136" cm="1">
        <f t="array" ref="J1152">MAX(IF($H$3:$H$4000=$H1152,$I$3:$I$4000))</f>
        <v>1113</v>
      </c>
      <c r="K1152" s="2" t="str">
        <v>GHA</v>
      </c>
      <c r="L1152" t="str">
        <v>Benjamin AZAMATI</v>
      </c>
      <c r="M1152" s="94" t="str">
        <v>200m</v>
      </c>
      <c r="N1152" s="94">
        <v>35809</v>
      </c>
      <c r="O1152" s="94" t="str">
        <f t="shared" si="112"/>
        <v>Benjamin AZAMATI200m</v>
      </c>
      <c r="P1152" s="2">
        <f t="shared" si="113"/>
        <v>1200</v>
      </c>
      <c r="Q1152" s="79">
        <f t="shared" si="114"/>
        <v>8</v>
      </c>
      <c r="R1152" s="79" t="str">
        <f t="shared" si="115"/>
        <v/>
      </c>
    </row>
    <row r="1153" spans="1:18" x14ac:dyDescent="0.2">
      <c r="A1153" t="s">
        <v>1204</v>
      </c>
      <c r="B1153" t="s">
        <v>3453</v>
      </c>
      <c r="C1153" s="5" t="s">
        <v>28</v>
      </c>
      <c r="D1153" s="5">
        <v>35711</v>
      </c>
      <c r="E1153">
        <v>1258</v>
      </c>
      <c r="F1153" s="5">
        <v>44415</v>
      </c>
      <c r="G1153" s="2">
        <v>2</v>
      </c>
      <c r="H1153" s="2" t="str">
        <f t="shared" si="116"/>
        <v>Josh KERR1500m</v>
      </c>
      <c r="I1153" s="2">
        <f t="shared" si="117"/>
        <v>1258</v>
      </c>
      <c r="J1153" s="136" cm="1">
        <f t="array" ref="J1153">MAX(IF($H$3:$H$4000=$H1153,$I$3:$I$4000))</f>
        <v>1258</v>
      </c>
      <c r="K1153" s="2" t="str">
        <v>GHA</v>
      </c>
      <c r="L1153" t="str">
        <v>Jordan YAMOAH</v>
      </c>
      <c r="M1153" s="94" t="str">
        <v>pole-vault</v>
      </c>
      <c r="N1153" s="94">
        <v>34242</v>
      </c>
      <c r="O1153" s="94" t="str">
        <f t="shared" si="112"/>
        <v>Jordan YAMOAHpole-vault</v>
      </c>
      <c r="P1153" s="2">
        <f t="shared" si="113"/>
        <v>977</v>
      </c>
      <c r="Q1153" s="79">
        <f t="shared" si="114"/>
        <v>51</v>
      </c>
      <c r="R1153" s="79" t="str">
        <f t="shared" si="115"/>
        <v/>
      </c>
    </row>
    <row r="1154" spans="1:18" x14ac:dyDescent="0.2">
      <c r="A1154" t="s">
        <v>1204</v>
      </c>
      <c r="B1154" t="s">
        <v>3905</v>
      </c>
      <c r="C1154" s="5" t="s">
        <v>37</v>
      </c>
      <c r="D1154" s="5">
        <v>35590</v>
      </c>
      <c r="E1154">
        <v>1140</v>
      </c>
      <c r="F1154" s="5">
        <v>44415</v>
      </c>
      <c r="G1154" s="2">
        <v>19</v>
      </c>
      <c r="H1154" s="2" t="str">
        <f t="shared" si="116"/>
        <v>Alex FARQUHARSONlong-jump</v>
      </c>
      <c r="I1154" s="2">
        <f t="shared" si="117"/>
        <v>1140</v>
      </c>
      <c r="J1154" s="136" cm="1">
        <f t="array" ref="J1154">MAX(IF($H$3:$H$4000=$H1154,$I$3:$I$4000))</f>
        <v>1140</v>
      </c>
      <c r="K1154" s="2" t="str">
        <v>GHA</v>
      </c>
      <c r="L1154" t="str">
        <v>Mohammed ABUBAKAR</v>
      </c>
      <c r="M1154" s="94" t="str">
        <v>long-jump</v>
      </c>
      <c r="N1154" s="94">
        <v>33302</v>
      </c>
      <c r="O1154" s="94" t="str">
        <f t="shared" si="112"/>
        <v>Mohammed ABUBAKARlong-jump</v>
      </c>
      <c r="P1154" s="2">
        <f t="shared" si="113"/>
        <v>1125</v>
      </c>
      <c r="Q1154" s="79">
        <f t="shared" si="114"/>
        <v>31</v>
      </c>
      <c r="R1154" s="79" t="str">
        <f t="shared" si="115"/>
        <v/>
      </c>
    </row>
    <row r="1155" spans="1:18" x14ac:dyDescent="0.2">
      <c r="A1155" t="s">
        <v>1204</v>
      </c>
      <c r="B1155" t="s">
        <v>3636</v>
      </c>
      <c r="C1155" s="5" t="s">
        <v>29</v>
      </c>
      <c r="D1155" s="5">
        <v>33525</v>
      </c>
      <c r="E1155">
        <v>1173</v>
      </c>
      <c r="F1155" s="5">
        <v>44414</v>
      </c>
      <c r="G1155" s="2">
        <v>13</v>
      </c>
      <c r="H1155" s="2" t="str">
        <f t="shared" si="116"/>
        <v>Andrew BUTCHART5000m</v>
      </c>
      <c r="I1155" s="2">
        <f t="shared" si="117"/>
        <v>1173</v>
      </c>
      <c r="J1155" s="136" cm="1">
        <f t="array" ref="J1155">MAX(IF($H$3:$H$4000=$H1155,$I$3:$I$4000))</f>
        <v>1173</v>
      </c>
      <c r="K1155" s="2" t="str">
        <v>GRN</v>
      </c>
      <c r="L1155" t="str">
        <v>Johann JEREMIAH</v>
      </c>
      <c r="M1155" s="94" t="str">
        <v>discus-throw</v>
      </c>
      <c r="N1155" s="94">
        <v>36802</v>
      </c>
      <c r="O1155" s="94" t="str">
        <f t="shared" si="112"/>
        <v>Johann JEREMIAHdiscus-throw</v>
      </c>
      <c r="P1155" s="2">
        <f t="shared" si="113"/>
        <v>842</v>
      </c>
      <c r="Q1155" s="79">
        <f t="shared" si="114"/>
        <v>147</v>
      </c>
      <c r="R1155" s="79" t="str">
        <f t="shared" si="115"/>
        <v/>
      </c>
    </row>
    <row r="1156" spans="1:18" x14ac:dyDescent="0.2">
      <c r="A1156" t="s">
        <v>1204</v>
      </c>
      <c r="B1156" t="s">
        <v>3465</v>
      </c>
      <c r="C1156" t="s">
        <v>28</v>
      </c>
      <c r="D1156" s="5">
        <v>36276</v>
      </c>
      <c r="E1156">
        <v>1205</v>
      </c>
      <c r="F1156" s="5">
        <v>44413</v>
      </c>
      <c r="G1156" s="2">
        <v>7</v>
      </c>
      <c r="H1156" s="2" t="str">
        <f t="shared" si="116"/>
        <v>Jake HEYWARD1500m</v>
      </c>
      <c r="I1156" s="2">
        <f t="shared" si="117"/>
        <v>1205</v>
      </c>
      <c r="J1156" s="136" cm="1">
        <f t="array" ref="J1156">MAX(IF($H$3:$H$4000=$H1156,$I$3:$I$4000))</f>
        <v>1205</v>
      </c>
      <c r="K1156" s="2" t="str">
        <v>GRN</v>
      </c>
      <c r="L1156" t="str">
        <v>Nishorn PIERRE</v>
      </c>
      <c r="M1156" s="94" t="str">
        <v>high-jump</v>
      </c>
      <c r="N1156" s="94">
        <v>37312</v>
      </c>
      <c r="O1156" s="94" t="str">
        <f t="shared" ref="O1156:O1219" si="118">L1156&amp;M1156</f>
        <v>Nishorn PIERREhigh-jump</v>
      </c>
      <c r="P1156" s="2">
        <f t="shared" ref="P1156:P1219" si="119">VLOOKUP(L1156&amp;M1156,$H$3:$J$3881,3,FALSE)</f>
        <v>1011</v>
      </c>
      <c r="Q1156" s="79">
        <f t="shared" ref="Q1156:Q1219" si="120">COUNTIFS($M$3:$M$3165,M1156,$P$3:$P$3165,"&gt;"&amp;P1156)+1</f>
        <v>79</v>
      </c>
      <c r="R1156" s="79" t="str">
        <f t="shared" ref="R1156:R1219" si="121">IFERROR(IF(K1156="AUS",COUNTIFS($K$3:$K$3165,"AUS",$M$3:$M$3165,M1156,$P$3:$P$3165,"&gt;"&amp;P1156)+1,""),"")</f>
        <v/>
      </c>
    </row>
    <row r="1157" spans="1:18" x14ac:dyDescent="0.2">
      <c r="A1157" t="s">
        <v>1204</v>
      </c>
      <c r="B1157" t="s">
        <v>3444</v>
      </c>
      <c r="C1157" s="5" t="s">
        <v>28</v>
      </c>
      <c r="D1157" s="5">
        <v>34526</v>
      </c>
      <c r="E1157">
        <v>1196</v>
      </c>
      <c r="F1157" s="5">
        <v>44413</v>
      </c>
      <c r="G1157" s="2">
        <v>12</v>
      </c>
      <c r="H1157" s="2" t="str">
        <f t="shared" si="116"/>
        <v>Jake WIGHTMAN1500m</v>
      </c>
      <c r="I1157" s="2">
        <f t="shared" si="117"/>
        <v>1196</v>
      </c>
      <c r="J1157" s="136" cm="1">
        <f t="array" ref="J1157">MAX(IF($H$3:$H$4000=$H1157,$I$3:$I$4000))</f>
        <v>1196</v>
      </c>
      <c r="K1157" s="2" t="str">
        <v>GRN</v>
      </c>
      <c r="L1157" t="str">
        <v>Anderson PETERS</v>
      </c>
      <c r="M1157" s="94" t="str">
        <v>javelin-throw</v>
      </c>
      <c r="N1157" s="94">
        <v>35724</v>
      </c>
      <c r="O1157" s="94" t="str">
        <f t="shared" si="118"/>
        <v>Anderson PETERSjavelin-throw</v>
      </c>
      <c r="P1157" s="2">
        <f t="shared" si="119"/>
        <v>1186</v>
      </c>
      <c r="Q1157" s="79">
        <f t="shared" si="120"/>
        <v>4</v>
      </c>
      <c r="R1157" s="79" t="str">
        <f t="shared" si="121"/>
        <v/>
      </c>
    </row>
    <row r="1158" spans="1:18" x14ac:dyDescent="0.2">
      <c r="A1158" t="s">
        <v>1204</v>
      </c>
      <c r="B1158" t="s">
        <v>3323</v>
      </c>
      <c r="C1158" s="5" t="s">
        <v>25</v>
      </c>
      <c r="D1158" s="5">
        <v>34426</v>
      </c>
      <c r="E1158">
        <v>1135</v>
      </c>
      <c r="F1158" s="5">
        <v>44411</v>
      </c>
      <c r="G1158" s="2">
        <v>46</v>
      </c>
      <c r="H1158" s="2" t="str">
        <f t="shared" si="116"/>
        <v>Nethaneel MITCHELL-BLAKE200m</v>
      </c>
      <c r="I1158" s="2">
        <f t="shared" si="117"/>
        <v>1135</v>
      </c>
      <c r="J1158" s="136" cm="1">
        <f t="array" ref="J1158">MAX(IF($H$3:$H$4000=$H1158,$I$3:$I$4000))</f>
        <v>1135</v>
      </c>
      <c r="K1158" s="2" t="str">
        <v>GRN</v>
      </c>
      <c r="L1158" t="str">
        <v>Josh BOATENG</v>
      </c>
      <c r="M1158" s="94" t="str">
        <v>discus-throw</v>
      </c>
      <c r="N1158" s="94">
        <v>35517</v>
      </c>
      <c r="O1158" s="94" t="str">
        <f t="shared" si="118"/>
        <v>Josh BOATENGdiscus-throw</v>
      </c>
      <c r="P1158" s="2">
        <f t="shared" si="119"/>
        <v>1061</v>
      </c>
      <c r="Q1158" s="79">
        <f t="shared" si="120"/>
        <v>21</v>
      </c>
      <c r="R1158" s="79" t="str">
        <f t="shared" si="121"/>
        <v/>
      </c>
    </row>
    <row r="1159" spans="1:18" x14ac:dyDescent="0.2">
      <c r="A1159" t="s">
        <v>1204</v>
      </c>
      <c r="B1159" t="s">
        <v>4022</v>
      </c>
      <c r="C1159" s="5" t="s">
        <v>36</v>
      </c>
      <c r="D1159" s="5">
        <v>35257</v>
      </c>
      <c r="E1159">
        <v>1212</v>
      </c>
      <c r="F1159" s="5">
        <v>44411</v>
      </c>
      <c r="G1159" s="2">
        <v>2</v>
      </c>
      <c r="H1159" s="2" t="str">
        <f t="shared" si="116"/>
        <v>Harry COPPELLpole-vault</v>
      </c>
      <c r="I1159" s="2">
        <f t="shared" si="117"/>
        <v>1212</v>
      </c>
      <c r="J1159" s="136" cm="1">
        <f t="array" ref="J1159">MAX(IF($H$3:$H$4000=$H1159,$I$3:$I$4000))</f>
        <v>1212</v>
      </c>
      <c r="K1159" s="2" t="str">
        <v>GRN</v>
      </c>
      <c r="L1159" t="str">
        <v>Gamali FELIX</v>
      </c>
      <c r="M1159" s="94" t="str">
        <v>400m</v>
      </c>
      <c r="N1159" s="94">
        <v>36236</v>
      </c>
      <c r="O1159" s="94" t="str">
        <f t="shared" si="118"/>
        <v>Gamali FELIX400m</v>
      </c>
      <c r="P1159" s="2">
        <f t="shared" si="119"/>
        <v>1098</v>
      </c>
      <c r="Q1159" s="79">
        <f t="shared" si="120"/>
        <v>91</v>
      </c>
      <c r="R1159" s="79" t="str">
        <f t="shared" si="121"/>
        <v/>
      </c>
    </row>
    <row r="1160" spans="1:18" x14ac:dyDescent="0.2">
      <c r="A1160" t="s">
        <v>1204</v>
      </c>
      <c r="B1160" t="s">
        <v>3261</v>
      </c>
      <c r="C1160" s="5" t="s">
        <v>2</v>
      </c>
      <c r="D1160" s="5">
        <v>34893</v>
      </c>
      <c r="E1160">
        <v>1214</v>
      </c>
      <c r="F1160" s="5">
        <v>44409</v>
      </c>
      <c r="G1160" s="2">
        <v>7</v>
      </c>
      <c r="H1160" s="2" t="str">
        <f t="shared" si="116"/>
        <v>Zharnel HUGHES100m</v>
      </c>
      <c r="I1160" s="2">
        <f t="shared" si="117"/>
        <v>1214</v>
      </c>
      <c r="J1160" s="136" cm="1">
        <f t="array" ref="J1160">MAX(IF($H$3:$H$4000=$H1160,$I$3:$I$4000))</f>
        <v>1214</v>
      </c>
      <c r="K1160" s="2" t="str">
        <v>GRN</v>
      </c>
      <c r="L1160" t="str">
        <v>Nazzio JOHN</v>
      </c>
      <c r="M1160" s="94" t="str">
        <v>200m</v>
      </c>
      <c r="N1160" s="94">
        <v>37704</v>
      </c>
      <c r="O1160" s="94" t="str">
        <f t="shared" si="118"/>
        <v>Nazzio JOHN200m</v>
      </c>
      <c r="P1160" s="2">
        <f t="shared" si="119"/>
        <v>1099</v>
      </c>
      <c r="Q1160" s="79">
        <f t="shared" si="120"/>
        <v>91</v>
      </c>
      <c r="R1160" s="79" t="str">
        <f t="shared" si="121"/>
        <v/>
      </c>
    </row>
    <row r="1161" spans="1:18" x14ac:dyDescent="0.2">
      <c r="A1161" t="s">
        <v>1204</v>
      </c>
      <c r="B1161" t="s">
        <v>3437</v>
      </c>
      <c r="C1161" t="s">
        <v>27</v>
      </c>
      <c r="D1161" s="5">
        <v>35682</v>
      </c>
      <c r="E1161">
        <v>1193</v>
      </c>
      <c r="F1161" s="5">
        <v>44409</v>
      </c>
      <c r="G1161" s="2">
        <v>15</v>
      </c>
      <c r="H1161" s="2" t="str">
        <f t="shared" si="116"/>
        <v>Daniel ROWDEN800m</v>
      </c>
      <c r="I1161" s="2">
        <f t="shared" si="117"/>
        <v>1193</v>
      </c>
      <c r="J1161" s="136" cm="1">
        <f t="array" ref="J1161">MAX(IF($H$3:$H$4000=$H1161,$I$3:$I$4000))</f>
        <v>1193</v>
      </c>
      <c r="K1161" s="2" t="str">
        <v>GRN</v>
      </c>
      <c r="L1161" t="str">
        <v>Lindon VICTOR</v>
      </c>
      <c r="M1161" s="94" t="str">
        <v>javelin-throw</v>
      </c>
      <c r="N1161" s="94">
        <v>34028</v>
      </c>
      <c r="O1161" s="94" t="str">
        <f t="shared" si="118"/>
        <v>Lindon VICTORjavelin-throw</v>
      </c>
      <c r="P1161" s="2">
        <f t="shared" si="119"/>
        <v>981</v>
      </c>
      <c r="Q1161" s="79">
        <f t="shared" si="120"/>
        <v>75</v>
      </c>
      <c r="R1161" s="79" t="str">
        <f t="shared" si="121"/>
        <v/>
      </c>
    </row>
    <row r="1162" spans="1:18" x14ac:dyDescent="0.2">
      <c r="A1162" t="s">
        <v>1204</v>
      </c>
      <c r="B1162" t="s">
        <v>3278</v>
      </c>
      <c r="C1162" s="5" t="s">
        <v>2</v>
      </c>
      <c r="D1162" s="5">
        <v>35124</v>
      </c>
      <c r="E1162">
        <v>1165</v>
      </c>
      <c r="F1162" s="5">
        <v>44408</v>
      </c>
      <c r="G1162" s="2">
        <v>26</v>
      </c>
      <c r="H1162" s="2" t="str">
        <f t="shared" si="116"/>
        <v>Reece PRESCOD100m</v>
      </c>
      <c r="I1162" s="2">
        <f t="shared" si="117"/>
        <v>1165</v>
      </c>
      <c r="J1162" s="136" cm="1">
        <f t="array" ref="J1162">MAX(IF($H$3:$H$4000=$H1162,$I$3:$I$4000))</f>
        <v>1165</v>
      </c>
      <c r="K1162" s="2" t="str">
        <v>GRN</v>
      </c>
      <c r="L1162" t="str">
        <v>Lindon VICTOR</v>
      </c>
      <c r="M1162" s="94" t="str">
        <v>decathlon</v>
      </c>
      <c r="N1162" s="94">
        <v>34028</v>
      </c>
      <c r="O1162" s="94" t="str">
        <f t="shared" si="118"/>
        <v>Lindon VICTORdecathlon</v>
      </c>
      <c r="P1162" s="2">
        <f t="shared" si="119"/>
        <v>1190</v>
      </c>
      <c r="Q1162" s="79">
        <f t="shared" si="120"/>
        <v>4</v>
      </c>
      <c r="R1162" s="79" t="str">
        <f t="shared" si="121"/>
        <v/>
      </c>
    </row>
    <row r="1163" spans="1:18" x14ac:dyDescent="0.2">
      <c r="A1163" t="s">
        <v>1204</v>
      </c>
      <c r="B1163" t="s">
        <v>4215</v>
      </c>
      <c r="C1163" s="5" t="s">
        <v>42</v>
      </c>
      <c r="D1163" s="5">
        <v>35079</v>
      </c>
      <c r="E1163">
        <v>977</v>
      </c>
      <c r="F1163" s="5">
        <v>44408</v>
      </c>
      <c r="G1163" s="2">
        <v>35</v>
      </c>
      <c r="H1163" s="2" t="str">
        <f t="shared" si="116"/>
        <v>Thomas HEADhammer-throw</v>
      </c>
      <c r="I1163" s="2">
        <f t="shared" si="117"/>
        <v>977</v>
      </c>
      <c r="J1163" s="136" cm="1">
        <f t="array" ref="J1163">MAX(IF($H$3:$H$4000=$H1163,$I$3:$I$4000))</f>
        <v>977</v>
      </c>
      <c r="K1163" s="2" t="str">
        <v>GRN</v>
      </c>
      <c r="L1163" t="str">
        <v>Kirani JAMES</v>
      </c>
      <c r="M1163" s="94" t="str">
        <v>400m</v>
      </c>
      <c r="N1163" s="94">
        <v>33848</v>
      </c>
      <c r="O1163" s="94" t="str">
        <f t="shared" si="118"/>
        <v>Kirani JAMES400m</v>
      </c>
      <c r="P1163" s="2">
        <f t="shared" si="119"/>
        <v>1259</v>
      </c>
      <c r="Q1163" s="79">
        <f t="shared" si="120"/>
        <v>2</v>
      </c>
      <c r="R1163" s="79" t="str">
        <f t="shared" si="121"/>
        <v/>
      </c>
    </row>
    <row r="1164" spans="1:18" x14ac:dyDescent="0.2">
      <c r="A1164" t="s">
        <v>1204</v>
      </c>
      <c r="B1164" t="s">
        <v>4455</v>
      </c>
      <c r="C1164" s="5" t="s">
        <v>35</v>
      </c>
      <c r="D1164" s="5">
        <v>36147</v>
      </c>
      <c r="E1164">
        <v>1161</v>
      </c>
      <c r="F1164" s="5">
        <v>44407</v>
      </c>
      <c r="G1164" s="2">
        <v>6</v>
      </c>
      <c r="H1164" s="2" t="str">
        <f t="shared" si="116"/>
        <v>Tom GALEhigh-jump</v>
      </c>
      <c r="I1164" s="2">
        <f t="shared" si="117"/>
        <v>1161</v>
      </c>
      <c r="J1164" s="136" cm="1">
        <f t="array" ref="J1164">MAX(IF($H$3:$H$4000=$H1164,$I$3:$I$4000))</f>
        <v>1161</v>
      </c>
      <c r="K1164" s="2" t="str">
        <v>GRN</v>
      </c>
      <c r="L1164" t="str">
        <v>Lindon VICTOR</v>
      </c>
      <c r="M1164" s="94" t="str">
        <v>discus-throw</v>
      </c>
      <c r="N1164" s="94">
        <v>34028</v>
      </c>
      <c r="O1164" s="94" t="str">
        <f t="shared" si="118"/>
        <v>Lindon VICTORdiscus-throw</v>
      </c>
      <c r="P1164" s="2">
        <f t="shared" si="119"/>
        <v>975</v>
      </c>
      <c r="Q1164" s="79">
        <f t="shared" si="120"/>
        <v>55</v>
      </c>
      <c r="R1164" s="79" t="str">
        <f t="shared" si="121"/>
        <v/>
      </c>
    </row>
    <row r="1165" spans="1:18" x14ac:dyDescent="0.2">
      <c r="A1165" t="s">
        <v>1204</v>
      </c>
      <c r="B1165" t="s">
        <v>3878</v>
      </c>
      <c r="C1165" s="5" t="s">
        <v>33</v>
      </c>
      <c r="D1165" s="5">
        <v>36844</v>
      </c>
      <c r="E1165">
        <v>1049</v>
      </c>
      <c r="F1165" s="5">
        <v>44405</v>
      </c>
      <c r="G1165" s="2">
        <v>83</v>
      </c>
      <c r="H1165" s="2" t="str">
        <f t="shared" si="116"/>
        <v>Ben HIGGINS400mh</v>
      </c>
      <c r="I1165" s="2">
        <f t="shared" si="117"/>
        <v>1049</v>
      </c>
      <c r="J1165" s="136" cm="1">
        <f t="array" ref="J1165">MAX(IF($H$3:$H$4000=$H1165,$I$3:$I$4000))</f>
        <v>1049</v>
      </c>
      <c r="K1165" s="2" t="str">
        <v>GRN</v>
      </c>
      <c r="L1165" t="str">
        <v>Johann JEREMIAH</v>
      </c>
      <c r="M1165" s="94" t="str">
        <v>shot-put</v>
      </c>
      <c r="N1165" s="94">
        <v>36802</v>
      </c>
      <c r="O1165" s="94" t="str">
        <f t="shared" si="118"/>
        <v>Johann JEREMIAHshot-put</v>
      </c>
      <c r="P1165" s="2">
        <f t="shared" si="119"/>
        <v>966</v>
      </c>
      <c r="Q1165" s="79">
        <f t="shared" si="120"/>
        <v>59</v>
      </c>
      <c r="R1165" s="79" t="str">
        <f t="shared" si="121"/>
        <v/>
      </c>
    </row>
    <row r="1166" spans="1:18" x14ac:dyDescent="0.2">
      <c r="A1166" t="s">
        <v>1204</v>
      </c>
      <c r="B1166" t="s">
        <v>2807</v>
      </c>
      <c r="C1166" t="s">
        <v>27</v>
      </c>
      <c r="D1166" s="5">
        <v>36324</v>
      </c>
      <c r="E1166">
        <v>1121</v>
      </c>
      <c r="F1166" s="5">
        <v>44404</v>
      </c>
      <c r="G1166" s="2">
        <v>59</v>
      </c>
      <c r="H1166" s="2" t="str">
        <f t="shared" si="116"/>
        <v>Tiarnan CRORKEN800m</v>
      </c>
      <c r="I1166" s="2">
        <f t="shared" si="117"/>
        <v>1121</v>
      </c>
      <c r="J1166" s="136" cm="1">
        <f t="array" ref="J1166">MAX(IF($H$3:$H$4000=$H1166,$I$3:$I$4000))</f>
        <v>1121</v>
      </c>
      <c r="K1166" s="2" t="str">
        <v>GRN</v>
      </c>
      <c r="L1166" t="str">
        <v>Lindon VICTOR</v>
      </c>
      <c r="M1166" s="94" t="str">
        <v>pole-vault</v>
      </c>
      <c r="N1166" s="94">
        <v>34028</v>
      </c>
      <c r="O1166" s="94" t="str">
        <f t="shared" si="118"/>
        <v>Lindon VICTORpole-vault</v>
      </c>
      <c r="P1166" s="2">
        <f t="shared" si="119"/>
        <v>972</v>
      </c>
      <c r="Q1166" s="79">
        <f t="shared" si="120"/>
        <v>53</v>
      </c>
      <c r="R1166" s="79" t="str">
        <f t="shared" si="121"/>
        <v/>
      </c>
    </row>
    <row r="1167" spans="1:18" x14ac:dyDescent="0.2">
      <c r="A1167" t="s">
        <v>1204</v>
      </c>
      <c r="B1167" t="s">
        <v>3493</v>
      </c>
      <c r="C1167" s="5" t="s">
        <v>27</v>
      </c>
      <c r="D1167" s="5">
        <v>36062</v>
      </c>
      <c r="E1167">
        <v>1091</v>
      </c>
      <c r="F1167" s="5">
        <v>44404</v>
      </c>
      <c r="G1167" s="2">
        <v>89</v>
      </c>
      <c r="H1167" s="2" t="str">
        <f t="shared" si="116"/>
        <v>Ben GREENWOOD800m</v>
      </c>
      <c r="I1167" s="2">
        <f t="shared" si="117"/>
        <v>1091</v>
      </c>
      <c r="J1167" s="136" cm="1">
        <f t="array" ref="J1167">MAX(IF($H$3:$H$4000=$H1167,$I$3:$I$4000))</f>
        <v>1091</v>
      </c>
      <c r="K1167" s="2" t="str">
        <v>GUY</v>
      </c>
      <c r="L1167" t="str">
        <v>Emanuel ARCHIBALD</v>
      </c>
      <c r="M1167" s="94" t="str">
        <v>100m</v>
      </c>
      <c r="N1167" s="94">
        <v>34586</v>
      </c>
      <c r="O1167" s="94" t="str">
        <f t="shared" si="118"/>
        <v>Emanuel ARCHIBALD100m</v>
      </c>
      <c r="P1167" s="2">
        <f t="shared" si="119"/>
        <v>1122</v>
      </c>
      <c r="Q1167" s="79">
        <f t="shared" si="120"/>
        <v>81</v>
      </c>
      <c r="R1167" s="79" t="str">
        <f t="shared" si="121"/>
        <v/>
      </c>
    </row>
    <row r="1168" spans="1:18" x14ac:dyDescent="0.2">
      <c r="A1168" t="s">
        <v>1204</v>
      </c>
      <c r="B1168" t="s">
        <v>3495</v>
      </c>
      <c r="C1168" s="5" t="s">
        <v>27</v>
      </c>
      <c r="D1168" s="5">
        <v>34717</v>
      </c>
      <c r="E1168">
        <v>1089</v>
      </c>
      <c r="F1168" s="5">
        <v>44401</v>
      </c>
      <c r="G1168" s="2">
        <v>92</v>
      </c>
      <c r="H1168" s="2" t="str">
        <f t="shared" si="116"/>
        <v>James MCMURRAY800m</v>
      </c>
      <c r="I1168" s="2">
        <f t="shared" si="117"/>
        <v>1089</v>
      </c>
      <c r="J1168" s="136" cm="1">
        <f t="array" ref="J1168">MAX(IF($H$3:$H$4000=$H1168,$I$3:$I$4000))</f>
        <v>1089</v>
      </c>
      <c r="K1168" s="2" t="str">
        <v>GUY</v>
      </c>
      <c r="L1168" t="str">
        <v>Stafon ROACH</v>
      </c>
      <c r="M1168" s="94" t="str">
        <v>triple-jump</v>
      </c>
      <c r="N1168" s="94">
        <v>44640</v>
      </c>
      <c r="O1168" s="94" t="str">
        <f t="shared" si="118"/>
        <v>Stafon ROACHtriple-jump</v>
      </c>
      <c r="P1168" s="2">
        <f t="shared" si="119"/>
        <v>917</v>
      </c>
      <c r="Q1168" s="79">
        <f t="shared" si="120"/>
        <v>139</v>
      </c>
      <c r="R1168" s="79" t="str">
        <f t="shared" si="121"/>
        <v/>
      </c>
    </row>
    <row r="1169" spans="1:18" x14ac:dyDescent="0.2">
      <c r="A1169" t="s">
        <v>1204</v>
      </c>
      <c r="B1169" t="s">
        <v>4134</v>
      </c>
      <c r="C1169" s="5" t="s">
        <v>40</v>
      </c>
      <c r="D1169" s="5">
        <v>31822</v>
      </c>
      <c r="E1169">
        <v>901</v>
      </c>
      <c r="F1169" s="5">
        <v>44401</v>
      </c>
      <c r="G1169" s="2">
        <v>93</v>
      </c>
      <c r="H1169" s="2" t="str">
        <f t="shared" si="116"/>
        <v>Angus MCINROYdiscus-throw</v>
      </c>
      <c r="I1169" s="2">
        <f t="shared" si="117"/>
        <v>901</v>
      </c>
      <c r="J1169" s="136" cm="1">
        <f t="array" ref="J1169">MAX(IF($H$3:$H$4000=$H1169,$I$3:$I$4000))</f>
        <v>901</v>
      </c>
      <c r="K1169" s="2" t="str">
        <v>GUY</v>
      </c>
      <c r="L1169" t="str">
        <v>Trevon HAMER</v>
      </c>
      <c r="M1169" s="94" t="str">
        <v>triple-jump</v>
      </c>
      <c r="N1169" s="94">
        <v>44671</v>
      </c>
      <c r="O1169" s="94" t="str">
        <f t="shared" si="118"/>
        <v>Trevon HAMERtriple-jump</v>
      </c>
      <c r="P1169" s="2">
        <f t="shared" si="119"/>
        <v>944</v>
      </c>
      <c r="Q1169" s="79">
        <f t="shared" si="120"/>
        <v>129</v>
      </c>
      <c r="R1169" s="79" t="str">
        <f t="shared" si="121"/>
        <v/>
      </c>
    </row>
    <row r="1170" spans="1:18" x14ac:dyDescent="0.2">
      <c r="A1170" t="s">
        <v>1204</v>
      </c>
      <c r="B1170" t="s">
        <v>3156</v>
      </c>
      <c r="C1170" t="s">
        <v>42</v>
      </c>
      <c r="D1170" s="5">
        <v>34143</v>
      </c>
      <c r="E1170">
        <v>1072</v>
      </c>
      <c r="F1170" s="5">
        <v>44397</v>
      </c>
      <c r="G1170" s="2">
        <v>9</v>
      </c>
      <c r="H1170" s="2" t="str">
        <f t="shared" si="116"/>
        <v>Osian JONEShammer-throw</v>
      </c>
      <c r="I1170" s="2">
        <f t="shared" si="117"/>
        <v>1072</v>
      </c>
      <c r="J1170" s="136" cm="1">
        <f t="array" ref="J1170">MAX(IF($H$3:$H$4000=$H1170,$I$3:$I$4000))</f>
        <v>1072</v>
      </c>
      <c r="K1170" s="2" t="str">
        <v>GUY</v>
      </c>
      <c r="L1170" t="str">
        <v>Dennies ROBERTS</v>
      </c>
      <c r="M1170" s="94" t="str">
        <v>triple-jump</v>
      </c>
      <c r="N1170" s="94">
        <v>1998</v>
      </c>
      <c r="O1170" s="94" t="str">
        <f t="shared" si="118"/>
        <v>Dennies ROBERTStriple-jump</v>
      </c>
      <c r="P1170" s="2">
        <f t="shared" si="119"/>
        <v>935</v>
      </c>
      <c r="Q1170" s="79">
        <f t="shared" si="120"/>
        <v>131</v>
      </c>
      <c r="R1170" s="79" t="str">
        <f t="shared" si="121"/>
        <v/>
      </c>
    </row>
    <row r="1171" spans="1:18" x14ac:dyDescent="0.2">
      <c r="A1171" t="s">
        <v>1204</v>
      </c>
      <c r="B1171" t="s">
        <v>3376</v>
      </c>
      <c r="C1171" s="5" t="s">
        <v>25</v>
      </c>
      <c r="D1171" s="5">
        <v>36068</v>
      </c>
      <c r="E1171">
        <v>1094</v>
      </c>
      <c r="F1171" s="5">
        <v>44395</v>
      </c>
      <c r="G1171" s="2">
        <v>88</v>
      </c>
      <c r="H1171" s="2" t="str">
        <f t="shared" si="116"/>
        <v>Toby HARRIES200m</v>
      </c>
      <c r="I1171" s="2">
        <f t="shared" si="117"/>
        <v>1094</v>
      </c>
      <c r="J1171" s="136" cm="1">
        <f t="array" ref="J1171">MAX(IF($H$3:$H$4000=$H1171,$I$3:$I$4000))</f>
        <v>1094</v>
      </c>
      <c r="K1171" s="2" t="str">
        <v>GUY</v>
      </c>
      <c r="L1171" t="str">
        <v>Emanuel ARCHIBALD</v>
      </c>
      <c r="M1171" s="94" t="str">
        <v>long-jump</v>
      </c>
      <c r="N1171" s="94">
        <v>34586</v>
      </c>
      <c r="O1171" s="94" t="str">
        <f t="shared" si="118"/>
        <v>Emanuel ARCHIBALDlong-jump</v>
      </c>
      <c r="P1171" s="2">
        <f t="shared" si="119"/>
        <v>1160</v>
      </c>
      <c r="Q1171" s="79">
        <f t="shared" si="120"/>
        <v>12</v>
      </c>
      <c r="R1171" s="79" t="str">
        <f t="shared" si="121"/>
        <v/>
      </c>
    </row>
    <row r="1172" spans="1:18" x14ac:dyDescent="0.2">
      <c r="A1172" t="s">
        <v>1204</v>
      </c>
      <c r="B1172" t="s">
        <v>3860</v>
      </c>
      <c r="C1172" t="s">
        <v>33</v>
      </c>
      <c r="D1172" s="5">
        <v>35742</v>
      </c>
      <c r="E1172">
        <v>1066</v>
      </c>
      <c r="F1172" s="5">
        <v>44395</v>
      </c>
      <c r="G1172" s="2">
        <v>61</v>
      </c>
      <c r="H1172" s="2" t="str">
        <f t="shared" si="116"/>
        <v>Niall CARNEY400mh</v>
      </c>
      <c r="I1172" s="2">
        <f t="shared" si="117"/>
        <v>1066</v>
      </c>
      <c r="J1172" s="136" cm="1">
        <f t="array" ref="J1172">MAX(IF($H$3:$H$4000=$H1172,$I$3:$I$4000))</f>
        <v>1066</v>
      </c>
      <c r="K1172" s="2" t="str">
        <v>GUY</v>
      </c>
      <c r="L1172" t="str">
        <v>Quamel PRINCE</v>
      </c>
      <c r="M1172" s="94" t="str">
        <v>800m</v>
      </c>
      <c r="N1172" s="94">
        <v>34444</v>
      </c>
      <c r="O1172" s="94" t="str">
        <f t="shared" si="118"/>
        <v>Quamel PRINCE800m</v>
      </c>
      <c r="P1172" s="2">
        <f t="shared" si="119"/>
        <v>1133</v>
      </c>
      <c r="Q1172" s="79">
        <f t="shared" si="120"/>
        <v>49</v>
      </c>
      <c r="R1172" s="79" t="str">
        <f t="shared" si="121"/>
        <v/>
      </c>
    </row>
    <row r="1173" spans="1:18" x14ac:dyDescent="0.2">
      <c r="A1173" t="s">
        <v>1204</v>
      </c>
      <c r="B1173" t="s">
        <v>3991</v>
      </c>
      <c r="C1173" s="5" t="s">
        <v>38</v>
      </c>
      <c r="D1173" s="5">
        <v>37587</v>
      </c>
      <c r="E1173">
        <v>1038</v>
      </c>
      <c r="F1173" s="5">
        <v>44395</v>
      </c>
      <c r="G1173" s="2">
        <v>61</v>
      </c>
      <c r="H1173" s="2" t="str">
        <f t="shared" si="116"/>
        <v>Daniel FALODEtriple-jump</v>
      </c>
      <c r="I1173" s="2">
        <f t="shared" si="117"/>
        <v>1038</v>
      </c>
      <c r="J1173" s="136" cm="1">
        <f t="array" ref="J1173">MAX(IF($H$3:$H$4000=$H1173,$I$3:$I$4000))</f>
        <v>1038</v>
      </c>
      <c r="K1173" s="2" t="str">
        <v>GUY</v>
      </c>
      <c r="L1173" t="str">
        <v>Domon WILLIAMS</v>
      </c>
      <c r="M1173" s="94" t="str">
        <v>long-jump</v>
      </c>
      <c r="N1173" s="94">
        <v>35111</v>
      </c>
      <c r="O1173" s="94" t="str">
        <f t="shared" si="118"/>
        <v>Domon WILLIAMSlong-jump</v>
      </c>
      <c r="P1173" s="2">
        <f t="shared" si="119"/>
        <v>1045</v>
      </c>
      <c r="Q1173" s="79">
        <f t="shared" si="120"/>
        <v>103</v>
      </c>
      <c r="R1173" s="79" t="str">
        <f t="shared" si="121"/>
        <v/>
      </c>
    </row>
    <row r="1174" spans="1:18" x14ac:dyDescent="0.2">
      <c r="A1174" t="s">
        <v>1204</v>
      </c>
      <c r="B1174" t="s">
        <v>4135</v>
      </c>
      <c r="C1174" s="5" t="s">
        <v>40</v>
      </c>
      <c r="D1174" s="5">
        <v>30934</v>
      </c>
      <c r="E1174">
        <v>900</v>
      </c>
      <c r="F1174" s="5">
        <v>44395</v>
      </c>
      <c r="G1174" s="2">
        <v>95</v>
      </c>
      <c r="H1174" s="2" t="str">
        <f t="shared" si="116"/>
        <v>James HEDGERdiscus-throw</v>
      </c>
      <c r="I1174" s="2">
        <f t="shared" si="117"/>
        <v>900</v>
      </c>
      <c r="J1174" s="136" cm="1">
        <f t="array" ref="J1174">MAX(IF($H$3:$H$4000=$H1174,$I$3:$I$4000))</f>
        <v>900</v>
      </c>
      <c r="K1174" s="2" t="str">
        <v>GUY</v>
      </c>
      <c r="L1174" t="str">
        <v>Micaiah WASHINGTON</v>
      </c>
      <c r="M1174" s="94" t="str">
        <v>long-jump</v>
      </c>
      <c r="N1174" s="94">
        <v>35498</v>
      </c>
      <c r="O1174" s="94" t="str">
        <f t="shared" si="118"/>
        <v>Micaiah WASHINGTONlong-jump</v>
      </c>
      <c r="P1174" s="2">
        <f t="shared" si="119"/>
        <v>1045</v>
      </c>
      <c r="Q1174" s="79">
        <f t="shared" si="120"/>
        <v>103</v>
      </c>
      <c r="R1174" s="79" t="str">
        <f t="shared" si="121"/>
        <v/>
      </c>
    </row>
    <row r="1175" spans="1:18" x14ac:dyDescent="0.2">
      <c r="A1175" t="s">
        <v>1204</v>
      </c>
      <c r="B1175" t="s">
        <v>3305</v>
      </c>
      <c r="C1175" t="s">
        <v>2</v>
      </c>
      <c r="D1175" s="5">
        <v>33777</v>
      </c>
      <c r="E1175">
        <v>1138</v>
      </c>
      <c r="F1175" s="5">
        <v>44394</v>
      </c>
      <c r="G1175" s="2">
        <v>55</v>
      </c>
      <c r="H1175" s="2" t="str">
        <f t="shared" si="116"/>
        <v>Eugene AMO-DADZIE100m</v>
      </c>
      <c r="I1175" s="2">
        <f t="shared" si="117"/>
        <v>1138</v>
      </c>
      <c r="J1175" s="136" cm="1">
        <f t="array" ref="J1175">MAX(IF($H$3:$H$4000=$H1175,$I$3:$I$4000))</f>
        <v>1138</v>
      </c>
      <c r="K1175" s="2" t="str">
        <v>GUY</v>
      </c>
      <c r="L1175" t="str">
        <v>Domon WILLIAMS</v>
      </c>
      <c r="M1175" s="94" t="str">
        <v>triple-jump</v>
      </c>
      <c r="N1175" s="94">
        <v>35111</v>
      </c>
      <c r="O1175" s="94" t="str">
        <f t="shared" si="118"/>
        <v>Domon WILLIAMStriple-jump</v>
      </c>
      <c r="P1175" s="2">
        <f t="shared" si="119"/>
        <v>1090</v>
      </c>
      <c r="Q1175" s="79">
        <f t="shared" si="120"/>
        <v>24</v>
      </c>
      <c r="R1175" s="79" t="str">
        <f t="shared" si="121"/>
        <v/>
      </c>
    </row>
    <row r="1176" spans="1:18" x14ac:dyDescent="0.2">
      <c r="A1176" t="s">
        <v>1204</v>
      </c>
      <c r="B1176" t="s">
        <v>3363</v>
      </c>
      <c r="C1176" t="s">
        <v>25</v>
      </c>
      <c r="D1176" s="5">
        <v>37465</v>
      </c>
      <c r="E1176">
        <v>1109</v>
      </c>
      <c r="F1176" s="5">
        <v>44394</v>
      </c>
      <c r="G1176" s="2">
        <v>64</v>
      </c>
      <c r="H1176" s="2" t="str">
        <f t="shared" si="116"/>
        <v>Derek KINLOCK200m</v>
      </c>
      <c r="I1176" s="2">
        <f t="shared" si="117"/>
        <v>1109</v>
      </c>
      <c r="J1176" s="136" cm="1">
        <f t="array" ref="J1176">MAX(IF($H$3:$H$4000=$H1176,$I$3:$I$4000))</f>
        <v>1109</v>
      </c>
      <c r="K1176" s="2" t="str">
        <v>GUY</v>
      </c>
      <c r="L1176" t="str">
        <v>Mark JHALU</v>
      </c>
      <c r="M1176" s="94" t="str">
        <v>high-jump</v>
      </c>
      <c r="N1176" s="94">
        <v>34611</v>
      </c>
      <c r="O1176" s="94" t="str">
        <f t="shared" si="118"/>
        <v>Mark JHALUhigh-jump</v>
      </c>
      <c r="P1176" s="2">
        <f t="shared" si="119"/>
        <v>1019</v>
      </c>
      <c r="Q1176" s="79">
        <f t="shared" si="120"/>
        <v>70</v>
      </c>
      <c r="R1176" s="79" t="str">
        <f t="shared" si="121"/>
        <v/>
      </c>
    </row>
    <row r="1177" spans="1:18" x14ac:dyDescent="0.2">
      <c r="A1177" t="s">
        <v>1204</v>
      </c>
      <c r="B1177" t="s">
        <v>3863</v>
      </c>
      <c r="C1177" t="s">
        <v>33</v>
      </c>
      <c r="D1177" s="5">
        <v>37440</v>
      </c>
      <c r="E1177">
        <v>1062</v>
      </c>
      <c r="F1177" s="5">
        <v>44394</v>
      </c>
      <c r="G1177" s="2">
        <v>65</v>
      </c>
      <c r="H1177" s="2" t="str">
        <f t="shared" si="116"/>
        <v>Adam BOOTH400mh</v>
      </c>
      <c r="I1177" s="2">
        <f t="shared" si="117"/>
        <v>1062</v>
      </c>
      <c r="J1177" s="136" cm="1">
        <f t="array" ref="J1177">MAX(IF($H$3:$H$4000=$H1177,$I$3:$I$4000))</f>
        <v>1062</v>
      </c>
      <c r="K1177" s="2" t="str">
        <v>GUY</v>
      </c>
      <c r="L1177" t="str">
        <v>Lloyd MCCURDY</v>
      </c>
      <c r="M1177" s="94" t="str">
        <v>triple-jump</v>
      </c>
      <c r="N1177" s="94">
        <v>35764</v>
      </c>
      <c r="O1177" s="94" t="str">
        <f t="shared" si="118"/>
        <v>Lloyd MCCURDYtriple-jump</v>
      </c>
      <c r="P1177" s="2">
        <f t="shared" si="119"/>
        <v>1041</v>
      </c>
      <c r="Q1177" s="79">
        <f t="shared" si="120"/>
        <v>65</v>
      </c>
      <c r="R1177" s="79" t="str">
        <f t="shared" si="121"/>
        <v/>
      </c>
    </row>
    <row r="1178" spans="1:18" x14ac:dyDescent="0.2">
      <c r="A1178" t="s">
        <v>1204</v>
      </c>
      <c r="B1178" t="s">
        <v>3887</v>
      </c>
      <c r="C1178" s="5" t="s">
        <v>33</v>
      </c>
      <c r="D1178" s="5">
        <v>35313</v>
      </c>
      <c r="E1178">
        <v>1032</v>
      </c>
      <c r="F1178" s="5">
        <v>44394</v>
      </c>
      <c r="G1178" s="2">
        <v>92</v>
      </c>
      <c r="H1178" s="2" t="str">
        <f t="shared" si="116"/>
        <v>Max SCHOPP400mh</v>
      </c>
      <c r="I1178" s="2">
        <f t="shared" si="117"/>
        <v>1032</v>
      </c>
      <c r="J1178" s="136" cm="1">
        <f t="array" ref="J1178">MAX(IF($H$3:$H$4000=$H1178,$I$3:$I$4000))</f>
        <v>1032</v>
      </c>
      <c r="K1178" s="2" t="str">
        <v>GUY</v>
      </c>
      <c r="L1178" t="str">
        <v>Leslain BAIRD</v>
      </c>
      <c r="M1178" s="94" t="str">
        <v>javelin-throw</v>
      </c>
      <c r="N1178" s="94">
        <v>31906</v>
      </c>
      <c r="O1178" s="94" t="str">
        <f t="shared" si="118"/>
        <v>Leslain BAIRDjavelin-throw</v>
      </c>
      <c r="P1178" s="2">
        <f t="shared" si="119"/>
        <v>1062</v>
      </c>
      <c r="Q1178" s="79">
        <f t="shared" si="120"/>
        <v>24</v>
      </c>
      <c r="R1178" s="79" t="str">
        <f t="shared" si="121"/>
        <v/>
      </c>
    </row>
    <row r="1179" spans="1:18" x14ac:dyDescent="0.2">
      <c r="A1179" t="s">
        <v>1204</v>
      </c>
      <c r="B1179" t="s">
        <v>4000</v>
      </c>
      <c r="C1179" s="5" t="s">
        <v>38</v>
      </c>
      <c r="D1179" s="6">
        <v>34784</v>
      </c>
      <c r="E1179">
        <v>1029</v>
      </c>
      <c r="F1179" s="5">
        <v>44394</v>
      </c>
      <c r="G1179" s="2">
        <v>71</v>
      </c>
      <c r="H1179" s="2" t="str">
        <f t="shared" si="116"/>
        <v>Sean OKOMEtriple-jump</v>
      </c>
      <c r="I1179" s="2">
        <f t="shared" si="117"/>
        <v>1029</v>
      </c>
      <c r="J1179" s="136" cm="1">
        <f t="array" ref="J1179">MAX(IF($H$3:$H$4000=$H1179,$I$3:$I$4000))</f>
        <v>1029</v>
      </c>
      <c r="K1179" s="2" t="str">
        <v>IND</v>
      </c>
      <c r="L1179" t="str">
        <v>Muhammed Ajmal VARIYATHODI</v>
      </c>
      <c r="M1179" s="94" t="str">
        <v>200m</v>
      </c>
      <c r="N1179" s="94">
        <v>35947</v>
      </c>
      <c r="O1179" s="94" t="str">
        <f t="shared" si="118"/>
        <v>Muhammed Ajmal VARIYATHODI200m</v>
      </c>
      <c r="P1179" s="2">
        <f t="shared" si="119"/>
        <v>1051</v>
      </c>
      <c r="Q1179" s="79">
        <f t="shared" si="120"/>
        <v>148</v>
      </c>
      <c r="R1179" s="79" t="str">
        <f t="shared" si="121"/>
        <v/>
      </c>
    </row>
    <row r="1180" spans="1:18" x14ac:dyDescent="0.2">
      <c r="A1180" t="s">
        <v>1204</v>
      </c>
      <c r="B1180" t="s">
        <v>4028</v>
      </c>
      <c r="C1180" s="5" t="s">
        <v>36</v>
      </c>
      <c r="D1180" s="5">
        <v>35989</v>
      </c>
      <c r="E1180">
        <v>1061</v>
      </c>
      <c r="F1180" s="5">
        <v>44394</v>
      </c>
      <c r="G1180" s="2">
        <v>10</v>
      </c>
      <c r="H1180" s="2" t="str">
        <f t="shared" si="116"/>
        <v>George TURNERpole-vault</v>
      </c>
      <c r="I1180" s="2">
        <f t="shared" si="117"/>
        <v>1061</v>
      </c>
      <c r="J1180" s="136" cm="1">
        <f t="array" ref="J1180">MAX(IF($H$3:$H$4000=$H1180,$I$3:$I$4000))</f>
        <v>1061</v>
      </c>
      <c r="K1180" s="2" t="str">
        <v>IND</v>
      </c>
      <c r="L1180" t="str">
        <v>Akash KUMAR</v>
      </c>
      <c r="M1180" s="94" t="str">
        <v>200m</v>
      </c>
      <c r="N1180" s="94">
        <v>36161</v>
      </c>
      <c r="O1180" s="94" t="str">
        <f t="shared" si="118"/>
        <v>Akash KUMAR200m</v>
      </c>
      <c r="P1180" s="2">
        <f t="shared" si="119"/>
        <v>1040</v>
      </c>
      <c r="Q1180" s="79">
        <f t="shared" si="120"/>
        <v>169</v>
      </c>
      <c r="R1180" s="79" t="str">
        <f t="shared" si="121"/>
        <v/>
      </c>
    </row>
    <row r="1181" spans="1:18" x14ac:dyDescent="0.2">
      <c r="A1181" t="s">
        <v>1204</v>
      </c>
      <c r="B1181" t="s">
        <v>4302</v>
      </c>
      <c r="C1181" s="5" t="s">
        <v>41</v>
      </c>
      <c r="D1181" s="5">
        <v>37545</v>
      </c>
      <c r="E1181">
        <v>969</v>
      </c>
      <c r="F1181" s="5">
        <v>44394</v>
      </c>
      <c r="G1181" s="2">
        <v>70</v>
      </c>
      <c r="H1181" s="2" t="str">
        <f t="shared" si="116"/>
        <v>Thomas HOLMESjavelin-throw</v>
      </c>
      <c r="I1181" s="2">
        <f t="shared" si="117"/>
        <v>969</v>
      </c>
      <c r="J1181" s="136" cm="1">
        <f t="array" ref="J1181">MAX(IF($H$3:$H$4000=$H1181,$I$3:$I$4000))</f>
        <v>969</v>
      </c>
      <c r="K1181" s="2" t="str">
        <v>IND</v>
      </c>
      <c r="L1181" t="str">
        <v>Krishan KUMAR</v>
      </c>
      <c r="M1181" s="94" t="str">
        <v>800m</v>
      </c>
      <c r="N1181" s="94">
        <v>35715</v>
      </c>
      <c r="O1181" s="94" t="str">
        <f t="shared" si="118"/>
        <v>Krishan KUMAR800m</v>
      </c>
      <c r="P1181" s="2">
        <f t="shared" si="119"/>
        <v>1101</v>
      </c>
      <c r="Q1181" s="79">
        <f t="shared" si="120"/>
        <v>85</v>
      </c>
      <c r="R1181" s="79" t="str">
        <f t="shared" si="121"/>
        <v/>
      </c>
    </row>
    <row r="1182" spans="1:18" x14ac:dyDescent="0.2">
      <c r="A1182" t="s">
        <v>1204</v>
      </c>
      <c r="B1182" t="s">
        <v>3315</v>
      </c>
      <c r="C1182" s="5" t="s">
        <v>2</v>
      </c>
      <c r="D1182" s="5">
        <v>37386</v>
      </c>
      <c r="E1182">
        <v>1122</v>
      </c>
      <c r="F1182" s="5">
        <v>44393</v>
      </c>
      <c r="G1182" s="2">
        <v>71</v>
      </c>
      <c r="H1182" s="2" t="str">
        <f t="shared" si="116"/>
        <v>Toby MAKOYAWO100m</v>
      </c>
      <c r="I1182" s="2">
        <f t="shared" si="117"/>
        <v>1122</v>
      </c>
      <c r="J1182" s="136" cm="1">
        <f t="array" ref="J1182">MAX(IF($H$3:$H$4000=$H1182,$I$3:$I$4000))</f>
        <v>1165</v>
      </c>
      <c r="K1182" s="2" t="str">
        <v>IND</v>
      </c>
      <c r="L1182" t="str">
        <v>Mohammed Afsal PULIKKALAKATH</v>
      </c>
      <c r="M1182" s="94" t="str">
        <v>800m</v>
      </c>
      <c r="N1182" s="94">
        <v>35098</v>
      </c>
      <c r="O1182" s="94" t="str">
        <f t="shared" si="118"/>
        <v>Mohammed Afsal PULIKKALAKATH800m</v>
      </c>
      <c r="P1182" s="2">
        <f t="shared" si="119"/>
        <v>1100</v>
      </c>
      <c r="Q1182" s="79">
        <f t="shared" si="120"/>
        <v>86</v>
      </c>
      <c r="R1182" s="79" t="str">
        <f t="shared" si="121"/>
        <v/>
      </c>
    </row>
    <row r="1183" spans="1:18" x14ac:dyDescent="0.2">
      <c r="A1183" t="s">
        <v>1204</v>
      </c>
      <c r="B1183" t="s">
        <v>3399</v>
      </c>
      <c r="C1183" s="5" t="s">
        <v>26</v>
      </c>
      <c r="D1183" s="5">
        <v>37622</v>
      </c>
      <c r="E1183">
        <v>1130</v>
      </c>
      <c r="F1183" s="5">
        <v>44393</v>
      </c>
      <c r="G1183" s="2">
        <v>37</v>
      </c>
      <c r="H1183" s="2" t="str">
        <f t="shared" si="116"/>
        <v>Edward FAULDS400m</v>
      </c>
      <c r="I1183" s="2">
        <f t="shared" si="117"/>
        <v>1130</v>
      </c>
      <c r="J1183" s="136" cm="1">
        <f t="array" ref="J1183">MAX(IF($H$3:$H$4000=$H1183,$I$3:$I$4000))</f>
        <v>1130</v>
      </c>
      <c r="K1183" s="2" t="str">
        <v>IND</v>
      </c>
      <c r="L1183" t="str">
        <v>Anu KUMAR</v>
      </c>
      <c r="M1183" s="94" t="str">
        <v>800m</v>
      </c>
      <c r="N1183" s="94">
        <v>37562</v>
      </c>
      <c r="O1183" s="94" t="str">
        <f t="shared" si="118"/>
        <v>Anu KUMAR800m</v>
      </c>
      <c r="P1183" s="2">
        <f t="shared" si="119"/>
        <v>1089</v>
      </c>
      <c r="Q1183" s="79">
        <f t="shared" si="120"/>
        <v>104</v>
      </c>
      <c r="R1183" s="79" t="str">
        <f t="shared" si="121"/>
        <v/>
      </c>
    </row>
    <row r="1184" spans="1:18" x14ac:dyDescent="0.2">
      <c r="A1184" t="s">
        <v>1204</v>
      </c>
      <c r="B1184" t="s">
        <v>3319</v>
      </c>
      <c r="C1184" s="5" t="s">
        <v>2</v>
      </c>
      <c r="D1184" s="5">
        <v>37728</v>
      </c>
      <c r="E1184">
        <v>1118</v>
      </c>
      <c r="F1184" s="5">
        <v>44392</v>
      </c>
      <c r="G1184" s="2">
        <v>78</v>
      </c>
      <c r="H1184" s="2" t="str">
        <f t="shared" si="116"/>
        <v>Jeriel QUAINOO100m</v>
      </c>
      <c r="I1184" s="2">
        <f t="shared" si="117"/>
        <v>1118</v>
      </c>
      <c r="J1184" s="136" cm="1">
        <f t="array" ref="J1184">MAX(IF($H$3:$H$4000=$H1184,$I$3:$I$4000))</f>
        <v>1118</v>
      </c>
      <c r="K1184" s="2" t="str">
        <v>IND</v>
      </c>
      <c r="L1184" t="str">
        <v>Ankesh CHAUDHARY</v>
      </c>
      <c r="M1184" s="94" t="str">
        <v>800m</v>
      </c>
      <c r="N1184" s="94">
        <v>36157</v>
      </c>
      <c r="O1184" s="94" t="str">
        <f t="shared" si="118"/>
        <v>Ankesh CHAUDHARY800m</v>
      </c>
      <c r="P1184" s="2">
        <f t="shared" si="119"/>
        <v>1076</v>
      </c>
      <c r="Q1184" s="79">
        <f t="shared" si="120"/>
        <v>118</v>
      </c>
      <c r="R1184" s="79" t="str">
        <f t="shared" si="121"/>
        <v/>
      </c>
    </row>
    <row r="1185" spans="1:18" x14ac:dyDescent="0.2">
      <c r="A1185" t="s">
        <v>1204</v>
      </c>
      <c r="B1185" t="s">
        <v>4221</v>
      </c>
      <c r="C1185" s="5" t="s">
        <v>42</v>
      </c>
      <c r="D1185" s="5">
        <v>33180</v>
      </c>
      <c r="E1185">
        <v>956</v>
      </c>
      <c r="F1185" s="5">
        <v>44388</v>
      </c>
      <c r="G1185" s="2">
        <v>41</v>
      </c>
      <c r="H1185" s="2" t="str">
        <f t="shared" si="116"/>
        <v>Joe BLOOMFIELDhammer-throw</v>
      </c>
      <c r="I1185" s="2">
        <f t="shared" si="117"/>
        <v>956</v>
      </c>
      <c r="J1185" s="136" cm="1">
        <f t="array" ref="J1185">MAX(IF($H$3:$H$4000=$H1185,$I$3:$I$4000))</f>
        <v>956</v>
      </c>
      <c r="K1185" s="2" t="str">
        <v>IND</v>
      </c>
      <c r="L1185" t="str">
        <v>Prakash Balu GADADE</v>
      </c>
      <c r="M1185" s="94" t="str">
        <v>800m</v>
      </c>
      <c r="N1185" s="94">
        <v>37468</v>
      </c>
      <c r="O1185" s="94" t="str">
        <f t="shared" si="118"/>
        <v>Prakash Balu GADADE800m</v>
      </c>
      <c r="P1185" s="2">
        <f t="shared" si="119"/>
        <v>1046</v>
      </c>
      <c r="Q1185" s="79">
        <f t="shared" si="120"/>
        <v>143</v>
      </c>
      <c r="R1185" s="79" t="str">
        <f t="shared" si="121"/>
        <v/>
      </c>
    </row>
    <row r="1186" spans="1:18" x14ac:dyDescent="0.2">
      <c r="A1186" t="s">
        <v>1204</v>
      </c>
      <c r="B1186" t="s">
        <v>3223</v>
      </c>
      <c r="C1186" t="s">
        <v>41</v>
      </c>
      <c r="D1186" s="5">
        <v>30304</v>
      </c>
      <c r="E1186">
        <v>964</v>
      </c>
      <c r="F1186" s="5">
        <v>44388</v>
      </c>
      <c r="G1186" s="2">
        <v>74</v>
      </c>
      <c r="H1186" s="2" t="str">
        <f t="shared" si="116"/>
        <v>Gavin JOHNSON-ASSOONjavelin-throw</v>
      </c>
      <c r="I1186" s="2">
        <f t="shared" si="117"/>
        <v>964</v>
      </c>
      <c r="J1186" s="136" cm="1">
        <f t="array" ref="J1186">MAX(IF($H$3:$H$4000=$H1186,$I$3:$I$4000))</f>
        <v>964</v>
      </c>
      <c r="K1186" s="2" t="str">
        <v>IND</v>
      </c>
      <c r="L1186" t="str">
        <v>Manjit SINGH</v>
      </c>
      <c r="M1186" s="94" t="str">
        <v>800m</v>
      </c>
      <c r="N1186" s="94">
        <v>32752</v>
      </c>
      <c r="O1186" s="94" t="str">
        <f t="shared" si="118"/>
        <v>Manjit SINGH800m</v>
      </c>
      <c r="P1186" s="2">
        <f t="shared" si="119"/>
        <v>1033</v>
      </c>
      <c r="Q1186" s="79">
        <f t="shared" si="120"/>
        <v>152</v>
      </c>
      <c r="R1186" s="79" t="str">
        <f t="shared" si="121"/>
        <v/>
      </c>
    </row>
    <row r="1187" spans="1:18" x14ac:dyDescent="0.2">
      <c r="A1187" t="s">
        <v>1204</v>
      </c>
      <c r="B1187" t="s">
        <v>3824</v>
      </c>
      <c r="C1187" s="5" t="s">
        <v>33</v>
      </c>
      <c r="D1187" s="5">
        <v>36276</v>
      </c>
      <c r="E1187">
        <v>1161</v>
      </c>
      <c r="F1187" s="5">
        <v>44387</v>
      </c>
      <c r="G1187" s="2">
        <v>11</v>
      </c>
      <c r="H1187" s="2" t="str">
        <f t="shared" si="116"/>
        <v>Alex KNIBBS400mh</v>
      </c>
      <c r="I1187" s="2">
        <f t="shared" si="117"/>
        <v>1161</v>
      </c>
      <c r="J1187" s="136" cm="1">
        <f t="array" ref="J1187">MAX(IF($H$3:$H$4000=$H1187,$I$3:$I$4000))</f>
        <v>1161</v>
      </c>
      <c r="K1187" s="2" t="str">
        <v>IND</v>
      </c>
      <c r="L1187" t="str">
        <v>. MANJEET</v>
      </c>
      <c r="M1187" s="94" t="str">
        <v>800m</v>
      </c>
      <c r="N1187" s="94">
        <v>37444</v>
      </c>
      <c r="O1187" s="94" t="str">
        <f t="shared" si="118"/>
        <v>. MANJEET800m</v>
      </c>
      <c r="P1187" s="2">
        <f t="shared" si="119"/>
        <v>1019</v>
      </c>
      <c r="Q1187" s="79">
        <f t="shared" si="120"/>
        <v>169</v>
      </c>
      <c r="R1187" s="79" t="str">
        <f t="shared" si="121"/>
        <v/>
      </c>
    </row>
    <row r="1188" spans="1:18" x14ac:dyDescent="0.2">
      <c r="A1188" t="s">
        <v>1204</v>
      </c>
      <c r="B1188" t="s">
        <v>4483</v>
      </c>
      <c r="C1188" s="5" t="s">
        <v>35</v>
      </c>
      <c r="D1188" s="5">
        <v>35714</v>
      </c>
      <c r="E1188">
        <v>1055</v>
      </c>
      <c r="F1188" s="5">
        <v>44387</v>
      </c>
      <c r="G1188" s="2">
        <v>45</v>
      </c>
      <c r="H1188" s="2" t="str">
        <f t="shared" si="116"/>
        <v>Rory DWYERhigh-jump</v>
      </c>
      <c r="I1188" s="2">
        <f t="shared" si="117"/>
        <v>1055</v>
      </c>
      <c r="J1188" s="136" cm="1">
        <f t="array" ref="J1188">MAX(IF($H$3:$H$4000=$H1188,$I$3:$I$4000))</f>
        <v>1055</v>
      </c>
      <c r="K1188" s="2" t="str">
        <v>IND</v>
      </c>
      <c r="L1188" t="str">
        <v>Dharun AYYASAMY</v>
      </c>
      <c r="M1188" s="94" t="str">
        <v>400mh</v>
      </c>
      <c r="N1188" s="94">
        <v>35430</v>
      </c>
      <c r="O1188" s="94" t="str">
        <f t="shared" si="118"/>
        <v>Dharun AYYASAMY400mh</v>
      </c>
      <c r="P1188" s="2">
        <f t="shared" si="119"/>
        <v>1122</v>
      </c>
      <c r="Q1188" s="79">
        <f t="shared" si="120"/>
        <v>31</v>
      </c>
      <c r="R1188" s="79" t="str">
        <f t="shared" si="121"/>
        <v/>
      </c>
    </row>
    <row r="1189" spans="1:18" x14ac:dyDescent="0.2">
      <c r="A1189" t="s">
        <v>1204</v>
      </c>
      <c r="B1189" t="s">
        <v>3282</v>
      </c>
      <c r="C1189" s="6" t="s">
        <v>2</v>
      </c>
      <c r="D1189" s="5">
        <v>34248</v>
      </c>
      <c r="E1189">
        <v>1159</v>
      </c>
      <c r="F1189" s="5">
        <v>44383</v>
      </c>
      <c r="G1189" s="2">
        <v>33</v>
      </c>
      <c r="H1189" s="2" t="str">
        <f t="shared" si="116"/>
        <v>Adam GEMILI100m</v>
      </c>
      <c r="I1189" s="2">
        <f t="shared" si="117"/>
        <v>1159</v>
      </c>
      <c r="J1189" s="136" cm="1">
        <f t="array" ref="J1189">MAX(IF($H$3:$H$4000=$H1189,$I$3:$I$4000))</f>
        <v>1159</v>
      </c>
      <c r="K1189" s="2" t="str">
        <v>IND</v>
      </c>
      <c r="L1189" t="str">
        <v>Aftab ALAM</v>
      </c>
      <c r="M1189" s="94" t="str">
        <v>400mh</v>
      </c>
      <c r="N1189" s="94">
        <v>35553</v>
      </c>
      <c r="O1189" s="94" t="str">
        <f t="shared" si="118"/>
        <v>Aftab ALAM400mh</v>
      </c>
      <c r="P1189" s="2">
        <f t="shared" si="119"/>
        <v>1054</v>
      </c>
      <c r="Q1189" s="79">
        <f t="shared" si="120"/>
        <v>83</v>
      </c>
      <c r="R1189" s="79" t="str">
        <f t="shared" si="121"/>
        <v/>
      </c>
    </row>
    <row r="1190" spans="1:18" x14ac:dyDescent="0.2">
      <c r="A1190" t="s">
        <v>1204</v>
      </c>
      <c r="B1190" t="s">
        <v>3282</v>
      </c>
      <c r="C1190" t="s">
        <v>25</v>
      </c>
      <c r="D1190" s="5">
        <v>34248</v>
      </c>
      <c r="E1190">
        <v>1162</v>
      </c>
      <c r="F1190" s="5">
        <v>44383</v>
      </c>
      <c r="G1190" s="2">
        <v>30</v>
      </c>
      <c r="H1190" s="2" t="str">
        <f t="shared" si="116"/>
        <v>Adam GEMILI200m</v>
      </c>
      <c r="I1190" s="2">
        <f t="shared" si="117"/>
        <v>1162</v>
      </c>
      <c r="J1190" s="136" cm="1">
        <f t="array" ref="J1190">MAX(IF($H$3:$H$4000=$H1190,$I$3:$I$4000))</f>
        <v>1162</v>
      </c>
      <c r="K1190" s="2" t="str">
        <v>IND</v>
      </c>
      <c r="L1190" t="str">
        <v>Dhaval Mahesh UTEKAR</v>
      </c>
      <c r="M1190" s="94" t="str">
        <v>400mh</v>
      </c>
      <c r="N1190" s="94">
        <v>36805</v>
      </c>
      <c r="O1190" s="94" t="str">
        <f t="shared" si="118"/>
        <v>Dhaval Mahesh UTEKAR400mh</v>
      </c>
      <c r="P1190" s="2">
        <f t="shared" si="119"/>
        <v>980</v>
      </c>
      <c r="Q1190" s="79">
        <f t="shared" si="120"/>
        <v>134</v>
      </c>
      <c r="R1190" s="79" t="str">
        <f t="shared" si="121"/>
        <v/>
      </c>
    </row>
    <row r="1191" spans="1:18" x14ac:dyDescent="0.2">
      <c r="A1191" t="s">
        <v>1204</v>
      </c>
      <c r="B1191" t="s">
        <v>3434</v>
      </c>
      <c r="C1191" s="5" t="s">
        <v>27</v>
      </c>
      <c r="D1191" s="5">
        <v>34480</v>
      </c>
      <c r="E1191">
        <v>1203</v>
      </c>
      <c r="F1191" s="5">
        <v>44381</v>
      </c>
      <c r="G1191" s="2">
        <v>11</v>
      </c>
      <c r="H1191" s="2" t="str">
        <f t="shared" si="116"/>
        <v>Elliot GILES800m</v>
      </c>
      <c r="I1191" s="2">
        <f t="shared" si="117"/>
        <v>1203</v>
      </c>
      <c r="J1191" s="136" cm="1">
        <f t="array" ref="J1191">MAX(IF($H$3:$H$4000=$H1191,$I$3:$I$4000))</f>
        <v>1203</v>
      </c>
      <c r="K1191" s="2" t="str">
        <v>IND</v>
      </c>
      <c r="L1191" t="str">
        <v>Vijay SINGH MALIK</v>
      </c>
      <c r="M1191" s="94" t="str">
        <v>400mh</v>
      </c>
      <c r="N1191" s="94">
        <v>33979</v>
      </c>
      <c r="O1191" s="94" t="str">
        <f t="shared" si="118"/>
        <v>Vijay SINGH MALIK400mh</v>
      </c>
      <c r="P1191" s="2">
        <f t="shared" si="119"/>
        <v>977</v>
      </c>
      <c r="Q1191" s="79">
        <f t="shared" si="120"/>
        <v>137</v>
      </c>
      <c r="R1191" s="79" t="str">
        <f t="shared" si="121"/>
        <v/>
      </c>
    </row>
    <row r="1192" spans="1:18" x14ac:dyDescent="0.2">
      <c r="A1192" t="s">
        <v>1204</v>
      </c>
      <c r="B1192" t="s">
        <v>3441</v>
      </c>
      <c r="C1192" t="s">
        <v>27</v>
      </c>
      <c r="D1192" s="5">
        <v>36084</v>
      </c>
      <c r="E1192">
        <v>1182</v>
      </c>
      <c r="F1192" s="5">
        <v>44381</v>
      </c>
      <c r="G1192" s="2">
        <v>20</v>
      </c>
      <c r="H1192" s="2" t="str">
        <f t="shared" si="116"/>
        <v>Archie DAVIS800m</v>
      </c>
      <c r="I1192" s="2">
        <f t="shared" si="117"/>
        <v>1182</v>
      </c>
      <c r="J1192" s="136" cm="1">
        <f t="array" ref="J1192">MAX(IF($H$3:$H$4000=$H1192,$I$3:$I$4000))</f>
        <v>1182</v>
      </c>
      <c r="K1192" s="2" t="str">
        <v>IND</v>
      </c>
      <c r="L1192" t="str">
        <v>Siva SUBARAMANI</v>
      </c>
      <c r="M1192" s="94" t="str">
        <v>pole-vault</v>
      </c>
      <c r="N1192" s="94">
        <v>35221</v>
      </c>
      <c r="O1192" s="94" t="str">
        <f t="shared" si="118"/>
        <v>Siva SUBARAMANIpole-vault</v>
      </c>
      <c r="P1192" s="2">
        <f t="shared" si="119"/>
        <v>1048</v>
      </c>
      <c r="Q1192" s="79">
        <f t="shared" si="120"/>
        <v>16</v>
      </c>
      <c r="R1192" s="79" t="str">
        <f t="shared" si="121"/>
        <v/>
      </c>
    </row>
    <row r="1193" spans="1:18" x14ac:dyDescent="0.2">
      <c r="A1193" t="s">
        <v>1204</v>
      </c>
      <c r="B1193" t="s">
        <v>3454</v>
      </c>
      <c r="C1193" s="5" t="s">
        <v>27</v>
      </c>
      <c r="D1193" s="5">
        <v>36125</v>
      </c>
      <c r="E1193">
        <v>1150</v>
      </c>
      <c r="F1193" s="5">
        <v>44381</v>
      </c>
      <c r="G1193" s="2">
        <v>35</v>
      </c>
      <c r="H1193" s="2" t="str">
        <f t="shared" si="116"/>
        <v>Piers COPELAND800m</v>
      </c>
      <c r="I1193" s="2">
        <f t="shared" si="117"/>
        <v>1150</v>
      </c>
      <c r="J1193" s="136" cm="1">
        <f t="array" ref="J1193">MAX(IF($H$3:$H$4000=$H1193,$I$3:$I$4000))</f>
        <v>1150</v>
      </c>
      <c r="K1193" s="2" t="str">
        <v>IND</v>
      </c>
      <c r="L1193" t="str">
        <v>U. Gokul NATH</v>
      </c>
      <c r="M1193" s="94" t="str">
        <v>pole-vault</v>
      </c>
      <c r="N1193" s="94">
        <v>35476</v>
      </c>
      <c r="O1193" s="94" t="str">
        <f t="shared" si="118"/>
        <v>U. Gokul NATHpole-vault</v>
      </c>
      <c r="P1193" s="2">
        <f t="shared" si="119"/>
        <v>967</v>
      </c>
      <c r="Q1193" s="79">
        <f t="shared" si="120"/>
        <v>55</v>
      </c>
      <c r="R1193" s="79" t="str">
        <f t="shared" si="121"/>
        <v/>
      </c>
    </row>
    <row r="1194" spans="1:18" x14ac:dyDescent="0.2">
      <c r="A1194" t="s">
        <v>1204</v>
      </c>
      <c r="B1194" t="s">
        <v>3465</v>
      </c>
      <c r="C1194" s="5" t="s">
        <v>27</v>
      </c>
      <c r="D1194" s="5">
        <v>36276</v>
      </c>
      <c r="E1194">
        <v>1129</v>
      </c>
      <c r="F1194" s="5">
        <v>44381</v>
      </c>
      <c r="G1194" s="2">
        <v>49</v>
      </c>
      <c r="H1194" s="2" t="str">
        <f t="shared" si="116"/>
        <v>Jake HEYWARD800m</v>
      </c>
      <c r="I1194" s="2">
        <f t="shared" si="117"/>
        <v>1129</v>
      </c>
      <c r="J1194" s="136" cm="1">
        <f t="array" ref="J1194">MAX(IF($H$3:$H$4000=$H1194,$I$3:$I$4000))</f>
        <v>1129</v>
      </c>
      <c r="K1194" s="2" t="str">
        <v>IND</v>
      </c>
      <c r="L1194" t="str">
        <v>A. Gnana SONE</v>
      </c>
      <c r="M1194" s="94" t="str">
        <v>pole-vault</v>
      </c>
      <c r="N1194" s="94">
        <v>36952</v>
      </c>
      <c r="O1194" s="94" t="str">
        <f t="shared" si="118"/>
        <v>A. Gnana SONEpole-vault</v>
      </c>
      <c r="P1194" s="2">
        <f t="shared" si="119"/>
        <v>967</v>
      </c>
      <c r="Q1194" s="79">
        <f t="shared" si="120"/>
        <v>55</v>
      </c>
      <c r="R1194" s="79" t="str">
        <f t="shared" si="121"/>
        <v/>
      </c>
    </row>
    <row r="1195" spans="1:18" x14ac:dyDescent="0.2">
      <c r="A1195" t="s">
        <v>1204</v>
      </c>
      <c r="B1195" t="s">
        <v>3560</v>
      </c>
      <c r="C1195" s="6" t="s">
        <v>34</v>
      </c>
      <c r="D1195" s="5">
        <v>34513</v>
      </c>
      <c r="E1195">
        <v>1152</v>
      </c>
      <c r="F1195" s="5">
        <v>44381</v>
      </c>
      <c r="G1195" s="2">
        <v>15</v>
      </c>
      <c r="H1195" s="2" t="str">
        <f t="shared" si="116"/>
        <v>Zak SEDDON3000msc</v>
      </c>
      <c r="I1195" s="2">
        <f t="shared" si="117"/>
        <v>1152</v>
      </c>
      <c r="J1195" s="136" cm="1">
        <f t="array" ref="J1195">MAX(IF($H$3:$H$4000=$H1195,$I$3:$I$4000))</f>
        <v>1152</v>
      </c>
      <c r="K1195" s="2" t="str">
        <v>IND</v>
      </c>
      <c r="L1195" t="str">
        <v>Deepak YADAV</v>
      </c>
      <c r="M1195" s="94" t="str">
        <v>pole-vault</v>
      </c>
      <c r="N1195" s="94">
        <v>37413</v>
      </c>
      <c r="O1195" s="94" t="str">
        <f t="shared" si="118"/>
        <v>Deepak YADAVpole-vault</v>
      </c>
      <c r="P1195" s="2">
        <f t="shared" si="119"/>
        <v>967</v>
      </c>
      <c r="Q1195" s="79">
        <f t="shared" si="120"/>
        <v>55</v>
      </c>
      <c r="R1195" s="79" t="str">
        <f t="shared" si="121"/>
        <v/>
      </c>
    </row>
    <row r="1196" spans="1:18" x14ac:dyDescent="0.2">
      <c r="A1196" t="s">
        <v>1204</v>
      </c>
      <c r="B1196" t="s">
        <v>3822</v>
      </c>
      <c r="C1196" s="6" t="s">
        <v>33</v>
      </c>
      <c r="D1196" s="5">
        <v>35036</v>
      </c>
      <c r="E1196">
        <v>1172</v>
      </c>
      <c r="F1196" s="5">
        <v>44381</v>
      </c>
      <c r="G1196" s="2">
        <v>8</v>
      </c>
      <c r="H1196" s="2" t="str">
        <f t="shared" si="116"/>
        <v>Chris MCALISTER400mh</v>
      </c>
      <c r="I1196" s="2">
        <f t="shared" si="117"/>
        <v>1172</v>
      </c>
      <c r="J1196" s="136" cm="1">
        <f t="array" ref="J1196">MAX(IF($H$3:$H$4000=$H1196,$I$3:$I$4000))</f>
        <v>1172</v>
      </c>
      <c r="K1196" s="2" t="str">
        <v>IND</v>
      </c>
      <c r="L1196" t="str">
        <v>Mani SANTHOSH</v>
      </c>
      <c r="M1196" s="94" t="str">
        <v>pole-vault</v>
      </c>
      <c r="N1196" s="94">
        <v>36114</v>
      </c>
      <c r="O1196" s="94" t="str">
        <f t="shared" si="118"/>
        <v>Mani SANTHOSHpole-vault</v>
      </c>
      <c r="P1196" s="2">
        <f t="shared" si="119"/>
        <v>913</v>
      </c>
      <c r="Q1196" s="79">
        <f t="shared" si="120"/>
        <v>93</v>
      </c>
      <c r="R1196" s="79" t="str">
        <f t="shared" si="121"/>
        <v/>
      </c>
    </row>
    <row r="1197" spans="1:18" x14ac:dyDescent="0.2">
      <c r="A1197" t="s">
        <v>1204</v>
      </c>
      <c r="B1197" t="s">
        <v>4046</v>
      </c>
      <c r="C1197" s="5" t="s">
        <v>36</v>
      </c>
      <c r="D1197" s="5">
        <v>35495</v>
      </c>
      <c r="E1197">
        <v>967</v>
      </c>
      <c r="F1197" s="5">
        <v>44381</v>
      </c>
      <c r="G1197" s="2">
        <v>51</v>
      </c>
      <c r="H1197" s="2" t="str">
        <f t="shared" si="116"/>
        <v>Joseph LISTERpole-vault</v>
      </c>
      <c r="I1197" s="2">
        <f t="shared" si="117"/>
        <v>967</v>
      </c>
      <c r="J1197" s="136" cm="1">
        <f t="array" ref="J1197">MAX(IF($H$3:$H$4000=$H1197,$I$3:$I$4000))</f>
        <v>967</v>
      </c>
      <c r="K1197" s="2" t="str">
        <v>IND</v>
      </c>
      <c r="L1197" t="str">
        <v>K.G. JESSAN</v>
      </c>
      <c r="M1197" s="94" t="str">
        <v>pole-vault</v>
      </c>
      <c r="N1197" s="94">
        <v>35798</v>
      </c>
      <c r="O1197" s="94" t="str">
        <f t="shared" si="118"/>
        <v>K.G. JESSANpole-vault</v>
      </c>
      <c r="P1197" s="2">
        <f t="shared" si="119"/>
        <v>886</v>
      </c>
      <c r="Q1197" s="79">
        <f t="shared" si="120"/>
        <v>114</v>
      </c>
      <c r="R1197" s="79" t="str">
        <f t="shared" si="121"/>
        <v/>
      </c>
    </row>
    <row r="1198" spans="1:18" x14ac:dyDescent="0.2">
      <c r="A1198" t="s">
        <v>1204</v>
      </c>
      <c r="B1198" t="s">
        <v>4180</v>
      </c>
      <c r="C1198" s="5" t="s">
        <v>39</v>
      </c>
      <c r="D1198" s="6">
        <v>37205</v>
      </c>
      <c r="E1198">
        <v>938</v>
      </c>
      <c r="F1198" s="5">
        <v>44375</v>
      </c>
      <c r="G1198" s="2">
        <v>76</v>
      </c>
      <c r="H1198" s="2" t="str">
        <f t="shared" si="116"/>
        <v>Andrew KNIGHTshot-put</v>
      </c>
      <c r="I1198" s="2">
        <f t="shared" si="117"/>
        <v>938</v>
      </c>
      <c r="J1198" s="136" cm="1">
        <f t="array" ref="J1198">MAX(IF($H$3:$H$4000=$H1198,$I$3:$I$4000))</f>
        <v>938</v>
      </c>
      <c r="K1198" s="2" t="str">
        <v>IND</v>
      </c>
      <c r="L1198" t="str">
        <v>Rakesh GOND</v>
      </c>
      <c r="M1198" s="94" t="str">
        <v>pole-vault</v>
      </c>
      <c r="N1198" s="94">
        <v>36982</v>
      </c>
      <c r="O1198" s="94" t="str">
        <f t="shared" si="118"/>
        <v>Rakesh GONDpole-vault</v>
      </c>
      <c r="P1198" s="2">
        <f t="shared" si="119"/>
        <v>886</v>
      </c>
      <c r="Q1198" s="79">
        <f t="shared" si="120"/>
        <v>114</v>
      </c>
      <c r="R1198" s="79" t="str">
        <f t="shared" si="121"/>
        <v/>
      </c>
    </row>
    <row r="1199" spans="1:18" x14ac:dyDescent="0.2">
      <c r="A1199" t="s">
        <v>1204</v>
      </c>
      <c r="B1199" t="s">
        <v>3370</v>
      </c>
      <c r="C1199" s="5" t="s">
        <v>25</v>
      </c>
      <c r="D1199" s="5">
        <v>36426</v>
      </c>
      <c r="E1199">
        <v>1109</v>
      </c>
      <c r="F1199" s="5">
        <v>44374</v>
      </c>
      <c r="G1199" s="2">
        <v>80</v>
      </c>
      <c r="H1199" s="2" t="str">
        <f t="shared" si="116"/>
        <v>Jona EFOLOKO200m</v>
      </c>
      <c r="I1199" s="2">
        <f t="shared" si="117"/>
        <v>1109</v>
      </c>
      <c r="J1199" s="136" cm="1">
        <f t="array" ref="J1199">MAX(IF($H$3:$H$4000=$H1199,$I$3:$I$4000))</f>
        <v>1109</v>
      </c>
      <c r="K1199" s="2" t="str">
        <v>IND</v>
      </c>
      <c r="L1199" t="str">
        <v>Manish SINGH</v>
      </c>
      <c r="M1199" s="94" t="str">
        <v>pole-vault</v>
      </c>
      <c r="N1199" s="94">
        <v>36353</v>
      </c>
      <c r="O1199" s="94" t="str">
        <f t="shared" si="118"/>
        <v>Manish SINGHpole-vault</v>
      </c>
      <c r="P1199" s="2">
        <f t="shared" si="119"/>
        <v>859</v>
      </c>
      <c r="Q1199" s="79">
        <f t="shared" si="120"/>
        <v>132</v>
      </c>
      <c r="R1199" s="79" t="str">
        <f t="shared" si="121"/>
        <v/>
      </c>
    </row>
    <row r="1200" spans="1:18" x14ac:dyDescent="0.2">
      <c r="A1200" t="s">
        <v>1204</v>
      </c>
      <c r="B1200" t="s">
        <v>3565</v>
      </c>
      <c r="C1200" t="s">
        <v>34</v>
      </c>
      <c r="D1200" s="5">
        <v>35083</v>
      </c>
      <c r="E1200">
        <v>1145</v>
      </c>
      <c r="F1200" s="5">
        <v>44374</v>
      </c>
      <c r="G1200" s="2">
        <v>20</v>
      </c>
      <c r="H1200" s="2" t="str">
        <f t="shared" si="116"/>
        <v>Mark PEARCE3000msc</v>
      </c>
      <c r="I1200" s="2">
        <f t="shared" si="117"/>
        <v>1145</v>
      </c>
      <c r="J1200" s="136" cm="1">
        <f t="array" ref="J1200">MAX(IF($H$3:$H$4000=$H1200,$I$3:$I$4000))</f>
        <v>1145</v>
      </c>
      <c r="K1200" s="2" t="str">
        <v>IND</v>
      </c>
      <c r="L1200" t="str">
        <v>R. YUGENDRAN</v>
      </c>
      <c r="M1200" s="94" t="str">
        <v>pole-vault</v>
      </c>
      <c r="N1200" s="94">
        <v>37895</v>
      </c>
      <c r="O1200" s="94" t="str">
        <f t="shared" si="118"/>
        <v>R. YUGENDRANpole-vault</v>
      </c>
      <c r="P1200" s="2">
        <f t="shared" si="119"/>
        <v>859</v>
      </c>
      <c r="Q1200" s="79">
        <f t="shared" si="120"/>
        <v>132</v>
      </c>
      <c r="R1200" s="79" t="str">
        <f t="shared" si="121"/>
        <v/>
      </c>
    </row>
    <row r="1201" spans="1:18" x14ac:dyDescent="0.2">
      <c r="A1201" t="s">
        <v>1204</v>
      </c>
      <c r="B1201" t="s">
        <v>3886</v>
      </c>
      <c r="C1201" s="5" t="s">
        <v>33</v>
      </c>
      <c r="D1201" s="5">
        <v>36290</v>
      </c>
      <c r="E1201">
        <v>1034</v>
      </c>
      <c r="F1201" s="5">
        <v>44374</v>
      </c>
      <c r="G1201" s="2">
        <v>91</v>
      </c>
      <c r="H1201" s="2" t="str">
        <f t="shared" si="116"/>
        <v>Jason NICHOLSON400mh</v>
      </c>
      <c r="I1201" s="2">
        <f t="shared" si="117"/>
        <v>1034</v>
      </c>
      <c r="J1201" s="136" cm="1">
        <f t="array" ref="J1201">MAX(IF($H$3:$H$4000=$H1201,$I$3:$I$4000))</f>
        <v>1034</v>
      </c>
      <c r="K1201" s="2" t="str">
        <v>IND</v>
      </c>
      <c r="L1201" t="str">
        <v>Kirpal SINGH BATTH</v>
      </c>
      <c r="M1201" s="94" t="str">
        <v>discus-throw</v>
      </c>
      <c r="N1201" s="94">
        <v>33743</v>
      </c>
      <c r="O1201" s="94" t="str">
        <f t="shared" si="118"/>
        <v>Kirpal SINGH BATTHdiscus-throw</v>
      </c>
      <c r="P1201" s="2">
        <f t="shared" si="119"/>
        <v>1094</v>
      </c>
      <c r="Q1201" s="79">
        <f t="shared" si="120"/>
        <v>17</v>
      </c>
      <c r="R1201" s="79" t="str">
        <f t="shared" si="121"/>
        <v/>
      </c>
    </row>
    <row r="1202" spans="1:18" x14ac:dyDescent="0.2">
      <c r="A1202" t="s">
        <v>1204</v>
      </c>
      <c r="B1202" t="s">
        <v>5381</v>
      </c>
      <c r="C1202" s="5" t="s">
        <v>38</v>
      </c>
      <c r="D1202" s="5">
        <v>33628</v>
      </c>
      <c r="E1202">
        <v>1098</v>
      </c>
      <c r="F1202" s="5">
        <v>44374</v>
      </c>
      <c r="G1202" s="2">
        <v>18</v>
      </c>
      <c r="H1202" s="2" t="str">
        <f t="shared" ref="H1202:H1265" si="122">B1202&amp;C1202</f>
        <v>Ben WILLIAMStriple-jump</v>
      </c>
      <c r="I1202" s="2">
        <f t="shared" ref="I1202:I1265" si="123">E1202</f>
        <v>1098</v>
      </c>
      <c r="J1202" s="136" cm="1">
        <f t="array" ref="J1202">MAX(IF($H$3:$H$4000=$H1202,$I$3:$I$4000))</f>
        <v>1098</v>
      </c>
      <c r="K1202" s="2" t="str">
        <v>IND</v>
      </c>
      <c r="L1202" t="str">
        <v>Amit KUMAR</v>
      </c>
      <c r="M1202" s="94" t="str">
        <v>discus-throw</v>
      </c>
      <c r="N1202" s="94">
        <v>35350</v>
      </c>
      <c r="O1202" s="94" t="str">
        <f t="shared" si="118"/>
        <v>Amit KUMARdiscus-throw</v>
      </c>
      <c r="P1202" s="2">
        <f t="shared" si="119"/>
        <v>931</v>
      </c>
      <c r="Q1202" s="79">
        <f t="shared" si="120"/>
        <v>79</v>
      </c>
      <c r="R1202" s="79" t="str">
        <f t="shared" si="121"/>
        <v/>
      </c>
    </row>
    <row r="1203" spans="1:18" x14ac:dyDescent="0.2">
      <c r="A1203" t="s">
        <v>1204</v>
      </c>
      <c r="B1203" t="s">
        <v>3059</v>
      </c>
      <c r="C1203" t="s">
        <v>36</v>
      </c>
      <c r="D1203" s="5">
        <v>35671</v>
      </c>
      <c r="E1203">
        <v>1034</v>
      </c>
      <c r="F1203" s="5">
        <v>44374</v>
      </c>
      <c r="G1203" s="2">
        <v>19</v>
      </c>
      <c r="H1203" s="2" t="str">
        <f t="shared" si="122"/>
        <v>Adam HAGUEpole-vault</v>
      </c>
      <c r="I1203" s="2">
        <f t="shared" si="123"/>
        <v>1034</v>
      </c>
      <c r="J1203" s="136" cm="1">
        <f t="array" ref="J1203">MAX(IF($H$3:$H$4000=$H1203,$I$3:$I$4000))</f>
        <v>1051</v>
      </c>
      <c r="K1203" s="2" t="str">
        <v>IND</v>
      </c>
      <c r="L1203" t="str">
        <v>Praveen KUMAR</v>
      </c>
      <c r="M1203" s="94" t="str">
        <v>discus-throw</v>
      </c>
      <c r="N1203" s="94">
        <v>35097</v>
      </c>
      <c r="O1203" s="94" t="str">
        <f t="shared" si="118"/>
        <v>Praveen KUMARdiscus-throw</v>
      </c>
      <c r="P1203" s="2">
        <f t="shared" si="119"/>
        <v>970</v>
      </c>
      <c r="Q1203" s="79">
        <f t="shared" si="120"/>
        <v>56</v>
      </c>
      <c r="R1203" s="79" t="str">
        <f t="shared" si="121"/>
        <v/>
      </c>
    </row>
    <row r="1204" spans="1:18" x14ac:dyDescent="0.2">
      <c r="A1204" t="s">
        <v>1204</v>
      </c>
      <c r="B1204" t="s">
        <v>3062</v>
      </c>
      <c r="C1204" s="5" t="s">
        <v>36</v>
      </c>
      <c r="D1204" s="5">
        <v>34923</v>
      </c>
      <c r="E1204">
        <v>994</v>
      </c>
      <c r="F1204" s="5">
        <v>44374</v>
      </c>
      <c r="G1204" s="2">
        <v>37</v>
      </c>
      <c r="H1204" s="2" t="str">
        <f t="shared" si="122"/>
        <v>Rowan MAYpole-vault</v>
      </c>
      <c r="I1204" s="2">
        <f t="shared" si="123"/>
        <v>994</v>
      </c>
      <c r="J1204" s="136" cm="1">
        <f t="array" ref="J1204">MAX(IF($H$3:$H$4000=$H1204,$I$3:$I$4000))</f>
        <v>996</v>
      </c>
      <c r="K1204" s="2" t="str">
        <v>IND</v>
      </c>
      <c r="L1204" t="str">
        <v>Deepak YADAV</v>
      </c>
      <c r="M1204" s="94" t="str">
        <v>discus-throw</v>
      </c>
      <c r="N1204" s="94">
        <v>36934</v>
      </c>
      <c r="O1204" s="94" t="str">
        <f t="shared" si="118"/>
        <v>Deepak YADAVdiscus-throw</v>
      </c>
      <c r="P1204" s="2">
        <f t="shared" si="119"/>
        <v>897</v>
      </c>
      <c r="Q1204" s="79">
        <f t="shared" si="120"/>
        <v>115</v>
      </c>
      <c r="R1204" s="79" t="str">
        <f t="shared" si="121"/>
        <v/>
      </c>
    </row>
    <row r="1205" spans="1:18" x14ac:dyDescent="0.2">
      <c r="A1205" t="s">
        <v>1204</v>
      </c>
      <c r="B1205" t="s">
        <v>3413</v>
      </c>
      <c r="C1205" s="5" t="s">
        <v>26</v>
      </c>
      <c r="D1205" s="5">
        <v>34586</v>
      </c>
      <c r="E1205">
        <v>1108</v>
      </c>
      <c r="F1205" s="5">
        <v>44373</v>
      </c>
      <c r="G1205" s="2">
        <v>63</v>
      </c>
      <c r="H1205" s="2" t="str">
        <f t="shared" si="122"/>
        <v>Niclas BAKER400m</v>
      </c>
      <c r="I1205" s="2">
        <f t="shared" si="123"/>
        <v>1108</v>
      </c>
      <c r="J1205" s="136" cm="1">
        <f t="array" ref="J1205">MAX(IF($H$3:$H$4000=$H1205,$I$3:$I$4000))</f>
        <v>1108</v>
      </c>
      <c r="K1205" s="2" t="str">
        <v>IND</v>
      </c>
      <c r="L1205" t="str">
        <v>. MANJEET</v>
      </c>
      <c r="M1205" s="94" t="str">
        <v>discus-throw</v>
      </c>
      <c r="N1205" s="94">
        <v>35020</v>
      </c>
      <c r="O1205" s="94" t="str">
        <f t="shared" si="118"/>
        <v>. MANJEETdiscus-throw</v>
      </c>
      <c r="P1205" s="2">
        <f t="shared" si="119"/>
        <v>898</v>
      </c>
      <c r="Q1205" s="79">
        <f t="shared" si="120"/>
        <v>113</v>
      </c>
      <c r="R1205" s="79" t="str">
        <f t="shared" si="121"/>
        <v/>
      </c>
    </row>
    <row r="1206" spans="1:18" x14ac:dyDescent="0.2">
      <c r="A1206" t="s">
        <v>1204</v>
      </c>
      <c r="B1206" t="s">
        <v>3743</v>
      </c>
      <c r="C1206" s="5" t="s">
        <v>31</v>
      </c>
      <c r="D1206" s="5">
        <v>36447</v>
      </c>
      <c r="E1206">
        <v>1187</v>
      </c>
      <c r="F1206" s="5">
        <v>44373</v>
      </c>
      <c r="G1206" s="2">
        <v>11</v>
      </c>
      <c r="H1206" s="2" t="str">
        <f t="shared" si="122"/>
        <v>Tade OJORA110mh</v>
      </c>
      <c r="I1206" s="2">
        <f t="shared" si="123"/>
        <v>1187</v>
      </c>
      <c r="J1206" s="136" cm="1">
        <f t="array" ref="J1206">MAX(IF($H$3:$H$4000=$H1206,$I$3:$I$4000))</f>
        <v>1187</v>
      </c>
      <c r="K1206" s="2" t="str">
        <v>IND</v>
      </c>
      <c r="L1206" t="str">
        <v>Banvir SINGH</v>
      </c>
      <c r="M1206" s="94" t="str">
        <v>discus-throw</v>
      </c>
      <c r="N1206" s="94">
        <v>32526</v>
      </c>
      <c r="O1206" s="94" t="str">
        <f t="shared" si="118"/>
        <v>Banvir SINGHdiscus-throw</v>
      </c>
      <c r="P1206" s="2">
        <f t="shared" si="119"/>
        <v>882</v>
      </c>
      <c r="Q1206" s="79">
        <f t="shared" si="120"/>
        <v>121</v>
      </c>
      <c r="R1206" s="79" t="str">
        <f t="shared" si="121"/>
        <v/>
      </c>
    </row>
    <row r="1207" spans="1:18" x14ac:dyDescent="0.2">
      <c r="A1207" t="s">
        <v>1204</v>
      </c>
      <c r="B1207" t="s">
        <v>3807</v>
      </c>
      <c r="C1207" s="5" t="s">
        <v>31</v>
      </c>
      <c r="D1207" s="5">
        <v>36208</v>
      </c>
      <c r="E1207">
        <v>1010</v>
      </c>
      <c r="F1207" s="5">
        <v>44373</v>
      </c>
      <c r="G1207" s="2">
        <v>89</v>
      </c>
      <c r="H1207" s="2" t="str">
        <f t="shared" si="122"/>
        <v>Sam TALBOT110mh</v>
      </c>
      <c r="I1207" s="2">
        <f t="shared" si="123"/>
        <v>1010</v>
      </c>
      <c r="J1207" s="136" cm="1">
        <f t="array" ref="J1207">MAX(IF($H$3:$H$4000=$H1207,$I$3:$I$4000))</f>
        <v>1014</v>
      </c>
      <c r="K1207" s="2" t="str">
        <v>IND</v>
      </c>
      <c r="L1207" t="str">
        <v>. AMIT</v>
      </c>
      <c r="M1207" s="94" t="str">
        <v>discus-throw</v>
      </c>
      <c r="N1207" s="94">
        <v>36185</v>
      </c>
      <c r="O1207" s="94" t="str">
        <f t="shared" si="118"/>
        <v>. AMITdiscus-throw</v>
      </c>
      <c r="P1207" s="2">
        <f t="shared" si="119"/>
        <v>861</v>
      </c>
      <c r="Q1207" s="79">
        <f t="shared" si="120"/>
        <v>138</v>
      </c>
      <c r="R1207" s="79" t="str">
        <f t="shared" si="121"/>
        <v/>
      </c>
    </row>
    <row r="1208" spans="1:18" x14ac:dyDescent="0.2">
      <c r="A1208" t="s">
        <v>1204</v>
      </c>
      <c r="B1208" t="s">
        <v>5384</v>
      </c>
      <c r="C1208" s="5" t="s">
        <v>35</v>
      </c>
      <c r="D1208" s="5">
        <v>36433</v>
      </c>
      <c r="E1208">
        <v>1099</v>
      </c>
      <c r="F1208" s="5">
        <v>44373</v>
      </c>
      <c r="G1208" s="2">
        <v>25</v>
      </c>
      <c r="H1208" s="2" t="str">
        <f t="shared" si="122"/>
        <v>Joel CLARKE-KHANhigh-jump</v>
      </c>
      <c r="I1208" s="2">
        <f t="shared" si="123"/>
        <v>1099</v>
      </c>
      <c r="J1208" s="136" cm="1">
        <f t="array" ref="J1208">MAX(IF($H$3:$H$4000=$H1208,$I$3:$I$4000))</f>
        <v>1099</v>
      </c>
      <c r="K1208" s="2" t="str">
        <v>IND</v>
      </c>
      <c r="L1208" t="str">
        <v>K.C. SIDHARTH</v>
      </c>
      <c r="M1208" s="94" t="str">
        <v>discus-throw</v>
      </c>
      <c r="N1208" s="94">
        <v>37068</v>
      </c>
      <c r="O1208" s="94" t="str">
        <f t="shared" si="118"/>
        <v>K.C. SIDHARTHdiscus-throw</v>
      </c>
      <c r="P1208" s="2">
        <f t="shared" si="119"/>
        <v>858</v>
      </c>
      <c r="Q1208" s="79">
        <f t="shared" si="120"/>
        <v>140</v>
      </c>
      <c r="R1208" s="79" t="str">
        <f t="shared" si="121"/>
        <v/>
      </c>
    </row>
    <row r="1209" spans="1:18" x14ac:dyDescent="0.2">
      <c r="A1209" t="s">
        <v>1204</v>
      </c>
      <c r="B1209" t="s">
        <v>3921</v>
      </c>
      <c r="C1209" s="5" t="s">
        <v>36</v>
      </c>
      <c r="D1209" s="5">
        <v>35234</v>
      </c>
      <c r="E1209">
        <v>977</v>
      </c>
      <c r="F1209" s="5">
        <v>44373</v>
      </c>
      <c r="G1209" s="2">
        <v>48</v>
      </c>
      <c r="H1209" s="2" t="str">
        <f t="shared" si="122"/>
        <v>Timothy DUCKWORTHpole-vault</v>
      </c>
      <c r="I1209" s="2">
        <f t="shared" si="123"/>
        <v>977</v>
      </c>
      <c r="J1209" s="136" cm="1">
        <f t="array" ref="J1209">MAX(IF($H$3:$H$4000=$H1209,$I$3:$I$4000))</f>
        <v>977</v>
      </c>
      <c r="K1209" s="2" t="str">
        <v>IND</v>
      </c>
      <c r="L1209" t="str">
        <v>Shankar Lal SWAMI</v>
      </c>
      <c r="M1209" s="94" t="str">
        <v>3000msc</v>
      </c>
      <c r="N1209" s="94">
        <v>35251</v>
      </c>
      <c r="O1209" s="94" t="str">
        <f t="shared" si="118"/>
        <v>Shankar Lal SWAMI3000msc</v>
      </c>
      <c r="P1209" s="2">
        <f t="shared" si="119"/>
        <v>1113</v>
      </c>
      <c r="Q1209" s="79">
        <f t="shared" si="120"/>
        <v>32</v>
      </c>
      <c r="R1209" s="79" t="str">
        <f t="shared" si="121"/>
        <v/>
      </c>
    </row>
    <row r="1210" spans="1:18" x14ac:dyDescent="0.2">
      <c r="A1210" t="s">
        <v>1204</v>
      </c>
      <c r="B1210" t="s">
        <v>4716</v>
      </c>
      <c r="C1210" s="5" t="s">
        <v>42</v>
      </c>
      <c r="D1210" s="5">
        <v>34090</v>
      </c>
      <c r="E1210">
        <v>1178</v>
      </c>
      <c r="F1210" s="5">
        <v>44373</v>
      </c>
      <c r="G1210" s="2">
        <v>1</v>
      </c>
      <c r="H1210" s="2" t="str">
        <f t="shared" si="122"/>
        <v>Nick MILLERhammer-throw</v>
      </c>
      <c r="I1210" s="2">
        <f t="shared" si="123"/>
        <v>1178</v>
      </c>
      <c r="J1210" s="136" cm="1">
        <f t="array" ref="J1210">MAX(IF($H$3:$H$4000=$H1210,$I$3:$I$4000))</f>
        <v>1178</v>
      </c>
      <c r="K1210" s="2" t="str">
        <v>IND</v>
      </c>
      <c r="L1210" t="str">
        <v>. BALKISHAN</v>
      </c>
      <c r="M1210" s="94" t="str">
        <v>3000msc</v>
      </c>
      <c r="N1210" s="94">
        <v>36108</v>
      </c>
      <c r="O1210" s="94" t="str">
        <f t="shared" si="118"/>
        <v>. BALKISHAN3000msc</v>
      </c>
      <c r="P1210" s="2">
        <f t="shared" si="119"/>
        <v>1086</v>
      </c>
      <c r="Q1210" s="79">
        <f t="shared" si="120"/>
        <v>45</v>
      </c>
      <c r="R1210" s="79" t="str">
        <f t="shared" si="121"/>
        <v/>
      </c>
    </row>
    <row r="1211" spans="1:18" x14ac:dyDescent="0.2">
      <c r="A1211" t="s">
        <v>1204</v>
      </c>
      <c r="B1211" t="s">
        <v>3185</v>
      </c>
      <c r="C1211" s="5" t="s">
        <v>41</v>
      </c>
      <c r="D1211" s="5">
        <v>35573</v>
      </c>
      <c r="E1211">
        <v>997</v>
      </c>
      <c r="F1211" s="5">
        <v>44373</v>
      </c>
      <c r="G1211" s="2">
        <v>52</v>
      </c>
      <c r="H1211" s="2" t="str">
        <f t="shared" si="122"/>
        <v>Joe HARRISjavelin-throw</v>
      </c>
      <c r="I1211" s="2">
        <f t="shared" si="123"/>
        <v>997</v>
      </c>
      <c r="J1211" s="136" cm="1">
        <f t="array" ref="J1211">MAX(IF($H$3:$H$4000=$H1211,$I$3:$I$4000))</f>
        <v>1033</v>
      </c>
      <c r="K1211" s="2" t="str">
        <v>IND</v>
      </c>
      <c r="L1211" t="str">
        <v>Prince RAJ</v>
      </c>
      <c r="M1211" s="94" t="str">
        <v>3000msc</v>
      </c>
      <c r="N1211" s="94">
        <v>36220</v>
      </c>
      <c r="O1211" s="94" t="str">
        <f t="shared" si="118"/>
        <v>Prince RAJ3000msc</v>
      </c>
      <c r="P1211" s="2">
        <f t="shared" si="119"/>
        <v>1072</v>
      </c>
      <c r="Q1211" s="79">
        <f t="shared" si="120"/>
        <v>58</v>
      </c>
      <c r="R1211" s="79" t="str">
        <f t="shared" si="121"/>
        <v/>
      </c>
    </row>
    <row r="1212" spans="1:18" x14ac:dyDescent="0.2">
      <c r="A1212" t="s">
        <v>1204</v>
      </c>
      <c r="B1212" t="s">
        <v>4299</v>
      </c>
      <c r="C1212" s="5" t="s">
        <v>41</v>
      </c>
      <c r="D1212" s="5">
        <v>33957</v>
      </c>
      <c r="E1212">
        <v>986</v>
      </c>
      <c r="F1212" s="5">
        <v>44373</v>
      </c>
      <c r="G1212" s="2">
        <v>64</v>
      </c>
      <c r="H1212" s="2" t="str">
        <f t="shared" si="122"/>
        <v>Greg MILLARjavelin-throw</v>
      </c>
      <c r="I1212" s="2">
        <f t="shared" si="123"/>
        <v>986</v>
      </c>
      <c r="J1212" s="136" cm="1">
        <f t="array" ref="J1212">MAX(IF($H$3:$H$4000=$H1212,$I$3:$I$4000))</f>
        <v>986</v>
      </c>
      <c r="K1212" s="2" t="str">
        <v>IND</v>
      </c>
      <c r="L1212" t="str">
        <v>Lal PUKESHWAR</v>
      </c>
      <c r="M1212" s="94" t="str">
        <v>3000msc</v>
      </c>
      <c r="N1212" s="94">
        <v>0</v>
      </c>
      <c r="O1212" s="94" t="str">
        <f t="shared" si="118"/>
        <v>Lal PUKESHWAR3000msc</v>
      </c>
      <c r="P1212" s="2">
        <f t="shared" si="119"/>
        <v>1054</v>
      </c>
      <c r="Q1212" s="79">
        <f t="shared" si="120"/>
        <v>63</v>
      </c>
      <c r="R1212" s="79" t="str">
        <f t="shared" si="121"/>
        <v/>
      </c>
    </row>
    <row r="1213" spans="1:18" x14ac:dyDescent="0.2">
      <c r="A1213" t="s">
        <v>1204</v>
      </c>
      <c r="B1213" t="s">
        <v>3921</v>
      </c>
      <c r="C1213" t="s">
        <v>44</v>
      </c>
      <c r="D1213" s="5">
        <v>35234</v>
      </c>
      <c r="E1213">
        <v>1041</v>
      </c>
      <c r="F1213" s="5">
        <v>44373</v>
      </c>
      <c r="G1213" s="2">
        <v>16</v>
      </c>
      <c r="H1213" s="2" t="str">
        <f t="shared" si="122"/>
        <v>Timothy DUCKWORTHdecathlon</v>
      </c>
      <c r="I1213" s="2">
        <f t="shared" si="123"/>
        <v>1041</v>
      </c>
      <c r="J1213" s="136" cm="1">
        <f t="array" ref="J1213">MAX(IF($H$3:$H$4000=$H1213,$I$3:$I$4000))</f>
        <v>1041</v>
      </c>
      <c r="K1213" s="2" t="str">
        <v>IND</v>
      </c>
      <c r="L1213" t="str">
        <v>Mohd NUR HASAN</v>
      </c>
      <c r="M1213" s="94" t="str">
        <v>3000msc</v>
      </c>
      <c r="N1213" s="94">
        <v>37119</v>
      </c>
      <c r="O1213" s="94" t="str">
        <f t="shared" si="118"/>
        <v>Mohd NUR HASAN3000msc</v>
      </c>
      <c r="P1213" s="2">
        <f t="shared" si="119"/>
        <v>1045</v>
      </c>
      <c r="Q1213" s="79">
        <f t="shared" si="120"/>
        <v>69</v>
      </c>
      <c r="R1213" s="79" t="str">
        <f t="shared" si="121"/>
        <v/>
      </c>
    </row>
    <row r="1214" spans="1:18" x14ac:dyDescent="0.2">
      <c r="A1214" t="s">
        <v>1204</v>
      </c>
      <c r="B1214" t="s">
        <v>4543</v>
      </c>
      <c r="C1214" t="s">
        <v>44</v>
      </c>
      <c r="D1214" s="5">
        <v>35310</v>
      </c>
      <c r="E1214">
        <v>1002</v>
      </c>
      <c r="F1214" s="5">
        <v>44373</v>
      </c>
      <c r="G1214" s="2">
        <v>21</v>
      </c>
      <c r="H1214" s="2" t="str">
        <f t="shared" si="122"/>
        <v>Harry MASLENdecathlon</v>
      </c>
      <c r="I1214" s="2">
        <f t="shared" si="123"/>
        <v>1002</v>
      </c>
      <c r="J1214" s="136" cm="1">
        <f t="array" ref="J1214">MAX(IF($H$3:$H$4000=$H1214,$I$3:$I$4000))</f>
        <v>1002</v>
      </c>
      <c r="K1214" s="2" t="str">
        <v>IND</v>
      </c>
      <c r="L1214" t="str">
        <v>Rao SANDEEP</v>
      </c>
      <c r="M1214" s="94" t="str">
        <v>3000msc</v>
      </c>
      <c r="N1214" s="94">
        <v>35014</v>
      </c>
      <c r="O1214" s="94" t="str">
        <f t="shared" si="118"/>
        <v>Rao SANDEEP3000msc</v>
      </c>
      <c r="P1214" s="2">
        <f t="shared" si="119"/>
        <v>1025</v>
      </c>
      <c r="Q1214" s="79">
        <f t="shared" si="120"/>
        <v>100</v>
      </c>
      <c r="R1214" s="79" t="str">
        <f t="shared" si="121"/>
        <v/>
      </c>
    </row>
    <row r="1215" spans="1:18" x14ac:dyDescent="0.2">
      <c r="A1215" t="s">
        <v>1204</v>
      </c>
      <c r="B1215" t="s">
        <v>4551</v>
      </c>
      <c r="C1215" t="s">
        <v>44</v>
      </c>
      <c r="D1215" s="5">
        <v>33826</v>
      </c>
      <c r="E1215">
        <v>976</v>
      </c>
      <c r="F1215" s="5">
        <v>44373</v>
      </c>
      <c r="G1215" s="2">
        <v>33</v>
      </c>
      <c r="H1215" s="2" t="str">
        <f t="shared" si="122"/>
        <v>Elliot THOMPSONdecathlon</v>
      </c>
      <c r="I1215" s="2">
        <f t="shared" si="123"/>
        <v>976</v>
      </c>
      <c r="J1215" s="136" cm="1">
        <f t="array" ref="J1215">MAX(IF($H$3:$H$4000=$H1215,$I$3:$I$4000))</f>
        <v>976</v>
      </c>
      <c r="K1215" s="2" t="str">
        <v>IND</v>
      </c>
      <c r="L1215" t="str">
        <v>Rakesh KUMAR</v>
      </c>
      <c r="M1215" s="94" t="str">
        <v>3000msc</v>
      </c>
      <c r="N1215" s="94">
        <v>34341</v>
      </c>
      <c r="O1215" s="94" t="str">
        <f t="shared" si="118"/>
        <v>Rakesh KUMAR3000msc</v>
      </c>
      <c r="P1215" s="2">
        <f t="shared" si="119"/>
        <v>1030</v>
      </c>
      <c r="Q1215" s="79">
        <f t="shared" si="120"/>
        <v>91</v>
      </c>
      <c r="R1215" s="79" t="str">
        <f t="shared" si="121"/>
        <v/>
      </c>
    </row>
    <row r="1216" spans="1:18" x14ac:dyDescent="0.2">
      <c r="A1216" t="s">
        <v>1204</v>
      </c>
      <c r="B1216" t="s">
        <v>4052</v>
      </c>
      <c r="C1216" t="s">
        <v>44</v>
      </c>
      <c r="D1216" s="5">
        <v>36966</v>
      </c>
      <c r="E1216">
        <v>975</v>
      </c>
      <c r="F1216" s="5">
        <v>44373</v>
      </c>
      <c r="G1216" s="2">
        <v>34</v>
      </c>
      <c r="H1216" s="2" t="str">
        <f t="shared" si="122"/>
        <v>Oliver THORNERdecathlon</v>
      </c>
      <c r="I1216" s="2">
        <f t="shared" si="123"/>
        <v>975</v>
      </c>
      <c r="J1216" s="136" cm="1">
        <f t="array" ref="J1216">MAX(IF($H$3:$H$4000=$H1216,$I$3:$I$4000))</f>
        <v>975</v>
      </c>
      <c r="K1216" s="2" t="str">
        <v>IND</v>
      </c>
      <c r="L1216" t="str">
        <v>Puran RAI</v>
      </c>
      <c r="M1216" s="94" t="str">
        <v>3000msc</v>
      </c>
      <c r="N1216" s="94">
        <v>34758</v>
      </c>
      <c r="O1216" s="94" t="str">
        <f t="shared" si="118"/>
        <v>Puran RAI3000msc</v>
      </c>
      <c r="P1216" s="2">
        <f t="shared" si="119"/>
        <v>1034</v>
      </c>
      <c r="Q1216" s="79">
        <f t="shared" si="120"/>
        <v>83</v>
      </c>
      <c r="R1216" s="79" t="str">
        <f t="shared" si="121"/>
        <v/>
      </c>
    </row>
    <row r="1217" spans="1:18" x14ac:dyDescent="0.2">
      <c r="A1217" t="s">
        <v>1204</v>
      </c>
      <c r="B1217" t="s">
        <v>3702</v>
      </c>
      <c r="C1217" s="5" t="s">
        <v>30</v>
      </c>
      <c r="D1217" s="5">
        <v>30398</v>
      </c>
      <c r="E1217">
        <v>1152</v>
      </c>
      <c r="F1217" s="5">
        <v>44372</v>
      </c>
      <c r="G1217" s="2">
        <v>40</v>
      </c>
      <c r="H1217" s="2" t="str">
        <f t="shared" si="122"/>
        <v>Mo FARAH10000m</v>
      </c>
      <c r="I1217" s="2">
        <f t="shared" si="123"/>
        <v>1152</v>
      </c>
      <c r="J1217" s="136" cm="1">
        <f t="array" ref="J1217">MAX(IF($H$3:$H$4000=$H1217,$I$3:$I$4000))</f>
        <v>1152</v>
      </c>
      <c r="K1217" s="2" t="str">
        <v>IND</v>
      </c>
      <c r="L1217" t="str">
        <v>Vishal CHAUHAN</v>
      </c>
      <c r="M1217" s="94" t="str">
        <v>3000msc</v>
      </c>
      <c r="N1217" s="94">
        <v>37910</v>
      </c>
      <c r="O1217" s="94" t="str">
        <f t="shared" si="118"/>
        <v>Vishal CHAUHAN3000msc</v>
      </c>
      <c r="P1217" s="2">
        <f t="shared" si="119"/>
        <v>990</v>
      </c>
      <c r="Q1217" s="79">
        <f t="shared" si="120"/>
        <v>117</v>
      </c>
      <c r="R1217" s="79" t="str">
        <f t="shared" si="121"/>
        <v/>
      </c>
    </row>
    <row r="1218" spans="1:18" x14ac:dyDescent="0.2">
      <c r="A1218" t="s">
        <v>1204</v>
      </c>
      <c r="B1218" t="s">
        <v>4089</v>
      </c>
      <c r="C1218" s="6" t="s">
        <v>40</v>
      </c>
      <c r="D1218" s="5">
        <v>30225</v>
      </c>
      <c r="E1218">
        <v>1018</v>
      </c>
      <c r="F1218" s="5">
        <v>44370</v>
      </c>
      <c r="G1218" s="2">
        <v>32</v>
      </c>
      <c r="H1218" s="2" t="str">
        <f t="shared" si="122"/>
        <v>Daniel GREAVESdiscus-throw</v>
      </c>
      <c r="I1218" s="2">
        <f t="shared" si="123"/>
        <v>1018</v>
      </c>
      <c r="J1218" s="136" cm="1">
        <f t="array" ref="J1218">MAX(IF($H$3:$H$4000=$H1218,$I$3:$I$4000))</f>
        <v>1018</v>
      </c>
      <c r="K1218" s="2" t="str">
        <v>IND</v>
      </c>
      <c r="L1218" t="str">
        <v>R. RAGHAV</v>
      </c>
      <c r="M1218" s="94" t="str">
        <v>3000msc</v>
      </c>
      <c r="N1218" s="94">
        <v>37288</v>
      </c>
      <c r="O1218" s="94" t="str">
        <f t="shared" si="118"/>
        <v>R. RAGHAV3000msc</v>
      </c>
      <c r="P1218" s="2">
        <f t="shared" si="119"/>
        <v>979</v>
      </c>
      <c r="Q1218" s="79">
        <f t="shared" si="120"/>
        <v>122</v>
      </c>
      <c r="R1218" s="79" t="str">
        <f t="shared" si="121"/>
        <v/>
      </c>
    </row>
    <row r="1219" spans="1:18" x14ac:dyDescent="0.2">
      <c r="A1219" t="s">
        <v>1204</v>
      </c>
      <c r="B1219" t="s">
        <v>3372</v>
      </c>
      <c r="C1219" s="5" t="s">
        <v>25</v>
      </c>
      <c r="D1219" s="5">
        <v>36184</v>
      </c>
      <c r="E1219">
        <v>1096</v>
      </c>
      <c r="F1219" s="5">
        <v>44367</v>
      </c>
      <c r="G1219" s="2">
        <v>85</v>
      </c>
      <c r="H1219" s="2" t="str">
        <f t="shared" si="122"/>
        <v>Shemar BOLDIZSAR200m</v>
      </c>
      <c r="I1219" s="2">
        <f t="shared" si="123"/>
        <v>1096</v>
      </c>
      <c r="J1219" s="136" cm="1">
        <f t="array" ref="J1219">MAX(IF($H$3:$H$4000=$H1219,$I$3:$I$4000))</f>
        <v>1096</v>
      </c>
      <c r="K1219" s="2" t="str">
        <v>IND</v>
      </c>
      <c r="L1219" t="str">
        <v>Sumit GORAI</v>
      </c>
      <c r="M1219" s="94" t="str">
        <v>3000msc</v>
      </c>
      <c r="N1219" s="94">
        <v>36202</v>
      </c>
      <c r="O1219" s="94" t="str">
        <f t="shared" si="118"/>
        <v>Sumit GORAI3000msc</v>
      </c>
      <c r="P1219" s="2">
        <f t="shared" si="119"/>
        <v>942</v>
      </c>
      <c r="Q1219" s="79">
        <f t="shared" si="120"/>
        <v>137</v>
      </c>
      <c r="R1219" s="79" t="str">
        <f t="shared" si="121"/>
        <v/>
      </c>
    </row>
    <row r="1220" spans="1:18" x14ac:dyDescent="0.2">
      <c r="A1220" t="s">
        <v>1204</v>
      </c>
      <c r="B1220" t="s">
        <v>3436</v>
      </c>
      <c r="C1220" s="5" t="s">
        <v>27</v>
      </c>
      <c r="D1220" s="5">
        <v>34486</v>
      </c>
      <c r="E1220">
        <v>1200</v>
      </c>
      <c r="F1220" s="5">
        <v>44367</v>
      </c>
      <c r="G1220" s="2">
        <v>13</v>
      </c>
      <c r="H1220" s="2" t="str">
        <f t="shared" si="122"/>
        <v>Jamie WEBB800m</v>
      </c>
      <c r="I1220" s="2">
        <f t="shared" si="123"/>
        <v>1200</v>
      </c>
      <c r="J1220" s="136" cm="1">
        <f t="array" ref="J1220">MAX(IF($H$3:$H$4000=$H1220,$I$3:$I$4000))</f>
        <v>1200</v>
      </c>
      <c r="K1220" s="2" t="str">
        <v>IND</v>
      </c>
      <c r="L1220" t="str">
        <v>Rohit VERMA</v>
      </c>
      <c r="M1220" s="94" t="str">
        <v>3000msc</v>
      </c>
      <c r="N1220" s="94">
        <v>36088</v>
      </c>
      <c r="O1220" s="94" t="str">
        <f t="shared" ref="O1220:O1283" si="124">L1220&amp;M1220</f>
        <v>Rohit VERMA3000msc</v>
      </c>
      <c r="P1220" s="2">
        <f t="shared" ref="P1220:P1283" si="125">VLOOKUP(L1220&amp;M1220,$H$3:$J$3881,3,FALSE)</f>
        <v>1027</v>
      </c>
      <c r="Q1220" s="79">
        <f t="shared" ref="Q1220:Q1283" si="126">COUNTIFS($M$3:$M$3165,M1220,$P$3:$P$3165,"&gt;"&amp;P1220)+1</f>
        <v>98</v>
      </c>
      <c r="R1220" s="79" t="str">
        <f t="shared" ref="R1220:R1283" si="127">IFERROR(IF(K1220="AUS",COUNTIFS($K$3:$K$3165,"AUS",$M$3:$M$3165,M1220,$P$3:$P$3165,"&gt;"&amp;P1220)+1,""),"")</f>
        <v/>
      </c>
    </row>
    <row r="1221" spans="1:18" x14ac:dyDescent="0.2">
      <c r="A1221" t="s">
        <v>1204</v>
      </c>
      <c r="B1221" t="s">
        <v>3950</v>
      </c>
      <c r="C1221" t="s">
        <v>37</v>
      </c>
      <c r="D1221" s="5">
        <v>37668</v>
      </c>
      <c r="E1221">
        <v>1042</v>
      </c>
      <c r="F1221" s="5">
        <v>44367</v>
      </c>
      <c r="G1221" s="2">
        <v>93</v>
      </c>
      <c r="H1221" s="2" t="str">
        <f t="shared" si="122"/>
        <v>Brad DAVIES-PUGHElong-jump</v>
      </c>
      <c r="I1221" s="2">
        <f t="shared" si="123"/>
        <v>1042</v>
      </c>
      <c r="J1221" s="136" cm="1">
        <f t="array" ref="J1221">MAX(IF($H$3:$H$4000=$H1221,$I$3:$I$4000))</f>
        <v>1042</v>
      </c>
      <c r="K1221" s="2" t="str">
        <v>IND</v>
      </c>
      <c r="L1221" t="str">
        <v>Bhupal SINGH</v>
      </c>
      <c r="M1221" s="94" t="str">
        <v>3000msc</v>
      </c>
      <c r="N1221" s="94">
        <v>35440</v>
      </c>
      <c r="O1221" s="94" t="str">
        <f t="shared" si="124"/>
        <v>Bhupal SINGH3000msc</v>
      </c>
      <c r="P1221" s="2">
        <f t="shared" si="125"/>
        <v>919</v>
      </c>
      <c r="Q1221" s="79">
        <f t="shared" si="126"/>
        <v>153</v>
      </c>
      <c r="R1221" s="79" t="str">
        <f t="shared" si="127"/>
        <v/>
      </c>
    </row>
    <row r="1222" spans="1:18" x14ac:dyDescent="0.2">
      <c r="A1222" t="s">
        <v>1204</v>
      </c>
      <c r="B1222" t="s">
        <v>4496</v>
      </c>
      <c r="C1222" s="5" t="s">
        <v>35</v>
      </c>
      <c r="D1222" s="5">
        <v>37391</v>
      </c>
      <c r="E1222">
        <v>1028</v>
      </c>
      <c r="F1222" s="5">
        <v>44367</v>
      </c>
      <c r="G1222" s="2">
        <v>60</v>
      </c>
      <c r="H1222" s="2" t="str">
        <f t="shared" si="122"/>
        <v>Dominic OGBECHIEhigh-jump</v>
      </c>
      <c r="I1222" s="2">
        <f t="shared" si="123"/>
        <v>1028</v>
      </c>
      <c r="J1222" s="136" cm="1">
        <f t="array" ref="J1222">MAX(IF($H$3:$H$4000=$H1222,$I$3:$I$4000))</f>
        <v>1028</v>
      </c>
      <c r="K1222" s="2" t="str">
        <v>IND</v>
      </c>
      <c r="L1222" t="str">
        <v>Siddhanth THINGALAYA</v>
      </c>
      <c r="M1222" s="94" t="str">
        <v>110mh</v>
      </c>
      <c r="N1222" s="94">
        <v>33298</v>
      </c>
      <c r="O1222" s="94" t="str">
        <f t="shared" si="124"/>
        <v>Siddhanth THINGALAYA110mh</v>
      </c>
      <c r="P1222" s="2">
        <f t="shared" si="125"/>
        <v>1055</v>
      </c>
      <c r="Q1222" s="79">
        <f t="shared" si="126"/>
        <v>63</v>
      </c>
      <c r="R1222" s="79" t="str">
        <f t="shared" si="127"/>
        <v/>
      </c>
    </row>
    <row r="1223" spans="1:18" x14ac:dyDescent="0.2">
      <c r="A1223" t="s">
        <v>1204</v>
      </c>
      <c r="B1223" t="s">
        <v>4158</v>
      </c>
      <c r="C1223" s="5" t="s">
        <v>39</v>
      </c>
      <c r="D1223" s="5">
        <v>37163</v>
      </c>
      <c r="E1223">
        <v>978</v>
      </c>
      <c r="F1223" s="5">
        <v>44367</v>
      </c>
      <c r="G1223" s="2">
        <v>40</v>
      </c>
      <c r="H1223" s="2" t="str">
        <f t="shared" si="122"/>
        <v>Lewis BYNGshot-put</v>
      </c>
      <c r="I1223" s="2">
        <f t="shared" si="123"/>
        <v>978</v>
      </c>
      <c r="J1223" s="136" cm="1">
        <f t="array" ref="J1223">MAX(IF($H$3:$H$4000=$H1223,$I$3:$I$4000))</f>
        <v>978</v>
      </c>
      <c r="K1223" s="2" t="str">
        <v>IND</v>
      </c>
      <c r="L1223" t="str">
        <v>Tarundeep SINGH</v>
      </c>
      <c r="M1223" s="94" t="str">
        <v>110mh</v>
      </c>
      <c r="N1223" s="94">
        <v>34583</v>
      </c>
      <c r="O1223" s="94" t="str">
        <f t="shared" si="124"/>
        <v>Tarundeep SINGH110mh</v>
      </c>
      <c r="P1223" s="2">
        <f t="shared" si="125"/>
        <v>1030</v>
      </c>
      <c r="Q1223" s="79">
        <f t="shared" si="126"/>
        <v>82</v>
      </c>
      <c r="R1223" s="79" t="str">
        <f t="shared" si="127"/>
        <v/>
      </c>
    </row>
    <row r="1224" spans="1:18" x14ac:dyDescent="0.2">
      <c r="A1224" t="s">
        <v>1204</v>
      </c>
      <c r="B1224" t="s">
        <v>4172</v>
      </c>
      <c r="C1224" t="s">
        <v>39</v>
      </c>
      <c r="D1224" s="5">
        <v>36980</v>
      </c>
      <c r="E1224">
        <v>950</v>
      </c>
      <c r="F1224" s="5">
        <v>44367</v>
      </c>
      <c r="G1224" s="2">
        <v>62</v>
      </c>
      <c r="H1224" s="2" t="str">
        <f t="shared" si="122"/>
        <v>George HYDEshot-put</v>
      </c>
      <c r="I1224" s="2">
        <f t="shared" si="123"/>
        <v>950</v>
      </c>
      <c r="J1224" s="136" cm="1">
        <f t="array" ref="J1224">MAX(IF($H$3:$H$4000=$H1224,$I$3:$I$4000))</f>
        <v>950</v>
      </c>
      <c r="K1224" s="2" t="str">
        <v>IND</v>
      </c>
      <c r="L1224" t="str">
        <v>M. KRISHIK</v>
      </c>
      <c r="M1224" s="94" t="str">
        <v>110mh</v>
      </c>
      <c r="N1224" s="94">
        <v>37910</v>
      </c>
      <c r="O1224" s="94" t="str">
        <f t="shared" si="124"/>
        <v>M. KRISHIK110mh</v>
      </c>
      <c r="P1224" s="2">
        <f t="shared" si="125"/>
        <v>963</v>
      </c>
      <c r="Q1224" s="79">
        <f t="shared" si="126"/>
        <v>126</v>
      </c>
      <c r="R1224" s="79" t="str">
        <f t="shared" si="127"/>
        <v/>
      </c>
    </row>
    <row r="1225" spans="1:18" x14ac:dyDescent="0.2">
      <c r="A1225" t="s">
        <v>1204</v>
      </c>
      <c r="B1225" t="s">
        <v>4209</v>
      </c>
      <c r="C1225" s="5" t="s">
        <v>42</v>
      </c>
      <c r="D1225" s="5">
        <v>36838</v>
      </c>
      <c r="E1225">
        <v>1017</v>
      </c>
      <c r="F1225" s="5">
        <v>44367</v>
      </c>
      <c r="G1225" s="2">
        <v>18</v>
      </c>
      <c r="H1225" s="2" t="str">
        <f t="shared" si="122"/>
        <v>Ben HAWKEShammer-throw</v>
      </c>
      <c r="I1225" s="2">
        <f t="shared" si="123"/>
        <v>1017</v>
      </c>
      <c r="J1225" s="136" cm="1">
        <f t="array" ref="J1225">MAX(IF($H$3:$H$4000=$H1225,$I$3:$I$4000))</f>
        <v>1017</v>
      </c>
      <c r="K1225" s="2" t="str">
        <v>IND</v>
      </c>
      <c r="L1225" t="str">
        <v>A. GRACESON</v>
      </c>
      <c r="M1225" s="94" t="str">
        <v>110mh</v>
      </c>
      <c r="N1225" s="94">
        <v>37716</v>
      </c>
      <c r="O1225" s="94" t="str">
        <f t="shared" si="124"/>
        <v>A. GRACESON110mh</v>
      </c>
      <c r="P1225" s="2">
        <f t="shared" si="125"/>
        <v>951</v>
      </c>
      <c r="Q1225" s="79">
        <f t="shared" si="126"/>
        <v>132</v>
      </c>
      <c r="R1225" s="79" t="str">
        <f t="shared" si="127"/>
        <v/>
      </c>
    </row>
    <row r="1226" spans="1:18" x14ac:dyDescent="0.2">
      <c r="A1226" t="s">
        <v>1204</v>
      </c>
      <c r="B1226" t="s">
        <v>4227</v>
      </c>
      <c r="C1226" s="5" t="s">
        <v>42</v>
      </c>
      <c r="D1226" s="5">
        <v>37027</v>
      </c>
      <c r="E1226">
        <v>938</v>
      </c>
      <c r="F1226" s="5">
        <v>44367</v>
      </c>
      <c r="G1226" s="2">
        <v>49</v>
      </c>
      <c r="H1226" s="2" t="str">
        <f t="shared" si="122"/>
        <v>Oliver GRAHAMhammer-throw</v>
      </c>
      <c r="I1226" s="2">
        <f t="shared" si="123"/>
        <v>938</v>
      </c>
      <c r="J1226" s="136" cm="1">
        <f t="array" ref="J1226">MAX(IF($H$3:$H$4000=$H1226,$I$3:$I$4000))</f>
        <v>938</v>
      </c>
      <c r="K1226" s="2" t="str">
        <v>IND</v>
      </c>
      <c r="L1226" t="str">
        <v>Fasil FEROKE</v>
      </c>
      <c r="M1226" s="94" t="str">
        <v>110mh</v>
      </c>
      <c r="N1226" s="94">
        <v>37291</v>
      </c>
      <c r="O1226" s="94" t="str">
        <f t="shared" si="124"/>
        <v>Fasil FEROKE110mh</v>
      </c>
      <c r="P1226" s="2">
        <f t="shared" si="125"/>
        <v>931</v>
      </c>
      <c r="Q1226" s="79">
        <f t="shared" si="126"/>
        <v>141</v>
      </c>
      <c r="R1226" s="79" t="str">
        <f t="shared" si="127"/>
        <v/>
      </c>
    </row>
    <row r="1227" spans="1:18" x14ac:dyDescent="0.2">
      <c r="A1227" t="s">
        <v>1204</v>
      </c>
      <c r="B1227" t="s">
        <v>4233</v>
      </c>
      <c r="C1227" s="5" t="s">
        <v>42</v>
      </c>
      <c r="D1227" s="5">
        <v>33886</v>
      </c>
      <c r="E1227">
        <v>913</v>
      </c>
      <c r="F1227" s="5">
        <v>44367</v>
      </c>
      <c r="G1227" s="2">
        <v>56</v>
      </c>
      <c r="H1227" s="2" t="str">
        <f t="shared" si="122"/>
        <v>Jonathan EDWARDShammer-throw</v>
      </c>
      <c r="I1227" s="2">
        <f t="shared" si="123"/>
        <v>913</v>
      </c>
      <c r="J1227" s="136" cm="1">
        <f t="array" ref="J1227">MAX(IF($H$3:$H$4000=$H1227,$I$3:$I$4000))</f>
        <v>913</v>
      </c>
      <c r="K1227" s="2" t="str">
        <v>IND</v>
      </c>
      <c r="L1227" t="str">
        <v>Veeramani PALANI</v>
      </c>
      <c r="M1227" s="94" t="str">
        <v>110mh</v>
      </c>
      <c r="N1227" s="94">
        <v>34410</v>
      </c>
      <c r="O1227" s="94" t="str">
        <f t="shared" si="124"/>
        <v>Veeramani PALANI110mh</v>
      </c>
      <c r="P1227" s="2">
        <f t="shared" si="125"/>
        <v>904</v>
      </c>
      <c r="Q1227" s="79">
        <f t="shared" si="126"/>
        <v>148</v>
      </c>
      <c r="R1227" s="79" t="str">
        <f t="shared" si="127"/>
        <v/>
      </c>
    </row>
    <row r="1228" spans="1:18" x14ac:dyDescent="0.2">
      <c r="A1228" t="s">
        <v>1204</v>
      </c>
      <c r="B1228" t="s">
        <v>4410</v>
      </c>
      <c r="C1228" t="s">
        <v>81</v>
      </c>
      <c r="D1228" s="5">
        <v>36539</v>
      </c>
      <c r="E1228">
        <v>932</v>
      </c>
      <c r="F1228" s="5">
        <v>44367</v>
      </c>
      <c r="G1228" s="2">
        <v>38</v>
      </c>
      <c r="H1228" s="2" t="str">
        <f t="shared" si="122"/>
        <v>Christopher SNOOK20km-race-walking</v>
      </c>
      <c r="I1228" s="2">
        <f t="shared" si="123"/>
        <v>932</v>
      </c>
      <c r="J1228" s="136" cm="1">
        <f t="array" ref="J1228">MAX(IF($H$3:$H$4000=$H1228,$I$3:$I$4000))</f>
        <v>984</v>
      </c>
      <c r="K1228" s="2" t="str">
        <v>IND</v>
      </c>
      <c r="L1228" t="str">
        <v>Sarvesh Anil KUSHARE</v>
      </c>
      <c r="M1228" s="94" t="str">
        <v>high-jump</v>
      </c>
      <c r="N1228" s="94">
        <v>34867</v>
      </c>
      <c r="O1228" s="94" t="str">
        <f t="shared" si="124"/>
        <v>Sarvesh Anil KUSHAREhigh-jump</v>
      </c>
      <c r="P1228" s="2">
        <f t="shared" si="125"/>
        <v>1135</v>
      </c>
      <c r="Q1228" s="79">
        <f t="shared" si="126"/>
        <v>13</v>
      </c>
      <c r="R1228" s="79" t="str">
        <f t="shared" si="127"/>
        <v/>
      </c>
    </row>
    <row r="1229" spans="1:18" x14ac:dyDescent="0.2">
      <c r="A1229" t="s">
        <v>1204</v>
      </c>
      <c r="B1229" t="s">
        <v>3061</v>
      </c>
      <c r="C1229" s="5" t="s">
        <v>36</v>
      </c>
      <c r="D1229" s="5">
        <v>38005</v>
      </c>
      <c r="E1229">
        <v>1007</v>
      </c>
      <c r="F1229" s="5">
        <v>44366</v>
      </c>
      <c r="G1229" s="2">
        <v>30</v>
      </c>
      <c r="H1229" s="2" t="str">
        <f t="shared" si="122"/>
        <v>Lazarus BENJAMINpole-vault</v>
      </c>
      <c r="I1229" s="2">
        <f t="shared" si="123"/>
        <v>1007</v>
      </c>
      <c r="J1229" s="136" cm="1">
        <f t="array" ref="J1229">MAX(IF($H$3:$H$4000=$H1229,$I$3:$I$4000))</f>
        <v>1010</v>
      </c>
      <c r="K1229" s="2" t="str">
        <v>IND</v>
      </c>
      <c r="L1229" t="str">
        <v>R. MANIVANNAN</v>
      </c>
      <c r="M1229" s="94" t="str">
        <v>high-jump</v>
      </c>
      <c r="N1229" s="94">
        <v>35418</v>
      </c>
      <c r="O1229" s="94" t="str">
        <f t="shared" si="124"/>
        <v>R. MANIVANNANhigh-jump</v>
      </c>
      <c r="P1229" s="2">
        <f t="shared" si="125"/>
        <v>1046</v>
      </c>
      <c r="Q1229" s="79">
        <f t="shared" si="126"/>
        <v>49</v>
      </c>
      <c r="R1229" s="79" t="str">
        <f t="shared" si="127"/>
        <v/>
      </c>
    </row>
    <row r="1230" spans="1:18" x14ac:dyDescent="0.2">
      <c r="A1230" t="s">
        <v>1204</v>
      </c>
      <c r="B1230" t="s">
        <v>3066</v>
      </c>
      <c r="C1230" s="5" t="s">
        <v>36</v>
      </c>
      <c r="D1230" s="5">
        <v>37521</v>
      </c>
      <c r="E1230">
        <v>1007</v>
      </c>
      <c r="F1230" s="5">
        <v>44366</v>
      </c>
      <c r="G1230" s="2">
        <v>30</v>
      </c>
      <c r="H1230" s="2" t="str">
        <f t="shared" si="122"/>
        <v>Reuben NAIRNEpole-vault</v>
      </c>
      <c r="I1230" s="2">
        <f t="shared" si="123"/>
        <v>1007</v>
      </c>
      <c r="J1230" s="136" cm="1">
        <f t="array" ref="J1230">MAX(IF($H$3:$H$4000=$H1230,$I$3:$I$4000))</f>
        <v>1007</v>
      </c>
      <c r="K1230" s="2" t="str">
        <v>IND</v>
      </c>
      <c r="L1230" t="str">
        <v>Jesse SANDESH</v>
      </c>
      <c r="M1230" s="94" t="str">
        <v>high-jump</v>
      </c>
      <c r="N1230" s="94">
        <v>34994</v>
      </c>
      <c r="O1230" s="94" t="str">
        <f t="shared" si="124"/>
        <v>Jesse SANDESHhigh-jump</v>
      </c>
      <c r="P1230" s="2">
        <f t="shared" si="125"/>
        <v>1064</v>
      </c>
      <c r="Q1230" s="79">
        <f t="shared" si="126"/>
        <v>40</v>
      </c>
      <c r="R1230" s="79" t="str">
        <f t="shared" si="127"/>
        <v/>
      </c>
    </row>
    <row r="1231" spans="1:18" x14ac:dyDescent="0.2">
      <c r="A1231" t="s">
        <v>1204</v>
      </c>
      <c r="B1231" t="s">
        <v>3243</v>
      </c>
      <c r="C1231" s="5" t="s">
        <v>28</v>
      </c>
      <c r="D1231" s="5">
        <v>33331</v>
      </c>
      <c r="E1231">
        <v>1102</v>
      </c>
      <c r="F1231" s="5">
        <v>44362</v>
      </c>
      <c r="G1231" s="2">
        <v>81</v>
      </c>
      <c r="H1231" s="2" t="str">
        <f t="shared" si="122"/>
        <v>Adam CLARKE1500m</v>
      </c>
      <c r="I1231" s="2">
        <f t="shared" si="123"/>
        <v>1102</v>
      </c>
      <c r="J1231" s="136" cm="1">
        <f t="array" ref="J1231">MAX(IF($H$3:$H$4000=$H1231,$I$3:$I$4000))</f>
        <v>1102</v>
      </c>
      <c r="K1231" s="2" t="str">
        <v>IND</v>
      </c>
      <c r="L1231" t="str">
        <v>Chetan BALASUBRAMANYA</v>
      </c>
      <c r="M1231" s="94" t="str">
        <v>high-jump</v>
      </c>
      <c r="N1231" s="94">
        <v>33834</v>
      </c>
      <c r="O1231" s="94" t="str">
        <f t="shared" si="124"/>
        <v>Chetan BALASUBRAMANYAhigh-jump</v>
      </c>
      <c r="P1231" s="2">
        <f t="shared" si="125"/>
        <v>1046</v>
      </c>
      <c r="Q1231" s="79">
        <f t="shared" si="126"/>
        <v>49</v>
      </c>
      <c r="R1231" s="79" t="str">
        <f t="shared" si="127"/>
        <v/>
      </c>
    </row>
    <row r="1232" spans="1:18" x14ac:dyDescent="0.2">
      <c r="A1232" t="s">
        <v>1204</v>
      </c>
      <c r="B1232" t="s">
        <v>5369</v>
      </c>
      <c r="C1232" s="5" t="s">
        <v>2</v>
      </c>
      <c r="D1232" s="5">
        <v>34612</v>
      </c>
      <c r="E1232">
        <v>1122</v>
      </c>
      <c r="F1232" s="5">
        <v>44360</v>
      </c>
      <c r="G1232" s="2">
        <v>71</v>
      </c>
      <c r="H1232" s="2" t="str">
        <f t="shared" si="122"/>
        <v>Sam GORDON100m</v>
      </c>
      <c r="I1232" s="2">
        <f t="shared" si="123"/>
        <v>1122</v>
      </c>
      <c r="J1232" s="136" cm="1">
        <f t="array" ref="J1232">MAX(IF($H$3:$H$4000=$H1232,$I$3:$I$4000))</f>
        <v>1122</v>
      </c>
      <c r="K1232" s="2" t="str">
        <v>IND</v>
      </c>
      <c r="L1232" t="str">
        <v>Swadhin KUMAR MAJHI</v>
      </c>
      <c r="M1232" s="94" t="str">
        <v>high-jump</v>
      </c>
      <c r="N1232" s="94">
        <v>36803</v>
      </c>
      <c r="O1232" s="94" t="str">
        <f t="shared" si="124"/>
        <v>Swadhin KUMAR MAJHIhigh-jump</v>
      </c>
      <c r="P1232" s="2">
        <f t="shared" si="125"/>
        <v>1002</v>
      </c>
      <c r="Q1232" s="79">
        <f t="shared" si="126"/>
        <v>87</v>
      </c>
      <c r="R1232" s="79" t="str">
        <f t="shared" si="127"/>
        <v/>
      </c>
    </row>
    <row r="1233" spans="1:18" x14ac:dyDescent="0.2">
      <c r="A1233" t="s">
        <v>1204</v>
      </c>
      <c r="B1233" t="s">
        <v>3331</v>
      </c>
      <c r="C1233" s="5" t="s">
        <v>2</v>
      </c>
      <c r="D1233" s="5">
        <v>36776</v>
      </c>
      <c r="E1233">
        <v>1108</v>
      </c>
      <c r="F1233" s="5">
        <v>44360</v>
      </c>
      <c r="G1233" s="2">
        <v>90</v>
      </c>
      <c r="H1233" s="2" t="str">
        <f t="shared" si="122"/>
        <v>Brandon MINGELI100m</v>
      </c>
      <c r="I1233" s="2">
        <f t="shared" si="123"/>
        <v>1108</v>
      </c>
      <c r="J1233" s="136" cm="1">
        <f t="array" ref="J1233">MAX(IF($H$3:$H$4000=$H1233,$I$3:$I$4000))</f>
        <v>1108</v>
      </c>
      <c r="K1233" s="2" t="str">
        <v>IND</v>
      </c>
      <c r="L1233" t="str">
        <v>Srikakolapu Ped KAMARAJU</v>
      </c>
      <c r="M1233" s="94" t="str">
        <v>high-jump</v>
      </c>
      <c r="N1233" s="94">
        <v>36290</v>
      </c>
      <c r="O1233" s="94" t="str">
        <f t="shared" si="124"/>
        <v>Srikakolapu Ped KAMARAJUhigh-jump</v>
      </c>
      <c r="P1233" s="2">
        <f t="shared" si="125"/>
        <v>958</v>
      </c>
      <c r="Q1233" s="79">
        <f t="shared" si="126"/>
        <v>116</v>
      </c>
      <c r="R1233" s="79" t="str">
        <f t="shared" si="127"/>
        <v/>
      </c>
    </row>
    <row r="1234" spans="1:18" x14ac:dyDescent="0.2">
      <c r="A1234" t="s">
        <v>1204</v>
      </c>
      <c r="B1234" t="s">
        <v>3510</v>
      </c>
      <c r="C1234" s="5" t="s">
        <v>28</v>
      </c>
      <c r="D1234" s="5">
        <v>35094</v>
      </c>
      <c r="E1234">
        <v>1166</v>
      </c>
      <c r="F1234" s="5">
        <v>44360</v>
      </c>
      <c r="G1234" s="2">
        <v>25</v>
      </c>
      <c r="H1234" s="2" t="str">
        <f t="shared" si="122"/>
        <v>James WEST1500m</v>
      </c>
      <c r="I1234" s="2">
        <f t="shared" si="123"/>
        <v>1166</v>
      </c>
      <c r="J1234" s="136" cm="1">
        <f t="array" ref="J1234">MAX(IF($H$3:$H$4000=$H1234,$I$3:$I$4000))</f>
        <v>1166</v>
      </c>
      <c r="K1234" s="2" t="str">
        <v>IND</v>
      </c>
      <c r="L1234" t="str">
        <v>Praveen KUMAR</v>
      </c>
      <c r="M1234" s="94" t="str">
        <v>high-jump</v>
      </c>
      <c r="N1234" s="94">
        <v>37756</v>
      </c>
      <c r="O1234" s="94" t="str">
        <f t="shared" si="124"/>
        <v>Praveen KUMARhigh-jump</v>
      </c>
      <c r="P1234" s="2">
        <f t="shared" si="125"/>
        <v>958</v>
      </c>
      <c r="Q1234" s="79">
        <f t="shared" si="126"/>
        <v>116</v>
      </c>
      <c r="R1234" s="79" t="str">
        <f t="shared" si="127"/>
        <v/>
      </c>
    </row>
    <row r="1235" spans="1:18" x14ac:dyDescent="0.2">
      <c r="A1235" t="s">
        <v>1204</v>
      </c>
      <c r="B1235" t="s">
        <v>3458</v>
      </c>
      <c r="C1235" s="5" t="s">
        <v>28</v>
      </c>
      <c r="D1235" s="5">
        <v>36627</v>
      </c>
      <c r="E1235">
        <v>1135</v>
      </c>
      <c r="F1235" s="5">
        <v>44360</v>
      </c>
      <c r="G1235" s="2">
        <v>41</v>
      </c>
      <c r="H1235" s="2" t="str">
        <f t="shared" si="122"/>
        <v>Joshua LAY1500m</v>
      </c>
      <c r="I1235" s="2">
        <f t="shared" si="123"/>
        <v>1135</v>
      </c>
      <c r="J1235" s="136" cm="1">
        <f t="array" ref="J1235">MAX(IF($H$3:$H$4000=$H1235,$I$3:$I$4000))</f>
        <v>1135</v>
      </c>
      <c r="K1235" s="2" t="str">
        <v>IND</v>
      </c>
      <c r="L1235" t="str">
        <v>Chandra MOHAN</v>
      </c>
      <c r="M1235" s="94" t="str">
        <v>high-jump</v>
      </c>
      <c r="N1235" s="94">
        <v>36535</v>
      </c>
      <c r="O1235" s="94" t="str">
        <f t="shared" si="124"/>
        <v>Chandra MOHANhigh-jump</v>
      </c>
      <c r="P1235" s="2">
        <f t="shared" si="125"/>
        <v>958</v>
      </c>
      <c r="Q1235" s="79">
        <f t="shared" si="126"/>
        <v>116</v>
      </c>
      <c r="R1235" s="79" t="str">
        <f t="shared" si="127"/>
        <v/>
      </c>
    </row>
    <row r="1236" spans="1:18" x14ac:dyDescent="0.2">
      <c r="A1236" t="s">
        <v>1204</v>
      </c>
      <c r="B1236" t="s">
        <v>3774</v>
      </c>
      <c r="C1236" s="5" t="s">
        <v>31</v>
      </c>
      <c r="D1236" s="5">
        <v>34286</v>
      </c>
      <c r="E1236">
        <v>1081</v>
      </c>
      <c r="F1236" s="5">
        <v>44360</v>
      </c>
      <c r="G1236" s="2">
        <v>45</v>
      </c>
      <c r="H1236" s="2" t="str">
        <f t="shared" si="122"/>
        <v>Jake PORTER110mh</v>
      </c>
      <c r="I1236" s="2">
        <f t="shared" si="123"/>
        <v>1081</v>
      </c>
      <c r="J1236" s="136" cm="1">
        <f t="array" ref="J1236">MAX(IF($H$3:$H$4000=$H1236,$I$3:$I$4000))</f>
        <v>1081</v>
      </c>
      <c r="K1236" s="2" t="str">
        <v>IND</v>
      </c>
      <c r="L1236" t="str">
        <v>Antil NARESH</v>
      </c>
      <c r="M1236" s="94" t="str">
        <v>shot-put</v>
      </c>
      <c r="N1236" s="94">
        <v>33317</v>
      </c>
      <c r="O1236" s="94" t="str">
        <f t="shared" si="124"/>
        <v>Antil NARESHshot-put</v>
      </c>
      <c r="P1236" s="2">
        <f t="shared" si="125"/>
        <v>1002</v>
      </c>
      <c r="Q1236" s="79">
        <f t="shared" si="126"/>
        <v>38</v>
      </c>
      <c r="R1236" s="79" t="str">
        <f t="shared" si="127"/>
        <v/>
      </c>
    </row>
    <row r="1237" spans="1:18" x14ac:dyDescent="0.2">
      <c r="A1237" t="s">
        <v>1204</v>
      </c>
      <c r="B1237" t="s">
        <v>3809</v>
      </c>
      <c r="C1237" s="5" t="s">
        <v>31</v>
      </c>
      <c r="D1237" s="5">
        <v>30937</v>
      </c>
      <c r="E1237">
        <v>1002</v>
      </c>
      <c r="F1237" s="5">
        <v>44360</v>
      </c>
      <c r="G1237" s="2">
        <v>92</v>
      </c>
      <c r="H1237" s="2" t="str">
        <f t="shared" si="122"/>
        <v>William SHARMAN110mh</v>
      </c>
      <c r="I1237" s="2">
        <f t="shared" si="123"/>
        <v>1002</v>
      </c>
      <c r="J1237" s="136" cm="1">
        <f t="array" ref="J1237">MAX(IF($H$3:$H$4000=$H1237,$I$3:$I$4000))</f>
        <v>1002</v>
      </c>
      <c r="K1237" s="2" t="str">
        <v>IND</v>
      </c>
      <c r="L1237" t="str">
        <v>Chetan KAPOOR</v>
      </c>
      <c r="M1237" s="94" t="str">
        <v>shot-put</v>
      </c>
      <c r="N1237" s="94">
        <v>34326</v>
      </c>
      <c r="O1237" s="94" t="str">
        <f t="shared" si="124"/>
        <v>Chetan KAPOORshot-put</v>
      </c>
      <c r="P1237" s="2">
        <f t="shared" si="125"/>
        <v>989</v>
      </c>
      <c r="Q1237" s="79">
        <f t="shared" si="126"/>
        <v>45</v>
      </c>
      <c r="R1237" s="79" t="str">
        <f t="shared" si="127"/>
        <v/>
      </c>
    </row>
    <row r="1238" spans="1:18" x14ac:dyDescent="0.2">
      <c r="A1238" t="s">
        <v>1204</v>
      </c>
      <c r="B1238" t="s">
        <v>3964</v>
      </c>
      <c r="C1238" s="5" t="s">
        <v>38</v>
      </c>
      <c r="D1238" s="5">
        <v>32884</v>
      </c>
      <c r="E1238">
        <v>1103</v>
      </c>
      <c r="F1238" s="5">
        <v>44360</v>
      </c>
      <c r="G1238" s="2">
        <v>14</v>
      </c>
      <c r="H1238" s="2" t="str">
        <f t="shared" si="122"/>
        <v>Michael PUPLAMPUtriple-jump</v>
      </c>
      <c r="I1238" s="2">
        <f t="shared" si="123"/>
        <v>1103</v>
      </c>
      <c r="J1238" s="136" cm="1">
        <f t="array" ref="J1238">MAX(IF($H$3:$H$4000=$H1238,$I$3:$I$4000))</f>
        <v>1103</v>
      </c>
      <c r="K1238" s="2" t="str">
        <v>IND</v>
      </c>
      <c r="L1238" t="str">
        <v>Davinder SINGH</v>
      </c>
      <c r="M1238" s="94" t="str">
        <v>shot-put</v>
      </c>
      <c r="N1238" s="94">
        <v>33907</v>
      </c>
      <c r="O1238" s="94" t="str">
        <f t="shared" si="124"/>
        <v>Davinder SINGHshot-put</v>
      </c>
      <c r="P1238" s="2">
        <f t="shared" si="125"/>
        <v>1016</v>
      </c>
      <c r="Q1238" s="79">
        <f t="shared" si="126"/>
        <v>30</v>
      </c>
      <c r="R1238" s="79" t="str">
        <f t="shared" si="127"/>
        <v/>
      </c>
    </row>
    <row r="1239" spans="1:18" x14ac:dyDescent="0.2">
      <c r="A1239" t="s">
        <v>1204</v>
      </c>
      <c r="B1239" t="s">
        <v>3979</v>
      </c>
      <c r="C1239" s="5" t="s">
        <v>38</v>
      </c>
      <c r="D1239" s="5">
        <v>34195</v>
      </c>
      <c r="E1239">
        <v>1052</v>
      </c>
      <c r="F1239" s="5">
        <v>44360</v>
      </c>
      <c r="G1239" s="2">
        <v>44</v>
      </c>
      <c r="H1239" s="2" t="str">
        <f t="shared" si="122"/>
        <v>Jonathan ILORItriple-jump</v>
      </c>
      <c r="I1239" s="2">
        <f t="shared" si="123"/>
        <v>1052</v>
      </c>
      <c r="J1239" s="136" cm="1">
        <f t="array" ref="J1239">MAX(IF($H$3:$H$4000=$H1239,$I$3:$I$4000))</f>
        <v>1052</v>
      </c>
      <c r="K1239" s="2" t="str">
        <v>IND</v>
      </c>
      <c r="L1239" t="str">
        <v>. AKSHAY</v>
      </c>
      <c r="M1239" s="94" t="str">
        <v>shot-put</v>
      </c>
      <c r="N1239" s="94">
        <v>36157</v>
      </c>
      <c r="O1239" s="94" t="str">
        <f t="shared" si="124"/>
        <v>. AKSHAYshot-put</v>
      </c>
      <c r="P1239" s="2">
        <f t="shared" si="125"/>
        <v>1008</v>
      </c>
      <c r="Q1239" s="79">
        <f t="shared" si="126"/>
        <v>34</v>
      </c>
      <c r="R1239" s="79" t="str">
        <f t="shared" si="127"/>
        <v/>
      </c>
    </row>
    <row r="1240" spans="1:18" x14ac:dyDescent="0.2">
      <c r="A1240" t="s">
        <v>1204</v>
      </c>
      <c r="B1240" t="s">
        <v>4143</v>
      </c>
      <c r="C1240" s="5" t="s">
        <v>39</v>
      </c>
      <c r="D1240" s="5">
        <v>34096</v>
      </c>
      <c r="E1240">
        <v>1197</v>
      </c>
      <c r="F1240" s="5">
        <v>44360</v>
      </c>
      <c r="G1240" s="2">
        <v>5</v>
      </c>
      <c r="H1240" s="2" t="str">
        <f t="shared" si="122"/>
        <v>Scott LINCOLNshot-put</v>
      </c>
      <c r="I1240" s="2">
        <f t="shared" si="123"/>
        <v>1197</v>
      </c>
      <c r="J1240" s="136" cm="1">
        <f t="array" ref="J1240">MAX(IF($H$3:$H$4000=$H1240,$I$3:$I$4000))</f>
        <v>1197</v>
      </c>
      <c r="K1240" s="2" t="str">
        <v>IND</v>
      </c>
      <c r="L1240" t="str">
        <v>. NIKET</v>
      </c>
      <c r="M1240" s="94" t="str">
        <v>shot-put</v>
      </c>
      <c r="N1240" s="94">
        <v>37266</v>
      </c>
      <c r="O1240" s="94" t="str">
        <f t="shared" si="124"/>
        <v>. NIKETshot-put</v>
      </c>
      <c r="P1240" s="2">
        <f t="shared" si="125"/>
        <v>870</v>
      </c>
      <c r="Q1240" s="79">
        <f t="shared" si="126"/>
        <v>128</v>
      </c>
      <c r="R1240" s="79" t="str">
        <f t="shared" si="127"/>
        <v/>
      </c>
    </row>
    <row r="1241" spans="1:18" x14ac:dyDescent="0.2">
      <c r="A1241" t="s">
        <v>1204</v>
      </c>
      <c r="B1241" t="s">
        <v>4199</v>
      </c>
      <c r="C1241" s="5" t="s">
        <v>42</v>
      </c>
      <c r="D1241" s="5">
        <v>34147</v>
      </c>
      <c r="E1241">
        <v>1095</v>
      </c>
      <c r="F1241" s="5">
        <v>44360</v>
      </c>
      <c r="G1241" s="2">
        <v>6</v>
      </c>
      <c r="H1241" s="2" t="str">
        <f t="shared" si="122"/>
        <v>Craig MURCHhammer-throw</v>
      </c>
      <c r="I1241" s="2">
        <f t="shared" si="123"/>
        <v>1095</v>
      </c>
      <c r="J1241" s="136" cm="1">
        <f t="array" ref="J1241">MAX(IF($H$3:$H$4000=$H1241,$I$3:$I$4000))</f>
        <v>1095</v>
      </c>
      <c r="K1241" s="2" t="str">
        <v>IND</v>
      </c>
      <c r="L1241" t="str">
        <v>Siva KUMAR</v>
      </c>
      <c r="M1241" s="94" t="str">
        <v>100m</v>
      </c>
      <c r="N1241" s="94">
        <v>34620</v>
      </c>
      <c r="O1241" s="94" t="str">
        <f t="shared" si="124"/>
        <v>Siva KUMAR100m</v>
      </c>
      <c r="P1241" s="2">
        <f t="shared" si="125"/>
        <v>1086</v>
      </c>
      <c r="Q1241" s="79">
        <f t="shared" si="126"/>
        <v>129</v>
      </c>
      <c r="R1241" s="79" t="str">
        <f t="shared" si="127"/>
        <v/>
      </c>
    </row>
    <row r="1242" spans="1:18" x14ac:dyDescent="0.2">
      <c r="A1242" t="s">
        <v>1204</v>
      </c>
      <c r="B1242" t="s">
        <v>3424</v>
      </c>
      <c r="C1242" s="6" t="s">
        <v>26</v>
      </c>
      <c r="D1242" s="5">
        <v>35494</v>
      </c>
      <c r="E1242">
        <v>1093</v>
      </c>
      <c r="F1242" s="5">
        <v>44359</v>
      </c>
      <c r="G1242" s="2">
        <v>89</v>
      </c>
      <c r="H1242" s="2" t="str">
        <f t="shared" si="122"/>
        <v>Lee THOMPSON400m</v>
      </c>
      <c r="I1242" s="2">
        <f t="shared" si="123"/>
        <v>1093</v>
      </c>
      <c r="J1242" s="136" cm="1">
        <f t="array" ref="J1242">MAX(IF($H$3:$H$4000=$H1242,$I$3:$I$4000))</f>
        <v>1093</v>
      </c>
      <c r="K1242" s="2" t="str">
        <v>IND</v>
      </c>
      <c r="L1242" t="str">
        <v>V.K. ELAKKIADASAN</v>
      </c>
      <c r="M1242" s="94" t="str">
        <v>100m</v>
      </c>
      <c r="N1242" s="94">
        <v>34730</v>
      </c>
      <c r="O1242" s="94" t="str">
        <f t="shared" si="124"/>
        <v>V.K. ELAKKIADASAN100m</v>
      </c>
      <c r="P1242" s="2">
        <f t="shared" si="125"/>
        <v>1086</v>
      </c>
      <c r="Q1242" s="79">
        <f t="shared" si="126"/>
        <v>129</v>
      </c>
      <c r="R1242" s="79" t="str">
        <f t="shared" si="127"/>
        <v/>
      </c>
    </row>
    <row r="1243" spans="1:18" x14ac:dyDescent="0.2">
      <c r="A1243" t="s">
        <v>1204</v>
      </c>
      <c r="B1243" t="s">
        <v>3431</v>
      </c>
      <c r="C1243" t="s">
        <v>27</v>
      </c>
      <c r="D1243" s="5">
        <v>36859</v>
      </c>
      <c r="E1243">
        <v>1210</v>
      </c>
      <c r="F1243" s="5">
        <v>44359</v>
      </c>
      <c r="G1243" s="2">
        <v>7</v>
      </c>
      <c r="H1243" s="2" t="str">
        <f t="shared" si="122"/>
        <v>Oliver DUSTIN800m</v>
      </c>
      <c r="I1243" s="2">
        <f t="shared" si="123"/>
        <v>1210</v>
      </c>
      <c r="J1243" s="136" cm="1">
        <f t="array" ref="J1243">MAX(IF($H$3:$H$4000=$H1243,$I$3:$I$4000))</f>
        <v>1210</v>
      </c>
      <c r="K1243" s="2" t="str">
        <v>IND</v>
      </c>
      <c r="L1243" t="str">
        <v>Harjit SINGH</v>
      </c>
      <c r="M1243" s="94" t="str">
        <v>100m</v>
      </c>
      <c r="N1243" s="94">
        <v>35670</v>
      </c>
      <c r="O1243" s="94" t="str">
        <f t="shared" si="124"/>
        <v>Harjit SINGH100m</v>
      </c>
      <c r="P1243" s="2">
        <f t="shared" si="125"/>
        <v>1067</v>
      </c>
      <c r="Q1243" s="79">
        <f t="shared" si="126"/>
        <v>150</v>
      </c>
      <c r="R1243" s="79" t="str">
        <f t="shared" si="127"/>
        <v/>
      </c>
    </row>
    <row r="1244" spans="1:18" x14ac:dyDescent="0.2">
      <c r="A1244" t="s">
        <v>1204</v>
      </c>
      <c r="B1244" t="s">
        <v>3527</v>
      </c>
      <c r="C1244" t="s">
        <v>28</v>
      </c>
      <c r="D1244" s="5">
        <v>37158</v>
      </c>
      <c r="E1244">
        <v>1118</v>
      </c>
      <c r="F1244" s="5">
        <v>44359</v>
      </c>
      <c r="G1244" s="2">
        <v>57</v>
      </c>
      <c r="H1244" s="2" t="str">
        <f t="shared" si="122"/>
        <v>Matthew STONIER1500m</v>
      </c>
      <c r="I1244" s="2">
        <f t="shared" si="123"/>
        <v>1118</v>
      </c>
      <c r="J1244" s="136" cm="1">
        <f t="array" ref="J1244">MAX(IF($H$3:$H$4000=$H1244,$I$3:$I$4000))</f>
        <v>1118</v>
      </c>
      <c r="K1244" s="2" t="str">
        <v>IND</v>
      </c>
      <c r="L1244" t="str">
        <v>Akash KUMAR</v>
      </c>
      <c r="M1244" s="94" t="str">
        <v>400m</v>
      </c>
      <c r="N1244" s="94">
        <v>36161</v>
      </c>
      <c r="O1244" s="94" t="str">
        <f t="shared" si="124"/>
        <v>Akash KUMAR400m</v>
      </c>
      <c r="P1244" s="2">
        <f t="shared" si="125"/>
        <v>1073</v>
      </c>
      <c r="Q1244" s="79">
        <f t="shared" si="126"/>
        <v>122</v>
      </c>
      <c r="R1244" s="79" t="str">
        <f t="shared" si="127"/>
        <v/>
      </c>
    </row>
    <row r="1245" spans="1:18" x14ac:dyDescent="0.2">
      <c r="A1245" t="s">
        <v>1204</v>
      </c>
      <c r="B1245" t="s">
        <v>2807</v>
      </c>
      <c r="C1245" s="5" t="s">
        <v>28</v>
      </c>
      <c r="D1245" s="5">
        <v>36324</v>
      </c>
      <c r="E1245">
        <v>1114</v>
      </c>
      <c r="F1245" s="5">
        <v>44359</v>
      </c>
      <c r="G1245" s="2">
        <v>64</v>
      </c>
      <c r="H1245" s="2" t="str">
        <f t="shared" si="122"/>
        <v>Tiarnan CRORKEN1500m</v>
      </c>
      <c r="I1245" s="2">
        <f t="shared" si="123"/>
        <v>1114</v>
      </c>
      <c r="J1245" s="136" cm="1">
        <f t="array" ref="J1245">MAX(IF($H$3:$H$4000=$H1245,$I$3:$I$4000))</f>
        <v>1114</v>
      </c>
      <c r="K1245" s="2" t="str">
        <v>IND</v>
      </c>
      <c r="L1245" t="str">
        <v>Ajay Kumar SAROJ</v>
      </c>
      <c r="M1245" s="94" t="str">
        <v>1500m</v>
      </c>
      <c r="N1245" s="94">
        <v>35551</v>
      </c>
      <c r="O1245" s="94" t="str">
        <f t="shared" si="124"/>
        <v>Ajay Kumar SAROJ1500m</v>
      </c>
      <c r="P1245" s="2">
        <f t="shared" si="125"/>
        <v>1075</v>
      </c>
      <c r="Q1245" s="79">
        <f t="shared" si="126"/>
        <v>109</v>
      </c>
      <c r="R1245" s="79" t="str">
        <f t="shared" si="127"/>
        <v/>
      </c>
    </row>
    <row r="1246" spans="1:18" x14ac:dyDescent="0.2">
      <c r="A1246" t="s">
        <v>1204</v>
      </c>
      <c r="B1246" t="s">
        <v>3533</v>
      </c>
      <c r="C1246" s="6" t="s">
        <v>28</v>
      </c>
      <c r="D1246" s="6">
        <v>36637</v>
      </c>
      <c r="E1246">
        <v>1108</v>
      </c>
      <c r="F1246" s="5">
        <v>44359</v>
      </c>
      <c r="G1246" s="2">
        <v>73</v>
      </c>
      <c r="H1246" s="2" t="str">
        <f t="shared" si="122"/>
        <v>John HOWORTH1500m</v>
      </c>
      <c r="I1246" s="2">
        <f t="shared" si="123"/>
        <v>1108</v>
      </c>
      <c r="J1246" s="136" cm="1">
        <f t="array" ref="J1246">MAX(IF($H$3:$H$4000=$H1246,$I$3:$I$4000))</f>
        <v>1108</v>
      </c>
      <c r="K1246" s="2" t="str">
        <v>IND</v>
      </c>
      <c r="L1246" t="str">
        <v>P.R. RAHUL</v>
      </c>
      <c r="M1246" s="94" t="str">
        <v>1500m</v>
      </c>
      <c r="N1246" s="94">
        <v>35400</v>
      </c>
      <c r="O1246" s="94" t="str">
        <f t="shared" si="124"/>
        <v>P.R. RAHUL1500m</v>
      </c>
      <c r="P1246" s="2">
        <f t="shared" si="125"/>
        <v>1074</v>
      </c>
      <c r="Q1246" s="79">
        <f t="shared" si="126"/>
        <v>110</v>
      </c>
      <c r="R1246" s="79" t="str">
        <f t="shared" si="127"/>
        <v/>
      </c>
    </row>
    <row r="1247" spans="1:18" x14ac:dyDescent="0.2">
      <c r="A1247" t="s">
        <v>1204</v>
      </c>
      <c r="B1247" t="s">
        <v>3538</v>
      </c>
      <c r="C1247" s="5" t="s">
        <v>28</v>
      </c>
      <c r="D1247" s="5">
        <v>34979</v>
      </c>
      <c r="E1247">
        <v>1099</v>
      </c>
      <c r="F1247" s="5">
        <v>44359</v>
      </c>
      <c r="G1247" s="2">
        <v>84</v>
      </c>
      <c r="H1247" s="2" t="str">
        <f t="shared" si="122"/>
        <v>Andrew SMITH1500m</v>
      </c>
      <c r="I1247" s="2">
        <f t="shared" si="123"/>
        <v>1099</v>
      </c>
      <c r="J1247" s="136" cm="1">
        <f t="array" ref="J1247">MAX(IF($H$3:$H$4000=$H1247,$I$3:$I$4000))</f>
        <v>1099</v>
      </c>
      <c r="K1247" s="2" t="str">
        <v>IND</v>
      </c>
      <c r="L1247" t="str">
        <v>Jinson JOHNSON</v>
      </c>
      <c r="M1247" s="94" t="str">
        <v>1500m</v>
      </c>
      <c r="N1247" s="94">
        <v>33312</v>
      </c>
      <c r="O1247" s="94" t="str">
        <f t="shared" si="124"/>
        <v>Jinson JOHNSON1500m</v>
      </c>
      <c r="P1247" s="2">
        <f t="shared" si="125"/>
        <v>1060</v>
      </c>
      <c r="Q1247" s="79">
        <f t="shared" si="126"/>
        <v>120</v>
      </c>
      <c r="R1247" s="79" t="str">
        <f t="shared" si="127"/>
        <v/>
      </c>
    </row>
    <row r="1248" spans="1:18" x14ac:dyDescent="0.2">
      <c r="A1248" t="s">
        <v>1204</v>
      </c>
      <c r="B1248" t="s">
        <v>3653</v>
      </c>
      <c r="C1248" s="5" t="s">
        <v>29</v>
      </c>
      <c r="D1248" s="5">
        <v>34635</v>
      </c>
      <c r="E1248">
        <v>1132</v>
      </c>
      <c r="F1248" s="5">
        <v>44359</v>
      </c>
      <c r="G1248" s="2">
        <v>41</v>
      </c>
      <c r="H1248" s="2" t="str">
        <f t="shared" si="122"/>
        <v>Jonathan DAVIES5000m</v>
      </c>
      <c r="I1248" s="2">
        <f t="shared" si="123"/>
        <v>1132</v>
      </c>
      <c r="J1248" s="136" cm="1">
        <f t="array" ref="J1248">MAX(IF($H$3:$H$4000=$H1248,$I$3:$I$4000))</f>
        <v>1132</v>
      </c>
      <c r="K1248" s="2" t="str">
        <v>IND</v>
      </c>
      <c r="L1248" t="str">
        <v>Nirmit DAHIYA</v>
      </c>
      <c r="M1248" s="94" t="str">
        <v>1500m</v>
      </c>
      <c r="N1248" s="94">
        <v>36163</v>
      </c>
      <c r="O1248" s="94" t="str">
        <f t="shared" si="124"/>
        <v>Nirmit DAHIYA1500m</v>
      </c>
      <c r="P1248" s="2">
        <f t="shared" si="125"/>
        <v>1017</v>
      </c>
      <c r="Q1248" s="79">
        <f t="shared" si="126"/>
        <v>168</v>
      </c>
      <c r="R1248" s="79" t="str">
        <f t="shared" si="127"/>
        <v/>
      </c>
    </row>
    <row r="1249" spans="1:18" x14ac:dyDescent="0.2">
      <c r="A1249" t="s">
        <v>1204</v>
      </c>
      <c r="B1249" t="s">
        <v>4056</v>
      </c>
      <c r="C1249" s="5" t="s">
        <v>36</v>
      </c>
      <c r="D1249" s="5">
        <v>32264</v>
      </c>
      <c r="E1249">
        <v>926</v>
      </c>
      <c r="F1249" s="5">
        <v>44359</v>
      </c>
      <c r="G1249" s="2">
        <v>76</v>
      </c>
      <c r="H1249" s="2" t="str">
        <f t="shared" si="122"/>
        <v>Peter GLASSpole-vault</v>
      </c>
      <c r="I1249" s="2">
        <f t="shared" si="123"/>
        <v>926</v>
      </c>
      <c r="J1249" s="136" cm="1">
        <f t="array" ref="J1249">MAX(IF($H$3:$H$4000=$H1249,$I$3:$I$4000))</f>
        <v>926</v>
      </c>
      <c r="K1249" s="2" t="str">
        <v>IND</v>
      </c>
      <c r="L1249" t="str">
        <v>. SREESHANKAR</v>
      </c>
      <c r="M1249" s="94" t="str">
        <v>long-jump</v>
      </c>
      <c r="N1249" s="94">
        <v>36246</v>
      </c>
      <c r="O1249" s="94" t="str">
        <f t="shared" si="124"/>
        <v>. SREESHANKARlong-jump</v>
      </c>
      <c r="P1249" s="2">
        <f t="shared" si="125"/>
        <v>1216</v>
      </c>
      <c r="Q1249" s="79">
        <f t="shared" si="126"/>
        <v>1</v>
      </c>
      <c r="R1249" s="79" t="str">
        <f t="shared" si="127"/>
        <v/>
      </c>
    </row>
    <row r="1250" spans="1:18" x14ac:dyDescent="0.2">
      <c r="A1250" t="s">
        <v>1204</v>
      </c>
      <c r="B1250" t="s">
        <v>3455</v>
      </c>
      <c r="C1250" t="s">
        <v>27</v>
      </c>
      <c r="D1250" s="5">
        <v>36671</v>
      </c>
      <c r="E1250">
        <v>1149</v>
      </c>
      <c r="F1250" s="5">
        <v>44358</v>
      </c>
      <c r="G1250" s="2">
        <v>36</v>
      </c>
      <c r="H1250" s="2" t="str">
        <f t="shared" si="122"/>
        <v>Finley MCLEAR800m</v>
      </c>
      <c r="I1250" s="2">
        <f t="shared" si="123"/>
        <v>1149</v>
      </c>
      <c r="J1250" s="136" cm="1">
        <f t="array" ref="J1250">MAX(IF($H$3:$H$4000=$H1250,$I$3:$I$4000))</f>
        <v>1149</v>
      </c>
      <c r="K1250" s="2" t="str">
        <v>IND</v>
      </c>
      <c r="L1250" t="str">
        <v>Sidharth MOHAN NAIK</v>
      </c>
      <c r="M1250" s="94" t="str">
        <v>long-jump</v>
      </c>
      <c r="N1250" s="94">
        <v>34950</v>
      </c>
      <c r="O1250" s="94" t="str">
        <f t="shared" si="124"/>
        <v>Sidharth MOHAN NAIKlong-jump</v>
      </c>
      <c r="P1250" s="2">
        <f t="shared" si="125"/>
        <v>1081</v>
      </c>
      <c r="Q1250" s="79">
        <f t="shared" si="126"/>
        <v>66</v>
      </c>
      <c r="R1250" s="79" t="str">
        <f t="shared" si="127"/>
        <v/>
      </c>
    </row>
    <row r="1251" spans="1:18" x14ac:dyDescent="0.2">
      <c r="A1251" t="s">
        <v>1204</v>
      </c>
      <c r="B1251" t="s">
        <v>3471</v>
      </c>
      <c r="C1251" s="5" t="s">
        <v>27</v>
      </c>
      <c r="D1251" s="5">
        <v>36775</v>
      </c>
      <c r="E1251">
        <v>1120</v>
      </c>
      <c r="F1251" s="5">
        <v>44358</v>
      </c>
      <c r="G1251" s="2">
        <v>60</v>
      </c>
      <c r="H1251" s="2" t="str">
        <f t="shared" si="122"/>
        <v>Yusuf BIZIMANA800m</v>
      </c>
      <c r="I1251" s="2">
        <f t="shared" si="123"/>
        <v>1120</v>
      </c>
      <c r="J1251" s="136" cm="1">
        <f t="array" ref="J1251">MAX(IF($H$3:$H$4000=$H1251,$I$3:$I$4000))</f>
        <v>1120</v>
      </c>
      <c r="K1251" s="2" t="str">
        <v>IND</v>
      </c>
      <c r="L1251" t="str">
        <v>Sethu NAR</v>
      </c>
      <c r="M1251" s="94" t="str">
        <v>long-jump</v>
      </c>
      <c r="N1251" s="94">
        <v>35621</v>
      </c>
      <c r="O1251" s="94" t="str">
        <f t="shared" si="124"/>
        <v>Sethu NARlong-jump</v>
      </c>
      <c r="P1251" s="2">
        <f t="shared" si="125"/>
        <v>1012</v>
      </c>
      <c r="Q1251" s="79">
        <f t="shared" si="126"/>
        <v>124</v>
      </c>
      <c r="R1251" s="79" t="str">
        <f t="shared" si="127"/>
        <v/>
      </c>
    </row>
    <row r="1252" spans="1:18" x14ac:dyDescent="0.2">
      <c r="A1252" t="s">
        <v>1204</v>
      </c>
      <c r="B1252" t="s">
        <v>3548</v>
      </c>
      <c r="C1252" s="5" t="s">
        <v>29</v>
      </c>
      <c r="D1252" s="5">
        <v>35313</v>
      </c>
      <c r="E1252">
        <v>1138</v>
      </c>
      <c r="F1252" s="5">
        <v>44358</v>
      </c>
      <c r="G1252" s="2">
        <v>30</v>
      </c>
      <c r="H1252" s="2" t="str">
        <f t="shared" si="122"/>
        <v>Patrick DEVER5000m</v>
      </c>
      <c r="I1252" s="2">
        <f t="shared" si="123"/>
        <v>1138</v>
      </c>
      <c r="J1252" s="136" cm="1">
        <f t="array" ref="J1252">MAX(IF($H$3:$H$4000=$H1252,$I$3:$I$4000))</f>
        <v>1138</v>
      </c>
      <c r="K1252" s="2" t="str">
        <v>IND</v>
      </c>
      <c r="L1252" t="str">
        <v>Rohit YADAV</v>
      </c>
      <c r="M1252" s="94" t="str">
        <v>javelin-throw</v>
      </c>
      <c r="N1252" s="94">
        <v>37048</v>
      </c>
      <c r="O1252" s="94" t="str">
        <f t="shared" si="124"/>
        <v>Rohit YADAVjavelin-throw</v>
      </c>
      <c r="P1252" s="2">
        <f t="shared" si="125"/>
        <v>1127</v>
      </c>
      <c r="Q1252" s="79">
        <f t="shared" si="126"/>
        <v>7</v>
      </c>
      <c r="R1252" s="79" t="str">
        <f t="shared" si="127"/>
        <v/>
      </c>
    </row>
    <row r="1253" spans="1:18" x14ac:dyDescent="0.2">
      <c r="A1253" t="s">
        <v>1204</v>
      </c>
      <c r="B1253" t="s">
        <v>2890</v>
      </c>
      <c r="C1253" s="6" t="s">
        <v>29</v>
      </c>
      <c r="D1253" s="5">
        <v>37097</v>
      </c>
      <c r="E1253">
        <v>1089</v>
      </c>
      <c r="F1253" s="5">
        <v>44358</v>
      </c>
      <c r="G1253" s="2">
        <v>90</v>
      </c>
      <c r="H1253" s="2" t="str">
        <f t="shared" si="122"/>
        <v>Charles HICKS5000m</v>
      </c>
      <c r="I1253" s="2">
        <f t="shared" si="123"/>
        <v>1089</v>
      </c>
      <c r="J1253" s="136" cm="1">
        <f t="array" ref="J1253">MAX(IF($H$3:$H$4000=$H1253,$I$3:$I$4000))</f>
        <v>1121</v>
      </c>
      <c r="K1253" s="2" t="str">
        <v>IND</v>
      </c>
      <c r="L1253" t="str">
        <v>Abhishek SINGH</v>
      </c>
      <c r="M1253" s="94" t="str">
        <v>javelin-throw</v>
      </c>
      <c r="N1253" s="94">
        <v>34839</v>
      </c>
      <c r="O1253" s="94" t="str">
        <f t="shared" si="124"/>
        <v>Abhishek SINGHjavelin-throw</v>
      </c>
      <c r="P1253" s="2">
        <f t="shared" si="125"/>
        <v>1096</v>
      </c>
      <c r="Q1253" s="79">
        <f t="shared" si="126"/>
        <v>15</v>
      </c>
      <c r="R1253" s="79" t="str">
        <f t="shared" si="127"/>
        <v/>
      </c>
    </row>
    <row r="1254" spans="1:18" x14ac:dyDescent="0.2">
      <c r="A1254" t="s">
        <v>1204</v>
      </c>
      <c r="B1254" t="s">
        <v>4069</v>
      </c>
      <c r="C1254" s="5" t="s">
        <v>40</v>
      </c>
      <c r="D1254" s="5">
        <v>33517</v>
      </c>
      <c r="E1254">
        <v>1192</v>
      </c>
      <c r="F1254" s="5">
        <v>44358</v>
      </c>
      <c r="G1254" s="2">
        <v>2</v>
      </c>
      <c r="H1254" s="2" t="str">
        <f t="shared" si="122"/>
        <v>Lawrence OKOYEdiscus-throw</v>
      </c>
      <c r="I1254" s="2">
        <f t="shared" si="123"/>
        <v>1192</v>
      </c>
      <c r="J1254" s="136" cm="1">
        <f t="array" ref="J1254">MAX(IF($H$3:$H$4000=$H1254,$I$3:$I$4000))</f>
        <v>1192</v>
      </c>
      <c r="K1254" s="2" t="str">
        <v>IND</v>
      </c>
      <c r="L1254" t="str">
        <v>Harish KUMAR</v>
      </c>
      <c r="M1254" s="94" t="str">
        <v>javelin-throw</v>
      </c>
      <c r="N1254" s="94">
        <v>35368</v>
      </c>
      <c r="O1254" s="94" t="str">
        <f t="shared" si="124"/>
        <v>Harish KUMARjavelin-throw</v>
      </c>
      <c r="P1254" s="2">
        <f t="shared" si="125"/>
        <v>1003</v>
      </c>
      <c r="Q1254" s="79">
        <f t="shared" si="126"/>
        <v>59</v>
      </c>
      <c r="R1254" s="79" t="str">
        <f t="shared" si="127"/>
        <v/>
      </c>
    </row>
    <row r="1255" spans="1:18" x14ac:dyDescent="0.2">
      <c r="A1255" t="s">
        <v>1204</v>
      </c>
      <c r="B1255" t="s">
        <v>3458</v>
      </c>
      <c r="C1255" s="5" t="s">
        <v>27</v>
      </c>
      <c r="D1255" s="5">
        <v>36627</v>
      </c>
      <c r="E1255">
        <v>1143</v>
      </c>
      <c r="F1255" s="5">
        <v>44357</v>
      </c>
      <c r="G1255" s="2">
        <v>39</v>
      </c>
      <c r="H1255" s="2" t="str">
        <f t="shared" si="122"/>
        <v>Joshua LAY800m</v>
      </c>
      <c r="I1255" s="2">
        <f t="shared" si="123"/>
        <v>1143</v>
      </c>
      <c r="J1255" s="136" cm="1">
        <f t="array" ref="J1255">MAX(IF($H$3:$H$4000=$H1255,$I$3:$I$4000))</f>
        <v>1143</v>
      </c>
      <c r="K1255" s="2" t="str">
        <v>IND</v>
      </c>
      <c r="L1255" t="str">
        <v>Arshdeep SINGH</v>
      </c>
      <c r="M1255" s="94" t="str">
        <v>javelin-throw</v>
      </c>
      <c r="N1255" s="94">
        <v>36255</v>
      </c>
      <c r="O1255" s="94" t="str">
        <f t="shared" si="124"/>
        <v>Arshdeep SINGHjavelin-throw</v>
      </c>
      <c r="P1255" s="2">
        <f t="shared" si="125"/>
        <v>1046</v>
      </c>
      <c r="Q1255" s="79">
        <f t="shared" si="126"/>
        <v>31</v>
      </c>
      <c r="R1255" s="79" t="str">
        <f t="shared" si="127"/>
        <v/>
      </c>
    </row>
    <row r="1256" spans="1:18" x14ac:dyDescent="0.2">
      <c r="A1256" t="s">
        <v>1204</v>
      </c>
      <c r="B1256" t="s">
        <v>3740</v>
      </c>
      <c r="C1256" s="5" t="s">
        <v>31</v>
      </c>
      <c r="D1256" s="5">
        <v>33739</v>
      </c>
      <c r="E1256">
        <v>1206</v>
      </c>
      <c r="F1256" s="5">
        <v>44357</v>
      </c>
      <c r="G1256" s="2">
        <v>7</v>
      </c>
      <c r="H1256" s="2" t="str">
        <f t="shared" si="122"/>
        <v>Andrew POZZI110mh</v>
      </c>
      <c r="I1256" s="2">
        <f t="shared" si="123"/>
        <v>1206</v>
      </c>
      <c r="J1256" s="136" cm="1">
        <f t="array" ref="J1256">MAX(IF($H$3:$H$4000=$H1256,$I$3:$I$4000))</f>
        <v>1206</v>
      </c>
      <c r="K1256" s="2" t="str">
        <v>IND</v>
      </c>
      <c r="L1256" t="str">
        <v>Abhishek DRALL</v>
      </c>
      <c r="M1256" s="94" t="str">
        <v>javelin-throw</v>
      </c>
      <c r="N1256" s="94">
        <v>35926</v>
      </c>
      <c r="O1256" s="94" t="str">
        <f t="shared" si="124"/>
        <v>Abhishek DRALLjavelin-throw</v>
      </c>
      <c r="P1256" s="2">
        <f t="shared" si="125"/>
        <v>1033</v>
      </c>
      <c r="Q1256" s="79">
        <f t="shared" si="126"/>
        <v>40</v>
      </c>
      <c r="R1256" s="79" t="str">
        <f t="shared" si="127"/>
        <v/>
      </c>
    </row>
    <row r="1257" spans="1:18" x14ac:dyDescent="0.2">
      <c r="A1257" t="s">
        <v>1204</v>
      </c>
      <c r="B1257" t="s">
        <v>3330</v>
      </c>
      <c r="C1257" s="5" t="s">
        <v>2</v>
      </c>
      <c r="D1257" s="5">
        <v>34451</v>
      </c>
      <c r="E1257">
        <v>1108</v>
      </c>
      <c r="F1257" s="5">
        <v>44356</v>
      </c>
      <c r="G1257" s="2">
        <v>90</v>
      </c>
      <c r="H1257" s="2" t="str">
        <f t="shared" si="122"/>
        <v>Jamal RHODEN-STEVENS100m</v>
      </c>
      <c r="I1257" s="2">
        <f t="shared" si="123"/>
        <v>1108</v>
      </c>
      <c r="J1257" s="136" cm="1">
        <f t="array" ref="J1257">MAX(IF($H$3:$H$4000=$H1257,$I$3:$I$4000))</f>
        <v>1108</v>
      </c>
      <c r="K1257" s="2" t="str">
        <v>IND</v>
      </c>
      <c r="L1257" t="str">
        <v>Anil KUMAR</v>
      </c>
      <c r="M1257" s="94" t="str">
        <v>javelin-throw</v>
      </c>
      <c r="N1257" s="94">
        <v>33702</v>
      </c>
      <c r="O1257" s="94" t="str">
        <f t="shared" si="124"/>
        <v>Anil KUMARjavelin-throw</v>
      </c>
      <c r="P1257" s="2">
        <f t="shared" si="125"/>
        <v>1028</v>
      </c>
      <c r="Q1257" s="79">
        <f t="shared" si="126"/>
        <v>44</v>
      </c>
      <c r="R1257" s="79" t="str">
        <f t="shared" si="127"/>
        <v/>
      </c>
    </row>
    <row r="1258" spans="1:18" x14ac:dyDescent="0.2">
      <c r="A1258" t="s">
        <v>1204</v>
      </c>
      <c r="B1258" t="s">
        <v>3450</v>
      </c>
      <c r="C1258" s="5" t="s">
        <v>27</v>
      </c>
      <c r="D1258" s="5">
        <v>34280</v>
      </c>
      <c r="E1258">
        <v>1154</v>
      </c>
      <c r="F1258" s="5">
        <v>44356</v>
      </c>
      <c r="G1258" s="2">
        <v>31</v>
      </c>
      <c r="H1258" s="2" t="str">
        <f t="shared" si="122"/>
        <v>Charlie DA'VALL GRICE800m</v>
      </c>
      <c r="I1258" s="2">
        <f t="shared" si="123"/>
        <v>1154</v>
      </c>
      <c r="J1258" s="136" cm="1">
        <f t="array" ref="J1258">MAX(IF($H$3:$H$4000=$H1258,$I$3:$I$4000))</f>
        <v>1154</v>
      </c>
      <c r="K1258" s="2" t="str">
        <v>IND</v>
      </c>
      <c r="L1258" t="str">
        <v>Amit MALIK</v>
      </c>
      <c r="M1258" s="94" t="str">
        <v>javelin-throw</v>
      </c>
      <c r="N1258" s="94">
        <v>36140</v>
      </c>
      <c r="O1258" s="94" t="str">
        <f t="shared" si="124"/>
        <v>Amit MALIKjavelin-throw</v>
      </c>
      <c r="P1258" s="2">
        <f t="shared" si="125"/>
        <v>908</v>
      </c>
      <c r="Q1258" s="79">
        <f t="shared" si="126"/>
        <v>118</v>
      </c>
      <c r="R1258" s="79" t="str">
        <f t="shared" si="127"/>
        <v/>
      </c>
    </row>
    <row r="1259" spans="1:18" x14ac:dyDescent="0.2">
      <c r="A1259" t="s">
        <v>1204</v>
      </c>
      <c r="B1259" t="s">
        <v>3434</v>
      </c>
      <c r="C1259" s="5" t="s">
        <v>28</v>
      </c>
      <c r="D1259" s="5">
        <v>34480</v>
      </c>
      <c r="E1259">
        <v>1191</v>
      </c>
      <c r="F1259" s="5">
        <v>44356</v>
      </c>
      <c r="G1259" s="2">
        <v>14</v>
      </c>
      <c r="H1259" s="2" t="str">
        <f t="shared" si="122"/>
        <v>Elliot GILES1500m</v>
      </c>
      <c r="I1259" s="2">
        <f t="shared" si="123"/>
        <v>1191</v>
      </c>
      <c r="J1259" s="136" cm="1">
        <f t="array" ref="J1259">MAX(IF($H$3:$H$4000=$H1259,$I$3:$I$4000))</f>
        <v>1191</v>
      </c>
      <c r="K1259" s="2" t="str">
        <v>IND</v>
      </c>
      <c r="L1259" t="str">
        <v>Santhosh Kumar TAMILARASAN</v>
      </c>
      <c r="M1259" s="94" t="str">
        <v>400m</v>
      </c>
      <c r="N1259" s="94">
        <v>35796</v>
      </c>
      <c r="O1259" s="94" t="str">
        <f t="shared" si="124"/>
        <v>Santhosh Kumar TAMILARASAN400m</v>
      </c>
      <c r="P1259" s="2">
        <f t="shared" si="125"/>
        <v>1047</v>
      </c>
      <c r="Q1259" s="79">
        <f t="shared" si="126"/>
        <v>147</v>
      </c>
      <c r="R1259" s="79" t="str">
        <f t="shared" si="127"/>
        <v/>
      </c>
    </row>
    <row r="1260" spans="1:18" x14ac:dyDescent="0.2">
      <c r="A1260" t="s">
        <v>1204</v>
      </c>
      <c r="B1260" t="s">
        <v>3454</v>
      </c>
      <c r="C1260" s="5" t="s">
        <v>28</v>
      </c>
      <c r="D1260" s="5">
        <v>36125</v>
      </c>
      <c r="E1260">
        <v>1180</v>
      </c>
      <c r="F1260" s="5">
        <v>44356</v>
      </c>
      <c r="G1260" s="2">
        <v>19</v>
      </c>
      <c r="H1260" s="2" t="str">
        <f t="shared" si="122"/>
        <v>Piers COPELAND1500m</v>
      </c>
      <c r="I1260" s="2">
        <f t="shared" si="123"/>
        <v>1180</v>
      </c>
      <c r="J1260" s="136" cm="1">
        <f t="array" ref="J1260">MAX(IF($H$3:$H$4000=$H1260,$I$3:$I$4000))</f>
        <v>1180</v>
      </c>
      <c r="K1260" s="2" t="str">
        <v>IND</v>
      </c>
      <c r="L1260" t="str">
        <v>Kartik KUMAR</v>
      </c>
      <c r="M1260" s="94" t="str">
        <v>10000m</v>
      </c>
      <c r="N1260" s="94">
        <v>36292</v>
      </c>
      <c r="O1260" s="94" t="str">
        <f t="shared" si="124"/>
        <v>Kartik KUMAR10000m</v>
      </c>
      <c r="P1260" s="2">
        <f t="shared" si="125"/>
        <v>1012</v>
      </c>
      <c r="Q1260" s="79">
        <f t="shared" si="126"/>
        <v>135</v>
      </c>
      <c r="R1260" s="79" t="str">
        <f t="shared" si="127"/>
        <v/>
      </c>
    </row>
    <row r="1261" spans="1:18" x14ac:dyDescent="0.2">
      <c r="A1261" t="s">
        <v>1204</v>
      </c>
      <c r="B1261" t="s">
        <v>3469</v>
      </c>
      <c r="C1261" s="5" t="s">
        <v>28</v>
      </c>
      <c r="D1261" s="5">
        <v>36292</v>
      </c>
      <c r="E1261">
        <v>1157</v>
      </c>
      <c r="F1261" s="5">
        <v>44356</v>
      </c>
      <c r="G1261" s="2">
        <v>28</v>
      </c>
      <c r="H1261" s="2" t="str">
        <f t="shared" si="122"/>
        <v>George MILLS1500m</v>
      </c>
      <c r="I1261" s="2">
        <f t="shared" si="123"/>
        <v>1157</v>
      </c>
      <c r="J1261" s="136" cm="1">
        <f t="array" ref="J1261">MAX(IF($H$3:$H$4000=$H1261,$I$3:$I$4000))</f>
        <v>1157</v>
      </c>
      <c r="K1261" s="2" t="str">
        <v>IND</v>
      </c>
      <c r="L1261" t="str">
        <v>Sawan BARWAL</v>
      </c>
      <c r="M1261" s="94" t="str">
        <v>10000m</v>
      </c>
      <c r="N1261" s="94">
        <v>35844</v>
      </c>
      <c r="O1261" s="94" t="str">
        <f t="shared" si="124"/>
        <v>Sawan BARWAL10000m</v>
      </c>
      <c r="P1261" s="2">
        <f t="shared" si="125"/>
        <v>1010</v>
      </c>
      <c r="Q1261" s="79">
        <f t="shared" si="126"/>
        <v>138</v>
      </c>
      <c r="R1261" s="79" t="str">
        <f t="shared" si="127"/>
        <v/>
      </c>
    </row>
    <row r="1262" spans="1:18" x14ac:dyDescent="0.2">
      <c r="A1262" t="s">
        <v>1204</v>
      </c>
      <c r="B1262" t="s">
        <v>3548</v>
      </c>
      <c r="C1262" s="5" t="s">
        <v>30</v>
      </c>
      <c r="D1262" s="5">
        <v>35313</v>
      </c>
      <c r="E1262">
        <v>1160</v>
      </c>
      <c r="F1262" s="5">
        <v>44356</v>
      </c>
      <c r="G1262" s="2">
        <v>32</v>
      </c>
      <c r="H1262" s="2" t="str">
        <f t="shared" si="122"/>
        <v>Patrick DEVER10000m</v>
      </c>
      <c r="I1262" s="2">
        <f t="shared" si="123"/>
        <v>1160</v>
      </c>
      <c r="J1262" s="136" cm="1">
        <f t="array" ref="J1262">MAX(IF($H$3:$H$4000=$H1262,$I$3:$I$4000))</f>
        <v>1188</v>
      </c>
      <c r="K1262" s="2" t="str">
        <v>IND</v>
      </c>
      <c r="L1262" t="str">
        <v>Gulveer SINGH</v>
      </c>
      <c r="M1262" s="94" t="str">
        <v>10000m</v>
      </c>
      <c r="N1262" s="94">
        <v>35947</v>
      </c>
      <c r="O1262" s="94" t="str">
        <f t="shared" si="124"/>
        <v>Gulveer SINGH10000m</v>
      </c>
      <c r="P1262" s="2">
        <f t="shared" si="125"/>
        <v>1008</v>
      </c>
      <c r="Q1262" s="79">
        <f t="shared" si="126"/>
        <v>139</v>
      </c>
      <c r="R1262" s="79" t="str">
        <f t="shared" si="127"/>
        <v/>
      </c>
    </row>
    <row r="1263" spans="1:18" x14ac:dyDescent="0.2">
      <c r="A1263" t="s">
        <v>1204</v>
      </c>
      <c r="B1263" s="5" t="s">
        <v>2890</v>
      </c>
      <c r="C1263" s="5" t="s">
        <v>30</v>
      </c>
      <c r="D1263" s="5">
        <v>37097</v>
      </c>
      <c r="E1263">
        <v>1151</v>
      </c>
      <c r="F1263" s="5">
        <v>44356</v>
      </c>
      <c r="G1263" s="2">
        <v>42</v>
      </c>
      <c r="H1263" s="2" t="str">
        <f t="shared" si="122"/>
        <v>Charles HICKS10000m</v>
      </c>
      <c r="I1263" s="2">
        <f t="shared" si="123"/>
        <v>1151</v>
      </c>
      <c r="J1263" s="136" cm="1">
        <f t="array" ref="J1263">MAX(IF($H$3:$H$4000=$H1263,$I$3:$I$4000))</f>
        <v>1151</v>
      </c>
      <c r="K1263" s="2" t="str">
        <v>IND</v>
      </c>
      <c r="L1263" t="str">
        <v>Man SINGH</v>
      </c>
      <c r="M1263" s="94" t="str">
        <v>10000m</v>
      </c>
      <c r="N1263" s="94">
        <v>32679</v>
      </c>
      <c r="O1263" s="94" t="str">
        <f t="shared" si="124"/>
        <v>Man SINGH10000m</v>
      </c>
      <c r="P1263" s="2">
        <f t="shared" si="125"/>
        <v>1003</v>
      </c>
      <c r="Q1263" s="79">
        <f t="shared" si="126"/>
        <v>143</v>
      </c>
      <c r="R1263" s="79" t="str">
        <f t="shared" si="127"/>
        <v/>
      </c>
    </row>
    <row r="1264" spans="1:18" x14ac:dyDescent="0.2">
      <c r="A1264" t="s">
        <v>1204</v>
      </c>
      <c r="B1264" t="s">
        <v>3073</v>
      </c>
      <c r="C1264" s="5" t="s">
        <v>36</v>
      </c>
      <c r="D1264" s="5">
        <v>35872</v>
      </c>
      <c r="E1264">
        <v>1021</v>
      </c>
      <c r="F1264" s="5">
        <v>44356</v>
      </c>
      <c r="G1264" s="2">
        <v>25</v>
      </c>
      <c r="H1264" s="2" t="str">
        <f t="shared" si="122"/>
        <v>Thomas WALLEYpole-vault</v>
      </c>
      <c r="I1264" s="2">
        <f t="shared" si="123"/>
        <v>1021</v>
      </c>
      <c r="J1264" s="136" cm="1">
        <f t="array" ref="J1264">MAX(IF($H$3:$H$4000=$H1264,$I$3:$I$4000))</f>
        <v>1021</v>
      </c>
      <c r="K1264" s="2" t="str">
        <v>IND</v>
      </c>
      <c r="L1264" t="str">
        <v>Raj Shekhar PATHAK</v>
      </c>
      <c r="M1264" s="94" t="str">
        <v>10000m</v>
      </c>
      <c r="N1264" s="94">
        <v>36861</v>
      </c>
      <c r="O1264" s="94" t="str">
        <f t="shared" si="124"/>
        <v>Raj Shekhar PATHAK10000m</v>
      </c>
      <c r="P1264" s="2">
        <f t="shared" si="125"/>
        <v>998</v>
      </c>
      <c r="Q1264" s="79">
        <f t="shared" si="126"/>
        <v>148</v>
      </c>
      <c r="R1264" s="79" t="str">
        <f t="shared" si="127"/>
        <v/>
      </c>
    </row>
    <row r="1265" spans="1:18" x14ac:dyDescent="0.2">
      <c r="A1265" t="s">
        <v>1204</v>
      </c>
      <c r="B1265" t="s">
        <v>3742</v>
      </c>
      <c r="C1265" s="5" t="s">
        <v>31</v>
      </c>
      <c r="D1265" s="5">
        <v>34498</v>
      </c>
      <c r="E1265">
        <v>1183</v>
      </c>
      <c r="F1265" s="5">
        <v>44355</v>
      </c>
      <c r="G1265" s="2">
        <v>10</v>
      </c>
      <c r="H1265" s="2" t="str">
        <f t="shared" si="122"/>
        <v>David KING110mh</v>
      </c>
      <c r="I1265" s="2">
        <f t="shared" si="123"/>
        <v>1183</v>
      </c>
      <c r="J1265" s="136" cm="1">
        <f t="array" ref="J1265">MAX(IF($H$3:$H$4000=$H1265,$I$3:$I$4000))</f>
        <v>1183</v>
      </c>
      <c r="K1265" s="2" t="str">
        <v>IND</v>
      </c>
      <c r="L1265" t="str">
        <v>Ajay KUMAR</v>
      </c>
      <c r="M1265" s="94" t="str">
        <v>10000m</v>
      </c>
      <c r="N1265" s="94">
        <v>34523</v>
      </c>
      <c r="O1265" s="94" t="str">
        <f t="shared" si="124"/>
        <v>Ajay KUMAR10000m</v>
      </c>
      <c r="P1265" s="2">
        <f t="shared" si="125"/>
        <v>992</v>
      </c>
      <c r="Q1265" s="79">
        <f t="shared" si="126"/>
        <v>153</v>
      </c>
      <c r="R1265" s="79" t="str">
        <f t="shared" si="127"/>
        <v/>
      </c>
    </row>
    <row r="1266" spans="1:18" x14ac:dyDescent="0.2">
      <c r="A1266" t="s">
        <v>1204</v>
      </c>
      <c r="B1266" t="s">
        <v>3745</v>
      </c>
      <c r="C1266" s="5" t="s">
        <v>31</v>
      </c>
      <c r="D1266" s="5">
        <v>36101</v>
      </c>
      <c r="E1266">
        <v>1166</v>
      </c>
      <c r="F1266" s="5">
        <v>44355</v>
      </c>
      <c r="G1266" s="2">
        <v>13</v>
      </c>
      <c r="H1266" s="2" t="str">
        <f t="shared" ref="H1266:H1327" si="128">B1266&amp;C1266</f>
        <v>Cameron FILLERY110mh</v>
      </c>
      <c r="I1266" s="2">
        <f t="shared" ref="I1266:I1327" si="129">E1266</f>
        <v>1166</v>
      </c>
      <c r="J1266" s="136" cm="1">
        <f t="array" ref="J1266">MAX(IF($H$3:$H$4000=$H1266,$I$3:$I$4000))</f>
        <v>1166</v>
      </c>
      <c r="K1266" s="2" t="str">
        <v>IND</v>
      </c>
      <c r="L1266" t="str">
        <v>Yugant Shekhar SINGH</v>
      </c>
      <c r="M1266" s="94" t="str">
        <v>long-jump</v>
      </c>
      <c r="N1266" s="94">
        <v>35705</v>
      </c>
      <c r="O1266" s="94" t="str">
        <f t="shared" si="124"/>
        <v>Yugant Shekhar SINGHlong-jump</v>
      </c>
      <c r="P1266" s="2">
        <f t="shared" si="125"/>
        <v>1105</v>
      </c>
      <c r="Q1266" s="79">
        <f t="shared" si="126"/>
        <v>40</v>
      </c>
      <c r="R1266" s="79" t="str">
        <f t="shared" si="127"/>
        <v/>
      </c>
    </row>
    <row r="1267" spans="1:18" x14ac:dyDescent="0.2">
      <c r="A1267" t="s">
        <v>1204</v>
      </c>
      <c r="B1267" t="s">
        <v>3746</v>
      </c>
      <c r="C1267" t="s">
        <v>31</v>
      </c>
      <c r="D1267" s="5">
        <v>35636</v>
      </c>
      <c r="E1267">
        <v>1164</v>
      </c>
      <c r="F1267" s="5">
        <v>44355</v>
      </c>
      <c r="G1267" s="2">
        <v>14</v>
      </c>
      <c r="H1267" s="2" t="str">
        <f t="shared" si="128"/>
        <v>James WEAVER110mh</v>
      </c>
      <c r="I1267" s="2">
        <f t="shared" si="129"/>
        <v>1164</v>
      </c>
      <c r="J1267" s="136" cm="1">
        <f t="array" ref="J1267">MAX(IF($H$3:$H$4000=$H1267,$I$3:$I$4000))</f>
        <v>1164</v>
      </c>
      <c r="K1267" s="2" t="str">
        <v>IND</v>
      </c>
      <c r="L1267" t="str">
        <v>. SWAMINATHAN</v>
      </c>
      <c r="M1267" s="94" t="str">
        <v>long-jump</v>
      </c>
      <c r="N1267" s="94">
        <v>35162</v>
      </c>
      <c r="O1267" s="94" t="str">
        <f t="shared" si="124"/>
        <v>. SWAMINATHANlong-jump</v>
      </c>
      <c r="P1267" s="2">
        <f t="shared" si="125"/>
        <v>1053</v>
      </c>
      <c r="Q1267" s="79">
        <f t="shared" si="126"/>
        <v>93</v>
      </c>
      <c r="R1267" s="79" t="str">
        <f t="shared" si="127"/>
        <v/>
      </c>
    </row>
    <row r="1268" spans="1:18" x14ac:dyDescent="0.2">
      <c r="A1268" t="s">
        <v>1204</v>
      </c>
      <c r="B1268" t="s">
        <v>3940</v>
      </c>
      <c r="C1268" s="5" t="s">
        <v>37</v>
      </c>
      <c r="D1268" s="5">
        <v>35626</v>
      </c>
      <c r="E1268">
        <v>1062</v>
      </c>
      <c r="F1268" s="5">
        <v>44355</v>
      </c>
      <c r="G1268" s="2">
        <v>77</v>
      </c>
      <c r="H1268" s="2" t="str">
        <f t="shared" si="128"/>
        <v>Samuel KHOGALIlong-jump</v>
      </c>
      <c r="I1268" s="2">
        <f t="shared" si="129"/>
        <v>1062</v>
      </c>
      <c r="J1268" s="136" cm="1">
        <f t="array" ref="J1268">MAX(IF($H$3:$H$4000=$H1268,$I$3:$I$4000))</f>
        <v>1062</v>
      </c>
      <c r="K1268" s="2" t="str">
        <v>IND</v>
      </c>
      <c r="L1268" t="str">
        <v>P.Asadullah MUJAHITH</v>
      </c>
      <c r="M1268" s="94" t="str">
        <v>long-jump</v>
      </c>
      <c r="N1268" s="94">
        <v>37273</v>
      </c>
      <c r="O1268" s="94" t="str">
        <f t="shared" si="124"/>
        <v>P.Asadullah MUJAHITHlong-jump</v>
      </c>
      <c r="P1268" s="2">
        <f t="shared" si="125"/>
        <v>1049</v>
      </c>
      <c r="Q1268" s="79">
        <f t="shared" si="126"/>
        <v>97</v>
      </c>
      <c r="R1268" s="79" t="str">
        <f t="shared" si="127"/>
        <v/>
      </c>
    </row>
    <row r="1269" spans="1:18" x14ac:dyDescent="0.2">
      <c r="A1269" t="s">
        <v>1204</v>
      </c>
      <c r="B1269" t="s">
        <v>3845</v>
      </c>
      <c r="C1269" t="s">
        <v>33</v>
      </c>
      <c r="D1269" s="5">
        <v>34736</v>
      </c>
      <c r="E1269">
        <v>1097</v>
      </c>
      <c r="F1269" s="5">
        <v>44353</v>
      </c>
      <c r="G1269" s="2">
        <v>39</v>
      </c>
      <c r="H1269" s="2" t="str">
        <f t="shared" si="128"/>
        <v>Jacob PAUL400mh</v>
      </c>
      <c r="I1269" s="2">
        <f t="shared" si="129"/>
        <v>1097</v>
      </c>
      <c r="J1269" s="136" cm="1">
        <f t="array" ref="J1269">MAX(IF($H$3:$H$4000=$H1269,$I$3:$I$4000))</f>
        <v>1097</v>
      </c>
      <c r="K1269" s="2" t="str">
        <v>IND</v>
      </c>
      <c r="L1269" t="str">
        <v>Lokesh SATHYANATHAN</v>
      </c>
      <c r="M1269" s="94" t="str">
        <v>long-jump</v>
      </c>
      <c r="N1269" s="94">
        <v>36515</v>
      </c>
      <c r="O1269" s="94" t="str">
        <f t="shared" si="124"/>
        <v>Lokesh SATHYANATHANlong-jump</v>
      </c>
      <c r="P1269" s="2">
        <f t="shared" si="125"/>
        <v>1075</v>
      </c>
      <c r="Q1269" s="79">
        <f t="shared" si="126"/>
        <v>73</v>
      </c>
      <c r="R1269" s="79" t="str">
        <f t="shared" si="127"/>
        <v/>
      </c>
    </row>
    <row r="1270" spans="1:18" x14ac:dyDescent="0.2">
      <c r="A1270" t="s">
        <v>1204</v>
      </c>
      <c r="B1270" t="s">
        <v>4515</v>
      </c>
      <c r="C1270" s="5" t="s">
        <v>35</v>
      </c>
      <c r="D1270" s="5">
        <v>37414</v>
      </c>
      <c r="E1270">
        <v>993</v>
      </c>
      <c r="F1270" s="5">
        <v>44353</v>
      </c>
      <c r="G1270" s="2">
        <v>96</v>
      </c>
      <c r="H1270" s="2" t="str">
        <f t="shared" si="128"/>
        <v>Jack ENNIShigh-jump</v>
      </c>
      <c r="I1270" s="2">
        <f t="shared" si="129"/>
        <v>993</v>
      </c>
      <c r="J1270" s="136" cm="1">
        <f t="array" ref="J1270">MAX(IF($H$3:$H$4000=$H1270,$I$3:$I$4000))</f>
        <v>993</v>
      </c>
      <c r="K1270" s="2" t="str">
        <v>IND</v>
      </c>
      <c r="L1270" t="str">
        <v>Kunal CHAUDHARY</v>
      </c>
      <c r="M1270" s="94" t="str">
        <v>110mh</v>
      </c>
      <c r="N1270" s="94">
        <v>36243</v>
      </c>
      <c r="O1270" s="94" t="str">
        <f t="shared" si="124"/>
        <v>Kunal CHAUDHARY110mh</v>
      </c>
      <c r="P1270" s="2">
        <f t="shared" si="125"/>
        <v>990</v>
      </c>
      <c r="Q1270" s="79">
        <f t="shared" si="126"/>
        <v>113</v>
      </c>
      <c r="R1270" s="79" t="str">
        <f t="shared" si="127"/>
        <v/>
      </c>
    </row>
    <row r="1271" spans="1:18" x14ac:dyDescent="0.2">
      <c r="A1271" t="s">
        <v>1204</v>
      </c>
      <c r="B1271" t="s">
        <v>4044</v>
      </c>
      <c r="C1271" s="5" t="s">
        <v>36</v>
      </c>
      <c r="D1271" s="5">
        <v>37254</v>
      </c>
      <c r="E1271">
        <v>967</v>
      </c>
      <c r="F1271" s="5">
        <v>44353</v>
      </c>
      <c r="G1271" s="2">
        <v>51</v>
      </c>
      <c r="H1271" s="2" t="str">
        <f t="shared" si="128"/>
        <v>Owen HEARDpole-vault</v>
      </c>
      <c r="I1271" s="2">
        <f t="shared" si="129"/>
        <v>967</v>
      </c>
      <c r="J1271" s="136" cm="1">
        <f t="array" ref="J1271">MAX(IF($H$3:$H$4000=$H1271,$I$3:$I$4000))</f>
        <v>967</v>
      </c>
      <c r="K1271" s="2" t="str">
        <v>IND</v>
      </c>
      <c r="L1271" t="str">
        <v>Mathew PINTO</v>
      </c>
      <c r="M1271" s="94" t="str">
        <v>110mh</v>
      </c>
      <c r="N1271" s="94">
        <v>33734</v>
      </c>
      <c r="O1271" s="94" t="str">
        <f t="shared" si="124"/>
        <v>Mathew PINTO110mh</v>
      </c>
      <c r="P1271" s="2">
        <f t="shared" si="125"/>
        <v>962</v>
      </c>
      <c r="Q1271" s="79">
        <f t="shared" si="126"/>
        <v>129</v>
      </c>
      <c r="R1271" s="79" t="str">
        <f t="shared" si="127"/>
        <v/>
      </c>
    </row>
    <row r="1272" spans="1:18" x14ac:dyDescent="0.2">
      <c r="A1272" t="s">
        <v>1204</v>
      </c>
      <c r="B1272" t="s">
        <v>4185</v>
      </c>
      <c r="C1272" s="5" t="s">
        <v>39</v>
      </c>
      <c r="D1272" s="5">
        <v>33141</v>
      </c>
      <c r="E1272">
        <v>921</v>
      </c>
      <c r="F1272" s="5">
        <v>44353</v>
      </c>
      <c r="G1272" s="2">
        <v>84</v>
      </c>
      <c r="H1272" s="2" t="str">
        <f t="shared" si="128"/>
        <v>Samuel HEAWOODshot-put</v>
      </c>
      <c r="I1272" s="2">
        <f t="shared" si="129"/>
        <v>921</v>
      </c>
      <c r="J1272" s="136" cm="1">
        <f t="array" ref="J1272">MAX(IF($H$3:$H$4000=$H1272,$I$3:$I$4000))</f>
        <v>921</v>
      </c>
      <c r="K1272" s="2" t="str">
        <v>IND</v>
      </c>
      <c r="L1272" t="str">
        <v>Praveen KUMAR</v>
      </c>
      <c r="M1272" s="94" t="str">
        <v>110mh</v>
      </c>
      <c r="N1272" s="94">
        <v>34775</v>
      </c>
      <c r="O1272" s="94" t="str">
        <f t="shared" si="124"/>
        <v>Praveen KUMAR110mh</v>
      </c>
      <c r="P1272" s="2">
        <f t="shared" si="125"/>
        <v>942</v>
      </c>
      <c r="Q1272" s="79">
        <f t="shared" si="126"/>
        <v>134</v>
      </c>
      <c r="R1272" s="79" t="str">
        <f t="shared" si="127"/>
        <v/>
      </c>
    </row>
    <row r="1273" spans="1:18" x14ac:dyDescent="0.2">
      <c r="A1273" t="s">
        <v>1204</v>
      </c>
      <c r="B1273" t="s">
        <v>4192</v>
      </c>
      <c r="C1273" s="5" t="s">
        <v>39</v>
      </c>
      <c r="D1273" s="5">
        <v>36113</v>
      </c>
      <c r="E1273">
        <v>910</v>
      </c>
      <c r="F1273" s="5">
        <v>44353</v>
      </c>
      <c r="G1273" s="2">
        <v>92</v>
      </c>
      <c r="H1273" s="2" t="str">
        <f t="shared" si="128"/>
        <v>Daniel CARTWRIGHTshot-put</v>
      </c>
      <c r="I1273" s="2">
        <f t="shared" si="129"/>
        <v>910</v>
      </c>
      <c r="J1273" s="136" cm="1">
        <f t="array" ref="J1273">MAX(IF($H$3:$H$4000=$H1273,$I$3:$I$4000))</f>
        <v>910</v>
      </c>
      <c r="K1273" s="2" t="str">
        <v>IND</v>
      </c>
      <c r="L1273" t="str">
        <v>Sahil MAHABALI</v>
      </c>
      <c r="M1273" s="94" t="str">
        <v>long-jump</v>
      </c>
      <c r="N1273" s="94">
        <v>35791</v>
      </c>
      <c r="O1273" s="94" t="str">
        <f t="shared" si="124"/>
        <v>Sahil MAHABALIlong-jump</v>
      </c>
      <c r="P1273" s="2">
        <f t="shared" si="125"/>
        <v>1057</v>
      </c>
      <c r="Q1273" s="79">
        <f t="shared" si="126"/>
        <v>87</v>
      </c>
      <c r="R1273" s="79" t="str">
        <f t="shared" si="127"/>
        <v/>
      </c>
    </row>
    <row r="1274" spans="1:18" x14ac:dyDescent="0.2">
      <c r="A1274" t="s">
        <v>1204</v>
      </c>
      <c r="B1274" t="s">
        <v>3710</v>
      </c>
      <c r="C1274" t="s">
        <v>30</v>
      </c>
      <c r="D1274" s="5">
        <v>35791</v>
      </c>
      <c r="E1274">
        <v>1142</v>
      </c>
      <c r="F1274" s="5">
        <v>44352</v>
      </c>
      <c r="G1274" s="2">
        <v>56</v>
      </c>
      <c r="H1274" s="2" t="str">
        <f t="shared" si="128"/>
        <v>Emile CAIRESS10000m</v>
      </c>
      <c r="I1274" s="2">
        <f t="shared" si="129"/>
        <v>1142</v>
      </c>
      <c r="J1274" s="136" cm="1">
        <f t="array" ref="J1274">MAX(IF($H$3:$H$4000=$H1274,$I$3:$I$4000))</f>
        <v>1142</v>
      </c>
      <c r="K1274" s="2" t="str">
        <v>IND</v>
      </c>
      <c r="L1274" t="str">
        <v>Ashish SINGH</v>
      </c>
      <c r="M1274" s="94" t="str">
        <v>javelin-throw</v>
      </c>
      <c r="N1274" s="94">
        <v>34667</v>
      </c>
      <c r="O1274" s="94" t="str">
        <f t="shared" si="124"/>
        <v>Ashish SINGHjavelin-throw</v>
      </c>
      <c r="P1274" s="2">
        <f t="shared" si="125"/>
        <v>904</v>
      </c>
      <c r="Q1274" s="79">
        <f t="shared" si="126"/>
        <v>119</v>
      </c>
      <c r="R1274" s="79" t="str">
        <f t="shared" si="127"/>
        <v/>
      </c>
    </row>
    <row r="1275" spans="1:18" x14ac:dyDescent="0.2">
      <c r="A1275" t="s">
        <v>1204</v>
      </c>
      <c r="B1275" t="s">
        <v>3724</v>
      </c>
      <c r="C1275" s="6" t="s">
        <v>30</v>
      </c>
      <c r="D1275" s="5">
        <v>34237</v>
      </c>
      <c r="E1275">
        <v>1098</v>
      </c>
      <c r="F1275" s="5">
        <v>44352</v>
      </c>
      <c r="G1275" s="2">
        <v>84</v>
      </c>
      <c r="H1275" s="2" t="str">
        <f t="shared" si="128"/>
        <v>Matthew LEACH10000m</v>
      </c>
      <c r="I1275" s="2">
        <f t="shared" si="129"/>
        <v>1098</v>
      </c>
      <c r="J1275" s="136" cm="1">
        <f t="array" ref="J1275">MAX(IF($H$3:$H$4000=$H1275,$I$3:$I$4000))</f>
        <v>1098</v>
      </c>
      <c r="K1275" s="2" t="str">
        <v>IND</v>
      </c>
      <c r="L1275" t="str">
        <v>. JASHANJOT SINGH</v>
      </c>
      <c r="M1275" s="94" t="str">
        <v>400mh</v>
      </c>
      <c r="N1275" s="94">
        <v>34737</v>
      </c>
      <c r="O1275" s="94" t="str">
        <f t="shared" si="124"/>
        <v>. JASHANJOT SINGH400mh</v>
      </c>
      <c r="P1275" s="2">
        <f t="shared" si="125"/>
        <v>1073</v>
      </c>
      <c r="Q1275" s="79">
        <f t="shared" si="126"/>
        <v>60</v>
      </c>
      <c r="R1275" s="79" t="str">
        <f t="shared" si="127"/>
        <v/>
      </c>
    </row>
    <row r="1276" spans="1:18" x14ac:dyDescent="0.2">
      <c r="A1276" t="s">
        <v>1204</v>
      </c>
      <c r="B1276" t="s">
        <v>3725</v>
      </c>
      <c r="C1276" s="5" t="s">
        <v>30</v>
      </c>
      <c r="D1276" s="5">
        <v>33301</v>
      </c>
      <c r="E1276">
        <v>1096</v>
      </c>
      <c r="F1276" s="5">
        <v>44352</v>
      </c>
      <c r="G1276" s="2">
        <v>85</v>
      </c>
      <c r="H1276" s="2" t="str">
        <f t="shared" si="128"/>
        <v>Kristian JONES10000m</v>
      </c>
      <c r="I1276" s="2">
        <f t="shared" si="129"/>
        <v>1096</v>
      </c>
      <c r="J1276" s="136" cm="1">
        <f t="array" ref="J1276">MAX(IF($H$3:$H$4000=$H1276,$I$3:$I$4000))</f>
        <v>1096</v>
      </c>
      <c r="K1276" s="2" t="str">
        <v>IND</v>
      </c>
      <c r="L1276" t="str">
        <v>Geo JOSE</v>
      </c>
      <c r="M1276" s="94" t="str">
        <v>high-jump</v>
      </c>
      <c r="N1276" s="94">
        <v>36062</v>
      </c>
      <c r="O1276" s="94" t="str">
        <f t="shared" si="124"/>
        <v>Geo JOSEhigh-jump</v>
      </c>
      <c r="P1276" s="2">
        <f t="shared" si="125"/>
        <v>1046</v>
      </c>
      <c r="Q1276" s="79">
        <f t="shared" si="126"/>
        <v>49</v>
      </c>
      <c r="R1276" s="79" t="str">
        <f t="shared" si="127"/>
        <v/>
      </c>
    </row>
    <row r="1277" spans="1:18" x14ac:dyDescent="0.2">
      <c r="A1277" t="s">
        <v>1204</v>
      </c>
      <c r="B1277" t="s">
        <v>5340</v>
      </c>
      <c r="C1277" t="s">
        <v>30</v>
      </c>
      <c r="D1277" s="5">
        <v>32874</v>
      </c>
      <c r="E1277">
        <v>1092</v>
      </c>
      <c r="F1277" s="5">
        <v>44352</v>
      </c>
      <c r="G1277" s="2">
        <v>87</v>
      </c>
      <c r="H1277" s="2" t="str">
        <f t="shared" si="128"/>
        <v>Mohamud AADAN10000m</v>
      </c>
      <c r="I1277" s="2">
        <f t="shared" si="129"/>
        <v>1092</v>
      </c>
      <c r="J1277" s="136" cm="1">
        <f t="array" ref="J1277">MAX(IF($H$3:$H$4000=$H1277,$I$3:$I$4000))</f>
        <v>1092</v>
      </c>
      <c r="K1277" s="2" t="str">
        <v>IND</v>
      </c>
      <c r="L1277" t="str">
        <v>J. Aadarsh RAM</v>
      </c>
      <c r="M1277" s="94" t="str">
        <v>high-jump</v>
      </c>
      <c r="N1277" s="94">
        <v>35700</v>
      </c>
      <c r="O1277" s="94" t="str">
        <f t="shared" si="124"/>
        <v>J. Aadarsh RAMhigh-jump</v>
      </c>
      <c r="P1277" s="2">
        <f t="shared" si="125"/>
        <v>1019</v>
      </c>
      <c r="Q1277" s="79">
        <f t="shared" si="126"/>
        <v>70</v>
      </c>
      <c r="R1277" s="79" t="str">
        <f t="shared" si="127"/>
        <v/>
      </c>
    </row>
    <row r="1278" spans="1:18" x14ac:dyDescent="0.2">
      <c r="A1278" t="s">
        <v>1204</v>
      </c>
      <c r="B1278" t="s">
        <v>3726</v>
      </c>
      <c r="C1278" t="s">
        <v>30</v>
      </c>
      <c r="D1278" s="5">
        <v>35691</v>
      </c>
      <c r="E1278">
        <v>1091</v>
      </c>
      <c r="F1278" s="5">
        <v>44352</v>
      </c>
      <c r="G1278" s="2">
        <v>88</v>
      </c>
      <c r="H1278" s="2" t="str">
        <f t="shared" si="128"/>
        <v>Mahamed MAHAMED10000m</v>
      </c>
      <c r="I1278" s="2">
        <f t="shared" si="129"/>
        <v>1091</v>
      </c>
      <c r="J1278" s="136" cm="1">
        <f t="array" ref="J1278">MAX(IF($H$3:$H$4000=$H1278,$I$3:$I$4000))</f>
        <v>1091</v>
      </c>
      <c r="K1278" s="2" t="str">
        <v>IND</v>
      </c>
      <c r="L1278" t="str">
        <v>K.P. BIMIN</v>
      </c>
      <c r="M1278" s="94" t="str">
        <v>pole-vault</v>
      </c>
      <c r="N1278" s="94">
        <v>31138</v>
      </c>
      <c r="O1278" s="94" t="str">
        <f t="shared" si="124"/>
        <v>K.P. BIMINpole-vault</v>
      </c>
      <c r="P1278" s="2">
        <f t="shared" si="125"/>
        <v>900</v>
      </c>
      <c r="Q1278" s="79">
        <f t="shared" si="126"/>
        <v>107</v>
      </c>
      <c r="R1278" s="79" t="str">
        <f t="shared" si="127"/>
        <v/>
      </c>
    </row>
    <row r="1279" spans="1:18" x14ac:dyDescent="0.2">
      <c r="A1279" t="s">
        <v>1204</v>
      </c>
      <c r="B1279" t="s">
        <v>4196</v>
      </c>
      <c r="C1279" t="s">
        <v>42</v>
      </c>
      <c r="D1279" s="5">
        <v>35246</v>
      </c>
      <c r="E1279">
        <v>1175</v>
      </c>
      <c r="F1279" s="5">
        <v>44352</v>
      </c>
      <c r="G1279" s="2">
        <v>2</v>
      </c>
      <c r="H1279" s="2" t="str">
        <f t="shared" si="128"/>
        <v>Taylor CAMPBELLhammer-throw</v>
      </c>
      <c r="I1279" s="2">
        <f t="shared" si="129"/>
        <v>1175</v>
      </c>
      <c r="J1279" s="136" cm="1">
        <f t="array" ref="J1279">MAX(IF($H$3:$H$4000=$H1279,$I$3:$I$4000))</f>
        <v>1175</v>
      </c>
      <c r="K1279" s="2" t="str">
        <v>IND</v>
      </c>
      <c r="L1279" t="str">
        <v>. DHARMARAJ</v>
      </c>
      <c r="M1279" s="94" t="str">
        <v>pole-vault</v>
      </c>
      <c r="N1279" s="94">
        <v>34297</v>
      </c>
      <c r="O1279" s="94" t="str">
        <f t="shared" si="124"/>
        <v>. DHARMARAJpole-vault</v>
      </c>
      <c r="P1279" s="2">
        <f t="shared" si="125"/>
        <v>886</v>
      </c>
      <c r="Q1279" s="79">
        <f t="shared" si="126"/>
        <v>114</v>
      </c>
      <c r="R1279" s="79" t="str">
        <f t="shared" si="127"/>
        <v/>
      </c>
    </row>
    <row r="1280" spans="1:18" x14ac:dyDescent="0.2">
      <c r="A1280" t="s">
        <v>1204</v>
      </c>
      <c r="B1280" t="s">
        <v>3158</v>
      </c>
      <c r="C1280" s="5" t="s">
        <v>42</v>
      </c>
      <c r="D1280" s="5">
        <v>32859</v>
      </c>
      <c r="E1280">
        <v>1137</v>
      </c>
      <c r="F1280" s="5">
        <v>44349</v>
      </c>
      <c r="G1280" s="2">
        <v>3</v>
      </c>
      <c r="H1280" s="2" t="str">
        <f t="shared" si="128"/>
        <v>Chris BENNETThammer-throw</v>
      </c>
      <c r="I1280" s="2">
        <f t="shared" si="129"/>
        <v>1137</v>
      </c>
      <c r="J1280" s="136" cm="1">
        <f t="array" ref="J1280">MAX(IF($H$3:$H$4000=$H1280,$I$3:$I$4000))</f>
        <v>1137</v>
      </c>
      <c r="K1280" s="2" t="str">
        <v>IND</v>
      </c>
      <c r="L1280" t="str">
        <v>Mithravarun SENTHIL KUMAR</v>
      </c>
      <c r="M1280" s="94" t="str">
        <v>discus-throw</v>
      </c>
      <c r="N1280" s="94">
        <v>35620</v>
      </c>
      <c r="O1280" s="94" t="str">
        <f t="shared" si="124"/>
        <v>Mithravarun SENTHIL KUMARdiscus-throw</v>
      </c>
      <c r="P1280" s="2">
        <f t="shared" si="125"/>
        <v>899</v>
      </c>
      <c r="Q1280" s="79">
        <f t="shared" si="126"/>
        <v>111</v>
      </c>
      <c r="R1280" s="79" t="str">
        <f t="shared" si="127"/>
        <v/>
      </c>
    </row>
    <row r="1281" spans="1:18" x14ac:dyDescent="0.2">
      <c r="A1281" t="s">
        <v>1204</v>
      </c>
      <c r="B1281" t="s">
        <v>3926</v>
      </c>
      <c r="C1281" s="6" t="s">
        <v>37</v>
      </c>
      <c r="D1281" s="5">
        <v>34011</v>
      </c>
      <c r="E1281">
        <v>1088</v>
      </c>
      <c r="F1281" s="5">
        <v>44347</v>
      </c>
      <c r="G1281" s="2">
        <v>55</v>
      </c>
      <c r="H1281" s="2" t="str">
        <f t="shared" si="128"/>
        <v>James LELLIOTTlong-jump</v>
      </c>
      <c r="I1281" s="2">
        <f t="shared" si="129"/>
        <v>1088</v>
      </c>
      <c r="J1281" s="136" cm="1">
        <f t="array" ref="J1281">MAX(IF($H$3:$H$4000=$H1281,$I$3:$I$4000))</f>
        <v>1088</v>
      </c>
      <c r="K1281" s="2" t="str">
        <v>IND</v>
      </c>
      <c r="L1281" t="str">
        <v>Salil CHOUDHARY</v>
      </c>
      <c r="M1281" s="94" t="str">
        <v>discus-throw</v>
      </c>
      <c r="N1281" s="94">
        <v>36001</v>
      </c>
      <c r="O1281" s="94" t="str">
        <f t="shared" si="124"/>
        <v>Salil CHOUDHARYdiscus-throw</v>
      </c>
      <c r="P1281" s="2">
        <f t="shared" si="125"/>
        <v>864</v>
      </c>
      <c r="Q1281" s="79">
        <f t="shared" si="126"/>
        <v>135</v>
      </c>
      <c r="R1281" s="79" t="str">
        <f t="shared" si="127"/>
        <v/>
      </c>
    </row>
    <row r="1282" spans="1:18" x14ac:dyDescent="0.2">
      <c r="A1282" t="s">
        <v>1204</v>
      </c>
      <c r="B1282" t="s">
        <v>3967</v>
      </c>
      <c r="C1282" t="s">
        <v>38</v>
      </c>
      <c r="D1282" s="6">
        <v>34834</v>
      </c>
      <c r="E1282">
        <v>1080</v>
      </c>
      <c r="F1282" s="5">
        <v>44347</v>
      </c>
      <c r="G1282" s="2">
        <v>26</v>
      </c>
      <c r="H1282" s="2" t="str">
        <f t="shared" si="128"/>
        <v>Efe UWAIFOtriple-jump</v>
      </c>
      <c r="I1282" s="2">
        <f t="shared" si="129"/>
        <v>1080</v>
      </c>
      <c r="J1282" s="136" cm="1">
        <f t="array" ref="J1282">MAX(IF($H$3:$H$4000=$H1282,$I$3:$I$4000))</f>
        <v>1080</v>
      </c>
      <c r="K1282" s="2" t="str">
        <v>IND</v>
      </c>
      <c r="L1282" t="str">
        <v>Karan SINGH</v>
      </c>
      <c r="M1282" s="94" t="str">
        <v>discus-throw</v>
      </c>
      <c r="N1282" s="94">
        <v>33639</v>
      </c>
      <c r="O1282" s="94" t="str">
        <f t="shared" si="124"/>
        <v>Karan SINGHdiscus-throw</v>
      </c>
      <c r="P1282" s="2">
        <f t="shared" si="125"/>
        <v>918</v>
      </c>
      <c r="Q1282" s="79">
        <f t="shared" si="126"/>
        <v>88</v>
      </c>
      <c r="R1282" s="79" t="str">
        <f t="shared" si="127"/>
        <v/>
      </c>
    </row>
    <row r="1283" spans="1:18" x14ac:dyDescent="0.2">
      <c r="A1283" t="s">
        <v>1204</v>
      </c>
      <c r="B1283" t="s">
        <v>3302</v>
      </c>
      <c r="C1283" s="5" t="s">
        <v>2</v>
      </c>
      <c r="D1283" s="5">
        <v>33224</v>
      </c>
      <c r="E1283">
        <v>1138</v>
      </c>
      <c r="F1283" s="5">
        <v>44346</v>
      </c>
      <c r="G1283" s="2">
        <v>55</v>
      </c>
      <c r="H1283" s="2" t="str">
        <f t="shared" si="128"/>
        <v>Andrew ROBERTSON100m</v>
      </c>
      <c r="I1283" s="2">
        <f t="shared" si="129"/>
        <v>1138</v>
      </c>
      <c r="J1283" s="136" cm="1">
        <f t="array" ref="J1283">MAX(IF($H$3:$H$4000=$H1283,$I$3:$I$4000))</f>
        <v>1138</v>
      </c>
      <c r="K1283" s="2" t="str">
        <v>IND</v>
      </c>
      <c r="L1283" t="str">
        <v>Rishpal SINGH</v>
      </c>
      <c r="M1283" s="94" t="str">
        <v>discus-throw</v>
      </c>
      <c r="N1283" s="94">
        <v>31447</v>
      </c>
      <c r="O1283" s="94" t="str">
        <f t="shared" si="124"/>
        <v>Rishpal SINGHdiscus-throw</v>
      </c>
      <c r="P1283" s="2">
        <f t="shared" si="125"/>
        <v>842</v>
      </c>
      <c r="Q1283" s="79">
        <f t="shared" si="126"/>
        <v>147</v>
      </c>
      <c r="R1283" s="79" t="str">
        <f t="shared" si="127"/>
        <v/>
      </c>
    </row>
    <row r="1284" spans="1:18" x14ac:dyDescent="0.2">
      <c r="A1284" t="s">
        <v>1204</v>
      </c>
      <c r="B1284" t="s">
        <v>4547</v>
      </c>
      <c r="C1284" t="s">
        <v>44</v>
      </c>
      <c r="D1284" s="5">
        <v>36471</v>
      </c>
      <c r="E1284">
        <v>981</v>
      </c>
      <c r="F1284" s="5">
        <v>44346</v>
      </c>
      <c r="G1284" s="2">
        <v>27</v>
      </c>
      <c r="H1284" s="2" t="str">
        <f t="shared" si="128"/>
        <v>Nicolas GEROMEdecathlon</v>
      </c>
      <c r="I1284" s="2">
        <f t="shared" si="129"/>
        <v>981</v>
      </c>
      <c r="J1284" s="136" cm="1">
        <f t="array" ref="J1284">MAX(IF($H$3:$H$4000=$H1284,$I$3:$I$4000))</f>
        <v>981</v>
      </c>
      <c r="K1284" s="2" t="str">
        <v>IND</v>
      </c>
      <c r="L1284" t="str">
        <v>Abhilash SAXENA</v>
      </c>
      <c r="M1284" s="94" t="str">
        <v>shot-put</v>
      </c>
      <c r="N1284" s="94">
        <v>34155</v>
      </c>
      <c r="O1284" s="94" t="str">
        <f t="shared" ref="O1284:O1347" si="130">L1284&amp;M1284</f>
        <v>Abhilash SAXENAshot-put</v>
      </c>
      <c r="P1284" s="2">
        <f t="shared" ref="P1284:P1347" si="131">VLOOKUP(L1284&amp;M1284,$H$3:$J$3881,3,FALSE)</f>
        <v>944</v>
      </c>
      <c r="Q1284" s="79">
        <f t="shared" ref="Q1284:Q1347" si="132">COUNTIFS($M$3:$M$3165,M1284,$P$3:$P$3165,"&gt;"&amp;P1284)+1</f>
        <v>79</v>
      </c>
      <c r="R1284" s="79" t="str">
        <f t="shared" ref="R1284:R1347" si="133">IFERROR(IF(K1284="AUS",COUNTIFS($K$3:$K$3165,"AUS",$M$3:$M$3165,M1284,$P$3:$P$3165,"&gt;"&amp;P1284)+1,""),"")</f>
        <v/>
      </c>
    </row>
    <row r="1285" spans="1:18" x14ac:dyDescent="0.2">
      <c r="A1285" t="s">
        <v>1204</v>
      </c>
      <c r="B1285" t="s">
        <v>5390</v>
      </c>
      <c r="C1285" t="s">
        <v>44</v>
      </c>
      <c r="D1285" s="5">
        <v>33625</v>
      </c>
      <c r="E1285">
        <v>980</v>
      </c>
      <c r="F1285" s="5">
        <v>44346</v>
      </c>
      <c r="G1285" s="2">
        <v>29</v>
      </c>
      <c r="H1285" s="2" t="str">
        <f t="shared" si="128"/>
        <v>Curtis MATHEWSdecathlon</v>
      </c>
      <c r="I1285" s="2">
        <f t="shared" si="129"/>
        <v>980</v>
      </c>
      <c r="J1285" s="136" cm="1">
        <f t="array" ref="J1285">MAX(IF($H$3:$H$4000=$H1285,$I$3:$I$4000))</f>
        <v>980</v>
      </c>
      <c r="K1285" s="2" t="str">
        <v>IND</v>
      </c>
      <c r="L1285" t="str">
        <v>Shakti SOLANKI</v>
      </c>
      <c r="M1285" s="94" t="str">
        <v>shot-put</v>
      </c>
      <c r="N1285" s="94">
        <v>35416</v>
      </c>
      <c r="O1285" s="94" t="str">
        <f t="shared" si="130"/>
        <v>Shakti SOLANKIshot-put</v>
      </c>
      <c r="P1285" s="2">
        <f t="shared" si="131"/>
        <v>911</v>
      </c>
      <c r="Q1285" s="79">
        <f t="shared" si="132"/>
        <v>109</v>
      </c>
      <c r="R1285" s="79" t="str">
        <f t="shared" si="133"/>
        <v/>
      </c>
    </row>
    <row r="1286" spans="1:18" x14ac:dyDescent="0.2">
      <c r="A1286" t="s">
        <v>1204</v>
      </c>
      <c r="B1286" t="s">
        <v>4548</v>
      </c>
      <c r="C1286" t="s">
        <v>44</v>
      </c>
      <c r="D1286" s="5">
        <v>37165</v>
      </c>
      <c r="E1286">
        <v>979</v>
      </c>
      <c r="F1286" s="5">
        <v>44346</v>
      </c>
      <c r="G1286" s="2">
        <v>30</v>
      </c>
      <c r="H1286" s="2" t="str">
        <f t="shared" si="128"/>
        <v>Philip KASTNERdecathlon</v>
      </c>
      <c r="I1286" s="2">
        <f t="shared" si="129"/>
        <v>979</v>
      </c>
      <c r="J1286" s="136" cm="1">
        <f t="array" ref="J1286">MAX(IF($H$3:$H$4000=$H1286,$I$3:$I$4000))</f>
        <v>979</v>
      </c>
      <c r="K1286" s="2" t="str">
        <v>IND</v>
      </c>
      <c r="L1286" t="str">
        <v>Sukhdev SINGH</v>
      </c>
      <c r="M1286" s="94" t="str">
        <v>hammer-throw</v>
      </c>
      <c r="N1286" s="94">
        <v>34252</v>
      </c>
      <c r="O1286" s="94" t="str">
        <f t="shared" si="130"/>
        <v>Sukhdev SINGHhammer-throw</v>
      </c>
      <c r="P1286" s="2">
        <f t="shared" si="131"/>
        <v>942</v>
      </c>
      <c r="Q1286" s="79">
        <f t="shared" si="132"/>
        <v>51</v>
      </c>
      <c r="R1286" s="79" t="str">
        <f t="shared" si="133"/>
        <v/>
      </c>
    </row>
    <row r="1287" spans="1:18" x14ac:dyDescent="0.2">
      <c r="A1287" t="s">
        <v>1204</v>
      </c>
      <c r="B1287" t="s">
        <v>4554</v>
      </c>
      <c r="C1287" t="s">
        <v>44</v>
      </c>
      <c r="D1287" s="5">
        <v>35917</v>
      </c>
      <c r="E1287">
        <v>939</v>
      </c>
      <c r="F1287" s="5">
        <v>44346</v>
      </c>
      <c r="G1287" s="2">
        <v>40</v>
      </c>
      <c r="H1287" s="2" t="str">
        <f t="shared" si="128"/>
        <v>Howard BELLdecathlon</v>
      </c>
      <c r="I1287" s="2">
        <f t="shared" si="129"/>
        <v>939</v>
      </c>
      <c r="J1287" s="136" cm="1">
        <f t="array" ref="J1287">MAX(IF($H$3:$H$4000=$H1287,$I$3:$I$4000))</f>
        <v>939</v>
      </c>
      <c r="K1287" s="2" t="str">
        <v>IND</v>
      </c>
      <c r="L1287" t="str">
        <v>Nitendra Singh RAWAT</v>
      </c>
      <c r="M1287" s="94" t="str">
        <v>marathon</v>
      </c>
      <c r="N1287" s="94">
        <v>31684</v>
      </c>
      <c r="O1287" s="94" t="str">
        <f t="shared" si="130"/>
        <v>Nitendra Singh RAWATmarathon</v>
      </c>
      <c r="P1287" s="2">
        <f t="shared" si="131"/>
        <v>1062</v>
      </c>
      <c r="Q1287" s="79">
        <f t="shared" si="132"/>
        <v>145</v>
      </c>
      <c r="R1287" s="79" t="str">
        <f t="shared" si="133"/>
        <v/>
      </c>
    </row>
    <row r="1288" spans="1:18" x14ac:dyDescent="0.2">
      <c r="A1288" t="s">
        <v>1204</v>
      </c>
      <c r="B1288" t="s">
        <v>4559</v>
      </c>
      <c r="C1288" t="s">
        <v>44</v>
      </c>
      <c r="D1288" s="5">
        <v>36281</v>
      </c>
      <c r="E1288">
        <v>915</v>
      </c>
      <c r="F1288" s="5">
        <v>44346</v>
      </c>
      <c r="G1288" s="2">
        <v>46</v>
      </c>
      <c r="H1288" s="2" t="str">
        <f t="shared" si="128"/>
        <v>Cal MCLENNANdecathlon</v>
      </c>
      <c r="I1288" s="2">
        <f t="shared" si="129"/>
        <v>915</v>
      </c>
      <c r="J1288" s="136" cm="1">
        <f t="array" ref="J1288">MAX(IF($H$3:$H$4000=$H1288,$I$3:$I$4000))</f>
        <v>915</v>
      </c>
      <c r="K1288" s="2" t="str">
        <v>IND</v>
      </c>
      <c r="L1288" t="str">
        <v>Anish THAPA</v>
      </c>
      <c r="M1288" s="94" t="str">
        <v>marathon</v>
      </c>
      <c r="N1288" s="94">
        <v>0</v>
      </c>
      <c r="O1288" s="94" t="str">
        <f t="shared" si="130"/>
        <v>Anish THAPAmarathon</v>
      </c>
      <c r="P1288" s="2">
        <f t="shared" si="131"/>
        <v>1052</v>
      </c>
      <c r="Q1288" s="79">
        <f t="shared" si="132"/>
        <v>148</v>
      </c>
      <c r="R1288" s="79" t="str">
        <f t="shared" si="133"/>
        <v/>
      </c>
    </row>
    <row r="1289" spans="1:18" x14ac:dyDescent="0.2">
      <c r="A1289" t="s">
        <v>1204</v>
      </c>
      <c r="B1289" t="s">
        <v>4560</v>
      </c>
      <c r="C1289" t="s">
        <v>44</v>
      </c>
      <c r="D1289" s="5">
        <v>36092</v>
      </c>
      <c r="E1289">
        <v>909</v>
      </c>
      <c r="F1289" s="5">
        <v>44346</v>
      </c>
      <c r="G1289" s="2">
        <v>47</v>
      </c>
      <c r="H1289" s="2" t="str">
        <f t="shared" si="128"/>
        <v>Liam REVELEYdecathlon</v>
      </c>
      <c r="I1289" s="2">
        <f t="shared" si="129"/>
        <v>909</v>
      </c>
      <c r="J1289" s="136" cm="1">
        <f t="array" ref="J1289">MAX(IF($H$3:$H$4000=$H1289,$I$3:$I$4000))</f>
        <v>909</v>
      </c>
      <c r="K1289" s="2" t="str">
        <v>IND</v>
      </c>
      <c r="L1289" t="str">
        <v>Anil KUMAR</v>
      </c>
      <c r="M1289" s="94" t="str">
        <v>marathon</v>
      </c>
      <c r="N1289" s="94">
        <v>0</v>
      </c>
      <c r="O1289" s="94" t="str">
        <f t="shared" si="130"/>
        <v>Anil KUMARmarathon</v>
      </c>
      <c r="P1289" s="2">
        <f t="shared" si="131"/>
        <v>1050</v>
      </c>
      <c r="Q1289" s="79">
        <f t="shared" si="132"/>
        <v>149</v>
      </c>
      <c r="R1289" s="79" t="str">
        <f t="shared" si="133"/>
        <v/>
      </c>
    </row>
    <row r="1290" spans="1:18" x14ac:dyDescent="0.2">
      <c r="A1290" t="s">
        <v>1204</v>
      </c>
      <c r="B1290" t="s">
        <v>3405</v>
      </c>
      <c r="C1290" s="5" t="s">
        <v>26</v>
      </c>
      <c r="D1290" s="5">
        <v>36235</v>
      </c>
      <c r="E1290">
        <v>1122</v>
      </c>
      <c r="F1290" s="5">
        <v>44345</v>
      </c>
      <c r="G1290" s="2">
        <v>48</v>
      </c>
      <c r="H1290" s="2" t="str">
        <f t="shared" si="128"/>
        <v>Joseph BRIER400m</v>
      </c>
      <c r="I1290" s="2">
        <f t="shared" si="129"/>
        <v>1122</v>
      </c>
      <c r="J1290" s="136" cm="1">
        <f t="array" ref="J1290">MAX(IF($H$3:$H$4000=$H1290,$I$3:$I$4000))</f>
        <v>1122</v>
      </c>
      <c r="K1290" s="2" t="str">
        <v>IND</v>
      </c>
      <c r="L1290" t="str">
        <v>Ashish KUMAR</v>
      </c>
      <c r="M1290" s="94" t="str">
        <v>marathon</v>
      </c>
      <c r="N1290" s="94">
        <v>0</v>
      </c>
      <c r="O1290" s="94" t="str">
        <f t="shared" si="130"/>
        <v>Ashish KUMARmarathon</v>
      </c>
      <c r="P1290" s="2">
        <f t="shared" si="131"/>
        <v>1046</v>
      </c>
      <c r="Q1290" s="79">
        <f t="shared" si="132"/>
        <v>154</v>
      </c>
      <c r="R1290" s="79" t="str">
        <f t="shared" si="133"/>
        <v/>
      </c>
    </row>
    <row r="1291" spans="1:18" x14ac:dyDescent="0.2">
      <c r="A1291" t="s">
        <v>1204</v>
      </c>
      <c r="B1291" t="s">
        <v>3408</v>
      </c>
      <c r="C1291" s="5" t="s">
        <v>26</v>
      </c>
      <c r="D1291" s="5">
        <v>35467</v>
      </c>
      <c r="E1291">
        <v>1119</v>
      </c>
      <c r="F1291" s="5">
        <v>44345</v>
      </c>
      <c r="G1291" s="2">
        <v>54</v>
      </c>
      <c r="H1291" s="2" t="str">
        <f t="shared" si="128"/>
        <v>Cameron CHALMERS400m</v>
      </c>
      <c r="I1291" s="2">
        <f t="shared" si="129"/>
        <v>1119</v>
      </c>
      <c r="J1291" s="136" cm="1">
        <f t="array" ref="J1291">MAX(IF($H$3:$H$4000=$H1291,$I$3:$I$4000))</f>
        <v>1119</v>
      </c>
      <c r="K1291" s="2" t="str">
        <v>IND</v>
      </c>
      <c r="L1291" t="str">
        <v>Appachangada BELLIAPPA</v>
      </c>
      <c r="M1291" s="94" t="str">
        <v>marathon</v>
      </c>
      <c r="N1291" s="94">
        <v>33645</v>
      </c>
      <c r="O1291" s="94" t="str">
        <f t="shared" si="130"/>
        <v>Appachangada BELLIAPPAmarathon</v>
      </c>
      <c r="P1291" s="2">
        <f t="shared" si="131"/>
        <v>1045</v>
      </c>
      <c r="Q1291" s="79">
        <f t="shared" si="132"/>
        <v>155</v>
      </c>
      <c r="R1291" s="79" t="str">
        <f t="shared" si="133"/>
        <v/>
      </c>
    </row>
    <row r="1292" spans="1:18" x14ac:dyDescent="0.2">
      <c r="A1292" t="s">
        <v>1204</v>
      </c>
      <c r="B1292" t="s">
        <v>3461</v>
      </c>
      <c r="C1292" s="5" t="s">
        <v>27</v>
      </c>
      <c r="D1292" s="5">
        <v>35097</v>
      </c>
      <c r="E1292">
        <v>1134</v>
      </c>
      <c r="F1292" s="5">
        <v>44345</v>
      </c>
      <c r="G1292" s="2">
        <v>44</v>
      </c>
      <c r="H1292" s="2" t="str">
        <f t="shared" si="128"/>
        <v>Kyle LANGFORD800m</v>
      </c>
      <c r="I1292" s="2">
        <f t="shared" si="129"/>
        <v>1134</v>
      </c>
      <c r="J1292" s="136" cm="1">
        <f t="array" ref="J1292">MAX(IF($H$3:$H$4000=$H1292,$I$3:$I$4000))</f>
        <v>1134</v>
      </c>
      <c r="K1292" s="2" t="str">
        <v>IND</v>
      </c>
      <c r="L1292" t="str">
        <v>Kalidas HIRAVE</v>
      </c>
      <c r="M1292" s="94" t="str">
        <v>marathon</v>
      </c>
      <c r="N1292" s="94">
        <v>33505</v>
      </c>
      <c r="O1292" s="94" t="str">
        <f t="shared" si="130"/>
        <v>Kalidas HIRAVEmarathon</v>
      </c>
      <c r="P1292" s="2">
        <f t="shared" si="131"/>
        <v>1028</v>
      </c>
      <c r="Q1292" s="79">
        <f t="shared" si="132"/>
        <v>163</v>
      </c>
      <c r="R1292" s="79" t="str">
        <f t="shared" si="133"/>
        <v/>
      </c>
    </row>
    <row r="1293" spans="1:18" x14ac:dyDescent="0.2">
      <c r="A1293" t="s">
        <v>1204</v>
      </c>
      <c r="B1293" s="5" t="s">
        <v>3469</v>
      </c>
      <c r="C1293" s="5" t="s">
        <v>27</v>
      </c>
      <c r="D1293" s="5">
        <v>36292</v>
      </c>
      <c r="E1293">
        <v>1123</v>
      </c>
      <c r="F1293" s="5">
        <v>44345</v>
      </c>
      <c r="G1293" s="2">
        <v>56</v>
      </c>
      <c r="H1293" s="2" t="str">
        <f t="shared" si="128"/>
        <v>George MILLS800m</v>
      </c>
      <c r="I1293" s="2">
        <f t="shared" si="129"/>
        <v>1123</v>
      </c>
      <c r="J1293" s="136" cm="1">
        <f t="array" ref="J1293">MAX(IF($H$3:$H$4000=$H1293,$I$3:$I$4000))</f>
        <v>1123</v>
      </c>
      <c r="K1293" s="2" t="str">
        <v>IND</v>
      </c>
      <c r="L1293" t="str">
        <v>Sher SINGH</v>
      </c>
      <c r="M1293" s="94" t="str">
        <v>marathon</v>
      </c>
      <c r="N1293" s="94">
        <v>33613</v>
      </c>
      <c r="O1293" s="94" t="str">
        <f t="shared" si="130"/>
        <v>Sher SINGHmarathon</v>
      </c>
      <c r="P1293" s="2">
        <f t="shared" si="131"/>
        <v>1006</v>
      </c>
      <c r="Q1293" s="79">
        <f t="shared" si="132"/>
        <v>169</v>
      </c>
      <c r="R1293" s="79" t="str">
        <f t="shared" si="133"/>
        <v/>
      </c>
    </row>
    <row r="1294" spans="1:18" x14ac:dyDescent="0.2">
      <c r="A1294" t="s">
        <v>1204</v>
      </c>
      <c r="B1294" t="s">
        <v>3472</v>
      </c>
      <c r="C1294" t="s">
        <v>27</v>
      </c>
      <c r="D1294" s="5">
        <v>37685</v>
      </c>
      <c r="E1294">
        <v>1120</v>
      </c>
      <c r="F1294" s="5">
        <v>44345</v>
      </c>
      <c r="G1294" s="2">
        <v>61</v>
      </c>
      <c r="H1294" s="2" t="str">
        <f t="shared" si="128"/>
        <v>Ethan HUSSEY800m</v>
      </c>
      <c r="I1294" s="2">
        <f t="shared" si="129"/>
        <v>1120</v>
      </c>
      <c r="J1294" s="136" cm="1">
        <f t="array" ref="J1294">MAX(IF($H$3:$H$4000=$H1294,$I$3:$I$4000))</f>
        <v>1120</v>
      </c>
      <c r="K1294" s="2" t="str">
        <v>IND</v>
      </c>
      <c r="L1294" t="str">
        <v>Rajesh RAMESH</v>
      </c>
      <c r="M1294" s="94" t="str">
        <v>400m</v>
      </c>
      <c r="N1294" s="94">
        <v>36247</v>
      </c>
      <c r="O1294" s="94" t="str">
        <f t="shared" si="130"/>
        <v>Rajesh RAMESH400m</v>
      </c>
      <c r="P1294" s="2">
        <f t="shared" si="131"/>
        <v>1105</v>
      </c>
      <c r="Q1294" s="79">
        <f t="shared" si="132"/>
        <v>74</v>
      </c>
      <c r="R1294" s="79" t="str">
        <f t="shared" si="133"/>
        <v/>
      </c>
    </row>
    <row r="1295" spans="1:18" x14ac:dyDescent="0.2">
      <c r="A1295" t="s">
        <v>1204</v>
      </c>
      <c r="B1295" t="s">
        <v>3485</v>
      </c>
      <c r="C1295" s="5" t="s">
        <v>27</v>
      </c>
      <c r="D1295" s="5">
        <v>36864</v>
      </c>
      <c r="E1295">
        <v>1099</v>
      </c>
      <c r="F1295" s="5">
        <v>44345</v>
      </c>
      <c r="G1295" s="2">
        <v>79</v>
      </c>
      <c r="H1295" s="2" t="str">
        <f t="shared" si="128"/>
        <v>Rocco ZAMAN-BROWNE800m</v>
      </c>
      <c r="I1295" s="2">
        <f t="shared" si="129"/>
        <v>1099</v>
      </c>
      <c r="J1295" s="136" cm="1">
        <f t="array" ref="J1295">MAX(IF($H$3:$H$4000=$H1295,$I$3:$I$4000))</f>
        <v>1099</v>
      </c>
      <c r="K1295" s="2" t="str">
        <v>IND</v>
      </c>
      <c r="L1295" t="str">
        <v>Muhammed Ajmal VARIYATHODI</v>
      </c>
      <c r="M1295" s="94" t="str">
        <v>400m</v>
      </c>
      <c r="N1295" s="94">
        <v>35947</v>
      </c>
      <c r="O1295" s="94" t="str">
        <f t="shared" si="130"/>
        <v>Muhammed Ajmal VARIYATHODI400m</v>
      </c>
      <c r="P1295" s="2">
        <f t="shared" si="131"/>
        <v>1092</v>
      </c>
      <c r="Q1295" s="79">
        <f t="shared" si="132"/>
        <v>108</v>
      </c>
      <c r="R1295" s="79" t="str">
        <f t="shared" si="133"/>
        <v/>
      </c>
    </row>
    <row r="1296" spans="1:18" x14ac:dyDescent="0.2">
      <c r="A1296" t="s">
        <v>1204</v>
      </c>
      <c r="B1296" t="s">
        <v>3450</v>
      </c>
      <c r="C1296" s="5" t="s">
        <v>28</v>
      </c>
      <c r="D1296" s="5">
        <v>34280</v>
      </c>
      <c r="E1296">
        <v>1191</v>
      </c>
      <c r="F1296" s="5">
        <v>44345</v>
      </c>
      <c r="G1296" s="2">
        <v>15</v>
      </c>
      <c r="H1296" s="2" t="str">
        <f t="shared" si="128"/>
        <v>Charlie DA'VALL GRICE1500m</v>
      </c>
      <c r="I1296" s="2">
        <f t="shared" si="129"/>
        <v>1191</v>
      </c>
      <c r="J1296" s="136" cm="1">
        <f t="array" ref="J1296">MAX(IF($H$3:$H$4000=$H1296,$I$3:$I$4000))</f>
        <v>1191</v>
      </c>
      <c r="K1296" s="2" t="str">
        <v>IND</v>
      </c>
      <c r="L1296" t="str">
        <v>Angrej SINGH</v>
      </c>
      <c r="M1296" s="94" t="str">
        <v>400m</v>
      </c>
      <c r="N1296" s="94">
        <v>34384</v>
      </c>
      <c r="O1296" s="94" t="str">
        <f t="shared" si="130"/>
        <v>Angrej SINGH400m</v>
      </c>
      <c r="P1296" s="2">
        <f t="shared" si="131"/>
        <v>1042</v>
      </c>
      <c r="Q1296" s="79">
        <f t="shared" si="132"/>
        <v>155</v>
      </c>
      <c r="R1296" s="79" t="str">
        <f t="shared" si="133"/>
        <v/>
      </c>
    </row>
    <row r="1297" spans="1:18" x14ac:dyDescent="0.2">
      <c r="A1297" t="s">
        <v>1204</v>
      </c>
      <c r="B1297" t="s">
        <v>3481</v>
      </c>
      <c r="C1297" s="5" t="s">
        <v>28</v>
      </c>
      <c r="D1297" s="5">
        <v>35254</v>
      </c>
      <c r="E1297">
        <v>1111</v>
      </c>
      <c r="F1297" s="5">
        <v>44345</v>
      </c>
      <c r="G1297" s="2">
        <v>69</v>
      </c>
      <c r="H1297" s="2" t="str">
        <f t="shared" si="128"/>
        <v>Max WHARTON1500m</v>
      </c>
      <c r="I1297" s="2">
        <f t="shared" si="129"/>
        <v>1111</v>
      </c>
      <c r="J1297" s="136" cm="1">
        <f t="array" ref="J1297">MAX(IF($H$3:$H$4000=$H1297,$I$3:$I$4000))</f>
        <v>1111</v>
      </c>
      <c r="K1297" s="2" t="str">
        <v>IND</v>
      </c>
      <c r="L1297" t="str">
        <v>Avinash Mukund SABLE</v>
      </c>
      <c r="M1297" s="94" t="str">
        <v>3000msc</v>
      </c>
      <c r="N1297" s="94">
        <v>34590</v>
      </c>
      <c r="O1297" s="94" t="str">
        <f t="shared" si="130"/>
        <v>Avinash Mukund SABLE3000msc</v>
      </c>
      <c r="P1297" s="2">
        <f t="shared" si="131"/>
        <v>1184</v>
      </c>
      <c r="Q1297" s="79">
        <f t="shared" si="132"/>
        <v>5</v>
      </c>
      <c r="R1297" s="79" t="str">
        <f t="shared" si="133"/>
        <v/>
      </c>
    </row>
    <row r="1298" spans="1:18" x14ac:dyDescent="0.2">
      <c r="A1298" t="s">
        <v>1204</v>
      </c>
      <c r="B1298" t="s">
        <v>3537</v>
      </c>
      <c r="C1298" t="s">
        <v>28</v>
      </c>
      <c r="D1298" s="5">
        <v>36834</v>
      </c>
      <c r="E1298">
        <v>1102</v>
      </c>
      <c r="F1298" s="5">
        <v>44345</v>
      </c>
      <c r="G1298" s="2">
        <v>82</v>
      </c>
      <c r="H1298" s="2" t="str">
        <f t="shared" si="128"/>
        <v>Remilekun ADEBIYI1500m</v>
      </c>
      <c r="I1298" s="2">
        <f t="shared" si="129"/>
        <v>1102</v>
      </c>
      <c r="J1298" s="136" cm="1">
        <f t="array" ref="J1298">MAX(IF($H$3:$H$4000=$H1298,$I$3:$I$4000))</f>
        <v>1102</v>
      </c>
      <c r="K1298" s="2" t="str">
        <v>IND</v>
      </c>
      <c r="L1298" t="str">
        <v>Atul POONIA</v>
      </c>
      <c r="M1298" s="94" t="str">
        <v>3000msc</v>
      </c>
      <c r="N1298" s="94">
        <v>36800</v>
      </c>
      <c r="O1298" s="94" t="str">
        <f t="shared" si="130"/>
        <v>Atul POONIA3000msc</v>
      </c>
      <c r="P1298" s="2">
        <f t="shared" si="131"/>
        <v>1039</v>
      </c>
      <c r="Q1298" s="79">
        <f t="shared" si="132"/>
        <v>73</v>
      </c>
      <c r="R1298" s="79" t="str">
        <f t="shared" si="133"/>
        <v/>
      </c>
    </row>
    <row r="1299" spans="1:18" x14ac:dyDescent="0.2">
      <c r="A1299" t="s">
        <v>1204</v>
      </c>
      <c r="B1299" t="s">
        <v>3542</v>
      </c>
      <c r="C1299" s="5" t="s">
        <v>28</v>
      </c>
      <c r="D1299" s="5">
        <v>37275</v>
      </c>
      <c r="E1299">
        <v>1098</v>
      </c>
      <c r="F1299" s="5">
        <v>44345</v>
      </c>
      <c r="G1299" s="2">
        <v>88</v>
      </c>
      <c r="H1299" s="2" t="str">
        <f t="shared" si="128"/>
        <v>Kane ELLIOTT1500m</v>
      </c>
      <c r="I1299" s="2">
        <f t="shared" si="129"/>
        <v>1098</v>
      </c>
      <c r="J1299" s="136" cm="1">
        <f t="array" ref="J1299">MAX(IF($H$3:$H$4000=$H1299,$I$3:$I$4000))</f>
        <v>1098</v>
      </c>
      <c r="K1299" s="2" t="str">
        <v>IND</v>
      </c>
      <c r="L1299" t="str">
        <v>. RAMPAL</v>
      </c>
      <c r="M1299" s="94" t="str">
        <v>3000msc</v>
      </c>
      <c r="N1299" s="94">
        <v>0</v>
      </c>
      <c r="O1299" s="94" t="str">
        <f t="shared" si="130"/>
        <v>. RAMPAL3000msc</v>
      </c>
      <c r="P1299" s="2">
        <f t="shared" si="131"/>
        <v>939</v>
      </c>
      <c r="Q1299" s="79">
        <f t="shared" si="132"/>
        <v>139</v>
      </c>
      <c r="R1299" s="79" t="str">
        <f t="shared" si="133"/>
        <v/>
      </c>
    </row>
    <row r="1300" spans="1:18" x14ac:dyDescent="0.2">
      <c r="A1300" t="s">
        <v>1204</v>
      </c>
      <c r="B1300" t="s">
        <v>3544</v>
      </c>
      <c r="C1300" s="5" t="s">
        <v>28</v>
      </c>
      <c r="D1300" s="5">
        <v>36873</v>
      </c>
      <c r="E1300">
        <v>1095</v>
      </c>
      <c r="F1300" s="5">
        <v>44345</v>
      </c>
      <c r="G1300" s="2">
        <v>90</v>
      </c>
      <c r="H1300" s="2" t="str">
        <f t="shared" si="128"/>
        <v>Benjamin WEST1500m</v>
      </c>
      <c r="I1300" s="2">
        <f t="shared" si="129"/>
        <v>1095</v>
      </c>
      <c r="J1300" s="136" cm="1">
        <f t="array" ref="J1300">MAX(IF($H$3:$H$4000=$H1300,$I$3:$I$4000))</f>
        <v>1095</v>
      </c>
      <c r="K1300" s="2" t="str">
        <v>IND</v>
      </c>
      <c r="L1300" t="str">
        <v>Santhosh Kumar TAMILARASAN</v>
      </c>
      <c r="M1300" s="94" t="str">
        <v>400mh</v>
      </c>
      <c r="N1300" s="94">
        <v>35796</v>
      </c>
      <c r="O1300" s="94" t="str">
        <f t="shared" si="130"/>
        <v>Santhosh Kumar TAMILARASAN400mh</v>
      </c>
      <c r="P1300" s="2">
        <f t="shared" si="131"/>
        <v>1122</v>
      </c>
      <c r="Q1300" s="79">
        <f t="shared" si="132"/>
        <v>31</v>
      </c>
      <c r="R1300" s="79" t="str">
        <f t="shared" si="133"/>
        <v/>
      </c>
    </row>
    <row r="1301" spans="1:18" x14ac:dyDescent="0.2">
      <c r="A1301" t="s">
        <v>1204</v>
      </c>
      <c r="B1301" t="s">
        <v>3579</v>
      </c>
      <c r="C1301" s="5" t="s">
        <v>34</v>
      </c>
      <c r="D1301" s="5">
        <v>33758</v>
      </c>
      <c r="E1301">
        <v>1094</v>
      </c>
      <c r="F1301" s="5">
        <v>44345</v>
      </c>
      <c r="G1301" s="2">
        <v>41</v>
      </c>
      <c r="H1301" s="2" t="str">
        <f t="shared" si="128"/>
        <v>Jonathan HOPKINS3000msc</v>
      </c>
      <c r="I1301" s="2">
        <f t="shared" si="129"/>
        <v>1094</v>
      </c>
      <c r="J1301" s="136" cm="1">
        <f t="array" ref="J1301">MAX(IF($H$3:$H$4000=$H1301,$I$3:$I$4000))</f>
        <v>1101</v>
      </c>
      <c r="K1301" s="2" t="str">
        <v>IND</v>
      </c>
      <c r="L1301" t="str">
        <v>Jabir MADARI PALLIYALIL</v>
      </c>
      <c r="M1301" s="94" t="str">
        <v>400mh</v>
      </c>
      <c r="N1301" s="94">
        <v>35224</v>
      </c>
      <c r="O1301" s="94" t="str">
        <f t="shared" si="130"/>
        <v>Jabir MADARI PALLIYALIL400mh</v>
      </c>
      <c r="P1301" s="2">
        <f t="shared" si="131"/>
        <v>1141</v>
      </c>
      <c r="Q1301" s="79">
        <f t="shared" si="132"/>
        <v>20</v>
      </c>
      <c r="R1301" s="79" t="str">
        <f t="shared" si="133"/>
        <v/>
      </c>
    </row>
    <row r="1302" spans="1:18" x14ac:dyDescent="0.2">
      <c r="A1302" t="s">
        <v>1204</v>
      </c>
      <c r="B1302" t="s">
        <v>3608</v>
      </c>
      <c r="C1302" s="6" t="s">
        <v>34</v>
      </c>
      <c r="D1302" s="5">
        <v>32706</v>
      </c>
      <c r="E1302">
        <v>1034</v>
      </c>
      <c r="F1302" s="5">
        <v>44345</v>
      </c>
      <c r="G1302" s="2">
        <v>76</v>
      </c>
      <c r="H1302" s="2" t="str">
        <f t="shared" si="128"/>
        <v>Ieuan THOMAS3000msc</v>
      </c>
      <c r="I1302" s="2">
        <f t="shared" si="129"/>
        <v>1034</v>
      </c>
      <c r="J1302" s="136" cm="1">
        <f t="array" ref="J1302">MAX(IF($H$3:$H$4000=$H1302,$I$3:$I$4000))</f>
        <v>1034</v>
      </c>
      <c r="K1302" s="2" t="str">
        <v>IND</v>
      </c>
      <c r="L1302" t="str">
        <v>Uttekar DHAVAL</v>
      </c>
      <c r="M1302" s="94" t="str">
        <v>400mh</v>
      </c>
      <c r="N1302" s="94">
        <v>36805</v>
      </c>
      <c r="O1302" s="94" t="str">
        <f t="shared" si="130"/>
        <v>Uttekar DHAVAL400mh</v>
      </c>
      <c r="P1302" s="2">
        <f t="shared" si="131"/>
        <v>1078</v>
      </c>
      <c r="Q1302" s="79">
        <f t="shared" si="132"/>
        <v>58</v>
      </c>
      <c r="R1302" s="79" t="str">
        <f t="shared" si="133"/>
        <v/>
      </c>
    </row>
    <row r="1303" spans="1:18" x14ac:dyDescent="0.2">
      <c r="A1303" t="s">
        <v>1204</v>
      </c>
      <c r="B1303" t="s">
        <v>5373</v>
      </c>
      <c r="C1303" t="s">
        <v>29</v>
      </c>
      <c r="D1303" s="5">
        <v>36167</v>
      </c>
      <c r="E1303">
        <v>1109</v>
      </c>
      <c r="F1303" s="5">
        <v>44345</v>
      </c>
      <c r="G1303" s="2">
        <v>70</v>
      </c>
      <c r="H1303" s="2" t="str">
        <f t="shared" si="128"/>
        <v>Tom MORTIMER5000m</v>
      </c>
      <c r="I1303" s="2">
        <f t="shared" si="129"/>
        <v>1109</v>
      </c>
      <c r="J1303" s="136" cm="1">
        <f t="array" ref="J1303">MAX(IF($H$3:$H$4000=$H1303,$I$3:$I$4000))</f>
        <v>1109</v>
      </c>
      <c r="K1303" s="2" t="str">
        <v>IND</v>
      </c>
      <c r="L1303" t="str">
        <v>P. Pravin KUMAR</v>
      </c>
      <c r="M1303" s="94" t="str">
        <v>400mh</v>
      </c>
      <c r="N1303" s="94">
        <v>35384</v>
      </c>
      <c r="O1303" s="94" t="str">
        <f t="shared" si="130"/>
        <v>P. Pravin KUMAR400mh</v>
      </c>
      <c r="P1303" s="2">
        <f t="shared" si="131"/>
        <v>1026</v>
      </c>
      <c r="Q1303" s="79">
        <f t="shared" si="132"/>
        <v>112</v>
      </c>
      <c r="R1303" s="79" t="str">
        <f t="shared" si="133"/>
        <v/>
      </c>
    </row>
    <row r="1304" spans="1:18" x14ac:dyDescent="0.2">
      <c r="A1304" t="s">
        <v>1204</v>
      </c>
      <c r="B1304" t="s">
        <v>3530</v>
      </c>
      <c r="C1304" s="5" t="s">
        <v>28</v>
      </c>
      <c r="D1304" s="5">
        <v>36070</v>
      </c>
      <c r="E1304">
        <v>1112</v>
      </c>
      <c r="F1304" s="5">
        <v>44344</v>
      </c>
      <c r="G1304" s="2">
        <v>68</v>
      </c>
      <c r="H1304" s="2" t="str">
        <f t="shared" si="128"/>
        <v>Tom DODD1500m</v>
      </c>
      <c r="I1304" s="2">
        <f t="shared" si="129"/>
        <v>1112</v>
      </c>
      <c r="J1304" s="136" cm="1">
        <f t="array" ref="J1304">MAX(IF($H$3:$H$4000=$H1304,$I$3:$I$4000))</f>
        <v>1112</v>
      </c>
      <c r="K1304" s="2" t="str">
        <v>IND</v>
      </c>
      <c r="L1304" t="str">
        <v>Eldhose PAUL</v>
      </c>
      <c r="M1304" s="94" t="str">
        <v>triple-jump</v>
      </c>
      <c r="N1304" s="94">
        <v>35376</v>
      </c>
      <c r="O1304" s="94" t="str">
        <f t="shared" si="130"/>
        <v>Eldhose PAULtriple-jump</v>
      </c>
      <c r="P1304" s="2">
        <f t="shared" si="131"/>
        <v>1159</v>
      </c>
      <c r="Q1304" s="79">
        <f t="shared" si="132"/>
        <v>4</v>
      </c>
      <c r="R1304" s="79" t="str">
        <f t="shared" si="133"/>
        <v/>
      </c>
    </row>
    <row r="1305" spans="1:18" x14ac:dyDescent="0.2">
      <c r="A1305" t="s">
        <v>1204</v>
      </c>
      <c r="B1305" t="s">
        <v>3578</v>
      </c>
      <c r="C1305" s="5" t="s">
        <v>34</v>
      </c>
      <c r="D1305" s="6">
        <v>34404</v>
      </c>
      <c r="E1305">
        <v>1094</v>
      </c>
      <c r="F1305" s="5">
        <v>44344</v>
      </c>
      <c r="G1305" s="2">
        <v>40</v>
      </c>
      <c r="H1305" s="2" t="str">
        <f t="shared" si="128"/>
        <v>Adam VISOKAY3000msc</v>
      </c>
      <c r="I1305" s="2">
        <f t="shared" si="129"/>
        <v>1094</v>
      </c>
      <c r="J1305" s="136" cm="1">
        <f t="array" ref="J1305">MAX(IF($H$3:$H$4000=$H1305,$I$3:$I$4000))</f>
        <v>1094</v>
      </c>
      <c r="K1305" s="2" t="str">
        <v>IND</v>
      </c>
      <c r="L1305" t="str">
        <v>Abdulla Aboobacker NARANGOLINTEVIDA</v>
      </c>
      <c r="M1305" s="94" t="str">
        <v>triple-jump</v>
      </c>
      <c r="N1305" s="94">
        <v>35081</v>
      </c>
      <c r="O1305" s="94" t="str">
        <f t="shared" si="130"/>
        <v>Abdulla Aboobacker NARANGOLINTEVIDAtriple-jump</v>
      </c>
      <c r="P1305" s="2">
        <f t="shared" si="131"/>
        <v>1150</v>
      </c>
      <c r="Q1305" s="79">
        <f t="shared" si="132"/>
        <v>6</v>
      </c>
      <c r="R1305" s="79" t="str">
        <f t="shared" si="133"/>
        <v/>
      </c>
    </row>
    <row r="1306" spans="1:18" x14ac:dyDescent="0.2">
      <c r="A1306" t="s">
        <v>1204</v>
      </c>
      <c r="B1306" t="s">
        <v>3603</v>
      </c>
      <c r="C1306" s="6" t="s">
        <v>34</v>
      </c>
      <c r="D1306" s="5">
        <v>35418</v>
      </c>
      <c r="E1306">
        <v>1036</v>
      </c>
      <c r="F1306" s="5">
        <v>44344</v>
      </c>
      <c r="G1306" s="2">
        <v>70</v>
      </c>
      <c r="H1306" s="2" t="str">
        <f t="shared" si="128"/>
        <v>Aidan THOMPSON3000msc</v>
      </c>
      <c r="I1306" s="2">
        <f t="shared" si="129"/>
        <v>1036</v>
      </c>
      <c r="J1306" s="136" cm="1">
        <f t="array" ref="J1306">MAX(IF($H$3:$H$4000=$H1306,$I$3:$I$4000))</f>
        <v>1036</v>
      </c>
      <c r="K1306" s="2" t="str">
        <v>IND</v>
      </c>
      <c r="L1306" t="str">
        <v>Gailey Venister DEVASAHAYAM</v>
      </c>
      <c r="M1306" s="94" t="str">
        <v>triple-jump</v>
      </c>
      <c r="N1306" s="94">
        <v>36556</v>
      </c>
      <c r="O1306" s="94" t="str">
        <f t="shared" si="130"/>
        <v>Gailey Venister DEVASAHAYAMtriple-jump</v>
      </c>
      <c r="P1306" s="2">
        <f t="shared" si="131"/>
        <v>1080</v>
      </c>
      <c r="Q1306" s="79">
        <f t="shared" si="132"/>
        <v>30</v>
      </c>
      <c r="R1306" s="79" t="str">
        <f t="shared" si="133"/>
        <v/>
      </c>
    </row>
    <row r="1307" spans="1:18" x14ac:dyDescent="0.2">
      <c r="A1307" t="s">
        <v>1204</v>
      </c>
      <c r="B1307" t="s">
        <v>3543</v>
      </c>
      <c r="C1307" s="5" t="s">
        <v>28</v>
      </c>
      <c r="D1307" s="5">
        <v>37379</v>
      </c>
      <c r="E1307">
        <v>1095</v>
      </c>
      <c r="F1307" s="5">
        <v>44343</v>
      </c>
      <c r="G1307" s="2">
        <v>90</v>
      </c>
      <c r="H1307" s="2" t="str">
        <f t="shared" si="128"/>
        <v>Henry MCLUCKIE1500m</v>
      </c>
      <c r="I1307" s="2">
        <f t="shared" si="129"/>
        <v>1095</v>
      </c>
      <c r="J1307" s="136" cm="1">
        <f t="array" ref="J1307">MAX(IF($H$3:$H$4000=$H1307,$I$3:$I$4000))</f>
        <v>1095</v>
      </c>
      <c r="K1307" s="2" t="str">
        <v>IND</v>
      </c>
      <c r="L1307" t="str">
        <v>Mohammed Salahuddin SHARFUDEEN NIZAMUDDIN</v>
      </c>
      <c r="M1307" s="94" t="str">
        <v>triple-jump</v>
      </c>
      <c r="N1307" s="94">
        <v>34417</v>
      </c>
      <c r="O1307" s="94" t="str">
        <f t="shared" si="130"/>
        <v>Mohammed Salahuddin SHARFUDEEN NIZAMUDDINtriple-jump</v>
      </c>
      <c r="P1307" s="2">
        <f t="shared" si="131"/>
        <v>1068</v>
      </c>
      <c r="Q1307" s="79">
        <f t="shared" si="132"/>
        <v>37</v>
      </c>
      <c r="R1307" s="79" t="str">
        <f t="shared" si="133"/>
        <v/>
      </c>
    </row>
    <row r="1308" spans="1:18" x14ac:dyDescent="0.2">
      <c r="A1308" t="s">
        <v>1204</v>
      </c>
      <c r="B1308" t="s">
        <v>3585</v>
      </c>
      <c r="C1308" t="s">
        <v>34</v>
      </c>
      <c r="D1308" s="5">
        <v>34993</v>
      </c>
      <c r="E1308">
        <v>1081</v>
      </c>
      <c r="F1308" s="5">
        <v>44343</v>
      </c>
      <c r="G1308" s="2">
        <v>48</v>
      </c>
      <c r="H1308" s="2" t="str">
        <f t="shared" si="128"/>
        <v>Daniel JARVIS3000msc</v>
      </c>
      <c r="I1308" s="2">
        <f t="shared" si="129"/>
        <v>1081</v>
      </c>
      <c r="J1308" s="136" cm="1">
        <f t="array" ref="J1308">MAX(IF($H$3:$H$4000=$H1308,$I$3:$I$4000))</f>
        <v>1081</v>
      </c>
      <c r="K1308" s="2" t="str">
        <v>IND</v>
      </c>
      <c r="L1308" t="str">
        <v>C.D.Akhil KUMAR</v>
      </c>
      <c r="M1308" s="94" t="str">
        <v>triple-jump</v>
      </c>
      <c r="N1308" s="94">
        <v>37068</v>
      </c>
      <c r="O1308" s="94" t="str">
        <f t="shared" si="130"/>
        <v>C.D.Akhil KUMARtriple-jump</v>
      </c>
      <c r="P1308" s="2">
        <f t="shared" si="131"/>
        <v>1040</v>
      </c>
      <c r="Q1308" s="79">
        <f t="shared" si="132"/>
        <v>70</v>
      </c>
      <c r="R1308" s="79" t="str">
        <f t="shared" si="133"/>
        <v/>
      </c>
    </row>
    <row r="1309" spans="1:18" x14ac:dyDescent="0.2">
      <c r="A1309" t="s">
        <v>1204</v>
      </c>
      <c r="B1309" t="s">
        <v>3093</v>
      </c>
      <c r="C1309" t="s">
        <v>40</v>
      </c>
      <c r="D1309" s="5">
        <v>34673</v>
      </c>
      <c r="E1309">
        <v>1120</v>
      </c>
      <c r="F1309" s="5">
        <v>44343</v>
      </c>
      <c r="G1309" s="2">
        <v>10</v>
      </c>
      <c r="H1309" s="2" t="str">
        <f t="shared" si="128"/>
        <v>Nicholas PERCYdiscus-throw</v>
      </c>
      <c r="I1309" s="2">
        <f t="shared" si="129"/>
        <v>1120</v>
      </c>
      <c r="J1309" s="136" cm="1">
        <f t="array" ref="J1309">MAX(IF($H$3:$H$4000=$H1309,$I$3:$I$4000))</f>
        <v>1120</v>
      </c>
      <c r="K1309" s="2" t="str">
        <v>IND</v>
      </c>
      <c r="L1309" t="str">
        <v>Arpinder SINGH</v>
      </c>
      <c r="M1309" s="94" t="str">
        <v>triple-jump</v>
      </c>
      <c r="N1309" s="94">
        <v>33968</v>
      </c>
      <c r="O1309" s="94" t="str">
        <f t="shared" si="130"/>
        <v>Arpinder SINGHtriple-jump</v>
      </c>
      <c r="P1309" s="2">
        <f t="shared" si="131"/>
        <v>1049</v>
      </c>
      <c r="Q1309" s="79">
        <f t="shared" si="132"/>
        <v>56</v>
      </c>
      <c r="R1309" s="79" t="str">
        <f t="shared" si="133"/>
        <v/>
      </c>
    </row>
    <row r="1310" spans="1:18" x14ac:dyDescent="0.2">
      <c r="A1310" t="s">
        <v>1204</v>
      </c>
      <c r="B1310" t="s">
        <v>4214</v>
      </c>
      <c r="C1310" s="5" t="s">
        <v>42</v>
      </c>
      <c r="D1310" s="5">
        <v>36701</v>
      </c>
      <c r="E1310">
        <v>984</v>
      </c>
      <c r="F1310" s="5">
        <v>44342</v>
      </c>
      <c r="G1310" s="2">
        <v>32</v>
      </c>
      <c r="H1310" s="2" t="str">
        <f t="shared" si="128"/>
        <v>Bayley CAMPBELLhammer-throw</v>
      </c>
      <c r="I1310" s="2">
        <f t="shared" si="129"/>
        <v>984</v>
      </c>
      <c r="J1310" s="136" cm="1">
        <f t="array" ref="J1310">MAX(IF($H$3:$H$4000=$H1310,$I$3:$I$4000))</f>
        <v>1003</v>
      </c>
      <c r="K1310" s="2" t="str">
        <v>IND</v>
      </c>
      <c r="L1310" t="str">
        <v>S. ROBINSON</v>
      </c>
      <c r="M1310" s="94" t="str">
        <v>triple-jump</v>
      </c>
      <c r="N1310" s="94">
        <v>36953</v>
      </c>
      <c r="O1310" s="94" t="str">
        <f t="shared" si="130"/>
        <v>S. ROBINSONtriple-jump</v>
      </c>
      <c r="P1310" s="2">
        <f t="shared" si="131"/>
        <v>1007</v>
      </c>
      <c r="Q1310" s="79">
        <f t="shared" si="132"/>
        <v>108</v>
      </c>
      <c r="R1310" s="79" t="str">
        <f t="shared" si="133"/>
        <v/>
      </c>
    </row>
    <row r="1311" spans="1:18" x14ac:dyDescent="0.2">
      <c r="A1311" t="s">
        <v>1204</v>
      </c>
      <c r="B1311" t="s">
        <v>3689</v>
      </c>
      <c r="C1311" s="6" t="s">
        <v>29</v>
      </c>
      <c r="D1311" s="6">
        <v>35094</v>
      </c>
      <c r="E1311">
        <v>1082</v>
      </c>
      <c r="F1311" s="5">
        <v>44339</v>
      </c>
      <c r="G1311" s="2">
        <v>98</v>
      </c>
      <c r="H1311" s="2" t="str">
        <f t="shared" si="128"/>
        <v>Jack ROWE5000m</v>
      </c>
      <c r="I1311" s="2">
        <f t="shared" si="129"/>
        <v>1082</v>
      </c>
      <c r="J1311" s="136" cm="1">
        <f t="array" ref="J1311">MAX(IF($H$3:$H$4000=$H1311,$I$3:$I$4000))</f>
        <v>1082</v>
      </c>
      <c r="K1311" s="2" t="str">
        <v>IND</v>
      </c>
      <c r="L1311" t="str">
        <v>CR AUSHAL</v>
      </c>
      <c r="M1311" s="94" t="str">
        <v>triple-jump</v>
      </c>
      <c r="N1311" s="94">
        <v>36424</v>
      </c>
      <c r="O1311" s="94" t="str">
        <f t="shared" si="130"/>
        <v>CR AUSHALtriple-jump</v>
      </c>
      <c r="P1311" s="2">
        <f t="shared" si="131"/>
        <v>948</v>
      </c>
      <c r="Q1311" s="79">
        <f t="shared" si="132"/>
        <v>127</v>
      </c>
      <c r="R1311" s="79" t="str">
        <f t="shared" si="133"/>
        <v/>
      </c>
    </row>
    <row r="1312" spans="1:18" x14ac:dyDescent="0.2">
      <c r="A1312" t="s">
        <v>1204</v>
      </c>
      <c r="B1312" t="s">
        <v>3969</v>
      </c>
      <c r="C1312" s="5" t="s">
        <v>38</v>
      </c>
      <c r="D1312" s="5">
        <v>32409</v>
      </c>
      <c r="E1312">
        <v>1066</v>
      </c>
      <c r="F1312" s="5">
        <v>44339</v>
      </c>
      <c r="G1312" s="2">
        <v>33</v>
      </c>
      <c r="H1312" s="2" t="str">
        <f t="shared" si="128"/>
        <v>Julian REIDtriple-jump</v>
      </c>
      <c r="I1312" s="2">
        <f t="shared" si="129"/>
        <v>1066</v>
      </c>
      <c r="J1312" s="136" cm="1">
        <f t="array" ref="J1312">MAX(IF($H$3:$H$4000=$H1312,$I$3:$I$4000))</f>
        <v>1066</v>
      </c>
      <c r="K1312" s="2" t="str">
        <v>IND</v>
      </c>
      <c r="L1312" t="str">
        <v>Sachin SUHAG</v>
      </c>
      <c r="M1312" s="94" t="str">
        <v>discus-throw</v>
      </c>
      <c r="N1312" s="94">
        <v>35380</v>
      </c>
      <c r="O1312" s="94" t="str">
        <f t="shared" si="130"/>
        <v>Sachin SUHAGdiscus-throw</v>
      </c>
      <c r="P1312" s="2">
        <f t="shared" si="131"/>
        <v>862</v>
      </c>
      <c r="Q1312" s="79">
        <f t="shared" si="132"/>
        <v>136</v>
      </c>
      <c r="R1312" s="79" t="str">
        <f t="shared" si="133"/>
        <v/>
      </c>
    </row>
    <row r="1313" spans="1:18" x14ac:dyDescent="0.2">
      <c r="A1313" t="s">
        <v>1204</v>
      </c>
      <c r="B1313" t="s">
        <v>4459</v>
      </c>
      <c r="C1313" t="s">
        <v>35</v>
      </c>
      <c r="D1313" s="5">
        <v>35413</v>
      </c>
      <c r="E1313">
        <v>1135</v>
      </c>
      <c r="F1313" s="5">
        <v>44339</v>
      </c>
      <c r="G1313" s="2">
        <v>12</v>
      </c>
      <c r="H1313" s="2" t="str">
        <f t="shared" si="128"/>
        <v>William GRIMSEYhigh-jump</v>
      </c>
      <c r="I1313" s="2">
        <f t="shared" si="129"/>
        <v>1135</v>
      </c>
      <c r="J1313" s="136" cm="1">
        <f t="array" ref="J1313">MAX(IF($H$3:$H$4000=$H1313,$I$3:$I$4000))</f>
        <v>1135</v>
      </c>
      <c r="K1313" s="2" t="str">
        <v>IND</v>
      </c>
      <c r="L1313" t="str">
        <v>Amlan BORGOHAIN</v>
      </c>
      <c r="M1313" s="94" t="str">
        <v>200m</v>
      </c>
      <c r="N1313" s="94">
        <v>35910</v>
      </c>
      <c r="O1313" s="94" t="str">
        <f t="shared" si="130"/>
        <v>Amlan BORGOHAIN200m</v>
      </c>
      <c r="P1313" s="2">
        <f t="shared" si="131"/>
        <v>1105</v>
      </c>
      <c r="Q1313" s="79">
        <f t="shared" si="132"/>
        <v>80</v>
      </c>
      <c r="R1313" s="79" t="str">
        <f t="shared" si="133"/>
        <v/>
      </c>
    </row>
    <row r="1314" spans="1:18" x14ac:dyDescent="0.2">
      <c r="A1314" t="s">
        <v>1204</v>
      </c>
      <c r="B1314" t="s">
        <v>4466</v>
      </c>
      <c r="C1314" t="s">
        <v>35</v>
      </c>
      <c r="D1314" s="5">
        <v>33271</v>
      </c>
      <c r="E1314">
        <v>1108</v>
      </c>
      <c r="F1314" s="5">
        <v>44339</v>
      </c>
      <c r="G1314" s="2">
        <v>24</v>
      </c>
      <c r="H1314" s="2" t="str">
        <f t="shared" si="128"/>
        <v>Chris BAKERhigh-jump</v>
      </c>
      <c r="I1314" s="2">
        <f t="shared" si="129"/>
        <v>1108</v>
      </c>
      <c r="J1314" s="136" cm="1">
        <f t="array" ref="J1314">MAX(IF($H$3:$H$4000=$H1314,$I$3:$I$4000))</f>
        <v>1108</v>
      </c>
      <c r="K1314" s="2" t="str">
        <v>IND</v>
      </c>
      <c r="L1314" t="str">
        <v>Amoj JACOB</v>
      </c>
      <c r="M1314" s="94" t="str">
        <v>400m</v>
      </c>
      <c r="N1314" s="94">
        <v>35917</v>
      </c>
      <c r="O1314" s="94" t="str">
        <f t="shared" si="130"/>
        <v>Amoj JACOB400m</v>
      </c>
      <c r="P1314" s="2">
        <f t="shared" si="131"/>
        <v>1133</v>
      </c>
      <c r="Q1314" s="79">
        <f t="shared" si="132"/>
        <v>35</v>
      </c>
      <c r="R1314" s="79" t="str">
        <f t="shared" si="133"/>
        <v/>
      </c>
    </row>
    <row r="1315" spans="1:18" x14ac:dyDescent="0.2">
      <c r="A1315" t="s">
        <v>1204</v>
      </c>
      <c r="B1315" t="s">
        <v>4495</v>
      </c>
      <c r="C1315" s="5" t="s">
        <v>35</v>
      </c>
      <c r="D1315" s="5">
        <v>36932</v>
      </c>
      <c r="E1315">
        <v>1028</v>
      </c>
      <c r="F1315" s="5">
        <v>44339</v>
      </c>
      <c r="G1315" s="2">
        <v>60</v>
      </c>
      <c r="H1315" s="2" t="str">
        <f t="shared" si="128"/>
        <v>Kelechi AGUOCHAhigh-jump</v>
      </c>
      <c r="I1315" s="2">
        <f t="shared" si="129"/>
        <v>1028</v>
      </c>
      <c r="J1315" s="136" cm="1">
        <f t="array" ref="J1315">MAX(IF($H$3:$H$4000=$H1315,$I$3:$I$4000))</f>
        <v>1028</v>
      </c>
      <c r="K1315" s="2" t="str">
        <v>IND</v>
      </c>
      <c r="L1315" t="str">
        <v>Noah Nirmal TOM</v>
      </c>
      <c r="M1315" s="94" t="str">
        <v>400m</v>
      </c>
      <c r="N1315" s="94">
        <v>34651</v>
      </c>
      <c r="O1315" s="94" t="str">
        <f t="shared" si="130"/>
        <v>Noah Nirmal TOM400m</v>
      </c>
      <c r="P1315" s="2">
        <f t="shared" si="131"/>
        <v>1106</v>
      </c>
      <c r="Q1315" s="79">
        <f t="shared" si="132"/>
        <v>73</v>
      </c>
      <c r="R1315" s="79" t="str">
        <f t="shared" si="133"/>
        <v/>
      </c>
    </row>
    <row r="1316" spans="1:18" x14ac:dyDescent="0.2">
      <c r="A1316" t="s">
        <v>1204</v>
      </c>
      <c r="B1316" t="s">
        <v>3065</v>
      </c>
      <c r="C1316" s="5" t="s">
        <v>36</v>
      </c>
      <c r="D1316" s="5">
        <v>35720</v>
      </c>
      <c r="E1316">
        <v>1034</v>
      </c>
      <c r="F1316" s="5">
        <v>44339</v>
      </c>
      <c r="G1316" s="2">
        <v>19</v>
      </c>
      <c r="H1316" s="2" t="str">
        <f t="shared" si="128"/>
        <v>George HEPPINSTALLpole-vault</v>
      </c>
      <c r="I1316" s="2">
        <f t="shared" si="129"/>
        <v>1034</v>
      </c>
      <c r="J1316" s="136" cm="1">
        <f t="array" ref="J1316">MAX(IF($H$3:$H$4000=$H1316,$I$3:$I$4000))</f>
        <v>1034</v>
      </c>
      <c r="K1316" s="2" t="str">
        <v>IND</v>
      </c>
      <c r="L1316" t="str">
        <v>Shashi Bhushan SINGH</v>
      </c>
      <c r="M1316" s="94" t="str">
        <v>1500m</v>
      </c>
      <c r="N1316" s="94">
        <v>35074</v>
      </c>
      <c r="O1316" s="94" t="str">
        <f t="shared" si="130"/>
        <v>Shashi Bhushan SINGH1500m</v>
      </c>
      <c r="P1316" s="2">
        <f t="shared" si="131"/>
        <v>1058</v>
      </c>
      <c r="Q1316" s="79">
        <f t="shared" si="132"/>
        <v>122</v>
      </c>
      <c r="R1316" s="79" t="str">
        <f t="shared" si="133"/>
        <v/>
      </c>
    </row>
    <row r="1317" spans="1:18" x14ac:dyDescent="0.2">
      <c r="A1317" t="s">
        <v>1204</v>
      </c>
      <c r="B1317" t="s">
        <v>4153</v>
      </c>
      <c r="C1317" s="5" t="s">
        <v>39</v>
      </c>
      <c r="D1317" s="5">
        <v>34437</v>
      </c>
      <c r="E1317">
        <v>1007</v>
      </c>
      <c r="F1317" s="5">
        <v>44339</v>
      </c>
      <c r="G1317" s="2">
        <v>32</v>
      </c>
      <c r="H1317" s="2" t="str">
        <f t="shared" si="128"/>
        <v>Youcef ZATATshot-put</v>
      </c>
      <c r="I1317" s="2">
        <f t="shared" si="129"/>
        <v>1007</v>
      </c>
      <c r="J1317" s="136" cm="1">
        <f t="array" ref="J1317">MAX(IF($H$3:$H$4000=$H1317,$I$3:$I$4000))</f>
        <v>1007</v>
      </c>
      <c r="K1317" s="2" t="str">
        <v>IND</v>
      </c>
      <c r="L1317" t="str">
        <v>Aman CHOUDHARY</v>
      </c>
      <c r="M1317" s="94" t="str">
        <v>1500m</v>
      </c>
      <c r="N1317" s="94">
        <v>35396</v>
      </c>
      <c r="O1317" s="94" t="str">
        <f t="shared" si="130"/>
        <v>Aman CHOUDHARY1500m</v>
      </c>
      <c r="P1317" s="2">
        <f t="shared" si="131"/>
        <v>1012</v>
      </c>
      <c r="Q1317" s="79">
        <f t="shared" si="132"/>
        <v>177</v>
      </c>
      <c r="R1317" s="79" t="str">
        <f t="shared" si="133"/>
        <v/>
      </c>
    </row>
    <row r="1318" spans="1:18" x14ac:dyDescent="0.2">
      <c r="A1318" t="s">
        <v>1204</v>
      </c>
      <c r="B1318" t="s">
        <v>4174</v>
      </c>
      <c r="C1318" s="6" t="s">
        <v>39</v>
      </c>
      <c r="D1318" s="5">
        <v>35626</v>
      </c>
      <c r="E1318">
        <v>947</v>
      </c>
      <c r="F1318" s="5">
        <v>44339</v>
      </c>
      <c r="G1318" s="2">
        <v>66</v>
      </c>
      <c r="H1318" s="2" t="str">
        <f t="shared" si="128"/>
        <v>Daniel CORKshot-put</v>
      </c>
      <c r="I1318" s="2">
        <f t="shared" si="129"/>
        <v>947</v>
      </c>
      <c r="J1318" s="136" cm="1">
        <f t="array" ref="J1318">MAX(IF($H$3:$H$4000=$H1318,$I$3:$I$4000))</f>
        <v>947</v>
      </c>
      <c r="K1318" s="2" t="str">
        <v>IND</v>
      </c>
      <c r="L1318" t="str">
        <v>Abhinandh SUNDARESAN</v>
      </c>
      <c r="M1318" s="94" t="str">
        <v>1500m</v>
      </c>
      <c r="N1318" s="94">
        <v>36392</v>
      </c>
      <c r="O1318" s="94" t="str">
        <f t="shared" si="130"/>
        <v>Abhinandh SUNDARESAN1500m</v>
      </c>
      <c r="P1318" s="2">
        <f t="shared" si="131"/>
        <v>1012</v>
      </c>
      <c r="Q1318" s="79">
        <f t="shared" si="132"/>
        <v>177</v>
      </c>
      <c r="R1318" s="79" t="str">
        <f t="shared" si="133"/>
        <v/>
      </c>
    </row>
    <row r="1319" spans="1:18" x14ac:dyDescent="0.2">
      <c r="A1319" t="s">
        <v>1204</v>
      </c>
      <c r="B1319" t="s">
        <v>4291</v>
      </c>
      <c r="C1319" s="5" t="s">
        <v>41</v>
      </c>
      <c r="D1319" s="5">
        <v>33851</v>
      </c>
      <c r="E1319">
        <v>1001</v>
      </c>
      <c r="F1319" s="5">
        <v>44339</v>
      </c>
      <c r="G1319" s="2">
        <v>50</v>
      </c>
      <c r="H1319" s="2" t="str">
        <f t="shared" si="128"/>
        <v>Joe DUNDERDALEjavelin-throw</v>
      </c>
      <c r="I1319" s="2">
        <f t="shared" si="129"/>
        <v>1001</v>
      </c>
      <c r="J1319" s="136" cm="1">
        <f t="array" ref="J1319">MAX(IF($H$3:$H$4000=$H1319,$I$3:$I$4000))</f>
        <v>1001</v>
      </c>
      <c r="K1319" s="2" t="str">
        <v>IND</v>
      </c>
      <c r="L1319" t="str">
        <v>Abhishek PAL</v>
      </c>
      <c r="M1319" s="94" t="str">
        <v>5000m</v>
      </c>
      <c r="N1319" s="94">
        <v>35626</v>
      </c>
      <c r="O1319" s="94" t="str">
        <f t="shared" si="130"/>
        <v>Abhishek PAL5000m</v>
      </c>
      <c r="P1319" s="2">
        <f t="shared" si="131"/>
        <v>1012</v>
      </c>
      <c r="Q1319" s="79">
        <f t="shared" si="132"/>
        <v>142</v>
      </c>
      <c r="R1319" s="79" t="str">
        <f t="shared" si="133"/>
        <v/>
      </c>
    </row>
    <row r="1320" spans="1:18" x14ac:dyDescent="0.2">
      <c r="A1320" t="s">
        <v>1204</v>
      </c>
      <c r="B1320" t="s">
        <v>3377</v>
      </c>
      <c r="C1320" s="5" t="s">
        <v>25</v>
      </c>
      <c r="D1320" s="5">
        <v>34326</v>
      </c>
      <c r="E1320">
        <v>1093</v>
      </c>
      <c r="F1320" s="5">
        <v>44338</v>
      </c>
      <c r="G1320" s="2">
        <v>93</v>
      </c>
      <c r="H1320" s="2" t="str">
        <f t="shared" si="128"/>
        <v>Delano WILLIAMS200m</v>
      </c>
      <c r="I1320" s="2">
        <f t="shared" si="129"/>
        <v>1093</v>
      </c>
      <c r="J1320" s="136" cm="1">
        <f t="array" ref="J1320">MAX(IF($H$3:$H$4000=$H1320,$I$3:$I$4000))</f>
        <v>1093</v>
      </c>
      <c r="K1320" s="2" t="str">
        <v>IND</v>
      </c>
      <c r="L1320" t="str">
        <v>Manjeet KUMAR</v>
      </c>
      <c r="M1320" s="94" t="str">
        <v>400mh</v>
      </c>
      <c r="N1320" s="94">
        <v>0</v>
      </c>
      <c r="O1320" s="94" t="str">
        <f t="shared" si="130"/>
        <v>Manjeet KUMAR400mh</v>
      </c>
      <c r="P1320" s="2">
        <f t="shared" si="131"/>
        <v>948</v>
      </c>
      <c r="Q1320" s="79">
        <f t="shared" si="132"/>
        <v>155</v>
      </c>
      <c r="R1320" s="79" t="str">
        <f t="shared" si="133"/>
        <v/>
      </c>
    </row>
    <row r="1321" spans="1:18" x14ac:dyDescent="0.2">
      <c r="A1321" t="s">
        <v>1204</v>
      </c>
      <c r="B1321" t="s">
        <v>3467</v>
      </c>
      <c r="C1321" s="5" t="s">
        <v>27</v>
      </c>
      <c r="D1321" s="5">
        <v>36543</v>
      </c>
      <c r="E1321">
        <v>1128</v>
      </c>
      <c r="F1321" s="5">
        <v>44337</v>
      </c>
      <c r="G1321" s="2">
        <v>52</v>
      </c>
      <c r="H1321" s="2" t="str">
        <f t="shared" si="128"/>
        <v>Alex BOTTERILL800m</v>
      </c>
      <c r="I1321" s="2">
        <f t="shared" si="129"/>
        <v>1128</v>
      </c>
      <c r="J1321" s="136" cm="1">
        <f t="array" ref="J1321">MAX(IF($H$3:$H$4000=$H1321,$I$3:$I$4000))</f>
        <v>1128</v>
      </c>
      <c r="K1321" s="2" t="str">
        <v>IND</v>
      </c>
      <c r="L1321" t="str">
        <v>Jeswin Aldrin JOHNSON</v>
      </c>
      <c r="M1321" s="94" t="str">
        <v>long-jump</v>
      </c>
      <c r="N1321" s="94">
        <v>37249</v>
      </c>
      <c r="O1321" s="94" t="str">
        <f t="shared" si="130"/>
        <v>Jeswin Aldrin JOHNSONlong-jump</v>
      </c>
      <c r="P1321" s="2">
        <f t="shared" si="131"/>
        <v>1184</v>
      </c>
      <c r="Q1321" s="79">
        <f t="shared" si="132"/>
        <v>6</v>
      </c>
      <c r="R1321" s="79" t="str">
        <f t="shared" si="133"/>
        <v/>
      </c>
    </row>
    <row r="1322" spans="1:18" x14ac:dyDescent="0.2">
      <c r="A1322" t="s">
        <v>1204</v>
      </c>
      <c r="B1322" t="s">
        <v>3435</v>
      </c>
      <c r="C1322" s="5" t="s">
        <v>27</v>
      </c>
      <c r="D1322" s="5">
        <v>37396</v>
      </c>
      <c r="E1322">
        <v>1200</v>
      </c>
      <c r="F1322" s="5">
        <v>44335</v>
      </c>
      <c r="G1322" s="2">
        <v>13</v>
      </c>
      <c r="H1322" s="2" t="str">
        <f t="shared" si="128"/>
        <v>Max BURGIN800m</v>
      </c>
      <c r="I1322" s="2">
        <f t="shared" si="129"/>
        <v>1200</v>
      </c>
      <c r="J1322" s="136" cm="1">
        <f t="array" ref="J1322">MAX(IF($H$3:$H$4000=$H1322,$I$3:$I$4000))</f>
        <v>1200</v>
      </c>
      <c r="K1322" s="2" t="str">
        <v>IND</v>
      </c>
      <c r="L1322" t="str">
        <v>Muhammed Anees YAHIYA</v>
      </c>
      <c r="M1322" s="94" t="str">
        <v>long-jump</v>
      </c>
      <c r="N1322" s="94">
        <v>35036</v>
      </c>
      <c r="O1322" s="94" t="str">
        <f t="shared" si="130"/>
        <v>Muhammed Anees YAHIYAlong-jump</v>
      </c>
      <c r="P1322" s="2">
        <f t="shared" si="131"/>
        <v>1138</v>
      </c>
      <c r="Q1322" s="79">
        <f t="shared" si="132"/>
        <v>22</v>
      </c>
      <c r="R1322" s="79" t="str">
        <f t="shared" si="133"/>
        <v/>
      </c>
    </row>
    <row r="1323" spans="1:18" x14ac:dyDescent="0.2">
      <c r="A1323" t="s">
        <v>1204</v>
      </c>
      <c r="B1323" t="s">
        <v>3557</v>
      </c>
      <c r="C1323" s="6" t="s">
        <v>34</v>
      </c>
      <c r="D1323" s="5">
        <v>32801</v>
      </c>
      <c r="E1323">
        <v>1166</v>
      </c>
      <c r="F1323" s="5">
        <v>44335</v>
      </c>
      <c r="G1323" s="2">
        <v>9</v>
      </c>
      <c r="H1323" s="2" t="str">
        <f t="shared" si="128"/>
        <v>Phil NORMAN3000msc</v>
      </c>
      <c r="I1323" s="2">
        <f t="shared" si="129"/>
        <v>1166</v>
      </c>
      <c r="J1323" s="136" cm="1">
        <f t="array" ref="J1323">MAX(IF($H$3:$H$4000=$H1323,$I$3:$I$4000))</f>
        <v>1166</v>
      </c>
      <c r="K1323" s="2" t="str">
        <v>IND</v>
      </c>
      <c r="L1323" t="str">
        <v>Praveen CHITHRAVEL</v>
      </c>
      <c r="M1323" s="94" t="str">
        <v>long-jump</v>
      </c>
      <c r="N1323" s="94">
        <v>37047</v>
      </c>
      <c r="O1323" s="94" t="str">
        <f t="shared" si="130"/>
        <v>Praveen CHITHRAVELlong-jump</v>
      </c>
      <c r="P1323" s="2">
        <f t="shared" si="131"/>
        <v>1047</v>
      </c>
      <c r="Q1323" s="79">
        <f t="shared" si="132"/>
        <v>100</v>
      </c>
      <c r="R1323" s="79" t="str">
        <f t="shared" si="133"/>
        <v/>
      </c>
    </row>
    <row r="1324" spans="1:18" x14ac:dyDescent="0.2">
      <c r="A1324" t="s">
        <v>1204</v>
      </c>
      <c r="B1324" t="s">
        <v>3548</v>
      </c>
      <c r="C1324" t="s">
        <v>28</v>
      </c>
      <c r="D1324" s="5">
        <v>35313</v>
      </c>
      <c r="E1324">
        <v>1091</v>
      </c>
      <c r="F1324" s="5">
        <v>44332</v>
      </c>
      <c r="G1324" s="2">
        <v>98</v>
      </c>
      <c r="H1324" s="2" t="str">
        <f t="shared" si="128"/>
        <v>Patrick DEVER1500m</v>
      </c>
      <c r="I1324" s="2">
        <f t="shared" si="129"/>
        <v>1091</v>
      </c>
      <c r="J1324" s="136" cm="1">
        <f t="array" ref="J1324">MAX(IF($H$3:$H$4000=$H1324,$I$3:$I$4000))</f>
        <v>1091</v>
      </c>
      <c r="K1324" s="2" t="str">
        <v>IND</v>
      </c>
      <c r="L1324" t="str">
        <v>P. DAVID</v>
      </c>
      <c r="M1324" s="94" t="str">
        <v>long-jump</v>
      </c>
      <c r="N1324" s="94">
        <v>37332</v>
      </c>
      <c r="O1324" s="94" t="str">
        <f t="shared" si="130"/>
        <v>P. DAVIDlong-jump</v>
      </c>
      <c r="P1324" s="2">
        <f t="shared" si="131"/>
        <v>1029</v>
      </c>
      <c r="Q1324" s="79">
        <f t="shared" si="132"/>
        <v>117</v>
      </c>
      <c r="R1324" s="79" t="str">
        <f t="shared" si="133"/>
        <v/>
      </c>
    </row>
    <row r="1325" spans="1:18" x14ac:dyDescent="0.2">
      <c r="A1325" t="s">
        <v>1204</v>
      </c>
      <c r="B1325" t="s">
        <v>3759</v>
      </c>
      <c r="C1325" s="5" t="s">
        <v>31</v>
      </c>
      <c r="D1325" s="5">
        <v>36818</v>
      </c>
      <c r="E1325">
        <v>1132</v>
      </c>
      <c r="F1325" s="5">
        <v>44332</v>
      </c>
      <c r="G1325" s="2">
        <v>29</v>
      </c>
      <c r="H1325" s="2" t="str">
        <f t="shared" si="128"/>
        <v>Joshua ZELLER110mh</v>
      </c>
      <c r="I1325" s="2">
        <f t="shared" si="129"/>
        <v>1132</v>
      </c>
      <c r="J1325" s="136" cm="1">
        <f t="array" ref="J1325">MAX(IF($H$3:$H$4000=$H1325,$I$3:$I$4000))</f>
        <v>1174</v>
      </c>
      <c r="K1325" s="2" t="str">
        <v>IND</v>
      </c>
      <c r="L1325" t="str">
        <v>Prashant MALIK</v>
      </c>
      <c r="M1325" s="94" t="str">
        <v>discus-throw</v>
      </c>
      <c r="N1325" s="94">
        <v>33429</v>
      </c>
      <c r="O1325" s="94" t="str">
        <f t="shared" si="130"/>
        <v>Prashant MALIKdiscus-throw</v>
      </c>
      <c r="P1325" s="2">
        <f t="shared" si="131"/>
        <v>963</v>
      </c>
      <c r="Q1325" s="79">
        <f t="shared" si="132"/>
        <v>61</v>
      </c>
      <c r="R1325" s="79" t="str">
        <f t="shared" si="133"/>
        <v/>
      </c>
    </row>
    <row r="1326" spans="1:18" x14ac:dyDescent="0.2">
      <c r="A1326" t="s">
        <v>1204</v>
      </c>
      <c r="B1326" t="s">
        <v>3092</v>
      </c>
      <c r="C1326" s="5" t="s">
        <v>40</v>
      </c>
      <c r="D1326" s="5">
        <v>34459</v>
      </c>
      <c r="E1326">
        <v>1077</v>
      </c>
      <c r="F1326" s="5">
        <v>44332</v>
      </c>
      <c r="G1326" s="2">
        <v>16</v>
      </c>
      <c r="H1326" s="2" t="str">
        <f t="shared" si="128"/>
        <v>Gregory THOMPSONdiscus-throw</v>
      </c>
      <c r="I1326" s="2">
        <f t="shared" si="129"/>
        <v>1077</v>
      </c>
      <c r="J1326" s="136" cm="1">
        <f t="array" ref="J1326">MAX(IF($H$3:$H$4000=$H1326,$I$3:$I$4000))</f>
        <v>1077</v>
      </c>
      <c r="K1326" s="2" t="str">
        <v>IND</v>
      </c>
      <c r="L1326" t="str">
        <v>Lakhwinder SINGH</v>
      </c>
      <c r="M1326" s="94" t="str">
        <v>discus-throw</v>
      </c>
      <c r="N1326" s="94">
        <v>33053</v>
      </c>
      <c r="O1326" s="94" t="str">
        <f t="shared" si="130"/>
        <v>Lakhwinder SINGHdiscus-throw</v>
      </c>
      <c r="P1326" s="2">
        <f t="shared" si="131"/>
        <v>960</v>
      </c>
      <c r="Q1326" s="79">
        <f t="shared" si="132"/>
        <v>66</v>
      </c>
      <c r="R1326" s="79" t="str">
        <f t="shared" si="133"/>
        <v/>
      </c>
    </row>
    <row r="1327" spans="1:18" x14ac:dyDescent="0.2">
      <c r="A1327" t="s">
        <v>1204</v>
      </c>
      <c r="B1327" t="s">
        <v>4163</v>
      </c>
      <c r="C1327" s="5" t="s">
        <v>39</v>
      </c>
      <c r="D1327" s="5">
        <v>33725</v>
      </c>
      <c r="E1327">
        <v>967</v>
      </c>
      <c r="F1327" s="5">
        <v>44332</v>
      </c>
      <c r="G1327" s="2">
        <v>49</v>
      </c>
      <c r="H1327" s="2" t="str">
        <f t="shared" si="128"/>
        <v>Gareth WINTERshot-put</v>
      </c>
      <c r="I1327" s="2">
        <f t="shared" si="129"/>
        <v>967</v>
      </c>
      <c r="J1327" s="136" cm="1">
        <f t="array" ref="J1327">MAX(IF($H$3:$H$4000=$H1327,$I$3:$I$4000))</f>
        <v>967</v>
      </c>
      <c r="K1327" s="2" t="str">
        <v>IND</v>
      </c>
      <c r="L1327" t="str">
        <v>Amit SUKHAMAHENDER</v>
      </c>
      <c r="M1327" s="94" t="str">
        <v>discus-throw</v>
      </c>
      <c r="N1327" s="94">
        <v>0</v>
      </c>
      <c r="O1327" s="94" t="str">
        <f t="shared" si="130"/>
        <v>Amit SUKHAMAHENDERdiscus-throw</v>
      </c>
      <c r="P1327" s="2">
        <f t="shared" si="131"/>
        <v>915</v>
      </c>
      <c r="Q1327" s="79">
        <f t="shared" si="132"/>
        <v>94</v>
      </c>
      <c r="R1327" s="79" t="str">
        <f t="shared" si="133"/>
        <v/>
      </c>
    </row>
    <row r="1328" spans="1:18" x14ac:dyDescent="0.2">
      <c r="A1328" t="s">
        <v>1204</v>
      </c>
      <c r="B1328" t="s">
        <v>3512</v>
      </c>
      <c r="C1328" s="5" t="s">
        <v>28</v>
      </c>
      <c r="D1328" s="5">
        <v>34324</v>
      </c>
      <c r="E1328">
        <v>1157</v>
      </c>
      <c r="F1328" s="5">
        <v>44331</v>
      </c>
      <c r="G1328" s="2">
        <v>27</v>
      </c>
      <c r="H1328" s="2" t="str">
        <f t="shared" ref="H1328:H1346" si="134">B1328&amp;C1328</f>
        <v>Marc SCOTT1500m</v>
      </c>
      <c r="I1328" s="2">
        <f t="shared" ref="I1328:I1346" si="135">E1328</f>
        <v>1157</v>
      </c>
      <c r="J1328" s="136" cm="1">
        <f t="array" ref="J1328">MAX(IF($H$3:$H$4000=$H1328,$I$3:$I$4000))</f>
        <v>1157</v>
      </c>
      <c r="K1328" s="2" t="str">
        <v>IND</v>
      </c>
      <c r="L1328" t="str">
        <v>Manjeet SURENDER</v>
      </c>
      <c r="M1328" s="94" t="str">
        <v>discus-throw</v>
      </c>
      <c r="N1328" s="94">
        <v>0</v>
      </c>
      <c r="O1328" s="94" t="str">
        <f t="shared" si="130"/>
        <v>Manjeet SURENDERdiscus-throw</v>
      </c>
      <c r="P1328" s="2">
        <f t="shared" si="131"/>
        <v>890</v>
      </c>
      <c r="Q1328" s="79">
        <f t="shared" si="132"/>
        <v>118</v>
      </c>
      <c r="R1328" s="79" t="str">
        <f t="shared" si="133"/>
        <v/>
      </c>
    </row>
    <row r="1329" spans="1:18" x14ac:dyDescent="0.2">
      <c r="A1329" t="s">
        <v>1204</v>
      </c>
      <c r="B1329" t="s">
        <v>3569</v>
      </c>
      <c r="C1329" s="5" t="s">
        <v>34</v>
      </c>
      <c r="D1329" s="5">
        <v>34964</v>
      </c>
      <c r="E1329">
        <v>1125</v>
      </c>
      <c r="F1329" s="5">
        <v>44331</v>
      </c>
      <c r="G1329" s="2">
        <v>26</v>
      </c>
      <c r="H1329" s="2" t="str">
        <f t="shared" si="134"/>
        <v>Jamaine COLEMAN3000msc</v>
      </c>
      <c r="I1329" s="2">
        <f t="shared" si="135"/>
        <v>1125</v>
      </c>
      <c r="J1329" s="136" cm="1">
        <f t="array" ref="J1329">MAX(IF($H$3:$H$4000=$H1329,$I$3:$I$4000))</f>
        <v>1125</v>
      </c>
      <c r="K1329" s="2" t="str">
        <v>IND</v>
      </c>
      <c r="L1329" t="str">
        <v>Arvind RAMESH</v>
      </c>
      <c r="M1329" s="94" t="str">
        <v>discus-throw</v>
      </c>
      <c r="N1329" s="94">
        <v>0</v>
      </c>
      <c r="O1329" s="94" t="str">
        <f t="shared" si="130"/>
        <v>Arvind RAMESHdiscus-throw</v>
      </c>
      <c r="P1329" s="2">
        <f t="shared" si="131"/>
        <v>876</v>
      </c>
      <c r="Q1329" s="79">
        <f t="shared" si="132"/>
        <v>123</v>
      </c>
      <c r="R1329" s="79" t="str">
        <f t="shared" si="133"/>
        <v/>
      </c>
    </row>
    <row r="1330" spans="1:18" x14ac:dyDescent="0.2">
      <c r="A1330" t="s">
        <v>1204</v>
      </c>
      <c r="B1330" t="s">
        <v>3453</v>
      </c>
      <c r="C1330" s="5" t="s">
        <v>29</v>
      </c>
      <c r="D1330" s="5">
        <v>35711</v>
      </c>
      <c r="E1330">
        <v>1124</v>
      </c>
      <c r="F1330" s="5">
        <v>44331</v>
      </c>
      <c r="G1330" s="2">
        <v>51</v>
      </c>
      <c r="H1330" s="2" t="str">
        <f t="shared" si="134"/>
        <v>Josh KERR5000m</v>
      </c>
      <c r="I1330" s="2">
        <f t="shared" si="135"/>
        <v>1124</v>
      </c>
      <c r="J1330" s="136" cm="1">
        <f t="array" ref="J1330">MAX(IF($H$3:$H$4000=$H1330,$I$3:$I$4000))</f>
        <v>1124</v>
      </c>
      <c r="K1330" s="2" t="str">
        <v>IND</v>
      </c>
      <c r="L1330" t="str">
        <v>Sourabh SATMEHAR</v>
      </c>
      <c r="M1330" s="94" t="str">
        <v>discus-throw</v>
      </c>
      <c r="N1330" s="94">
        <v>0</v>
      </c>
      <c r="O1330" s="94" t="str">
        <f t="shared" si="130"/>
        <v>Sourabh SATMEHARdiscus-throw</v>
      </c>
      <c r="P1330" s="2">
        <f t="shared" si="131"/>
        <v>871</v>
      </c>
      <c r="Q1330" s="79">
        <f t="shared" si="132"/>
        <v>127</v>
      </c>
      <c r="R1330" s="79" t="str">
        <f t="shared" si="133"/>
        <v/>
      </c>
    </row>
    <row r="1331" spans="1:18" x14ac:dyDescent="0.2">
      <c r="A1331" t="s">
        <v>1204</v>
      </c>
      <c r="B1331" t="s">
        <v>4019</v>
      </c>
      <c r="C1331" s="5" t="s">
        <v>38</v>
      </c>
      <c r="D1331" s="5">
        <v>36566</v>
      </c>
      <c r="E1331">
        <v>1010</v>
      </c>
      <c r="F1331" s="5">
        <v>44331</v>
      </c>
      <c r="G1331" s="2">
        <v>96</v>
      </c>
      <c r="H1331" s="2" t="str">
        <f t="shared" si="134"/>
        <v>Aidan QUINNtriple-jump</v>
      </c>
      <c r="I1331" s="2">
        <f t="shared" si="135"/>
        <v>1010</v>
      </c>
      <c r="J1331" s="136" cm="1">
        <f t="array" ref="J1331">MAX(IF($H$3:$H$4000=$H1331,$I$3:$I$4000))</f>
        <v>1010</v>
      </c>
      <c r="K1331" s="2" t="str">
        <v>IND</v>
      </c>
      <c r="L1331" t="str">
        <v>D.P MANU</v>
      </c>
      <c r="M1331" s="94" t="str">
        <v>javelin-throw</v>
      </c>
      <c r="N1331" s="94">
        <v>36549</v>
      </c>
      <c r="O1331" s="94" t="str">
        <f t="shared" si="130"/>
        <v>D.P MANUjavelin-throw</v>
      </c>
      <c r="P1331" s="2">
        <f t="shared" si="131"/>
        <v>1136</v>
      </c>
      <c r="Q1331" s="79">
        <f t="shared" si="132"/>
        <v>6</v>
      </c>
      <c r="R1331" s="79" t="str">
        <f t="shared" si="133"/>
        <v/>
      </c>
    </row>
    <row r="1332" spans="1:18" x14ac:dyDescent="0.2">
      <c r="A1332" t="s">
        <v>1204</v>
      </c>
      <c r="B1332" t="s">
        <v>4052</v>
      </c>
      <c r="C1332" t="s">
        <v>36</v>
      </c>
      <c r="D1332" s="5">
        <v>36966</v>
      </c>
      <c r="E1332">
        <v>940</v>
      </c>
      <c r="F1332" s="5">
        <v>44331</v>
      </c>
      <c r="G1332" s="2">
        <v>62</v>
      </c>
      <c r="H1332" s="2" t="str">
        <f t="shared" si="134"/>
        <v>Oliver THORNERpole-vault</v>
      </c>
      <c r="I1332" s="2">
        <f t="shared" si="135"/>
        <v>940</v>
      </c>
      <c r="J1332" s="136" cm="1">
        <f t="array" ref="J1332">MAX(IF($H$3:$H$4000=$H1332,$I$3:$I$4000))</f>
        <v>940</v>
      </c>
      <c r="K1332" s="2" t="str">
        <v>IND</v>
      </c>
      <c r="L1332" t="str">
        <v>Uttam PATIL</v>
      </c>
      <c r="M1332" s="94" t="str">
        <v>javelin-throw</v>
      </c>
      <c r="N1332" s="94">
        <v>34639</v>
      </c>
      <c r="O1332" s="94" t="str">
        <f t="shared" si="130"/>
        <v>Uttam PATILjavelin-throw</v>
      </c>
      <c r="P1332" s="2">
        <f t="shared" si="131"/>
        <v>1049</v>
      </c>
      <c r="Q1332" s="79">
        <f t="shared" si="132"/>
        <v>29</v>
      </c>
      <c r="R1332" s="79" t="str">
        <f t="shared" si="133"/>
        <v/>
      </c>
    </row>
    <row r="1333" spans="1:18" x14ac:dyDescent="0.2">
      <c r="A1333" t="s">
        <v>1204</v>
      </c>
      <c r="B1333" t="s">
        <v>4205</v>
      </c>
      <c r="C1333" s="5" t="s">
        <v>42</v>
      </c>
      <c r="D1333" s="5">
        <v>35165</v>
      </c>
      <c r="E1333">
        <v>1047</v>
      </c>
      <c r="F1333" s="5">
        <v>44331</v>
      </c>
      <c r="G1333" s="2">
        <v>13</v>
      </c>
      <c r="H1333" s="2" t="str">
        <f t="shared" si="134"/>
        <v>Joseph ELLIShammer-throw</v>
      </c>
      <c r="I1333" s="2">
        <f t="shared" si="135"/>
        <v>1047</v>
      </c>
      <c r="J1333" s="136" cm="1">
        <f t="array" ref="J1333">MAX(IF($H$3:$H$4000=$H1333,$I$3:$I$4000))</f>
        <v>1047</v>
      </c>
      <c r="K1333" s="2" t="str">
        <v>IND</v>
      </c>
      <c r="L1333" t="str">
        <v>Vikas YADAV</v>
      </c>
      <c r="M1333" s="94" t="str">
        <v>javelin-throw</v>
      </c>
      <c r="N1333" s="94">
        <v>37247</v>
      </c>
      <c r="O1333" s="94" t="str">
        <f t="shared" si="130"/>
        <v>Vikas YADAVjavelin-throw</v>
      </c>
      <c r="P1333" s="2">
        <f t="shared" si="131"/>
        <v>1008</v>
      </c>
      <c r="Q1333" s="79">
        <f t="shared" si="132"/>
        <v>57</v>
      </c>
      <c r="R1333" s="79" t="str">
        <f t="shared" si="133"/>
        <v/>
      </c>
    </row>
    <row r="1334" spans="1:18" x14ac:dyDescent="0.2">
      <c r="A1334" t="s">
        <v>1204</v>
      </c>
      <c r="B1334" t="s">
        <v>3160</v>
      </c>
      <c r="C1334" s="5" t="s">
        <v>42</v>
      </c>
      <c r="D1334" s="5">
        <v>35137</v>
      </c>
      <c r="E1334">
        <v>1044</v>
      </c>
      <c r="F1334" s="5">
        <v>44331</v>
      </c>
      <c r="G1334" s="2">
        <v>16</v>
      </c>
      <c r="H1334" s="2" t="str">
        <f t="shared" si="134"/>
        <v>Jac PALMERhammer-throw</v>
      </c>
      <c r="I1334" s="2">
        <f t="shared" si="135"/>
        <v>1044</v>
      </c>
      <c r="J1334" s="136" cm="1">
        <f t="array" ref="J1334">MAX(IF($H$3:$H$4000=$H1334,$I$3:$I$4000))</f>
        <v>1044</v>
      </c>
      <c r="K1334" s="2" t="str">
        <v>IND</v>
      </c>
      <c r="L1334" t="str">
        <v>Ankit KUMAR</v>
      </c>
      <c r="M1334" s="94" t="str">
        <v>javelin-throw</v>
      </c>
      <c r="N1334" s="94">
        <v>0</v>
      </c>
      <c r="O1334" s="94" t="str">
        <f t="shared" si="130"/>
        <v>Ankit KUMARjavelin-throw</v>
      </c>
      <c r="P1334" s="2">
        <f t="shared" si="131"/>
        <v>966</v>
      </c>
      <c r="Q1334" s="79">
        <f t="shared" si="132"/>
        <v>82</v>
      </c>
      <c r="R1334" s="79" t="str">
        <f t="shared" si="133"/>
        <v/>
      </c>
    </row>
    <row r="1335" spans="1:18" x14ac:dyDescent="0.2">
      <c r="A1335" t="s">
        <v>1204</v>
      </c>
      <c r="B1335" t="s">
        <v>4217</v>
      </c>
      <c r="C1335" s="5" t="s">
        <v>42</v>
      </c>
      <c r="D1335" s="5">
        <v>36066</v>
      </c>
      <c r="E1335">
        <v>974</v>
      </c>
      <c r="F1335" s="5">
        <v>44330</v>
      </c>
      <c r="G1335" s="2">
        <v>37</v>
      </c>
      <c r="H1335" s="2" t="str">
        <f t="shared" si="134"/>
        <v>Edward JEANShammer-throw</v>
      </c>
      <c r="I1335" s="2">
        <f t="shared" si="135"/>
        <v>974</v>
      </c>
      <c r="J1335" s="136" cm="1">
        <f t="array" ref="J1335">MAX(IF($H$3:$H$4000=$H1335,$I$3:$I$4000))</f>
        <v>976</v>
      </c>
      <c r="K1335" s="2" t="str">
        <v>IND</v>
      </c>
      <c r="L1335" t="str">
        <v>Rahul SATBIR</v>
      </c>
      <c r="M1335" s="94" t="str">
        <v>20km-race-walking</v>
      </c>
      <c r="N1335" s="94">
        <v>0</v>
      </c>
      <c r="O1335" s="94" t="str">
        <f t="shared" si="130"/>
        <v>Rahul SATBIR20km-race-walking</v>
      </c>
      <c r="P1335" s="2">
        <f t="shared" si="131"/>
        <v>895</v>
      </c>
      <c r="Q1335" s="79">
        <f t="shared" si="132"/>
        <v>49</v>
      </c>
      <c r="R1335" s="79" t="str">
        <f t="shared" si="133"/>
        <v/>
      </c>
    </row>
    <row r="1336" spans="1:18" x14ac:dyDescent="0.2">
      <c r="A1336" t="s">
        <v>1204</v>
      </c>
      <c r="B1336" t="s">
        <v>4538</v>
      </c>
      <c r="C1336" t="s">
        <v>44</v>
      </c>
      <c r="D1336" s="5">
        <v>37083</v>
      </c>
      <c r="E1336">
        <v>1074</v>
      </c>
      <c r="F1336" s="5">
        <v>44330</v>
      </c>
      <c r="G1336" s="2">
        <v>10</v>
      </c>
      <c r="H1336" s="2" t="str">
        <f t="shared" si="134"/>
        <v>Jack TURNERdecathlon</v>
      </c>
      <c r="I1336" s="2">
        <f t="shared" si="135"/>
        <v>1074</v>
      </c>
      <c r="J1336" s="136" cm="1">
        <f t="array" ref="J1336">MAX(IF($H$3:$H$4000=$H1336,$I$3:$I$4000))</f>
        <v>1074</v>
      </c>
      <c r="K1336" s="2" t="str">
        <v>IND</v>
      </c>
      <c r="L1336" t="str">
        <v>Sahil VAJEER</v>
      </c>
      <c r="M1336" s="94" t="str">
        <v>20km-race-walking</v>
      </c>
      <c r="N1336" s="94">
        <v>0</v>
      </c>
      <c r="O1336" s="94" t="str">
        <f t="shared" si="130"/>
        <v>Sahil VAJEER20km-race-walking</v>
      </c>
      <c r="P1336" s="2">
        <f t="shared" si="131"/>
        <v>880</v>
      </c>
      <c r="Q1336" s="79">
        <f t="shared" si="132"/>
        <v>53</v>
      </c>
      <c r="R1336" s="79" t="str">
        <f t="shared" si="133"/>
        <v/>
      </c>
    </row>
    <row r="1337" spans="1:18" x14ac:dyDescent="0.2">
      <c r="A1337" t="s">
        <v>1204</v>
      </c>
      <c r="B1337" t="s">
        <v>4545</v>
      </c>
      <c r="C1337" t="s">
        <v>44</v>
      </c>
      <c r="D1337" s="5">
        <v>36808</v>
      </c>
      <c r="E1337">
        <v>995</v>
      </c>
      <c r="F1337" s="5">
        <v>44330</v>
      </c>
      <c r="G1337" s="2">
        <v>24</v>
      </c>
      <c r="H1337" s="2" t="str">
        <f t="shared" si="134"/>
        <v>Joel MCFARLANEdecathlon</v>
      </c>
      <c r="I1337" s="2">
        <f t="shared" si="135"/>
        <v>995</v>
      </c>
      <c r="J1337" s="136" cm="1">
        <f t="array" ref="J1337">MAX(IF($H$3:$H$4000=$H1337,$I$3:$I$4000))</f>
        <v>995</v>
      </c>
      <c r="K1337" s="2" t="str">
        <v>IND</v>
      </c>
      <c r="L1337" t="str">
        <v>Aaryan SINGH</v>
      </c>
      <c r="M1337" s="94" t="str">
        <v>20km-race-walking</v>
      </c>
      <c r="N1337" s="94">
        <v>44640</v>
      </c>
      <c r="O1337" s="94" t="str">
        <f t="shared" si="130"/>
        <v>Aaryan SINGH20km-race-walking</v>
      </c>
      <c r="P1337" s="2">
        <f t="shared" si="131"/>
        <v>862</v>
      </c>
      <c r="Q1337" s="79">
        <f t="shared" si="132"/>
        <v>58</v>
      </c>
      <c r="R1337" s="79" t="str">
        <f t="shared" si="133"/>
        <v/>
      </c>
    </row>
    <row r="1338" spans="1:18" x14ac:dyDescent="0.2">
      <c r="A1338" t="s">
        <v>1204</v>
      </c>
      <c r="B1338" t="s">
        <v>3380</v>
      </c>
      <c r="C1338" s="5" t="s">
        <v>25</v>
      </c>
      <c r="D1338" s="5">
        <v>35863</v>
      </c>
      <c r="E1338">
        <v>1091</v>
      </c>
      <c r="F1338" s="5">
        <v>44328</v>
      </c>
      <c r="G1338" s="2">
        <v>97</v>
      </c>
      <c r="H1338" s="2" t="str">
        <f t="shared" si="134"/>
        <v>Andrew MORGAN-HARRISON200m</v>
      </c>
      <c r="I1338" s="2">
        <f t="shared" si="135"/>
        <v>1091</v>
      </c>
      <c r="J1338" s="136" cm="1">
        <f t="array" ref="J1338">MAX(IF($H$3:$H$4000=$H1338,$I$3:$I$4000))</f>
        <v>1091</v>
      </c>
      <c r="K1338" s="2" t="str">
        <v>IND</v>
      </c>
      <c r="L1338" t="str">
        <v>Vikash VEERBHAN</v>
      </c>
      <c r="M1338" s="94" t="str">
        <v>1500m</v>
      </c>
      <c r="N1338" s="94">
        <v>38331</v>
      </c>
      <c r="O1338" s="94" t="str">
        <f t="shared" si="130"/>
        <v>Vikash VEERBHAN1500m</v>
      </c>
      <c r="P1338" s="2">
        <f t="shared" si="131"/>
        <v>1024</v>
      </c>
      <c r="Q1338" s="79">
        <f t="shared" si="132"/>
        <v>163</v>
      </c>
      <c r="R1338" s="79" t="str">
        <f t="shared" si="133"/>
        <v/>
      </c>
    </row>
    <row r="1339" spans="1:18" x14ac:dyDescent="0.2">
      <c r="A1339" t="s">
        <v>1204</v>
      </c>
      <c r="B1339" t="s">
        <v>3858</v>
      </c>
      <c r="C1339" t="s">
        <v>33</v>
      </c>
      <c r="D1339" s="5">
        <v>31513</v>
      </c>
      <c r="E1339">
        <v>1072</v>
      </c>
      <c r="F1339" s="5">
        <v>44328</v>
      </c>
      <c r="G1339" s="2">
        <v>54</v>
      </c>
      <c r="H1339" s="2" t="str">
        <f t="shared" si="134"/>
        <v>David GREENE400mh</v>
      </c>
      <c r="I1339" s="2">
        <f t="shared" si="135"/>
        <v>1072</v>
      </c>
      <c r="J1339" s="136" cm="1">
        <f t="array" ref="J1339">MAX(IF($H$3:$H$4000=$H1339,$I$3:$I$4000))</f>
        <v>1072</v>
      </c>
      <c r="K1339" s="2" t="str">
        <v>IND</v>
      </c>
      <c r="L1339" t="str">
        <v>Ravi GANESH</v>
      </c>
      <c r="M1339" s="94" t="str">
        <v>3000msc</v>
      </c>
      <c r="N1339" s="94">
        <v>0</v>
      </c>
      <c r="O1339" s="94" t="str">
        <f t="shared" si="130"/>
        <v>Ravi GANESH3000msc</v>
      </c>
      <c r="P1339" s="2">
        <f t="shared" si="131"/>
        <v>970</v>
      </c>
      <c r="Q1339" s="79">
        <f t="shared" si="132"/>
        <v>123</v>
      </c>
      <c r="R1339" s="79" t="str">
        <f t="shared" si="133"/>
        <v/>
      </c>
    </row>
    <row r="1340" spans="1:18" x14ac:dyDescent="0.2">
      <c r="A1340" t="s">
        <v>1204</v>
      </c>
      <c r="B1340" t="s">
        <v>3884</v>
      </c>
      <c r="C1340" s="5" t="s">
        <v>33</v>
      </c>
      <c r="D1340" s="5">
        <v>36034</v>
      </c>
      <c r="E1340">
        <v>1038</v>
      </c>
      <c r="F1340" s="5">
        <v>44328</v>
      </c>
      <c r="G1340" s="2">
        <v>89</v>
      </c>
      <c r="H1340" s="2" t="str">
        <f t="shared" si="134"/>
        <v>Bailey STICKINGS400mh</v>
      </c>
      <c r="I1340" s="2">
        <f t="shared" si="135"/>
        <v>1038</v>
      </c>
      <c r="J1340" s="136" cm="1">
        <f t="array" ref="J1340">MAX(IF($H$3:$H$4000=$H1340,$I$3:$I$4000))</f>
        <v>1038</v>
      </c>
      <c r="K1340" s="2" t="str">
        <v>IND</v>
      </c>
      <c r="L1340" t="str">
        <v>Tanuj KUMAR</v>
      </c>
      <c r="M1340" s="94" t="str">
        <v>pole-vault</v>
      </c>
      <c r="N1340" s="94">
        <v>44640</v>
      </c>
      <c r="O1340" s="94" t="str">
        <f t="shared" si="130"/>
        <v>Tanuj KUMARpole-vault</v>
      </c>
      <c r="P1340" s="2">
        <f t="shared" si="131"/>
        <v>913</v>
      </c>
      <c r="Q1340" s="79">
        <f t="shared" si="132"/>
        <v>93</v>
      </c>
      <c r="R1340" s="79" t="str">
        <f t="shared" si="133"/>
        <v/>
      </c>
    </row>
    <row r="1341" spans="1:18" x14ac:dyDescent="0.2">
      <c r="A1341" t="s">
        <v>1204</v>
      </c>
      <c r="B1341" t="s">
        <v>3913</v>
      </c>
      <c r="C1341" t="s">
        <v>37</v>
      </c>
      <c r="D1341" s="5">
        <v>36020</v>
      </c>
      <c r="E1341">
        <v>1112</v>
      </c>
      <c r="F1341" s="5">
        <v>44328</v>
      </c>
      <c r="G1341" s="2">
        <v>34</v>
      </c>
      <c r="H1341" s="2" t="str">
        <f t="shared" si="134"/>
        <v>Reynold BANIGOlong-jump</v>
      </c>
      <c r="I1341" s="2">
        <f t="shared" si="135"/>
        <v>1112</v>
      </c>
      <c r="J1341" s="136" cm="1">
        <f t="array" ref="J1341">MAX(IF($H$3:$H$4000=$H1341,$I$3:$I$4000))</f>
        <v>1112</v>
      </c>
      <c r="K1341" s="2" t="str">
        <v>IND</v>
      </c>
      <c r="L1341" t="str">
        <v>Ashish BHALOTHIA</v>
      </c>
      <c r="M1341" s="94" t="str">
        <v>shot-put</v>
      </c>
      <c r="N1341" s="94">
        <v>36475</v>
      </c>
      <c r="O1341" s="94" t="str">
        <f t="shared" si="130"/>
        <v>Ashish BHALOTHIAshot-put</v>
      </c>
      <c r="P1341" s="2">
        <f t="shared" si="131"/>
        <v>1002</v>
      </c>
      <c r="Q1341" s="79">
        <f t="shared" si="132"/>
        <v>38</v>
      </c>
      <c r="R1341" s="79" t="str">
        <f t="shared" si="133"/>
        <v/>
      </c>
    </row>
    <row r="1342" spans="1:18" x14ac:dyDescent="0.2">
      <c r="A1342" t="s">
        <v>1204</v>
      </c>
      <c r="B1342" t="s">
        <v>4514</v>
      </c>
      <c r="C1342" s="5" t="s">
        <v>35</v>
      </c>
      <c r="D1342" s="5">
        <v>32290</v>
      </c>
      <c r="E1342">
        <v>993</v>
      </c>
      <c r="F1342" s="5">
        <v>44328</v>
      </c>
      <c r="G1342" s="2">
        <v>96</v>
      </c>
      <c r="H1342" s="2" t="str">
        <f t="shared" si="134"/>
        <v>Jonathan BROOM-EDWARDShigh-jump</v>
      </c>
      <c r="I1342" s="2">
        <f t="shared" si="135"/>
        <v>993</v>
      </c>
      <c r="J1342" s="136" cm="1">
        <f t="array" ref="J1342">MAX(IF($H$3:$H$4000=$H1342,$I$3:$I$4000))</f>
        <v>993</v>
      </c>
      <c r="K1342" s="2" t="str">
        <v>IND</v>
      </c>
      <c r="L1342" t="str">
        <v>Sawa SOMBIR</v>
      </c>
      <c r="M1342" s="94" t="str">
        <v>shot-put</v>
      </c>
      <c r="N1342" s="94">
        <v>44671</v>
      </c>
      <c r="O1342" s="94" t="str">
        <f t="shared" si="130"/>
        <v>Sawa SOMBIRshot-put</v>
      </c>
      <c r="P1342" s="2">
        <f t="shared" si="131"/>
        <v>973</v>
      </c>
      <c r="Q1342" s="79">
        <f t="shared" si="132"/>
        <v>53</v>
      </c>
      <c r="R1342" s="79" t="str">
        <f t="shared" si="133"/>
        <v/>
      </c>
    </row>
    <row r="1343" spans="1:18" x14ac:dyDescent="0.2">
      <c r="A1343" t="s">
        <v>1204</v>
      </c>
      <c r="B1343" t="s">
        <v>3265</v>
      </c>
      <c r="C1343" s="5" t="s">
        <v>2</v>
      </c>
      <c r="D1343" s="5">
        <v>34398</v>
      </c>
      <c r="E1343">
        <v>1196</v>
      </c>
      <c r="F1343" s="5">
        <v>44325</v>
      </c>
      <c r="G1343" s="2">
        <v>13</v>
      </c>
      <c r="H1343" s="2" t="str">
        <f t="shared" si="134"/>
        <v>Chijindu UJAH100m</v>
      </c>
      <c r="I1343" s="2">
        <f t="shared" si="135"/>
        <v>1196</v>
      </c>
      <c r="J1343" s="136" cm="1">
        <f t="array" ref="J1343">MAX(IF($H$3:$H$4000=$H1343,$I$3:$I$4000))</f>
        <v>1196</v>
      </c>
      <c r="K1343" s="2" t="str">
        <v>IND</v>
      </c>
      <c r="L1343" t="str">
        <v>Sanyam SANJAY</v>
      </c>
      <c r="M1343" s="94" t="str">
        <v>shot-put</v>
      </c>
      <c r="N1343" s="94">
        <v>44640</v>
      </c>
      <c r="O1343" s="94" t="str">
        <f t="shared" si="130"/>
        <v>Sanyam SANJAYshot-put</v>
      </c>
      <c r="P1343" s="2">
        <f t="shared" si="131"/>
        <v>943</v>
      </c>
      <c r="Q1343" s="79">
        <f t="shared" si="132"/>
        <v>81</v>
      </c>
      <c r="R1343" s="79" t="str">
        <f t="shared" si="133"/>
        <v/>
      </c>
    </row>
    <row r="1344" spans="1:18" x14ac:dyDescent="0.2">
      <c r="A1344" t="s">
        <v>1204</v>
      </c>
      <c r="B1344" t="s">
        <v>3453</v>
      </c>
      <c r="C1344" t="s">
        <v>27</v>
      </c>
      <c r="D1344" s="5">
        <v>35711</v>
      </c>
      <c r="E1344">
        <v>1151</v>
      </c>
      <c r="F1344" s="5">
        <v>44325</v>
      </c>
      <c r="G1344" s="2">
        <v>34</v>
      </c>
      <c r="H1344" s="2" t="str">
        <f t="shared" si="134"/>
        <v>Josh KERR800m</v>
      </c>
      <c r="I1344" s="2">
        <f t="shared" si="135"/>
        <v>1151</v>
      </c>
      <c r="J1344" s="136" cm="1">
        <f t="array" ref="J1344">MAX(IF($H$3:$H$4000=$H1344,$I$3:$I$4000))</f>
        <v>1151</v>
      </c>
      <c r="K1344" s="2" t="str">
        <v>IND</v>
      </c>
      <c r="L1344" t="str">
        <v>Sagar SANJAY</v>
      </c>
      <c r="M1344" s="94" t="str">
        <v>shot-put</v>
      </c>
      <c r="N1344" s="94">
        <v>0</v>
      </c>
      <c r="O1344" s="94" t="str">
        <f t="shared" si="130"/>
        <v>Sagar SANJAYshot-put</v>
      </c>
      <c r="P1344" s="2">
        <f t="shared" si="131"/>
        <v>940</v>
      </c>
      <c r="Q1344" s="79">
        <f t="shared" si="132"/>
        <v>84</v>
      </c>
      <c r="R1344" s="79" t="str">
        <f t="shared" si="133"/>
        <v/>
      </c>
    </row>
    <row r="1345" spans="1:18" x14ac:dyDescent="0.2">
      <c r="A1345" t="s">
        <v>1204</v>
      </c>
      <c r="B1345" t="s">
        <v>3473</v>
      </c>
      <c r="C1345" t="s">
        <v>27</v>
      </c>
      <c r="D1345" s="5">
        <v>33714</v>
      </c>
      <c r="E1345">
        <v>1118</v>
      </c>
      <c r="F1345" s="5">
        <v>44325</v>
      </c>
      <c r="G1345" s="2">
        <v>62</v>
      </c>
      <c r="H1345" s="2" t="str">
        <f t="shared" si="134"/>
        <v>Guy LEARMONTH800m</v>
      </c>
      <c r="I1345" s="2">
        <f t="shared" si="135"/>
        <v>1118</v>
      </c>
      <c r="J1345" s="136" cm="1">
        <f t="array" ref="J1345">MAX(IF($H$3:$H$4000=$H1345,$I$3:$I$4000))</f>
        <v>1118</v>
      </c>
      <c r="K1345" s="2" t="str">
        <v>IND</v>
      </c>
      <c r="L1345" t="str">
        <v>Bhagat SINGH</v>
      </c>
      <c r="M1345" s="94" t="str">
        <v>shot-put</v>
      </c>
      <c r="N1345" s="94">
        <v>37615</v>
      </c>
      <c r="O1345" s="94" t="str">
        <f t="shared" si="130"/>
        <v>Bhagat SINGHshot-put</v>
      </c>
      <c r="P1345" s="2">
        <f t="shared" si="131"/>
        <v>968</v>
      </c>
      <c r="Q1345" s="79">
        <f t="shared" si="132"/>
        <v>57</v>
      </c>
      <c r="R1345" s="79" t="str">
        <f t="shared" si="133"/>
        <v/>
      </c>
    </row>
    <row r="1346" spans="1:18" x14ac:dyDescent="0.2">
      <c r="A1346" t="s">
        <v>1204</v>
      </c>
      <c r="B1346" t="s">
        <v>3977</v>
      </c>
      <c r="C1346" s="5" t="s">
        <v>38</v>
      </c>
      <c r="D1346" s="5">
        <v>30289</v>
      </c>
      <c r="E1346">
        <v>1052</v>
      </c>
      <c r="F1346" s="5">
        <v>44325</v>
      </c>
      <c r="G1346" s="2">
        <v>44</v>
      </c>
      <c r="H1346" s="2" t="str">
        <f t="shared" si="134"/>
        <v>Nathan DOUGLAStriple-jump</v>
      </c>
      <c r="I1346" s="2">
        <f t="shared" si="135"/>
        <v>1052</v>
      </c>
      <c r="J1346" s="136" cm="1">
        <f t="array" ref="J1346">MAX(IF($H$3:$H$4000=$H1346,$I$3:$I$4000))</f>
        <v>1052</v>
      </c>
      <c r="K1346" s="2" t="str">
        <v>IND</v>
      </c>
      <c r="L1346" t="str">
        <v>Gaurav KUMAR</v>
      </c>
      <c r="M1346" s="94" t="str">
        <v>hammer-throw</v>
      </c>
      <c r="N1346" s="94">
        <v>0</v>
      </c>
      <c r="O1346" s="94" t="str">
        <f t="shared" si="130"/>
        <v>Gaurav KUMARhammer-throw</v>
      </c>
      <c r="P1346" s="2">
        <f t="shared" si="131"/>
        <v>924</v>
      </c>
      <c r="Q1346" s="79">
        <f t="shared" si="132"/>
        <v>59</v>
      </c>
      <c r="R1346" s="79" t="str">
        <f t="shared" si="133"/>
        <v/>
      </c>
    </row>
    <row r="1347" spans="1:18" x14ac:dyDescent="0.2">
      <c r="A1347" t="s">
        <v>1204</v>
      </c>
      <c r="B1347" t="s">
        <v>4194</v>
      </c>
      <c r="C1347" s="5" t="s">
        <v>39</v>
      </c>
      <c r="D1347" s="5">
        <v>31843</v>
      </c>
      <c r="E1347">
        <v>907</v>
      </c>
      <c r="F1347" s="5">
        <v>44325</v>
      </c>
      <c r="G1347" s="2">
        <v>96</v>
      </c>
      <c r="H1347" s="2" t="str">
        <f t="shared" ref="H1347:H1410" si="136">B1347&amp;C1347</f>
        <v>Craig CHARLTONshot-put</v>
      </c>
      <c r="I1347" s="2">
        <f t="shared" ref="I1347:I1410" si="137">E1347</f>
        <v>907</v>
      </c>
      <c r="J1347" s="136" cm="1">
        <f t="array" ref="J1347">MAX(IF($H$3:$H$4000=$H1347,$I$3:$I$4000))</f>
        <v>907</v>
      </c>
      <c r="K1347" s="2" t="str">
        <v>IND</v>
      </c>
      <c r="L1347" t="str">
        <v>Ajay SINGH</v>
      </c>
      <c r="M1347" s="94" t="str">
        <v>hammer-throw</v>
      </c>
      <c r="N1347" s="94">
        <v>0</v>
      </c>
      <c r="O1347" s="94" t="str">
        <f t="shared" si="130"/>
        <v>Ajay SINGHhammer-throw</v>
      </c>
      <c r="P1347" s="2">
        <f t="shared" si="131"/>
        <v>921</v>
      </c>
      <c r="Q1347" s="79">
        <f t="shared" si="132"/>
        <v>61</v>
      </c>
      <c r="R1347" s="79" t="str">
        <f t="shared" si="133"/>
        <v/>
      </c>
    </row>
    <row r="1348" spans="1:18" x14ac:dyDescent="0.2">
      <c r="A1348" t="s">
        <v>1204</v>
      </c>
      <c r="B1348" t="s">
        <v>4281</v>
      </c>
      <c r="C1348" s="5" t="s">
        <v>41</v>
      </c>
      <c r="D1348" s="5">
        <v>35699</v>
      </c>
      <c r="E1348">
        <v>1043</v>
      </c>
      <c r="F1348" s="5">
        <v>44325</v>
      </c>
      <c r="G1348" s="2">
        <v>28</v>
      </c>
      <c r="H1348" s="2" t="str">
        <f t="shared" si="136"/>
        <v>Harry HUGHESjavelin-throw</v>
      </c>
      <c r="I1348" s="2">
        <f t="shared" si="137"/>
        <v>1043</v>
      </c>
      <c r="J1348" s="136" cm="1">
        <f t="array" ref="J1348">MAX(IF($H$3:$H$4000=$H1348,$I$3:$I$4000))</f>
        <v>1043</v>
      </c>
      <c r="K1348" s="2" t="str">
        <v>IND</v>
      </c>
      <c r="L1348" t="str">
        <v>Deepak SURENDER</v>
      </c>
      <c r="M1348" s="94" t="str">
        <v>hammer-throw</v>
      </c>
      <c r="N1348" s="94">
        <v>0</v>
      </c>
      <c r="O1348" s="94" t="str">
        <f t="shared" ref="O1348:O1411" si="138">L1348&amp;M1348</f>
        <v>Deepak SURENDERhammer-throw</v>
      </c>
      <c r="P1348" s="2">
        <f t="shared" ref="P1348:P1411" si="139">VLOOKUP(L1348&amp;M1348,$H$3:$J$3881,3,FALSE)</f>
        <v>902</v>
      </c>
      <c r="Q1348" s="79">
        <f t="shared" ref="Q1348:Q1411" si="140">COUNTIFS($M$3:$M$3165,M1348,$P$3:$P$3165,"&gt;"&amp;P1348)+1</f>
        <v>73</v>
      </c>
      <c r="R1348" s="79" t="str">
        <f t="shared" ref="R1348:R1411" si="141">IFERROR(IF(K1348="AUS",COUNTIFS($K$3:$K$3165,"AUS",$M$3:$M$3165,M1348,$P$3:$P$3165,"&gt;"&amp;P1348)+1,""),"")</f>
        <v/>
      </c>
    </row>
    <row r="1349" spans="1:18" x14ac:dyDescent="0.2">
      <c r="A1349" t="s">
        <v>1204</v>
      </c>
      <c r="B1349" t="s">
        <v>3190</v>
      </c>
      <c r="C1349" s="5" t="s">
        <v>41</v>
      </c>
      <c r="D1349" s="5">
        <v>36313</v>
      </c>
      <c r="E1349">
        <v>1012</v>
      </c>
      <c r="F1349" s="5">
        <v>44325</v>
      </c>
      <c r="G1349" s="2">
        <v>44</v>
      </c>
      <c r="H1349" s="2" t="str">
        <f t="shared" si="136"/>
        <v>Daniel BAINBRIDGEjavelin-throw</v>
      </c>
      <c r="I1349" s="2">
        <f t="shared" si="137"/>
        <v>1012</v>
      </c>
      <c r="J1349" s="136" cm="1">
        <f t="array" ref="J1349">MAX(IF($H$3:$H$4000=$H1349,$I$3:$I$4000))</f>
        <v>1012</v>
      </c>
      <c r="K1349" s="2" t="str">
        <v>IND</v>
      </c>
      <c r="L1349" t="str">
        <v>Vinit KUMAR</v>
      </c>
      <c r="M1349" s="94" t="str">
        <v>hammer-throw</v>
      </c>
      <c r="N1349" s="94">
        <v>44640</v>
      </c>
      <c r="O1349" s="94" t="str">
        <f t="shared" si="138"/>
        <v>Vinit KUMARhammer-throw</v>
      </c>
      <c r="P1349" s="2">
        <f t="shared" si="139"/>
        <v>894</v>
      </c>
      <c r="Q1349" s="79">
        <f t="shared" si="140"/>
        <v>75</v>
      </c>
      <c r="R1349" s="79" t="str">
        <f t="shared" si="141"/>
        <v/>
      </c>
    </row>
    <row r="1350" spans="1:18" x14ac:dyDescent="0.2">
      <c r="A1350" t="s">
        <v>1204</v>
      </c>
      <c r="B1350" t="s">
        <v>3481</v>
      </c>
      <c r="C1350" t="s">
        <v>27</v>
      </c>
      <c r="D1350" s="5">
        <v>35254</v>
      </c>
      <c r="E1350">
        <v>1106</v>
      </c>
      <c r="F1350" s="5">
        <v>44324</v>
      </c>
      <c r="G1350" s="2">
        <v>75</v>
      </c>
      <c r="H1350" s="2" t="str">
        <f t="shared" si="136"/>
        <v>Max WHARTON800m</v>
      </c>
      <c r="I1350" s="2">
        <f t="shared" si="137"/>
        <v>1106</v>
      </c>
      <c r="J1350" s="136" cm="1">
        <f t="array" ref="J1350">MAX(IF($H$3:$H$4000=$H1350,$I$3:$I$4000))</f>
        <v>1106</v>
      </c>
      <c r="K1350" s="2" t="str">
        <v>IND</v>
      </c>
      <c r="L1350" t="str">
        <v>Nitin MALIK</v>
      </c>
      <c r="M1350" s="94" t="str">
        <v>hammer-throw</v>
      </c>
      <c r="N1350" s="94">
        <v>36534</v>
      </c>
      <c r="O1350" s="94" t="str">
        <f t="shared" si="138"/>
        <v>Nitin MALIKhammer-throw</v>
      </c>
      <c r="P1350" s="2">
        <f t="shared" si="139"/>
        <v>858</v>
      </c>
      <c r="Q1350" s="79">
        <f t="shared" si="140"/>
        <v>99</v>
      </c>
      <c r="R1350" s="79" t="str">
        <f t="shared" si="141"/>
        <v/>
      </c>
    </row>
    <row r="1351" spans="1:18" x14ac:dyDescent="0.2">
      <c r="A1351" t="s">
        <v>1204</v>
      </c>
      <c r="B1351" t="s">
        <v>3879</v>
      </c>
      <c r="C1351" s="5" t="s">
        <v>33</v>
      </c>
      <c r="D1351" s="5">
        <v>36552</v>
      </c>
      <c r="E1351">
        <v>1049</v>
      </c>
      <c r="F1351" s="5">
        <v>44324</v>
      </c>
      <c r="G1351" s="2">
        <v>84</v>
      </c>
      <c r="H1351" s="2" t="str">
        <f t="shared" si="136"/>
        <v>Seamus DERBYSHIRE400mh</v>
      </c>
      <c r="I1351" s="2">
        <f t="shared" si="137"/>
        <v>1049</v>
      </c>
      <c r="J1351" s="136" cm="1">
        <f t="array" ref="J1351">MAX(IF($H$3:$H$4000=$H1351,$I$3:$I$4000))</f>
        <v>1049</v>
      </c>
      <c r="K1351" s="2" t="str">
        <v>IND</v>
      </c>
      <c r="L1351" t="str">
        <v>Ravi TANWAR</v>
      </c>
      <c r="M1351" s="94" t="str">
        <v>javelin-throw</v>
      </c>
      <c r="N1351" s="94">
        <v>37605</v>
      </c>
      <c r="O1351" s="94" t="str">
        <f t="shared" si="138"/>
        <v>Ravi TANWARjavelin-throw</v>
      </c>
      <c r="P1351" s="2">
        <f t="shared" si="139"/>
        <v>921</v>
      </c>
      <c r="Q1351" s="79">
        <f t="shared" si="140"/>
        <v>112</v>
      </c>
      <c r="R1351" s="79" t="str">
        <f t="shared" si="141"/>
        <v/>
      </c>
    </row>
    <row r="1352" spans="1:18" x14ac:dyDescent="0.2">
      <c r="A1352" t="s">
        <v>1204</v>
      </c>
      <c r="B1352" t="s">
        <v>4090</v>
      </c>
      <c r="C1352" s="5" t="s">
        <v>40</v>
      </c>
      <c r="D1352" s="5">
        <v>32223</v>
      </c>
      <c r="E1352">
        <v>1009</v>
      </c>
      <c r="F1352" s="5">
        <v>44324</v>
      </c>
      <c r="G1352" s="2">
        <v>35</v>
      </c>
      <c r="H1352" s="2" t="str">
        <f t="shared" si="136"/>
        <v>Chris SCOTTdiscus-throw</v>
      </c>
      <c r="I1352" s="2">
        <f t="shared" si="137"/>
        <v>1009</v>
      </c>
      <c r="J1352" s="136" cm="1">
        <f t="array" ref="J1352">MAX(IF($H$3:$H$4000=$H1352,$I$3:$I$4000))</f>
        <v>1009</v>
      </c>
      <c r="K1352" s="2" t="str">
        <v>IND</v>
      </c>
      <c r="L1352" t="str">
        <v>Muhammed LAZAN</v>
      </c>
      <c r="M1352" s="94" t="str">
        <v>400mh</v>
      </c>
      <c r="N1352" s="94">
        <v>37408</v>
      </c>
      <c r="O1352" s="94" t="str">
        <f t="shared" si="138"/>
        <v>Muhammed LAZAN400mh</v>
      </c>
      <c r="P1352" s="2">
        <f t="shared" si="139"/>
        <v>947</v>
      </c>
      <c r="Q1352" s="79">
        <f t="shared" si="140"/>
        <v>158</v>
      </c>
      <c r="R1352" s="79" t="str">
        <f t="shared" si="141"/>
        <v/>
      </c>
    </row>
    <row r="1353" spans="1:18" x14ac:dyDescent="0.2">
      <c r="A1353" t="s">
        <v>1204</v>
      </c>
      <c r="B1353" s="5" t="s">
        <v>4115</v>
      </c>
      <c r="C1353" s="5" t="s">
        <v>40</v>
      </c>
      <c r="D1353" s="5">
        <v>44581</v>
      </c>
      <c r="E1353">
        <v>933</v>
      </c>
      <c r="F1353" s="5">
        <v>44318</v>
      </c>
      <c r="G1353" s="2">
        <v>69</v>
      </c>
      <c r="H1353" s="2" t="str">
        <f t="shared" si="136"/>
        <v>Adam PHILLIPSdiscus-throw</v>
      </c>
      <c r="I1353" s="2">
        <f t="shared" si="137"/>
        <v>933</v>
      </c>
      <c r="J1353" s="136" cm="1">
        <f t="array" ref="J1353">MAX(IF($H$3:$H$4000=$H1353,$I$3:$I$4000))</f>
        <v>933</v>
      </c>
      <c r="K1353" s="2" t="str">
        <v>IND</v>
      </c>
      <c r="L1353" t="str">
        <v>Manu FRANCIS</v>
      </c>
      <c r="M1353" s="94" t="str">
        <v>high-jump</v>
      </c>
      <c r="N1353" s="94">
        <v>35896</v>
      </c>
      <c r="O1353" s="94" t="str">
        <f t="shared" si="138"/>
        <v>Manu FRANCIShigh-jump</v>
      </c>
      <c r="P1353" s="2">
        <f t="shared" si="139"/>
        <v>1002</v>
      </c>
      <c r="Q1353" s="79">
        <f t="shared" si="140"/>
        <v>87</v>
      </c>
      <c r="R1353" s="79" t="str">
        <f t="shared" si="141"/>
        <v/>
      </c>
    </row>
    <row r="1354" spans="1:18" x14ac:dyDescent="0.2">
      <c r="A1354" t="s">
        <v>1204</v>
      </c>
      <c r="B1354" t="s">
        <v>3795</v>
      </c>
      <c r="C1354" s="5" t="s">
        <v>31</v>
      </c>
      <c r="D1354" s="5">
        <v>36456</v>
      </c>
      <c r="E1354">
        <v>1033</v>
      </c>
      <c r="F1354" s="5">
        <v>44317</v>
      </c>
      <c r="G1354" s="2">
        <v>76</v>
      </c>
      <c r="H1354" s="2" t="str">
        <f t="shared" si="136"/>
        <v>Mayowa OSUNSAMI110mh</v>
      </c>
      <c r="I1354" s="2">
        <f t="shared" si="137"/>
        <v>1033</v>
      </c>
      <c r="J1354" s="136" cm="1">
        <f t="array" ref="J1354">MAX(IF($H$3:$H$4000=$H1354,$I$3:$I$4000))</f>
        <v>1033</v>
      </c>
      <c r="K1354" s="2" t="str">
        <v>IND</v>
      </c>
      <c r="L1354" t="str">
        <v>T. SANJID</v>
      </c>
      <c r="M1354" s="94" t="str">
        <v>high-jump</v>
      </c>
      <c r="N1354" s="94">
        <v>0</v>
      </c>
      <c r="O1354" s="94" t="str">
        <f t="shared" si="138"/>
        <v>T. SANJIDhigh-jump</v>
      </c>
      <c r="P1354" s="2">
        <f t="shared" si="139"/>
        <v>923</v>
      </c>
      <c r="Q1354" s="79">
        <f t="shared" si="140"/>
        <v>138</v>
      </c>
      <c r="R1354" s="79" t="str">
        <f t="shared" si="141"/>
        <v/>
      </c>
    </row>
    <row r="1355" spans="1:18" x14ac:dyDescent="0.2">
      <c r="A1355" t="s">
        <v>1204</v>
      </c>
      <c r="B1355" t="s">
        <v>4103</v>
      </c>
      <c r="C1355" s="5" t="s">
        <v>40</v>
      </c>
      <c r="D1355" s="5">
        <v>35816</v>
      </c>
      <c r="E1355">
        <v>970</v>
      </c>
      <c r="F1355" s="5">
        <v>44317</v>
      </c>
      <c r="G1355" s="2">
        <v>53</v>
      </c>
      <c r="H1355" s="2" t="str">
        <f t="shared" si="136"/>
        <v>George EVANSdiscus-throw</v>
      </c>
      <c r="I1355" s="2">
        <f t="shared" si="137"/>
        <v>970</v>
      </c>
      <c r="J1355" s="136" cm="1">
        <f t="array" ref="J1355">MAX(IF($H$3:$H$4000=$H1355,$I$3:$I$4000))</f>
        <v>970</v>
      </c>
      <c r="K1355" s="2" t="str">
        <v>IND</v>
      </c>
      <c r="L1355" t="str">
        <v>V.C ASWIN</v>
      </c>
      <c r="M1355" s="94" t="str">
        <v>high-jump</v>
      </c>
      <c r="N1355" s="94">
        <v>37007</v>
      </c>
      <c r="O1355" s="94" t="str">
        <f t="shared" si="138"/>
        <v>V.C ASWINhigh-jump</v>
      </c>
      <c r="P1355" s="2">
        <f t="shared" si="139"/>
        <v>923</v>
      </c>
      <c r="Q1355" s="79">
        <f t="shared" si="140"/>
        <v>138</v>
      </c>
      <c r="R1355" s="79" t="str">
        <f t="shared" si="141"/>
        <v/>
      </c>
    </row>
    <row r="1356" spans="1:18" x14ac:dyDescent="0.2">
      <c r="A1356" t="s">
        <v>1204</v>
      </c>
      <c r="B1356" t="s">
        <v>4103</v>
      </c>
      <c r="C1356" s="5" t="s">
        <v>39</v>
      </c>
      <c r="D1356" s="5">
        <v>35816</v>
      </c>
      <c r="E1356">
        <v>976</v>
      </c>
      <c r="F1356" s="5">
        <v>44317</v>
      </c>
      <c r="G1356" s="2">
        <v>41</v>
      </c>
      <c r="H1356" s="2" t="str">
        <f t="shared" si="136"/>
        <v>George EVANSshot-put</v>
      </c>
      <c r="I1356" s="2">
        <f t="shared" si="137"/>
        <v>976</v>
      </c>
      <c r="J1356" s="136" cm="1">
        <f t="array" ref="J1356">MAX(IF($H$3:$H$4000=$H1356,$I$3:$I$4000))</f>
        <v>976</v>
      </c>
      <c r="K1356" s="2" t="str">
        <v>IND</v>
      </c>
      <c r="L1356" t="str">
        <v>Anand MANOJ</v>
      </c>
      <c r="M1356" s="94" t="str">
        <v>pole-vault</v>
      </c>
      <c r="N1356" s="94">
        <v>44640</v>
      </c>
      <c r="O1356" s="94" t="str">
        <f t="shared" si="138"/>
        <v>Anand MANOJpole-vault</v>
      </c>
      <c r="P1356" s="2">
        <f t="shared" si="139"/>
        <v>940</v>
      </c>
      <c r="Q1356" s="79">
        <f t="shared" si="140"/>
        <v>72</v>
      </c>
      <c r="R1356" s="79" t="str">
        <f t="shared" si="141"/>
        <v/>
      </c>
    </row>
    <row r="1357" spans="1:18" x14ac:dyDescent="0.2">
      <c r="A1357" t="s">
        <v>1204</v>
      </c>
      <c r="B1357" t="s">
        <v>3265</v>
      </c>
      <c r="C1357" s="5" t="s">
        <v>25</v>
      </c>
      <c r="D1357" s="5">
        <v>34398</v>
      </c>
      <c r="E1357">
        <v>1094</v>
      </c>
      <c r="F1357" s="5">
        <v>44310</v>
      </c>
      <c r="G1357" s="2">
        <v>88</v>
      </c>
      <c r="H1357" s="2" t="str">
        <f t="shared" si="136"/>
        <v>Chijindu UJAH200m</v>
      </c>
      <c r="I1357" s="2">
        <f t="shared" si="137"/>
        <v>1094</v>
      </c>
      <c r="J1357" s="136" cm="1">
        <f t="array" ref="J1357">MAX(IF($H$3:$H$4000=$H1357,$I$3:$I$4000))</f>
        <v>1094</v>
      </c>
      <c r="K1357" s="2" t="str">
        <v>IND</v>
      </c>
      <c r="L1357" t="str">
        <v>Arun BABY</v>
      </c>
      <c r="M1357" s="94" t="str">
        <v>javelin-throw</v>
      </c>
      <c r="N1357" s="94">
        <v>34089</v>
      </c>
      <c r="O1357" s="94" t="str">
        <f t="shared" si="138"/>
        <v>Arun BABYjavelin-throw</v>
      </c>
      <c r="P1357" s="2">
        <f t="shared" si="139"/>
        <v>987</v>
      </c>
      <c r="Q1357" s="79">
        <f t="shared" si="140"/>
        <v>72</v>
      </c>
      <c r="R1357" s="79" t="str">
        <f t="shared" si="141"/>
        <v/>
      </c>
    </row>
    <row r="1358" spans="1:18" x14ac:dyDescent="0.2">
      <c r="A1358" t="s">
        <v>1204</v>
      </c>
      <c r="B1358" t="s">
        <v>3390</v>
      </c>
      <c r="C1358" s="5" t="s">
        <v>26</v>
      </c>
      <c r="D1358" s="5">
        <v>36453</v>
      </c>
      <c r="E1358">
        <v>1145</v>
      </c>
      <c r="F1358" s="5">
        <v>44310</v>
      </c>
      <c r="G1358" s="2">
        <v>22</v>
      </c>
      <c r="H1358" s="2" t="str">
        <f t="shared" si="136"/>
        <v>Charles DOBSON400m</v>
      </c>
      <c r="I1358" s="2">
        <f t="shared" si="137"/>
        <v>1145</v>
      </c>
      <c r="J1358" s="136" cm="1">
        <f t="array" ref="J1358">MAX(IF($H$3:$H$4000=$H1358,$I$3:$I$4000))</f>
        <v>1145</v>
      </c>
      <c r="K1358" s="2" t="str">
        <v>IND</v>
      </c>
      <c r="L1358" t="str">
        <v>Abhar ATUL</v>
      </c>
      <c r="M1358" s="94" t="str">
        <v>high-jump</v>
      </c>
      <c r="N1358" s="94">
        <v>37551</v>
      </c>
      <c r="O1358" s="94" t="str">
        <f t="shared" si="138"/>
        <v>Abhar ATULhigh-jump</v>
      </c>
      <c r="P1358" s="2">
        <f t="shared" si="139"/>
        <v>940</v>
      </c>
      <c r="Q1358" s="79">
        <f t="shared" si="140"/>
        <v>132</v>
      </c>
      <c r="R1358" s="79" t="str">
        <f t="shared" si="141"/>
        <v/>
      </c>
    </row>
    <row r="1359" spans="1:18" x14ac:dyDescent="0.2">
      <c r="A1359" t="s">
        <v>1204</v>
      </c>
      <c r="B1359" t="s">
        <v>3921</v>
      </c>
      <c r="C1359" s="5" t="s">
        <v>37</v>
      </c>
      <c r="D1359" s="5">
        <v>35234</v>
      </c>
      <c r="E1359">
        <v>1094</v>
      </c>
      <c r="F1359" s="5">
        <v>44310</v>
      </c>
      <c r="G1359" s="2">
        <v>48</v>
      </c>
      <c r="H1359" s="2" t="str">
        <f t="shared" si="136"/>
        <v>Timothy DUCKWORTHlong-jump</v>
      </c>
      <c r="I1359" s="2">
        <f t="shared" si="137"/>
        <v>1094</v>
      </c>
      <c r="J1359" s="136" cm="1">
        <f t="array" ref="J1359">MAX(IF($H$3:$H$4000=$H1359,$I$3:$I$4000))</f>
        <v>1094</v>
      </c>
      <c r="K1359" s="2" t="str">
        <v>IND</v>
      </c>
      <c r="L1359" t="str">
        <v>Avneesh KUMAR</v>
      </c>
      <c r="M1359" s="94" t="str">
        <v>pole-vault</v>
      </c>
      <c r="N1359" s="94">
        <v>37073</v>
      </c>
      <c r="O1359" s="94" t="str">
        <f t="shared" si="138"/>
        <v>Avneesh KUMARpole-vault</v>
      </c>
      <c r="P1359" s="2">
        <f t="shared" si="139"/>
        <v>967</v>
      </c>
      <c r="Q1359" s="79">
        <f t="shared" si="140"/>
        <v>55</v>
      </c>
      <c r="R1359" s="79" t="str">
        <f t="shared" si="141"/>
        <v/>
      </c>
    </row>
    <row r="1360" spans="1:18" x14ac:dyDescent="0.2">
      <c r="A1360" t="s">
        <v>1204</v>
      </c>
      <c r="B1360" t="s">
        <v>3938</v>
      </c>
      <c r="C1360" s="5" t="s">
        <v>37</v>
      </c>
      <c r="D1360" s="5">
        <v>35442</v>
      </c>
      <c r="E1360">
        <v>1066</v>
      </c>
      <c r="F1360" s="5">
        <v>44310</v>
      </c>
      <c r="G1360" s="2">
        <v>73</v>
      </c>
      <c r="H1360" s="2" t="str">
        <f t="shared" si="136"/>
        <v>Jacob FINCHAM-DUKESlong-jump</v>
      </c>
      <c r="I1360" s="2">
        <f t="shared" si="137"/>
        <v>1066</v>
      </c>
      <c r="J1360" s="136" cm="1">
        <f t="array" ref="J1360">MAX(IF($H$3:$H$4000=$H1360,$I$3:$I$4000))</f>
        <v>1066</v>
      </c>
      <c r="K1360" s="2" t="str">
        <v>IND</v>
      </c>
      <c r="L1360" t="str">
        <v>Sakhti MAHENDRAN</v>
      </c>
      <c r="M1360" s="94" t="str">
        <v>pole-vault</v>
      </c>
      <c r="N1360" s="94">
        <v>37877</v>
      </c>
      <c r="O1360" s="94" t="str">
        <f t="shared" si="138"/>
        <v>Sakhti MAHENDRANpole-vault</v>
      </c>
      <c r="P1360" s="2">
        <f t="shared" si="139"/>
        <v>913</v>
      </c>
      <c r="Q1360" s="79">
        <f t="shared" si="140"/>
        <v>93</v>
      </c>
      <c r="R1360" s="79" t="str">
        <f t="shared" si="141"/>
        <v/>
      </c>
    </row>
    <row r="1361" spans="1:18" x14ac:dyDescent="0.2">
      <c r="A1361" t="s">
        <v>1204</v>
      </c>
      <c r="B1361" t="s">
        <v>4476</v>
      </c>
      <c r="C1361" t="s">
        <v>35</v>
      </c>
      <c r="D1361" s="5">
        <v>37521</v>
      </c>
      <c r="E1361">
        <v>1064</v>
      </c>
      <c r="F1361" s="5">
        <v>44310</v>
      </c>
      <c r="G1361" s="2">
        <v>39</v>
      </c>
      <c r="H1361" s="2" t="str">
        <f t="shared" si="136"/>
        <v>Sam BRERETONhigh-jump</v>
      </c>
      <c r="I1361" s="2">
        <f t="shared" si="137"/>
        <v>1064</v>
      </c>
      <c r="J1361" s="136" cm="1">
        <f t="array" ref="J1361">MAX(IF($H$3:$H$4000=$H1361,$I$3:$I$4000))</f>
        <v>1064</v>
      </c>
      <c r="K1361" s="2" t="str">
        <v>IND</v>
      </c>
      <c r="L1361" t="str">
        <v>Arjun KUMAR</v>
      </c>
      <c r="M1361" s="94" t="str">
        <v>discus-throw</v>
      </c>
      <c r="N1361" s="94">
        <v>34151</v>
      </c>
      <c r="O1361" s="94" t="str">
        <f t="shared" si="138"/>
        <v>Arjun KUMARdiscus-throw</v>
      </c>
      <c r="P1361" s="2">
        <f t="shared" si="139"/>
        <v>963</v>
      </c>
      <c r="Q1361" s="79">
        <f t="shared" si="140"/>
        <v>61</v>
      </c>
      <c r="R1361" s="79" t="str">
        <f t="shared" si="141"/>
        <v/>
      </c>
    </row>
    <row r="1362" spans="1:18" x14ac:dyDescent="0.2">
      <c r="A1362" t="s">
        <v>1204</v>
      </c>
      <c r="B1362" t="s">
        <v>4034</v>
      </c>
      <c r="C1362" s="5" t="s">
        <v>36</v>
      </c>
      <c r="D1362" s="5">
        <v>37408</v>
      </c>
      <c r="E1362">
        <v>1026</v>
      </c>
      <c r="F1362" s="5">
        <v>44310</v>
      </c>
      <c r="G1362" s="2">
        <v>23</v>
      </c>
      <c r="H1362" s="2" t="str">
        <f t="shared" si="136"/>
        <v>Jacob CLARKpole-vault</v>
      </c>
      <c r="I1362" s="2">
        <f t="shared" si="137"/>
        <v>1026</v>
      </c>
      <c r="J1362" s="136" cm="1">
        <f t="array" ref="J1362">MAX(IF($H$3:$H$4000=$H1362,$I$3:$I$4000))</f>
        <v>1026</v>
      </c>
      <c r="K1362" s="2" t="str">
        <v>IND</v>
      </c>
      <c r="L1362" t="str">
        <v>Arvind RATHEE</v>
      </c>
      <c r="M1362" s="94" t="str">
        <v>discus-throw</v>
      </c>
      <c r="N1362" s="94">
        <v>34222</v>
      </c>
      <c r="O1362" s="94" t="str">
        <f t="shared" si="138"/>
        <v>Arvind RATHEEdiscus-throw</v>
      </c>
      <c r="P1362" s="2">
        <f t="shared" si="139"/>
        <v>882</v>
      </c>
      <c r="Q1362" s="79">
        <f t="shared" si="140"/>
        <v>121</v>
      </c>
      <c r="R1362" s="79" t="str">
        <f t="shared" si="141"/>
        <v/>
      </c>
    </row>
    <row r="1363" spans="1:18" x14ac:dyDescent="0.2">
      <c r="A1363" t="s">
        <v>1204</v>
      </c>
      <c r="B1363" t="s">
        <v>4212</v>
      </c>
      <c r="C1363" s="5" t="s">
        <v>42</v>
      </c>
      <c r="D1363" s="5">
        <v>37212</v>
      </c>
      <c r="E1363">
        <v>999</v>
      </c>
      <c r="F1363" s="5">
        <v>44310</v>
      </c>
      <c r="G1363" s="2">
        <v>25</v>
      </c>
      <c r="H1363" s="2" t="str">
        <f t="shared" si="136"/>
        <v>Ruben BANKShammer-throw</v>
      </c>
      <c r="I1363" s="2">
        <f t="shared" si="137"/>
        <v>999</v>
      </c>
      <c r="J1363" s="136" cm="1">
        <f t="array" ref="J1363">MAX(IF($H$3:$H$4000=$H1363,$I$3:$I$4000))</f>
        <v>999</v>
      </c>
      <c r="K1363" s="2" t="str">
        <v>IND</v>
      </c>
      <c r="L1363" t="str">
        <v>Ikram Ali KHAN</v>
      </c>
      <c r="M1363" s="94" t="str">
        <v>discus-throw</v>
      </c>
      <c r="N1363" s="94">
        <v>37073</v>
      </c>
      <c r="O1363" s="94" t="str">
        <f t="shared" si="138"/>
        <v>Ikram Ali KHANdiscus-throw</v>
      </c>
      <c r="P1363" s="2">
        <f t="shared" si="139"/>
        <v>873</v>
      </c>
      <c r="Q1363" s="79">
        <f t="shared" si="140"/>
        <v>126</v>
      </c>
      <c r="R1363" s="79" t="str">
        <f t="shared" si="141"/>
        <v/>
      </c>
    </row>
    <row r="1364" spans="1:18" x14ac:dyDescent="0.2">
      <c r="A1364" t="s">
        <v>1204</v>
      </c>
      <c r="B1364" t="s">
        <v>1100</v>
      </c>
      <c r="C1364" t="s">
        <v>28</v>
      </c>
      <c r="D1364" s="5">
        <v>36187</v>
      </c>
      <c r="E1364">
        <v>1123</v>
      </c>
      <c r="F1364" s="5">
        <v>44309</v>
      </c>
      <c r="G1364" s="2">
        <v>52</v>
      </c>
      <c r="H1364" s="2" t="str">
        <f t="shared" si="136"/>
        <v>Adam FOGG1500m</v>
      </c>
      <c r="I1364" s="2">
        <f t="shared" si="137"/>
        <v>1123</v>
      </c>
      <c r="J1364" s="136" cm="1">
        <f t="array" ref="J1364">MAX(IF($H$3:$H$4000=$H1364,$I$3:$I$4000))</f>
        <v>1123</v>
      </c>
      <c r="K1364" s="2" t="str">
        <v>IND</v>
      </c>
      <c r="L1364" t="str">
        <v>Vikram PARIHAR</v>
      </c>
      <c r="M1364" s="94" t="str">
        <v>discus-throw</v>
      </c>
      <c r="N1364" s="94">
        <v>33921</v>
      </c>
      <c r="O1364" s="94" t="str">
        <f t="shared" si="138"/>
        <v>Vikram PARIHARdiscus-throw</v>
      </c>
      <c r="P1364" s="2">
        <f t="shared" si="139"/>
        <v>868</v>
      </c>
      <c r="Q1364" s="79">
        <f t="shared" si="140"/>
        <v>130</v>
      </c>
      <c r="R1364" s="79" t="str">
        <f t="shared" si="141"/>
        <v/>
      </c>
    </row>
    <row r="1365" spans="1:18" x14ac:dyDescent="0.2">
      <c r="A1365" t="s">
        <v>1204</v>
      </c>
      <c r="B1365" t="s">
        <v>3536</v>
      </c>
      <c r="C1365" s="6" t="s">
        <v>29</v>
      </c>
      <c r="D1365" s="5">
        <v>35581</v>
      </c>
      <c r="E1365">
        <v>1100</v>
      </c>
      <c r="F1365" s="5">
        <v>44309</v>
      </c>
      <c r="G1365" s="2">
        <v>81</v>
      </c>
      <c r="H1365" s="2" t="str">
        <f t="shared" si="136"/>
        <v>Euan MAKEPEACE5000m</v>
      </c>
      <c r="I1365" s="2">
        <f t="shared" si="137"/>
        <v>1100</v>
      </c>
      <c r="J1365" s="136" cm="1">
        <f t="array" ref="J1365">MAX(IF($H$3:$H$4000=$H1365,$I$3:$I$4000))</f>
        <v>1100</v>
      </c>
      <c r="K1365" s="2" t="str">
        <v>IND</v>
      </c>
      <c r="L1365" t="str">
        <v>. PRINCE</v>
      </c>
      <c r="M1365" s="94" t="str">
        <v>discus-throw</v>
      </c>
      <c r="N1365" s="94">
        <v>37354</v>
      </c>
      <c r="O1365" s="94" t="str">
        <f t="shared" si="138"/>
        <v>. PRINCEdiscus-throw</v>
      </c>
      <c r="P1365" s="2">
        <f t="shared" si="139"/>
        <v>862</v>
      </c>
      <c r="Q1365" s="79">
        <f t="shared" si="140"/>
        <v>136</v>
      </c>
      <c r="R1365" s="79" t="str">
        <f t="shared" si="141"/>
        <v/>
      </c>
    </row>
    <row r="1366" spans="1:18" x14ac:dyDescent="0.2">
      <c r="A1366" t="s">
        <v>1204</v>
      </c>
      <c r="B1366" t="s">
        <v>3619</v>
      </c>
      <c r="C1366" s="5" t="s">
        <v>34</v>
      </c>
      <c r="D1366" s="5">
        <v>35181</v>
      </c>
      <c r="E1366">
        <v>1028</v>
      </c>
      <c r="F1366" s="5">
        <v>44308</v>
      </c>
      <c r="G1366" s="2">
        <v>88</v>
      </c>
      <c r="H1366" s="2" t="str">
        <f t="shared" si="136"/>
        <v>Haran DUNDERDALE3000msc</v>
      </c>
      <c r="I1366" s="2">
        <f t="shared" si="137"/>
        <v>1028</v>
      </c>
      <c r="J1366" s="136" cm="1">
        <f t="array" ref="J1366">MAX(IF($H$3:$H$4000=$H1366,$I$3:$I$4000))</f>
        <v>1028</v>
      </c>
      <c r="K1366" s="2" t="str">
        <v>IND</v>
      </c>
      <c r="L1366" t="str">
        <v>Tajinderpal Singh TOOR</v>
      </c>
      <c r="M1366" s="94" t="str">
        <v>shot-put</v>
      </c>
      <c r="N1366" s="94">
        <v>34651</v>
      </c>
      <c r="O1366" s="94" t="str">
        <f t="shared" si="138"/>
        <v>Tajinderpal Singh TOORshot-put</v>
      </c>
      <c r="P1366" s="2">
        <f t="shared" si="139"/>
        <v>1210</v>
      </c>
      <c r="Q1366" s="79">
        <f t="shared" si="140"/>
        <v>4</v>
      </c>
      <c r="R1366" s="79" t="str">
        <f t="shared" si="141"/>
        <v/>
      </c>
    </row>
    <row r="1367" spans="1:18" x14ac:dyDescent="0.2">
      <c r="A1367" t="s">
        <v>1204</v>
      </c>
      <c r="B1367" t="s">
        <v>3261</v>
      </c>
      <c r="C1367" t="s">
        <v>25</v>
      </c>
      <c r="D1367" s="5">
        <v>34893</v>
      </c>
      <c r="E1367">
        <v>1198</v>
      </c>
      <c r="F1367" s="5">
        <v>44303</v>
      </c>
      <c r="G1367" s="2">
        <v>9</v>
      </c>
      <c r="H1367" s="2" t="str">
        <f t="shared" si="136"/>
        <v>Zharnel HUGHES200m</v>
      </c>
      <c r="I1367" s="2">
        <f t="shared" si="137"/>
        <v>1198</v>
      </c>
      <c r="J1367" s="136" cm="1">
        <f t="array" ref="J1367">MAX(IF($H$3:$H$4000=$H1367,$I$3:$I$4000))</f>
        <v>1198</v>
      </c>
      <c r="K1367" s="2" t="str">
        <v>IND</v>
      </c>
      <c r="L1367" t="str">
        <v>Karanveer SINGH</v>
      </c>
      <c r="M1367" s="94" t="str">
        <v>shot-put</v>
      </c>
      <c r="N1367" s="94">
        <v>35635</v>
      </c>
      <c r="O1367" s="94" t="str">
        <f t="shared" si="138"/>
        <v>Karanveer SINGHshot-put</v>
      </c>
      <c r="P1367" s="2">
        <f t="shared" si="139"/>
        <v>1121</v>
      </c>
      <c r="Q1367" s="79">
        <f t="shared" si="140"/>
        <v>13</v>
      </c>
      <c r="R1367" s="79" t="str">
        <f t="shared" si="141"/>
        <v/>
      </c>
    </row>
    <row r="1368" spans="1:18" x14ac:dyDescent="0.2">
      <c r="A1368" t="s">
        <v>1204</v>
      </c>
      <c r="B1368" t="s">
        <v>3427</v>
      </c>
      <c r="C1368" t="s">
        <v>26</v>
      </c>
      <c r="D1368" s="5">
        <v>34736</v>
      </c>
      <c r="E1368">
        <v>1091</v>
      </c>
      <c r="F1368" s="5">
        <v>44303</v>
      </c>
      <c r="G1368" s="2">
        <v>96</v>
      </c>
      <c r="H1368" s="2" t="str">
        <f t="shared" si="136"/>
        <v>Michael OHIOZE400m</v>
      </c>
      <c r="I1368" s="2">
        <f t="shared" si="137"/>
        <v>1091</v>
      </c>
      <c r="J1368" s="136" cm="1">
        <f t="array" ref="J1368">MAX(IF($H$3:$H$4000=$H1368,$I$3:$I$4000))</f>
        <v>1091</v>
      </c>
      <c r="K1368" s="2" t="str">
        <v>IND</v>
      </c>
      <c r="L1368" t="str">
        <v>. ANIKET</v>
      </c>
      <c r="M1368" s="94" t="str">
        <v>shot-put</v>
      </c>
      <c r="N1368" s="94">
        <v>37200</v>
      </c>
      <c r="O1368" s="94" t="str">
        <f t="shared" si="138"/>
        <v>. ANIKETshot-put</v>
      </c>
      <c r="P1368" s="2">
        <f t="shared" si="139"/>
        <v>980</v>
      </c>
      <c r="Q1368" s="79">
        <f t="shared" si="140"/>
        <v>48</v>
      </c>
      <c r="R1368" s="79" t="str">
        <f t="shared" si="141"/>
        <v/>
      </c>
    </row>
    <row r="1369" spans="1:18" x14ac:dyDescent="0.2">
      <c r="A1369" t="s">
        <v>1204</v>
      </c>
      <c r="B1369" t="s">
        <v>3518</v>
      </c>
      <c r="C1369" t="s">
        <v>28</v>
      </c>
      <c r="D1369" s="5">
        <v>35793</v>
      </c>
      <c r="E1369">
        <v>1137</v>
      </c>
      <c r="F1369" s="5">
        <v>44303</v>
      </c>
      <c r="G1369" s="2">
        <v>39</v>
      </c>
      <c r="H1369" s="2" t="str">
        <f t="shared" si="136"/>
        <v>James YOUNG1500m</v>
      </c>
      <c r="I1369" s="2">
        <f t="shared" si="137"/>
        <v>1137</v>
      </c>
      <c r="J1369" s="136" cm="1">
        <f t="array" ref="J1369">MAX(IF($H$3:$H$4000=$H1369,$I$3:$I$4000))</f>
        <v>1137</v>
      </c>
      <c r="K1369" s="2" t="str">
        <v>IND</v>
      </c>
      <c r="L1369" t="str">
        <v>Adhish GHILDYAL</v>
      </c>
      <c r="M1369" s="94" t="str">
        <v>shot-put</v>
      </c>
      <c r="N1369" s="94">
        <v>37397</v>
      </c>
      <c r="O1369" s="94" t="str">
        <f t="shared" si="138"/>
        <v>Adhish GHILDYALshot-put</v>
      </c>
      <c r="P1369" s="2">
        <f t="shared" si="139"/>
        <v>930</v>
      </c>
      <c r="Q1369" s="79">
        <f t="shared" si="140"/>
        <v>95</v>
      </c>
      <c r="R1369" s="79" t="str">
        <f t="shared" si="141"/>
        <v/>
      </c>
    </row>
    <row r="1370" spans="1:18" x14ac:dyDescent="0.2">
      <c r="A1370" t="s">
        <v>1204</v>
      </c>
      <c r="B1370" t="s">
        <v>3536</v>
      </c>
      <c r="C1370" t="s">
        <v>28</v>
      </c>
      <c r="D1370" s="5">
        <v>35581</v>
      </c>
      <c r="E1370">
        <v>1103</v>
      </c>
      <c r="F1370" s="5">
        <v>44303</v>
      </c>
      <c r="G1370" s="2">
        <v>80</v>
      </c>
      <c r="H1370" s="2" t="str">
        <f t="shared" si="136"/>
        <v>Euan MAKEPEACE1500m</v>
      </c>
      <c r="I1370" s="2">
        <f t="shared" si="137"/>
        <v>1103</v>
      </c>
      <c r="J1370" s="136" cm="1">
        <f t="array" ref="J1370">MAX(IF($H$3:$H$4000=$H1370,$I$3:$I$4000))</f>
        <v>1103</v>
      </c>
      <c r="K1370" s="2" t="str">
        <v>IND</v>
      </c>
      <c r="L1370" t="str">
        <v>Amandeep Singh DHALIWAL</v>
      </c>
      <c r="M1370" s="94" t="str">
        <v>shot-put</v>
      </c>
      <c r="N1370" s="94">
        <v>37392</v>
      </c>
      <c r="O1370" s="94" t="str">
        <f t="shared" si="138"/>
        <v>Amandeep Singh DHALIWALshot-put</v>
      </c>
      <c r="P1370" s="2">
        <f t="shared" si="139"/>
        <v>940</v>
      </c>
      <c r="Q1370" s="79">
        <f t="shared" si="140"/>
        <v>84</v>
      </c>
      <c r="R1370" s="79" t="str">
        <f t="shared" si="141"/>
        <v/>
      </c>
    </row>
    <row r="1371" spans="1:18" x14ac:dyDescent="0.2">
      <c r="A1371" t="s">
        <v>1204</v>
      </c>
      <c r="B1371" t="s">
        <v>4081</v>
      </c>
      <c r="C1371" t="s">
        <v>40</v>
      </c>
      <c r="D1371" s="5">
        <v>35772</v>
      </c>
      <c r="E1371">
        <v>1048</v>
      </c>
      <c r="F1371" s="5">
        <v>44303</v>
      </c>
      <c r="G1371" s="2">
        <v>24</v>
      </c>
      <c r="H1371" s="2" t="str">
        <f t="shared" si="136"/>
        <v>George ARMSTRONGdiscus-throw</v>
      </c>
      <c r="I1371" s="2">
        <f t="shared" si="137"/>
        <v>1048</v>
      </c>
      <c r="J1371" s="136" cm="1">
        <f t="array" ref="J1371">MAX(IF($H$3:$H$4000=$H1371,$I$3:$I$4000))</f>
        <v>1048</v>
      </c>
      <c r="K1371" s="2" t="str">
        <v>IND</v>
      </c>
      <c r="L1371" t="str">
        <v>Iqbal SINGH</v>
      </c>
      <c r="M1371" s="94" t="str">
        <v>shot-put</v>
      </c>
      <c r="N1371" s="94">
        <v>36477</v>
      </c>
      <c r="O1371" s="94" t="str">
        <f t="shared" si="138"/>
        <v>Iqbal SINGHshot-put</v>
      </c>
      <c r="P1371" s="2">
        <f t="shared" si="139"/>
        <v>902</v>
      </c>
      <c r="Q1371" s="79">
        <f t="shared" si="140"/>
        <v>120</v>
      </c>
      <c r="R1371" s="79" t="str">
        <f t="shared" si="141"/>
        <v/>
      </c>
    </row>
    <row r="1372" spans="1:18" x14ac:dyDescent="0.2">
      <c r="A1372" t="s">
        <v>1204</v>
      </c>
      <c r="B1372" t="s">
        <v>4100</v>
      </c>
      <c r="C1372" s="5" t="s">
        <v>40</v>
      </c>
      <c r="D1372" s="5">
        <v>36536</v>
      </c>
      <c r="E1372">
        <v>979</v>
      </c>
      <c r="F1372" s="5">
        <v>44303</v>
      </c>
      <c r="G1372" s="2">
        <v>48</v>
      </c>
      <c r="H1372" s="2" t="str">
        <f t="shared" si="136"/>
        <v>James TOMLINSONdiscus-throw</v>
      </c>
      <c r="I1372" s="2">
        <f t="shared" si="137"/>
        <v>979</v>
      </c>
      <c r="J1372" s="136" cm="1">
        <f t="array" ref="J1372">MAX(IF($H$3:$H$4000=$H1372,$I$3:$I$4000))</f>
        <v>979</v>
      </c>
      <c r="K1372" s="2" t="str">
        <v>IND</v>
      </c>
      <c r="L1372" t="str">
        <v>Amit BHAINI</v>
      </c>
      <c r="M1372" s="94" t="str">
        <v>shot-put</v>
      </c>
      <c r="N1372" s="94">
        <v>35723</v>
      </c>
      <c r="O1372" s="94" t="str">
        <f t="shared" si="138"/>
        <v>Amit BHAINIshot-put</v>
      </c>
      <c r="P1372" s="2">
        <f t="shared" si="139"/>
        <v>896</v>
      </c>
      <c r="Q1372" s="79">
        <f t="shared" si="140"/>
        <v>123</v>
      </c>
      <c r="R1372" s="79" t="str">
        <f t="shared" si="141"/>
        <v/>
      </c>
    </row>
    <row r="1373" spans="1:18" x14ac:dyDescent="0.2">
      <c r="A1373" t="s">
        <v>1204</v>
      </c>
      <c r="B1373" t="s">
        <v>4125</v>
      </c>
      <c r="C1373" s="5" t="s">
        <v>40</v>
      </c>
      <c r="D1373" s="5"/>
      <c r="E1373">
        <v>916</v>
      </c>
      <c r="F1373" s="5">
        <v>44303</v>
      </c>
      <c r="G1373" s="2">
        <v>82</v>
      </c>
      <c r="H1373" s="2" t="str">
        <f t="shared" si="136"/>
        <v>Dan FLEMMINGdiscus-throw</v>
      </c>
      <c r="I1373" s="2">
        <f t="shared" si="137"/>
        <v>916</v>
      </c>
      <c r="J1373" s="136" cm="1">
        <f t="array" ref="J1373">MAX(IF($H$3:$H$4000=$H1373,$I$3:$I$4000))</f>
        <v>916</v>
      </c>
      <c r="K1373" s="2" t="str">
        <v>IND</v>
      </c>
      <c r="L1373" t="str">
        <v>Sahil SILWAL</v>
      </c>
      <c r="M1373" s="94" t="str">
        <v>javelin-throw</v>
      </c>
      <c r="N1373" s="94">
        <v>36877</v>
      </c>
      <c r="O1373" s="94" t="str">
        <f t="shared" si="138"/>
        <v>Sahil SILWALjavelin-throw</v>
      </c>
      <c r="P1373" s="2">
        <f t="shared" si="139"/>
        <v>1110</v>
      </c>
      <c r="Q1373" s="79">
        <f t="shared" si="140"/>
        <v>11</v>
      </c>
      <c r="R1373" s="79" t="str">
        <f t="shared" si="141"/>
        <v/>
      </c>
    </row>
    <row r="1374" spans="1:18" x14ac:dyDescent="0.2">
      <c r="A1374" t="s">
        <v>1204</v>
      </c>
      <c r="B1374" t="s">
        <v>4314</v>
      </c>
      <c r="C1374" s="6" t="s">
        <v>41</v>
      </c>
      <c r="D1374" s="5">
        <v>36793</v>
      </c>
      <c r="E1374">
        <v>949</v>
      </c>
      <c r="F1374" s="5">
        <v>44303</v>
      </c>
      <c r="G1374" s="2">
        <v>86</v>
      </c>
      <c r="H1374" s="2" t="str">
        <f t="shared" si="136"/>
        <v>Tom HEWSONjavelin-throw</v>
      </c>
      <c r="I1374" s="2">
        <f t="shared" si="137"/>
        <v>949</v>
      </c>
      <c r="J1374" s="136" cm="1">
        <f t="array" ref="J1374">MAX(IF($H$3:$H$4000=$H1374,$I$3:$I$4000))</f>
        <v>949</v>
      </c>
      <c r="K1374" s="2" t="str">
        <v>IND</v>
      </c>
      <c r="L1374" t="str">
        <v>Amit YADAV</v>
      </c>
      <c r="M1374" s="94" t="str">
        <v>javelin-throw</v>
      </c>
      <c r="N1374" s="94">
        <v>36729</v>
      </c>
      <c r="O1374" s="94" t="str">
        <f t="shared" si="138"/>
        <v>Amit YADAVjavelin-throw</v>
      </c>
      <c r="P1374" s="2">
        <f t="shared" si="139"/>
        <v>857</v>
      </c>
      <c r="Q1374" s="79">
        <f t="shared" si="140"/>
        <v>143</v>
      </c>
      <c r="R1374" s="79" t="str">
        <f t="shared" si="141"/>
        <v/>
      </c>
    </row>
    <row r="1375" spans="1:18" x14ac:dyDescent="0.2">
      <c r="A1375" t="s">
        <v>1204</v>
      </c>
      <c r="B1375" t="s">
        <v>4213</v>
      </c>
      <c r="C1375" s="5" t="s">
        <v>42</v>
      </c>
      <c r="D1375" s="5">
        <v>35325</v>
      </c>
      <c r="E1375">
        <v>990</v>
      </c>
      <c r="F1375" s="5">
        <v>44296</v>
      </c>
      <c r="G1375" s="2">
        <v>31</v>
      </c>
      <c r="H1375" s="2" t="str">
        <f t="shared" si="136"/>
        <v>Ciaran WRIGHThammer-throw</v>
      </c>
      <c r="I1375" s="2">
        <f t="shared" si="137"/>
        <v>990</v>
      </c>
      <c r="J1375" s="136" cm="1">
        <f t="array" ref="J1375">MAX(IF($H$3:$H$4000=$H1375,$I$3:$I$4000))</f>
        <v>990</v>
      </c>
      <c r="K1375" s="2" t="str">
        <v>IND</v>
      </c>
      <c r="L1375" t="str">
        <v>Bugatha SRINU</v>
      </c>
      <c r="M1375" s="94" t="str">
        <v>marathon</v>
      </c>
      <c r="N1375" s="94">
        <v>33771</v>
      </c>
      <c r="O1375" s="94" t="str">
        <f t="shared" si="138"/>
        <v>Bugatha SRINUmarathon</v>
      </c>
      <c r="P1375" s="2">
        <f t="shared" si="139"/>
        <v>1056</v>
      </c>
      <c r="Q1375" s="79">
        <f t="shared" si="140"/>
        <v>147</v>
      </c>
      <c r="R1375" s="79" t="str">
        <f t="shared" si="141"/>
        <v/>
      </c>
    </row>
    <row r="1376" spans="1:18" x14ac:dyDescent="0.2">
      <c r="A1376" t="s">
        <v>1204</v>
      </c>
      <c r="B1376" t="s">
        <v>4232</v>
      </c>
      <c r="C1376" s="6" t="s">
        <v>42</v>
      </c>
      <c r="D1376" s="6">
        <v>37238</v>
      </c>
      <c r="E1376">
        <v>915</v>
      </c>
      <c r="F1376" s="5">
        <v>44296</v>
      </c>
      <c r="G1376" s="2">
        <v>55</v>
      </c>
      <c r="H1376" s="2" t="str">
        <f t="shared" si="136"/>
        <v>Shaun KERRYhammer-throw</v>
      </c>
      <c r="I1376" s="2">
        <f t="shared" si="137"/>
        <v>915</v>
      </c>
      <c r="J1376" s="136" cm="1">
        <f t="array" ref="J1376">MAX(IF($H$3:$H$4000=$H1376,$I$3:$I$4000))</f>
        <v>915</v>
      </c>
      <c r="K1376" s="2" t="str">
        <v>IND</v>
      </c>
      <c r="L1376" t="str">
        <v>Surendar SELVAMANI</v>
      </c>
      <c r="M1376" s="94" t="str">
        <v>400mh</v>
      </c>
      <c r="N1376" s="94">
        <v>36458</v>
      </c>
      <c r="O1376" s="94" t="str">
        <f t="shared" si="138"/>
        <v>Surendar SELVAMANI400mh</v>
      </c>
      <c r="P1376" s="2">
        <f t="shared" si="139"/>
        <v>1055</v>
      </c>
      <c r="Q1376" s="79">
        <f t="shared" si="140"/>
        <v>81</v>
      </c>
      <c r="R1376" s="79" t="str">
        <f t="shared" si="141"/>
        <v/>
      </c>
    </row>
    <row r="1377" spans="1:18" x14ac:dyDescent="0.2">
      <c r="A1377" t="s">
        <v>1204</v>
      </c>
      <c r="B1377" t="s">
        <v>4002</v>
      </c>
      <c r="C1377" s="5" t="s">
        <v>38</v>
      </c>
      <c r="D1377" s="5">
        <v>35974</v>
      </c>
      <c r="E1377">
        <v>1028</v>
      </c>
      <c r="F1377" s="5">
        <v>44295</v>
      </c>
      <c r="G1377" s="2">
        <v>74</v>
      </c>
      <c r="H1377" s="2" t="str">
        <f t="shared" si="136"/>
        <v>Daniel IGBOKWEtriple-jump</v>
      </c>
      <c r="I1377" s="2">
        <f t="shared" si="137"/>
        <v>1028</v>
      </c>
      <c r="J1377" s="136" cm="1">
        <f t="array" ref="J1377">MAX(IF($H$3:$H$4000=$H1377,$I$3:$I$4000))</f>
        <v>1028</v>
      </c>
      <c r="K1377" s="2" t="str">
        <v>IND</v>
      </c>
      <c r="L1377" t="str">
        <v>A. ROHITH</v>
      </c>
      <c r="M1377" s="94" t="str">
        <v>400mh</v>
      </c>
      <c r="N1377" s="94">
        <v>37421</v>
      </c>
      <c r="O1377" s="94" t="str">
        <f t="shared" si="138"/>
        <v>A. ROHITH400mh</v>
      </c>
      <c r="P1377" s="2">
        <f t="shared" si="139"/>
        <v>1021</v>
      </c>
      <c r="Q1377" s="79">
        <f t="shared" si="140"/>
        <v>116</v>
      </c>
      <c r="R1377" s="79" t="str">
        <f t="shared" si="141"/>
        <v/>
      </c>
    </row>
    <row r="1378" spans="1:18" x14ac:dyDescent="0.2">
      <c r="A1378" t="s">
        <v>1204</v>
      </c>
      <c r="B1378" t="s">
        <v>4086</v>
      </c>
      <c r="C1378" s="5" t="s">
        <v>40</v>
      </c>
      <c r="D1378" s="5">
        <v>36481</v>
      </c>
      <c r="E1378">
        <v>1037</v>
      </c>
      <c r="F1378" s="5">
        <v>44295</v>
      </c>
      <c r="G1378" s="2">
        <v>29</v>
      </c>
      <c r="H1378" s="2" t="str">
        <f t="shared" si="136"/>
        <v>Samuel WOODLEYdiscus-throw</v>
      </c>
      <c r="I1378" s="2">
        <f t="shared" si="137"/>
        <v>1037</v>
      </c>
      <c r="J1378" s="136" cm="1">
        <f t="array" ref="J1378">MAX(IF($H$3:$H$4000=$H1378,$I$3:$I$4000))</f>
        <v>1037</v>
      </c>
      <c r="K1378" s="2" t="str">
        <v>IND</v>
      </c>
      <c r="L1378" t="str">
        <v>Rohan Gautam KAMBLE</v>
      </c>
      <c r="M1378" s="94" t="str">
        <v>400mh</v>
      </c>
      <c r="N1378" s="94">
        <v>37302</v>
      </c>
      <c r="O1378" s="94" t="str">
        <f t="shared" si="138"/>
        <v>Rohan Gautam KAMBLE400mh</v>
      </c>
      <c r="P1378" s="2">
        <f t="shared" si="139"/>
        <v>1011</v>
      </c>
      <c r="Q1378" s="79">
        <f t="shared" si="140"/>
        <v>119</v>
      </c>
      <c r="R1378" s="79" t="str">
        <f t="shared" si="141"/>
        <v/>
      </c>
    </row>
    <row r="1379" spans="1:18" x14ac:dyDescent="0.2">
      <c r="A1379" t="s">
        <v>1204</v>
      </c>
      <c r="B1379" t="s">
        <v>3921</v>
      </c>
      <c r="C1379" s="5" t="s">
        <v>35</v>
      </c>
      <c r="D1379" s="5">
        <v>35234</v>
      </c>
      <c r="E1379">
        <v>1019</v>
      </c>
      <c r="F1379" s="5">
        <v>44294</v>
      </c>
      <c r="G1379" s="2">
        <v>65</v>
      </c>
      <c r="H1379" s="2" t="str">
        <f t="shared" si="136"/>
        <v>Timothy DUCKWORTHhigh-jump</v>
      </c>
      <c r="I1379" s="2">
        <f t="shared" si="137"/>
        <v>1019</v>
      </c>
      <c r="J1379" s="136" cm="1">
        <f t="array" ref="J1379">MAX(IF($H$3:$H$4000=$H1379,$I$3:$I$4000))</f>
        <v>1019</v>
      </c>
      <c r="K1379" s="2" t="str">
        <v>IND</v>
      </c>
      <c r="L1379" t="str">
        <v>Dibyasundar DAS</v>
      </c>
      <c r="M1379" s="94" t="str">
        <v>400mh</v>
      </c>
      <c r="N1379" s="94">
        <v>37328</v>
      </c>
      <c r="O1379" s="94" t="str">
        <f t="shared" si="138"/>
        <v>Dibyasundar DAS400mh</v>
      </c>
      <c r="P1379" s="2">
        <f t="shared" si="139"/>
        <v>1011</v>
      </c>
      <c r="Q1379" s="79">
        <f t="shared" si="140"/>
        <v>119</v>
      </c>
      <c r="R1379" s="79" t="str">
        <f t="shared" si="141"/>
        <v/>
      </c>
    </row>
    <row r="1380" spans="1:18" x14ac:dyDescent="0.2">
      <c r="A1380" t="s">
        <v>1204</v>
      </c>
      <c r="B1380" t="s">
        <v>3323</v>
      </c>
      <c r="C1380" s="5" t="s">
        <v>2</v>
      </c>
      <c r="D1380" s="5">
        <v>34426</v>
      </c>
      <c r="E1380">
        <v>1112</v>
      </c>
      <c r="F1380" s="5">
        <v>44290</v>
      </c>
      <c r="G1380" s="2">
        <v>85</v>
      </c>
      <c r="H1380" s="2" t="str">
        <f t="shared" si="136"/>
        <v>Nethaneel MITCHELL-BLAKE100m</v>
      </c>
      <c r="I1380" s="2">
        <f t="shared" si="137"/>
        <v>1112</v>
      </c>
      <c r="J1380" s="136" cm="1">
        <f t="array" ref="J1380">MAX(IF($H$3:$H$4000=$H1380,$I$3:$I$4000))</f>
        <v>1112</v>
      </c>
      <c r="K1380" s="2" t="str">
        <v>IND</v>
      </c>
      <c r="L1380" t="str">
        <v>Abhay NARAYAN</v>
      </c>
      <c r="M1380" s="94" t="str">
        <v>400mh</v>
      </c>
      <c r="N1380" s="94">
        <v>35843</v>
      </c>
      <c r="O1380" s="94" t="str">
        <f t="shared" si="138"/>
        <v>Abhay NARAYAN400mh</v>
      </c>
      <c r="P1380" s="2">
        <f t="shared" si="139"/>
        <v>995</v>
      </c>
      <c r="Q1380" s="79">
        <f t="shared" si="140"/>
        <v>123</v>
      </c>
      <c r="R1380" s="79" t="str">
        <f t="shared" si="141"/>
        <v/>
      </c>
    </row>
    <row r="1381" spans="1:18" x14ac:dyDescent="0.2">
      <c r="A1381" t="s">
        <v>1204</v>
      </c>
      <c r="B1381" t="s">
        <v>3389</v>
      </c>
      <c r="C1381" t="s">
        <v>26</v>
      </c>
      <c r="D1381" s="5">
        <v>34633</v>
      </c>
      <c r="E1381">
        <v>1145</v>
      </c>
      <c r="F1381" s="5">
        <v>44290</v>
      </c>
      <c r="G1381" s="2">
        <v>22</v>
      </c>
      <c r="H1381" s="2" t="str">
        <f t="shared" si="136"/>
        <v>Matthew HUDSON-SMITH400m</v>
      </c>
      <c r="I1381" s="2">
        <f t="shared" si="137"/>
        <v>1145</v>
      </c>
      <c r="J1381" s="136" cm="1">
        <f t="array" ref="J1381">MAX(IF($H$3:$H$4000=$H1381,$I$3:$I$4000))</f>
        <v>1145</v>
      </c>
      <c r="K1381" s="2" t="str">
        <v>IND</v>
      </c>
      <c r="L1381" t="str">
        <v>Ajay KUMAR</v>
      </c>
      <c r="M1381" s="94" t="str">
        <v>hammer-throw</v>
      </c>
      <c r="N1381" s="94">
        <v>36351</v>
      </c>
      <c r="O1381" s="94" t="str">
        <f t="shared" si="138"/>
        <v>Ajay KUMARhammer-throw</v>
      </c>
      <c r="P1381" s="2">
        <f t="shared" si="139"/>
        <v>926</v>
      </c>
      <c r="Q1381" s="79">
        <f t="shared" si="140"/>
        <v>57</v>
      </c>
      <c r="R1381" s="79" t="str">
        <f t="shared" si="141"/>
        <v/>
      </c>
    </row>
    <row r="1382" spans="1:18" x14ac:dyDescent="0.2">
      <c r="A1382" t="s">
        <v>1204</v>
      </c>
      <c r="B1382" t="s">
        <v>4201</v>
      </c>
      <c r="C1382" s="5" t="s">
        <v>42</v>
      </c>
      <c r="D1382" s="5">
        <v>36341</v>
      </c>
      <c r="E1382">
        <v>1083</v>
      </c>
      <c r="F1382" s="5">
        <v>44289</v>
      </c>
      <c r="G1382" s="2">
        <v>8</v>
      </c>
      <c r="H1382" s="2" t="str">
        <f t="shared" si="136"/>
        <v>Jake NORRIShammer-throw</v>
      </c>
      <c r="I1382" s="2">
        <f t="shared" si="137"/>
        <v>1083</v>
      </c>
      <c r="J1382" s="136" cm="1">
        <f t="array" ref="J1382">MAX(IF($H$3:$H$4000=$H1382,$I$3:$I$4000))</f>
        <v>1083</v>
      </c>
      <c r="K1382" s="2" t="str">
        <v>IND</v>
      </c>
      <c r="L1382" t="str">
        <v>Farook AHMAD</v>
      </c>
      <c r="M1382" s="94" t="str">
        <v>hammer-throw</v>
      </c>
      <c r="N1382" s="94">
        <v>0</v>
      </c>
      <c r="O1382" s="94" t="str">
        <f t="shared" si="138"/>
        <v>Farook AHMADhammer-throw</v>
      </c>
      <c r="P1382" s="2">
        <f t="shared" si="139"/>
        <v>859</v>
      </c>
      <c r="Q1382" s="79">
        <f t="shared" si="140"/>
        <v>98</v>
      </c>
      <c r="R1382" s="79" t="str">
        <f t="shared" si="141"/>
        <v/>
      </c>
    </row>
    <row r="1383" spans="1:18" x14ac:dyDescent="0.2">
      <c r="A1383" t="s">
        <v>1204</v>
      </c>
      <c r="B1383" t="s">
        <v>4210</v>
      </c>
      <c r="C1383" s="5" t="s">
        <v>42</v>
      </c>
      <c r="D1383" s="5">
        <v>34614</v>
      </c>
      <c r="E1383">
        <v>1012</v>
      </c>
      <c r="F1383" s="5">
        <v>44281</v>
      </c>
      <c r="G1383" s="2">
        <v>20</v>
      </c>
      <c r="H1383" s="2" t="str">
        <f t="shared" si="136"/>
        <v>Tom PARKERhammer-throw</v>
      </c>
      <c r="I1383" s="2">
        <f t="shared" si="137"/>
        <v>1012</v>
      </c>
      <c r="J1383" s="136" cm="1">
        <f t="array" ref="J1383">MAX(IF($H$3:$H$4000=$H1383,$I$3:$I$4000))</f>
        <v>1012</v>
      </c>
      <c r="K1383" s="2" t="str">
        <v>IND</v>
      </c>
      <c r="L1383" t="str">
        <v>Jai CHAND</v>
      </c>
      <c r="M1383" s="94" t="str">
        <v>hammer-throw</v>
      </c>
      <c r="N1383" s="94">
        <v>37080</v>
      </c>
      <c r="O1383" s="94" t="str">
        <f t="shared" si="138"/>
        <v>Jai CHANDhammer-throw</v>
      </c>
      <c r="P1383" s="2">
        <f t="shared" si="139"/>
        <v>862</v>
      </c>
      <c r="Q1383" s="79">
        <f t="shared" si="140"/>
        <v>93</v>
      </c>
      <c r="R1383" s="79" t="str">
        <f t="shared" si="141"/>
        <v/>
      </c>
    </row>
    <row r="1384" spans="1:18" x14ac:dyDescent="0.2">
      <c r="A1384" t="s">
        <v>1204</v>
      </c>
      <c r="B1384" t="s">
        <v>4408</v>
      </c>
      <c r="C1384" t="s">
        <v>82</v>
      </c>
      <c r="D1384" s="5">
        <v>29693</v>
      </c>
      <c r="E1384">
        <v>1146</v>
      </c>
      <c r="F1384" s="5">
        <v>44281</v>
      </c>
      <c r="G1384" s="2">
        <v>99</v>
      </c>
      <c r="H1384" s="2" t="str">
        <f t="shared" si="136"/>
        <v>Chris THOMPSONmarathon</v>
      </c>
      <c r="I1384" s="2">
        <f t="shared" si="137"/>
        <v>1146</v>
      </c>
      <c r="J1384" s="136" cm="1">
        <f t="array" ref="J1384">MAX(IF($H$3:$H$4000=$H1384,$I$3:$I$4000))</f>
        <v>1146</v>
      </c>
      <c r="K1384" s="2" t="str">
        <v>IND</v>
      </c>
      <c r="L1384" t="str">
        <v>Navdeep SINGH</v>
      </c>
      <c r="M1384" s="94" t="str">
        <v>hammer-throw</v>
      </c>
      <c r="N1384" s="94">
        <v>35240</v>
      </c>
      <c r="O1384" s="94" t="str">
        <f t="shared" si="138"/>
        <v>Navdeep SINGHhammer-throw</v>
      </c>
      <c r="P1384" s="2">
        <f t="shared" si="139"/>
        <v>839</v>
      </c>
      <c r="Q1384" s="79">
        <f t="shared" si="140"/>
        <v>112</v>
      </c>
      <c r="R1384" s="79" t="str">
        <f t="shared" si="141"/>
        <v/>
      </c>
    </row>
    <row r="1385" spans="1:18" x14ac:dyDescent="0.2">
      <c r="A1385" t="s">
        <v>1204</v>
      </c>
      <c r="B1385" t="s">
        <v>3351</v>
      </c>
      <c r="C1385" t="s">
        <v>25</v>
      </c>
      <c r="D1385" s="5">
        <v>34786</v>
      </c>
      <c r="E1385">
        <v>1150</v>
      </c>
      <c r="F1385" s="5">
        <v>44268</v>
      </c>
      <c r="G1385" s="2">
        <v>39</v>
      </c>
      <c r="H1385" s="2" t="str">
        <f t="shared" si="136"/>
        <v>Miguel FRANCIS200m</v>
      </c>
      <c r="I1385" s="2">
        <f t="shared" si="137"/>
        <v>1150</v>
      </c>
      <c r="J1385" s="136" cm="1">
        <f t="array" ref="J1385">MAX(IF($H$3:$H$4000=$H1385,$I$3:$I$4000))</f>
        <v>1150</v>
      </c>
      <c r="K1385" s="2" t="str">
        <v>IND</v>
      </c>
      <c r="L1385" t="str">
        <v>Shantanu UCHALE</v>
      </c>
      <c r="M1385" s="94" t="str">
        <v>hammer-throw</v>
      </c>
      <c r="N1385" s="94">
        <v>36191</v>
      </c>
      <c r="O1385" s="94" t="str">
        <f t="shared" si="138"/>
        <v>Shantanu UCHALEhammer-throw</v>
      </c>
      <c r="P1385" s="2">
        <f t="shared" si="139"/>
        <v>839</v>
      </c>
      <c r="Q1385" s="79">
        <f t="shared" si="140"/>
        <v>112</v>
      </c>
      <c r="R1385" s="79" t="str">
        <f t="shared" si="141"/>
        <v/>
      </c>
    </row>
    <row r="1386" spans="1:18" x14ac:dyDescent="0.2">
      <c r="A1386" t="s">
        <v>1204</v>
      </c>
      <c r="B1386" t="s">
        <v>3512</v>
      </c>
      <c r="C1386" s="5" t="s">
        <v>29</v>
      </c>
      <c r="D1386" s="5">
        <v>34324</v>
      </c>
      <c r="E1386">
        <v>1191</v>
      </c>
      <c r="F1386" s="5">
        <v>44261</v>
      </c>
      <c r="G1386" s="2">
        <v>8</v>
      </c>
      <c r="H1386" s="2" t="str">
        <f t="shared" si="136"/>
        <v>Marc SCOTT5000m</v>
      </c>
      <c r="I1386" s="2">
        <f t="shared" si="137"/>
        <v>1191</v>
      </c>
      <c r="J1386" s="136" cm="1">
        <f t="array" ref="J1386">MAX(IF($H$3:$H$4000=$H1386,$I$3:$I$4000))</f>
        <v>1191</v>
      </c>
      <c r="K1386" s="2" t="str">
        <v>IND</v>
      </c>
      <c r="L1386" t="str">
        <v>Mohd. TABIS</v>
      </c>
      <c r="M1386" s="94" t="str">
        <v>hammer-throw</v>
      </c>
      <c r="N1386" s="94">
        <v>37695</v>
      </c>
      <c r="O1386" s="94" t="str">
        <f t="shared" si="138"/>
        <v>Mohd. TABIShammer-throw</v>
      </c>
      <c r="P1386" s="2">
        <f t="shared" si="139"/>
        <v>818</v>
      </c>
      <c r="Q1386" s="79">
        <f t="shared" si="140"/>
        <v>118</v>
      </c>
      <c r="R1386" s="79" t="str">
        <f t="shared" si="141"/>
        <v/>
      </c>
    </row>
    <row r="1387" spans="1:18" x14ac:dyDescent="0.2">
      <c r="A1387" t="s">
        <v>1204</v>
      </c>
      <c r="B1387" t="s">
        <v>4413</v>
      </c>
      <c r="C1387" t="s">
        <v>81</v>
      </c>
      <c r="D1387" s="5">
        <v>35503</v>
      </c>
      <c r="E1387">
        <v>1167</v>
      </c>
      <c r="F1387" s="5">
        <v>44261</v>
      </c>
      <c r="G1387" s="2">
        <v>2</v>
      </c>
      <c r="H1387" s="2" t="str">
        <f t="shared" si="136"/>
        <v>Callum WILKINSON20km-race-walking</v>
      </c>
      <c r="I1387" s="2">
        <f t="shared" si="137"/>
        <v>1167</v>
      </c>
      <c r="J1387" s="136" cm="1">
        <f t="array" ref="J1387">MAX(IF($H$3:$H$4000=$H1387,$I$3:$I$4000))</f>
        <v>1167</v>
      </c>
      <c r="K1387" s="2" t="str">
        <v>IND</v>
      </c>
      <c r="L1387" t="str">
        <v>Vikrant MALIK</v>
      </c>
      <c r="M1387" s="94" t="str">
        <v>javelin-throw</v>
      </c>
      <c r="N1387" s="94">
        <v>35066</v>
      </c>
      <c r="O1387" s="94" t="str">
        <f t="shared" si="138"/>
        <v>Vikrant MALIKjavelin-throw</v>
      </c>
      <c r="P1387" s="2">
        <f t="shared" si="139"/>
        <v>1070</v>
      </c>
      <c r="Q1387" s="79">
        <f t="shared" si="140"/>
        <v>21</v>
      </c>
      <c r="R1387" s="79" t="str">
        <f t="shared" si="141"/>
        <v/>
      </c>
    </row>
    <row r="1388" spans="1:18" x14ac:dyDescent="0.2">
      <c r="A1388" t="s">
        <v>1204</v>
      </c>
      <c r="B1388" t="s">
        <v>4418</v>
      </c>
      <c r="C1388" t="s">
        <v>81</v>
      </c>
      <c r="D1388" s="5">
        <v>35520</v>
      </c>
      <c r="E1388">
        <v>1040</v>
      </c>
      <c r="F1388" s="5">
        <v>44261</v>
      </c>
      <c r="G1388" s="2">
        <v>12</v>
      </c>
      <c r="H1388" s="2" t="str">
        <f t="shared" si="136"/>
        <v>Cameron CORBISHLEY20km-race-walking</v>
      </c>
      <c r="I1388" s="2">
        <f t="shared" si="137"/>
        <v>1040</v>
      </c>
      <c r="J1388" s="136" cm="1">
        <f t="array" ref="J1388">MAX(IF($H$3:$H$4000=$H1388,$I$3:$I$4000))</f>
        <v>1040</v>
      </c>
      <c r="K1388" s="2" t="str">
        <v>IND</v>
      </c>
      <c r="L1388" t="str">
        <v>Yash Vir SINGH</v>
      </c>
      <c r="M1388" s="94" t="str">
        <v>javelin-throw</v>
      </c>
      <c r="N1388" s="94">
        <v>37186</v>
      </c>
      <c r="O1388" s="94" t="str">
        <f t="shared" si="138"/>
        <v>Yash Vir SINGHjavelin-throw</v>
      </c>
      <c r="P1388" s="2">
        <f t="shared" si="139"/>
        <v>1091</v>
      </c>
      <c r="Q1388" s="79">
        <f t="shared" si="140"/>
        <v>17</v>
      </c>
      <c r="R1388" s="79" t="str">
        <f t="shared" si="141"/>
        <v/>
      </c>
    </row>
    <row r="1389" spans="1:18" x14ac:dyDescent="0.2">
      <c r="A1389" t="s">
        <v>1204</v>
      </c>
      <c r="B1389" t="s">
        <v>3512</v>
      </c>
      <c r="C1389" s="5" t="s">
        <v>30</v>
      </c>
      <c r="D1389" s="5">
        <v>34324</v>
      </c>
      <c r="E1389">
        <v>1209</v>
      </c>
      <c r="F1389" s="5">
        <v>44247</v>
      </c>
      <c r="G1389" s="2">
        <v>5</v>
      </c>
      <c r="H1389" s="2" t="str">
        <f t="shared" si="136"/>
        <v>Marc SCOTT10000m</v>
      </c>
      <c r="I1389" s="2">
        <f t="shared" si="137"/>
        <v>1209</v>
      </c>
      <c r="J1389" s="136" cm="1">
        <f t="array" ref="J1389">MAX(IF($H$3:$H$4000=$H1389,$I$3:$I$4000))</f>
        <v>1209</v>
      </c>
      <c r="K1389" s="2" t="str">
        <v>IND</v>
      </c>
      <c r="L1389" t="str">
        <v>Kunwer Ajai Raj Singh RANA</v>
      </c>
      <c r="M1389" s="94" t="str">
        <v>javelin-throw</v>
      </c>
      <c r="N1389" s="94">
        <v>37269</v>
      </c>
      <c r="O1389" s="94" t="str">
        <f t="shared" si="138"/>
        <v>Kunwer Ajai Raj Singh RANAjavelin-throw</v>
      </c>
      <c r="P1389" s="2">
        <f t="shared" si="139"/>
        <v>1054</v>
      </c>
      <c r="Q1389" s="79">
        <f t="shared" si="140"/>
        <v>27</v>
      </c>
      <c r="R1389" s="79" t="str">
        <f t="shared" si="141"/>
        <v/>
      </c>
    </row>
    <row r="1390" spans="1:18" x14ac:dyDescent="0.2">
      <c r="A1390" t="s">
        <v>1213</v>
      </c>
      <c r="B1390" t="s">
        <v>3335</v>
      </c>
      <c r="C1390" s="5" t="s">
        <v>25</v>
      </c>
      <c r="D1390" s="5">
        <v>35652</v>
      </c>
      <c r="E1390">
        <v>1084</v>
      </c>
      <c r="F1390" s="5">
        <v>44653</v>
      </c>
      <c r="G1390" s="2">
        <v>26</v>
      </c>
      <c r="H1390" s="2" t="str">
        <f t="shared" si="136"/>
        <v>Emmanuel YEBOAH200m</v>
      </c>
      <c r="I1390" s="2">
        <f t="shared" si="137"/>
        <v>1084</v>
      </c>
      <c r="J1390" s="136" cm="1">
        <f t="array" ref="J1390">MAX(IF($H$3:$H$4000=$H1390,$I$3:$I$4000))</f>
        <v>1084</v>
      </c>
      <c r="K1390" s="2" t="str">
        <v>IND</v>
      </c>
      <c r="L1390" t="str">
        <v>Rishab NEHRA</v>
      </c>
      <c r="M1390" s="94" t="str">
        <v>javelin-throw</v>
      </c>
      <c r="N1390" s="94">
        <v>36504</v>
      </c>
      <c r="O1390" s="94" t="str">
        <f t="shared" si="138"/>
        <v>Rishab NEHRAjavelin-throw</v>
      </c>
      <c r="P1390" s="2">
        <f t="shared" si="139"/>
        <v>1007</v>
      </c>
      <c r="Q1390" s="79">
        <f t="shared" si="140"/>
        <v>58</v>
      </c>
      <c r="R1390" s="79" t="str">
        <f t="shared" si="141"/>
        <v/>
      </c>
    </row>
    <row r="1391" spans="1:18" x14ac:dyDescent="0.2">
      <c r="A1391" t="s">
        <v>1213</v>
      </c>
      <c r="B1391" t="s">
        <v>5080</v>
      </c>
      <c r="C1391" s="5" t="s">
        <v>25</v>
      </c>
      <c r="D1391" s="5">
        <v>35272</v>
      </c>
      <c r="E1391">
        <v>1043</v>
      </c>
      <c r="F1391" s="5">
        <v>44653</v>
      </c>
      <c r="G1391" s="2">
        <v>80</v>
      </c>
      <c r="H1391" s="2" t="str">
        <f t="shared" si="136"/>
        <v>Joseph ODURO MANU200m</v>
      </c>
      <c r="I1391" s="2">
        <f t="shared" si="137"/>
        <v>1043</v>
      </c>
      <c r="J1391" s="136" cm="1">
        <f t="array" ref="J1391">MAX(IF($H$3:$H$4000=$H1391,$I$3:$I$4000))</f>
        <v>1043</v>
      </c>
      <c r="K1391" s="2" t="str">
        <v>IND</v>
      </c>
      <c r="L1391" t="str">
        <v>Anmol RANA</v>
      </c>
      <c r="M1391" s="94" t="str">
        <v>javelin-throw</v>
      </c>
      <c r="N1391" s="94">
        <v>36272</v>
      </c>
      <c r="O1391" s="94" t="str">
        <f t="shared" si="138"/>
        <v>Anmol RANAjavelin-throw</v>
      </c>
      <c r="P1391" s="2">
        <f t="shared" si="139"/>
        <v>976</v>
      </c>
      <c r="Q1391" s="79">
        <f t="shared" si="140"/>
        <v>76</v>
      </c>
      <c r="R1391" s="79" t="str">
        <f t="shared" si="141"/>
        <v/>
      </c>
    </row>
    <row r="1392" spans="1:18" x14ac:dyDescent="0.2">
      <c r="A1392" t="s">
        <v>1213</v>
      </c>
      <c r="B1392" t="s">
        <v>4288</v>
      </c>
      <c r="C1392" s="5" t="s">
        <v>41</v>
      </c>
      <c r="D1392" s="5">
        <v>33065</v>
      </c>
      <c r="E1392">
        <v>904</v>
      </c>
      <c r="F1392" s="5">
        <v>44653</v>
      </c>
      <c r="G1392" s="2">
        <v>67</v>
      </c>
      <c r="H1392" s="2" t="str">
        <f t="shared" si="136"/>
        <v>John AMPOMAHjavelin-throw</v>
      </c>
      <c r="I1392" s="2">
        <f t="shared" si="137"/>
        <v>904</v>
      </c>
      <c r="J1392" s="136" cm="1">
        <f t="array" ref="J1392">MAX(IF($H$3:$H$4000=$H1392,$I$3:$I$4000))</f>
        <v>1013</v>
      </c>
      <c r="K1392" s="2" t="str">
        <v>IND</v>
      </c>
      <c r="L1392" t="str">
        <v>Izhar AHMAD</v>
      </c>
      <c r="M1392" s="94" t="str">
        <v>javelin-throw</v>
      </c>
      <c r="N1392" s="94">
        <v>37683</v>
      </c>
      <c r="O1392" s="94" t="str">
        <f t="shared" si="138"/>
        <v>Izhar AHMADjavelin-throw</v>
      </c>
      <c r="P1392" s="2">
        <f t="shared" si="139"/>
        <v>938</v>
      </c>
      <c r="Q1392" s="79">
        <f t="shared" si="140"/>
        <v>100</v>
      </c>
      <c r="R1392" s="79" t="str">
        <f t="shared" si="141"/>
        <v/>
      </c>
    </row>
    <row r="1393" spans="1:18" x14ac:dyDescent="0.2">
      <c r="A1393" t="s">
        <v>1213</v>
      </c>
      <c r="B1393" t="s">
        <v>5049</v>
      </c>
      <c r="C1393" s="5" t="s">
        <v>2</v>
      </c>
      <c r="D1393" s="5">
        <v>35809</v>
      </c>
      <c r="E1393">
        <v>1241</v>
      </c>
      <c r="F1393" s="5">
        <v>44645</v>
      </c>
      <c r="G1393" s="2">
        <v>1</v>
      </c>
      <c r="H1393" s="2" t="str">
        <f t="shared" si="136"/>
        <v>Benjamin AZAMATI100m</v>
      </c>
      <c r="I1393" s="2">
        <f t="shared" si="137"/>
        <v>1241</v>
      </c>
      <c r="J1393" s="136" cm="1">
        <f t="array" ref="J1393">MAX(IF($H$3:$H$4000=$H1393,$I$3:$I$4000))</f>
        <v>1241</v>
      </c>
      <c r="K1393" s="2" t="str">
        <v>IND</v>
      </c>
      <c r="L1393" t="str">
        <v>Goyal KUMAR</v>
      </c>
      <c r="M1393" s="94" t="str">
        <v>3000msc</v>
      </c>
      <c r="N1393" s="94">
        <v>0</v>
      </c>
      <c r="O1393" s="94" t="str">
        <f t="shared" si="138"/>
        <v>Goyal KUMAR3000msc</v>
      </c>
      <c r="P1393" s="2">
        <f t="shared" si="139"/>
        <v>909</v>
      </c>
      <c r="Q1393" s="79">
        <f t="shared" si="140"/>
        <v>158</v>
      </c>
      <c r="R1393" s="79" t="str">
        <f t="shared" si="141"/>
        <v/>
      </c>
    </row>
    <row r="1394" spans="1:18" x14ac:dyDescent="0.2">
      <c r="A1394" t="s">
        <v>1213</v>
      </c>
      <c r="B1394" t="s">
        <v>3335</v>
      </c>
      <c r="C1394" t="s">
        <v>2</v>
      </c>
      <c r="D1394" s="5">
        <v>35652</v>
      </c>
      <c r="E1394">
        <v>1089</v>
      </c>
      <c r="F1394" s="5">
        <v>44645</v>
      </c>
      <c r="G1394" s="2">
        <v>47</v>
      </c>
      <c r="H1394" s="2" t="str">
        <f t="shared" si="136"/>
        <v>Emmanuel YEBOAH100m</v>
      </c>
      <c r="I1394" s="2">
        <f t="shared" si="137"/>
        <v>1089</v>
      </c>
      <c r="J1394" s="136" cm="1">
        <f t="array" ref="J1394">MAX(IF($H$3:$H$4000=$H1394,$I$3:$I$4000))</f>
        <v>1109</v>
      </c>
      <c r="K1394" s="2" t="str">
        <v>IND</v>
      </c>
      <c r="L1394" t="str">
        <v>. SAURABH</v>
      </c>
      <c r="M1394" s="94" t="str">
        <v>3000msc</v>
      </c>
      <c r="N1394" s="94">
        <v>36447</v>
      </c>
      <c r="O1394" s="94" t="str">
        <f t="shared" si="138"/>
        <v>. SAURABH3000msc</v>
      </c>
      <c r="P1394" s="2">
        <f t="shared" si="139"/>
        <v>887</v>
      </c>
      <c r="Q1394" s="79">
        <f t="shared" si="140"/>
        <v>167</v>
      </c>
      <c r="R1394" s="79" t="str">
        <f t="shared" si="141"/>
        <v/>
      </c>
    </row>
    <row r="1395" spans="1:18" x14ac:dyDescent="0.2">
      <c r="A1395" t="s">
        <v>1213</v>
      </c>
      <c r="B1395" t="s">
        <v>5237</v>
      </c>
      <c r="C1395" s="5" t="s">
        <v>37</v>
      </c>
      <c r="D1395" s="5"/>
      <c r="E1395">
        <v>1001</v>
      </c>
      <c r="F1395" s="5">
        <v>44645</v>
      </c>
      <c r="G1395" s="2">
        <v>69</v>
      </c>
      <c r="H1395" s="2" t="str">
        <f t="shared" si="136"/>
        <v>Jeff HAMMONDlong-jump</v>
      </c>
      <c r="I1395" s="2">
        <f t="shared" si="137"/>
        <v>1001</v>
      </c>
      <c r="J1395" s="136" cm="1">
        <f t="array" ref="J1395">MAX(IF($H$3:$H$4000=$H1395,$I$3:$I$4000))</f>
        <v>1001</v>
      </c>
      <c r="K1395" s="2" t="str">
        <v>IND</v>
      </c>
      <c r="L1395" t="str">
        <v>Prince KUMAR</v>
      </c>
      <c r="M1395" s="94" t="str">
        <v>5000m</v>
      </c>
      <c r="N1395" s="94">
        <v>36581</v>
      </c>
      <c r="O1395" s="94" t="str">
        <f t="shared" si="138"/>
        <v>Prince KUMAR5000m</v>
      </c>
      <c r="P1395" s="2">
        <f t="shared" si="139"/>
        <v>981</v>
      </c>
      <c r="Q1395" s="79">
        <f t="shared" si="140"/>
        <v>177</v>
      </c>
      <c r="R1395" s="79" t="str">
        <f t="shared" si="141"/>
        <v/>
      </c>
    </row>
    <row r="1396" spans="1:18" x14ac:dyDescent="0.2">
      <c r="A1396" t="s">
        <v>1213</v>
      </c>
      <c r="B1396" t="s">
        <v>3899</v>
      </c>
      <c r="C1396" s="5" t="s">
        <v>37</v>
      </c>
      <c r="D1396" s="5">
        <v>1996</v>
      </c>
      <c r="E1396">
        <v>1051</v>
      </c>
      <c r="F1396" s="5">
        <v>44639</v>
      </c>
      <c r="G1396" s="2">
        <v>35</v>
      </c>
      <c r="H1396" s="2" t="str">
        <f t="shared" si="136"/>
        <v>Abraham SEANEKElong-jump</v>
      </c>
      <c r="I1396" s="2">
        <f t="shared" si="137"/>
        <v>1051</v>
      </c>
      <c r="J1396" s="136" cm="1">
        <f t="array" ref="J1396">MAX(IF($H$3:$H$4000=$H1396,$I$3:$I$4000))</f>
        <v>1152</v>
      </c>
      <c r="K1396" s="2" t="str">
        <v>IND</v>
      </c>
      <c r="L1396" t="str">
        <v>. AJAY</v>
      </c>
      <c r="M1396" s="94" t="str">
        <v>5000m</v>
      </c>
      <c r="N1396" s="94">
        <v>37285</v>
      </c>
      <c r="O1396" s="94" t="str">
        <f t="shared" si="138"/>
        <v>. AJAY5000m</v>
      </c>
      <c r="P1396" s="2">
        <f t="shared" si="139"/>
        <v>980</v>
      </c>
      <c r="Q1396" s="79">
        <f t="shared" si="140"/>
        <v>179</v>
      </c>
      <c r="R1396" s="79" t="str">
        <f t="shared" si="141"/>
        <v/>
      </c>
    </row>
    <row r="1397" spans="1:18" x14ac:dyDescent="0.2">
      <c r="A1397" t="s">
        <v>1213</v>
      </c>
      <c r="B1397" t="s">
        <v>3753</v>
      </c>
      <c r="C1397" s="5" t="s">
        <v>31</v>
      </c>
      <c r="D1397" s="5">
        <v>34904</v>
      </c>
      <c r="E1397">
        <v>993</v>
      </c>
      <c r="F1397" s="5">
        <v>44638</v>
      </c>
      <c r="G1397" s="2">
        <v>46</v>
      </c>
      <c r="H1397" s="2" t="str">
        <f t="shared" si="136"/>
        <v>Yakubu IBRAHIM110mh</v>
      </c>
      <c r="I1397" s="2">
        <f t="shared" si="137"/>
        <v>993</v>
      </c>
      <c r="J1397" s="136" cm="1">
        <f t="array" ref="J1397">MAX(IF($H$3:$H$4000=$H1397,$I$3:$I$4000))</f>
        <v>1141</v>
      </c>
      <c r="K1397" s="2" t="str">
        <v>IND</v>
      </c>
      <c r="L1397" t="str">
        <v>Lokesh CHAUDHARY</v>
      </c>
      <c r="M1397" s="94" t="str">
        <v>5000m</v>
      </c>
      <c r="N1397" s="94">
        <v>36342</v>
      </c>
      <c r="O1397" s="94" t="str">
        <f t="shared" si="138"/>
        <v>Lokesh CHAUDHARY5000m</v>
      </c>
      <c r="P1397" s="2">
        <f t="shared" si="139"/>
        <v>980</v>
      </c>
      <c r="Q1397" s="79">
        <f t="shared" si="140"/>
        <v>179</v>
      </c>
      <c r="R1397" s="79" t="str">
        <f t="shared" si="141"/>
        <v/>
      </c>
    </row>
    <row r="1398" spans="1:18" x14ac:dyDescent="0.2">
      <c r="A1398" t="s">
        <v>1213</v>
      </c>
      <c r="B1398" t="s">
        <v>3271</v>
      </c>
      <c r="C1398" s="5" t="s">
        <v>25</v>
      </c>
      <c r="D1398" s="5">
        <v>35442</v>
      </c>
      <c r="E1398">
        <v>1179</v>
      </c>
      <c r="F1398" s="5">
        <v>44411</v>
      </c>
      <c r="G1398" s="2">
        <v>18</v>
      </c>
      <c r="H1398" s="2" t="str">
        <f t="shared" si="136"/>
        <v>Joseph Paul AMOAH200m</v>
      </c>
      <c r="I1398" s="2">
        <f t="shared" si="137"/>
        <v>1179</v>
      </c>
      <c r="J1398" s="136" cm="1">
        <f t="array" ref="J1398">MAX(IF($H$3:$H$4000=$H1398,$I$3:$I$4000))</f>
        <v>1179</v>
      </c>
      <c r="K1398" s="2" t="str">
        <v>IND</v>
      </c>
      <c r="L1398" t="str">
        <v>Yashwanth KUMAR</v>
      </c>
      <c r="M1398" s="94" t="str">
        <v>110mh</v>
      </c>
      <c r="N1398" s="94">
        <v>37131</v>
      </c>
      <c r="O1398" s="94" t="str">
        <f t="shared" si="138"/>
        <v>Yashwanth KUMAR110mh</v>
      </c>
      <c r="P1398" s="2">
        <f t="shared" si="139"/>
        <v>1021</v>
      </c>
      <c r="Q1398" s="79">
        <f t="shared" si="140"/>
        <v>87</v>
      </c>
      <c r="R1398" s="79" t="str">
        <f t="shared" si="141"/>
        <v/>
      </c>
    </row>
    <row r="1399" spans="1:18" x14ac:dyDescent="0.2">
      <c r="A1399" t="s">
        <v>1213</v>
      </c>
      <c r="B1399" t="s">
        <v>3456</v>
      </c>
      <c r="C1399" s="5" t="s">
        <v>27</v>
      </c>
      <c r="D1399" s="5">
        <v>33665</v>
      </c>
      <c r="E1399">
        <v>1148</v>
      </c>
      <c r="F1399" s="5">
        <v>44406</v>
      </c>
      <c r="G1399" s="2">
        <v>37</v>
      </c>
      <c r="H1399" s="2" t="str">
        <f t="shared" si="136"/>
        <v>Alex AMANKWA800m</v>
      </c>
      <c r="I1399" s="2">
        <f t="shared" si="137"/>
        <v>1148</v>
      </c>
      <c r="J1399" s="136" cm="1">
        <f t="array" ref="J1399">MAX(IF($H$3:$H$4000=$H1399,$I$3:$I$4000))</f>
        <v>1148</v>
      </c>
      <c r="K1399" s="2" t="str">
        <v>IND</v>
      </c>
      <c r="L1399" t="str">
        <v>G. NISHANTHRAJA</v>
      </c>
      <c r="M1399" s="94" t="str">
        <v>110mh</v>
      </c>
      <c r="N1399" s="94">
        <v>36993</v>
      </c>
      <c r="O1399" s="94" t="str">
        <f t="shared" si="138"/>
        <v>G. NISHANTHRAJA110mh</v>
      </c>
      <c r="P1399" s="2">
        <f t="shared" si="139"/>
        <v>993</v>
      </c>
      <c r="Q1399" s="79">
        <f t="shared" si="140"/>
        <v>109</v>
      </c>
      <c r="R1399" s="79" t="str">
        <f t="shared" si="141"/>
        <v/>
      </c>
    </row>
    <row r="1400" spans="1:18" x14ac:dyDescent="0.2">
      <c r="A1400" t="s">
        <v>1213</v>
      </c>
      <c r="B1400" t="s">
        <v>3753</v>
      </c>
      <c r="C1400" s="5" t="s">
        <v>31</v>
      </c>
      <c r="D1400" s="5">
        <v>34904</v>
      </c>
      <c r="E1400">
        <v>1141</v>
      </c>
      <c r="F1400" s="5">
        <v>44374</v>
      </c>
      <c r="G1400" s="2">
        <v>22</v>
      </c>
      <c r="H1400" s="2" t="str">
        <f t="shared" si="136"/>
        <v>Yakubu IBRAHIM110mh</v>
      </c>
      <c r="I1400" s="2">
        <f t="shared" si="137"/>
        <v>1141</v>
      </c>
      <c r="J1400" s="136" cm="1">
        <f t="array" ref="J1400">MAX(IF($H$3:$H$4000=$H1400,$I$3:$I$4000))</f>
        <v>1141</v>
      </c>
      <c r="K1400" s="2" t="str">
        <v>IND</v>
      </c>
      <c r="L1400" t="str">
        <v>Muhammed LAZAN</v>
      </c>
      <c r="M1400" s="94" t="str">
        <v>110mh</v>
      </c>
      <c r="N1400" s="94">
        <v>37408</v>
      </c>
      <c r="O1400" s="94" t="str">
        <f t="shared" si="138"/>
        <v>Muhammed LAZAN110mh</v>
      </c>
      <c r="P1400" s="2">
        <f t="shared" si="139"/>
        <v>979</v>
      </c>
      <c r="Q1400" s="79">
        <f t="shared" si="140"/>
        <v>120</v>
      </c>
      <c r="R1400" s="79" t="str">
        <f t="shared" si="141"/>
        <v/>
      </c>
    </row>
    <row r="1401" spans="1:18" x14ac:dyDescent="0.2">
      <c r="A1401" t="s">
        <v>1213</v>
      </c>
      <c r="B1401" t="s">
        <v>3899</v>
      </c>
      <c r="C1401" s="5" t="s">
        <v>37</v>
      </c>
      <c r="D1401" s="5">
        <v>1996</v>
      </c>
      <c r="E1401">
        <v>1152</v>
      </c>
      <c r="F1401" s="5">
        <v>44370</v>
      </c>
      <c r="G1401" s="2">
        <v>11</v>
      </c>
      <c r="H1401" s="2" t="str">
        <f t="shared" si="136"/>
        <v>Abraham SEANEKElong-jump</v>
      </c>
      <c r="I1401" s="2">
        <f t="shared" si="137"/>
        <v>1152</v>
      </c>
      <c r="J1401" s="136" cm="1">
        <f t="array" ref="J1401">MAX(IF($H$3:$H$4000=$H1401,$I$3:$I$4000))</f>
        <v>1152</v>
      </c>
      <c r="K1401" s="2" t="str">
        <v>IND</v>
      </c>
      <c r="L1401" t="str">
        <v>Alden Anil NARONHA</v>
      </c>
      <c r="M1401" s="94" t="str">
        <v>110mh</v>
      </c>
      <c r="N1401" s="94">
        <v>36346</v>
      </c>
      <c r="O1401" s="94" t="str">
        <f t="shared" si="138"/>
        <v>Alden Anil NARONHA110mh</v>
      </c>
      <c r="P1401" s="2">
        <f t="shared" si="139"/>
        <v>964</v>
      </c>
      <c r="Q1401" s="79">
        <f t="shared" si="140"/>
        <v>125</v>
      </c>
      <c r="R1401" s="79" t="str">
        <f t="shared" si="141"/>
        <v/>
      </c>
    </row>
    <row r="1402" spans="1:18" x14ac:dyDescent="0.2">
      <c r="A1402" t="s">
        <v>1213</v>
      </c>
      <c r="B1402" t="s">
        <v>3317</v>
      </c>
      <c r="C1402" s="5" t="s">
        <v>2</v>
      </c>
      <c r="D1402" s="5">
        <v>33177</v>
      </c>
      <c r="E1402">
        <v>1118</v>
      </c>
      <c r="F1402" s="5">
        <v>44360</v>
      </c>
      <c r="G1402" s="2">
        <v>78</v>
      </c>
      <c r="H1402" s="2" t="str">
        <f t="shared" si="136"/>
        <v>Sean SAFO-ANTWI100m</v>
      </c>
      <c r="I1402" s="2">
        <f t="shared" si="137"/>
        <v>1118</v>
      </c>
      <c r="J1402" s="136" cm="1">
        <f t="array" ref="J1402">MAX(IF($H$3:$H$4000=$H1402,$I$3:$I$4000))</f>
        <v>1118</v>
      </c>
      <c r="K1402" s="2" t="str">
        <v>IND</v>
      </c>
      <c r="L1402" t="str">
        <v>Vikas KHODAKE</v>
      </c>
      <c r="M1402" s="94" t="str">
        <v>110mh</v>
      </c>
      <c r="N1402" s="94">
        <v>37119</v>
      </c>
      <c r="O1402" s="94" t="str">
        <f t="shared" si="138"/>
        <v>Vikas KHODAKE110mh</v>
      </c>
      <c r="P1402" s="2">
        <f t="shared" si="139"/>
        <v>945</v>
      </c>
      <c r="Q1402" s="79">
        <f t="shared" si="140"/>
        <v>133</v>
      </c>
      <c r="R1402" s="79" t="str">
        <f t="shared" si="141"/>
        <v/>
      </c>
    </row>
    <row r="1403" spans="1:18" x14ac:dyDescent="0.2">
      <c r="A1403" t="s">
        <v>1213</v>
      </c>
      <c r="B1403" t="s">
        <v>4288</v>
      </c>
      <c r="C1403" t="s">
        <v>41</v>
      </c>
      <c r="D1403" s="5">
        <v>33065</v>
      </c>
      <c r="E1403">
        <v>1013</v>
      </c>
      <c r="F1403" s="5">
        <v>44353</v>
      </c>
      <c r="G1403" s="2">
        <v>43</v>
      </c>
      <c r="H1403" s="2" t="str">
        <f t="shared" si="136"/>
        <v>John AMPOMAHjavelin-throw</v>
      </c>
      <c r="I1403" s="2">
        <f t="shared" si="137"/>
        <v>1013</v>
      </c>
      <c r="J1403" s="136" cm="1">
        <f t="array" ref="J1403">MAX(IF($H$3:$H$4000=$H1403,$I$3:$I$4000))</f>
        <v>1013</v>
      </c>
      <c r="K1403" s="2" t="str">
        <v>IND</v>
      </c>
      <c r="L1403" t="str">
        <v>Dhanush ADITHAN</v>
      </c>
      <c r="M1403" s="94" t="str">
        <v>110mh</v>
      </c>
      <c r="N1403" s="94">
        <v>37164</v>
      </c>
      <c r="O1403" s="94" t="str">
        <f t="shared" si="138"/>
        <v>Dhanush ADITHAN110mh</v>
      </c>
      <c r="P1403" s="2">
        <f t="shared" si="139"/>
        <v>938</v>
      </c>
      <c r="Q1403" s="79">
        <f t="shared" si="140"/>
        <v>137</v>
      </c>
      <c r="R1403" s="79" t="str">
        <f t="shared" si="141"/>
        <v/>
      </c>
    </row>
    <row r="1404" spans="1:18" x14ac:dyDescent="0.2">
      <c r="A1404" t="s">
        <v>1213</v>
      </c>
      <c r="B1404" t="s">
        <v>3335</v>
      </c>
      <c r="C1404" s="5" t="s">
        <v>2</v>
      </c>
      <c r="D1404" s="5">
        <v>35652</v>
      </c>
      <c r="E1404">
        <v>1109</v>
      </c>
      <c r="F1404" s="5">
        <v>44345</v>
      </c>
      <c r="G1404" s="2">
        <v>96</v>
      </c>
      <c r="H1404" s="2" t="str">
        <f t="shared" si="136"/>
        <v>Emmanuel YEBOAH100m</v>
      </c>
      <c r="I1404" s="2">
        <f t="shared" si="137"/>
        <v>1109</v>
      </c>
      <c r="J1404" s="136" cm="1">
        <f t="array" ref="J1404">MAX(IF($H$3:$H$4000=$H1404,$I$3:$I$4000))</f>
        <v>1109</v>
      </c>
      <c r="K1404" s="2" t="str">
        <v>IND</v>
      </c>
      <c r="L1404" t="str">
        <v>Najmuddeen MOHAMMED</v>
      </c>
      <c r="M1404" s="94" t="str">
        <v>400mh</v>
      </c>
      <c r="N1404" s="94">
        <v>35910</v>
      </c>
      <c r="O1404" s="94" t="str">
        <f t="shared" si="138"/>
        <v>Najmuddeen MOHAMMED400mh</v>
      </c>
      <c r="P1404" s="2">
        <f t="shared" si="139"/>
        <v>987</v>
      </c>
      <c r="Q1404" s="79">
        <f t="shared" si="140"/>
        <v>127</v>
      </c>
      <c r="R1404" s="79" t="str">
        <f t="shared" si="141"/>
        <v/>
      </c>
    </row>
    <row r="1405" spans="1:18" x14ac:dyDescent="0.2">
      <c r="A1405" t="s">
        <v>1213</v>
      </c>
      <c r="B1405" t="s">
        <v>3271</v>
      </c>
      <c r="C1405" s="5" t="s">
        <v>2</v>
      </c>
      <c r="D1405" s="5">
        <v>35442</v>
      </c>
      <c r="E1405">
        <v>1186</v>
      </c>
      <c r="F1405" s="5">
        <v>44344</v>
      </c>
      <c r="G1405" s="2">
        <v>20</v>
      </c>
      <c r="H1405" s="2" t="str">
        <f t="shared" si="136"/>
        <v>Joseph Paul AMOAH100m</v>
      </c>
      <c r="I1405" s="2">
        <f t="shared" si="137"/>
        <v>1186</v>
      </c>
      <c r="J1405" s="136" cm="1">
        <f t="array" ref="J1405">MAX(IF($H$3:$H$4000=$H1405,$I$3:$I$4000))</f>
        <v>1186</v>
      </c>
      <c r="K1405" s="2" t="str">
        <v>IND</v>
      </c>
      <c r="L1405" t="str">
        <v>M. MANOOP</v>
      </c>
      <c r="M1405" s="94" t="str">
        <v>400mh</v>
      </c>
      <c r="N1405" s="94">
        <v>37125</v>
      </c>
      <c r="O1405" s="94" t="str">
        <f t="shared" si="138"/>
        <v>M. MANOOP400mh</v>
      </c>
      <c r="P1405" s="2">
        <f t="shared" si="139"/>
        <v>984</v>
      </c>
      <c r="Q1405" s="79">
        <f t="shared" si="140"/>
        <v>130</v>
      </c>
      <c r="R1405" s="79" t="str">
        <f t="shared" si="141"/>
        <v/>
      </c>
    </row>
    <row r="1406" spans="1:18" x14ac:dyDescent="0.2">
      <c r="A1406" t="s">
        <v>1213</v>
      </c>
      <c r="B1406" t="s">
        <v>3851</v>
      </c>
      <c r="C1406" t="s">
        <v>33</v>
      </c>
      <c r="D1406" s="5">
        <v>34092</v>
      </c>
      <c r="E1406">
        <v>1089</v>
      </c>
      <c r="F1406" s="5">
        <v>44344</v>
      </c>
      <c r="G1406" s="2">
        <v>44</v>
      </c>
      <c r="H1406" s="2" t="str">
        <f t="shared" si="136"/>
        <v>Duncan Nuakoh AGYEMANG400mh</v>
      </c>
      <c r="I1406" s="2">
        <f t="shared" si="137"/>
        <v>1089</v>
      </c>
      <c r="J1406" s="136" cm="1">
        <f t="array" ref="J1406">MAX(IF($H$3:$H$4000=$H1406,$I$3:$I$4000))</f>
        <v>1089</v>
      </c>
      <c r="K1406" s="2" t="str">
        <v>IND</v>
      </c>
      <c r="L1406" t="str">
        <v>A. ROHIT</v>
      </c>
      <c r="M1406" s="94" t="str">
        <v>400mh</v>
      </c>
      <c r="N1406" s="94">
        <v>0</v>
      </c>
      <c r="O1406" s="94" t="str">
        <f t="shared" si="138"/>
        <v>A. ROHIT400mh</v>
      </c>
      <c r="P1406" s="2">
        <f t="shared" si="139"/>
        <v>966</v>
      </c>
      <c r="Q1406" s="79">
        <f t="shared" si="140"/>
        <v>145</v>
      </c>
      <c r="R1406" s="79" t="str">
        <f t="shared" si="141"/>
        <v/>
      </c>
    </row>
    <row r="1407" spans="1:18" x14ac:dyDescent="0.2">
      <c r="A1407" t="s">
        <v>1213</v>
      </c>
      <c r="B1407" t="s">
        <v>3945</v>
      </c>
      <c r="C1407" t="s">
        <v>37</v>
      </c>
      <c r="D1407" s="5"/>
      <c r="E1407">
        <v>1054</v>
      </c>
      <c r="F1407" s="5">
        <v>44332</v>
      </c>
      <c r="G1407" s="2">
        <v>85</v>
      </c>
      <c r="H1407" s="2" t="str">
        <f t="shared" si="136"/>
        <v>Peter ACKAHlong-jump</v>
      </c>
      <c r="I1407" s="2">
        <f t="shared" si="137"/>
        <v>1054</v>
      </c>
      <c r="J1407" s="136" cm="1">
        <f t="array" ref="J1407">MAX(IF($H$3:$H$4000=$H1407,$I$3:$I$4000))</f>
        <v>1054</v>
      </c>
      <c r="K1407" s="2" t="str">
        <v>IND</v>
      </c>
      <c r="L1407" t="str">
        <v>Sai KUMAR</v>
      </c>
      <c r="M1407" s="94" t="str">
        <v>400mh</v>
      </c>
      <c r="N1407" s="94">
        <v>36598</v>
      </c>
      <c r="O1407" s="94" t="str">
        <f t="shared" si="138"/>
        <v>Sai KUMAR400mh</v>
      </c>
      <c r="P1407" s="2">
        <f t="shared" si="139"/>
        <v>944</v>
      </c>
      <c r="Q1407" s="79">
        <f t="shared" si="140"/>
        <v>159</v>
      </c>
      <c r="R1407" s="79" t="str">
        <f t="shared" si="141"/>
        <v/>
      </c>
    </row>
    <row r="1408" spans="1:18" x14ac:dyDescent="0.2">
      <c r="A1408" t="s">
        <v>1213</v>
      </c>
      <c r="B1408" t="s">
        <v>5049</v>
      </c>
      <c r="C1408" s="6" t="s">
        <v>25</v>
      </c>
      <c r="D1408" s="6">
        <v>35809</v>
      </c>
      <c r="E1408">
        <v>1200</v>
      </c>
      <c r="F1408" s="5">
        <v>44324</v>
      </c>
      <c r="G1408" s="2">
        <v>7</v>
      </c>
      <c r="H1408" s="2" t="str">
        <f t="shared" si="136"/>
        <v>Benjamin AZAMATI200m</v>
      </c>
      <c r="I1408" s="2">
        <f t="shared" si="137"/>
        <v>1200</v>
      </c>
      <c r="J1408" s="136" cm="1">
        <f t="array" ref="J1408">MAX(IF($H$3:$H$4000=$H1408,$I$3:$I$4000))</f>
        <v>1200</v>
      </c>
      <c r="K1408" s="2" t="str">
        <v>IND</v>
      </c>
      <c r="L1408" t="str">
        <v>A.K: SIDHARTH</v>
      </c>
      <c r="M1408" s="94" t="str">
        <v>pole-vault</v>
      </c>
      <c r="N1408" s="94">
        <v>36765</v>
      </c>
      <c r="O1408" s="94" t="str">
        <f t="shared" si="138"/>
        <v>A.K: SIDHARTHpole-vault</v>
      </c>
      <c r="P1408" s="2">
        <f t="shared" si="139"/>
        <v>972</v>
      </c>
      <c r="Q1408" s="79">
        <f t="shared" si="140"/>
        <v>53</v>
      </c>
      <c r="R1408" s="79" t="str">
        <f t="shared" si="141"/>
        <v/>
      </c>
    </row>
    <row r="1409" spans="1:18" x14ac:dyDescent="0.2">
      <c r="A1409" t="s">
        <v>1213</v>
      </c>
      <c r="B1409" t="s">
        <v>4041</v>
      </c>
      <c r="C1409" s="5" t="s">
        <v>36</v>
      </c>
      <c r="D1409" s="6">
        <v>34242</v>
      </c>
      <c r="E1409">
        <v>977</v>
      </c>
      <c r="F1409" s="5">
        <v>44323</v>
      </c>
      <c r="G1409" s="2">
        <v>48</v>
      </c>
      <c r="H1409" s="2" t="str">
        <f t="shared" si="136"/>
        <v>Jordan YAMOAHpole-vault</v>
      </c>
      <c r="I1409" s="2">
        <f t="shared" si="137"/>
        <v>977</v>
      </c>
      <c r="J1409" s="136" cm="1">
        <f t="array" ref="J1409">MAX(IF($H$3:$H$4000=$H1409,$I$3:$I$4000))</f>
        <v>977</v>
      </c>
      <c r="K1409" s="2" t="str">
        <v>IND</v>
      </c>
      <c r="L1409" t="str">
        <v>Damien GODWIN</v>
      </c>
      <c r="M1409" s="94" t="str">
        <v>pole-vault</v>
      </c>
      <c r="N1409" s="94">
        <v>0</v>
      </c>
      <c r="O1409" s="94" t="str">
        <f t="shared" si="138"/>
        <v>Damien GODWINpole-vault</v>
      </c>
      <c r="P1409" s="2">
        <f t="shared" si="139"/>
        <v>953</v>
      </c>
      <c r="Q1409" s="79">
        <f t="shared" si="140"/>
        <v>67</v>
      </c>
      <c r="R1409" s="79" t="str">
        <f t="shared" si="141"/>
        <v/>
      </c>
    </row>
    <row r="1410" spans="1:18" x14ac:dyDescent="0.2">
      <c r="A1410" t="s">
        <v>1213</v>
      </c>
      <c r="B1410" t="s">
        <v>3910</v>
      </c>
      <c r="C1410" t="s">
        <v>37</v>
      </c>
      <c r="D1410" s="5">
        <v>33302</v>
      </c>
      <c r="E1410">
        <v>1125</v>
      </c>
      <c r="F1410" s="5">
        <v>44282</v>
      </c>
      <c r="G1410" s="2">
        <v>30</v>
      </c>
      <c r="H1410" s="2" t="str">
        <f t="shared" si="136"/>
        <v>Mohammed ABUBAKARlong-jump</v>
      </c>
      <c r="I1410" s="2">
        <f t="shared" si="137"/>
        <v>1125</v>
      </c>
      <c r="J1410" s="136" cm="1">
        <f t="array" ref="J1410">MAX(IF($H$3:$H$4000=$H1410,$I$3:$I$4000))</f>
        <v>1125</v>
      </c>
      <c r="K1410" s="2" t="str">
        <v>IND</v>
      </c>
      <c r="L1410" t="str">
        <v>Dhirendra KUMAR</v>
      </c>
      <c r="M1410" s="94" t="str">
        <v>pole-vault</v>
      </c>
      <c r="N1410" s="94">
        <v>36400</v>
      </c>
      <c r="O1410" s="94" t="str">
        <f t="shared" si="138"/>
        <v>Dhirendra KUMARpole-vault</v>
      </c>
      <c r="P1410" s="2">
        <f t="shared" si="139"/>
        <v>953</v>
      </c>
      <c r="Q1410" s="79">
        <f t="shared" si="140"/>
        <v>67</v>
      </c>
      <c r="R1410" s="79" t="str">
        <f t="shared" si="141"/>
        <v/>
      </c>
    </row>
    <row r="1411" spans="1:18" x14ac:dyDescent="0.2">
      <c r="A1411" t="s">
        <v>1213</v>
      </c>
      <c r="B1411" t="s">
        <v>5049</v>
      </c>
      <c r="C1411" s="5" t="s">
        <v>2</v>
      </c>
      <c r="D1411" s="5">
        <v>35809</v>
      </c>
      <c r="E1411">
        <v>1217</v>
      </c>
      <c r="F1411" s="5">
        <v>44281</v>
      </c>
      <c r="G1411" s="2">
        <v>6</v>
      </c>
      <c r="H1411" s="2" t="str">
        <f t="shared" ref="H1411:H1474" si="142">B1411&amp;C1411</f>
        <v>Benjamin AZAMATI100m</v>
      </c>
      <c r="I1411" s="2">
        <f t="shared" ref="I1411:I1474" si="143">E1411</f>
        <v>1217</v>
      </c>
      <c r="J1411" s="136" cm="1">
        <f t="array" ref="J1411">MAX(IF($H$3:$H$4000=$H1411,$I$3:$I$4000))</f>
        <v>1241</v>
      </c>
      <c r="K1411" s="2" t="str">
        <v>IND</v>
      </c>
      <c r="L1411" t="str">
        <v>A. GNANASONE</v>
      </c>
      <c r="M1411" s="94" t="str">
        <v>pole-vault</v>
      </c>
      <c r="N1411" s="94">
        <v>0</v>
      </c>
      <c r="O1411" s="94" t="str">
        <f t="shared" si="138"/>
        <v>A. GNANASONEpole-vault</v>
      </c>
      <c r="P1411" s="2">
        <f t="shared" si="139"/>
        <v>940</v>
      </c>
      <c r="Q1411" s="79">
        <f t="shared" si="140"/>
        <v>72</v>
      </c>
      <c r="R1411" s="79" t="str">
        <f t="shared" si="141"/>
        <v/>
      </c>
    </row>
    <row r="1412" spans="1:18" x14ac:dyDescent="0.2">
      <c r="A1412" t="s">
        <v>1479</v>
      </c>
      <c r="B1412" t="s">
        <v>4164</v>
      </c>
      <c r="C1412" s="6" t="s">
        <v>40</v>
      </c>
      <c r="D1412" s="5">
        <v>36802</v>
      </c>
      <c r="E1412">
        <v>842</v>
      </c>
      <c r="F1412" s="5">
        <v>44653</v>
      </c>
      <c r="G1412" s="2">
        <v>96</v>
      </c>
      <c r="H1412" s="2" t="str">
        <f t="shared" si="142"/>
        <v>Johann JEREMIAHdiscus-throw</v>
      </c>
      <c r="I1412" s="2">
        <f t="shared" si="143"/>
        <v>842</v>
      </c>
      <c r="J1412" s="136" cm="1">
        <f t="array" ref="J1412">MAX(IF($H$3:$H$4000=$H1412,$I$3:$I$4000))</f>
        <v>842</v>
      </c>
      <c r="K1412" s="2" t="str">
        <v>IND</v>
      </c>
      <c r="L1412" t="str">
        <v>Parshant SINGH</v>
      </c>
      <c r="M1412" s="94" t="str">
        <v>pole-vault</v>
      </c>
      <c r="N1412" s="94">
        <v>36570</v>
      </c>
      <c r="O1412" s="94" t="str">
        <f t="shared" ref="O1412:O1475" si="144">L1412&amp;M1412</f>
        <v>Parshant SINGHpole-vault</v>
      </c>
      <c r="P1412" s="2">
        <f t="shared" ref="P1412:P1475" si="145">VLOOKUP(L1412&amp;M1412,$H$3:$J$3881,3,FALSE)</f>
        <v>1021</v>
      </c>
      <c r="Q1412" s="79">
        <f t="shared" ref="Q1412:Q1475" si="146">COUNTIFS($M$3:$M$3165,M1412,$P$3:$P$3165,"&gt;"&amp;P1412)+1</f>
        <v>27</v>
      </c>
      <c r="R1412" s="79" t="str">
        <f t="shared" ref="R1412:R1475" si="147">IFERROR(IF(K1412="AUS",COUNTIFS($K$3:$K$3165,"AUS",$M$3:$M$3165,M1412,$P$3:$P$3165,"&gt;"&amp;P1412)+1,""),"")</f>
        <v/>
      </c>
    </row>
    <row r="1413" spans="1:18" x14ac:dyDescent="0.2">
      <c r="A1413" t="s">
        <v>1479</v>
      </c>
      <c r="B1413" t="s">
        <v>5261</v>
      </c>
      <c r="C1413" s="5" t="s">
        <v>35</v>
      </c>
      <c r="D1413" s="5">
        <v>37312</v>
      </c>
      <c r="E1413">
        <v>1011</v>
      </c>
      <c r="F1413" s="5">
        <v>44646</v>
      </c>
      <c r="G1413" s="2">
        <v>23</v>
      </c>
      <c r="H1413" s="2" t="str">
        <f t="shared" si="142"/>
        <v>Nishorn PIERREhigh-jump</v>
      </c>
      <c r="I1413" s="2">
        <f t="shared" si="143"/>
        <v>1011</v>
      </c>
      <c r="J1413" s="136" cm="1">
        <f t="array" ref="J1413">MAX(IF($H$3:$H$4000=$H1413,$I$3:$I$4000))</f>
        <v>1011</v>
      </c>
      <c r="K1413" s="2" t="str">
        <v>IND</v>
      </c>
      <c r="L1413" t="str">
        <v>Sakthi MAHENDRA</v>
      </c>
      <c r="M1413" s="94" t="str">
        <v>pole-vault</v>
      </c>
      <c r="N1413" s="94">
        <v>0</v>
      </c>
      <c r="O1413" s="94" t="str">
        <f t="shared" si="144"/>
        <v>Sakthi MAHENDRApole-vault</v>
      </c>
      <c r="P1413" s="2">
        <f t="shared" si="145"/>
        <v>926</v>
      </c>
      <c r="Q1413" s="79">
        <f t="shared" si="146"/>
        <v>85</v>
      </c>
      <c r="R1413" s="79" t="str">
        <f t="shared" si="147"/>
        <v/>
      </c>
    </row>
    <row r="1414" spans="1:18" x14ac:dyDescent="0.2">
      <c r="A1414" t="s">
        <v>1479</v>
      </c>
      <c r="B1414" t="s">
        <v>4267</v>
      </c>
      <c r="C1414" s="5" t="s">
        <v>41</v>
      </c>
      <c r="D1414" s="5">
        <v>35724</v>
      </c>
      <c r="E1414">
        <v>1162</v>
      </c>
      <c r="F1414" s="5">
        <v>44646</v>
      </c>
      <c r="G1414" s="2">
        <v>2</v>
      </c>
      <c r="H1414" s="2" t="str">
        <f t="shared" si="142"/>
        <v>Anderson PETERSjavelin-throw</v>
      </c>
      <c r="I1414" s="2">
        <f t="shared" si="143"/>
        <v>1162</v>
      </c>
      <c r="J1414" s="136" cm="1">
        <f t="array" ref="J1414">MAX(IF($H$3:$H$4000=$H1414,$I$3:$I$4000))</f>
        <v>1186</v>
      </c>
      <c r="K1414" s="2" t="str">
        <v>IND</v>
      </c>
      <c r="L1414" t="str">
        <v>. GOWTHAM</v>
      </c>
      <c r="M1414" s="94" t="str">
        <v>pole-vault</v>
      </c>
      <c r="N1414" s="94">
        <v>36131</v>
      </c>
      <c r="O1414" s="94" t="str">
        <f t="shared" si="144"/>
        <v>. GOWTHAMpole-vault</v>
      </c>
      <c r="P1414" s="2">
        <f t="shared" si="145"/>
        <v>913</v>
      </c>
      <c r="Q1414" s="79">
        <f t="shared" si="146"/>
        <v>93</v>
      </c>
      <c r="R1414" s="79" t="str">
        <f t="shared" si="147"/>
        <v/>
      </c>
    </row>
    <row r="1415" spans="1:18" x14ac:dyDescent="0.2">
      <c r="A1415" t="s">
        <v>1479</v>
      </c>
      <c r="B1415" t="s">
        <v>4077</v>
      </c>
      <c r="C1415" s="5" t="s">
        <v>40</v>
      </c>
      <c r="D1415" s="5">
        <v>35517</v>
      </c>
      <c r="E1415">
        <v>852</v>
      </c>
      <c r="F1415" s="5">
        <v>44644</v>
      </c>
      <c r="G1415" s="2">
        <v>90</v>
      </c>
      <c r="H1415" s="2" t="str">
        <f t="shared" si="142"/>
        <v>Josh BOATENGdiscus-throw</v>
      </c>
      <c r="I1415" s="2">
        <f t="shared" si="143"/>
        <v>852</v>
      </c>
      <c r="J1415" s="136" cm="1">
        <f t="array" ref="J1415">MAX(IF($H$3:$H$4000=$H1415,$I$3:$I$4000))</f>
        <v>1061</v>
      </c>
      <c r="K1415" s="2" t="str">
        <v>IND</v>
      </c>
      <c r="L1415" t="str">
        <v>Gyanendras SINGH KUNWAR</v>
      </c>
      <c r="M1415" s="94" t="str">
        <v>pole-vault</v>
      </c>
      <c r="N1415" s="94">
        <v>35611</v>
      </c>
      <c r="O1415" s="94" t="str">
        <f t="shared" si="144"/>
        <v>Gyanendras SINGH KUNWARpole-vault</v>
      </c>
      <c r="P1415" s="2">
        <f t="shared" si="145"/>
        <v>913</v>
      </c>
      <c r="Q1415" s="79">
        <f t="shared" si="146"/>
        <v>93</v>
      </c>
      <c r="R1415" s="79" t="str">
        <f t="shared" si="147"/>
        <v/>
      </c>
    </row>
    <row r="1416" spans="1:18" x14ac:dyDescent="0.2">
      <c r="A1416" t="s">
        <v>1479</v>
      </c>
      <c r="B1416" t="s">
        <v>2785</v>
      </c>
      <c r="C1416" s="5" t="s">
        <v>26</v>
      </c>
      <c r="D1416" s="5">
        <v>36236</v>
      </c>
      <c r="E1416">
        <v>1077</v>
      </c>
      <c r="F1416" s="5">
        <v>44639</v>
      </c>
      <c r="G1416" s="2">
        <v>39</v>
      </c>
      <c r="H1416" s="2" t="str">
        <f t="shared" si="142"/>
        <v>Gamali FELIX400m</v>
      </c>
      <c r="I1416" s="2">
        <f t="shared" si="143"/>
        <v>1077</v>
      </c>
      <c r="J1416" s="136" cm="1">
        <f t="array" ref="J1416">MAX(IF($H$3:$H$4000=$H1416,$I$3:$I$4000))</f>
        <v>1098</v>
      </c>
      <c r="K1416" s="2" t="str">
        <v>IND</v>
      </c>
      <c r="L1416" t="str">
        <v>. VIKASH</v>
      </c>
      <c r="M1416" s="94" t="str">
        <v>discus-throw</v>
      </c>
      <c r="N1416" s="94">
        <v>0</v>
      </c>
      <c r="O1416" s="94" t="str">
        <f t="shared" si="144"/>
        <v>. VIKASHdiscus-throw</v>
      </c>
      <c r="P1416" s="2">
        <f t="shared" si="145"/>
        <v>976</v>
      </c>
      <c r="Q1416" s="79">
        <f t="shared" si="146"/>
        <v>53</v>
      </c>
      <c r="R1416" s="79" t="str">
        <f t="shared" si="147"/>
        <v/>
      </c>
    </row>
    <row r="1417" spans="1:18" x14ac:dyDescent="0.2">
      <c r="A1417" t="s">
        <v>1479</v>
      </c>
      <c r="B1417" t="s">
        <v>4267</v>
      </c>
      <c r="C1417" s="5" t="s">
        <v>41</v>
      </c>
      <c r="D1417" s="5">
        <v>35724</v>
      </c>
      <c r="E1417">
        <v>1186</v>
      </c>
      <c r="F1417" s="5">
        <v>44436</v>
      </c>
      <c r="G1417" s="2">
        <v>4</v>
      </c>
      <c r="H1417" s="2" t="str">
        <f t="shared" si="142"/>
        <v>Anderson PETERSjavelin-throw</v>
      </c>
      <c r="I1417" s="2">
        <f t="shared" si="143"/>
        <v>1186</v>
      </c>
      <c r="J1417" s="136" cm="1">
        <f t="array" ref="J1417">MAX(IF($H$3:$H$4000=$H1417,$I$3:$I$4000))</f>
        <v>1186</v>
      </c>
      <c r="K1417" s="2" t="str">
        <v>IND</v>
      </c>
      <c r="L1417" t="str">
        <v>. ABHINAV</v>
      </c>
      <c r="M1417" s="94" t="str">
        <v>discus-throw</v>
      </c>
      <c r="N1417" s="94">
        <v>35365</v>
      </c>
      <c r="O1417" s="94" t="str">
        <f t="shared" si="144"/>
        <v>. ABHINAVdiscus-throw</v>
      </c>
      <c r="P1417" s="2">
        <f t="shared" si="145"/>
        <v>990</v>
      </c>
      <c r="Q1417" s="79">
        <f t="shared" si="146"/>
        <v>46</v>
      </c>
      <c r="R1417" s="79" t="str">
        <f t="shared" si="147"/>
        <v/>
      </c>
    </row>
    <row r="1418" spans="1:18" x14ac:dyDescent="0.2">
      <c r="A1418" t="s">
        <v>1479</v>
      </c>
      <c r="B1418" t="s">
        <v>3371</v>
      </c>
      <c r="C1418" s="5" t="s">
        <v>25</v>
      </c>
      <c r="D1418" s="5">
        <v>37704</v>
      </c>
      <c r="E1418">
        <v>1099</v>
      </c>
      <c r="F1418" s="5">
        <v>44428</v>
      </c>
      <c r="G1418" s="2">
        <v>80</v>
      </c>
      <c r="H1418" s="2" t="str">
        <f t="shared" si="142"/>
        <v>Nazzio JOHN200m</v>
      </c>
      <c r="I1418" s="2">
        <f t="shared" si="143"/>
        <v>1099</v>
      </c>
      <c r="J1418" s="136" cm="1">
        <f t="array" ref="J1418">MAX(IF($H$3:$H$4000=$H1418,$I$3:$I$4000))</f>
        <v>1099</v>
      </c>
      <c r="K1418" s="2" t="str">
        <v>IND</v>
      </c>
      <c r="L1418" t="str">
        <v>Bhanu SHARMA</v>
      </c>
      <c r="M1418" s="94" t="str">
        <v>discus-throw</v>
      </c>
      <c r="N1418" s="94">
        <v>35357</v>
      </c>
      <c r="O1418" s="94" t="str">
        <f t="shared" si="144"/>
        <v>Bhanu SHARMAdiscus-throw</v>
      </c>
      <c r="P1418" s="2">
        <f t="shared" si="145"/>
        <v>989</v>
      </c>
      <c r="Q1418" s="79">
        <f t="shared" si="146"/>
        <v>47</v>
      </c>
      <c r="R1418" s="79" t="str">
        <f t="shared" si="147"/>
        <v/>
      </c>
    </row>
    <row r="1419" spans="1:18" x14ac:dyDescent="0.2">
      <c r="A1419" t="s">
        <v>1479</v>
      </c>
      <c r="B1419" t="s">
        <v>4042</v>
      </c>
      <c r="C1419" s="5" t="s">
        <v>41</v>
      </c>
      <c r="D1419" s="5">
        <v>34028</v>
      </c>
      <c r="E1419">
        <v>981</v>
      </c>
      <c r="F1419" s="5">
        <v>44413</v>
      </c>
      <c r="G1419" s="2">
        <v>66</v>
      </c>
      <c r="H1419" s="2" t="str">
        <f t="shared" si="142"/>
        <v>Lindon VICTORjavelin-throw</v>
      </c>
      <c r="I1419" s="2">
        <f t="shared" si="143"/>
        <v>981</v>
      </c>
      <c r="J1419" s="136" cm="1">
        <f t="array" ref="J1419">MAX(IF($H$3:$H$4000=$H1419,$I$3:$I$4000))</f>
        <v>981</v>
      </c>
      <c r="K1419" s="2" t="str">
        <v>IND</v>
      </c>
      <c r="L1419" t="str">
        <v>Basukesh POONIA</v>
      </c>
      <c r="M1419" s="94" t="str">
        <v>discus-throw</v>
      </c>
      <c r="N1419" s="94">
        <v>36751</v>
      </c>
      <c r="O1419" s="94" t="str">
        <f t="shared" si="144"/>
        <v>Basukesh POONIAdiscus-throw</v>
      </c>
      <c r="P1419" s="2">
        <f t="shared" si="145"/>
        <v>937</v>
      </c>
      <c r="Q1419" s="79">
        <f t="shared" si="146"/>
        <v>76</v>
      </c>
      <c r="R1419" s="79" t="str">
        <f t="shared" si="147"/>
        <v/>
      </c>
    </row>
    <row r="1420" spans="1:18" x14ac:dyDescent="0.2">
      <c r="A1420" t="s">
        <v>1479</v>
      </c>
      <c r="B1420" t="s">
        <v>4042</v>
      </c>
      <c r="C1420" t="s">
        <v>44</v>
      </c>
      <c r="D1420" s="5">
        <v>34028</v>
      </c>
      <c r="E1420">
        <v>1190</v>
      </c>
      <c r="F1420" s="5">
        <v>44413</v>
      </c>
      <c r="G1420" s="2">
        <v>4</v>
      </c>
      <c r="H1420" s="2" t="str">
        <f t="shared" si="142"/>
        <v>Lindon VICTORdecathlon</v>
      </c>
      <c r="I1420" s="2">
        <f t="shared" si="143"/>
        <v>1190</v>
      </c>
      <c r="J1420" s="136" cm="1">
        <f t="array" ref="J1420">MAX(IF($H$3:$H$4000=$H1420,$I$3:$I$4000))</f>
        <v>1190</v>
      </c>
      <c r="K1420" s="2" t="str">
        <v>IND</v>
      </c>
      <c r="L1420" t="str">
        <v>Deepak DHARIWAL</v>
      </c>
      <c r="M1420" s="94" t="str">
        <v>discus-throw</v>
      </c>
      <c r="N1420" s="94">
        <v>0</v>
      </c>
      <c r="O1420" s="94" t="str">
        <f t="shared" si="144"/>
        <v>Deepak DHARIWALdiscus-throw</v>
      </c>
      <c r="P1420" s="2">
        <f t="shared" si="145"/>
        <v>907</v>
      </c>
      <c r="Q1420" s="79">
        <f t="shared" si="146"/>
        <v>99</v>
      </c>
      <c r="R1420" s="79" t="str">
        <f t="shared" si="147"/>
        <v/>
      </c>
    </row>
    <row r="1421" spans="1:18" x14ac:dyDescent="0.2">
      <c r="A1421" t="s">
        <v>1479</v>
      </c>
      <c r="B1421" t="s">
        <v>3381</v>
      </c>
      <c r="C1421" s="5" t="s">
        <v>26</v>
      </c>
      <c r="D1421" s="5">
        <v>33848</v>
      </c>
      <c r="E1421">
        <v>1259</v>
      </c>
      <c r="F1421" s="5">
        <v>44410</v>
      </c>
      <c r="G1421" s="2">
        <v>2</v>
      </c>
      <c r="H1421" s="2" t="str">
        <f t="shared" si="142"/>
        <v>Kirani JAMES400m</v>
      </c>
      <c r="I1421" s="2">
        <f t="shared" si="143"/>
        <v>1259</v>
      </c>
      <c r="J1421" s="136" cm="1">
        <f t="array" ref="J1421">MAX(IF($H$3:$H$4000=$H1421,$I$3:$I$4000))</f>
        <v>1259</v>
      </c>
      <c r="K1421" s="2" t="str">
        <v>IND</v>
      </c>
      <c r="L1421" t="str">
        <v>Alex THANKACHAN</v>
      </c>
      <c r="M1421" s="94" t="str">
        <v>discus-throw</v>
      </c>
      <c r="N1421" s="94">
        <v>36606</v>
      </c>
      <c r="O1421" s="94" t="str">
        <f t="shared" si="144"/>
        <v>Alex THANKACHANdiscus-throw</v>
      </c>
      <c r="P1421" s="2">
        <f t="shared" si="145"/>
        <v>891</v>
      </c>
      <c r="Q1421" s="79">
        <f t="shared" si="146"/>
        <v>116</v>
      </c>
      <c r="R1421" s="79" t="str">
        <f t="shared" si="147"/>
        <v/>
      </c>
    </row>
    <row r="1422" spans="1:18" x14ac:dyDescent="0.2">
      <c r="A1422" t="s">
        <v>1479</v>
      </c>
      <c r="B1422" t="s">
        <v>4042</v>
      </c>
      <c r="C1422" t="s">
        <v>40</v>
      </c>
      <c r="D1422" s="5">
        <v>34028</v>
      </c>
      <c r="E1422">
        <v>975</v>
      </c>
      <c r="F1422" s="5">
        <v>44395</v>
      </c>
      <c r="G1422" s="2">
        <v>51</v>
      </c>
      <c r="H1422" s="2" t="str">
        <f t="shared" si="142"/>
        <v>Lindon VICTORdiscus-throw</v>
      </c>
      <c r="I1422" s="2">
        <f t="shared" si="143"/>
        <v>975</v>
      </c>
      <c r="J1422" s="136" cm="1">
        <f t="array" ref="J1422">MAX(IF($H$3:$H$4000=$H1422,$I$3:$I$4000))</f>
        <v>975</v>
      </c>
      <c r="K1422" s="2" t="str">
        <v>IND</v>
      </c>
      <c r="L1422" t="str">
        <v>Naveen KUMAR</v>
      </c>
      <c r="M1422" s="94" t="str">
        <v>discus-throw</v>
      </c>
      <c r="N1422" s="94">
        <v>0</v>
      </c>
      <c r="O1422" s="94" t="str">
        <f t="shared" si="144"/>
        <v>Naveen KUMARdiscus-throw</v>
      </c>
      <c r="P1422" s="2">
        <f t="shared" si="145"/>
        <v>860</v>
      </c>
      <c r="Q1422" s="79">
        <f t="shared" si="146"/>
        <v>139</v>
      </c>
      <c r="R1422" s="79" t="str">
        <f t="shared" si="147"/>
        <v/>
      </c>
    </row>
    <row r="1423" spans="1:18" x14ac:dyDescent="0.2">
      <c r="A1423" t="s">
        <v>1479</v>
      </c>
      <c r="B1423" t="s">
        <v>4164</v>
      </c>
      <c r="C1423" t="s">
        <v>39</v>
      </c>
      <c r="D1423" s="6">
        <v>36802</v>
      </c>
      <c r="E1423">
        <v>966</v>
      </c>
      <c r="F1423" s="5">
        <v>44331</v>
      </c>
      <c r="G1423" s="2">
        <v>50</v>
      </c>
      <c r="H1423" s="2" t="str">
        <f t="shared" si="142"/>
        <v>Johann JEREMIAHshot-put</v>
      </c>
      <c r="I1423" s="2">
        <f t="shared" si="143"/>
        <v>966</v>
      </c>
      <c r="J1423" s="136" cm="1">
        <f t="array" ref="J1423">MAX(IF($H$3:$H$4000=$H1423,$I$3:$I$4000))</f>
        <v>966</v>
      </c>
      <c r="K1423" s="2" t="str">
        <v>IND</v>
      </c>
      <c r="L1423" t="str">
        <v>Damneet SINGH</v>
      </c>
      <c r="M1423" s="94" t="str">
        <v>hammer-throw</v>
      </c>
      <c r="N1423" s="94">
        <v>36595</v>
      </c>
      <c r="O1423" s="94" t="str">
        <f t="shared" si="144"/>
        <v>Damneet SINGHhammer-throw</v>
      </c>
      <c r="P1423" s="2">
        <f t="shared" si="145"/>
        <v>980</v>
      </c>
      <c r="Q1423" s="79">
        <f t="shared" si="146"/>
        <v>35</v>
      </c>
      <c r="R1423" s="79" t="str">
        <f t="shared" si="147"/>
        <v/>
      </c>
    </row>
    <row r="1424" spans="1:18" x14ac:dyDescent="0.2">
      <c r="A1424" t="s">
        <v>1479</v>
      </c>
      <c r="B1424" t="s">
        <v>4042</v>
      </c>
      <c r="C1424" t="s">
        <v>36</v>
      </c>
      <c r="D1424" s="5">
        <v>34028</v>
      </c>
      <c r="E1424">
        <v>972</v>
      </c>
      <c r="F1424" s="5">
        <v>44311</v>
      </c>
      <c r="G1424" s="2">
        <v>50</v>
      </c>
      <c r="H1424" s="2" t="str">
        <f t="shared" si="142"/>
        <v>Lindon VICTORpole-vault</v>
      </c>
      <c r="I1424" s="2">
        <f t="shared" si="143"/>
        <v>972</v>
      </c>
      <c r="J1424" s="136" cm="1">
        <f t="array" ref="J1424">MAX(IF($H$3:$H$4000=$H1424,$I$3:$I$4000))</f>
        <v>972</v>
      </c>
      <c r="K1424" s="2" t="str">
        <v>IND</v>
      </c>
      <c r="L1424" t="str">
        <v>. GAURAV</v>
      </c>
      <c r="M1424" s="94" t="str">
        <v>hammer-throw</v>
      </c>
      <c r="N1424" s="94">
        <v>0</v>
      </c>
      <c r="O1424" s="94" t="str">
        <f t="shared" si="144"/>
        <v>. GAURAVhammer-throw</v>
      </c>
      <c r="P1424" s="2">
        <f t="shared" si="145"/>
        <v>851</v>
      </c>
      <c r="Q1424" s="79">
        <f t="shared" si="146"/>
        <v>106</v>
      </c>
      <c r="R1424" s="79" t="str">
        <f t="shared" si="147"/>
        <v/>
      </c>
    </row>
    <row r="1425" spans="1:18" x14ac:dyDescent="0.2">
      <c r="A1425" t="s">
        <v>1479</v>
      </c>
      <c r="B1425" t="s">
        <v>2785</v>
      </c>
      <c r="C1425" s="5" t="s">
        <v>26</v>
      </c>
      <c r="D1425" s="5">
        <v>36236</v>
      </c>
      <c r="E1425">
        <v>1098</v>
      </c>
      <c r="F1425" s="5">
        <v>44308</v>
      </c>
      <c r="G1425" s="2">
        <v>78</v>
      </c>
      <c r="H1425" s="2" t="str">
        <f t="shared" si="142"/>
        <v>Gamali FELIX400m</v>
      </c>
      <c r="I1425" s="2">
        <f t="shared" si="143"/>
        <v>1098</v>
      </c>
      <c r="J1425" s="136" cm="1">
        <f t="array" ref="J1425">MAX(IF($H$3:$H$4000=$H1425,$I$3:$I$4000))</f>
        <v>1098</v>
      </c>
      <c r="K1425" s="2" t="str">
        <v>IND</v>
      </c>
      <c r="L1425" t="str">
        <v>. AJAY</v>
      </c>
      <c r="M1425" s="94" t="str">
        <v>hammer-throw</v>
      </c>
      <c r="N1425" s="94">
        <v>34982</v>
      </c>
      <c r="O1425" s="94" t="str">
        <f t="shared" si="144"/>
        <v>. AJAYhammer-throw</v>
      </c>
      <c r="P1425" s="2">
        <f t="shared" si="145"/>
        <v>940</v>
      </c>
      <c r="Q1425" s="79">
        <f t="shared" si="146"/>
        <v>52</v>
      </c>
      <c r="R1425" s="79" t="str">
        <f t="shared" si="147"/>
        <v/>
      </c>
    </row>
    <row r="1426" spans="1:18" x14ac:dyDescent="0.2">
      <c r="A1426" t="s">
        <v>1479</v>
      </c>
      <c r="B1426" t="s">
        <v>4077</v>
      </c>
      <c r="C1426" s="6" t="s">
        <v>40</v>
      </c>
      <c r="D1426" s="5">
        <v>35517</v>
      </c>
      <c r="E1426">
        <v>1061</v>
      </c>
      <c r="F1426" s="5">
        <v>44288</v>
      </c>
      <c r="G1426" s="2">
        <v>19</v>
      </c>
      <c r="H1426" s="2" t="str">
        <f t="shared" si="142"/>
        <v>Josh BOATENGdiscus-throw</v>
      </c>
      <c r="I1426" s="2">
        <f t="shared" si="143"/>
        <v>1061</v>
      </c>
      <c r="J1426" s="136" cm="1">
        <f t="array" ref="J1426">MAX(IF($H$3:$H$4000=$H1426,$I$3:$I$4000))</f>
        <v>1061</v>
      </c>
      <c r="K1426" s="2" t="str">
        <v>IND</v>
      </c>
      <c r="L1426" t="str">
        <v>Harendra KUMAR</v>
      </c>
      <c r="M1426" s="94" t="str">
        <v>1500m</v>
      </c>
      <c r="N1426" s="94">
        <v>37327</v>
      </c>
      <c r="O1426" s="94" t="str">
        <f t="shared" si="144"/>
        <v>Harendra KUMAR1500m</v>
      </c>
      <c r="P1426" s="2">
        <f t="shared" si="145"/>
        <v>1054</v>
      </c>
      <c r="Q1426" s="79">
        <f t="shared" si="146"/>
        <v>131</v>
      </c>
      <c r="R1426" s="79" t="str">
        <f t="shared" si="147"/>
        <v/>
      </c>
    </row>
    <row r="1427" spans="1:18" x14ac:dyDescent="0.2">
      <c r="A1427" t="s">
        <v>1130</v>
      </c>
      <c r="B1427" t="s">
        <v>2988</v>
      </c>
      <c r="C1427" t="s">
        <v>2</v>
      </c>
      <c r="D1427" s="5">
        <v>34586</v>
      </c>
      <c r="E1427">
        <v>1112</v>
      </c>
      <c r="F1427" s="5">
        <v>44639</v>
      </c>
      <c r="G1427" s="2">
        <v>28</v>
      </c>
      <c r="H1427" s="2" t="str">
        <f t="shared" si="142"/>
        <v>Emanuel ARCHIBALD100m</v>
      </c>
      <c r="I1427" s="2">
        <f t="shared" si="143"/>
        <v>1112</v>
      </c>
      <c r="J1427" s="136" cm="1">
        <f t="array" ref="J1427">MAX(IF($H$3:$H$4000=$H1427,$I$3:$I$4000))</f>
        <v>1122</v>
      </c>
      <c r="K1427" s="2" t="str">
        <v>IND</v>
      </c>
      <c r="L1427" t="str">
        <v>Kaustabha JAISWAL</v>
      </c>
      <c r="M1427" s="94" t="str">
        <v>high-jump</v>
      </c>
      <c r="N1427" s="94">
        <v>36553</v>
      </c>
      <c r="O1427" s="94" t="str">
        <f t="shared" si="144"/>
        <v>Kaustabha JAISWALhigh-jump</v>
      </c>
      <c r="P1427" s="2">
        <f t="shared" si="145"/>
        <v>1011</v>
      </c>
      <c r="Q1427" s="79">
        <f t="shared" si="146"/>
        <v>79</v>
      </c>
      <c r="R1427" s="79" t="str">
        <f t="shared" si="147"/>
        <v/>
      </c>
    </row>
    <row r="1428" spans="1:18" x14ac:dyDescent="0.2">
      <c r="A1428" t="s">
        <v>1130</v>
      </c>
      <c r="B1428" t="s">
        <v>3022</v>
      </c>
      <c r="C1428" s="5" t="s">
        <v>38</v>
      </c>
      <c r="D1428" s="5">
        <v>44640</v>
      </c>
      <c r="E1428">
        <v>917</v>
      </c>
      <c r="F1428" s="5">
        <v>44625</v>
      </c>
      <c r="G1428" s="2">
        <v>72</v>
      </c>
      <c r="H1428" s="2" t="str">
        <f t="shared" si="142"/>
        <v>Stafon ROACHtriple-jump</v>
      </c>
      <c r="I1428" s="2">
        <f t="shared" si="143"/>
        <v>917</v>
      </c>
      <c r="J1428" s="136" cm="1">
        <f t="array" ref="J1428">MAX(IF($H$3:$H$4000=$H1428,$I$3:$I$4000))</f>
        <v>917</v>
      </c>
      <c r="K1428" s="2" t="str">
        <v>IND</v>
      </c>
      <c r="L1428" t="str">
        <v>Pedakama RAJU</v>
      </c>
      <c r="M1428" s="94" t="str">
        <v>high-jump</v>
      </c>
      <c r="N1428" s="94">
        <v>0</v>
      </c>
      <c r="O1428" s="94" t="str">
        <f t="shared" si="144"/>
        <v>Pedakama RAJUhigh-jump</v>
      </c>
      <c r="P1428" s="2">
        <f t="shared" si="145"/>
        <v>1011</v>
      </c>
      <c r="Q1428" s="79">
        <f t="shared" si="146"/>
        <v>79</v>
      </c>
      <c r="R1428" s="79" t="str">
        <f t="shared" si="147"/>
        <v/>
      </c>
    </row>
    <row r="1429" spans="1:18" x14ac:dyDescent="0.2">
      <c r="A1429" t="s">
        <v>1130</v>
      </c>
      <c r="B1429" s="5" t="s">
        <v>3016</v>
      </c>
      <c r="C1429" s="5" t="s">
        <v>38</v>
      </c>
      <c r="D1429" s="5">
        <v>44671</v>
      </c>
      <c r="E1429">
        <v>944</v>
      </c>
      <c r="F1429" s="5">
        <v>44612</v>
      </c>
      <c r="G1429" s="2">
        <v>60</v>
      </c>
      <c r="H1429" s="2" t="str">
        <f t="shared" si="142"/>
        <v>Trevon HAMERtriple-jump</v>
      </c>
      <c r="I1429" s="2">
        <f t="shared" si="143"/>
        <v>944</v>
      </c>
      <c r="J1429" s="136" cm="1">
        <f t="array" ref="J1429">MAX(IF($H$3:$H$4000=$H1429,$I$3:$I$4000))</f>
        <v>944</v>
      </c>
      <c r="K1429" s="2" t="str">
        <v>IND</v>
      </c>
      <c r="L1429" t="str">
        <v>Kaushik RAJENDRA</v>
      </c>
      <c r="M1429" s="94" t="str">
        <v>high-jump</v>
      </c>
      <c r="N1429" s="94">
        <v>37611</v>
      </c>
      <c r="O1429" s="94" t="str">
        <f t="shared" si="144"/>
        <v>Kaushik RAJENDRAhigh-jump</v>
      </c>
      <c r="P1429" s="2">
        <f t="shared" si="145"/>
        <v>984</v>
      </c>
      <c r="Q1429" s="79">
        <f t="shared" si="146"/>
        <v>114</v>
      </c>
      <c r="R1429" s="79" t="str">
        <f t="shared" si="147"/>
        <v/>
      </c>
    </row>
    <row r="1430" spans="1:18" x14ac:dyDescent="0.2">
      <c r="A1430" t="s">
        <v>1130</v>
      </c>
      <c r="B1430" t="s">
        <v>3019</v>
      </c>
      <c r="C1430" s="5" t="s">
        <v>38</v>
      </c>
      <c r="D1430" s="5">
        <v>1998</v>
      </c>
      <c r="E1430">
        <v>935</v>
      </c>
      <c r="F1430" s="5">
        <v>44612</v>
      </c>
      <c r="G1430" s="2">
        <v>63</v>
      </c>
      <c r="H1430" s="2" t="str">
        <f t="shared" si="142"/>
        <v>Dennies ROBERTStriple-jump</v>
      </c>
      <c r="I1430" s="2">
        <f t="shared" si="143"/>
        <v>935</v>
      </c>
      <c r="J1430" s="136" cm="1">
        <f t="array" ref="J1430">MAX(IF($H$3:$H$4000=$H1430,$I$3:$I$4000))</f>
        <v>935</v>
      </c>
      <c r="K1430" s="2" t="str">
        <v>IND</v>
      </c>
      <c r="L1430" t="str">
        <v>Deva KARTHICK</v>
      </c>
      <c r="M1430" s="94" t="str">
        <v>high-jump</v>
      </c>
      <c r="N1430" s="94">
        <v>37440</v>
      </c>
      <c r="O1430" s="94" t="str">
        <f t="shared" si="144"/>
        <v>Deva KARTHICKhigh-jump</v>
      </c>
      <c r="P1430" s="2">
        <f t="shared" si="145"/>
        <v>1028</v>
      </c>
      <c r="Q1430" s="79">
        <f t="shared" si="146"/>
        <v>63</v>
      </c>
      <c r="R1430" s="79" t="str">
        <f t="shared" si="147"/>
        <v/>
      </c>
    </row>
    <row r="1431" spans="1:18" x14ac:dyDescent="0.2">
      <c r="A1431" t="s">
        <v>1130</v>
      </c>
      <c r="B1431" t="s">
        <v>2988</v>
      </c>
      <c r="C1431" s="5" t="s">
        <v>37</v>
      </c>
      <c r="D1431" s="5">
        <v>34586</v>
      </c>
      <c r="E1431">
        <v>1101</v>
      </c>
      <c r="F1431" s="5">
        <v>44611</v>
      </c>
      <c r="G1431" s="2">
        <v>11</v>
      </c>
      <c r="H1431" s="2" t="str">
        <f t="shared" si="142"/>
        <v>Emanuel ARCHIBALDlong-jump</v>
      </c>
      <c r="I1431" s="2">
        <f t="shared" si="143"/>
        <v>1101</v>
      </c>
      <c r="J1431" s="136" cm="1">
        <f t="array" ref="J1431">MAX(IF($H$3:$H$4000=$H1431,$I$3:$I$4000))</f>
        <v>1160</v>
      </c>
      <c r="K1431" s="2" t="str">
        <v>IND</v>
      </c>
      <c r="L1431" t="str">
        <v>. DEEPANSHU</v>
      </c>
      <c r="M1431" s="94" t="str">
        <v>high-jump</v>
      </c>
      <c r="N1431" s="94">
        <v>38342</v>
      </c>
      <c r="O1431" s="94" t="str">
        <f t="shared" si="144"/>
        <v>. DEEPANSHUhigh-jump</v>
      </c>
      <c r="P1431" s="2">
        <f t="shared" si="145"/>
        <v>958</v>
      </c>
      <c r="Q1431" s="79">
        <f t="shared" si="146"/>
        <v>116</v>
      </c>
      <c r="R1431" s="79" t="str">
        <f t="shared" si="147"/>
        <v/>
      </c>
    </row>
    <row r="1432" spans="1:18" x14ac:dyDescent="0.2">
      <c r="A1432" t="s">
        <v>1130</v>
      </c>
      <c r="B1432" t="s">
        <v>3462</v>
      </c>
      <c r="C1432" s="5" t="s">
        <v>27</v>
      </c>
      <c r="D1432" s="5">
        <v>34444</v>
      </c>
      <c r="E1432">
        <v>1133</v>
      </c>
      <c r="F1432" s="5">
        <v>44406</v>
      </c>
      <c r="G1432" s="2">
        <v>46</v>
      </c>
      <c r="H1432" s="2" t="str">
        <f t="shared" si="142"/>
        <v>Quamel PRINCE800m</v>
      </c>
      <c r="I1432" s="2">
        <f t="shared" si="143"/>
        <v>1133</v>
      </c>
      <c r="J1432" s="136" cm="1">
        <f t="array" ref="J1432">MAX(IF($H$3:$H$4000=$H1432,$I$3:$I$4000))</f>
        <v>1133</v>
      </c>
      <c r="K1432" s="2" t="str">
        <v>IND</v>
      </c>
      <c r="L1432" t="str">
        <v>Uchchaal KUMAR ROY</v>
      </c>
      <c r="M1432" s="94" t="str">
        <v>high-jump</v>
      </c>
      <c r="N1432" s="94">
        <v>37540</v>
      </c>
      <c r="O1432" s="94" t="str">
        <f t="shared" si="144"/>
        <v>Uchchaal KUMAR ROYhigh-jump</v>
      </c>
      <c r="P1432" s="2">
        <f t="shared" si="145"/>
        <v>958</v>
      </c>
      <c r="Q1432" s="79">
        <f t="shared" si="146"/>
        <v>116</v>
      </c>
      <c r="R1432" s="79" t="str">
        <f t="shared" si="147"/>
        <v/>
      </c>
    </row>
    <row r="1433" spans="1:18" x14ac:dyDescent="0.2">
      <c r="A1433" t="s">
        <v>1130</v>
      </c>
      <c r="B1433" t="s">
        <v>3949</v>
      </c>
      <c r="C1433" s="5" t="s">
        <v>37</v>
      </c>
      <c r="D1433" s="5">
        <v>35111</v>
      </c>
      <c r="E1433">
        <v>1045</v>
      </c>
      <c r="F1433" s="5">
        <v>44367</v>
      </c>
      <c r="G1433" s="2">
        <v>90</v>
      </c>
      <c r="H1433" s="2" t="str">
        <f t="shared" si="142"/>
        <v>Domon WILLIAMSlong-jump</v>
      </c>
      <c r="I1433" s="2">
        <f t="shared" si="143"/>
        <v>1045</v>
      </c>
      <c r="J1433" s="136" cm="1">
        <f t="array" ref="J1433">MAX(IF($H$3:$H$4000=$H1433,$I$3:$I$4000))</f>
        <v>1045</v>
      </c>
      <c r="K1433" s="2" t="str">
        <v>IND</v>
      </c>
      <c r="L1433" t="str">
        <v>Kumar DINESH</v>
      </c>
      <c r="M1433" s="94" t="str">
        <v>discus-throw</v>
      </c>
      <c r="N1433" s="94">
        <v>37087</v>
      </c>
      <c r="O1433" s="94" t="str">
        <f t="shared" si="144"/>
        <v>Kumar DINESHdiscus-throw</v>
      </c>
      <c r="P1433" s="2">
        <f t="shared" si="145"/>
        <v>848</v>
      </c>
      <c r="Q1433" s="79">
        <f t="shared" si="146"/>
        <v>144</v>
      </c>
      <c r="R1433" s="79" t="str">
        <f t="shared" si="147"/>
        <v/>
      </c>
    </row>
    <row r="1434" spans="1:18" x14ac:dyDescent="0.2">
      <c r="A1434" t="s">
        <v>1130</v>
      </c>
      <c r="B1434" t="s">
        <v>3005</v>
      </c>
      <c r="C1434" s="5" t="s">
        <v>37</v>
      </c>
      <c r="D1434" s="5">
        <v>35498</v>
      </c>
      <c r="E1434">
        <v>1045</v>
      </c>
      <c r="F1434" s="5">
        <v>44367</v>
      </c>
      <c r="G1434" s="2">
        <v>90</v>
      </c>
      <c r="H1434" s="2" t="str">
        <f t="shared" si="142"/>
        <v>Micaiah WASHINGTONlong-jump</v>
      </c>
      <c r="I1434" s="2">
        <f t="shared" si="143"/>
        <v>1045</v>
      </c>
      <c r="J1434" s="136" cm="1">
        <f t="array" ref="J1434">MAX(IF($H$3:$H$4000=$H1434,$I$3:$I$4000))</f>
        <v>1045</v>
      </c>
      <c r="K1434" s="2" t="str">
        <v>IND</v>
      </c>
      <c r="L1434" t="str">
        <v>Vanam SHARMA</v>
      </c>
      <c r="M1434" s="94" t="str">
        <v>shot-put</v>
      </c>
      <c r="N1434" s="94">
        <v>35898</v>
      </c>
      <c r="O1434" s="94" t="str">
        <f t="shared" si="144"/>
        <v>Vanam SHARMAshot-put</v>
      </c>
      <c r="P1434" s="2">
        <f t="shared" si="145"/>
        <v>1117</v>
      </c>
      <c r="Q1434" s="79">
        <f t="shared" si="146"/>
        <v>16</v>
      </c>
      <c r="R1434" s="79" t="str">
        <f t="shared" si="147"/>
        <v/>
      </c>
    </row>
    <row r="1435" spans="1:18" x14ac:dyDescent="0.2">
      <c r="A1435" t="s">
        <v>1130</v>
      </c>
      <c r="B1435" t="s">
        <v>3949</v>
      </c>
      <c r="C1435" s="5" t="s">
        <v>38</v>
      </c>
      <c r="D1435" s="5">
        <v>35111</v>
      </c>
      <c r="E1435">
        <v>1090</v>
      </c>
      <c r="F1435" s="5">
        <v>44366</v>
      </c>
      <c r="G1435" s="2">
        <v>23</v>
      </c>
      <c r="H1435" s="2" t="str">
        <f t="shared" si="142"/>
        <v>Domon WILLIAMStriple-jump</v>
      </c>
      <c r="I1435" s="2">
        <f t="shared" si="143"/>
        <v>1090</v>
      </c>
      <c r="J1435" s="136" cm="1">
        <f t="array" ref="J1435">MAX(IF($H$3:$H$4000=$H1435,$I$3:$I$4000))</f>
        <v>1090</v>
      </c>
      <c r="K1435" s="2" t="str">
        <v>IND</v>
      </c>
      <c r="L1435" t="str">
        <v>Sahib SINGH</v>
      </c>
      <c r="M1435" s="94" t="str">
        <v>shot-put</v>
      </c>
      <c r="N1435" s="94">
        <v>36835</v>
      </c>
      <c r="O1435" s="94" t="str">
        <f t="shared" si="144"/>
        <v>Sahib SINGHshot-put</v>
      </c>
      <c r="P1435" s="2">
        <f t="shared" si="145"/>
        <v>983</v>
      </c>
      <c r="Q1435" s="79">
        <f t="shared" si="146"/>
        <v>47</v>
      </c>
      <c r="R1435" s="79" t="str">
        <f t="shared" si="147"/>
        <v/>
      </c>
    </row>
    <row r="1436" spans="1:18" x14ac:dyDescent="0.2">
      <c r="A1436" t="s">
        <v>1130</v>
      </c>
      <c r="B1436" t="s">
        <v>3056</v>
      </c>
      <c r="C1436" t="s">
        <v>35</v>
      </c>
      <c r="D1436" s="5">
        <v>34611</v>
      </c>
      <c r="E1436">
        <v>1019</v>
      </c>
      <c r="F1436" s="5">
        <v>44366</v>
      </c>
      <c r="G1436" s="2">
        <v>65</v>
      </c>
      <c r="H1436" s="2" t="str">
        <f t="shared" si="142"/>
        <v>Mark JHALUhigh-jump</v>
      </c>
      <c r="I1436" s="2">
        <f t="shared" si="143"/>
        <v>1019</v>
      </c>
      <c r="J1436" s="136" cm="1">
        <f t="array" ref="J1436">MAX(IF($H$3:$H$4000=$H1436,$I$3:$I$4000))</f>
        <v>1019</v>
      </c>
      <c r="K1436" s="2" t="str">
        <v>IND</v>
      </c>
      <c r="L1436" t="str">
        <v>Mankirat SINGH</v>
      </c>
      <c r="M1436" s="94" t="str">
        <v>shot-put</v>
      </c>
      <c r="N1436" s="94">
        <v>35941</v>
      </c>
      <c r="O1436" s="94" t="str">
        <f t="shared" si="144"/>
        <v>Mankirat SINGHshot-put</v>
      </c>
      <c r="P1436" s="2">
        <f t="shared" si="145"/>
        <v>933</v>
      </c>
      <c r="Q1436" s="79">
        <f t="shared" si="146"/>
        <v>92</v>
      </c>
      <c r="R1436" s="79" t="str">
        <f t="shared" si="147"/>
        <v/>
      </c>
    </row>
    <row r="1437" spans="1:18" x14ac:dyDescent="0.2">
      <c r="A1437" t="s">
        <v>1130</v>
      </c>
      <c r="B1437" t="s">
        <v>2988</v>
      </c>
      <c r="C1437" s="5" t="s">
        <v>2</v>
      </c>
      <c r="D1437" s="5">
        <v>34586</v>
      </c>
      <c r="E1437">
        <v>1122</v>
      </c>
      <c r="F1437" s="5">
        <v>44345</v>
      </c>
      <c r="G1437" s="2">
        <v>71</v>
      </c>
      <c r="H1437" s="2" t="str">
        <f t="shared" si="142"/>
        <v>Emanuel ARCHIBALD100m</v>
      </c>
      <c r="I1437" s="2">
        <f t="shared" si="143"/>
        <v>1122</v>
      </c>
      <c r="J1437" s="136" cm="1">
        <f t="array" ref="J1437">MAX(IF($H$3:$H$4000=$H1437,$I$3:$I$4000))</f>
        <v>1122</v>
      </c>
      <c r="K1437" s="2" t="str">
        <v>IND</v>
      </c>
      <c r="L1437" t="str">
        <v>B. MANUSH</v>
      </c>
      <c r="M1437" s="94" t="str">
        <v>shot-put</v>
      </c>
      <c r="N1437" s="94">
        <v>36741</v>
      </c>
      <c r="O1437" s="94" t="str">
        <f t="shared" si="144"/>
        <v>B. MANUSHshot-put</v>
      </c>
      <c r="P1437" s="2">
        <f t="shared" si="145"/>
        <v>929</v>
      </c>
      <c r="Q1437" s="79">
        <f t="shared" si="146"/>
        <v>97</v>
      </c>
      <c r="R1437" s="79" t="str">
        <f t="shared" si="147"/>
        <v/>
      </c>
    </row>
    <row r="1438" spans="1:18" x14ac:dyDescent="0.2">
      <c r="A1438" t="s">
        <v>1130</v>
      </c>
      <c r="B1438" t="s">
        <v>4006</v>
      </c>
      <c r="C1438" s="5" t="s">
        <v>38</v>
      </c>
      <c r="D1438" s="5">
        <v>35764</v>
      </c>
      <c r="E1438">
        <v>1041</v>
      </c>
      <c r="F1438" s="5">
        <v>44323</v>
      </c>
      <c r="G1438" s="2">
        <v>77</v>
      </c>
      <c r="H1438" s="2" t="str">
        <f t="shared" si="142"/>
        <v>Lloyd MCCURDYtriple-jump</v>
      </c>
      <c r="I1438" s="2">
        <f t="shared" si="143"/>
        <v>1041</v>
      </c>
      <c r="J1438" s="136" cm="1">
        <f t="array" ref="J1438">MAX(IF($H$3:$H$4000=$H1438,$I$3:$I$4000))</f>
        <v>1041</v>
      </c>
      <c r="K1438" s="2" t="str">
        <v>IND</v>
      </c>
      <c r="L1438" t="str">
        <v>Aryan TYAGI</v>
      </c>
      <c r="M1438" s="94" t="str">
        <v>shot-put</v>
      </c>
      <c r="N1438" s="94">
        <v>37117</v>
      </c>
      <c r="O1438" s="94" t="str">
        <f t="shared" si="144"/>
        <v>Aryan TYAGIshot-put</v>
      </c>
      <c r="P1438" s="2">
        <f t="shared" si="145"/>
        <v>921</v>
      </c>
      <c r="Q1438" s="79">
        <f t="shared" si="146"/>
        <v>103</v>
      </c>
      <c r="R1438" s="79" t="str">
        <f t="shared" si="147"/>
        <v/>
      </c>
    </row>
    <row r="1439" spans="1:18" x14ac:dyDescent="0.2">
      <c r="A1439" t="s">
        <v>1130</v>
      </c>
      <c r="B1439" t="s">
        <v>2988</v>
      </c>
      <c r="C1439" s="5" t="s">
        <v>37</v>
      </c>
      <c r="D1439" s="5">
        <v>34586</v>
      </c>
      <c r="E1439">
        <v>1160</v>
      </c>
      <c r="F1439" s="5">
        <v>44241</v>
      </c>
      <c r="G1439" s="2">
        <v>9</v>
      </c>
      <c r="H1439" s="2" t="str">
        <f t="shared" si="142"/>
        <v>Emanuel ARCHIBALDlong-jump</v>
      </c>
      <c r="I1439" s="2">
        <f t="shared" si="143"/>
        <v>1160</v>
      </c>
      <c r="J1439" s="136" cm="1">
        <f t="array" ref="J1439">MAX(IF($H$3:$H$4000=$H1439,$I$3:$I$4000))</f>
        <v>1160</v>
      </c>
      <c r="K1439" s="2" t="str">
        <v>IND</v>
      </c>
      <c r="L1439" t="str">
        <v>. SANYAM</v>
      </c>
      <c r="M1439" s="94" t="str">
        <v>shot-put</v>
      </c>
      <c r="N1439" s="94">
        <v>37899</v>
      </c>
      <c r="O1439" s="94" t="str">
        <f t="shared" si="144"/>
        <v>. SANYAMshot-put</v>
      </c>
      <c r="P1439" s="2">
        <f t="shared" si="145"/>
        <v>917</v>
      </c>
      <c r="Q1439" s="79">
        <f t="shared" si="146"/>
        <v>106</v>
      </c>
      <c r="R1439" s="79" t="str">
        <f t="shared" si="147"/>
        <v/>
      </c>
    </row>
    <row r="1440" spans="1:18" x14ac:dyDescent="0.2">
      <c r="A1440" t="s">
        <v>1130</v>
      </c>
      <c r="B1440" t="s">
        <v>4274</v>
      </c>
      <c r="C1440" s="5" t="s">
        <v>41</v>
      </c>
      <c r="D1440" s="5">
        <v>31906</v>
      </c>
      <c r="E1440">
        <v>1062</v>
      </c>
      <c r="F1440" s="5">
        <v>44241</v>
      </c>
      <c r="G1440" s="2">
        <v>18</v>
      </c>
      <c r="H1440" s="2" t="str">
        <f t="shared" si="142"/>
        <v>Leslain BAIRDjavelin-throw</v>
      </c>
      <c r="I1440" s="2">
        <f t="shared" si="143"/>
        <v>1062</v>
      </c>
      <c r="J1440" s="136" cm="1">
        <f t="array" ref="J1440">MAX(IF($H$3:$H$4000=$H1440,$I$3:$I$4000))</f>
        <v>1062</v>
      </c>
      <c r="K1440" s="2" t="str">
        <v>IND</v>
      </c>
      <c r="L1440" t="str">
        <v>Samardeep SINGH</v>
      </c>
      <c r="M1440" s="94" t="str">
        <v>shot-put</v>
      </c>
      <c r="N1440" s="94">
        <v>36894</v>
      </c>
      <c r="O1440" s="94" t="str">
        <f t="shared" si="144"/>
        <v>Samardeep SINGHshot-put</v>
      </c>
      <c r="P1440" s="2">
        <f t="shared" si="145"/>
        <v>910</v>
      </c>
      <c r="Q1440" s="79">
        <f t="shared" si="146"/>
        <v>112</v>
      </c>
      <c r="R1440" s="79" t="str">
        <f t="shared" si="147"/>
        <v/>
      </c>
    </row>
    <row r="1441" spans="1:18" x14ac:dyDescent="0.2">
      <c r="A1441" t="s">
        <v>1159</v>
      </c>
      <c r="B1441" t="s">
        <v>5079</v>
      </c>
      <c r="C1441" s="5" t="s">
        <v>25</v>
      </c>
      <c r="D1441" s="5">
        <v>35947</v>
      </c>
      <c r="E1441">
        <v>1051</v>
      </c>
      <c r="F1441" s="5">
        <v>44656</v>
      </c>
      <c r="G1441" s="2">
        <v>64</v>
      </c>
      <c r="H1441" s="2" t="str">
        <f t="shared" si="142"/>
        <v>Muhammed Ajmal VARIYATHODI200m</v>
      </c>
      <c r="I1441" s="2">
        <f t="shared" si="143"/>
        <v>1051</v>
      </c>
      <c r="J1441" s="136" cm="1">
        <f t="array" ref="J1441">MAX(IF($H$3:$H$4000=$H1441,$I$3:$I$4000))</f>
        <v>1051</v>
      </c>
      <c r="K1441" s="2" t="str">
        <v>IND</v>
      </c>
      <c r="L1441" t="str">
        <v>Thorat PRAFULL</v>
      </c>
      <c r="M1441" s="94" t="str">
        <v>shot-put</v>
      </c>
      <c r="N1441" s="94">
        <v>0</v>
      </c>
      <c r="O1441" s="94" t="str">
        <f t="shared" si="144"/>
        <v>Thorat PRAFULLshot-put</v>
      </c>
      <c r="P1441" s="2">
        <f t="shared" si="145"/>
        <v>898</v>
      </c>
      <c r="Q1441" s="79">
        <f t="shared" si="146"/>
        <v>122</v>
      </c>
      <c r="R1441" s="79" t="str">
        <f t="shared" si="147"/>
        <v/>
      </c>
    </row>
    <row r="1442" spans="1:18" x14ac:dyDescent="0.2">
      <c r="A1442" t="s">
        <v>1159</v>
      </c>
      <c r="B1442" s="5" t="s">
        <v>5083</v>
      </c>
      <c r="C1442" s="5" t="s">
        <v>25</v>
      </c>
      <c r="D1442" s="5">
        <v>36161</v>
      </c>
      <c r="E1442">
        <v>1040</v>
      </c>
      <c r="F1442" s="5">
        <v>44656</v>
      </c>
      <c r="G1442" s="2">
        <v>86</v>
      </c>
      <c r="H1442" s="2" t="str">
        <f t="shared" si="142"/>
        <v>Akash KUMAR200m</v>
      </c>
      <c r="I1442" s="2">
        <f t="shared" si="143"/>
        <v>1040</v>
      </c>
      <c r="J1442" s="136" cm="1">
        <f t="array" ref="J1442">MAX(IF($H$3:$H$4000=$H1442,$I$3:$I$4000))</f>
        <v>1040</v>
      </c>
      <c r="K1442" s="2" t="str">
        <v>IND</v>
      </c>
      <c r="L1442" t="str">
        <v>Lokesh CHAUDHARY</v>
      </c>
      <c r="M1442" s="94" t="str">
        <v>3000msc</v>
      </c>
      <c r="N1442" s="94">
        <v>36342</v>
      </c>
      <c r="O1442" s="94" t="str">
        <f t="shared" si="144"/>
        <v>Lokesh CHAUDHARY3000msc</v>
      </c>
      <c r="P1442" s="2">
        <f t="shared" si="145"/>
        <v>1031</v>
      </c>
      <c r="Q1442" s="79">
        <f t="shared" si="146"/>
        <v>89</v>
      </c>
      <c r="R1442" s="79" t="str">
        <f t="shared" si="147"/>
        <v/>
      </c>
    </row>
    <row r="1443" spans="1:18" x14ac:dyDescent="0.2">
      <c r="A1443" t="s">
        <v>1159</v>
      </c>
      <c r="B1443" t="s">
        <v>5099</v>
      </c>
      <c r="C1443" s="5" t="s">
        <v>27</v>
      </c>
      <c r="D1443" s="5">
        <v>35715</v>
      </c>
      <c r="E1443">
        <v>1101</v>
      </c>
      <c r="F1443" s="5">
        <v>44656</v>
      </c>
      <c r="G1443" s="2">
        <v>17</v>
      </c>
      <c r="H1443" s="2" t="str">
        <f t="shared" si="142"/>
        <v>Krishan KUMAR800m</v>
      </c>
      <c r="I1443" s="2">
        <f t="shared" si="143"/>
        <v>1101</v>
      </c>
      <c r="J1443" s="136" cm="1">
        <f t="array" ref="J1443">MAX(IF($H$3:$H$4000=$H1443,$I$3:$I$4000))</f>
        <v>1101</v>
      </c>
      <c r="K1443" s="2" t="str">
        <v>IND</v>
      </c>
      <c r="L1443" t="str">
        <v>Sumit KUMAR</v>
      </c>
      <c r="M1443" s="94" t="str">
        <v>3000msc</v>
      </c>
      <c r="N1443" s="94">
        <v>36711</v>
      </c>
      <c r="O1443" s="94" t="str">
        <f t="shared" si="144"/>
        <v>Sumit KUMAR3000msc</v>
      </c>
      <c r="P1443" s="2">
        <f t="shared" si="145"/>
        <v>1005</v>
      </c>
      <c r="Q1443" s="79">
        <f t="shared" si="146"/>
        <v>114</v>
      </c>
      <c r="R1443" s="79" t="str">
        <f t="shared" si="147"/>
        <v/>
      </c>
    </row>
    <row r="1444" spans="1:18" x14ac:dyDescent="0.2">
      <c r="A1444" t="s">
        <v>1159</v>
      </c>
      <c r="B1444" t="s">
        <v>5100</v>
      </c>
      <c r="C1444" s="5" t="s">
        <v>27</v>
      </c>
      <c r="D1444" s="5">
        <v>35098</v>
      </c>
      <c r="E1444">
        <v>1100</v>
      </c>
      <c r="F1444" s="5">
        <v>44656</v>
      </c>
      <c r="G1444" s="2">
        <v>19</v>
      </c>
      <c r="H1444" s="2" t="str">
        <f t="shared" si="142"/>
        <v>Mohammed Afsal PULIKKALAKATH800m</v>
      </c>
      <c r="I1444" s="2">
        <f t="shared" si="143"/>
        <v>1100</v>
      </c>
      <c r="J1444" s="136" cm="1">
        <f t="array" ref="J1444">MAX(IF($H$3:$H$4000=$H1444,$I$3:$I$4000))</f>
        <v>1100</v>
      </c>
      <c r="K1444" s="2" t="str">
        <v>IND</v>
      </c>
      <c r="L1444" t="str">
        <v>Shubham BHANDARE</v>
      </c>
      <c r="M1444" s="94" t="str">
        <v>3000msc</v>
      </c>
      <c r="N1444" s="94">
        <v>0</v>
      </c>
      <c r="O1444" s="94" t="str">
        <f t="shared" si="144"/>
        <v>Shubham BHANDARE3000msc</v>
      </c>
      <c r="P1444" s="2">
        <f t="shared" si="145"/>
        <v>956</v>
      </c>
      <c r="Q1444" s="79">
        <f t="shared" si="146"/>
        <v>131</v>
      </c>
      <c r="R1444" s="79" t="str">
        <f t="shared" si="147"/>
        <v/>
      </c>
    </row>
    <row r="1445" spans="1:18" x14ac:dyDescent="0.2">
      <c r="A1445" t="s">
        <v>1159</v>
      </c>
      <c r="B1445" t="s">
        <v>5103</v>
      </c>
      <c r="C1445" s="5" t="s">
        <v>27</v>
      </c>
      <c r="D1445" s="5">
        <v>37562</v>
      </c>
      <c r="E1445">
        <v>1089</v>
      </c>
      <c r="F1445" s="5">
        <v>44656</v>
      </c>
      <c r="G1445" s="2">
        <v>30</v>
      </c>
      <c r="H1445" s="2" t="str">
        <f t="shared" si="142"/>
        <v>Anu KUMAR800m</v>
      </c>
      <c r="I1445" s="2">
        <f t="shared" si="143"/>
        <v>1089</v>
      </c>
      <c r="J1445" s="136" cm="1">
        <f t="array" ref="J1445">MAX(IF($H$3:$H$4000=$H1445,$I$3:$I$4000))</f>
        <v>1089</v>
      </c>
      <c r="K1445" s="2" t="str">
        <v>IND</v>
      </c>
      <c r="L1445" t="str">
        <v>. RAVI</v>
      </c>
      <c r="M1445" s="94" t="str">
        <v>3000msc</v>
      </c>
      <c r="N1445" s="94">
        <v>0</v>
      </c>
      <c r="O1445" s="94" t="str">
        <f t="shared" si="144"/>
        <v>. RAVI3000msc</v>
      </c>
      <c r="P1445" s="2">
        <f t="shared" si="145"/>
        <v>935</v>
      </c>
      <c r="Q1445" s="79">
        <f t="shared" si="146"/>
        <v>140</v>
      </c>
      <c r="R1445" s="79" t="str">
        <f t="shared" si="147"/>
        <v/>
      </c>
    </row>
    <row r="1446" spans="1:18" x14ac:dyDescent="0.2">
      <c r="A1446" t="s">
        <v>1159</v>
      </c>
      <c r="B1446" t="s">
        <v>5104</v>
      </c>
      <c r="C1446" s="5" t="s">
        <v>27</v>
      </c>
      <c r="D1446" s="5">
        <v>36157</v>
      </c>
      <c r="E1446">
        <v>1076</v>
      </c>
      <c r="F1446" s="5">
        <v>44656</v>
      </c>
      <c r="G1446" s="2">
        <v>42</v>
      </c>
      <c r="H1446" s="2" t="str">
        <f t="shared" si="142"/>
        <v>Ankesh CHAUDHARY800m</v>
      </c>
      <c r="I1446" s="2">
        <f t="shared" si="143"/>
        <v>1076</v>
      </c>
      <c r="J1446" s="136" cm="1">
        <f t="array" ref="J1446">MAX(IF($H$3:$H$4000=$H1446,$I$3:$I$4000))</f>
        <v>1076</v>
      </c>
      <c r="K1446" s="2" t="str">
        <v>IND</v>
      </c>
      <c r="L1446" t="str">
        <v>Pujari SIDDHANT</v>
      </c>
      <c r="M1446" s="94" t="str">
        <v>3000msc</v>
      </c>
      <c r="N1446" s="94">
        <v>0</v>
      </c>
      <c r="O1446" s="94" t="str">
        <f t="shared" si="144"/>
        <v>Pujari SIDDHANT3000msc</v>
      </c>
      <c r="P1446" s="2">
        <f t="shared" si="145"/>
        <v>933</v>
      </c>
      <c r="Q1446" s="79">
        <f t="shared" si="146"/>
        <v>141</v>
      </c>
      <c r="R1446" s="79" t="str">
        <f t="shared" si="147"/>
        <v/>
      </c>
    </row>
    <row r="1447" spans="1:18" x14ac:dyDescent="0.2">
      <c r="A1447" t="s">
        <v>1159</v>
      </c>
      <c r="B1447" t="s">
        <v>5108</v>
      </c>
      <c r="C1447" t="s">
        <v>27</v>
      </c>
      <c r="D1447" s="5">
        <v>37468</v>
      </c>
      <c r="E1447">
        <v>1046</v>
      </c>
      <c r="F1447" s="5">
        <v>44656</v>
      </c>
      <c r="G1447" s="2">
        <v>72</v>
      </c>
      <c r="H1447" s="2" t="str">
        <f t="shared" si="142"/>
        <v>Prakash Balu GADADE800m</v>
      </c>
      <c r="I1447" s="2">
        <f t="shared" si="143"/>
        <v>1046</v>
      </c>
      <c r="J1447" s="136" cm="1">
        <f t="array" ref="J1447">MAX(IF($H$3:$H$4000=$H1447,$I$3:$I$4000))</f>
        <v>1046</v>
      </c>
      <c r="K1447" s="2" t="str">
        <v>IND</v>
      </c>
      <c r="L1447" t="str">
        <v>Suraj PAL</v>
      </c>
      <c r="M1447" s="94" t="str">
        <v>3000msc</v>
      </c>
      <c r="N1447" s="94">
        <v>37396</v>
      </c>
      <c r="O1447" s="94" t="str">
        <f t="shared" si="144"/>
        <v>Suraj PAL3000msc</v>
      </c>
      <c r="P1447" s="2">
        <f t="shared" si="145"/>
        <v>897</v>
      </c>
      <c r="Q1447" s="79">
        <f t="shared" si="146"/>
        <v>163</v>
      </c>
      <c r="R1447" s="79" t="str">
        <f t="shared" si="147"/>
        <v/>
      </c>
    </row>
    <row r="1448" spans="1:18" x14ac:dyDescent="0.2">
      <c r="A1448" t="s">
        <v>1159</v>
      </c>
      <c r="B1448" t="s">
        <v>5109</v>
      </c>
      <c r="C1448" t="s">
        <v>27</v>
      </c>
      <c r="D1448" s="5">
        <v>32752</v>
      </c>
      <c r="E1448">
        <v>1033</v>
      </c>
      <c r="F1448" s="5">
        <v>44656</v>
      </c>
      <c r="G1448" s="2">
        <v>82</v>
      </c>
      <c r="H1448" s="2" t="str">
        <f t="shared" si="142"/>
        <v>Manjit SINGH800m</v>
      </c>
      <c r="I1448" s="2">
        <f t="shared" si="143"/>
        <v>1033</v>
      </c>
      <c r="J1448" s="136" cm="1">
        <f t="array" ref="J1448">MAX(IF($H$3:$H$4000=$H1448,$I$3:$I$4000))</f>
        <v>1033</v>
      </c>
      <c r="K1448" s="2" t="str">
        <v>IND</v>
      </c>
      <c r="L1448" t="str">
        <v>. ADESH</v>
      </c>
      <c r="M1448" s="94" t="str">
        <v>10000m</v>
      </c>
      <c r="N1448" s="94">
        <v>36194</v>
      </c>
      <c r="O1448" s="94" t="str">
        <f t="shared" si="144"/>
        <v>. ADESH10000m</v>
      </c>
      <c r="P1448" s="2">
        <f t="shared" si="145"/>
        <v>1019</v>
      </c>
      <c r="Q1448" s="79">
        <f t="shared" si="146"/>
        <v>131</v>
      </c>
      <c r="R1448" s="79" t="str">
        <f t="shared" si="147"/>
        <v/>
      </c>
    </row>
    <row r="1449" spans="1:18" x14ac:dyDescent="0.2">
      <c r="A1449" t="s">
        <v>1159</v>
      </c>
      <c r="B1449" t="s">
        <v>4139</v>
      </c>
      <c r="C1449" s="6" t="s">
        <v>27</v>
      </c>
      <c r="D1449" s="5">
        <v>37444</v>
      </c>
      <c r="E1449">
        <v>1019</v>
      </c>
      <c r="F1449" s="5">
        <v>44656</v>
      </c>
      <c r="G1449" s="2">
        <v>100</v>
      </c>
      <c r="H1449" s="2" t="str">
        <f t="shared" si="142"/>
        <v>. MANJEET800m</v>
      </c>
      <c r="I1449" s="2">
        <f t="shared" si="143"/>
        <v>1019</v>
      </c>
      <c r="J1449" s="136" cm="1">
        <f t="array" ref="J1449">MAX(IF($H$3:$H$4000=$H1449,$I$3:$I$4000))</f>
        <v>1019</v>
      </c>
      <c r="K1449" s="2" t="str">
        <v>IND</v>
      </c>
      <c r="L1449" t="str">
        <v>Arif ALI</v>
      </c>
      <c r="M1449" s="94" t="str">
        <v>10000m</v>
      </c>
      <c r="N1449" s="94">
        <v>36394</v>
      </c>
      <c r="O1449" s="94" t="str">
        <f t="shared" si="144"/>
        <v>Arif ALI10000m</v>
      </c>
      <c r="P1449" s="2">
        <f t="shared" si="145"/>
        <v>1014</v>
      </c>
      <c r="Q1449" s="79">
        <f t="shared" si="146"/>
        <v>133</v>
      </c>
      <c r="R1449" s="79" t="str">
        <f t="shared" si="147"/>
        <v/>
      </c>
    </row>
    <row r="1450" spans="1:18" x14ac:dyDescent="0.2">
      <c r="A1450" t="s">
        <v>1159</v>
      </c>
      <c r="B1450" t="s">
        <v>3834</v>
      </c>
      <c r="C1450" s="5" t="s">
        <v>33</v>
      </c>
      <c r="D1450" s="5">
        <v>35430</v>
      </c>
      <c r="E1450">
        <v>1033</v>
      </c>
      <c r="F1450" s="5">
        <v>44656</v>
      </c>
      <c r="G1450" s="2">
        <v>39</v>
      </c>
      <c r="H1450" s="2" t="str">
        <f t="shared" si="142"/>
        <v>Dharun AYYASAMY400mh</v>
      </c>
      <c r="I1450" s="2">
        <f t="shared" si="143"/>
        <v>1033</v>
      </c>
      <c r="J1450" s="136" cm="1">
        <f t="array" ref="J1450">MAX(IF($H$3:$H$4000=$H1450,$I$3:$I$4000))</f>
        <v>1122</v>
      </c>
      <c r="K1450" s="2" t="str">
        <v>IND</v>
      </c>
      <c r="L1450" t="str">
        <v>Shubham SINDHU</v>
      </c>
      <c r="M1450" s="94" t="str">
        <v>10000m</v>
      </c>
      <c r="N1450" s="94">
        <v>0</v>
      </c>
      <c r="O1450" s="94" t="str">
        <f t="shared" si="144"/>
        <v>Shubham SINDHU10000m</v>
      </c>
      <c r="P1450" s="2">
        <f t="shared" si="145"/>
        <v>974</v>
      </c>
      <c r="Q1450" s="79">
        <f t="shared" si="146"/>
        <v>164</v>
      </c>
      <c r="R1450" s="79" t="str">
        <f t="shared" si="147"/>
        <v/>
      </c>
    </row>
    <row r="1451" spans="1:18" x14ac:dyDescent="0.2">
      <c r="A1451" t="s">
        <v>1159</v>
      </c>
      <c r="B1451" t="s">
        <v>3872</v>
      </c>
      <c r="C1451" s="6" t="s">
        <v>33</v>
      </c>
      <c r="D1451" s="5">
        <v>35553</v>
      </c>
      <c r="E1451">
        <v>1007</v>
      </c>
      <c r="F1451" s="5">
        <v>44656</v>
      </c>
      <c r="G1451" s="2">
        <v>54</v>
      </c>
      <c r="H1451" s="2" t="str">
        <f t="shared" si="142"/>
        <v>Aftab ALAM400mh</v>
      </c>
      <c r="I1451" s="2">
        <f t="shared" si="143"/>
        <v>1007</v>
      </c>
      <c r="J1451" s="136" cm="1">
        <f t="array" ref="J1451">MAX(IF($H$3:$H$4000=$H1451,$I$3:$I$4000))</f>
        <v>1054</v>
      </c>
      <c r="K1451" s="2" t="str">
        <v>IND</v>
      </c>
      <c r="L1451" t="str">
        <v>Rohit KUMAR</v>
      </c>
      <c r="M1451" s="94" t="str">
        <v>10000m</v>
      </c>
      <c r="N1451" s="94">
        <v>36898</v>
      </c>
      <c r="O1451" s="94" t="str">
        <f t="shared" si="144"/>
        <v>Rohit KUMAR10000m</v>
      </c>
      <c r="P1451" s="2">
        <f t="shared" si="145"/>
        <v>958</v>
      </c>
      <c r="Q1451" s="79">
        <f t="shared" si="146"/>
        <v>184</v>
      </c>
      <c r="R1451" s="79" t="str">
        <f t="shared" si="147"/>
        <v/>
      </c>
    </row>
    <row r="1452" spans="1:18" x14ac:dyDescent="0.2">
      <c r="A1452" t="s">
        <v>1159</v>
      </c>
      <c r="B1452" t="s">
        <v>5213</v>
      </c>
      <c r="C1452" s="5" t="s">
        <v>33</v>
      </c>
      <c r="D1452" s="5">
        <v>36805</v>
      </c>
      <c r="E1452">
        <v>980</v>
      </c>
      <c r="F1452" s="5">
        <v>44656</v>
      </c>
      <c r="G1452" s="2">
        <v>71</v>
      </c>
      <c r="H1452" s="2" t="str">
        <f t="shared" si="142"/>
        <v>Dhaval Mahesh UTEKAR400mh</v>
      </c>
      <c r="I1452" s="2">
        <f t="shared" si="143"/>
        <v>980</v>
      </c>
      <c r="J1452" s="136" cm="1">
        <f t="array" ref="J1452">MAX(IF($H$3:$H$4000=$H1452,$I$3:$I$4000))</f>
        <v>980</v>
      </c>
      <c r="K1452" s="2" t="str">
        <v>IND</v>
      </c>
      <c r="L1452" t="str">
        <v>Rohit YADAV</v>
      </c>
      <c r="M1452" s="94" t="str">
        <v>10000m</v>
      </c>
      <c r="N1452" s="94">
        <v>35978</v>
      </c>
      <c r="O1452" s="94" t="str">
        <f t="shared" si="144"/>
        <v>Rohit YADAV10000m</v>
      </c>
      <c r="P1452" s="2">
        <f t="shared" si="145"/>
        <v>955</v>
      </c>
      <c r="Q1452" s="79">
        <f t="shared" si="146"/>
        <v>185</v>
      </c>
      <c r="R1452" s="79" t="str">
        <f t="shared" si="147"/>
        <v/>
      </c>
    </row>
    <row r="1453" spans="1:18" x14ac:dyDescent="0.2">
      <c r="A1453" t="s">
        <v>1159</v>
      </c>
      <c r="B1453" t="s">
        <v>5215</v>
      </c>
      <c r="C1453" s="5" t="s">
        <v>33</v>
      </c>
      <c r="D1453" s="5">
        <v>33979</v>
      </c>
      <c r="E1453">
        <v>977</v>
      </c>
      <c r="F1453" s="5">
        <v>44656</v>
      </c>
      <c r="G1453" s="2">
        <v>74</v>
      </c>
      <c r="H1453" s="2" t="str">
        <f t="shared" si="142"/>
        <v>Vijay SINGH MALIK400mh</v>
      </c>
      <c r="I1453" s="2">
        <f t="shared" si="143"/>
        <v>977</v>
      </c>
      <c r="J1453" s="136" cm="1">
        <f t="array" ref="J1453">MAX(IF($H$3:$H$4000=$H1453,$I$3:$I$4000))</f>
        <v>977</v>
      </c>
      <c r="K1453" s="2" t="str">
        <v>IND</v>
      </c>
      <c r="L1453" t="str">
        <v>Muhammed JASEEM</v>
      </c>
      <c r="M1453" s="94" t="str">
        <v>high-jump</v>
      </c>
      <c r="N1453" s="94">
        <v>36591</v>
      </c>
      <c r="O1453" s="94" t="str">
        <f t="shared" si="144"/>
        <v>Muhammed JASEEMhigh-jump</v>
      </c>
      <c r="P1453" s="2">
        <f t="shared" si="145"/>
        <v>914</v>
      </c>
      <c r="Q1453" s="79">
        <f t="shared" si="146"/>
        <v>146</v>
      </c>
      <c r="R1453" s="79" t="str">
        <f t="shared" si="147"/>
        <v/>
      </c>
    </row>
    <row r="1454" spans="1:18" x14ac:dyDescent="0.2">
      <c r="A1454" t="s">
        <v>1159</v>
      </c>
      <c r="B1454" t="s">
        <v>5271</v>
      </c>
      <c r="C1454" s="5" t="s">
        <v>36</v>
      </c>
      <c r="D1454" s="5">
        <v>35221</v>
      </c>
      <c r="E1454">
        <v>967</v>
      </c>
      <c r="F1454" s="5">
        <v>44656</v>
      </c>
      <c r="G1454" s="2">
        <v>29</v>
      </c>
      <c r="H1454" s="2" t="str">
        <f t="shared" si="142"/>
        <v>Siva SUBARAMANIpole-vault</v>
      </c>
      <c r="I1454" s="2">
        <f t="shared" si="143"/>
        <v>967</v>
      </c>
      <c r="J1454" s="136" cm="1">
        <f t="array" ref="J1454">MAX(IF($H$3:$H$4000=$H1454,$I$3:$I$4000))</f>
        <v>1048</v>
      </c>
      <c r="K1454" s="2" t="str">
        <v>IND</v>
      </c>
      <c r="L1454" t="str">
        <v>MD. Asraf ALI</v>
      </c>
      <c r="M1454" s="94" t="str">
        <v>high-jump</v>
      </c>
      <c r="N1454" s="94">
        <v>37637</v>
      </c>
      <c r="O1454" s="94" t="str">
        <f t="shared" si="144"/>
        <v>MD. Asraf ALIhigh-jump</v>
      </c>
      <c r="P1454" s="2">
        <f t="shared" si="145"/>
        <v>914</v>
      </c>
      <c r="Q1454" s="79">
        <f t="shared" si="146"/>
        <v>146</v>
      </c>
      <c r="R1454" s="79" t="str">
        <f t="shared" si="147"/>
        <v/>
      </c>
    </row>
    <row r="1455" spans="1:18" x14ac:dyDescent="0.2">
      <c r="A1455" t="s">
        <v>1159</v>
      </c>
      <c r="B1455" t="s">
        <v>4065</v>
      </c>
      <c r="C1455" s="5" t="s">
        <v>36</v>
      </c>
      <c r="D1455" s="6">
        <v>35476</v>
      </c>
      <c r="E1455">
        <v>967</v>
      </c>
      <c r="F1455" s="5">
        <v>44656</v>
      </c>
      <c r="G1455" s="2">
        <v>29</v>
      </c>
      <c r="H1455" s="2" t="str">
        <f t="shared" si="142"/>
        <v>U. Gokul NATHpole-vault</v>
      </c>
      <c r="I1455" s="2">
        <f t="shared" si="143"/>
        <v>967</v>
      </c>
      <c r="J1455" s="136" cm="1">
        <f t="array" ref="J1455">MAX(IF($H$3:$H$4000=$H1455,$I$3:$I$4000))</f>
        <v>967</v>
      </c>
      <c r="K1455" s="2" t="str">
        <v>IND</v>
      </c>
      <c r="L1455" t="str">
        <v>T.N DILSHITH</v>
      </c>
      <c r="M1455" s="94" t="str">
        <v>high-jump</v>
      </c>
      <c r="N1455" s="94">
        <v>36751</v>
      </c>
      <c r="O1455" s="94" t="str">
        <f t="shared" si="144"/>
        <v>T.N DILSHITHhigh-jump</v>
      </c>
      <c r="P1455" s="2">
        <f t="shared" si="145"/>
        <v>914</v>
      </c>
      <c r="Q1455" s="79">
        <f t="shared" si="146"/>
        <v>146</v>
      </c>
      <c r="R1455" s="79" t="str">
        <f t="shared" si="147"/>
        <v/>
      </c>
    </row>
    <row r="1456" spans="1:18" x14ac:dyDescent="0.2">
      <c r="A1456" t="s">
        <v>1159</v>
      </c>
      <c r="B1456" t="s">
        <v>3080</v>
      </c>
      <c r="C1456" t="s">
        <v>36</v>
      </c>
      <c r="D1456" s="5">
        <v>36952</v>
      </c>
      <c r="E1456">
        <v>967</v>
      </c>
      <c r="F1456" s="5">
        <v>44656</v>
      </c>
      <c r="G1456" s="2">
        <v>29</v>
      </c>
      <c r="H1456" s="2" t="str">
        <f t="shared" si="142"/>
        <v>A. Gnana SONEpole-vault</v>
      </c>
      <c r="I1456" s="2">
        <f t="shared" si="143"/>
        <v>967</v>
      </c>
      <c r="J1456" s="136" cm="1">
        <f t="array" ref="J1456">MAX(IF($H$3:$H$4000=$H1456,$I$3:$I$4000))</f>
        <v>967</v>
      </c>
      <c r="K1456" s="2" t="str">
        <v>IND</v>
      </c>
      <c r="L1456" t="str">
        <v>Muthu JENITHARA</v>
      </c>
      <c r="M1456" s="94" t="str">
        <v>high-jump</v>
      </c>
      <c r="N1456" s="94">
        <v>0</v>
      </c>
      <c r="O1456" s="94" t="str">
        <f t="shared" si="144"/>
        <v>Muthu JENITHARAhigh-jump</v>
      </c>
      <c r="P1456" s="2">
        <f t="shared" si="145"/>
        <v>914</v>
      </c>
      <c r="Q1456" s="79">
        <f t="shared" si="146"/>
        <v>146</v>
      </c>
      <c r="R1456" s="79" t="str">
        <f t="shared" si="147"/>
        <v/>
      </c>
    </row>
    <row r="1457" spans="1:18" x14ac:dyDescent="0.2">
      <c r="A1457" t="s">
        <v>1159</v>
      </c>
      <c r="B1457" t="s">
        <v>5272</v>
      </c>
      <c r="C1457" t="s">
        <v>36</v>
      </c>
      <c r="D1457" s="5">
        <v>37413</v>
      </c>
      <c r="E1457">
        <v>967</v>
      </c>
      <c r="F1457" s="5">
        <v>44656</v>
      </c>
      <c r="G1457" s="2">
        <v>29</v>
      </c>
      <c r="H1457" s="2" t="str">
        <f t="shared" si="142"/>
        <v>Deepak YADAVpole-vault</v>
      </c>
      <c r="I1457" s="2">
        <f t="shared" si="143"/>
        <v>967</v>
      </c>
      <c r="J1457" s="136" cm="1">
        <f t="array" ref="J1457">MAX(IF($H$3:$H$4000=$H1457,$I$3:$I$4000))</f>
        <v>967</v>
      </c>
      <c r="K1457" s="2" t="str">
        <v>IND</v>
      </c>
      <c r="L1457" t="str">
        <v>J. ARVINDD</v>
      </c>
      <c r="M1457" s="94" t="str">
        <v>high-jump</v>
      </c>
      <c r="N1457" s="94">
        <v>0</v>
      </c>
      <c r="O1457" s="94" t="str">
        <f t="shared" si="144"/>
        <v>J. ARVINDDhigh-jump</v>
      </c>
      <c r="P1457" s="2">
        <f t="shared" si="145"/>
        <v>914</v>
      </c>
      <c r="Q1457" s="79">
        <f t="shared" si="146"/>
        <v>146</v>
      </c>
      <c r="R1457" s="79" t="str">
        <f t="shared" si="147"/>
        <v/>
      </c>
    </row>
    <row r="1458" spans="1:18" x14ac:dyDescent="0.2">
      <c r="A1458" t="s">
        <v>1159</v>
      </c>
      <c r="B1458" t="s">
        <v>5275</v>
      </c>
      <c r="C1458" s="5" t="s">
        <v>36</v>
      </c>
      <c r="D1458" s="5">
        <v>36114</v>
      </c>
      <c r="E1458">
        <v>913</v>
      </c>
      <c r="F1458" s="5">
        <v>44656</v>
      </c>
      <c r="G1458" s="2">
        <v>47</v>
      </c>
      <c r="H1458" s="2" t="str">
        <f t="shared" si="142"/>
        <v>Mani SANTHOSHpole-vault</v>
      </c>
      <c r="I1458" s="2">
        <f t="shared" si="143"/>
        <v>913</v>
      </c>
      <c r="J1458" s="136" cm="1">
        <f t="array" ref="J1458">MAX(IF($H$3:$H$4000=$H1458,$I$3:$I$4000))</f>
        <v>913</v>
      </c>
      <c r="K1458" s="2" t="str">
        <v>IND</v>
      </c>
      <c r="L1458" t="str">
        <v>Shivam CHOUDHARY</v>
      </c>
      <c r="M1458" s="94" t="str">
        <v>shot-put</v>
      </c>
      <c r="N1458" s="94">
        <v>35667</v>
      </c>
      <c r="O1458" s="94" t="str">
        <f t="shared" si="144"/>
        <v>Shivam CHOUDHARYshot-put</v>
      </c>
      <c r="P1458" s="2">
        <f t="shared" si="145"/>
        <v>1007</v>
      </c>
      <c r="Q1458" s="79">
        <f t="shared" si="146"/>
        <v>35</v>
      </c>
      <c r="R1458" s="79" t="str">
        <f t="shared" si="147"/>
        <v/>
      </c>
    </row>
    <row r="1459" spans="1:18" x14ac:dyDescent="0.2">
      <c r="A1459" t="s">
        <v>1159</v>
      </c>
      <c r="B1459" t="s">
        <v>5280</v>
      </c>
      <c r="C1459" t="s">
        <v>36</v>
      </c>
      <c r="D1459" s="5">
        <v>35798</v>
      </c>
      <c r="E1459">
        <v>886</v>
      </c>
      <c r="F1459" s="5">
        <v>44656</v>
      </c>
      <c r="G1459" s="2">
        <v>60</v>
      </c>
      <c r="H1459" s="2" t="str">
        <f t="shared" si="142"/>
        <v>K.G. JESSANpole-vault</v>
      </c>
      <c r="I1459" s="2">
        <f t="shared" si="143"/>
        <v>886</v>
      </c>
      <c r="J1459" s="136" cm="1">
        <f t="array" ref="J1459">MAX(IF($H$3:$H$4000=$H1459,$I$3:$I$4000))</f>
        <v>886</v>
      </c>
      <c r="K1459" s="2" t="str">
        <v>IND</v>
      </c>
      <c r="L1459" t="str">
        <v>Akash GREHWAL</v>
      </c>
      <c r="M1459" s="94" t="str">
        <v>shot-put</v>
      </c>
      <c r="N1459" s="94">
        <v>37135</v>
      </c>
      <c r="O1459" s="94" t="str">
        <f t="shared" si="144"/>
        <v>Akash GREHWALshot-put</v>
      </c>
      <c r="P1459" s="2">
        <f t="shared" si="145"/>
        <v>944</v>
      </c>
      <c r="Q1459" s="79">
        <f t="shared" si="146"/>
        <v>79</v>
      </c>
      <c r="R1459" s="79" t="str">
        <f t="shared" si="147"/>
        <v/>
      </c>
    </row>
    <row r="1460" spans="1:18" x14ac:dyDescent="0.2">
      <c r="A1460" t="s">
        <v>1159</v>
      </c>
      <c r="B1460" t="s">
        <v>5281</v>
      </c>
      <c r="C1460" s="5" t="s">
        <v>36</v>
      </c>
      <c r="D1460" s="5">
        <v>36982</v>
      </c>
      <c r="E1460">
        <v>886</v>
      </c>
      <c r="F1460" s="5">
        <v>44656</v>
      </c>
      <c r="G1460" s="2">
        <v>60</v>
      </c>
      <c r="H1460" s="2" t="str">
        <f t="shared" si="142"/>
        <v>Rakesh GONDpole-vault</v>
      </c>
      <c r="I1460" s="2">
        <f t="shared" si="143"/>
        <v>886</v>
      </c>
      <c r="J1460" s="136" cm="1">
        <f t="array" ref="J1460">MAX(IF($H$3:$H$4000=$H1460,$I$3:$I$4000))</f>
        <v>886</v>
      </c>
      <c r="K1460" s="2" t="str">
        <v>IND</v>
      </c>
      <c r="L1460" t="str">
        <v>Parth LAKRA</v>
      </c>
      <c r="M1460" s="94" t="str">
        <v>shot-put</v>
      </c>
      <c r="N1460" s="94">
        <v>36551</v>
      </c>
      <c r="O1460" s="94" t="str">
        <f t="shared" si="144"/>
        <v>Parth LAKRAshot-put</v>
      </c>
      <c r="P1460" s="2">
        <f t="shared" si="145"/>
        <v>864</v>
      </c>
      <c r="Q1460" s="79">
        <f t="shared" si="146"/>
        <v>130</v>
      </c>
      <c r="R1460" s="79" t="str">
        <f t="shared" si="147"/>
        <v/>
      </c>
    </row>
    <row r="1461" spans="1:18" x14ac:dyDescent="0.2">
      <c r="A1461" t="s">
        <v>1159</v>
      </c>
      <c r="B1461" t="s">
        <v>5283</v>
      </c>
      <c r="C1461" t="s">
        <v>36</v>
      </c>
      <c r="D1461" s="5">
        <v>36353</v>
      </c>
      <c r="E1461">
        <v>859</v>
      </c>
      <c r="F1461" s="5">
        <v>44656</v>
      </c>
      <c r="G1461" s="2">
        <v>78</v>
      </c>
      <c r="H1461" s="2" t="str">
        <f t="shared" si="142"/>
        <v>Manish SINGHpole-vault</v>
      </c>
      <c r="I1461" s="2">
        <f t="shared" si="143"/>
        <v>859</v>
      </c>
      <c r="J1461" s="136" cm="1">
        <f t="array" ref="J1461">MAX(IF($H$3:$H$4000=$H1461,$I$3:$I$4000))</f>
        <v>859</v>
      </c>
      <c r="K1461" s="2" t="str">
        <v>IND</v>
      </c>
      <c r="L1461" t="str">
        <v>. VIKASH</v>
      </c>
      <c r="M1461" s="94" t="str">
        <v>shot-put</v>
      </c>
      <c r="N1461" s="94">
        <v>0</v>
      </c>
      <c r="O1461" s="94" t="str">
        <f t="shared" si="144"/>
        <v>. VIKASHshot-put</v>
      </c>
      <c r="P1461" s="2">
        <f t="shared" si="145"/>
        <v>860</v>
      </c>
      <c r="Q1461" s="79">
        <f t="shared" si="146"/>
        <v>133</v>
      </c>
      <c r="R1461" s="79" t="str">
        <f t="shared" si="147"/>
        <v/>
      </c>
    </row>
    <row r="1462" spans="1:18" x14ac:dyDescent="0.2">
      <c r="A1462" t="s">
        <v>1159</v>
      </c>
      <c r="B1462" t="s">
        <v>5284</v>
      </c>
      <c r="C1462" s="5" t="s">
        <v>36</v>
      </c>
      <c r="D1462" s="5">
        <v>37895</v>
      </c>
      <c r="E1462">
        <v>859</v>
      </c>
      <c r="F1462" s="5">
        <v>44656</v>
      </c>
      <c r="G1462" s="2">
        <v>78</v>
      </c>
      <c r="H1462" s="2" t="str">
        <f t="shared" si="142"/>
        <v>R. YUGENDRANpole-vault</v>
      </c>
      <c r="I1462" s="2">
        <f t="shared" si="143"/>
        <v>859</v>
      </c>
      <c r="J1462" s="136" cm="1">
        <f t="array" ref="J1462">MAX(IF($H$3:$H$4000=$H1462,$I$3:$I$4000))</f>
        <v>859</v>
      </c>
      <c r="K1462" s="2" t="str">
        <v>IND</v>
      </c>
      <c r="L1462" t="str">
        <v>. SAGAR</v>
      </c>
      <c r="M1462" s="94" t="str">
        <v>shot-put</v>
      </c>
      <c r="N1462" s="94">
        <v>0</v>
      </c>
      <c r="O1462" s="94" t="str">
        <f t="shared" si="144"/>
        <v>. SAGARshot-put</v>
      </c>
      <c r="P1462" s="2">
        <f t="shared" si="145"/>
        <v>858</v>
      </c>
      <c r="Q1462" s="79">
        <f t="shared" si="146"/>
        <v>135</v>
      </c>
      <c r="R1462" s="79" t="str">
        <f t="shared" si="147"/>
        <v/>
      </c>
    </row>
    <row r="1463" spans="1:18" x14ac:dyDescent="0.2">
      <c r="A1463" t="s">
        <v>1159</v>
      </c>
      <c r="B1463" t="s">
        <v>4079</v>
      </c>
      <c r="C1463" s="5" t="s">
        <v>40</v>
      </c>
      <c r="D1463" s="5">
        <v>33743</v>
      </c>
      <c r="E1463">
        <v>1094</v>
      </c>
      <c r="F1463" s="5">
        <v>44656</v>
      </c>
      <c r="G1463" s="2">
        <v>6</v>
      </c>
      <c r="H1463" s="2" t="str">
        <f t="shared" si="142"/>
        <v>Kirpal SINGH BATTHdiscus-throw</v>
      </c>
      <c r="I1463" s="2">
        <f t="shared" si="143"/>
        <v>1094</v>
      </c>
      <c r="J1463" s="136" cm="1">
        <f t="array" ref="J1463">MAX(IF($H$3:$H$4000=$H1463,$I$3:$I$4000))</f>
        <v>1094</v>
      </c>
      <c r="K1463" s="2" t="str">
        <v>IND</v>
      </c>
      <c r="L1463" t="str">
        <v>Adil Sher SINGH</v>
      </c>
      <c r="M1463" s="94" t="str">
        <v>shot-put</v>
      </c>
      <c r="N1463" s="94">
        <v>35984</v>
      </c>
      <c r="O1463" s="94" t="str">
        <f t="shared" si="144"/>
        <v>Adil Sher SINGHshot-put</v>
      </c>
      <c r="P1463" s="2">
        <f t="shared" si="145"/>
        <v>854</v>
      </c>
      <c r="Q1463" s="79">
        <f t="shared" si="146"/>
        <v>137</v>
      </c>
      <c r="R1463" s="79" t="str">
        <f t="shared" si="147"/>
        <v/>
      </c>
    </row>
    <row r="1464" spans="1:18" x14ac:dyDescent="0.2">
      <c r="A1464" t="s">
        <v>1159</v>
      </c>
      <c r="B1464" t="s">
        <v>3213</v>
      </c>
      <c r="C1464" t="s">
        <v>40</v>
      </c>
      <c r="D1464" s="5">
        <v>35350</v>
      </c>
      <c r="E1464">
        <v>931</v>
      </c>
      <c r="F1464" s="5">
        <v>44656</v>
      </c>
      <c r="G1464" s="2">
        <v>40</v>
      </c>
      <c r="H1464" s="2" t="str">
        <f t="shared" si="142"/>
        <v>Amit KUMARdiscus-throw</v>
      </c>
      <c r="I1464" s="2">
        <f t="shared" si="143"/>
        <v>931</v>
      </c>
      <c r="J1464" s="136" cm="1">
        <f t="array" ref="J1464">MAX(IF($H$3:$H$4000=$H1464,$I$3:$I$4000))</f>
        <v>931</v>
      </c>
      <c r="K1464" s="2" t="str">
        <v>IND</v>
      </c>
      <c r="L1464" t="str">
        <v>Sana CHAUDHARY</v>
      </c>
      <c r="M1464" s="94" t="str">
        <v>shot-put</v>
      </c>
      <c r="N1464" s="94">
        <v>0</v>
      </c>
      <c r="O1464" s="94" t="str">
        <f t="shared" si="144"/>
        <v>Sana CHAUDHARYshot-put</v>
      </c>
      <c r="P1464" s="2">
        <f t="shared" si="145"/>
        <v>852</v>
      </c>
      <c r="Q1464" s="79">
        <f t="shared" si="146"/>
        <v>139</v>
      </c>
      <c r="R1464" s="79" t="str">
        <f t="shared" si="147"/>
        <v/>
      </c>
    </row>
    <row r="1465" spans="1:18" x14ac:dyDescent="0.2">
      <c r="A1465" s="30" t="s">
        <v>1159</v>
      </c>
      <c r="B1465" s="30" t="s">
        <v>4104</v>
      </c>
      <c r="C1465" s="30" t="s">
        <v>40</v>
      </c>
      <c r="D1465" s="135">
        <v>35097</v>
      </c>
      <c r="E1465" s="30">
        <v>921</v>
      </c>
      <c r="F1465" s="135">
        <v>44656</v>
      </c>
      <c r="G1465" s="136">
        <v>44</v>
      </c>
      <c r="H1465" s="2" t="str">
        <f t="shared" si="142"/>
        <v>Praveen KUMARdiscus-throw</v>
      </c>
      <c r="I1465" s="2">
        <f t="shared" si="143"/>
        <v>921</v>
      </c>
      <c r="J1465" s="136" cm="1">
        <f t="array" ref="J1465">MAX(IF($H$3:$H$4000=$H1465,$I$3:$I$4000))</f>
        <v>970</v>
      </c>
      <c r="K1465" s="2" t="str">
        <v>IND</v>
      </c>
      <c r="L1465" t="str">
        <v>Rahul KASHYAP</v>
      </c>
      <c r="M1465" s="94" t="str">
        <v>shot-put</v>
      </c>
      <c r="N1465" s="94">
        <v>36846</v>
      </c>
      <c r="O1465" s="94" t="str">
        <f t="shared" si="144"/>
        <v>Rahul KASHYAPshot-put</v>
      </c>
      <c r="P1465" s="2">
        <f t="shared" si="145"/>
        <v>844</v>
      </c>
      <c r="Q1465" s="79">
        <f t="shared" si="146"/>
        <v>143</v>
      </c>
      <c r="R1465" s="79" t="str">
        <f t="shared" si="147"/>
        <v/>
      </c>
    </row>
    <row r="1466" spans="1:18" x14ac:dyDescent="0.2">
      <c r="A1466" t="s">
        <v>1159</v>
      </c>
      <c r="B1466" t="s">
        <v>5272</v>
      </c>
      <c r="C1466" t="s">
        <v>40</v>
      </c>
      <c r="D1466" s="5">
        <v>36934</v>
      </c>
      <c r="E1466">
        <v>897</v>
      </c>
      <c r="F1466" s="5">
        <v>44656</v>
      </c>
      <c r="G1466" s="2">
        <v>53</v>
      </c>
      <c r="H1466" s="2" t="str">
        <f t="shared" si="142"/>
        <v>Deepak YADAVdiscus-throw</v>
      </c>
      <c r="I1466" s="2">
        <f t="shared" si="143"/>
        <v>897</v>
      </c>
      <c r="J1466" s="136" cm="1">
        <f t="array" ref="J1466">MAX(IF($H$3:$H$4000=$H1466,$I$3:$I$4000))</f>
        <v>897</v>
      </c>
      <c r="K1466" s="2" t="str">
        <v>IND</v>
      </c>
      <c r="L1466" t="str">
        <v>Aadarsh KHANNA</v>
      </c>
      <c r="M1466" s="94" t="str">
        <v>shot-put</v>
      </c>
      <c r="N1466" s="94">
        <v>0</v>
      </c>
      <c r="O1466" s="94" t="str">
        <f t="shared" si="144"/>
        <v>Aadarsh KHANNAshot-put</v>
      </c>
      <c r="P1466" s="2">
        <f t="shared" si="145"/>
        <v>844</v>
      </c>
      <c r="Q1466" s="79">
        <f t="shared" si="146"/>
        <v>143</v>
      </c>
      <c r="R1466" s="79" t="str">
        <f t="shared" si="147"/>
        <v/>
      </c>
    </row>
    <row r="1467" spans="1:18" x14ac:dyDescent="0.2">
      <c r="A1467" t="s">
        <v>1159</v>
      </c>
      <c r="B1467" t="s">
        <v>4139</v>
      </c>
      <c r="C1467" s="5" t="s">
        <v>40</v>
      </c>
      <c r="D1467" s="5">
        <v>35020</v>
      </c>
      <c r="E1467">
        <v>893</v>
      </c>
      <c r="F1467" s="5">
        <v>44656</v>
      </c>
      <c r="G1467" s="2">
        <v>54</v>
      </c>
      <c r="H1467" s="2" t="str">
        <f t="shared" si="142"/>
        <v>. MANJEETdiscus-throw</v>
      </c>
      <c r="I1467" s="2">
        <f t="shared" si="143"/>
        <v>893</v>
      </c>
      <c r="J1467" s="136" cm="1">
        <f t="array" ref="J1467">MAX(IF($H$3:$H$4000=$H1467,$I$3:$I$4000))</f>
        <v>898</v>
      </c>
      <c r="K1467" s="2" t="str">
        <v>IND</v>
      </c>
      <c r="L1467" t="str">
        <v>Sachin YADAV</v>
      </c>
      <c r="M1467" s="94" t="str">
        <v>javelin-throw</v>
      </c>
      <c r="N1467" s="94">
        <v>36458</v>
      </c>
      <c r="O1467" s="94" t="str">
        <f t="shared" si="144"/>
        <v>Sachin YADAVjavelin-throw</v>
      </c>
      <c r="P1467" s="2">
        <f t="shared" si="145"/>
        <v>1020</v>
      </c>
      <c r="Q1467" s="79">
        <f t="shared" si="146"/>
        <v>46</v>
      </c>
      <c r="R1467" s="79" t="str">
        <f t="shared" si="147"/>
        <v/>
      </c>
    </row>
    <row r="1468" spans="1:18" x14ac:dyDescent="0.2">
      <c r="A1468" t="s">
        <v>1159</v>
      </c>
      <c r="B1468" t="s">
        <v>5292</v>
      </c>
      <c r="C1468" s="5" t="s">
        <v>40</v>
      </c>
      <c r="D1468" s="5">
        <v>32526</v>
      </c>
      <c r="E1468">
        <v>882</v>
      </c>
      <c r="F1468" s="5">
        <v>44656</v>
      </c>
      <c r="G1468" s="2">
        <v>62</v>
      </c>
      <c r="H1468" s="2" t="str">
        <f t="shared" si="142"/>
        <v>Banvir SINGHdiscus-throw</v>
      </c>
      <c r="I1468" s="2">
        <f t="shared" si="143"/>
        <v>882</v>
      </c>
      <c r="J1468" s="136" cm="1">
        <f t="array" ref="J1468">MAX(IF($H$3:$H$4000=$H1468,$I$3:$I$4000))</f>
        <v>882</v>
      </c>
      <c r="K1468" s="2" t="str">
        <v>IND</v>
      </c>
      <c r="L1468" t="str">
        <v>Jay KUMAR</v>
      </c>
      <c r="M1468" s="94" t="str">
        <v>javelin-throw</v>
      </c>
      <c r="N1468" s="94">
        <v>37539</v>
      </c>
      <c r="O1468" s="94" t="str">
        <f t="shared" si="144"/>
        <v>Jay KUMARjavelin-throw</v>
      </c>
      <c r="P1468" s="2">
        <f t="shared" si="145"/>
        <v>992</v>
      </c>
      <c r="Q1468" s="79">
        <f t="shared" si="146"/>
        <v>65</v>
      </c>
      <c r="R1468" s="79" t="str">
        <f t="shared" si="147"/>
        <v/>
      </c>
    </row>
    <row r="1469" spans="1:18" x14ac:dyDescent="0.2">
      <c r="A1469" t="s">
        <v>1159</v>
      </c>
      <c r="B1469" t="s">
        <v>4049</v>
      </c>
      <c r="C1469" s="5" t="s">
        <v>40</v>
      </c>
      <c r="D1469" s="5">
        <v>36185</v>
      </c>
      <c r="E1469">
        <v>861</v>
      </c>
      <c r="F1469" s="5">
        <v>44656</v>
      </c>
      <c r="G1469" s="2">
        <v>84</v>
      </c>
      <c r="H1469" s="2" t="str">
        <f t="shared" si="142"/>
        <v>. AMITdiscus-throw</v>
      </c>
      <c r="I1469" s="2">
        <f t="shared" si="143"/>
        <v>861</v>
      </c>
      <c r="J1469" s="136" cm="1">
        <f t="array" ref="J1469">MAX(IF($H$3:$H$4000=$H1469,$I$3:$I$4000))</f>
        <v>861</v>
      </c>
      <c r="K1469" s="2" t="str">
        <v>IND</v>
      </c>
      <c r="L1469" t="str">
        <v>. NAVEEN</v>
      </c>
      <c r="M1469" s="94" t="str">
        <v>javelin-throw</v>
      </c>
      <c r="N1469" s="94">
        <v>0</v>
      </c>
      <c r="O1469" s="94" t="str">
        <f t="shared" si="144"/>
        <v>. NAVEENjavelin-throw</v>
      </c>
      <c r="P1469" s="2">
        <f t="shared" si="145"/>
        <v>926</v>
      </c>
      <c r="Q1469" s="79">
        <f t="shared" si="146"/>
        <v>109</v>
      </c>
      <c r="R1469" s="79" t="str">
        <f t="shared" si="147"/>
        <v/>
      </c>
    </row>
    <row r="1470" spans="1:18" x14ac:dyDescent="0.2">
      <c r="A1470" t="s">
        <v>1159</v>
      </c>
      <c r="B1470" t="s">
        <v>5299</v>
      </c>
      <c r="C1470" s="5" t="s">
        <v>40</v>
      </c>
      <c r="D1470" s="5">
        <v>37068</v>
      </c>
      <c r="E1470">
        <v>858</v>
      </c>
      <c r="F1470" s="5">
        <v>44656</v>
      </c>
      <c r="G1470" s="2">
        <v>86</v>
      </c>
      <c r="H1470" s="2" t="str">
        <f t="shared" si="142"/>
        <v>K.C. SIDHARTHdiscus-throw</v>
      </c>
      <c r="I1470" s="2">
        <f t="shared" si="143"/>
        <v>858</v>
      </c>
      <c r="J1470" s="136" cm="1">
        <f t="array" ref="J1470">MAX(IF($H$3:$H$4000=$H1470,$I$3:$I$4000))</f>
        <v>858</v>
      </c>
      <c r="K1470" s="2" t="str">
        <v>IND</v>
      </c>
      <c r="L1470" t="str">
        <v>AVG KRISHNAMA</v>
      </c>
      <c r="M1470" s="94" t="str">
        <v>javelin-throw</v>
      </c>
      <c r="N1470" s="94">
        <v>0</v>
      </c>
      <c r="O1470" s="94" t="str">
        <f t="shared" si="144"/>
        <v>AVG KRISHNAMAjavelin-throw</v>
      </c>
      <c r="P1470" s="2">
        <f t="shared" si="145"/>
        <v>925</v>
      </c>
      <c r="Q1470" s="79">
        <f t="shared" si="146"/>
        <v>110</v>
      </c>
      <c r="R1470" s="79" t="str">
        <f t="shared" si="147"/>
        <v/>
      </c>
    </row>
    <row r="1471" spans="1:18" x14ac:dyDescent="0.2">
      <c r="A1471" t="s">
        <v>1159</v>
      </c>
      <c r="B1471" t="s">
        <v>3576</v>
      </c>
      <c r="C1471" t="s">
        <v>34</v>
      </c>
      <c r="D1471" s="5">
        <v>35251</v>
      </c>
      <c r="E1471">
        <v>1113</v>
      </c>
      <c r="F1471" s="5">
        <v>44655</v>
      </c>
      <c r="G1471" s="2">
        <v>4</v>
      </c>
      <c r="H1471" s="2" t="str">
        <f t="shared" si="142"/>
        <v>Shankar Lal SWAMI3000msc</v>
      </c>
      <c r="I1471" s="2">
        <f t="shared" si="143"/>
        <v>1113</v>
      </c>
      <c r="J1471" s="136" cm="1">
        <f t="array" ref="J1471">MAX(IF($H$3:$H$4000=$H1471,$I$3:$I$4000))</f>
        <v>1113</v>
      </c>
      <c r="K1471" s="2" t="str">
        <v>IND</v>
      </c>
      <c r="L1471" t="str">
        <v>Gaurav KUMAR</v>
      </c>
      <c r="M1471" s="94" t="str">
        <v>javelin-throw</v>
      </c>
      <c r="N1471" s="94">
        <v>37547</v>
      </c>
      <c r="O1471" s="94" t="str">
        <f t="shared" si="144"/>
        <v>Gaurav KUMARjavelin-throw</v>
      </c>
      <c r="P1471" s="2">
        <f t="shared" si="145"/>
        <v>894</v>
      </c>
      <c r="Q1471" s="79">
        <f t="shared" si="146"/>
        <v>124</v>
      </c>
      <c r="R1471" s="79" t="str">
        <f t="shared" si="147"/>
        <v/>
      </c>
    </row>
    <row r="1472" spans="1:18" x14ac:dyDescent="0.2">
      <c r="A1472" t="s">
        <v>1159</v>
      </c>
      <c r="B1472" t="s">
        <v>3597</v>
      </c>
      <c r="C1472" s="6" t="s">
        <v>34</v>
      </c>
      <c r="D1472" s="5">
        <v>36108</v>
      </c>
      <c r="E1472">
        <v>1086</v>
      </c>
      <c r="F1472" s="5">
        <v>44655</v>
      </c>
      <c r="G1472" s="2">
        <v>10</v>
      </c>
      <c r="H1472" s="2" t="str">
        <f t="shared" si="142"/>
        <v>. BALKISHAN3000msc</v>
      </c>
      <c r="I1472" s="2">
        <f t="shared" si="143"/>
        <v>1086</v>
      </c>
      <c r="J1472" s="136" cm="1">
        <f t="array" ref="J1472">MAX(IF($H$3:$H$4000=$H1472,$I$3:$I$4000))</f>
        <v>1086</v>
      </c>
      <c r="K1472" s="2" t="str">
        <v>IND</v>
      </c>
      <c r="L1472" t="str">
        <v>Sunny CHAUDHARY</v>
      </c>
      <c r="M1472" s="94" t="str">
        <v>javelin-throw</v>
      </c>
      <c r="N1472" s="94">
        <v>1999</v>
      </c>
      <c r="O1472" s="94" t="str">
        <f t="shared" si="144"/>
        <v>Sunny CHAUDHARYjavelin-throw</v>
      </c>
      <c r="P1472" s="2">
        <f t="shared" si="145"/>
        <v>889</v>
      </c>
      <c r="Q1472" s="79">
        <f t="shared" si="146"/>
        <v>126</v>
      </c>
      <c r="R1472" s="79" t="str">
        <f t="shared" si="147"/>
        <v/>
      </c>
    </row>
    <row r="1473" spans="1:18" x14ac:dyDescent="0.2">
      <c r="A1473" t="s">
        <v>1159</v>
      </c>
      <c r="B1473" t="s">
        <v>2868</v>
      </c>
      <c r="C1473" t="s">
        <v>34</v>
      </c>
      <c r="D1473" s="6">
        <v>36220</v>
      </c>
      <c r="E1473">
        <v>1072</v>
      </c>
      <c r="F1473" s="5">
        <v>44655</v>
      </c>
      <c r="G1473" s="2">
        <v>12</v>
      </c>
      <c r="H1473" s="2" t="str">
        <f t="shared" si="142"/>
        <v>Prince RAJ3000msc</v>
      </c>
      <c r="I1473" s="2">
        <f t="shared" si="143"/>
        <v>1072</v>
      </c>
      <c r="J1473" s="136" cm="1">
        <f t="array" ref="J1473">MAX(IF($H$3:$H$4000=$H1473,$I$3:$I$4000))</f>
        <v>1072</v>
      </c>
      <c r="K1473" s="2" t="str">
        <v>IND</v>
      </c>
      <c r="L1473" t="str">
        <v>Amit KUMAR</v>
      </c>
      <c r="M1473" s="94" t="str">
        <v>javelin-throw</v>
      </c>
      <c r="N1473" s="94">
        <v>0</v>
      </c>
      <c r="O1473" s="94" t="str">
        <f t="shared" si="144"/>
        <v>Amit KUMARjavelin-throw</v>
      </c>
      <c r="P1473" s="2">
        <f t="shared" si="145"/>
        <v>887</v>
      </c>
      <c r="Q1473" s="79">
        <f t="shared" si="146"/>
        <v>127</v>
      </c>
      <c r="R1473" s="79" t="str">
        <f t="shared" si="147"/>
        <v/>
      </c>
    </row>
    <row r="1474" spans="1:18" x14ac:dyDescent="0.2">
      <c r="A1474" t="s">
        <v>1159</v>
      </c>
      <c r="B1474" t="s">
        <v>5138</v>
      </c>
      <c r="C1474" s="5" t="s">
        <v>34</v>
      </c>
      <c r="D1474" s="5"/>
      <c r="E1474">
        <v>1054</v>
      </c>
      <c r="F1474" s="5">
        <v>44655</v>
      </c>
      <c r="G1474" s="2">
        <v>18</v>
      </c>
      <c r="H1474" s="2" t="str">
        <f t="shared" si="142"/>
        <v>Lal PUKESHWAR3000msc</v>
      </c>
      <c r="I1474" s="2">
        <f t="shared" si="143"/>
        <v>1054</v>
      </c>
      <c r="J1474" s="136" cm="1">
        <f t="array" ref="J1474">MAX(IF($H$3:$H$4000=$H1474,$I$3:$I$4000))</f>
        <v>1054</v>
      </c>
      <c r="K1474" s="2" t="str">
        <v>IND</v>
      </c>
      <c r="L1474" t="str">
        <v>S.Braveman HEART</v>
      </c>
      <c r="M1474" s="94" t="str">
        <v>javelin-throw</v>
      </c>
      <c r="N1474" s="94">
        <v>36058</v>
      </c>
      <c r="O1474" s="94" t="str">
        <f t="shared" si="144"/>
        <v>S.Braveman HEARTjavelin-throw</v>
      </c>
      <c r="P1474" s="2">
        <f t="shared" si="145"/>
        <v>925</v>
      </c>
      <c r="Q1474" s="79">
        <f t="shared" si="146"/>
        <v>110</v>
      </c>
      <c r="R1474" s="79" t="str">
        <f t="shared" si="147"/>
        <v/>
      </c>
    </row>
    <row r="1475" spans="1:18" x14ac:dyDescent="0.2">
      <c r="A1475" t="s">
        <v>1159</v>
      </c>
      <c r="B1475" t="s">
        <v>3596</v>
      </c>
      <c r="C1475" s="5" t="s">
        <v>34</v>
      </c>
      <c r="D1475" s="5">
        <v>37119</v>
      </c>
      <c r="E1475">
        <v>1032</v>
      </c>
      <c r="F1475" s="5">
        <v>44655</v>
      </c>
      <c r="G1475" s="2">
        <v>27</v>
      </c>
      <c r="H1475" s="2" t="str">
        <f t="shared" ref="H1475:H1538" si="148">B1475&amp;C1475</f>
        <v>Mohd NUR HASAN3000msc</v>
      </c>
      <c r="I1475" s="2">
        <f t="shared" ref="I1475:I1538" si="149">E1475</f>
        <v>1032</v>
      </c>
      <c r="J1475" s="136" cm="1">
        <f t="array" ref="J1475">MAX(IF($H$3:$H$4000=$H1475,$I$3:$I$4000))</f>
        <v>1045</v>
      </c>
      <c r="K1475" s="2" t="str">
        <v>IND</v>
      </c>
      <c r="L1475" t="str">
        <v>R. MATHESHWARAN</v>
      </c>
      <c r="M1475" s="94" t="str">
        <v>javelin-throw</v>
      </c>
      <c r="N1475" s="94">
        <v>36575</v>
      </c>
      <c r="O1475" s="94" t="str">
        <f t="shared" si="144"/>
        <v>R. MATHESHWARANjavelin-throw</v>
      </c>
      <c r="P1475" s="2">
        <f t="shared" si="145"/>
        <v>877</v>
      </c>
      <c r="Q1475" s="79">
        <f t="shared" si="146"/>
        <v>134</v>
      </c>
      <c r="R1475" s="79" t="str">
        <f t="shared" si="147"/>
        <v/>
      </c>
    </row>
    <row r="1476" spans="1:18" x14ac:dyDescent="0.2">
      <c r="A1476" t="s">
        <v>1159</v>
      </c>
      <c r="B1476" t="s">
        <v>5139</v>
      </c>
      <c r="C1476" s="5" t="s">
        <v>34</v>
      </c>
      <c r="D1476" s="5">
        <v>35014</v>
      </c>
      <c r="E1476">
        <v>1025</v>
      </c>
      <c r="F1476" s="5">
        <v>44655</v>
      </c>
      <c r="G1476" s="2">
        <v>30</v>
      </c>
      <c r="H1476" s="2" t="str">
        <f t="shared" si="148"/>
        <v>Rao SANDEEP3000msc</v>
      </c>
      <c r="I1476" s="2">
        <f t="shared" si="149"/>
        <v>1025</v>
      </c>
      <c r="J1476" s="136" cm="1">
        <f t="array" ref="J1476">MAX(IF($H$3:$H$4000=$H1476,$I$3:$I$4000))</f>
        <v>1025</v>
      </c>
      <c r="K1476" s="2" t="str">
        <v>IND</v>
      </c>
      <c r="L1476" t="str">
        <v>Avinash YADAV</v>
      </c>
      <c r="M1476" s="94" t="str">
        <v>javelin-throw</v>
      </c>
      <c r="N1476" s="94">
        <v>36884</v>
      </c>
      <c r="O1476" s="94" t="str">
        <f t="shared" ref="O1476:O1539" si="150">L1476&amp;M1476</f>
        <v>Avinash YADAVjavelin-throw</v>
      </c>
      <c r="P1476" s="2">
        <f t="shared" ref="P1476:P1539" si="151">VLOOKUP(L1476&amp;M1476,$H$3:$J$3881,3,FALSE)</f>
        <v>870</v>
      </c>
      <c r="Q1476" s="79">
        <f t="shared" ref="Q1476:Q1539" si="152">COUNTIFS($M$3:$M$3165,M1476,$P$3:$P$3165,"&gt;"&amp;P1476)+1</f>
        <v>138</v>
      </c>
      <c r="R1476" s="79" t="str">
        <f t="shared" ref="R1476:R1539" si="153">IFERROR(IF(K1476="AUS",COUNTIFS($K$3:$K$3165,"AUS",$M$3:$M$3165,M1476,$P$3:$P$3165,"&gt;"&amp;P1476)+1,""),"")</f>
        <v/>
      </c>
    </row>
    <row r="1477" spans="1:18" x14ac:dyDescent="0.2">
      <c r="A1477" t="s">
        <v>1159</v>
      </c>
      <c r="B1477" t="s">
        <v>3614</v>
      </c>
      <c r="C1477" t="s">
        <v>34</v>
      </c>
      <c r="D1477" s="5">
        <v>34341</v>
      </c>
      <c r="E1477">
        <v>1002</v>
      </c>
      <c r="F1477" s="5">
        <v>44655</v>
      </c>
      <c r="G1477" s="2">
        <v>42</v>
      </c>
      <c r="H1477" s="2" t="str">
        <f t="shared" si="148"/>
        <v>Rakesh KUMAR3000msc</v>
      </c>
      <c r="I1477" s="2">
        <f t="shared" si="149"/>
        <v>1002</v>
      </c>
      <c r="J1477" s="136" cm="1">
        <f t="array" ref="J1477">MAX(IF($H$3:$H$4000=$H1477,$I$3:$I$4000))</f>
        <v>1030</v>
      </c>
      <c r="K1477" s="2" t="str">
        <v>IND</v>
      </c>
      <c r="L1477" t="str">
        <v>Anuj KALERA</v>
      </c>
      <c r="M1477" s="94" t="str">
        <v>javelin-throw</v>
      </c>
      <c r="N1477" s="94">
        <v>37223</v>
      </c>
      <c r="O1477" s="94" t="str">
        <f t="shared" si="150"/>
        <v>Anuj KALERAjavelin-throw</v>
      </c>
      <c r="P1477" s="2">
        <f t="shared" si="151"/>
        <v>1035</v>
      </c>
      <c r="Q1477" s="79">
        <f t="shared" si="152"/>
        <v>37</v>
      </c>
      <c r="R1477" s="79" t="str">
        <f t="shared" si="153"/>
        <v/>
      </c>
    </row>
    <row r="1478" spans="1:18" x14ac:dyDescent="0.2">
      <c r="A1478" t="s">
        <v>1159</v>
      </c>
      <c r="B1478" t="s">
        <v>3610</v>
      </c>
      <c r="C1478" s="5" t="s">
        <v>34</v>
      </c>
      <c r="D1478" s="5">
        <v>34758</v>
      </c>
      <c r="E1478">
        <v>994</v>
      </c>
      <c r="F1478" s="5">
        <v>44655</v>
      </c>
      <c r="G1478" s="2">
        <v>45</v>
      </c>
      <c r="H1478" s="2" t="str">
        <f t="shared" si="148"/>
        <v>Puran RAI3000msc</v>
      </c>
      <c r="I1478" s="2">
        <f t="shared" si="149"/>
        <v>994</v>
      </c>
      <c r="J1478" s="136" cm="1">
        <f t="array" ref="J1478">MAX(IF($H$3:$H$4000=$H1478,$I$3:$I$4000))</f>
        <v>1034</v>
      </c>
      <c r="K1478" s="2" t="str">
        <v>IND</v>
      </c>
      <c r="L1478" t="str">
        <v>Nithish TADAV</v>
      </c>
      <c r="M1478" s="94" t="str">
        <v>javelin-throw</v>
      </c>
      <c r="N1478" s="94">
        <v>0</v>
      </c>
      <c r="O1478" s="94" t="str">
        <f t="shared" si="150"/>
        <v>Nithish TADAVjavelin-throw</v>
      </c>
      <c r="P1478" s="2">
        <f t="shared" si="151"/>
        <v>865</v>
      </c>
      <c r="Q1478" s="79">
        <f t="shared" si="152"/>
        <v>139</v>
      </c>
      <c r="R1478" s="79" t="str">
        <f t="shared" si="153"/>
        <v/>
      </c>
    </row>
    <row r="1479" spans="1:18" x14ac:dyDescent="0.2">
      <c r="A1479" t="s">
        <v>1159</v>
      </c>
      <c r="B1479" t="s">
        <v>5141</v>
      </c>
      <c r="C1479" s="5" t="s">
        <v>34</v>
      </c>
      <c r="D1479" s="5">
        <v>37910</v>
      </c>
      <c r="E1479">
        <v>990</v>
      </c>
      <c r="F1479" s="5">
        <v>44655</v>
      </c>
      <c r="G1479" s="2">
        <v>46</v>
      </c>
      <c r="H1479" s="2" t="str">
        <f t="shared" si="148"/>
        <v>Vishal CHAUHAN3000msc</v>
      </c>
      <c r="I1479" s="2">
        <f t="shared" si="149"/>
        <v>990</v>
      </c>
      <c r="J1479" s="136" cm="1">
        <f t="array" ref="J1479">MAX(IF($H$3:$H$4000=$H1479,$I$3:$I$4000))</f>
        <v>990</v>
      </c>
      <c r="K1479" s="2" t="str">
        <v>IND</v>
      </c>
      <c r="L1479" t="str">
        <v>Sreenith MOHAN</v>
      </c>
      <c r="M1479" s="94" t="str">
        <v>high-jump</v>
      </c>
      <c r="N1479" s="94">
        <v>34782</v>
      </c>
      <c r="O1479" s="94" t="str">
        <f t="shared" si="150"/>
        <v>Sreenith MOHANhigh-jump</v>
      </c>
      <c r="P1479" s="2">
        <f t="shared" si="151"/>
        <v>1002</v>
      </c>
      <c r="Q1479" s="79">
        <f t="shared" si="152"/>
        <v>87</v>
      </c>
      <c r="R1479" s="79" t="str">
        <f t="shared" si="153"/>
        <v/>
      </c>
    </row>
    <row r="1480" spans="1:18" x14ac:dyDescent="0.2">
      <c r="A1480" t="s">
        <v>1159</v>
      </c>
      <c r="B1480" t="s">
        <v>2886</v>
      </c>
      <c r="C1480" s="5" t="s">
        <v>34</v>
      </c>
      <c r="D1480" s="5">
        <v>37288</v>
      </c>
      <c r="E1480">
        <v>979</v>
      </c>
      <c r="F1480" s="5">
        <v>44655</v>
      </c>
      <c r="G1480" s="2">
        <v>51</v>
      </c>
      <c r="H1480" s="2" t="str">
        <f t="shared" si="148"/>
        <v>R. RAGHAV3000msc</v>
      </c>
      <c r="I1480" s="2">
        <f t="shared" si="149"/>
        <v>979</v>
      </c>
      <c r="J1480" s="136" cm="1">
        <f t="array" ref="J1480">MAX(IF($H$3:$H$4000=$H1480,$I$3:$I$4000))</f>
        <v>979</v>
      </c>
      <c r="K1480" s="2" t="str">
        <v>IND</v>
      </c>
      <c r="L1480" t="str">
        <v>Vijay LAKRA</v>
      </c>
      <c r="M1480" s="94" t="str">
        <v>javelin-throw</v>
      </c>
      <c r="N1480" s="94">
        <v>36333</v>
      </c>
      <c r="O1480" s="94" t="str">
        <f t="shared" si="150"/>
        <v>Vijay LAKRAjavelin-throw</v>
      </c>
      <c r="P1480" s="2">
        <f t="shared" si="151"/>
        <v>974</v>
      </c>
      <c r="Q1480" s="79">
        <f t="shared" si="152"/>
        <v>77</v>
      </c>
      <c r="R1480" s="79" t="str">
        <f t="shared" si="153"/>
        <v/>
      </c>
    </row>
    <row r="1481" spans="1:18" x14ac:dyDescent="0.2">
      <c r="A1481" t="s">
        <v>1159</v>
      </c>
      <c r="B1481" t="s">
        <v>5150</v>
      </c>
      <c r="C1481" t="s">
        <v>34</v>
      </c>
      <c r="D1481" s="5">
        <v>36202</v>
      </c>
      <c r="E1481">
        <v>942</v>
      </c>
      <c r="F1481" s="5">
        <v>44655</v>
      </c>
      <c r="G1481" s="2">
        <v>68</v>
      </c>
      <c r="H1481" s="2" t="str">
        <f t="shared" si="148"/>
        <v>Sumit GORAI3000msc</v>
      </c>
      <c r="I1481" s="2">
        <f t="shared" si="149"/>
        <v>942</v>
      </c>
      <c r="J1481" s="136" cm="1">
        <f t="array" ref="J1481">MAX(IF($H$3:$H$4000=$H1481,$I$3:$I$4000))</f>
        <v>942</v>
      </c>
      <c r="K1481" s="2" t="str">
        <v>IND</v>
      </c>
      <c r="L1481" t="str">
        <v>Nikunj SINGH</v>
      </c>
      <c r="M1481" s="94" t="str">
        <v>javelin-throw</v>
      </c>
      <c r="N1481" s="94">
        <v>36664</v>
      </c>
      <c r="O1481" s="94" t="str">
        <f t="shared" si="150"/>
        <v>Nikunj SINGHjavelin-throw</v>
      </c>
      <c r="P1481" s="2">
        <f t="shared" si="151"/>
        <v>929</v>
      </c>
      <c r="Q1481" s="79">
        <f t="shared" si="152"/>
        <v>106</v>
      </c>
      <c r="R1481" s="79" t="str">
        <f t="shared" si="153"/>
        <v/>
      </c>
    </row>
    <row r="1482" spans="1:18" x14ac:dyDescent="0.2">
      <c r="A1482" t="s">
        <v>1159</v>
      </c>
      <c r="B1482" t="s">
        <v>3620</v>
      </c>
      <c r="C1482" t="s">
        <v>34</v>
      </c>
      <c r="D1482" s="5">
        <v>36088</v>
      </c>
      <c r="E1482">
        <v>919</v>
      </c>
      <c r="F1482" s="5">
        <v>44655</v>
      </c>
      <c r="G1482" s="2">
        <v>85</v>
      </c>
      <c r="H1482" s="2" t="str">
        <f t="shared" si="148"/>
        <v>Rohit VERMA3000msc</v>
      </c>
      <c r="I1482" s="2">
        <f t="shared" si="149"/>
        <v>919</v>
      </c>
      <c r="J1482" s="136" cm="1">
        <f t="array" ref="J1482">MAX(IF($H$3:$H$4000=$H1482,$I$3:$I$4000))</f>
        <v>1027</v>
      </c>
      <c r="K1482" s="2" t="str">
        <v>IND</v>
      </c>
      <c r="L1482" t="str">
        <v>Vincent VIGNESH</v>
      </c>
      <c r="M1482" s="94" t="str">
        <v>pole-vault</v>
      </c>
      <c r="N1482" s="94">
        <v>34275</v>
      </c>
      <c r="O1482" s="94" t="str">
        <f t="shared" si="150"/>
        <v>Vincent VIGNESHpole-vault</v>
      </c>
      <c r="P1482" s="2">
        <f t="shared" si="151"/>
        <v>994</v>
      </c>
      <c r="Q1482" s="79">
        <f t="shared" si="152"/>
        <v>42</v>
      </c>
      <c r="R1482" s="79" t="str">
        <f t="shared" si="153"/>
        <v/>
      </c>
    </row>
    <row r="1483" spans="1:18" x14ac:dyDescent="0.2">
      <c r="A1483" t="s">
        <v>1159</v>
      </c>
      <c r="B1483" t="s">
        <v>5156</v>
      </c>
      <c r="C1483" t="s">
        <v>34</v>
      </c>
      <c r="D1483" s="5">
        <v>35440</v>
      </c>
      <c r="E1483">
        <v>919</v>
      </c>
      <c r="F1483" s="5">
        <v>44655</v>
      </c>
      <c r="G1483" s="2">
        <v>86</v>
      </c>
      <c r="H1483" s="2" t="str">
        <f t="shared" si="148"/>
        <v>Bhupal SINGH3000msc</v>
      </c>
      <c r="I1483" s="2">
        <f t="shared" si="149"/>
        <v>919</v>
      </c>
      <c r="J1483" s="136" cm="1">
        <f t="array" ref="J1483">MAX(IF($H$3:$H$4000=$H1483,$I$3:$I$4000))</f>
        <v>919</v>
      </c>
      <c r="K1483" s="2" t="str">
        <v>IND</v>
      </c>
      <c r="L1483" t="str">
        <v>S. VEERAMANI</v>
      </c>
      <c r="M1483" s="94" t="str">
        <v>high-jump</v>
      </c>
      <c r="N1483" s="94">
        <v>34574</v>
      </c>
      <c r="O1483" s="94" t="str">
        <f t="shared" si="150"/>
        <v>S. VEERAMANIhigh-jump</v>
      </c>
      <c r="P1483" s="2">
        <f t="shared" si="151"/>
        <v>1002</v>
      </c>
      <c r="Q1483" s="79">
        <f t="shared" si="152"/>
        <v>87</v>
      </c>
      <c r="R1483" s="79" t="str">
        <f t="shared" si="153"/>
        <v/>
      </c>
    </row>
    <row r="1484" spans="1:18" x14ac:dyDescent="0.2">
      <c r="A1484" t="s">
        <v>1159</v>
      </c>
      <c r="B1484" t="s">
        <v>3786</v>
      </c>
      <c r="C1484" t="s">
        <v>31</v>
      </c>
      <c r="D1484" s="5">
        <v>33298</v>
      </c>
      <c r="E1484">
        <v>1055</v>
      </c>
      <c r="F1484" s="5">
        <v>44655</v>
      </c>
      <c r="G1484" s="2">
        <v>25</v>
      </c>
      <c r="H1484" s="2" t="str">
        <f t="shared" si="148"/>
        <v>Siddhanth THINGALAYA110mh</v>
      </c>
      <c r="I1484" s="2">
        <f t="shared" si="149"/>
        <v>1055</v>
      </c>
      <c r="J1484" s="136" cm="1">
        <f t="array" ref="J1484">MAX(IF($H$3:$H$4000=$H1484,$I$3:$I$4000))</f>
        <v>1055</v>
      </c>
      <c r="K1484" s="2" t="str">
        <v>IND</v>
      </c>
      <c r="L1484" t="str">
        <v>Sunil Jinabhai JOLIYA</v>
      </c>
      <c r="M1484" s="94" t="str">
        <v>3000msc</v>
      </c>
      <c r="N1484" s="94">
        <v>37616</v>
      </c>
      <c r="O1484" s="94" t="str">
        <f t="shared" si="150"/>
        <v>Sunil Jinabhai JOLIYA3000msc</v>
      </c>
      <c r="P1484" s="2">
        <f t="shared" si="151"/>
        <v>1021</v>
      </c>
      <c r="Q1484" s="79">
        <f t="shared" si="152"/>
        <v>104</v>
      </c>
      <c r="R1484" s="79" t="str">
        <f t="shared" si="153"/>
        <v/>
      </c>
    </row>
    <row r="1485" spans="1:18" x14ac:dyDescent="0.2">
      <c r="A1485" t="s">
        <v>1159</v>
      </c>
      <c r="B1485" t="s">
        <v>3797</v>
      </c>
      <c r="C1485" s="5" t="s">
        <v>31</v>
      </c>
      <c r="D1485" s="5">
        <v>34583</v>
      </c>
      <c r="E1485">
        <v>1021</v>
      </c>
      <c r="F1485" s="5">
        <v>44655</v>
      </c>
      <c r="G1485" s="2">
        <v>35</v>
      </c>
      <c r="H1485" s="2" t="str">
        <f t="shared" si="148"/>
        <v>Tarundeep SINGH110mh</v>
      </c>
      <c r="I1485" s="2">
        <f t="shared" si="149"/>
        <v>1021</v>
      </c>
      <c r="J1485" s="136" cm="1">
        <f t="array" ref="J1485">MAX(IF($H$3:$H$4000=$H1485,$I$3:$I$4000))</f>
        <v>1030</v>
      </c>
      <c r="K1485" s="2" t="str">
        <v>IND</v>
      </c>
      <c r="L1485" t="str">
        <v>Mori RUCHIT</v>
      </c>
      <c r="M1485" s="94" t="str">
        <v>400mh</v>
      </c>
      <c r="N1485" s="94">
        <v>37127</v>
      </c>
      <c r="O1485" s="94" t="str">
        <f t="shared" si="150"/>
        <v>Mori RUCHIT400mh</v>
      </c>
      <c r="P1485" s="2">
        <f t="shared" si="151"/>
        <v>1039</v>
      </c>
      <c r="Q1485" s="79">
        <f t="shared" si="152"/>
        <v>96</v>
      </c>
      <c r="R1485" s="79" t="str">
        <f t="shared" si="153"/>
        <v/>
      </c>
    </row>
    <row r="1486" spans="1:18" x14ac:dyDescent="0.2">
      <c r="A1486" t="s">
        <v>1159</v>
      </c>
      <c r="B1486" t="s">
        <v>2953</v>
      </c>
      <c r="C1486" s="5" t="s">
        <v>31</v>
      </c>
      <c r="D1486" s="5">
        <v>37910</v>
      </c>
      <c r="E1486">
        <v>963</v>
      </c>
      <c r="F1486" s="5">
        <v>44655</v>
      </c>
      <c r="G1486" s="2">
        <v>67</v>
      </c>
      <c r="H1486" s="2" t="str">
        <f t="shared" si="148"/>
        <v>M. KRISHIK110mh</v>
      </c>
      <c r="I1486" s="2">
        <f t="shared" si="149"/>
        <v>963</v>
      </c>
      <c r="J1486" s="136" cm="1">
        <f t="array" ref="J1486">MAX(IF($H$3:$H$4000=$H1486,$I$3:$I$4000))</f>
        <v>963</v>
      </c>
      <c r="K1486" s="2" t="str">
        <v>IND</v>
      </c>
      <c r="L1486" t="str">
        <v>Nirmal SABU</v>
      </c>
      <c r="M1486" s="94" t="str">
        <v>long-jump</v>
      </c>
      <c r="N1486" s="94">
        <v>36291</v>
      </c>
      <c r="O1486" s="94" t="str">
        <f t="shared" si="150"/>
        <v>Nirmal SABUlong-jump</v>
      </c>
      <c r="P1486" s="2">
        <f t="shared" si="151"/>
        <v>1092</v>
      </c>
      <c r="Q1486" s="79">
        <f t="shared" si="152"/>
        <v>55</v>
      </c>
      <c r="R1486" s="79" t="str">
        <f t="shared" si="153"/>
        <v/>
      </c>
    </row>
    <row r="1487" spans="1:18" x14ac:dyDescent="0.2">
      <c r="A1487" t="s">
        <v>1159</v>
      </c>
      <c r="B1487" t="s">
        <v>5200</v>
      </c>
      <c r="C1487" t="s">
        <v>31</v>
      </c>
      <c r="D1487" s="5">
        <v>37716</v>
      </c>
      <c r="E1487">
        <v>951</v>
      </c>
      <c r="F1487" s="5">
        <v>44655</v>
      </c>
      <c r="G1487" s="2">
        <v>73</v>
      </c>
      <c r="H1487" s="2" t="str">
        <f t="shared" si="148"/>
        <v>A. GRACESON110mh</v>
      </c>
      <c r="I1487" s="2">
        <f t="shared" si="149"/>
        <v>951</v>
      </c>
      <c r="J1487" s="136" cm="1">
        <f t="array" ref="J1487">MAX(IF($H$3:$H$4000=$H1487,$I$3:$I$4000))</f>
        <v>951</v>
      </c>
      <c r="K1487" s="2" t="str">
        <v>IND</v>
      </c>
      <c r="L1487" t="str">
        <v>Bhupender SINGH</v>
      </c>
      <c r="M1487" s="94" t="str">
        <v>long-jump</v>
      </c>
      <c r="N1487" s="94">
        <v>37208</v>
      </c>
      <c r="O1487" s="94" t="str">
        <f t="shared" si="150"/>
        <v>Bhupender SINGHlong-jump</v>
      </c>
      <c r="P1487" s="2">
        <f t="shared" si="151"/>
        <v>1042</v>
      </c>
      <c r="Q1487" s="79">
        <f t="shared" si="152"/>
        <v>107</v>
      </c>
      <c r="R1487" s="79" t="str">
        <f t="shared" si="153"/>
        <v/>
      </c>
    </row>
    <row r="1488" spans="1:18" x14ac:dyDescent="0.2">
      <c r="A1488" t="s">
        <v>1159</v>
      </c>
      <c r="B1488" t="s">
        <v>5206</v>
      </c>
      <c r="C1488" s="5" t="s">
        <v>31</v>
      </c>
      <c r="D1488" s="5">
        <v>37291</v>
      </c>
      <c r="E1488">
        <v>931</v>
      </c>
      <c r="F1488" s="5">
        <v>44655</v>
      </c>
      <c r="G1488" s="2">
        <v>83</v>
      </c>
      <c r="H1488" s="2" t="str">
        <f t="shared" si="148"/>
        <v>Fasil FEROKE110mh</v>
      </c>
      <c r="I1488" s="2">
        <f t="shared" si="149"/>
        <v>931</v>
      </c>
      <c r="J1488" s="136" cm="1">
        <f t="array" ref="J1488">MAX(IF($H$3:$H$4000=$H1488,$I$3:$I$4000))</f>
        <v>931</v>
      </c>
      <c r="K1488" s="2" t="str">
        <v>IND</v>
      </c>
      <c r="L1488" t="str">
        <v>Aravinth EZHILARASAN</v>
      </c>
      <c r="M1488" s="94" t="str">
        <v>triple-jump</v>
      </c>
      <c r="N1488" s="94">
        <v>36707</v>
      </c>
      <c r="O1488" s="94" t="str">
        <f t="shared" si="150"/>
        <v>Aravinth EZHILARASANtriple-jump</v>
      </c>
      <c r="P1488" s="2">
        <f t="shared" si="151"/>
        <v>1056</v>
      </c>
      <c r="Q1488" s="79">
        <f t="shared" si="152"/>
        <v>47</v>
      </c>
      <c r="R1488" s="79" t="str">
        <f t="shared" si="153"/>
        <v/>
      </c>
    </row>
    <row r="1489" spans="1:18" x14ac:dyDescent="0.2">
      <c r="A1489" t="s">
        <v>1159</v>
      </c>
      <c r="B1489" t="s">
        <v>5207</v>
      </c>
      <c r="C1489" s="5" t="s">
        <v>31</v>
      </c>
      <c r="D1489" s="5">
        <v>34410</v>
      </c>
      <c r="E1489">
        <v>904</v>
      </c>
      <c r="F1489" s="5">
        <v>44655</v>
      </c>
      <c r="G1489" s="2">
        <v>91</v>
      </c>
      <c r="H1489" s="2" t="str">
        <f t="shared" si="148"/>
        <v>Veeramani PALANI110mh</v>
      </c>
      <c r="I1489" s="2">
        <f t="shared" si="149"/>
        <v>904</v>
      </c>
      <c r="J1489" s="136" cm="1">
        <f t="array" ref="J1489">MAX(IF($H$3:$H$4000=$H1489,$I$3:$I$4000))</f>
        <v>904</v>
      </c>
      <c r="K1489" s="2" t="str">
        <v>IND</v>
      </c>
      <c r="L1489" t="str">
        <v>Naveen YADAV</v>
      </c>
      <c r="M1489" s="94" t="str">
        <v>hammer-throw</v>
      </c>
      <c r="N1489" s="94">
        <v>36827</v>
      </c>
      <c r="O1489" s="94" t="str">
        <f t="shared" si="150"/>
        <v>Naveen YADAVhammer-throw</v>
      </c>
      <c r="P1489" s="2">
        <f t="shared" si="151"/>
        <v>875</v>
      </c>
      <c r="Q1489" s="79">
        <f t="shared" si="152"/>
        <v>84</v>
      </c>
      <c r="R1489" s="79" t="str">
        <f t="shared" si="153"/>
        <v/>
      </c>
    </row>
    <row r="1490" spans="1:18" x14ac:dyDescent="0.2">
      <c r="A1490" t="s">
        <v>1159</v>
      </c>
      <c r="B1490" t="s">
        <v>4479</v>
      </c>
      <c r="C1490" s="5" t="s">
        <v>35</v>
      </c>
      <c r="D1490" s="5">
        <v>34867</v>
      </c>
      <c r="E1490">
        <v>1135</v>
      </c>
      <c r="F1490" s="5">
        <v>44655</v>
      </c>
      <c r="G1490" s="2">
        <v>4</v>
      </c>
      <c r="H1490" s="2" t="str">
        <f t="shared" si="148"/>
        <v>Sarvesh Anil KUSHAREhigh-jump</v>
      </c>
      <c r="I1490" s="2">
        <f t="shared" si="149"/>
        <v>1135</v>
      </c>
      <c r="J1490" s="136" cm="1">
        <f t="array" ref="J1490">MAX(IF($H$3:$H$4000=$H1490,$I$3:$I$4000))</f>
        <v>1135</v>
      </c>
      <c r="K1490" s="2" t="str">
        <v>IND</v>
      </c>
      <c r="L1490" t="str">
        <v>. MUKUL</v>
      </c>
      <c r="M1490" s="94" t="str">
        <v>hammer-throw</v>
      </c>
      <c r="N1490" s="94">
        <v>37208</v>
      </c>
      <c r="O1490" s="94" t="str">
        <f t="shared" si="150"/>
        <v>. MUKULhammer-throw</v>
      </c>
      <c r="P1490" s="2">
        <f t="shared" si="151"/>
        <v>854</v>
      </c>
      <c r="Q1490" s="79">
        <f t="shared" si="152"/>
        <v>101</v>
      </c>
      <c r="R1490" s="79" t="str">
        <f t="shared" si="153"/>
        <v/>
      </c>
    </row>
    <row r="1491" spans="1:18" x14ac:dyDescent="0.2">
      <c r="A1491" t="s">
        <v>1159</v>
      </c>
      <c r="B1491" t="s">
        <v>4512</v>
      </c>
      <c r="C1491" s="5" t="s">
        <v>35</v>
      </c>
      <c r="D1491" s="5">
        <v>35418</v>
      </c>
      <c r="E1491">
        <v>1046</v>
      </c>
      <c r="F1491" s="5">
        <v>44655</v>
      </c>
      <c r="G1491" s="2">
        <v>12</v>
      </c>
      <c r="H1491" s="2" t="str">
        <f t="shared" si="148"/>
        <v>R. MANIVANNANhigh-jump</v>
      </c>
      <c r="I1491" s="2">
        <f t="shared" si="149"/>
        <v>1046</v>
      </c>
      <c r="J1491" s="136" cm="1">
        <f t="array" ref="J1491">MAX(IF($H$3:$H$4000=$H1491,$I$3:$I$4000))</f>
        <v>1046</v>
      </c>
      <c r="K1491" s="2" t="str">
        <v>IND</v>
      </c>
      <c r="L1491" t="str">
        <v>Ashish KUMAR</v>
      </c>
      <c r="M1491" s="94" t="str">
        <v>shot-put</v>
      </c>
      <c r="N1491" s="94">
        <v>36410</v>
      </c>
      <c r="O1491" s="94" t="str">
        <f t="shared" si="150"/>
        <v>Ashish KUMARshot-put</v>
      </c>
      <c r="P1491" s="2">
        <f t="shared" si="151"/>
        <v>954</v>
      </c>
      <c r="Q1491" s="79">
        <f t="shared" si="152"/>
        <v>65</v>
      </c>
      <c r="R1491" s="79" t="str">
        <f t="shared" si="153"/>
        <v/>
      </c>
    </row>
    <row r="1492" spans="1:18" x14ac:dyDescent="0.2">
      <c r="A1492" t="s">
        <v>1159</v>
      </c>
      <c r="B1492" t="s">
        <v>4480</v>
      </c>
      <c r="C1492" s="5" t="s">
        <v>35</v>
      </c>
      <c r="D1492" s="5">
        <v>34994</v>
      </c>
      <c r="E1492">
        <v>1046</v>
      </c>
      <c r="F1492" s="5">
        <v>44655</v>
      </c>
      <c r="G1492" s="2">
        <v>12</v>
      </c>
      <c r="H1492" s="2" t="str">
        <f t="shared" si="148"/>
        <v>Jesse SANDESHhigh-jump</v>
      </c>
      <c r="I1492" s="2">
        <f t="shared" si="149"/>
        <v>1046</v>
      </c>
      <c r="J1492" s="136" cm="1">
        <f t="array" ref="J1492">MAX(IF($H$3:$H$4000=$H1492,$I$3:$I$4000))</f>
        <v>1064</v>
      </c>
      <c r="K1492" s="2" t="str">
        <v>IND</v>
      </c>
      <c r="L1492" t="str">
        <v>Vipin KASANA</v>
      </c>
      <c r="M1492" s="94" t="str">
        <v>javelin-throw</v>
      </c>
      <c r="N1492" s="94">
        <v>32724</v>
      </c>
      <c r="O1492" s="94" t="str">
        <f t="shared" si="150"/>
        <v>Vipin KASANAjavelin-throw</v>
      </c>
      <c r="P1492" s="2">
        <f t="shared" si="151"/>
        <v>1014</v>
      </c>
      <c r="Q1492" s="79">
        <f t="shared" si="152"/>
        <v>52</v>
      </c>
      <c r="R1492" s="79" t="str">
        <f t="shared" si="153"/>
        <v/>
      </c>
    </row>
    <row r="1493" spans="1:18" x14ac:dyDescent="0.2">
      <c r="A1493" t="s">
        <v>1159</v>
      </c>
      <c r="B1493" t="s">
        <v>3029</v>
      </c>
      <c r="C1493" s="5" t="s">
        <v>35</v>
      </c>
      <c r="D1493" s="5">
        <v>33834</v>
      </c>
      <c r="E1493">
        <v>1046</v>
      </c>
      <c r="F1493" s="5">
        <v>44655</v>
      </c>
      <c r="G1493" s="2">
        <v>12</v>
      </c>
      <c r="H1493" s="2" t="str">
        <f t="shared" si="148"/>
        <v>Chetan BALASUBRAMANYAhigh-jump</v>
      </c>
      <c r="I1493" s="2">
        <f t="shared" si="149"/>
        <v>1046</v>
      </c>
      <c r="J1493" s="136" cm="1">
        <f t="array" ref="J1493">MAX(IF($H$3:$H$4000=$H1493,$I$3:$I$4000))</f>
        <v>1046</v>
      </c>
      <c r="K1493" s="2" t="str">
        <v>IND</v>
      </c>
      <c r="L1493" t="str">
        <v>. AMIT</v>
      </c>
      <c r="M1493" s="94" t="str">
        <v>pole-vault</v>
      </c>
      <c r="N1493" s="94">
        <v>37460</v>
      </c>
      <c r="O1493" s="94" t="str">
        <f t="shared" si="150"/>
        <v>. AMITpole-vault</v>
      </c>
      <c r="P1493" s="2">
        <f t="shared" si="151"/>
        <v>953</v>
      </c>
      <c r="Q1493" s="79">
        <f t="shared" si="152"/>
        <v>67</v>
      </c>
      <c r="R1493" s="79" t="str">
        <f t="shared" si="153"/>
        <v/>
      </c>
    </row>
    <row r="1494" spans="1:18" x14ac:dyDescent="0.2">
      <c r="A1494" t="s">
        <v>1159</v>
      </c>
      <c r="B1494" t="s">
        <v>3031</v>
      </c>
      <c r="C1494" t="s">
        <v>35</v>
      </c>
      <c r="D1494" s="5">
        <v>36803</v>
      </c>
      <c r="E1494">
        <v>1002</v>
      </c>
      <c r="F1494" s="5">
        <v>44655</v>
      </c>
      <c r="G1494" s="2">
        <v>27</v>
      </c>
      <c r="H1494" s="2" t="str">
        <f t="shared" si="148"/>
        <v>Swadhin KUMAR MAJHIhigh-jump</v>
      </c>
      <c r="I1494" s="2">
        <f t="shared" si="149"/>
        <v>1002</v>
      </c>
      <c r="J1494" s="136" cm="1">
        <f t="array" ref="J1494">MAX(IF($H$3:$H$4000=$H1494,$I$3:$I$4000))</f>
        <v>1002</v>
      </c>
      <c r="K1494" s="2" t="str">
        <v>IND</v>
      </c>
      <c r="L1494" t="str">
        <v>Praveen CHITHRAVEL</v>
      </c>
      <c r="M1494" s="94" t="str">
        <v>triple-jump</v>
      </c>
      <c r="N1494" s="94">
        <v>37047</v>
      </c>
      <c r="O1494" s="94" t="str">
        <f t="shared" si="150"/>
        <v>Praveen CHITHRAVELtriple-jump</v>
      </c>
      <c r="P1494" s="2">
        <f t="shared" si="151"/>
        <v>1153</v>
      </c>
      <c r="Q1494" s="79">
        <f t="shared" si="152"/>
        <v>5</v>
      </c>
      <c r="R1494" s="79" t="str">
        <f t="shared" si="153"/>
        <v/>
      </c>
    </row>
    <row r="1495" spans="1:18" x14ac:dyDescent="0.2">
      <c r="A1495" t="s">
        <v>1159</v>
      </c>
      <c r="B1495" t="s">
        <v>5265</v>
      </c>
      <c r="C1495" s="5" t="s">
        <v>35</v>
      </c>
      <c r="D1495" s="6">
        <v>36290</v>
      </c>
      <c r="E1495">
        <v>958</v>
      </c>
      <c r="F1495" s="5">
        <v>44655</v>
      </c>
      <c r="G1495" s="2">
        <v>51</v>
      </c>
      <c r="H1495" s="2" t="str">
        <f t="shared" si="148"/>
        <v>Srikakolapu Ped KAMARAJUhigh-jump</v>
      </c>
      <c r="I1495" s="2">
        <f t="shared" si="149"/>
        <v>958</v>
      </c>
      <c r="J1495" s="136" cm="1">
        <f t="array" ref="J1495">MAX(IF($H$3:$H$4000=$H1495,$I$3:$I$4000))</f>
        <v>958</v>
      </c>
      <c r="K1495" s="2" t="str">
        <v>IND</v>
      </c>
      <c r="L1495" t="str">
        <v>Karthik UNNIKRISHNAN</v>
      </c>
      <c r="M1495" s="94" t="str">
        <v>triple-jump</v>
      </c>
      <c r="N1495" s="94">
        <v>34123</v>
      </c>
      <c r="O1495" s="94" t="str">
        <f t="shared" si="150"/>
        <v>Karthik UNNIKRISHNANtriple-jump</v>
      </c>
      <c r="P1495" s="2">
        <f t="shared" si="151"/>
        <v>1144</v>
      </c>
      <c r="Q1495" s="79">
        <f t="shared" si="152"/>
        <v>7</v>
      </c>
      <c r="R1495" s="79" t="str">
        <f t="shared" si="153"/>
        <v/>
      </c>
    </row>
    <row r="1496" spans="1:18" x14ac:dyDescent="0.2">
      <c r="A1496" t="s">
        <v>1159</v>
      </c>
      <c r="B1496" t="s">
        <v>4104</v>
      </c>
      <c r="C1496" s="5" t="s">
        <v>35</v>
      </c>
      <c r="D1496" s="5">
        <v>37756</v>
      </c>
      <c r="E1496">
        <v>958</v>
      </c>
      <c r="F1496" s="5">
        <v>44655</v>
      </c>
      <c r="G1496" s="2">
        <v>51</v>
      </c>
      <c r="H1496" s="2" t="str">
        <f t="shared" si="148"/>
        <v>Praveen KUMARhigh-jump</v>
      </c>
      <c r="I1496" s="2">
        <f t="shared" si="149"/>
        <v>958</v>
      </c>
      <c r="J1496" s="136" cm="1">
        <f t="array" ref="J1496">MAX(IF($H$3:$H$4000=$H1496,$I$3:$I$4000))</f>
        <v>958</v>
      </c>
      <c r="K1496" s="2" t="str">
        <v>IND</v>
      </c>
      <c r="L1496" t="str">
        <v>Punit KUMAR</v>
      </c>
      <c r="M1496" s="94" t="str">
        <v>triple-jump</v>
      </c>
      <c r="N1496" s="94">
        <v>34367</v>
      </c>
      <c r="O1496" s="94" t="str">
        <f t="shared" si="150"/>
        <v>Punit KUMARtriple-jump</v>
      </c>
      <c r="P1496" s="2">
        <f t="shared" si="151"/>
        <v>1054</v>
      </c>
      <c r="Q1496" s="79">
        <f t="shared" si="152"/>
        <v>48</v>
      </c>
      <c r="R1496" s="79" t="str">
        <f t="shared" si="153"/>
        <v/>
      </c>
    </row>
    <row r="1497" spans="1:18" x14ac:dyDescent="0.2">
      <c r="A1497" t="s">
        <v>1159</v>
      </c>
      <c r="B1497" t="s">
        <v>3058</v>
      </c>
      <c r="C1497" s="5" t="s">
        <v>35</v>
      </c>
      <c r="D1497" s="5">
        <v>36535</v>
      </c>
      <c r="E1497">
        <v>958</v>
      </c>
      <c r="F1497" s="5">
        <v>44655</v>
      </c>
      <c r="G1497" s="2">
        <v>51</v>
      </c>
      <c r="H1497" s="2" t="str">
        <f t="shared" si="148"/>
        <v>Chandra MOHANhigh-jump</v>
      </c>
      <c r="I1497" s="2">
        <f t="shared" si="149"/>
        <v>958</v>
      </c>
      <c r="J1497" s="136" cm="1">
        <f t="array" ref="J1497">MAX(IF($H$3:$H$4000=$H1497,$I$3:$I$4000))</f>
        <v>958</v>
      </c>
      <c r="K1497" s="2" t="str">
        <v>IND</v>
      </c>
      <c r="L1497" t="str">
        <v>Jay Shah PRADEEP</v>
      </c>
      <c r="M1497" s="94" t="str">
        <v>triple-jump</v>
      </c>
      <c r="N1497" s="94">
        <v>35714</v>
      </c>
      <c r="O1497" s="94" t="str">
        <f t="shared" si="150"/>
        <v>Jay Shah PRADEEPtriple-jump</v>
      </c>
      <c r="P1497" s="2">
        <f t="shared" si="151"/>
        <v>1036</v>
      </c>
      <c r="Q1497" s="79">
        <f t="shared" si="152"/>
        <v>73</v>
      </c>
      <c r="R1497" s="79" t="str">
        <f t="shared" si="153"/>
        <v/>
      </c>
    </row>
    <row r="1498" spans="1:18" x14ac:dyDescent="0.2">
      <c r="A1498" t="s">
        <v>1159</v>
      </c>
      <c r="B1498" t="s">
        <v>4167</v>
      </c>
      <c r="C1498" s="5" t="s">
        <v>39</v>
      </c>
      <c r="D1498" s="5">
        <v>33317</v>
      </c>
      <c r="E1498">
        <v>1002</v>
      </c>
      <c r="F1498" s="5">
        <v>44655</v>
      </c>
      <c r="G1498" s="2">
        <v>22</v>
      </c>
      <c r="H1498" s="2" t="str">
        <f t="shared" si="148"/>
        <v>Antil NARESHshot-put</v>
      </c>
      <c r="I1498" s="2">
        <f t="shared" si="149"/>
        <v>1002</v>
      </c>
      <c r="J1498" s="136" cm="1">
        <f t="array" ref="J1498">MAX(IF($H$3:$H$4000=$H1498,$I$3:$I$4000))</f>
        <v>1002</v>
      </c>
      <c r="K1498" s="2" t="str">
        <v>IND</v>
      </c>
      <c r="L1498" t="str">
        <v>Bajender SINGH</v>
      </c>
      <c r="M1498" s="94" t="str">
        <v>hammer-throw</v>
      </c>
      <c r="N1498" s="94">
        <v>32883</v>
      </c>
      <c r="O1498" s="94" t="str">
        <f t="shared" si="150"/>
        <v>Bajender SINGHhammer-throw</v>
      </c>
      <c r="P1498" s="2">
        <f t="shared" si="151"/>
        <v>944</v>
      </c>
      <c r="Q1498" s="79">
        <f t="shared" si="152"/>
        <v>49</v>
      </c>
      <c r="R1498" s="79" t="str">
        <f t="shared" si="153"/>
        <v/>
      </c>
    </row>
    <row r="1499" spans="1:18" x14ac:dyDescent="0.2">
      <c r="A1499" t="s">
        <v>1159</v>
      </c>
      <c r="B1499" t="s">
        <v>4160</v>
      </c>
      <c r="C1499" s="5" t="s">
        <v>39</v>
      </c>
      <c r="D1499" s="5">
        <v>34326</v>
      </c>
      <c r="E1499">
        <v>989</v>
      </c>
      <c r="F1499" s="5">
        <v>44655</v>
      </c>
      <c r="G1499" s="2">
        <v>24</v>
      </c>
      <c r="H1499" s="2" t="str">
        <f t="shared" si="148"/>
        <v>Chetan KAPOORshot-put</v>
      </c>
      <c r="I1499" s="2">
        <f t="shared" si="149"/>
        <v>989</v>
      </c>
      <c r="J1499" s="136" cm="1">
        <f t="array" ref="J1499">MAX(IF($H$3:$H$4000=$H1499,$I$3:$I$4000))</f>
        <v>989</v>
      </c>
      <c r="K1499" s="2" t="str">
        <v>IND</v>
      </c>
      <c r="L1499" t="str">
        <v>. RAVI</v>
      </c>
      <c r="M1499" s="94" t="str">
        <v>hammer-throw</v>
      </c>
      <c r="N1499" s="94">
        <v>36456</v>
      </c>
      <c r="O1499" s="94" t="str">
        <f t="shared" si="150"/>
        <v>. RAVIhammer-throw</v>
      </c>
      <c r="P1499" s="2">
        <f t="shared" si="151"/>
        <v>923</v>
      </c>
      <c r="Q1499" s="79">
        <f t="shared" si="152"/>
        <v>60</v>
      </c>
      <c r="R1499" s="79" t="str">
        <f t="shared" si="153"/>
        <v/>
      </c>
    </row>
    <row r="1500" spans="1:18" x14ac:dyDescent="0.2">
      <c r="A1500" t="s">
        <v>1159</v>
      </c>
      <c r="B1500" t="s">
        <v>4150</v>
      </c>
      <c r="C1500" s="5" t="s">
        <v>39</v>
      </c>
      <c r="D1500" s="5">
        <v>33907</v>
      </c>
      <c r="E1500">
        <v>985</v>
      </c>
      <c r="F1500" s="5">
        <v>44655</v>
      </c>
      <c r="G1500" s="2">
        <v>26</v>
      </c>
      <c r="H1500" s="2" t="str">
        <f t="shared" si="148"/>
        <v>Davinder SINGHshot-put</v>
      </c>
      <c r="I1500" s="2">
        <f t="shared" si="149"/>
        <v>985</v>
      </c>
      <c r="J1500" s="136" cm="1">
        <f t="array" ref="J1500">MAX(IF($H$3:$H$4000=$H1500,$I$3:$I$4000))</f>
        <v>1016</v>
      </c>
      <c r="K1500" s="2" t="str">
        <v>IND</v>
      </c>
      <c r="L1500" t="str">
        <v>Neeraj KUMAR</v>
      </c>
      <c r="M1500" s="94" t="str">
        <v>hammer-throw</v>
      </c>
      <c r="N1500" s="94">
        <v>33133</v>
      </c>
      <c r="O1500" s="94" t="str">
        <f t="shared" si="150"/>
        <v>Neeraj KUMARhammer-throw</v>
      </c>
      <c r="P1500" s="2">
        <f t="shared" si="151"/>
        <v>910</v>
      </c>
      <c r="Q1500" s="79">
        <f t="shared" si="152"/>
        <v>66</v>
      </c>
      <c r="R1500" s="79" t="str">
        <f t="shared" si="153"/>
        <v/>
      </c>
    </row>
    <row r="1501" spans="1:18" x14ac:dyDescent="0.2">
      <c r="A1501" t="s">
        <v>1159</v>
      </c>
      <c r="B1501" t="s">
        <v>4152</v>
      </c>
      <c r="C1501" s="5" t="s">
        <v>39</v>
      </c>
      <c r="D1501" s="5">
        <v>36157</v>
      </c>
      <c r="E1501">
        <v>934</v>
      </c>
      <c r="F1501" s="5">
        <v>44655</v>
      </c>
      <c r="G1501" s="2">
        <v>43</v>
      </c>
      <c r="H1501" s="2" t="str">
        <f t="shared" si="148"/>
        <v>. AKSHAYshot-put</v>
      </c>
      <c r="I1501" s="2">
        <f t="shared" si="149"/>
        <v>934</v>
      </c>
      <c r="J1501" s="136" cm="1">
        <f t="array" ref="J1501">MAX(IF($H$3:$H$4000=$H1501,$I$3:$I$4000))</f>
        <v>1008</v>
      </c>
      <c r="K1501" s="2" t="str">
        <v>IND</v>
      </c>
      <c r="L1501" t="str">
        <v>Harish YADAV</v>
      </c>
      <c r="M1501" s="94" t="str">
        <v>hammer-throw</v>
      </c>
      <c r="N1501" s="94">
        <v>34973</v>
      </c>
      <c r="O1501" s="94" t="str">
        <f t="shared" si="150"/>
        <v>Harish YADAVhammer-throw</v>
      </c>
      <c r="P1501" s="2">
        <f t="shared" si="151"/>
        <v>907</v>
      </c>
      <c r="Q1501" s="79">
        <f t="shared" si="152"/>
        <v>71</v>
      </c>
      <c r="R1501" s="79" t="str">
        <f t="shared" si="153"/>
        <v/>
      </c>
    </row>
    <row r="1502" spans="1:18" x14ac:dyDescent="0.2">
      <c r="A1502" t="s">
        <v>1159</v>
      </c>
      <c r="B1502" t="s">
        <v>5309</v>
      </c>
      <c r="C1502" s="5" t="s">
        <v>39</v>
      </c>
      <c r="D1502" s="5">
        <v>37266</v>
      </c>
      <c r="E1502">
        <v>870</v>
      </c>
      <c r="F1502" s="5">
        <v>44655</v>
      </c>
      <c r="G1502" s="2">
        <v>81</v>
      </c>
      <c r="H1502" s="2" t="str">
        <f t="shared" si="148"/>
        <v>. NIKETshot-put</v>
      </c>
      <c r="I1502" s="2">
        <f t="shared" si="149"/>
        <v>870</v>
      </c>
      <c r="J1502" s="136" cm="1">
        <f t="array" ref="J1502">MAX(IF($H$3:$H$4000=$H1502,$I$3:$I$4000))</f>
        <v>870</v>
      </c>
      <c r="K1502" s="2" t="str">
        <v>IND</v>
      </c>
      <c r="L1502" t="str">
        <v>Rahul KUMAR</v>
      </c>
      <c r="M1502" s="94" t="str">
        <v>hammer-throw</v>
      </c>
      <c r="N1502" s="94">
        <v>35406</v>
      </c>
      <c r="O1502" s="94" t="str">
        <f t="shared" si="150"/>
        <v>Rahul KUMARhammer-throw</v>
      </c>
      <c r="P1502" s="2">
        <f t="shared" si="151"/>
        <v>852</v>
      </c>
      <c r="Q1502" s="79">
        <f t="shared" si="152"/>
        <v>104</v>
      </c>
      <c r="R1502" s="79" t="str">
        <f t="shared" si="153"/>
        <v/>
      </c>
    </row>
    <row r="1503" spans="1:18" x14ac:dyDescent="0.2">
      <c r="A1503" t="s">
        <v>1159</v>
      </c>
      <c r="B1503" t="s">
        <v>5058</v>
      </c>
      <c r="C1503" t="s">
        <v>2</v>
      </c>
      <c r="D1503" s="5">
        <v>34620</v>
      </c>
      <c r="E1503">
        <v>1086</v>
      </c>
      <c r="F1503" s="5">
        <v>44654</v>
      </c>
      <c r="G1503" s="2">
        <v>57</v>
      </c>
      <c r="H1503" s="2" t="str">
        <f t="shared" si="148"/>
        <v>Siva KUMAR100m</v>
      </c>
      <c r="I1503" s="2">
        <f t="shared" si="149"/>
        <v>1086</v>
      </c>
      <c r="J1503" s="136" cm="1">
        <f t="array" ref="J1503">MAX(IF($H$3:$H$4000=$H1503,$I$3:$I$4000))</f>
        <v>1086</v>
      </c>
      <c r="K1503" s="2" t="str">
        <v>IND</v>
      </c>
      <c r="L1503" t="str">
        <v>P. Kapil ANAND</v>
      </c>
      <c r="M1503" s="94" t="str">
        <v>triple-jump</v>
      </c>
      <c r="N1503" s="94">
        <v>35064</v>
      </c>
      <c r="O1503" s="94" t="str">
        <f t="shared" si="150"/>
        <v>P. Kapil ANANDtriple-jump</v>
      </c>
      <c r="P1503" s="2">
        <f t="shared" si="151"/>
        <v>1011</v>
      </c>
      <c r="Q1503" s="79">
        <f t="shared" si="152"/>
        <v>103</v>
      </c>
      <c r="R1503" s="79" t="str">
        <f t="shared" si="153"/>
        <v/>
      </c>
    </row>
    <row r="1504" spans="1:18" x14ac:dyDescent="0.2">
      <c r="A1504" t="s">
        <v>1159</v>
      </c>
      <c r="B1504" t="s">
        <v>5059</v>
      </c>
      <c r="C1504" s="5" t="s">
        <v>2</v>
      </c>
      <c r="D1504" s="5">
        <v>34730</v>
      </c>
      <c r="E1504">
        <v>1086</v>
      </c>
      <c r="F1504" s="5">
        <v>44654</v>
      </c>
      <c r="G1504" s="2">
        <v>57</v>
      </c>
      <c r="H1504" s="2" t="str">
        <f t="shared" si="148"/>
        <v>V.K. ELAKKIADASAN100m</v>
      </c>
      <c r="I1504" s="2">
        <f t="shared" si="149"/>
        <v>1086</v>
      </c>
      <c r="J1504" s="136" cm="1">
        <f t="array" ref="J1504">MAX(IF($H$3:$H$4000=$H1504,$I$3:$I$4000))</f>
        <v>1086</v>
      </c>
      <c r="K1504" s="2" t="str">
        <v>IND</v>
      </c>
      <c r="L1504" t="str">
        <v>V. DINESH</v>
      </c>
      <c r="M1504" s="94" t="str">
        <v>triple-jump</v>
      </c>
      <c r="N1504" s="94">
        <v>35553</v>
      </c>
      <c r="O1504" s="94" t="str">
        <f t="shared" si="150"/>
        <v>V. DINESHtriple-jump</v>
      </c>
      <c r="P1504" s="2">
        <f t="shared" si="151"/>
        <v>1008</v>
      </c>
      <c r="Q1504" s="79">
        <f t="shared" si="152"/>
        <v>106</v>
      </c>
      <c r="R1504" s="79" t="str">
        <f t="shared" si="153"/>
        <v/>
      </c>
    </row>
    <row r="1505" spans="1:18" x14ac:dyDescent="0.2">
      <c r="A1505" t="s">
        <v>1159</v>
      </c>
      <c r="B1505" t="s">
        <v>5065</v>
      </c>
      <c r="C1505" s="5" t="s">
        <v>2</v>
      </c>
      <c r="D1505" s="5">
        <v>35670</v>
      </c>
      <c r="E1505">
        <v>1067</v>
      </c>
      <c r="F1505" s="5">
        <v>44654</v>
      </c>
      <c r="G1505" s="2">
        <v>82</v>
      </c>
      <c r="H1505" s="2" t="str">
        <f t="shared" si="148"/>
        <v>Harjit SINGH100m</v>
      </c>
      <c r="I1505" s="2">
        <f t="shared" si="149"/>
        <v>1067</v>
      </c>
      <c r="J1505" s="136" cm="1">
        <f t="array" ref="J1505">MAX(IF($H$3:$H$4000=$H1505,$I$3:$I$4000))</f>
        <v>1067</v>
      </c>
      <c r="K1505" s="2" t="str">
        <v>IND</v>
      </c>
      <c r="L1505" t="str">
        <v>Gagandeep SINGH</v>
      </c>
      <c r="M1505" s="94" t="str">
        <v>discus-throw</v>
      </c>
      <c r="N1505" s="94">
        <v>34839</v>
      </c>
      <c r="O1505" s="94" t="str">
        <f t="shared" si="150"/>
        <v>Gagandeep SINGHdiscus-throw</v>
      </c>
      <c r="P1505" s="2">
        <f t="shared" si="151"/>
        <v>1029</v>
      </c>
      <c r="Q1505" s="79">
        <f t="shared" si="152"/>
        <v>31</v>
      </c>
      <c r="R1505" s="79" t="str">
        <f t="shared" si="153"/>
        <v/>
      </c>
    </row>
    <row r="1506" spans="1:18" x14ac:dyDescent="0.2">
      <c r="A1506" t="s">
        <v>1159</v>
      </c>
      <c r="B1506" t="s">
        <v>5083</v>
      </c>
      <c r="C1506" s="5" t="s">
        <v>26</v>
      </c>
      <c r="D1506" s="5">
        <v>36161</v>
      </c>
      <c r="E1506">
        <v>1073</v>
      </c>
      <c r="F1506" s="5">
        <v>44654</v>
      </c>
      <c r="G1506" s="2">
        <v>45</v>
      </c>
      <c r="H1506" s="2" t="str">
        <f t="shared" si="148"/>
        <v>Akash KUMAR400m</v>
      </c>
      <c r="I1506" s="2">
        <f t="shared" si="149"/>
        <v>1073</v>
      </c>
      <c r="J1506" s="136" cm="1">
        <f t="array" ref="J1506">MAX(IF($H$3:$H$4000=$H1506,$I$3:$I$4000))</f>
        <v>1073</v>
      </c>
      <c r="K1506" s="2" t="str">
        <v>IND</v>
      </c>
      <c r="L1506" t="str">
        <v>Nirbhay SINGH</v>
      </c>
      <c r="M1506" s="94" t="str">
        <v>discus-throw</v>
      </c>
      <c r="N1506" s="94">
        <v>35389</v>
      </c>
      <c r="O1506" s="94" t="str">
        <f t="shared" si="150"/>
        <v>Nirbhay SINGHdiscus-throw</v>
      </c>
      <c r="P1506" s="2">
        <f t="shared" si="151"/>
        <v>954</v>
      </c>
      <c r="Q1506" s="79">
        <f t="shared" si="152"/>
        <v>67</v>
      </c>
      <c r="R1506" s="79" t="str">
        <f t="shared" si="153"/>
        <v/>
      </c>
    </row>
    <row r="1507" spans="1:18" x14ac:dyDescent="0.2">
      <c r="A1507" t="s">
        <v>1159</v>
      </c>
      <c r="B1507" t="s">
        <v>5114</v>
      </c>
      <c r="C1507" s="5" t="s">
        <v>28</v>
      </c>
      <c r="D1507" s="5">
        <v>35551</v>
      </c>
      <c r="E1507">
        <v>1075</v>
      </c>
      <c r="F1507" s="5">
        <v>44654</v>
      </c>
      <c r="G1507" s="2">
        <v>16</v>
      </c>
      <c r="H1507" s="2" t="str">
        <f t="shared" si="148"/>
        <v>Ajay Kumar SAROJ1500m</v>
      </c>
      <c r="I1507" s="2">
        <f t="shared" si="149"/>
        <v>1075</v>
      </c>
      <c r="J1507" s="136" cm="1">
        <f t="array" ref="J1507">MAX(IF($H$3:$H$4000=$H1507,$I$3:$I$4000))</f>
        <v>1075</v>
      </c>
      <c r="K1507" s="2" t="str">
        <v>IND</v>
      </c>
      <c r="L1507" t="str">
        <v>Jagtar SINGH</v>
      </c>
      <c r="M1507" s="94" t="str">
        <v>discus-throw</v>
      </c>
      <c r="N1507" s="94">
        <v>33878</v>
      </c>
      <c r="O1507" s="94" t="str">
        <f t="shared" si="150"/>
        <v>Jagtar SINGHdiscus-throw</v>
      </c>
      <c r="P1507" s="2">
        <f t="shared" si="151"/>
        <v>929</v>
      </c>
      <c r="Q1507" s="79">
        <f t="shared" si="152"/>
        <v>80</v>
      </c>
      <c r="R1507" s="79" t="str">
        <f t="shared" si="153"/>
        <v/>
      </c>
    </row>
    <row r="1508" spans="1:18" x14ac:dyDescent="0.2">
      <c r="A1508" t="s">
        <v>1159</v>
      </c>
      <c r="B1508" t="s">
        <v>4797</v>
      </c>
      <c r="C1508" s="5" t="s">
        <v>28</v>
      </c>
      <c r="D1508" s="5">
        <v>35400</v>
      </c>
      <c r="E1508">
        <v>1074</v>
      </c>
      <c r="F1508" s="5">
        <v>44654</v>
      </c>
      <c r="G1508" s="2">
        <v>17</v>
      </c>
      <c r="H1508" s="2" t="str">
        <f t="shared" si="148"/>
        <v>P.R. RAHUL1500m</v>
      </c>
      <c r="I1508" s="2">
        <f t="shared" si="149"/>
        <v>1074</v>
      </c>
      <c r="J1508" s="136" cm="1">
        <f t="array" ref="J1508">MAX(IF($H$3:$H$4000=$H1508,$I$3:$I$4000))</f>
        <v>1074</v>
      </c>
      <c r="K1508" s="2" t="str">
        <v>IND</v>
      </c>
      <c r="L1508" t="str">
        <v>Karan SINGH</v>
      </c>
      <c r="M1508" s="94" t="str">
        <v>discus-throw</v>
      </c>
      <c r="N1508" s="94">
        <v>38116</v>
      </c>
      <c r="O1508" s="94" t="str">
        <f t="shared" si="150"/>
        <v>Karan SINGHdiscus-throw</v>
      </c>
      <c r="P1508" s="2">
        <f t="shared" si="151"/>
        <v>918</v>
      </c>
      <c r="Q1508" s="79">
        <f t="shared" si="152"/>
        <v>88</v>
      </c>
      <c r="R1508" s="79" t="str">
        <f t="shared" si="153"/>
        <v/>
      </c>
    </row>
    <row r="1509" spans="1:18" x14ac:dyDescent="0.2">
      <c r="A1509" t="s">
        <v>1159</v>
      </c>
      <c r="B1509" t="s">
        <v>5117</v>
      </c>
      <c r="C1509" s="5" t="s">
        <v>28</v>
      </c>
      <c r="D1509" s="5">
        <v>33312</v>
      </c>
      <c r="E1509">
        <v>1060</v>
      </c>
      <c r="F1509" s="5">
        <v>44654</v>
      </c>
      <c r="G1509" s="2">
        <v>31</v>
      </c>
      <c r="H1509" s="2" t="str">
        <f t="shared" si="148"/>
        <v>Jinson JOHNSON1500m</v>
      </c>
      <c r="I1509" s="2">
        <f t="shared" si="149"/>
        <v>1060</v>
      </c>
      <c r="J1509" s="136" cm="1">
        <f t="array" ref="J1509">MAX(IF($H$3:$H$4000=$H1509,$I$3:$I$4000))</f>
        <v>1060</v>
      </c>
      <c r="K1509" s="2" t="str">
        <v>IND</v>
      </c>
      <c r="L1509" t="str">
        <v>. DEEPAK</v>
      </c>
      <c r="M1509" s="94" t="str">
        <v>discus-throw</v>
      </c>
      <c r="N1509" s="94">
        <v>0</v>
      </c>
      <c r="O1509" s="94" t="str">
        <f t="shared" si="150"/>
        <v>. DEEPAKdiscus-throw</v>
      </c>
      <c r="P1509" s="2">
        <f t="shared" si="151"/>
        <v>908</v>
      </c>
      <c r="Q1509" s="79">
        <f t="shared" si="152"/>
        <v>98</v>
      </c>
      <c r="R1509" s="79" t="str">
        <f t="shared" si="153"/>
        <v/>
      </c>
    </row>
    <row r="1510" spans="1:18" x14ac:dyDescent="0.2">
      <c r="A1510" t="s">
        <v>1159</v>
      </c>
      <c r="B1510" t="s">
        <v>2849</v>
      </c>
      <c r="C1510" s="5" t="s">
        <v>28</v>
      </c>
      <c r="D1510" s="5">
        <v>36163</v>
      </c>
      <c r="E1510">
        <v>1017</v>
      </c>
      <c r="F1510" s="5">
        <v>44654</v>
      </c>
      <c r="G1510" s="2">
        <v>86</v>
      </c>
      <c r="H1510" s="2" t="str">
        <f t="shared" si="148"/>
        <v>Nirmit DAHIYA1500m</v>
      </c>
      <c r="I1510" s="2">
        <f t="shared" si="149"/>
        <v>1017</v>
      </c>
      <c r="J1510" s="136" cm="1">
        <f t="array" ref="J1510">MAX(IF($H$3:$H$4000=$H1510,$I$3:$I$4000))</f>
        <v>1017</v>
      </c>
      <c r="K1510" s="2" t="str">
        <v>IND</v>
      </c>
      <c r="L1510" t="str">
        <v>Tejas SHIRSE</v>
      </c>
      <c r="M1510" s="94" t="str">
        <v>110mh</v>
      </c>
      <c r="N1510" s="94">
        <v>37411</v>
      </c>
      <c r="O1510" s="94" t="str">
        <f t="shared" si="150"/>
        <v>Tejas SHIRSE110mh</v>
      </c>
      <c r="P1510" s="2">
        <f t="shared" si="151"/>
        <v>1053</v>
      </c>
      <c r="Q1510" s="79">
        <f t="shared" si="152"/>
        <v>64</v>
      </c>
      <c r="R1510" s="79" t="str">
        <f t="shared" si="153"/>
        <v/>
      </c>
    </row>
    <row r="1511" spans="1:18" x14ac:dyDescent="0.2">
      <c r="A1511" t="s">
        <v>1159</v>
      </c>
      <c r="B1511" t="s">
        <v>3894</v>
      </c>
      <c r="C1511" t="s">
        <v>37</v>
      </c>
      <c r="D1511" s="5">
        <v>36246</v>
      </c>
      <c r="E1511">
        <v>1216</v>
      </c>
      <c r="F1511" s="5">
        <v>44654</v>
      </c>
      <c r="G1511" s="2">
        <v>1</v>
      </c>
      <c r="H1511" s="2" t="str">
        <f t="shared" si="148"/>
        <v>. SREESHANKARlong-jump</v>
      </c>
      <c r="I1511" s="2">
        <f t="shared" si="149"/>
        <v>1216</v>
      </c>
      <c r="J1511" s="136" cm="1">
        <f t="array" ref="J1511">MAX(IF($H$3:$H$4000=$H1511,$I$3:$I$4000))</f>
        <v>1216</v>
      </c>
      <c r="K1511" s="2" t="str">
        <v>IND</v>
      </c>
      <c r="L1511" t="str">
        <v>Sachin BINU</v>
      </c>
      <c r="M1511" s="94" t="str">
        <v>110mh</v>
      </c>
      <c r="N1511" s="94">
        <v>35933</v>
      </c>
      <c r="O1511" s="94" t="str">
        <f t="shared" si="150"/>
        <v>Sachin BINU110mh</v>
      </c>
      <c r="P1511" s="2">
        <f t="shared" si="151"/>
        <v>1030</v>
      </c>
      <c r="Q1511" s="79">
        <f t="shared" si="152"/>
        <v>82</v>
      </c>
      <c r="R1511" s="79" t="str">
        <f t="shared" si="153"/>
        <v/>
      </c>
    </row>
    <row r="1512" spans="1:18" x14ac:dyDescent="0.2">
      <c r="A1512" t="s">
        <v>1159</v>
      </c>
      <c r="B1512" t="s">
        <v>3929</v>
      </c>
      <c r="C1512" s="5" t="s">
        <v>37</v>
      </c>
      <c r="D1512" s="5">
        <v>34950</v>
      </c>
      <c r="E1512">
        <v>1020</v>
      </c>
      <c r="F1512" s="5">
        <v>44654</v>
      </c>
      <c r="G1512" s="2">
        <v>56</v>
      </c>
      <c r="H1512" s="2" t="str">
        <f t="shared" si="148"/>
        <v>Sidharth MOHAN NAIKlong-jump</v>
      </c>
      <c r="I1512" s="2">
        <f t="shared" si="149"/>
        <v>1020</v>
      </c>
      <c r="J1512" s="136" cm="1">
        <f t="array" ref="J1512">MAX(IF($H$3:$H$4000=$H1512,$I$3:$I$4000))</f>
        <v>1081</v>
      </c>
      <c r="K1512" s="2" t="str">
        <v>IND</v>
      </c>
      <c r="L1512" t="str">
        <v>T. AROMAL</v>
      </c>
      <c r="M1512" s="94" t="str">
        <v>high-jump</v>
      </c>
      <c r="N1512" s="94">
        <v>36051</v>
      </c>
      <c r="O1512" s="94" t="str">
        <f t="shared" si="150"/>
        <v>T. AROMALhigh-jump</v>
      </c>
      <c r="P1512" s="2">
        <f t="shared" si="151"/>
        <v>1064</v>
      </c>
      <c r="Q1512" s="79">
        <f t="shared" si="152"/>
        <v>40</v>
      </c>
      <c r="R1512" s="79" t="str">
        <f t="shared" si="153"/>
        <v/>
      </c>
    </row>
    <row r="1513" spans="1:18" x14ac:dyDescent="0.2">
      <c r="A1513" t="s">
        <v>1159</v>
      </c>
      <c r="B1513" t="s">
        <v>5235</v>
      </c>
      <c r="C1513" s="5" t="s">
        <v>37</v>
      </c>
      <c r="D1513" s="5">
        <v>35621</v>
      </c>
      <c r="E1513">
        <v>1012</v>
      </c>
      <c r="F1513" s="5">
        <v>44654</v>
      </c>
      <c r="G1513" s="2">
        <v>61</v>
      </c>
      <c r="H1513" s="2" t="str">
        <f t="shared" si="148"/>
        <v>Sethu NARlong-jump</v>
      </c>
      <c r="I1513" s="2">
        <f t="shared" si="149"/>
        <v>1012</v>
      </c>
      <c r="J1513" s="136" cm="1">
        <f t="array" ref="J1513">MAX(IF($H$3:$H$4000=$H1513,$I$3:$I$4000))</f>
        <v>1012</v>
      </c>
      <c r="K1513" s="2" t="str">
        <v>IND</v>
      </c>
      <c r="L1513" t="str">
        <v>R. SWAMINATHAN</v>
      </c>
      <c r="M1513" s="94" t="str">
        <v>long-jump</v>
      </c>
      <c r="N1513" s="94">
        <v>34424</v>
      </c>
      <c r="O1513" s="94" t="str">
        <f t="shared" si="150"/>
        <v>R. SWAMINATHANlong-jump</v>
      </c>
      <c r="P1513" s="2">
        <f t="shared" si="151"/>
        <v>1085</v>
      </c>
      <c r="Q1513" s="79">
        <f t="shared" si="152"/>
        <v>65</v>
      </c>
      <c r="R1513" s="79" t="str">
        <f t="shared" si="153"/>
        <v/>
      </c>
    </row>
    <row r="1514" spans="1:18" x14ac:dyDescent="0.2">
      <c r="A1514" t="s">
        <v>1159</v>
      </c>
      <c r="B1514" s="5" t="s">
        <v>2934</v>
      </c>
      <c r="C1514" s="5" t="s">
        <v>41</v>
      </c>
      <c r="D1514" s="5">
        <v>37048</v>
      </c>
      <c r="E1514">
        <v>1127</v>
      </c>
      <c r="F1514" s="5">
        <v>44654</v>
      </c>
      <c r="G1514" s="2">
        <v>4</v>
      </c>
      <c r="H1514" s="2" t="str">
        <f t="shared" si="148"/>
        <v>Rohit YADAVjavelin-throw</v>
      </c>
      <c r="I1514" s="2">
        <f t="shared" si="149"/>
        <v>1127</v>
      </c>
      <c r="J1514" s="136" cm="1">
        <f t="array" ref="J1514">MAX(IF($H$3:$H$4000=$H1514,$I$3:$I$4000))</f>
        <v>1127</v>
      </c>
      <c r="K1514" s="2" t="str">
        <v>IND</v>
      </c>
      <c r="L1514" t="str">
        <v>Parveen DAHIYA</v>
      </c>
      <c r="M1514" s="94" t="str">
        <v>shot-put</v>
      </c>
      <c r="N1514" s="94">
        <v>34252</v>
      </c>
      <c r="O1514" s="94" t="str">
        <f t="shared" si="150"/>
        <v>Parveen DAHIYAshot-put</v>
      </c>
      <c r="P1514" s="2">
        <f t="shared" si="151"/>
        <v>921</v>
      </c>
      <c r="Q1514" s="79">
        <f t="shared" si="152"/>
        <v>103</v>
      </c>
      <c r="R1514" s="79" t="str">
        <f t="shared" si="153"/>
        <v/>
      </c>
    </row>
    <row r="1515" spans="1:18" x14ac:dyDescent="0.2">
      <c r="A1515" t="s">
        <v>1159</v>
      </c>
      <c r="B1515" t="s">
        <v>3221</v>
      </c>
      <c r="C1515" s="5" t="s">
        <v>41</v>
      </c>
      <c r="D1515" s="5">
        <v>34839</v>
      </c>
      <c r="E1515">
        <v>1005</v>
      </c>
      <c r="F1515" s="5">
        <v>44654</v>
      </c>
      <c r="G1515" s="2">
        <v>32</v>
      </c>
      <c r="H1515" s="2" t="str">
        <f t="shared" si="148"/>
        <v>Abhishek SINGHjavelin-throw</v>
      </c>
      <c r="I1515" s="2">
        <f t="shared" si="149"/>
        <v>1005</v>
      </c>
      <c r="J1515" s="136" cm="1">
        <f t="array" ref="J1515">MAX(IF($H$3:$H$4000=$H1515,$I$3:$I$4000))</f>
        <v>1096</v>
      </c>
      <c r="K1515" s="2" t="str">
        <v>IND</v>
      </c>
      <c r="L1515" t="str">
        <v>Praveen KUMAR</v>
      </c>
      <c r="M1515" s="94" t="str">
        <v>hammer-throw</v>
      </c>
      <c r="N1515" s="94">
        <v>36874</v>
      </c>
      <c r="O1515" s="94" t="str">
        <f t="shared" si="150"/>
        <v>Praveen KUMARhammer-throw</v>
      </c>
      <c r="P1515" s="2">
        <f t="shared" si="151"/>
        <v>953</v>
      </c>
      <c r="Q1515" s="79">
        <f t="shared" si="152"/>
        <v>46</v>
      </c>
      <c r="R1515" s="79" t="str">
        <f t="shared" si="153"/>
        <v/>
      </c>
    </row>
    <row r="1516" spans="1:18" x14ac:dyDescent="0.2">
      <c r="A1516" t="s">
        <v>1159</v>
      </c>
      <c r="B1516" s="5" t="s">
        <v>3197</v>
      </c>
      <c r="C1516" s="5" t="s">
        <v>41</v>
      </c>
      <c r="D1516" s="5">
        <v>35368</v>
      </c>
      <c r="E1516">
        <v>1003</v>
      </c>
      <c r="F1516" s="5">
        <v>44654</v>
      </c>
      <c r="G1516" s="2">
        <v>33</v>
      </c>
      <c r="H1516" s="2" t="str">
        <f t="shared" si="148"/>
        <v>Harish KUMARjavelin-throw</v>
      </c>
      <c r="I1516" s="2">
        <f t="shared" si="149"/>
        <v>1003</v>
      </c>
      <c r="J1516" s="136" cm="1">
        <f t="array" ref="J1516">MAX(IF($H$3:$H$4000=$H1516,$I$3:$I$4000))</f>
        <v>1003</v>
      </c>
      <c r="K1516" s="2" t="str">
        <v>IND</v>
      </c>
      <c r="L1516" t="str">
        <v>Kishore KUMAR JENA</v>
      </c>
      <c r="M1516" s="94" t="str">
        <v>javelin-throw</v>
      </c>
      <c r="N1516" s="94">
        <v>34859</v>
      </c>
      <c r="O1516" s="94" t="str">
        <f t="shared" si="150"/>
        <v>Kishore KUMAR JENAjavelin-throw</v>
      </c>
      <c r="P1516" s="2">
        <f t="shared" si="151"/>
        <v>1050</v>
      </c>
      <c r="Q1516" s="79">
        <f t="shared" si="152"/>
        <v>28</v>
      </c>
      <c r="R1516" s="79" t="str">
        <f t="shared" si="153"/>
        <v/>
      </c>
    </row>
    <row r="1517" spans="1:18" x14ac:dyDescent="0.2">
      <c r="A1517" t="s">
        <v>1159</v>
      </c>
      <c r="B1517" t="s">
        <v>3206</v>
      </c>
      <c r="C1517" s="5" t="s">
        <v>41</v>
      </c>
      <c r="D1517" s="5">
        <v>36255</v>
      </c>
      <c r="E1517">
        <v>987</v>
      </c>
      <c r="F1517" s="5">
        <v>44654</v>
      </c>
      <c r="G1517" s="2">
        <v>37</v>
      </c>
      <c r="H1517" s="2" t="str">
        <f t="shared" si="148"/>
        <v>Arshdeep SINGHjavelin-throw</v>
      </c>
      <c r="I1517" s="2">
        <f t="shared" si="149"/>
        <v>987</v>
      </c>
      <c r="J1517" s="136" cm="1">
        <f t="array" ref="J1517">MAX(IF($H$3:$H$4000=$H1517,$I$3:$I$4000))</f>
        <v>1046</v>
      </c>
      <c r="K1517" s="2" t="str">
        <v>IND</v>
      </c>
      <c r="L1517" t="str">
        <v>K.S. PRANAV</v>
      </c>
      <c r="M1517" s="94" t="str">
        <v>100m</v>
      </c>
      <c r="N1517" s="94">
        <v>35586</v>
      </c>
      <c r="O1517" s="94" t="str">
        <f t="shared" si="150"/>
        <v>K.S. PRANAV100m</v>
      </c>
      <c r="P1517" s="2">
        <f t="shared" si="151"/>
        <v>1112</v>
      </c>
      <c r="Q1517" s="79">
        <f t="shared" si="152"/>
        <v>96</v>
      </c>
      <c r="R1517" s="79" t="str">
        <f t="shared" si="153"/>
        <v/>
      </c>
    </row>
    <row r="1518" spans="1:18" x14ac:dyDescent="0.2">
      <c r="A1518" t="s">
        <v>1159</v>
      </c>
      <c r="B1518" t="s">
        <v>3193</v>
      </c>
      <c r="C1518" s="5" t="s">
        <v>41</v>
      </c>
      <c r="D1518" s="5">
        <v>35926</v>
      </c>
      <c r="E1518">
        <v>973</v>
      </c>
      <c r="F1518" s="5">
        <v>44654</v>
      </c>
      <c r="G1518" s="2">
        <v>39</v>
      </c>
      <c r="H1518" s="2" t="str">
        <f t="shared" si="148"/>
        <v>Abhishek DRALLjavelin-throw</v>
      </c>
      <c r="I1518" s="2">
        <f t="shared" si="149"/>
        <v>973</v>
      </c>
      <c r="J1518" s="136" cm="1">
        <f t="array" ref="J1518">MAX(IF($H$3:$H$4000=$H1518,$I$3:$I$4000))</f>
        <v>1033</v>
      </c>
      <c r="K1518" s="2" t="str">
        <v>IND</v>
      </c>
      <c r="L1518" t="str">
        <v>Vimoth KUMAR</v>
      </c>
      <c r="M1518" s="94" t="str">
        <v>long-jump</v>
      </c>
      <c r="N1518" s="94">
        <v>34603</v>
      </c>
      <c r="O1518" s="94" t="str">
        <f t="shared" si="150"/>
        <v>Vimoth KUMARlong-jump</v>
      </c>
      <c r="P1518" s="2">
        <f t="shared" si="151"/>
        <v>1077</v>
      </c>
      <c r="Q1518" s="79">
        <f t="shared" si="152"/>
        <v>70</v>
      </c>
      <c r="R1518" s="79" t="str">
        <f t="shared" si="153"/>
        <v/>
      </c>
    </row>
    <row r="1519" spans="1:18" x14ac:dyDescent="0.2">
      <c r="A1519" t="s">
        <v>1159</v>
      </c>
      <c r="B1519" t="s">
        <v>4284</v>
      </c>
      <c r="C1519" s="5" t="s">
        <v>41</v>
      </c>
      <c r="D1519" s="5">
        <v>33702</v>
      </c>
      <c r="E1519">
        <v>946</v>
      </c>
      <c r="F1519" s="5">
        <v>44654</v>
      </c>
      <c r="G1519" s="2">
        <v>48</v>
      </c>
      <c r="H1519" s="2" t="str">
        <f t="shared" si="148"/>
        <v>Anil KUMARjavelin-throw</v>
      </c>
      <c r="I1519" s="2">
        <f t="shared" si="149"/>
        <v>946</v>
      </c>
      <c r="J1519" s="136" cm="1">
        <f t="array" ref="J1519">MAX(IF($H$3:$H$4000=$H1519,$I$3:$I$4000))</f>
        <v>1028</v>
      </c>
      <c r="K1519" s="2" t="str">
        <v>IND</v>
      </c>
      <c r="L1519" t="str">
        <v>Vimal Mugesh THAMIZHCHELVAN</v>
      </c>
      <c r="M1519" s="94" t="str">
        <v>triple-jump</v>
      </c>
      <c r="N1519" s="94">
        <v>35149</v>
      </c>
      <c r="O1519" s="94" t="str">
        <f t="shared" si="150"/>
        <v>Vimal Mugesh THAMIZHCHELVANtriple-jump</v>
      </c>
      <c r="P1519" s="2">
        <f t="shared" si="151"/>
        <v>1096</v>
      </c>
      <c r="Q1519" s="79">
        <f t="shared" si="152"/>
        <v>22</v>
      </c>
      <c r="R1519" s="79" t="str">
        <f t="shared" si="153"/>
        <v/>
      </c>
    </row>
    <row r="1520" spans="1:18" x14ac:dyDescent="0.2">
      <c r="A1520" t="s">
        <v>1159</v>
      </c>
      <c r="B1520" t="s">
        <v>5320</v>
      </c>
      <c r="C1520" s="5" t="s">
        <v>41</v>
      </c>
      <c r="D1520" s="5">
        <v>36140</v>
      </c>
      <c r="E1520">
        <v>908</v>
      </c>
      <c r="F1520" s="5">
        <v>44654</v>
      </c>
      <c r="G1520" s="2">
        <v>64</v>
      </c>
      <c r="H1520" s="2" t="str">
        <f t="shared" si="148"/>
        <v>Amit MALIKjavelin-throw</v>
      </c>
      <c r="I1520" s="2">
        <f t="shared" si="149"/>
        <v>908</v>
      </c>
      <c r="J1520" s="136" cm="1">
        <f t="array" ref="J1520">MAX(IF($H$3:$H$4000=$H1520,$I$3:$I$4000))</f>
        <v>908</v>
      </c>
      <c r="K1520" s="2" t="str">
        <v>IND</v>
      </c>
      <c r="L1520" t="str">
        <v>D. ARIYUSELVAM</v>
      </c>
      <c r="M1520" s="94" t="str">
        <v>triple-jump</v>
      </c>
      <c r="N1520" s="94">
        <v>33386</v>
      </c>
      <c r="O1520" s="94" t="str">
        <f t="shared" si="150"/>
        <v>D. ARIYUSELVAMtriple-jump</v>
      </c>
      <c r="P1520" s="2">
        <f t="shared" si="151"/>
        <v>1029</v>
      </c>
      <c r="Q1520" s="79">
        <f t="shared" si="152"/>
        <v>82</v>
      </c>
      <c r="R1520" s="79" t="str">
        <f t="shared" si="153"/>
        <v/>
      </c>
    </row>
    <row r="1521" spans="1:18" x14ac:dyDescent="0.2">
      <c r="A1521" t="s">
        <v>1159</v>
      </c>
      <c r="B1521" t="s">
        <v>3848</v>
      </c>
      <c r="C1521" s="5" t="s">
        <v>26</v>
      </c>
      <c r="D1521" s="5">
        <v>35796</v>
      </c>
      <c r="E1521">
        <v>1047</v>
      </c>
      <c r="F1521" s="5">
        <v>44653</v>
      </c>
      <c r="G1521" s="2">
        <v>80</v>
      </c>
      <c r="H1521" s="2" t="str">
        <f t="shared" si="148"/>
        <v>Santhosh Kumar TAMILARASAN400m</v>
      </c>
      <c r="I1521" s="2">
        <f t="shared" si="149"/>
        <v>1047</v>
      </c>
      <c r="J1521" s="136" cm="1">
        <f t="array" ref="J1521">MAX(IF($H$3:$H$4000=$H1521,$I$3:$I$4000))</f>
        <v>1047</v>
      </c>
      <c r="K1521" s="2" t="str">
        <v>IND</v>
      </c>
      <c r="L1521" t="str">
        <v>Parvesh MALIK</v>
      </c>
      <c r="M1521" s="94" t="str">
        <v>javelin-throw</v>
      </c>
      <c r="N1521" s="94">
        <v>33523</v>
      </c>
      <c r="O1521" s="94" t="str">
        <f t="shared" si="150"/>
        <v>Parvesh MALIKjavelin-throw</v>
      </c>
      <c r="P1521" s="2">
        <f t="shared" si="151"/>
        <v>944</v>
      </c>
      <c r="Q1521" s="79">
        <f t="shared" si="152"/>
        <v>98</v>
      </c>
      <c r="R1521" s="79" t="str">
        <f t="shared" si="153"/>
        <v/>
      </c>
    </row>
    <row r="1522" spans="1:18" x14ac:dyDescent="0.2">
      <c r="A1522" t="s">
        <v>1159</v>
      </c>
      <c r="B1522" t="s">
        <v>4802</v>
      </c>
      <c r="C1522" s="5" t="s">
        <v>30</v>
      </c>
      <c r="D1522" s="5">
        <v>36292</v>
      </c>
      <c r="E1522">
        <v>1012</v>
      </c>
      <c r="F1522" s="5">
        <v>44653</v>
      </c>
      <c r="G1522" s="2">
        <v>49</v>
      </c>
      <c r="H1522" s="2" t="str">
        <f t="shared" si="148"/>
        <v>Kartik KUMAR10000m</v>
      </c>
      <c r="I1522" s="2">
        <f t="shared" si="149"/>
        <v>1012</v>
      </c>
      <c r="J1522" s="136" cm="1">
        <f t="array" ref="J1522">MAX(IF($H$3:$H$4000=$H1522,$I$3:$I$4000))</f>
        <v>1012</v>
      </c>
      <c r="K1522" s="2" t="str">
        <v>IND</v>
      </c>
      <c r="L1522" t="str">
        <v>Thomas MATHEW</v>
      </c>
      <c r="M1522" s="94" t="str">
        <v>400mh</v>
      </c>
      <c r="N1522" s="94">
        <v>36146</v>
      </c>
      <c r="O1522" s="94" t="str">
        <f t="shared" si="150"/>
        <v>Thomas MATHEW400mh</v>
      </c>
      <c r="P1522" s="2">
        <f t="shared" si="151"/>
        <v>1051</v>
      </c>
      <c r="Q1522" s="79">
        <f t="shared" si="152"/>
        <v>87</v>
      </c>
      <c r="R1522" s="79" t="str">
        <f t="shared" si="153"/>
        <v/>
      </c>
    </row>
    <row r="1523" spans="1:18" x14ac:dyDescent="0.2">
      <c r="A1523" t="s">
        <v>1159</v>
      </c>
      <c r="B1523" t="s">
        <v>5180</v>
      </c>
      <c r="C1523" s="5" t="s">
        <v>30</v>
      </c>
      <c r="D1523" s="5">
        <v>35844</v>
      </c>
      <c r="E1523">
        <v>1010</v>
      </c>
      <c r="F1523" s="5">
        <v>44653</v>
      </c>
      <c r="G1523" s="2">
        <v>50</v>
      </c>
      <c r="H1523" s="2" t="str">
        <f t="shared" si="148"/>
        <v>Sawan BARWAL10000m</v>
      </c>
      <c r="I1523" s="2">
        <f t="shared" si="149"/>
        <v>1010</v>
      </c>
      <c r="J1523" s="136" cm="1">
        <f t="array" ref="J1523">MAX(IF($H$3:$H$4000=$H1523,$I$3:$I$4000))</f>
        <v>1010</v>
      </c>
      <c r="K1523" s="2" t="str">
        <v>IND</v>
      </c>
      <c r="L1523" t="str">
        <v>M. RAMACHANDRAN</v>
      </c>
      <c r="M1523" s="94" t="str">
        <v>400mh</v>
      </c>
      <c r="N1523" s="94">
        <v>33601</v>
      </c>
      <c r="O1523" s="94" t="str">
        <f t="shared" si="150"/>
        <v>M. RAMACHANDRAN400mh</v>
      </c>
      <c r="P1523" s="2">
        <f t="shared" si="151"/>
        <v>1050</v>
      </c>
      <c r="Q1523" s="79">
        <f t="shared" si="152"/>
        <v>88</v>
      </c>
      <c r="R1523" s="79" t="str">
        <f t="shared" si="153"/>
        <v/>
      </c>
    </row>
    <row r="1524" spans="1:18" x14ac:dyDescent="0.2">
      <c r="A1524" t="s">
        <v>1159</v>
      </c>
      <c r="B1524" t="s">
        <v>5181</v>
      </c>
      <c r="C1524" s="5" t="s">
        <v>30</v>
      </c>
      <c r="D1524" s="5">
        <v>35947</v>
      </c>
      <c r="E1524">
        <v>1008</v>
      </c>
      <c r="F1524" s="5">
        <v>44653</v>
      </c>
      <c r="G1524" s="2">
        <v>51</v>
      </c>
      <c r="H1524" s="2" t="str">
        <f t="shared" si="148"/>
        <v>Gulveer SINGH10000m</v>
      </c>
      <c r="I1524" s="2">
        <f t="shared" si="149"/>
        <v>1008</v>
      </c>
      <c r="J1524" s="136" cm="1">
        <f t="array" ref="J1524">MAX(IF($H$3:$H$4000=$H1524,$I$3:$I$4000))</f>
        <v>1008</v>
      </c>
      <c r="K1524" s="2" t="str">
        <v>IND</v>
      </c>
      <c r="L1524" t="str">
        <v>Vincent BHARATHI</v>
      </c>
      <c r="M1524" s="94" t="str">
        <v>high-jump</v>
      </c>
      <c r="N1524" s="94">
        <v>34474</v>
      </c>
      <c r="O1524" s="94" t="str">
        <f t="shared" si="150"/>
        <v>Vincent BHARATHIhigh-jump</v>
      </c>
      <c r="P1524" s="2">
        <f t="shared" si="151"/>
        <v>1081</v>
      </c>
      <c r="Q1524" s="79">
        <f t="shared" si="152"/>
        <v>36</v>
      </c>
      <c r="R1524" s="79" t="str">
        <f t="shared" si="153"/>
        <v/>
      </c>
    </row>
    <row r="1525" spans="1:18" x14ac:dyDescent="0.2">
      <c r="A1525" t="s">
        <v>1159</v>
      </c>
      <c r="B1525" t="s">
        <v>5183</v>
      </c>
      <c r="C1525" s="5" t="s">
        <v>30</v>
      </c>
      <c r="D1525" s="5">
        <v>32679</v>
      </c>
      <c r="E1525">
        <v>1003</v>
      </c>
      <c r="F1525" s="5">
        <v>44653</v>
      </c>
      <c r="G1525" s="2">
        <v>57</v>
      </c>
      <c r="H1525" s="2" t="str">
        <f t="shared" si="148"/>
        <v>Man SINGH10000m</v>
      </c>
      <c r="I1525" s="2">
        <f t="shared" si="149"/>
        <v>1003</v>
      </c>
      <c r="J1525" s="136" cm="1">
        <f t="array" ref="J1525">MAX(IF($H$3:$H$4000=$H1525,$I$3:$I$4000))</f>
        <v>1003</v>
      </c>
      <c r="K1525" s="2" t="str">
        <v>IND</v>
      </c>
      <c r="L1525" t="str">
        <v>C SRINEESH</v>
      </c>
      <c r="M1525" s="94" t="str">
        <v>high-jump</v>
      </c>
      <c r="N1525" s="94">
        <v>34120</v>
      </c>
      <c r="O1525" s="94" t="str">
        <f t="shared" si="150"/>
        <v>C SRINEESHhigh-jump</v>
      </c>
      <c r="P1525" s="2">
        <f t="shared" si="151"/>
        <v>1046</v>
      </c>
      <c r="Q1525" s="79">
        <f t="shared" si="152"/>
        <v>49</v>
      </c>
      <c r="R1525" s="79" t="str">
        <f t="shared" si="153"/>
        <v/>
      </c>
    </row>
    <row r="1526" spans="1:18" x14ac:dyDescent="0.2">
      <c r="A1526" t="s">
        <v>1159</v>
      </c>
      <c r="B1526" t="s">
        <v>2932</v>
      </c>
      <c r="C1526" s="5" t="s">
        <v>30</v>
      </c>
      <c r="D1526" s="5">
        <v>36861</v>
      </c>
      <c r="E1526">
        <v>998</v>
      </c>
      <c r="F1526" s="5">
        <v>44653</v>
      </c>
      <c r="G1526" s="2">
        <v>60</v>
      </c>
      <c r="H1526" s="2" t="str">
        <f t="shared" si="148"/>
        <v>Raj Shekhar PATHAK10000m</v>
      </c>
      <c r="I1526" s="2">
        <f t="shared" si="149"/>
        <v>998</v>
      </c>
      <c r="J1526" s="136" cm="1">
        <f t="array" ref="J1526">MAX(IF($H$3:$H$4000=$H1526,$I$3:$I$4000))</f>
        <v>998</v>
      </c>
      <c r="K1526" s="2" t="str">
        <v>IND</v>
      </c>
      <c r="L1526" t="str">
        <v>Aftab ALAM</v>
      </c>
      <c r="M1526" s="94" t="str">
        <v>hammer-throw</v>
      </c>
      <c r="N1526" s="94">
        <v>35553</v>
      </c>
      <c r="O1526" s="94" t="str">
        <f t="shared" si="150"/>
        <v>Aftab ALAMhammer-throw</v>
      </c>
      <c r="P1526" s="2">
        <f t="shared" si="151"/>
        <v>889</v>
      </c>
      <c r="Q1526" s="79">
        <f t="shared" si="152"/>
        <v>77</v>
      </c>
      <c r="R1526" s="79" t="str">
        <f t="shared" si="153"/>
        <v/>
      </c>
    </row>
    <row r="1527" spans="1:18" x14ac:dyDescent="0.2">
      <c r="A1527" t="s">
        <v>1159</v>
      </c>
      <c r="B1527" t="s">
        <v>2832</v>
      </c>
      <c r="C1527" s="5" t="s">
        <v>30</v>
      </c>
      <c r="D1527" s="5">
        <v>34523</v>
      </c>
      <c r="E1527">
        <v>992</v>
      </c>
      <c r="F1527" s="5">
        <v>44653</v>
      </c>
      <c r="G1527" s="2">
        <v>66</v>
      </c>
      <c r="H1527" s="2" t="str">
        <f t="shared" si="148"/>
        <v>Ajay KUMAR10000m</v>
      </c>
      <c r="I1527" s="2">
        <f t="shared" si="149"/>
        <v>992</v>
      </c>
      <c r="J1527" s="136" cm="1">
        <f t="array" ref="J1527">MAX(IF($H$3:$H$4000=$H1527,$I$3:$I$4000))</f>
        <v>992</v>
      </c>
      <c r="K1527" s="2" t="str">
        <v>IND</v>
      </c>
      <c r="L1527" t="str">
        <v>Bhupinder SINGH</v>
      </c>
      <c r="M1527" s="94" t="str">
        <v>hammer-throw</v>
      </c>
      <c r="N1527" s="94">
        <v>33051</v>
      </c>
      <c r="O1527" s="94" t="str">
        <f t="shared" si="150"/>
        <v>Bhupinder SINGHhammer-throw</v>
      </c>
      <c r="P1527" s="2">
        <f t="shared" si="151"/>
        <v>867</v>
      </c>
      <c r="Q1527" s="79">
        <f t="shared" si="152"/>
        <v>89</v>
      </c>
      <c r="R1527" s="79" t="str">
        <f t="shared" si="153"/>
        <v/>
      </c>
    </row>
    <row r="1528" spans="1:18" x14ac:dyDescent="0.2">
      <c r="A1528" t="s">
        <v>1159</v>
      </c>
      <c r="B1528" t="s">
        <v>3916</v>
      </c>
      <c r="C1528" s="5" t="s">
        <v>37</v>
      </c>
      <c r="D1528" s="5">
        <v>35705</v>
      </c>
      <c r="E1528">
        <v>1077</v>
      </c>
      <c r="F1528" s="5">
        <v>44653</v>
      </c>
      <c r="G1528" s="2">
        <v>21</v>
      </c>
      <c r="H1528" s="2" t="str">
        <f t="shared" si="148"/>
        <v>Yugant Shekhar SINGHlong-jump</v>
      </c>
      <c r="I1528" s="2">
        <f t="shared" si="149"/>
        <v>1077</v>
      </c>
      <c r="J1528" s="136" cm="1">
        <f t="array" ref="J1528">MAX(IF($H$3:$H$4000=$H1528,$I$3:$I$4000))</f>
        <v>1105</v>
      </c>
      <c r="K1528" s="2" t="str">
        <v>IND</v>
      </c>
      <c r="L1528" t="str">
        <v>Kaushal SINGH</v>
      </c>
      <c r="M1528" s="94" t="str">
        <v>hammer-throw</v>
      </c>
      <c r="N1528" s="94">
        <v>32463</v>
      </c>
      <c r="O1528" s="94" t="str">
        <f t="shared" si="150"/>
        <v>Kaushal SINGHhammer-throw</v>
      </c>
      <c r="P1528" s="2">
        <f t="shared" si="151"/>
        <v>854</v>
      </c>
      <c r="Q1528" s="79">
        <f t="shared" si="152"/>
        <v>101</v>
      </c>
      <c r="R1528" s="79" t="str">
        <f t="shared" si="153"/>
        <v/>
      </c>
    </row>
    <row r="1529" spans="1:18" x14ac:dyDescent="0.2">
      <c r="A1529" t="s">
        <v>1159</v>
      </c>
      <c r="B1529" t="s">
        <v>5229</v>
      </c>
      <c r="C1529" s="5" t="s">
        <v>37</v>
      </c>
      <c r="D1529" s="5">
        <v>35162</v>
      </c>
      <c r="E1529">
        <v>1053</v>
      </c>
      <c r="F1529" s="5">
        <v>44653</v>
      </c>
      <c r="G1529" s="2">
        <v>31</v>
      </c>
      <c r="H1529" s="2" t="str">
        <f t="shared" si="148"/>
        <v>. SWAMINATHANlong-jump</v>
      </c>
      <c r="I1529" s="2">
        <f t="shared" si="149"/>
        <v>1053</v>
      </c>
      <c r="J1529" s="136" cm="1">
        <f t="array" ref="J1529">MAX(IF($H$3:$H$4000=$H1529,$I$3:$I$4000))</f>
        <v>1053</v>
      </c>
      <c r="K1529" s="2" t="str">
        <v>IND</v>
      </c>
      <c r="L1529" t="str">
        <v>Kundan SINGH</v>
      </c>
      <c r="M1529" s="94" t="str">
        <v>pole-vault</v>
      </c>
      <c r="N1529" s="94">
        <v>34525</v>
      </c>
      <c r="O1529" s="94" t="str">
        <f t="shared" si="150"/>
        <v>Kundan SINGHpole-vault</v>
      </c>
      <c r="P1529" s="2">
        <f t="shared" si="151"/>
        <v>940</v>
      </c>
      <c r="Q1529" s="79">
        <f t="shared" si="152"/>
        <v>72</v>
      </c>
      <c r="R1529" s="79" t="str">
        <f t="shared" si="153"/>
        <v/>
      </c>
    </row>
    <row r="1530" spans="1:18" x14ac:dyDescent="0.2">
      <c r="A1530" t="s">
        <v>1159</v>
      </c>
      <c r="B1530" t="s">
        <v>3946</v>
      </c>
      <c r="C1530" s="5" t="s">
        <v>37</v>
      </c>
      <c r="D1530" s="5">
        <v>37273</v>
      </c>
      <c r="E1530">
        <v>1008</v>
      </c>
      <c r="F1530" s="5">
        <v>44653</v>
      </c>
      <c r="G1530" s="2">
        <v>63</v>
      </c>
      <c r="H1530" s="2" t="str">
        <f t="shared" si="148"/>
        <v>P.Asadullah MUJAHITHlong-jump</v>
      </c>
      <c r="I1530" s="2">
        <f t="shared" si="149"/>
        <v>1008</v>
      </c>
      <c r="J1530" s="136" cm="1">
        <f t="array" ref="J1530">MAX(IF($H$3:$H$4000=$H1530,$I$3:$I$4000))</f>
        <v>1049</v>
      </c>
      <c r="K1530" s="2" t="str">
        <v>IND</v>
      </c>
      <c r="L1530" t="str">
        <v>Donald MAKIMAIRAJ</v>
      </c>
      <c r="M1530" s="94" t="str">
        <v>triple-jump</v>
      </c>
      <c r="N1530" s="94">
        <v>37422</v>
      </c>
      <c r="O1530" s="94" t="str">
        <f t="shared" si="150"/>
        <v>Donald MAKIMAIRAJtriple-jump</v>
      </c>
      <c r="P1530" s="2">
        <f t="shared" si="151"/>
        <v>1040</v>
      </c>
      <c r="Q1530" s="79">
        <f t="shared" si="152"/>
        <v>70</v>
      </c>
      <c r="R1530" s="79" t="str">
        <f t="shared" si="153"/>
        <v/>
      </c>
    </row>
    <row r="1531" spans="1:18" x14ac:dyDescent="0.2">
      <c r="A1531" t="s">
        <v>1159</v>
      </c>
      <c r="B1531" t="s">
        <v>3934</v>
      </c>
      <c r="C1531" t="s">
        <v>37</v>
      </c>
      <c r="D1531" s="5">
        <v>36515</v>
      </c>
      <c r="E1531">
        <v>983</v>
      </c>
      <c r="F1531" s="5">
        <v>44653</v>
      </c>
      <c r="G1531" s="2">
        <v>79</v>
      </c>
      <c r="H1531" s="2" t="str">
        <f t="shared" si="148"/>
        <v>Lokesh SATHYANATHANlong-jump</v>
      </c>
      <c r="I1531" s="2">
        <f t="shared" si="149"/>
        <v>983</v>
      </c>
      <c r="J1531" s="136" cm="1">
        <f t="array" ref="J1531">MAX(IF($H$3:$H$4000=$H1531,$I$3:$I$4000))</f>
        <v>1075</v>
      </c>
      <c r="K1531" s="2" t="str">
        <v>IND</v>
      </c>
      <c r="L1531" t="str">
        <v>. VIVEK</v>
      </c>
      <c r="M1531" s="94" t="str">
        <v>javelin-throw</v>
      </c>
      <c r="N1531" s="94">
        <v>37708</v>
      </c>
      <c r="O1531" s="94" t="str">
        <f t="shared" si="150"/>
        <v>. VIVEKjavelin-throw</v>
      </c>
      <c r="P1531" s="2">
        <f t="shared" si="151"/>
        <v>930</v>
      </c>
      <c r="Q1531" s="79">
        <f t="shared" si="152"/>
        <v>104</v>
      </c>
      <c r="R1531" s="79" t="str">
        <f t="shared" si="153"/>
        <v/>
      </c>
    </row>
    <row r="1532" spans="1:18" x14ac:dyDescent="0.2">
      <c r="A1532" t="s">
        <v>1159</v>
      </c>
      <c r="B1532" t="s">
        <v>3815</v>
      </c>
      <c r="C1532" s="5" t="s">
        <v>31</v>
      </c>
      <c r="D1532" s="5">
        <v>36243</v>
      </c>
      <c r="E1532">
        <v>962</v>
      </c>
      <c r="F1532" s="5">
        <v>44651</v>
      </c>
      <c r="G1532" s="2">
        <v>64</v>
      </c>
      <c r="H1532" s="2" t="str">
        <f t="shared" si="148"/>
        <v>Kunal CHAUDHARY110mh</v>
      </c>
      <c r="I1532" s="2">
        <f t="shared" si="149"/>
        <v>962</v>
      </c>
      <c r="J1532" s="136" cm="1">
        <f t="array" ref="J1532">MAX(IF($H$3:$H$4000=$H1532,$I$3:$I$4000))</f>
        <v>990</v>
      </c>
      <c r="K1532" s="2" t="str">
        <v>IND</v>
      </c>
      <c r="L1532" t="str">
        <v>Nitish YADAV</v>
      </c>
      <c r="M1532" s="94" t="str">
        <v>javelin-throw</v>
      </c>
      <c r="N1532" s="94">
        <v>37459</v>
      </c>
      <c r="O1532" s="94" t="str">
        <f t="shared" si="150"/>
        <v>Nitish YADAVjavelin-throw</v>
      </c>
      <c r="P1532" s="2">
        <f t="shared" si="151"/>
        <v>929</v>
      </c>
      <c r="Q1532" s="79">
        <f t="shared" si="152"/>
        <v>106</v>
      </c>
      <c r="R1532" s="79" t="str">
        <f t="shared" si="153"/>
        <v/>
      </c>
    </row>
    <row r="1533" spans="1:18" x14ac:dyDescent="0.2">
      <c r="A1533" t="s">
        <v>1159</v>
      </c>
      <c r="B1533" t="s">
        <v>5198</v>
      </c>
      <c r="C1533" s="5" t="s">
        <v>31</v>
      </c>
      <c r="D1533" s="5">
        <v>33734</v>
      </c>
      <c r="E1533">
        <v>962</v>
      </c>
      <c r="F1533" s="5">
        <v>44651</v>
      </c>
      <c r="G1533" s="2">
        <v>64</v>
      </c>
      <c r="H1533" s="2" t="str">
        <f t="shared" si="148"/>
        <v>Mathew PINTO110mh</v>
      </c>
      <c r="I1533" s="2">
        <f t="shared" si="149"/>
        <v>962</v>
      </c>
      <c r="J1533" s="136" cm="1">
        <f t="array" ref="J1533">MAX(IF($H$3:$H$4000=$H1533,$I$3:$I$4000))</f>
        <v>962</v>
      </c>
      <c r="K1533" s="2" t="str">
        <v>IND</v>
      </c>
      <c r="L1533" t="str">
        <v>Rajender SINGH</v>
      </c>
      <c r="M1533" s="94" t="str">
        <v>javelin-throw</v>
      </c>
      <c r="N1533" s="94">
        <v>31507</v>
      </c>
      <c r="O1533" s="94" t="str">
        <f t="shared" si="150"/>
        <v>Rajender SINGHjavelin-throw</v>
      </c>
      <c r="P1533" s="2">
        <f t="shared" si="151"/>
        <v>1048</v>
      </c>
      <c r="Q1533" s="79">
        <f t="shared" si="152"/>
        <v>30</v>
      </c>
      <c r="R1533" s="79" t="str">
        <f t="shared" si="153"/>
        <v/>
      </c>
    </row>
    <row r="1534" spans="1:18" x14ac:dyDescent="0.2">
      <c r="A1534" t="s">
        <v>1159</v>
      </c>
      <c r="B1534" t="s">
        <v>4104</v>
      </c>
      <c r="C1534" t="s">
        <v>31</v>
      </c>
      <c r="D1534" s="5">
        <v>34775</v>
      </c>
      <c r="E1534">
        <v>942</v>
      </c>
      <c r="F1534" s="5">
        <v>44651</v>
      </c>
      <c r="G1534" s="2">
        <v>75</v>
      </c>
      <c r="H1534" s="2" t="str">
        <f t="shared" si="148"/>
        <v>Praveen KUMAR110mh</v>
      </c>
      <c r="I1534" s="2">
        <f t="shared" si="149"/>
        <v>942</v>
      </c>
      <c r="J1534" s="136" cm="1">
        <f t="array" ref="J1534">MAX(IF($H$3:$H$4000=$H1534,$I$3:$I$4000))</f>
        <v>942</v>
      </c>
      <c r="K1534" s="2" t="str">
        <v>IND</v>
      </c>
      <c r="L1534" t="str">
        <v>Abhishek SINGH</v>
      </c>
      <c r="M1534" s="94" t="str">
        <v>shot-put</v>
      </c>
      <c r="N1534" s="94">
        <v>37090</v>
      </c>
      <c r="O1534" s="94" t="str">
        <f t="shared" si="150"/>
        <v>Abhishek SINGHshot-put</v>
      </c>
      <c r="P1534" s="2">
        <f t="shared" si="151"/>
        <v>926</v>
      </c>
      <c r="Q1534" s="79">
        <f t="shared" si="152"/>
        <v>99</v>
      </c>
      <c r="R1534" s="79" t="str">
        <f t="shared" si="153"/>
        <v/>
      </c>
    </row>
    <row r="1535" spans="1:18" x14ac:dyDescent="0.2">
      <c r="A1535" t="s">
        <v>1159</v>
      </c>
      <c r="B1535" t="s">
        <v>3943</v>
      </c>
      <c r="C1535" t="s">
        <v>37</v>
      </c>
      <c r="D1535" s="5">
        <v>35791</v>
      </c>
      <c r="E1535">
        <v>1039</v>
      </c>
      <c r="F1535" s="5">
        <v>44651</v>
      </c>
      <c r="G1535" s="2">
        <v>46</v>
      </c>
      <c r="H1535" s="2" t="str">
        <f t="shared" si="148"/>
        <v>Sahil MAHABALIlong-jump</v>
      </c>
      <c r="I1535" s="2">
        <f t="shared" si="149"/>
        <v>1039</v>
      </c>
      <c r="J1535" s="136" cm="1">
        <f t="array" ref="J1535">MAX(IF($H$3:$H$4000=$H1535,$I$3:$I$4000))</f>
        <v>1057</v>
      </c>
      <c r="K1535" s="2" t="str">
        <v>IND</v>
      </c>
      <c r="L1535" t="str">
        <v>Mohammed FAIS</v>
      </c>
      <c r="M1535" s="94" t="str">
        <v>110mh</v>
      </c>
      <c r="N1535" s="94">
        <v>36256</v>
      </c>
      <c r="O1535" s="94" t="str">
        <f t="shared" si="150"/>
        <v>Mohammed FAIS110mh</v>
      </c>
      <c r="P1535" s="2">
        <f t="shared" si="151"/>
        <v>1006</v>
      </c>
      <c r="Q1535" s="79">
        <f t="shared" si="152"/>
        <v>100</v>
      </c>
      <c r="R1535" s="79" t="str">
        <f t="shared" si="153"/>
        <v/>
      </c>
    </row>
    <row r="1536" spans="1:18" x14ac:dyDescent="0.2">
      <c r="A1536" t="s">
        <v>1159</v>
      </c>
      <c r="B1536" s="5" t="s">
        <v>5321</v>
      </c>
      <c r="C1536" s="5" t="s">
        <v>41</v>
      </c>
      <c r="D1536" s="5">
        <v>34667</v>
      </c>
      <c r="E1536">
        <v>904</v>
      </c>
      <c r="F1536" s="5">
        <v>44651</v>
      </c>
      <c r="G1536" s="2">
        <v>66</v>
      </c>
      <c r="H1536" s="2" t="str">
        <f t="shared" si="148"/>
        <v>Ashish SINGHjavelin-throw</v>
      </c>
      <c r="I1536" s="2">
        <f t="shared" si="149"/>
        <v>904</v>
      </c>
      <c r="J1536" s="136" cm="1">
        <f t="array" ref="J1536">MAX(IF($H$3:$H$4000=$H1536,$I$3:$I$4000))</f>
        <v>904</v>
      </c>
      <c r="K1536" s="2" t="str">
        <v>IND</v>
      </c>
      <c r="L1536" t="str">
        <v>Harpreet SINGH</v>
      </c>
      <c r="M1536" s="94" t="str">
        <v>discus-throw</v>
      </c>
      <c r="N1536" s="94">
        <v>34168</v>
      </c>
      <c r="O1536" s="94" t="str">
        <f t="shared" si="150"/>
        <v>Harpreet SINGHdiscus-throw</v>
      </c>
      <c r="P1536" s="2">
        <f t="shared" si="151"/>
        <v>1019</v>
      </c>
      <c r="Q1536" s="79">
        <f t="shared" si="152"/>
        <v>32</v>
      </c>
      <c r="R1536" s="79" t="str">
        <f t="shared" si="153"/>
        <v/>
      </c>
    </row>
    <row r="1537" spans="1:18" x14ac:dyDescent="0.2">
      <c r="A1537" t="s">
        <v>1159</v>
      </c>
      <c r="B1537" t="s">
        <v>5208</v>
      </c>
      <c r="C1537" s="5" t="s">
        <v>33</v>
      </c>
      <c r="D1537" s="6">
        <v>34737</v>
      </c>
      <c r="E1537">
        <v>1073</v>
      </c>
      <c r="F1537" s="5">
        <v>44650</v>
      </c>
      <c r="G1537" s="2">
        <v>23</v>
      </c>
      <c r="H1537" s="2" t="str">
        <f t="shared" si="148"/>
        <v>. JASHANJOT SINGH400mh</v>
      </c>
      <c r="I1537" s="2">
        <f t="shared" si="149"/>
        <v>1073</v>
      </c>
      <c r="J1537" s="136" cm="1">
        <f t="array" ref="J1537">MAX(IF($H$3:$H$4000=$H1537,$I$3:$I$4000))</f>
        <v>1073</v>
      </c>
      <c r="K1537" s="2" t="str">
        <v>IND</v>
      </c>
      <c r="L1537" t="str">
        <v>Sachin KUMAR</v>
      </c>
      <c r="M1537" s="94" t="str">
        <v>discus-throw</v>
      </c>
      <c r="N1537" s="94">
        <v>34947</v>
      </c>
      <c r="O1537" s="94" t="str">
        <f t="shared" si="150"/>
        <v>Sachin KUMARdiscus-throw</v>
      </c>
      <c r="P1537" s="2">
        <f t="shared" si="151"/>
        <v>909</v>
      </c>
      <c r="Q1537" s="79">
        <f t="shared" si="152"/>
        <v>97</v>
      </c>
      <c r="R1537" s="79" t="str">
        <f t="shared" si="153"/>
        <v/>
      </c>
    </row>
    <row r="1538" spans="1:18" x14ac:dyDescent="0.2">
      <c r="A1538" t="s">
        <v>1159</v>
      </c>
      <c r="B1538" t="s">
        <v>4490</v>
      </c>
      <c r="C1538" s="5" t="s">
        <v>35</v>
      </c>
      <c r="D1538" s="5">
        <v>36062</v>
      </c>
      <c r="E1538">
        <v>993</v>
      </c>
      <c r="F1538" s="5">
        <v>44650</v>
      </c>
      <c r="G1538" s="2">
        <v>40</v>
      </c>
      <c r="H1538" s="2" t="str">
        <f t="shared" si="148"/>
        <v>Geo JOSEhigh-jump</v>
      </c>
      <c r="I1538" s="2">
        <f t="shared" si="149"/>
        <v>993</v>
      </c>
      <c r="J1538" s="136" cm="1">
        <f t="array" ref="J1538">MAX(IF($H$3:$H$4000=$H1538,$I$3:$I$4000))</f>
        <v>1046</v>
      </c>
      <c r="K1538" s="2" t="str">
        <v>IND</v>
      </c>
      <c r="L1538" t="str">
        <v>Gurindervir SINGH</v>
      </c>
      <c r="M1538" s="94" t="str">
        <v>100m</v>
      </c>
      <c r="N1538" s="94">
        <v>36884</v>
      </c>
      <c r="O1538" s="94" t="str">
        <f t="shared" si="150"/>
        <v>Gurindervir SINGH100m</v>
      </c>
      <c r="P1538" s="2">
        <f t="shared" si="151"/>
        <v>1115</v>
      </c>
      <c r="Q1538" s="79">
        <f t="shared" si="152"/>
        <v>92</v>
      </c>
      <c r="R1538" s="79" t="str">
        <f t="shared" si="153"/>
        <v/>
      </c>
    </row>
    <row r="1539" spans="1:18" x14ac:dyDescent="0.2">
      <c r="A1539" t="s">
        <v>1159</v>
      </c>
      <c r="B1539" t="s">
        <v>4497</v>
      </c>
      <c r="C1539" s="5" t="s">
        <v>35</v>
      </c>
      <c r="D1539" s="5">
        <v>35700</v>
      </c>
      <c r="E1539">
        <v>940</v>
      </c>
      <c r="F1539" s="5">
        <v>44650</v>
      </c>
      <c r="G1539" s="2">
        <v>73</v>
      </c>
      <c r="H1539" s="2" t="str">
        <f t="shared" ref="H1539:H1602" si="154">B1539&amp;C1539</f>
        <v>J. Aadarsh RAMhigh-jump</v>
      </c>
      <c r="I1539" s="2">
        <f t="shared" ref="I1539:I1602" si="155">E1539</f>
        <v>940</v>
      </c>
      <c r="J1539" s="136" cm="1">
        <f t="array" ref="J1539">MAX(IF($H$3:$H$4000=$H1539,$I$3:$I$4000))</f>
        <v>1019</v>
      </c>
      <c r="K1539" s="2" t="str">
        <v>IND</v>
      </c>
      <c r="L1539" t="str">
        <v>Shekhar KUMAR</v>
      </c>
      <c r="M1539" s="94" t="str">
        <v>pole-vault</v>
      </c>
      <c r="N1539" s="94">
        <v>36923</v>
      </c>
      <c r="O1539" s="94" t="str">
        <f t="shared" si="150"/>
        <v>Shekhar KUMARpole-vault</v>
      </c>
      <c r="P1539" s="2">
        <f t="shared" si="151"/>
        <v>940</v>
      </c>
      <c r="Q1539" s="79">
        <f t="shared" si="152"/>
        <v>72</v>
      </c>
      <c r="R1539" s="79" t="str">
        <f t="shared" si="153"/>
        <v/>
      </c>
    </row>
    <row r="1540" spans="1:18" x14ac:dyDescent="0.2">
      <c r="A1540" t="s">
        <v>1159</v>
      </c>
      <c r="B1540" t="s">
        <v>5277</v>
      </c>
      <c r="C1540" s="5" t="s">
        <v>36</v>
      </c>
      <c r="D1540" s="5">
        <v>31138</v>
      </c>
      <c r="E1540">
        <v>900</v>
      </c>
      <c r="F1540" s="5">
        <v>44650</v>
      </c>
      <c r="G1540" s="2">
        <v>55</v>
      </c>
      <c r="H1540" s="2" t="str">
        <f t="shared" si="154"/>
        <v>K.P. BIMINpole-vault</v>
      </c>
      <c r="I1540" s="2">
        <f t="shared" si="155"/>
        <v>900</v>
      </c>
      <c r="J1540" s="136" cm="1">
        <f t="array" ref="J1540">MAX(IF($H$3:$H$4000=$H1540,$I$3:$I$4000))</f>
        <v>900</v>
      </c>
      <c r="K1540" s="2" t="str">
        <v>IND</v>
      </c>
      <c r="L1540" t="str">
        <v>Krishna SINGH</v>
      </c>
      <c r="M1540" s="94" t="str">
        <v>triple-jump</v>
      </c>
      <c r="N1540" s="94">
        <v>35994</v>
      </c>
      <c r="O1540" s="94" t="str">
        <f t="shared" ref="O1540:O1603" si="156">L1540&amp;M1540</f>
        <v>Krishna SINGHtriple-jump</v>
      </c>
      <c r="P1540" s="2">
        <f t="shared" ref="P1540:P1603" si="157">VLOOKUP(L1540&amp;M1540,$H$3:$J$3881,3,FALSE)</f>
        <v>1045</v>
      </c>
      <c r="Q1540" s="79">
        <f t="shared" ref="Q1540:Q1603" si="158">COUNTIFS($M$3:$M$3165,M1540,$P$3:$P$3165,"&gt;"&amp;P1540)+1</f>
        <v>63</v>
      </c>
      <c r="R1540" s="79" t="str">
        <f t="shared" ref="R1540:R1603" si="159">IFERROR(IF(K1540="AUS",COUNTIFS($K$3:$K$3165,"AUS",$M$3:$M$3165,M1540,$P$3:$P$3165,"&gt;"&amp;P1540)+1,""),"")</f>
        <v/>
      </c>
    </row>
    <row r="1541" spans="1:18" x14ac:dyDescent="0.2">
      <c r="A1541" t="s">
        <v>1159</v>
      </c>
      <c r="B1541" t="s">
        <v>5279</v>
      </c>
      <c r="C1541" t="s">
        <v>36</v>
      </c>
      <c r="D1541" s="5">
        <v>34297</v>
      </c>
      <c r="E1541">
        <v>886</v>
      </c>
      <c r="F1541" s="5">
        <v>44650</v>
      </c>
      <c r="G1541" s="2">
        <v>60</v>
      </c>
      <c r="H1541" s="2" t="str">
        <f t="shared" si="154"/>
        <v>. DHARMARAJpole-vault</v>
      </c>
      <c r="I1541" s="2">
        <f t="shared" si="155"/>
        <v>886</v>
      </c>
      <c r="J1541" s="136" cm="1">
        <f t="array" ref="J1541">MAX(IF($H$3:$H$4000=$H1541,$I$3:$I$4000))</f>
        <v>886</v>
      </c>
      <c r="K1541" s="2" t="str">
        <v>IND</v>
      </c>
      <c r="L1541" t="str">
        <v>Tejaswin SHANKAR</v>
      </c>
      <c r="M1541" s="94" t="str">
        <v>triple-jump</v>
      </c>
      <c r="N1541" s="94">
        <v>36150</v>
      </c>
      <c r="O1541" s="94" t="str">
        <f t="shared" si="156"/>
        <v>Tejaswin SHANKARtriple-jump</v>
      </c>
      <c r="P1541" s="2">
        <f t="shared" si="157"/>
        <v>1058</v>
      </c>
      <c r="Q1541" s="79">
        <f t="shared" si="158"/>
        <v>45</v>
      </c>
      <c r="R1541" s="79" t="str">
        <f t="shared" si="159"/>
        <v/>
      </c>
    </row>
    <row r="1542" spans="1:18" x14ac:dyDescent="0.2">
      <c r="A1542" t="s">
        <v>1159</v>
      </c>
      <c r="B1542" t="s">
        <v>4138</v>
      </c>
      <c r="C1542" s="5" t="s">
        <v>40</v>
      </c>
      <c r="D1542" s="5">
        <v>35620</v>
      </c>
      <c r="E1542">
        <v>864</v>
      </c>
      <c r="F1542" s="5">
        <v>44650</v>
      </c>
      <c r="G1542" s="2">
        <v>79</v>
      </c>
      <c r="H1542" s="2" t="str">
        <f t="shared" si="154"/>
        <v>Mithravarun SENTHIL KUMARdiscus-throw</v>
      </c>
      <c r="I1542" s="2">
        <f t="shared" si="155"/>
        <v>864</v>
      </c>
      <c r="J1542" s="136" cm="1">
        <f t="array" ref="J1542">MAX(IF($H$3:$H$4000=$H1542,$I$3:$I$4000))</f>
        <v>899</v>
      </c>
      <c r="K1542" s="2" t="str">
        <v>IND</v>
      </c>
      <c r="L1542" t="str">
        <v>Tejaswin SHANKAR</v>
      </c>
      <c r="M1542" s="94" t="str">
        <v>high-jump</v>
      </c>
      <c r="N1542" s="94">
        <v>36150</v>
      </c>
      <c r="O1542" s="94" t="str">
        <f t="shared" si="156"/>
        <v>Tejaswin SHANKARhigh-jump</v>
      </c>
      <c r="P1542" s="2">
        <f t="shared" si="157"/>
        <v>1161</v>
      </c>
      <c r="Q1542" s="79">
        <f t="shared" si="158"/>
        <v>6</v>
      </c>
      <c r="R1542" s="79" t="str">
        <f t="shared" si="159"/>
        <v/>
      </c>
    </row>
    <row r="1543" spans="1:18" x14ac:dyDescent="0.2">
      <c r="A1543" t="s">
        <v>1159</v>
      </c>
      <c r="B1543" t="s">
        <v>5297</v>
      </c>
      <c r="C1543" s="5" t="s">
        <v>40</v>
      </c>
      <c r="D1543" s="5">
        <v>36001</v>
      </c>
      <c r="E1543">
        <v>864</v>
      </c>
      <c r="F1543" s="5">
        <v>44650</v>
      </c>
      <c r="G1543" s="2">
        <v>79</v>
      </c>
      <c r="H1543" s="2" t="str">
        <f t="shared" si="154"/>
        <v>Salil CHOUDHARYdiscus-throw</v>
      </c>
      <c r="I1543" s="2">
        <f t="shared" si="155"/>
        <v>864</v>
      </c>
      <c r="J1543" s="136" cm="1">
        <f t="array" ref="J1543">MAX(IF($H$3:$H$4000=$H1543,$I$3:$I$4000))</f>
        <v>864</v>
      </c>
      <c r="K1543" s="2" t="str">
        <v>IND</v>
      </c>
      <c r="L1543" t="str">
        <v>Praveen KUMAR</v>
      </c>
      <c r="M1543" s="94" t="str">
        <v>discus-throw</v>
      </c>
      <c r="N1543" s="94">
        <v>36108</v>
      </c>
      <c r="O1543" s="94" t="str">
        <f t="shared" si="156"/>
        <v>Praveen KUMARdiscus-throw</v>
      </c>
      <c r="P1543" s="2">
        <f t="shared" si="157"/>
        <v>970</v>
      </c>
      <c r="Q1543" s="79">
        <f t="shared" si="158"/>
        <v>56</v>
      </c>
      <c r="R1543" s="79" t="str">
        <f t="shared" si="159"/>
        <v/>
      </c>
    </row>
    <row r="1544" spans="1:18" x14ac:dyDescent="0.2">
      <c r="A1544" t="s">
        <v>1159</v>
      </c>
      <c r="B1544" t="s">
        <v>4123</v>
      </c>
      <c r="C1544" s="5" t="s">
        <v>40</v>
      </c>
      <c r="D1544" s="5">
        <v>33639</v>
      </c>
      <c r="E1544">
        <v>843</v>
      </c>
      <c r="F1544" s="5">
        <v>44650</v>
      </c>
      <c r="G1544" s="2">
        <v>95</v>
      </c>
      <c r="H1544" s="2" t="str">
        <f t="shared" si="154"/>
        <v>Karan SINGHdiscus-throw</v>
      </c>
      <c r="I1544" s="2">
        <f t="shared" si="155"/>
        <v>843</v>
      </c>
      <c r="J1544" s="136" cm="1">
        <f t="array" ref="J1544">MAX(IF($H$3:$H$4000=$H1544,$I$3:$I$4000))</f>
        <v>918</v>
      </c>
      <c r="K1544" s="2" t="str">
        <v>IND</v>
      </c>
      <c r="L1544" t="str">
        <v>Vikash PUNIA</v>
      </c>
      <c r="M1544" s="94" t="str">
        <v>discus-throw</v>
      </c>
      <c r="N1544" s="94">
        <v>32401</v>
      </c>
      <c r="O1544" s="94" t="str">
        <f t="shared" si="156"/>
        <v>Vikash PUNIAdiscus-throw</v>
      </c>
      <c r="P1544" s="2">
        <f t="shared" si="157"/>
        <v>918</v>
      </c>
      <c r="Q1544" s="79">
        <f t="shared" si="158"/>
        <v>88</v>
      </c>
      <c r="R1544" s="79" t="str">
        <f t="shared" si="159"/>
        <v/>
      </c>
    </row>
    <row r="1545" spans="1:18" x14ac:dyDescent="0.2">
      <c r="A1545" t="s">
        <v>1159</v>
      </c>
      <c r="B1545" t="s">
        <v>5302</v>
      </c>
      <c r="C1545" s="5" t="s">
        <v>40</v>
      </c>
      <c r="D1545" s="5">
        <v>31447</v>
      </c>
      <c r="E1545">
        <v>842</v>
      </c>
      <c r="F1545" s="5">
        <v>44650</v>
      </c>
      <c r="G1545" s="2">
        <v>97</v>
      </c>
      <c r="H1545" s="2" t="str">
        <f t="shared" si="154"/>
        <v>Rishpal SINGHdiscus-throw</v>
      </c>
      <c r="I1545" s="2">
        <f t="shared" si="155"/>
        <v>842</v>
      </c>
      <c r="J1545" s="136" cm="1">
        <f t="array" ref="J1545">MAX(IF($H$3:$H$4000=$H1545,$I$3:$I$4000))</f>
        <v>842</v>
      </c>
      <c r="K1545" s="2" t="str">
        <v>IND</v>
      </c>
      <c r="L1545" t="str">
        <v>Sunil KUMAR</v>
      </c>
      <c r="M1545" s="94" t="str">
        <v>shot-put</v>
      </c>
      <c r="N1545" s="94">
        <v>31432</v>
      </c>
      <c r="O1545" s="94" t="str">
        <f t="shared" si="156"/>
        <v>Sunil KUMARshot-put</v>
      </c>
      <c r="P1545" s="2">
        <f t="shared" si="157"/>
        <v>946</v>
      </c>
      <c r="Q1545" s="79">
        <f t="shared" si="158"/>
        <v>77</v>
      </c>
      <c r="R1545" s="79" t="str">
        <f t="shared" si="159"/>
        <v/>
      </c>
    </row>
    <row r="1546" spans="1:18" x14ac:dyDescent="0.2">
      <c r="A1546" t="s">
        <v>1159</v>
      </c>
      <c r="B1546" t="s">
        <v>3146</v>
      </c>
      <c r="C1546" s="5" t="s">
        <v>39</v>
      </c>
      <c r="D1546" s="5">
        <v>34155</v>
      </c>
      <c r="E1546">
        <v>944</v>
      </c>
      <c r="F1546" s="5">
        <v>44649</v>
      </c>
      <c r="G1546" s="2">
        <v>37</v>
      </c>
      <c r="H1546" s="2" t="str">
        <f t="shared" si="154"/>
        <v>Abhilash SAXENAshot-put</v>
      </c>
      <c r="I1546" s="2">
        <f t="shared" si="155"/>
        <v>944</v>
      </c>
      <c r="J1546" s="136" cm="1">
        <f t="array" ref="J1546">MAX(IF($H$3:$H$4000=$H1546,$I$3:$I$4000))</f>
        <v>944</v>
      </c>
      <c r="K1546" s="2" t="str">
        <v>IND</v>
      </c>
      <c r="L1546" t="str">
        <v>Pradeep RANDHAWA</v>
      </c>
      <c r="M1546" s="94" t="str">
        <v>shot-put</v>
      </c>
      <c r="N1546" s="94">
        <v>0</v>
      </c>
      <c r="O1546" s="94" t="str">
        <f t="shared" si="156"/>
        <v>Pradeep RANDHAWAshot-put</v>
      </c>
      <c r="P1546" s="2">
        <f t="shared" si="157"/>
        <v>915</v>
      </c>
      <c r="Q1546" s="79">
        <f t="shared" si="158"/>
        <v>107</v>
      </c>
      <c r="R1546" s="79" t="str">
        <f t="shared" si="159"/>
        <v/>
      </c>
    </row>
    <row r="1547" spans="1:18" x14ac:dyDescent="0.2">
      <c r="A1547" t="s">
        <v>1159</v>
      </c>
      <c r="B1547" t="s">
        <v>4188</v>
      </c>
      <c r="C1547" s="6" t="s">
        <v>39</v>
      </c>
      <c r="D1547" s="5">
        <v>35416</v>
      </c>
      <c r="E1547">
        <v>886</v>
      </c>
      <c r="F1547" s="5">
        <v>44649</v>
      </c>
      <c r="G1547" s="2">
        <v>73</v>
      </c>
      <c r="H1547" s="2" t="str">
        <f t="shared" si="154"/>
        <v>Shakti SOLANKIshot-put</v>
      </c>
      <c r="I1547" s="2">
        <f t="shared" si="155"/>
        <v>886</v>
      </c>
      <c r="J1547" s="136" cm="1">
        <f t="array" ref="J1547">MAX(IF($H$3:$H$4000=$H1547,$I$3:$I$4000))</f>
        <v>911</v>
      </c>
      <c r="K1547" s="2" t="str">
        <v>IND</v>
      </c>
      <c r="L1547" t="str">
        <v>Nitesh POONIA</v>
      </c>
      <c r="M1547" s="94" t="str">
        <v>hammer-throw</v>
      </c>
      <c r="N1547" s="94">
        <v>36891</v>
      </c>
      <c r="O1547" s="94" t="str">
        <f t="shared" si="156"/>
        <v>Nitesh POONIAhammer-throw</v>
      </c>
      <c r="P1547" s="2">
        <f t="shared" si="157"/>
        <v>955</v>
      </c>
      <c r="Q1547" s="79">
        <f t="shared" si="158"/>
        <v>45</v>
      </c>
      <c r="R1547" s="79" t="str">
        <f t="shared" si="159"/>
        <v/>
      </c>
    </row>
    <row r="1548" spans="1:18" x14ac:dyDescent="0.2">
      <c r="A1548" t="s">
        <v>1159</v>
      </c>
      <c r="B1548" t="s">
        <v>4226</v>
      </c>
      <c r="C1548" t="s">
        <v>42</v>
      </c>
      <c r="D1548" s="5">
        <v>34252</v>
      </c>
      <c r="E1548">
        <v>871</v>
      </c>
      <c r="F1548" s="5">
        <v>44649</v>
      </c>
      <c r="G1548" s="2">
        <v>41</v>
      </c>
      <c r="H1548" s="2" t="str">
        <f t="shared" si="154"/>
        <v>Sukhdev SINGHhammer-throw</v>
      </c>
      <c r="I1548" s="2">
        <f t="shared" si="155"/>
        <v>871</v>
      </c>
      <c r="J1548" s="136" cm="1">
        <f t="array" ref="J1548">MAX(IF($H$3:$H$4000=$H1548,$I$3:$I$4000))</f>
        <v>942</v>
      </c>
      <c r="K1548" s="2" t="str">
        <v>IND</v>
      </c>
      <c r="L1548" t="str">
        <v>Pradeep KUMAR</v>
      </c>
      <c r="M1548" s="94" t="str">
        <v>hammer-throw</v>
      </c>
      <c r="N1548" s="94">
        <v>0</v>
      </c>
      <c r="O1548" s="94" t="str">
        <f t="shared" si="156"/>
        <v>Pradeep KUMARhammer-throw</v>
      </c>
      <c r="P1548" s="2">
        <f t="shared" si="157"/>
        <v>930</v>
      </c>
      <c r="Q1548" s="79">
        <f t="shared" si="158"/>
        <v>55</v>
      </c>
      <c r="R1548" s="79" t="str">
        <f t="shared" si="159"/>
        <v/>
      </c>
    </row>
    <row r="1549" spans="1:18" x14ac:dyDescent="0.2">
      <c r="A1549" t="s">
        <v>1159</v>
      </c>
      <c r="B1549" t="s">
        <v>5351</v>
      </c>
      <c r="C1549" s="5" t="s">
        <v>82</v>
      </c>
      <c r="D1549" s="5">
        <v>31684</v>
      </c>
      <c r="E1549">
        <v>1062</v>
      </c>
      <c r="F1549" s="5">
        <v>44647</v>
      </c>
      <c r="G1549" s="2">
        <v>72</v>
      </c>
      <c r="H1549" s="2" t="str">
        <f t="shared" si="154"/>
        <v>Nitendra Singh RAWATmarathon</v>
      </c>
      <c r="I1549" s="2">
        <f t="shared" si="155"/>
        <v>1062</v>
      </c>
      <c r="J1549" s="136" cm="1">
        <f t="array" ref="J1549">MAX(IF($H$3:$H$4000=$H1549,$I$3:$I$4000))</f>
        <v>1062</v>
      </c>
      <c r="K1549" s="2" t="str">
        <v>IND</v>
      </c>
      <c r="L1549" t="str">
        <v>. BADAL</v>
      </c>
      <c r="M1549" s="94" t="str">
        <v>hammer-throw</v>
      </c>
      <c r="N1549" s="94">
        <v>36139</v>
      </c>
      <c r="O1549" s="94" t="str">
        <f t="shared" si="156"/>
        <v>. BADALhammer-throw</v>
      </c>
      <c r="P1549" s="2">
        <f t="shared" si="157"/>
        <v>861</v>
      </c>
      <c r="Q1549" s="79">
        <f t="shared" si="158"/>
        <v>95</v>
      </c>
      <c r="R1549" s="79" t="str">
        <f t="shared" si="159"/>
        <v/>
      </c>
    </row>
    <row r="1550" spans="1:18" x14ac:dyDescent="0.2">
      <c r="A1550" t="s">
        <v>1159</v>
      </c>
      <c r="B1550" t="s">
        <v>5353</v>
      </c>
      <c r="C1550" s="5" t="s">
        <v>82</v>
      </c>
      <c r="D1550" s="5"/>
      <c r="E1550">
        <v>1052</v>
      </c>
      <c r="F1550" s="5">
        <v>44647</v>
      </c>
      <c r="G1550" s="2">
        <v>76</v>
      </c>
      <c r="H1550" s="2" t="str">
        <f t="shared" si="154"/>
        <v>Anish THAPAmarathon</v>
      </c>
      <c r="I1550" s="2">
        <f t="shared" si="155"/>
        <v>1052</v>
      </c>
      <c r="J1550" s="136" cm="1">
        <f t="array" ref="J1550">MAX(IF($H$3:$H$4000=$H1550,$I$3:$I$4000))</f>
        <v>1052</v>
      </c>
      <c r="K1550" s="2" t="str">
        <v>IND</v>
      </c>
      <c r="L1550" t="str">
        <v>Sunil KUMAR</v>
      </c>
      <c r="M1550" s="94" t="str">
        <v>javelin-throw</v>
      </c>
      <c r="N1550" s="94">
        <v>31432</v>
      </c>
      <c r="O1550" s="94" t="str">
        <f t="shared" si="156"/>
        <v>Sunil KUMARjavelin-throw</v>
      </c>
      <c r="P1550" s="2">
        <f t="shared" si="157"/>
        <v>988</v>
      </c>
      <c r="Q1550" s="79">
        <f t="shared" si="158"/>
        <v>69</v>
      </c>
      <c r="R1550" s="79" t="str">
        <f t="shared" si="159"/>
        <v/>
      </c>
    </row>
    <row r="1551" spans="1:18" x14ac:dyDescent="0.2">
      <c r="A1551" t="s">
        <v>1159</v>
      </c>
      <c r="B1551" t="s">
        <v>4284</v>
      </c>
      <c r="C1551" s="5" t="s">
        <v>82</v>
      </c>
      <c r="D1551" s="6"/>
      <c r="E1551">
        <v>1050</v>
      </c>
      <c r="F1551" s="5">
        <v>44647</v>
      </c>
      <c r="G1551" s="2">
        <v>77</v>
      </c>
      <c r="H1551" s="2" t="str">
        <f t="shared" si="154"/>
        <v>Anil KUMARmarathon</v>
      </c>
      <c r="I1551" s="2">
        <f t="shared" si="155"/>
        <v>1050</v>
      </c>
      <c r="J1551" s="136" cm="1">
        <f t="array" ref="J1551">MAX(IF($H$3:$H$4000=$H1551,$I$3:$I$4000))</f>
        <v>1050</v>
      </c>
      <c r="K1551" s="2" t="str">
        <v>IND</v>
      </c>
      <c r="L1551" t="str">
        <v>Sonu KUMAR</v>
      </c>
      <c r="M1551" s="94" t="str">
        <v>triple-jump</v>
      </c>
      <c r="N1551" s="94">
        <v>36181</v>
      </c>
      <c r="O1551" s="94" t="str">
        <f t="shared" si="156"/>
        <v>Sonu KUMARtriple-jump</v>
      </c>
      <c r="P1551" s="2">
        <f t="shared" si="157"/>
        <v>1048</v>
      </c>
      <c r="Q1551" s="79">
        <f t="shared" si="158"/>
        <v>57</v>
      </c>
      <c r="R1551" s="79" t="str">
        <f t="shared" si="159"/>
        <v/>
      </c>
    </row>
    <row r="1552" spans="1:18" x14ac:dyDescent="0.2">
      <c r="A1552" t="s">
        <v>1159</v>
      </c>
      <c r="B1552" t="s">
        <v>4166</v>
      </c>
      <c r="C1552" s="5" t="s">
        <v>82</v>
      </c>
      <c r="D1552" s="5"/>
      <c r="E1552">
        <v>1046</v>
      </c>
      <c r="F1552" s="5">
        <v>44647</v>
      </c>
      <c r="G1552" s="2">
        <v>82</v>
      </c>
      <c r="H1552" s="2" t="str">
        <f t="shared" si="154"/>
        <v>Ashish KUMARmarathon</v>
      </c>
      <c r="I1552" s="2">
        <f t="shared" si="155"/>
        <v>1046</v>
      </c>
      <c r="J1552" s="136" cm="1">
        <f t="array" ref="J1552">MAX(IF($H$3:$H$4000=$H1552,$I$3:$I$4000))</f>
        <v>1046</v>
      </c>
      <c r="K1552" s="2" t="str">
        <v>IND</v>
      </c>
      <c r="L1552" t="str">
        <v>C. SUNDAR</v>
      </c>
      <c r="M1552" s="94" t="str">
        <v>triple-jump</v>
      </c>
      <c r="N1552" s="94">
        <v>35445</v>
      </c>
      <c r="O1552" s="94" t="str">
        <f t="shared" si="156"/>
        <v>C. SUNDARtriple-jump</v>
      </c>
      <c r="P1552" s="2">
        <f t="shared" si="157"/>
        <v>1030</v>
      </c>
      <c r="Q1552" s="79">
        <f t="shared" si="158"/>
        <v>81</v>
      </c>
      <c r="R1552" s="79" t="str">
        <f t="shared" si="159"/>
        <v/>
      </c>
    </row>
    <row r="1553" spans="1:18" x14ac:dyDescent="0.2">
      <c r="A1553" t="s">
        <v>1159</v>
      </c>
      <c r="B1553" t="s">
        <v>3253</v>
      </c>
      <c r="C1553" s="5" t="s">
        <v>82</v>
      </c>
      <c r="D1553" s="5">
        <v>33645</v>
      </c>
      <c r="E1553">
        <v>1045</v>
      </c>
      <c r="F1553" s="5">
        <v>44647</v>
      </c>
      <c r="G1553" s="2">
        <v>83</v>
      </c>
      <c r="H1553" s="2" t="str">
        <f t="shared" si="154"/>
        <v>Appachangada BELLIAPPAmarathon</v>
      </c>
      <c r="I1553" s="2">
        <f t="shared" si="155"/>
        <v>1045</v>
      </c>
      <c r="J1553" s="136" cm="1">
        <f t="array" ref="J1553">MAX(IF($H$3:$H$4000=$H1553,$I$3:$I$4000))</f>
        <v>1045</v>
      </c>
      <c r="K1553" s="2" t="str">
        <v>IND</v>
      </c>
      <c r="L1553" t="str">
        <v>Gurmeet SINGH</v>
      </c>
      <c r="M1553" s="94" t="str">
        <v>hammer-throw</v>
      </c>
      <c r="N1553" s="94">
        <v>34408</v>
      </c>
      <c r="O1553" s="94" t="str">
        <f t="shared" si="156"/>
        <v>Gurmeet SINGHhammer-throw</v>
      </c>
      <c r="P1553" s="2">
        <f t="shared" si="157"/>
        <v>1047</v>
      </c>
      <c r="Q1553" s="79">
        <f t="shared" si="158"/>
        <v>14</v>
      </c>
      <c r="R1553" s="79" t="str">
        <f t="shared" si="159"/>
        <v/>
      </c>
    </row>
    <row r="1554" spans="1:18" x14ac:dyDescent="0.2">
      <c r="A1554" t="s">
        <v>1159</v>
      </c>
      <c r="B1554" t="s">
        <v>5361</v>
      </c>
      <c r="C1554" t="s">
        <v>82</v>
      </c>
      <c r="D1554" s="5">
        <v>33505</v>
      </c>
      <c r="E1554">
        <v>1028</v>
      </c>
      <c r="F1554" s="5">
        <v>44647</v>
      </c>
      <c r="G1554" s="2">
        <v>92</v>
      </c>
      <c r="H1554" s="2" t="str">
        <f t="shared" si="154"/>
        <v>Kalidas HIRAVEmarathon</v>
      </c>
      <c r="I1554" s="2">
        <f t="shared" si="155"/>
        <v>1028</v>
      </c>
      <c r="J1554" s="136" cm="1">
        <f t="array" ref="J1554">MAX(IF($H$3:$H$4000=$H1554,$I$3:$I$4000))</f>
        <v>1028</v>
      </c>
      <c r="K1554" s="2" t="str">
        <v>IND</v>
      </c>
      <c r="L1554" t="str">
        <v>Jaswinder SINGH</v>
      </c>
      <c r="M1554" s="94" t="str">
        <v>hammer-throw</v>
      </c>
      <c r="N1554" s="94">
        <v>34619</v>
      </c>
      <c r="O1554" s="94" t="str">
        <f t="shared" si="156"/>
        <v>Jaswinder SINGHhammer-throw</v>
      </c>
      <c r="P1554" s="2">
        <f t="shared" si="157"/>
        <v>943</v>
      </c>
      <c r="Q1554" s="79">
        <f t="shared" si="158"/>
        <v>50</v>
      </c>
      <c r="R1554" s="79" t="str">
        <f t="shared" si="159"/>
        <v/>
      </c>
    </row>
    <row r="1555" spans="1:18" x14ac:dyDescent="0.2">
      <c r="A1555" t="s">
        <v>1159</v>
      </c>
      <c r="B1555" t="s">
        <v>5365</v>
      </c>
      <c r="C1555" s="5" t="s">
        <v>82</v>
      </c>
      <c r="D1555" s="5">
        <v>33613</v>
      </c>
      <c r="E1555">
        <v>1006</v>
      </c>
      <c r="F1555" s="5">
        <v>44647</v>
      </c>
      <c r="G1555" s="2">
        <v>99</v>
      </c>
      <c r="H1555" s="2" t="str">
        <f t="shared" si="154"/>
        <v>Sher SINGHmarathon</v>
      </c>
      <c r="I1555" s="2">
        <f t="shared" si="155"/>
        <v>1006</v>
      </c>
      <c r="J1555" s="136" cm="1">
        <f t="array" ref="J1555">MAX(IF($H$3:$H$4000=$H1555,$I$3:$I$4000))</f>
        <v>1006</v>
      </c>
      <c r="K1555" s="2" t="str">
        <v>IND</v>
      </c>
      <c r="L1555" t="str">
        <v>Taranveer SINGH</v>
      </c>
      <c r="M1555" s="94" t="str">
        <v>hammer-throw</v>
      </c>
      <c r="N1555" s="94">
        <v>35339</v>
      </c>
      <c r="O1555" s="94" t="str">
        <f t="shared" si="156"/>
        <v>Taranveer SINGHhammer-throw</v>
      </c>
      <c r="P1555" s="2">
        <f t="shared" si="157"/>
        <v>935</v>
      </c>
      <c r="Q1555" s="79">
        <f t="shared" si="158"/>
        <v>54</v>
      </c>
      <c r="R1555" s="79" t="str">
        <f t="shared" si="159"/>
        <v/>
      </c>
    </row>
    <row r="1556" spans="1:18" x14ac:dyDescent="0.2">
      <c r="A1556" t="s">
        <v>1159</v>
      </c>
      <c r="B1556" t="s">
        <v>4787</v>
      </c>
      <c r="C1556" s="5" t="s">
        <v>26</v>
      </c>
      <c r="D1556" s="5">
        <v>36247</v>
      </c>
      <c r="E1556">
        <v>1105</v>
      </c>
      <c r="F1556" s="5">
        <v>44643</v>
      </c>
      <c r="G1556" s="2">
        <v>18</v>
      </c>
      <c r="H1556" s="2" t="str">
        <f t="shared" si="154"/>
        <v>Rajesh RAMESH400m</v>
      </c>
      <c r="I1556" s="2">
        <f t="shared" si="155"/>
        <v>1105</v>
      </c>
      <c r="J1556" s="136" cm="1">
        <f t="array" ref="J1556">MAX(IF($H$3:$H$4000=$H1556,$I$3:$I$4000))</f>
        <v>1105</v>
      </c>
      <c r="K1556" s="2" t="str">
        <v>IND</v>
      </c>
      <c r="L1556" t="str">
        <v>Pradeep KUMAR</v>
      </c>
      <c r="M1556" s="94" t="str">
        <v>hammer-throw</v>
      </c>
      <c r="N1556" s="94">
        <v>36144</v>
      </c>
      <c r="O1556" s="94" t="str">
        <f t="shared" si="156"/>
        <v>Pradeep KUMARhammer-throw</v>
      </c>
      <c r="P1556" s="2">
        <f t="shared" si="157"/>
        <v>930</v>
      </c>
      <c r="Q1556" s="79">
        <f t="shared" si="158"/>
        <v>55</v>
      </c>
      <c r="R1556" s="79" t="str">
        <f t="shared" si="159"/>
        <v/>
      </c>
    </row>
    <row r="1557" spans="1:18" x14ac:dyDescent="0.2">
      <c r="A1557" t="s">
        <v>1159</v>
      </c>
      <c r="B1557" t="s">
        <v>5079</v>
      </c>
      <c r="C1557" s="5" t="s">
        <v>26</v>
      </c>
      <c r="D1557" s="5">
        <v>35947</v>
      </c>
      <c r="E1557">
        <v>1092</v>
      </c>
      <c r="F1557" s="5">
        <v>44643</v>
      </c>
      <c r="G1557" s="2">
        <v>29</v>
      </c>
      <c r="H1557" s="2" t="str">
        <f t="shared" si="154"/>
        <v>Muhammed Ajmal VARIYATHODI400m</v>
      </c>
      <c r="I1557" s="2">
        <f t="shared" si="155"/>
        <v>1092</v>
      </c>
      <c r="J1557" s="136" cm="1">
        <f t="array" ref="J1557">MAX(IF($H$3:$H$4000=$H1557,$I$3:$I$4000))</f>
        <v>1092</v>
      </c>
      <c r="K1557" s="2" t="str">
        <v>IND</v>
      </c>
      <c r="L1557" t="str">
        <v>Meraj ALI</v>
      </c>
      <c r="M1557" s="94" t="str">
        <v>hammer-throw</v>
      </c>
      <c r="N1557" s="94">
        <v>36310</v>
      </c>
      <c r="O1557" s="94" t="str">
        <f t="shared" si="156"/>
        <v>Meraj ALIhammer-throw</v>
      </c>
      <c r="P1557" s="2">
        <f t="shared" si="157"/>
        <v>918</v>
      </c>
      <c r="Q1557" s="79">
        <f t="shared" si="158"/>
        <v>62</v>
      </c>
      <c r="R1557" s="79" t="str">
        <f t="shared" si="159"/>
        <v/>
      </c>
    </row>
    <row r="1558" spans="1:18" x14ac:dyDescent="0.2">
      <c r="A1558" t="s">
        <v>1159</v>
      </c>
      <c r="B1558" t="s">
        <v>5093</v>
      </c>
      <c r="C1558" s="5" t="s">
        <v>26</v>
      </c>
      <c r="D1558" s="5">
        <v>34384</v>
      </c>
      <c r="E1558">
        <v>1042</v>
      </c>
      <c r="F1558" s="5">
        <v>44643</v>
      </c>
      <c r="G1558" s="2">
        <v>91</v>
      </c>
      <c r="H1558" s="2" t="str">
        <f t="shared" si="154"/>
        <v>Angrej SINGH400m</v>
      </c>
      <c r="I1558" s="2">
        <f t="shared" si="155"/>
        <v>1042</v>
      </c>
      <c r="J1558" s="136" cm="1">
        <f t="array" ref="J1558">MAX(IF($H$3:$H$4000=$H1558,$I$3:$I$4000))</f>
        <v>1042</v>
      </c>
      <c r="K1558" s="2" t="str">
        <v>IND</v>
      </c>
      <c r="L1558" t="str">
        <v>Prakash SINGH</v>
      </c>
      <c r="M1558" s="94" t="str">
        <v>hammer-throw</v>
      </c>
      <c r="N1558" s="94">
        <v>35187</v>
      </c>
      <c r="O1558" s="94" t="str">
        <f t="shared" si="156"/>
        <v>Prakash SINGHhammer-throw</v>
      </c>
      <c r="P1558" s="2">
        <f t="shared" si="157"/>
        <v>908</v>
      </c>
      <c r="Q1558" s="79">
        <f t="shared" si="158"/>
        <v>70</v>
      </c>
      <c r="R1558" s="79" t="str">
        <f t="shared" si="159"/>
        <v/>
      </c>
    </row>
    <row r="1559" spans="1:18" x14ac:dyDescent="0.2">
      <c r="A1559" t="s">
        <v>1159</v>
      </c>
      <c r="B1559" t="s">
        <v>3555</v>
      </c>
      <c r="C1559" s="5" t="s">
        <v>34</v>
      </c>
      <c r="D1559" s="5">
        <v>34590</v>
      </c>
      <c r="E1559">
        <v>1184</v>
      </c>
      <c r="F1559" s="5">
        <v>44643</v>
      </c>
      <c r="G1559" s="2">
        <v>1</v>
      </c>
      <c r="H1559" s="2" t="str">
        <f t="shared" si="154"/>
        <v>Avinash Mukund SABLE3000msc</v>
      </c>
      <c r="I1559" s="2">
        <f t="shared" si="155"/>
        <v>1184</v>
      </c>
      <c r="J1559" s="136" cm="1">
        <f t="array" ref="J1559">MAX(IF($H$3:$H$4000=$H1559,$I$3:$I$4000))</f>
        <v>1184</v>
      </c>
      <c r="K1559" s="2" t="str">
        <v>IND</v>
      </c>
      <c r="L1559" t="str">
        <v>N. SHANKAR</v>
      </c>
      <c r="M1559" s="94" t="str">
        <v>hammer-throw</v>
      </c>
      <c r="N1559" s="94">
        <v>33430</v>
      </c>
      <c r="O1559" s="94" t="str">
        <f t="shared" si="156"/>
        <v>N. SHANKARhammer-throw</v>
      </c>
      <c r="P1559" s="2">
        <f t="shared" si="157"/>
        <v>869</v>
      </c>
      <c r="Q1559" s="79">
        <f t="shared" si="158"/>
        <v>87</v>
      </c>
      <c r="R1559" s="79" t="str">
        <f t="shared" si="159"/>
        <v/>
      </c>
    </row>
    <row r="1560" spans="1:18" x14ac:dyDescent="0.2">
      <c r="A1560" t="s">
        <v>1159</v>
      </c>
      <c r="B1560" t="s">
        <v>3600</v>
      </c>
      <c r="C1560" s="5" t="s">
        <v>34</v>
      </c>
      <c r="D1560" s="5">
        <v>36800</v>
      </c>
      <c r="E1560">
        <v>1022</v>
      </c>
      <c r="F1560" s="5">
        <v>44643</v>
      </c>
      <c r="G1560" s="2">
        <v>32</v>
      </c>
      <c r="H1560" s="2" t="str">
        <f t="shared" si="154"/>
        <v>Atul POONIA3000msc</v>
      </c>
      <c r="I1560" s="2">
        <f t="shared" si="155"/>
        <v>1022</v>
      </c>
      <c r="J1560" s="136" cm="1">
        <f t="array" ref="J1560">MAX(IF($H$3:$H$4000=$H1560,$I$3:$I$4000))</f>
        <v>1039</v>
      </c>
      <c r="K1560" s="2" t="str">
        <v>IND</v>
      </c>
      <c r="L1560" t="str">
        <v>K. SATHISH</v>
      </c>
      <c r="M1560" s="94" t="str">
        <v>400mh</v>
      </c>
      <c r="N1560" s="94">
        <v>34578</v>
      </c>
      <c r="O1560" s="94" t="str">
        <f t="shared" si="156"/>
        <v>K. SATHISH400mh</v>
      </c>
      <c r="P1560" s="2">
        <f t="shared" si="157"/>
        <v>1052</v>
      </c>
      <c r="Q1560" s="79">
        <f t="shared" si="158"/>
        <v>86</v>
      </c>
      <c r="R1560" s="79" t="str">
        <f t="shared" si="159"/>
        <v/>
      </c>
    </row>
    <row r="1561" spans="1:18" x14ac:dyDescent="0.2">
      <c r="A1561" t="s">
        <v>1159</v>
      </c>
      <c r="B1561" t="s">
        <v>5152</v>
      </c>
      <c r="C1561" s="5" t="s">
        <v>34</v>
      </c>
      <c r="D1561" s="5"/>
      <c r="E1561">
        <v>939</v>
      </c>
      <c r="F1561" s="5">
        <v>44643</v>
      </c>
      <c r="G1561" s="2">
        <v>70</v>
      </c>
      <c r="H1561" s="2" t="str">
        <f t="shared" si="154"/>
        <v>. RAMPAL3000msc</v>
      </c>
      <c r="I1561" s="2">
        <f t="shared" si="155"/>
        <v>939</v>
      </c>
      <c r="J1561" s="136" cm="1">
        <f t="array" ref="J1561">MAX(IF($H$3:$H$4000=$H1561,$I$3:$I$4000))</f>
        <v>939</v>
      </c>
      <c r="K1561" s="2" t="str">
        <v>IND</v>
      </c>
      <c r="L1561" t="str">
        <v>. LAKSHAY</v>
      </c>
      <c r="M1561" s="94" t="str">
        <v>pole-vault</v>
      </c>
      <c r="N1561" s="94">
        <v>37181</v>
      </c>
      <c r="O1561" s="94" t="str">
        <f t="shared" si="156"/>
        <v>. LAKSHAYpole-vault</v>
      </c>
      <c r="P1561" s="2">
        <f t="shared" si="157"/>
        <v>1007</v>
      </c>
      <c r="Q1561" s="79">
        <f t="shared" si="158"/>
        <v>34</v>
      </c>
      <c r="R1561" s="79" t="str">
        <f t="shared" si="159"/>
        <v/>
      </c>
    </row>
    <row r="1562" spans="1:18" x14ac:dyDescent="0.2">
      <c r="A1562" t="s">
        <v>1159</v>
      </c>
      <c r="B1562" t="s">
        <v>3848</v>
      </c>
      <c r="C1562" t="s">
        <v>33</v>
      </c>
      <c r="D1562" s="5">
        <v>35796</v>
      </c>
      <c r="E1562">
        <v>1122</v>
      </c>
      <c r="F1562" s="5">
        <v>44643</v>
      </c>
      <c r="G1562" s="2">
        <v>10</v>
      </c>
      <c r="H1562" s="2" t="str">
        <f t="shared" si="154"/>
        <v>Santhosh Kumar TAMILARASAN400mh</v>
      </c>
      <c r="I1562" s="2">
        <f t="shared" si="155"/>
        <v>1122</v>
      </c>
      <c r="J1562" s="136" cm="1">
        <f t="array" ref="J1562">MAX(IF($H$3:$H$4000=$H1562,$I$3:$I$4000))</f>
        <v>1122</v>
      </c>
      <c r="K1562" s="2" t="str">
        <v>IND</v>
      </c>
      <c r="L1562" t="str">
        <v>Anas BABU</v>
      </c>
      <c r="M1562" s="94" t="str">
        <v>pole-vault</v>
      </c>
      <c r="N1562" s="94">
        <v>34981</v>
      </c>
      <c r="O1562" s="94" t="str">
        <f t="shared" si="156"/>
        <v>Anas BABUpole-vault</v>
      </c>
      <c r="P1562" s="2">
        <f t="shared" si="157"/>
        <v>967</v>
      </c>
      <c r="Q1562" s="79">
        <f t="shared" si="158"/>
        <v>55</v>
      </c>
      <c r="R1562" s="79" t="str">
        <f t="shared" si="159"/>
        <v/>
      </c>
    </row>
    <row r="1563" spans="1:18" x14ac:dyDescent="0.2">
      <c r="A1563" t="s">
        <v>1159</v>
      </c>
      <c r="B1563" t="s">
        <v>3830</v>
      </c>
      <c r="C1563" t="s">
        <v>33</v>
      </c>
      <c r="D1563" s="5">
        <v>35224</v>
      </c>
      <c r="E1563">
        <v>1110</v>
      </c>
      <c r="F1563" s="5">
        <v>44643</v>
      </c>
      <c r="G1563" s="2">
        <v>14</v>
      </c>
      <c r="H1563" s="2" t="str">
        <f t="shared" si="154"/>
        <v>Jabir MADARI PALLIYALIL400mh</v>
      </c>
      <c r="I1563" s="2">
        <f t="shared" si="155"/>
        <v>1110</v>
      </c>
      <c r="J1563" s="136" cm="1">
        <f t="array" ref="J1563">MAX(IF($H$3:$H$4000=$H1563,$I$3:$I$4000))</f>
        <v>1141</v>
      </c>
      <c r="K1563" s="2" t="str">
        <v>IND</v>
      </c>
      <c r="L1563" t="str">
        <v>R.Madhan KUMAR</v>
      </c>
      <c r="M1563" s="94" t="str">
        <v>pole-vault</v>
      </c>
      <c r="N1563" s="94">
        <v>34581</v>
      </c>
      <c r="O1563" s="94" t="str">
        <f t="shared" si="156"/>
        <v>R.Madhan KUMARpole-vault</v>
      </c>
      <c r="P1563" s="2">
        <f t="shared" si="157"/>
        <v>940</v>
      </c>
      <c r="Q1563" s="79">
        <f t="shared" si="158"/>
        <v>72</v>
      </c>
      <c r="R1563" s="79" t="str">
        <f t="shared" si="159"/>
        <v/>
      </c>
    </row>
    <row r="1564" spans="1:18" x14ac:dyDescent="0.2">
      <c r="A1564" t="s">
        <v>1159</v>
      </c>
      <c r="B1564" t="s">
        <v>3855</v>
      </c>
      <c r="C1564" s="5" t="s">
        <v>33</v>
      </c>
      <c r="D1564" s="5">
        <v>36805</v>
      </c>
      <c r="E1564">
        <v>1063</v>
      </c>
      <c r="F1564" s="5">
        <v>44643</v>
      </c>
      <c r="G1564" s="2">
        <v>27</v>
      </c>
      <c r="H1564" s="2" t="str">
        <f t="shared" si="154"/>
        <v>Uttekar DHAVAL400mh</v>
      </c>
      <c r="I1564" s="2">
        <f t="shared" si="155"/>
        <v>1063</v>
      </c>
      <c r="J1564" s="136" cm="1">
        <f t="array" ref="J1564">MAX(IF($H$3:$H$4000=$H1564,$I$3:$I$4000))</f>
        <v>1078</v>
      </c>
      <c r="K1564" s="2" t="str">
        <v>IND</v>
      </c>
      <c r="L1564" t="str">
        <v>. SUNIL</v>
      </c>
      <c r="M1564" s="94" t="str">
        <v>pole-vault</v>
      </c>
      <c r="N1564" s="94">
        <v>37564</v>
      </c>
      <c r="O1564" s="94" t="str">
        <f t="shared" si="156"/>
        <v>. SUNILpole-vault</v>
      </c>
      <c r="P1564" s="2">
        <f t="shared" si="157"/>
        <v>886</v>
      </c>
      <c r="Q1564" s="79">
        <f t="shared" si="158"/>
        <v>114</v>
      </c>
      <c r="R1564" s="79" t="str">
        <f t="shared" si="159"/>
        <v/>
      </c>
    </row>
    <row r="1565" spans="1:18" x14ac:dyDescent="0.2">
      <c r="A1565" t="s">
        <v>1159</v>
      </c>
      <c r="B1565" t="s">
        <v>2967</v>
      </c>
      <c r="C1565" s="5" t="s">
        <v>33</v>
      </c>
      <c r="D1565" s="5">
        <v>35384</v>
      </c>
      <c r="E1565">
        <v>1026</v>
      </c>
      <c r="F1565" s="5">
        <v>44643</v>
      </c>
      <c r="G1565" s="2">
        <v>41</v>
      </c>
      <c r="H1565" s="2" t="str">
        <f t="shared" si="154"/>
        <v>P. Pravin KUMAR400mh</v>
      </c>
      <c r="I1565" s="2">
        <f t="shared" si="155"/>
        <v>1026</v>
      </c>
      <c r="J1565" s="136" cm="1">
        <f t="array" ref="J1565">MAX(IF($H$3:$H$4000=$H1565,$I$3:$I$4000))</f>
        <v>1026</v>
      </c>
      <c r="K1565" s="2" t="str">
        <v>IND</v>
      </c>
      <c r="L1565" t="str">
        <v>Parveen KUMAR</v>
      </c>
      <c r="M1565" s="94" t="str">
        <v>pole-vault</v>
      </c>
      <c r="N1565" s="94">
        <v>33887</v>
      </c>
      <c r="O1565" s="94" t="str">
        <f t="shared" si="156"/>
        <v>Parveen KUMARpole-vault</v>
      </c>
      <c r="P1565" s="2">
        <f t="shared" si="157"/>
        <v>886</v>
      </c>
      <c r="Q1565" s="79">
        <f t="shared" si="158"/>
        <v>114</v>
      </c>
      <c r="R1565" s="79" t="str">
        <f t="shared" si="159"/>
        <v/>
      </c>
    </row>
    <row r="1566" spans="1:18" x14ac:dyDescent="0.2">
      <c r="A1566" t="s">
        <v>1159</v>
      </c>
      <c r="B1566" t="s">
        <v>3958</v>
      </c>
      <c r="C1566" s="5" t="s">
        <v>38</v>
      </c>
      <c r="D1566" s="5">
        <v>35376</v>
      </c>
      <c r="E1566">
        <v>1159</v>
      </c>
      <c r="F1566" s="5">
        <v>44643</v>
      </c>
      <c r="G1566" s="2">
        <v>1</v>
      </c>
      <c r="H1566" s="2" t="str">
        <f t="shared" si="154"/>
        <v>Eldhose PAULtriple-jump</v>
      </c>
      <c r="I1566" s="2">
        <f t="shared" si="155"/>
        <v>1159</v>
      </c>
      <c r="J1566" s="136" cm="1">
        <f t="array" ref="J1566">MAX(IF($H$3:$H$4000=$H1566,$I$3:$I$4000))</f>
        <v>1159</v>
      </c>
      <c r="K1566" s="2" t="str">
        <v>IND</v>
      </c>
      <c r="L1566" t="str">
        <v>. VAZEER</v>
      </c>
      <c r="M1566" s="94" t="str">
        <v>discus-throw</v>
      </c>
      <c r="N1566" s="94">
        <v>35630</v>
      </c>
      <c r="O1566" s="94" t="str">
        <f t="shared" si="156"/>
        <v>. VAZEERdiscus-throw</v>
      </c>
      <c r="P1566" s="2">
        <f t="shared" si="157"/>
        <v>994</v>
      </c>
      <c r="Q1566" s="79">
        <f t="shared" si="158"/>
        <v>44</v>
      </c>
      <c r="R1566" s="79" t="str">
        <f t="shared" si="159"/>
        <v/>
      </c>
    </row>
    <row r="1567" spans="1:18" x14ac:dyDescent="0.2">
      <c r="A1567" t="s">
        <v>1159</v>
      </c>
      <c r="B1567" t="s">
        <v>5244</v>
      </c>
      <c r="C1567" s="5" t="s">
        <v>38</v>
      </c>
      <c r="D1567" s="5">
        <v>35081</v>
      </c>
      <c r="E1567">
        <v>1136</v>
      </c>
      <c r="F1567" s="5">
        <v>44643</v>
      </c>
      <c r="G1567" s="2">
        <v>2</v>
      </c>
      <c r="H1567" s="2" t="str">
        <f t="shared" si="154"/>
        <v>Abdulla Aboobacker NARANGOLINTEVIDAtriple-jump</v>
      </c>
      <c r="I1567" s="2">
        <f t="shared" si="155"/>
        <v>1136</v>
      </c>
      <c r="J1567" s="136" cm="1">
        <f t="array" ref="J1567">MAX(IF($H$3:$H$4000=$H1567,$I$3:$I$4000))</f>
        <v>1150</v>
      </c>
      <c r="K1567" s="2" t="str">
        <v>IND</v>
      </c>
      <c r="L1567" t="str">
        <v>Raj DHARAM</v>
      </c>
      <c r="M1567" s="94" t="str">
        <v>discus-throw</v>
      </c>
      <c r="N1567" s="94">
        <v>33264</v>
      </c>
      <c r="O1567" s="94" t="str">
        <f t="shared" si="156"/>
        <v>Raj DHARAMdiscus-throw</v>
      </c>
      <c r="P1567" s="2">
        <f t="shared" si="157"/>
        <v>982</v>
      </c>
      <c r="Q1567" s="79">
        <f t="shared" si="158"/>
        <v>48</v>
      </c>
      <c r="R1567" s="79" t="str">
        <f t="shared" si="159"/>
        <v/>
      </c>
    </row>
    <row r="1568" spans="1:18" x14ac:dyDescent="0.2">
      <c r="A1568" t="s">
        <v>1159</v>
      </c>
      <c r="B1568" t="s">
        <v>5245</v>
      </c>
      <c r="C1568" s="5" t="s">
        <v>38</v>
      </c>
      <c r="D1568" s="5">
        <v>36556</v>
      </c>
      <c r="E1568">
        <v>1068</v>
      </c>
      <c r="F1568" s="5">
        <v>44643</v>
      </c>
      <c r="G1568" s="2">
        <v>10</v>
      </c>
      <c r="H1568" s="2" t="str">
        <f t="shared" si="154"/>
        <v>Gailey Venister DEVASAHAYAMtriple-jump</v>
      </c>
      <c r="I1568" s="2">
        <f t="shared" si="155"/>
        <v>1068</v>
      </c>
      <c r="J1568" s="136" cm="1">
        <f t="array" ref="J1568">MAX(IF($H$3:$H$4000=$H1568,$I$3:$I$4000))</f>
        <v>1080</v>
      </c>
      <c r="K1568" s="2" t="str">
        <v>IND</v>
      </c>
      <c r="L1568" t="str">
        <v>Shiv KUMAR</v>
      </c>
      <c r="M1568" s="94" t="str">
        <v>hammer-throw</v>
      </c>
      <c r="N1568" s="94">
        <v>31609</v>
      </c>
      <c r="O1568" s="94" t="str">
        <f t="shared" si="156"/>
        <v>Shiv KUMARhammer-throw</v>
      </c>
      <c r="P1568" s="2">
        <f t="shared" si="157"/>
        <v>862</v>
      </c>
      <c r="Q1568" s="79">
        <f t="shared" si="158"/>
        <v>93</v>
      </c>
      <c r="R1568" s="79" t="str">
        <f t="shared" si="159"/>
        <v/>
      </c>
    </row>
    <row r="1569" spans="1:18" x14ac:dyDescent="0.2">
      <c r="A1569" t="s">
        <v>1159</v>
      </c>
      <c r="B1569" t="s">
        <v>3994</v>
      </c>
      <c r="C1569" t="s">
        <v>38</v>
      </c>
      <c r="D1569" s="5">
        <v>34417</v>
      </c>
      <c r="E1569">
        <v>1068</v>
      </c>
      <c r="F1569" s="5">
        <v>44643</v>
      </c>
      <c r="G1569" s="2">
        <v>10</v>
      </c>
      <c r="H1569" s="2" t="str">
        <f t="shared" si="154"/>
        <v>Mohammed Salahuddin SHARFUDEEN NIZAMUDDINtriple-jump</v>
      </c>
      <c r="I1569" s="2">
        <f t="shared" si="155"/>
        <v>1068</v>
      </c>
      <c r="J1569" s="136" cm="1">
        <f t="array" ref="J1569">MAX(IF($H$3:$H$4000=$H1569,$I$3:$I$4000))</f>
        <v>1068</v>
      </c>
      <c r="K1569" s="2" t="str">
        <v>IND</v>
      </c>
      <c r="L1569" t="str">
        <v>Amit GILL</v>
      </c>
      <c r="M1569" s="94" t="str">
        <v>hammer-throw</v>
      </c>
      <c r="N1569" s="94">
        <v>33266</v>
      </c>
      <c r="O1569" s="94" t="str">
        <f t="shared" si="156"/>
        <v>Amit GILLhammer-throw</v>
      </c>
      <c r="P1569" s="2">
        <f t="shared" si="157"/>
        <v>852</v>
      </c>
      <c r="Q1569" s="79">
        <f t="shared" si="158"/>
        <v>104</v>
      </c>
      <c r="R1569" s="79" t="str">
        <f t="shared" si="159"/>
        <v/>
      </c>
    </row>
    <row r="1570" spans="1:18" x14ac:dyDescent="0.2">
      <c r="A1570" t="s">
        <v>1159</v>
      </c>
      <c r="B1570" t="s">
        <v>3992</v>
      </c>
      <c r="C1570" s="5" t="s">
        <v>38</v>
      </c>
      <c r="D1570" s="5">
        <v>37068</v>
      </c>
      <c r="E1570">
        <v>1019</v>
      </c>
      <c r="F1570" s="5">
        <v>44643</v>
      </c>
      <c r="G1570" s="2">
        <v>25</v>
      </c>
      <c r="H1570" s="2" t="str">
        <f t="shared" si="154"/>
        <v>C.D.Akhil KUMARtriple-jump</v>
      </c>
      <c r="I1570" s="2">
        <f t="shared" si="155"/>
        <v>1019</v>
      </c>
      <c r="J1570" s="136" cm="1">
        <f t="array" ref="J1570">MAX(IF($H$3:$H$4000=$H1570,$I$3:$I$4000))</f>
        <v>1040</v>
      </c>
      <c r="K1570" s="2" t="str">
        <v>IND</v>
      </c>
      <c r="L1570" t="str">
        <v>Sachin YADAV</v>
      </c>
      <c r="M1570" s="94" t="str">
        <v>hammer-throw</v>
      </c>
      <c r="N1570" s="94">
        <v>37255</v>
      </c>
      <c r="O1570" s="94" t="str">
        <f t="shared" si="156"/>
        <v>Sachin YADAVhammer-throw</v>
      </c>
      <c r="P1570" s="2">
        <f t="shared" si="157"/>
        <v>850</v>
      </c>
      <c r="Q1570" s="79">
        <f t="shared" si="158"/>
        <v>108</v>
      </c>
      <c r="R1570" s="79" t="str">
        <f t="shared" si="159"/>
        <v/>
      </c>
    </row>
    <row r="1571" spans="1:18" x14ac:dyDescent="0.2">
      <c r="A1571" t="s">
        <v>1159</v>
      </c>
      <c r="B1571" t="s">
        <v>3980</v>
      </c>
      <c r="C1571" s="5" t="s">
        <v>38</v>
      </c>
      <c r="D1571" s="5">
        <v>33968</v>
      </c>
      <c r="E1571">
        <v>1019</v>
      </c>
      <c r="F1571" s="5">
        <v>44643</v>
      </c>
      <c r="G1571" s="2">
        <v>25</v>
      </c>
      <c r="H1571" s="2" t="str">
        <f t="shared" si="154"/>
        <v>Arpinder SINGHtriple-jump</v>
      </c>
      <c r="I1571" s="2">
        <f t="shared" si="155"/>
        <v>1019</v>
      </c>
      <c r="J1571" s="136" cm="1">
        <f t="array" ref="J1571">MAX(IF($H$3:$H$4000=$H1571,$I$3:$I$4000))</f>
        <v>1049</v>
      </c>
      <c r="K1571" s="2" t="str">
        <v>IND</v>
      </c>
      <c r="L1571" t="str">
        <v>Gurdev SINGH</v>
      </c>
      <c r="M1571" s="94" t="str">
        <v>hammer-throw</v>
      </c>
      <c r="N1571" s="94">
        <v>36989</v>
      </c>
      <c r="O1571" s="94" t="str">
        <f t="shared" si="156"/>
        <v>Gurdev SINGHhammer-throw</v>
      </c>
      <c r="P1571" s="2">
        <f t="shared" si="157"/>
        <v>848</v>
      </c>
      <c r="Q1571" s="79">
        <f t="shared" si="158"/>
        <v>110</v>
      </c>
      <c r="R1571" s="79" t="str">
        <f t="shared" si="159"/>
        <v/>
      </c>
    </row>
    <row r="1572" spans="1:18" x14ac:dyDescent="0.2">
      <c r="A1572" t="s">
        <v>1159</v>
      </c>
      <c r="B1572" t="s">
        <v>4021</v>
      </c>
      <c r="C1572" s="5" t="s">
        <v>38</v>
      </c>
      <c r="D1572" s="5">
        <v>36953</v>
      </c>
      <c r="E1572">
        <v>987</v>
      </c>
      <c r="F1572" s="5">
        <v>44643</v>
      </c>
      <c r="G1572" s="2">
        <v>39</v>
      </c>
      <c r="H1572" s="2" t="str">
        <f t="shared" si="154"/>
        <v>S. ROBINSONtriple-jump</v>
      </c>
      <c r="I1572" s="2">
        <f t="shared" si="155"/>
        <v>987</v>
      </c>
      <c r="J1572" s="136" cm="1">
        <f t="array" ref="J1572">MAX(IF($H$3:$H$4000=$H1572,$I$3:$I$4000))</f>
        <v>1007</v>
      </c>
      <c r="K1572" s="2" t="str">
        <v>IND</v>
      </c>
      <c r="L1572" t="str">
        <v>. RAJKUMAR</v>
      </c>
      <c r="M1572" s="94" t="str">
        <v>3000msc</v>
      </c>
      <c r="N1572" s="94">
        <v>36506</v>
      </c>
      <c r="O1572" s="94" t="str">
        <f t="shared" si="156"/>
        <v>. RAJKUMAR3000msc</v>
      </c>
      <c r="P1572" s="2">
        <f t="shared" si="157"/>
        <v>1036</v>
      </c>
      <c r="Q1572" s="79">
        <f t="shared" si="158"/>
        <v>77</v>
      </c>
      <c r="R1572" s="79" t="str">
        <f t="shared" si="159"/>
        <v/>
      </c>
    </row>
    <row r="1573" spans="1:18" x14ac:dyDescent="0.2">
      <c r="A1573" t="s">
        <v>1159</v>
      </c>
      <c r="B1573" t="s">
        <v>5251</v>
      </c>
      <c r="C1573" s="5" t="s">
        <v>38</v>
      </c>
      <c r="D1573" s="5">
        <v>36424</v>
      </c>
      <c r="E1573">
        <v>948</v>
      </c>
      <c r="F1573" s="5">
        <v>44643</v>
      </c>
      <c r="G1573" s="2">
        <v>59</v>
      </c>
      <c r="H1573" s="2" t="str">
        <f t="shared" si="154"/>
        <v>CR AUSHALtriple-jump</v>
      </c>
      <c r="I1573" s="2">
        <f t="shared" si="155"/>
        <v>948</v>
      </c>
      <c r="J1573" s="136" cm="1">
        <f t="array" ref="J1573">MAX(IF($H$3:$H$4000=$H1573,$I$3:$I$4000))</f>
        <v>948</v>
      </c>
      <c r="K1573" s="2" t="str">
        <v>IND</v>
      </c>
      <c r="L1573" t="str">
        <v>Sidharth YADAV</v>
      </c>
      <c r="M1573" s="94" t="str">
        <v>high-jump</v>
      </c>
      <c r="N1573" s="94">
        <v>34303</v>
      </c>
      <c r="O1573" s="94" t="str">
        <f t="shared" si="156"/>
        <v>Sidharth YADAVhigh-jump</v>
      </c>
      <c r="P1573" s="2">
        <f t="shared" si="157"/>
        <v>1002</v>
      </c>
      <c r="Q1573" s="79">
        <f t="shared" si="158"/>
        <v>87</v>
      </c>
      <c r="R1573" s="79" t="str">
        <f t="shared" si="159"/>
        <v/>
      </c>
    </row>
    <row r="1574" spans="1:18" x14ac:dyDescent="0.2">
      <c r="A1574" t="s">
        <v>1159</v>
      </c>
      <c r="B1574" t="s">
        <v>5298</v>
      </c>
      <c r="C1574" s="6" t="s">
        <v>40</v>
      </c>
      <c r="D1574" s="5">
        <v>35380</v>
      </c>
      <c r="E1574">
        <v>862</v>
      </c>
      <c r="F1574" s="5">
        <v>44643</v>
      </c>
      <c r="G1574" s="2">
        <v>83</v>
      </c>
      <c r="H1574" s="2" t="str">
        <f t="shared" si="154"/>
        <v>Sachin SUHAGdiscus-throw</v>
      </c>
      <c r="I1574" s="2">
        <f t="shared" si="155"/>
        <v>862</v>
      </c>
      <c r="J1574" s="136" cm="1">
        <f t="array" ref="J1574">MAX(IF($H$3:$H$4000=$H1574,$I$3:$I$4000))</f>
        <v>862</v>
      </c>
      <c r="K1574" s="2" t="str">
        <v>IND</v>
      </c>
      <c r="L1574" t="str">
        <v>VIKAS CHIKARA</v>
      </c>
      <c r="M1574" s="94" t="str">
        <v>shot-put</v>
      </c>
      <c r="N1574" s="94">
        <v>34145</v>
      </c>
      <c r="O1574" s="94" t="str">
        <f t="shared" si="156"/>
        <v>VIKAS CHIKARAshot-put</v>
      </c>
      <c r="P1574" s="2">
        <f t="shared" si="157"/>
        <v>1001</v>
      </c>
      <c r="Q1574" s="79">
        <f t="shared" si="158"/>
        <v>40</v>
      </c>
      <c r="R1574" s="79" t="str">
        <f t="shared" si="159"/>
        <v/>
      </c>
    </row>
    <row r="1575" spans="1:18" x14ac:dyDescent="0.2">
      <c r="A1575" t="s">
        <v>1159</v>
      </c>
      <c r="B1575" t="s">
        <v>3367</v>
      </c>
      <c r="C1575" s="5" t="s">
        <v>25</v>
      </c>
      <c r="D1575" s="5">
        <v>35910</v>
      </c>
      <c r="E1575">
        <v>1077</v>
      </c>
      <c r="F1575" s="5">
        <v>44633</v>
      </c>
      <c r="G1575" s="2">
        <v>36</v>
      </c>
      <c r="H1575" s="2" t="str">
        <f t="shared" si="154"/>
        <v>Amlan BORGOHAIN200m</v>
      </c>
      <c r="I1575" s="2">
        <f t="shared" si="155"/>
        <v>1077</v>
      </c>
      <c r="J1575" s="136" cm="1">
        <f t="array" ref="J1575">MAX(IF($H$3:$H$4000=$H1575,$I$3:$I$4000))</f>
        <v>1105</v>
      </c>
      <c r="K1575" s="2" t="str">
        <v>IND</v>
      </c>
      <c r="L1575" t="str">
        <v>Newton KATOKI</v>
      </c>
      <c r="M1575" s="94" t="str">
        <v>javelin-throw</v>
      </c>
      <c r="N1575" s="94">
        <v>33055</v>
      </c>
      <c r="O1575" s="94" t="str">
        <f t="shared" si="156"/>
        <v>Newton KATOKIjavelin-throw</v>
      </c>
      <c r="P1575" s="2">
        <f t="shared" si="157"/>
        <v>997</v>
      </c>
      <c r="Q1575" s="79">
        <f t="shared" si="158"/>
        <v>62</v>
      </c>
      <c r="R1575" s="79" t="str">
        <f t="shared" si="159"/>
        <v/>
      </c>
    </row>
    <row r="1576" spans="1:18" x14ac:dyDescent="0.2">
      <c r="A1576" t="s">
        <v>1159</v>
      </c>
      <c r="B1576" t="s">
        <v>3396</v>
      </c>
      <c r="C1576" t="s">
        <v>26</v>
      </c>
      <c r="D1576" s="5">
        <v>35917</v>
      </c>
      <c r="E1576">
        <v>1113</v>
      </c>
      <c r="F1576" s="5">
        <v>44633</v>
      </c>
      <c r="G1576" s="2">
        <v>14</v>
      </c>
      <c r="H1576" s="2" t="str">
        <f t="shared" si="154"/>
        <v>Amoj JACOB400m</v>
      </c>
      <c r="I1576" s="2">
        <f t="shared" si="155"/>
        <v>1113</v>
      </c>
      <c r="J1576" s="136" cm="1">
        <f t="array" ref="J1576">MAX(IF($H$3:$H$4000=$H1576,$I$3:$I$4000))</f>
        <v>1133</v>
      </c>
      <c r="K1576" s="2" t="str">
        <v>IND</v>
      </c>
      <c r="L1576" t="str">
        <v>. JAIDEEP</v>
      </c>
      <c r="M1576" s="94" t="str">
        <v>javelin-throw</v>
      </c>
      <c r="N1576" s="94">
        <v>35136</v>
      </c>
      <c r="O1576" s="94" t="str">
        <f t="shared" si="156"/>
        <v>. JAIDEEPjavelin-throw</v>
      </c>
      <c r="P1576" s="2">
        <f t="shared" si="157"/>
        <v>973</v>
      </c>
      <c r="Q1576" s="79">
        <f t="shared" si="158"/>
        <v>78</v>
      </c>
      <c r="R1576" s="79" t="str">
        <f t="shared" si="159"/>
        <v/>
      </c>
    </row>
    <row r="1577" spans="1:18" x14ac:dyDescent="0.2">
      <c r="A1577" t="s">
        <v>1159</v>
      </c>
      <c r="B1577" t="s">
        <v>4785</v>
      </c>
      <c r="C1577" t="s">
        <v>26</v>
      </c>
      <c r="D1577" s="5">
        <v>34651</v>
      </c>
      <c r="E1577">
        <v>1106</v>
      </c>
      <c r="F1577" s="5">
        <v>44633</v>
      </c>
      <c r="G1577" s="2">
        <v>17</v>
      </c>
      <c r="H1577" s="2" t="str">
        <f t="shared" si="154"/>
        <v>Noah Nirmal TOM400m</v>
      </c>
      <c r="I1577" s="2">
        <f t="shared" si="155"/>
        <v>1106</v>
      </c>
      <c r="J1577" s="136" cm="1">
        <f t="array" ref="J1577">MAX(IF($H$3:$H$4000=$H1577,$I$3:$I$4000))</f>
        <v>1106</v>
      </c>
      <c r="K1577" s="2" t="str">
        <v>IND</v>
      </c>
      <c r="L1577" t="str">
        <v>Naganathan PANDI</v>
      </c>
      <c r="M1577" s="94" t="str">
        <v>400m</v>
      </c>
      <c r="N1577" s="94">
        <v>35178</v>
      </c>
      <c r="O1577" s="94" t="str">
        <f t="shared" si="156"/>
        <v>Naganathan PANDI400m</v>
      </c>
      <c r="P1577" s="2">
        <f t="shared" si="157"/>
        <v>1105</v>
      </c>
      <c r="Q1577" s="79">
        <f t="shared" si="158"/>
        <v>74</v>
      </c>
      <c r="R1577" s="79" t="str">
        <f t="shared" si="159"/>
        <v/>
      </c>
    </row>
    <row r="1578" spans="1:18" x14ac:dyDescent="0.2">
      <c r="A1578" t="s">
        <v>1159</v>
      </c>
      <c r="B1578" t="s">
        <v>5119</v>
      </c>
      <c r="C1578" s="5" t="s">
        <v>28</v>
      </c>
      <c r="D1578" s="5">
        <v>35074</v>
      </c>
      <c r="E1578">
        <v>1058</v>
      </c>
      <c r="F1578" s="5">
        <v>44633</v>
      </c>
      <c r="G1578" s="2">
        <v>34</v>
      </c>
      <c r="H1578" s="2" t="str">
        <f t="shared" si="154"/>
        <v>Shashi Bhushan SINGH1500m</v>
      </c>
      <c r="I1578" s="2">
        <f t="shared" si="155"/>
        <v>1058</v>
      </c>
      <c r="J1578" s="136" cm="1">
        <f t="array" ref="J1578">MAX(IF($H$3:$H$4000=$H1578,$I$3:$I$4000))</f>
        <v>1058</v>
      </c>
      <c r="K1578" s="2" t="str">
        <v>IND</v>
      </c>
      <c r="L1578" t="str">
        <v>Dhanvir SINGH</v>
      </c>
      <c r="M1578" s="94" t="str">
        <v>shot-put</v>
      </c>
      <c r="N1578" s="94">
        <v>37618</v>
      </c>
      <c r="O1578" s="94" t="str">
        <f t="shared" si="156"/>
        <v>Dhanvir SINGHshot-put</v>
      </c>
      <c r="P1578" s="2">
        <f t="shared" si="157"/>
        <v>956</v>
      </c>
      <c r="Q1578" s="79">
        <f t="shared" si="158"/>
        <v>62</v>
      </c>
      <c r="R1578" s="79" t="str">
        <f t="shared" si="159"/>
        <v/>
      </c>
    </row>
    <row r="1579" spans="1:18" x14ac:dyDescent="0.2">
      <c r="A1579" t="s">
        <v>1159</v>
      </c>
      <c r="B1579" t="s">
        <v>4798</v>
      </c>
      <c r="C1579" s="5" t="s">
        <v>28</v>
      </c>
      <c r="D1579" s="5">
        <v>35396</v>
      </c>
      <c r="E1579">
        <v>1012</v>
      </c>
      <c r="F1579" s="5">
        <v>44633</v>
      </c>
      <c r="G1579" s="2">
        <v>95</v>
      </c>
      <c r="H1579" s="2" t="str">
        <f t="shared" si="154"/>
        <v>Aman CHOUDHARY1500m</v>
      </c>
      <c r="I1579" s="2">
        <f t="shared" si="155"/>
        <v>1012</v>
      </c>
      <c r="J1579" s="136" cm="1">
        <f t="array" ref="J1579">MAX(IF($H$3:$H$4000=$H1579,$I$3:$I$4000))</f>
        <v>1012</v>
      </c>
      <c r="K1579" s="2" t="str">
        <v>IND</v>
      </c>
      <c r="L1579" t="str">
        <v>Usaid KHAN</v>
      </c>
      <c r="M1579" s="94" t="str">
        <v>decathlon</v>
      </c>
      <c r="N1579" s="94">
        <v>37334</v>
      </c>
      <c r="O1579" s="94" t="str">
        <f t="shared" si="156"/>
        <v>Usaid KHANdecathlon</v>
      </c>
      <c r="P1579" s="2">
        <f t="shared" si="157"/>
        <v>945</v>
      </c>
      <c r="Q1579" s="79">
        <f t="shared" si="158"/>
        <v>40</v>
      </c>
      <c r="R1579" s="79" t="str">
        <f t="shared" si="159"/>
        <v/>
      </c>
    </row>
    <row r="1580" spans="1:18" x14ac:dyDescent="0.2">
      <c r="A1580" t="s">
        <v>1159</v>
      </c>
      <c r="B1580" t="s">
        <v>5136</v>
      </c>
      <c r="C1580" s="6" t="s">
        <v>28</v>
      </c>
      <c r="D1580" s="5">
        <v>36392</v>
      </c>
      <c r="E1580">
        <v>1012</v>
      </c>
      <c r="F1580" s="5">
        <v>44633</v>
      </c>
      <c r="G1580" s="2">
        <v>96</v>
      </c>
      <c r="H1580" s="2" t="str">
        <f t="shared" si="154"/>
        <v>Abhinandh SUNDARESAN1500m</v>
      </c>
      <c r="I1580" s="2">
        <f t="shared" si="155"/>
        <v>1012</v>
      </c>
      <c r="J1580" s="136" cm="1">
        <f t="array" ref="J1580">MAX(IF($H$3:$H$4000=$H1580,$I$3:$I$4000))</f>
        <v>1012</v>
      </c>
      <c r="K1580" s="2" t="str">
        <v>IND</v>
      </c>
      <c r="L1580" t="str">
        <v>Navjor SINGH</v>
      </c>
      <c r="M1580" s="94" t="str">
        <v>decathlon</v>
      </c>
      <c r="N1580" s="94">
        <v>34459</v>
      </c>
      <c r="O1580" s="94" t="str">
        <f t="shared" si="156"/>
        <v>Navjor SINGHdecathlon</v>
      </c>
      <c r="P1580" s="2">
        <f t="shared" si="157"/>
        <v>919</v>
      </c>
      <c r="Q1580" s="79">
        <f t="shared" si="158"/>
        <v>45</v>
      </c>
      <c r="R1580" s="79" t="str">
        <f t="shared" si="159"/>
        <v/>
      </c>
    </row>
    <row r="1581" spans="1:18" x14ac:dyDescent="0.2">
      <c r="A1581" t="s">
        <v>1159</v>
      </c>
      <c r="B1581" t="s">
        <v>4800</v>
      </c>
      <c r="C1581" s="5" t="s">
        <v>29</v>
      </c>
      <c r="D1581" s="5">
        <v>35626</v>
      </c>
      <c r="E1581">
        <v>1012</v>
      </c>
      <c r="F1581" s="5">
        <v>44633</v>
      </c>
      <c r="G1581" s="2">
        <v>57</v>
      </c>
      <c r="H1581" s="2" t="str">
        <f t="shared" si="154"/>
        <v>Abhishek PAL5000m</v>
      </c>
      <c r="I1581" s="2">
        <f t="shared" si="155"/>
        <v>1012</v>
      </c>
      <c r="J1581" s="136" cm="1">
        <f t="array" ref="J1581">MAX(IF($H$3:$H$4000=$H1581,$I$3:$I$4000))</f>
        <v>1012</v>
      </c>
      <c r="K1581" s="2" t="str">
        <v>IND</v>
      </c>
      <c r="L1581" t="str">
        <v>Umesh LAMBA</v>
      </c>
      <c r="M1581" s="94" t="str">
        <v>decathlon</v>
      </c>
      <c r="N1581" s="94">
        <v>36581</v>
      </c>
      <c r="O1581" s="94" t="str">
        <f t="shared" si="156"/>
        <v>Umesh LAMBAdecathlon</v>
      </c>
      <c r="P1581" s="2">
        <f t="shared" si="157"/>
        <v>916</v>
      </c>
      <c r="Q1581" s="79">
        <f t="shared" si="158"/>
        <v>47</v>
      </c>
      <c r="R1581" s="79" t="str">
        <f t="shared" si="159"/>
        <v/>
      </c>
    </row>
    <row r="1582" spans="1:18" x14ac:dyDescent="0.2">
      <c r="A1582" t="s">
        <v>1159</v>
      </c>
      <c r="B1582" t="s">
        <v>5225</v>
      </c>
      <c r="C1582" s="5" t="s">
        <v>33</v>
      </c>
      <c r="D1582" s="5"/>
      <c r="E1582">
        <v>948</v>
      </c>
      <c r="F1582" s="5">
        <v>44633</v>
      </c>
      <c r="G1582" s="2">
        <v>96</v>
      </c>
      <c r="H1582" s="2" t="str">
        <f t="shared" si="154"/>
        <v>Manjeet KUMAR400mh</v>
      </c>
      <c r="I1582" s="2">
        <f t="shared" si="155"/>
        <v>948</v>
      </c>
      <c r="J1582" s="136" cm="1">
        <f t="array" ref="J1582">MAX(IF($H$3:$H$4000=$H1582,$I$3:$I$4000))</f>
        <v>948</v>
      </c>
      <c r="K1582" s="2" t="str">
        <v>IND</v>
      </c>
      <c r="L1582" t="str">
        <v>Sunil KUMAR</v>
      </c>
      <c r="M1582" s="94" t="str">
        <v>decathlon</v>
      </c>
      <c r="N1582" s="94">
        <v>35463</v>
      </c>
      <c r="O1582" s="94" t="str">
        <f t="shared" si="156"/>
        <v>Sunil KUMARdecathlon</v>
      </c>
      <c r="P1582" s="2">
        <f t="shared" si="157"/>
        <v>907</v>
      </c>
      <c r="Q1582" s="79">
        <f t="shared" si="158"/>
        <v>51</v>
      </c>
      <c r="R1582" s="79" t="str">
        <f t="shared" si="159"/>
        <v/>
      </c>
    </row>
    <row r="1583" spans="1:18" x14ac:dyDescent="0.2">
      <c r="A1583" t="s">
        <v>1159</v>
      </c>
      <c r="B1583" t="s">
        <v>5227</v>
      </c>
      <c r="C1583" s="6" t="s">
        <v>37</v>
      </c>
      <c r="D1583" s="5">
        <v>37249</v>
      </c>
      <c r="E1583">
        <v>1184</v>
      </c>
      <c r="F1583" s="5">
        <v>44633</v>
      </c>
      <c r="G1583" s="2">
        <v>3</v>
      </c>
      <c r="H1583" s="2" t="str">
        <f t="shared" si="154"/>
        <v>Jeswin Aldrin JOHNSONlong-jump</v>
      </c>
      <c r="I1583" s="2">
        <f t="shared" si="155"/>
        <v>1184</v>
      </c>
      <c r="J1583" s="136" cm="1">
        <f t="array" ref="J1583">MAX(IF($H$3:$H$4000=$H1583,$I$3:$I$4000))</f>
        <v>1184</v>
      </c>
      <c r="K1583" s="2" t="str">
        <v>IND</v>
      </c>
      <c r="L1583" t="str">
        <v>Muhammed Anas YAHIYA</v>
      </c>
      <c r="M1583" s="94" t="str">
        <v>400m</v>
      </c>
      <c r="N1583" s="94">
        <v>34594</v>
      </c>
      <c r="O1583" s="94" t="str">
        <f t="shared" si="156"/>
        <v>Muhammed Anas YAHIYA400m</v>
      </c>
      <c r="P1583" s="2">
        <f t="shared" si="157"/>
        <v>1094</v>
      </c>
      <c r="Q1583" s="79">
        <f t="shared" si="158"/>
        <v>102</v>
      </c>
      <c r="R1583" s="79" t="str">
        <f t="shared" si="159"/>
        <v/>
      </c>
    </row>
    <row r="1584" spans="1:18" x14ac:dyDescent="0.2">
      <c r="A1584" t="s">
        <v>1159</v>
      </c>
      <c r="B1584" t="s">
        <v>3906</v>
      </c>
      <c r="C1584" t="s">
        <v>37</v>
      </c>
      <c r="D1584" s="5">
        <v>35036</v>
      </c>
      <c r="E1584">
        <v>1073</v>
      </c>
      <c r="F1584" s="5">
        <v>44633</v>
      </c>
      <c r="G1584" s="2">
        <v>23</v>
      </c>
      <c r="H1584" s="2" t="str">
        <f t="shared" si="154"/>
        <v>Muhammed Anees YAHIYAlong-jump</v>
      </c>
      <c r="I1584" s="2">
        <f t="shared" si="155"/>
        <v>1073</v>
      </c>
      <c r="J1584" s="136" cm="1">
        <f t="array" ref="J1584">MAX(IF($H$3:$H$4000=$H1584,$I$3:$I$4000))</f>
        <v>1138</v>
      </c>
      <c r="K1584" s="2" t="str">
        <v>IND</v>
      </c>
      <c r="L1584" t="str">
        <v>Girjeet SINGH</v>
      </c>
      <c r="M1584" s="94" t="str">
        <v>high-jump</v>
      </c>
      <c r="N1584" s="94">
        <v>36530</v>
      </c>
      <c r="O1584" s="94" t="str">
        <f t="shared" si="156"/>
        <v>Girjeet SINGHhigh-jump</v>
      </c>
      <c r="P1584" s="2">
        <f t="shared" si="157"/>
        <v>1019</v>
      </c>
      <c r="Q1584" s="79">
        <f t="shared" si="158"/>
        <v>70</v>
      </c>
      <c r="R1584" s="79" t="str">
        <f t="shared" si="159"/>
        <v/>
      </c>
    </row>
    <row r="1585" spans="1:18" x14ac:dyDescent="0.2">
      <c r="A1585" t="s">
        <v>1159</v>
      </c>
      <c r="B1585" t="s">
        <v>3956</v>
      </c>
      <c r="C1585" s="5" t="s">
        <v>37</v>
      </c>
      <c r="D1585" s="5">
        <v>37047</v>
      </c>
      <c r="E1585">
        <v>1047</v>
      </c>
      <c r="F1585" s="5">
        <v>44633</v>
      </c>
      <c r="G1585" s="2">
        <v>38</v>
      </c>
      <c r="H1585" s="2" t="str">
        <f t="shared" si="154"/>
        <v>Praveen CHITHRAVELlong-jump</v>
      </c>
      <c r="I1585" s="2">
        <f t="shared" si="155"/>
        <v>1047</v>
      </c>
      <c r="J1585" s="136" cm="1">
        <f t="array" ref="J1585">MAX(IF($H$3:$H$4000=$H1585,$I$3:$I$4000))</f>
        <v>1047</v>
      </c>
      <c r="K1585" s="2" t="str">
        <v>IND</v>
      </c>
      <c r="L1585" t="str">
        <v>Vipin KUMAR</v>
      </c>
      <c r="M1585" s="94" t="str">
        <v>hammer-throw</v>
      </c>
      <c r="N1585" s="94">
        <v>37683</v>
      </c>
      <c r="O1585" s="94" t="str">
        <f t="shared" si="156"/>
        <v>Vipin KUMARhammer-throw</v>
      </c>
      <c r="P1585" s="2">
        <f t="shared" si="157"/>
        <v>882</v>
      </c>
      <c r="Q1585" s="79">
        <f t="shared" si="158"/>
        <v>81</v>
      </c>
      <c r="R1585" s="79" t="str">
        <f t="shared" si="159"/>
        <v/>
      </c>
    </row>
    <row r="1586" spans="1:18" x14ac:dyDescent="0.2">
      <c r="A1586" t="s">
        <v>1159</v>
      </c>
      <c r="B1586" s="5" t="s">
        <v>4811</v>
      </c>
      <c r="C1586" s="5" t="s">
        <v>37</v>
      </c>
      <c r="D1586" s="5">
        <v>37332</v>
      </c>
      <c r="E1586">
        <v>1029</v>
      </c>
      <c r="F1586" s="5">
        <v>44633</v>
      </c>
      <c r="G1586" s="2">
        <v>50</v>
      </c>
      <c r="H1586" s="2" t="str">
        <f t="shared" si="154"/>
        <v>P. DAVIDlong-jump</v>
      </c>
      <c r="I1586" s="2">
        <f t="shared" si="155"/>
        <v>1029</v>
      </c>
      <c r="J1586" s="136" cm="1">
        <f t="array" ref="J1586">MAX(IF($H$3:$H$4000=$H1586,$I$3:$I$4000))</f>
        <v>1029</v>
      </c>
      <c r="K1586" s="2" t="str">
        <v>IND</v>
      </c>
      <c r="L1586" t="str">
        <v>Kamal RAJ</v>
      </c>
      <c r="M1586" s="94" t="str">
        <v>triple-jump</v>
      </c>
      <c r="N1586" s="94">
        <v>36229</v>
      </c>
      <c r="O1586" s="94" t="str">
        <f t="shared" si="156"/>
        <v>Kamal RAJtriple-jump</v>
      </c>
      <c r="P1586" s="2">
        <f t="shared" si="157"/>
        <v>1024</v>
      </c>
      <c r="Q1586" s="79">
        <f t="shared" si="158"/>
        <v>90</v>
      </c>
      <c r="R1586" s="79" t="str">
        <f t="shared" si="159"/>
        <v/>
      </c>
    </row>
    <row r="1587" spans="1:18" x14ac:dyDescent="0.2">
      <c r="A1587" t="s">
        <v>1159</v>
      </c>
      <c r="B1587" t="s">
        <v>3108</v>
      </c>
      <c r="C1587" s="5" t="s">
        <v>40</v>
      </c>
      <c r="D1587" s="5">
        <v>33429</v>
      </c>
      <c r="E1587">
        <v>963</v>
      </c>
      <c r="F1587" s="5">
        <v>44633</v>
      </c>
      <c r="G1587" s="2">
        <v>31</v>
      </c>
      <c r="H1587" s="2" t="str">
        <f t="shared" si="154"/>
        <v>Prashant MALIKdiscus-throw</v>
      </c>
      <c r="I1587" s="2">
        <f t="shared" si="155"/>
        <v>963</v>
      </c>
      <c r="J1587" s="136" cm="1">
        <f t="array" ref="J1587">MAX(IF($H$3:$H$4000=$H1587,$I$3:$I$4000))</f>
        <v>963</v>
      </c>
      <c r="K1587" s="2" t="str">
        <v>IND</v>
      </c>
      <c r="L1587" t="str">
        <v>Neeraj CHOPRA</v>
      </c>
      <c r="M1587" s="94" t="str">
        <v>javelin-throw</v>
      </c>
      <c r="N1587" s="94">
        <v>35788</v>
      </c>
      <c r="O1587" s="94" t="str">
        <f t="shared" si="156"/>
        <v>Neeraj CHOPRAjavelin-throw</v>
      </c>
      <c r="P1587" s="2">
        <f t="shared" si="157"/>
        <v>1216</v>
      </c>
      <c r="Q1587" s="79">
        <f t="shared" si="158"/>
        <v>2</v>
      </c>
      <c r="R1587" s="79" t="str">
        <f t="shared" si="159"/>
        <v/>
      </c>
    </row>
    <row r="1588" spans="1:18" x14ac:dyDescent="0.2">
      <c r="A1588" t="s">
        <v>1159</v>
      </c>
      <c r="B1588" t="s">
        <v>4107</v>
      </c>
      <c r="C1588" s="5" t="s">
        <v>40</v>
      </c>
      <c r="D1588" s="5">
        <v>33053</v>
      </c>
      <c r="E1588">
        <v>919</v>
      </c>
      <c r="F1588" s="5">
        <v>44633</v>
      </c>
      <c r="G1588" s="2">
        <v>45</v>
      </c>
      <c r="H1588" s="2" t="str">
        <f t="shared" si="154"/>
        <v>Lakhwinder SINGHdiscus-throw</v>
      </c>
      <c r="I1588" s="2">
        <f t="shared" si="155"/>
        <v>919</v>
      </c>
      <c r="J1588" s="136" cm="1">
        <f t="array" ref="J1588">MAX(IF($H$3:$H$4000=$H1588,$I$3:$I$4000))</f>
        <v>960</v>
      </c>
      <c r="K1588" s="2" t="str">
        <v>IND</v>
      </c>
      <c r="L1588" t="str">
        <v>Shivpal SINGH</v>
      </c>
      <c r="M1588" s="94" t="str">
        <v>javelin-throw</v>
      </c>
      <c r="N1588" s="94">
        <v>34886</v>
      </c>
      <c r="O1588" s="94" t="str">
        <f t="shared" si="156"/>
        <v>Shivpal SINGHjavelin-throw</v>
      </c>
      <c r="P1588" s="2">
        <f t="shared" si="157"/>
        <v>1124</v>
      </c>
      <c r="Q1588" s="79">
        <f t="shared" si="158"/>
        <v>9</v>
      </c>
      <c r="R1588" s="79" t="str">
        <f t="shared" si="159"/>
        <v/>
      </c>
    </row>
    <row r="1589" spans="1:18" x14ac:dyDescent="0.2">
      <c r="A1589" t="s">
        <v>1159</v>
      </c>
      <c r="B1589" t="s">
        <v>5290</v>
      </c>
      <c r="C1589" s="5" t="s">
        <v>40</v>
      </c>
      <c r="D1589" s="5"/>
      <c r="E1589">
        <v>915</v>
      </c>
      <c r="F1589" s="5">
        <v>44633</v>
      </c>
      <c r="G1589" s="2">
        <v>47</v>
      </c>
      <c r="H1589" s="2" t="str">
        <f t="shared" si="154"/>
        <v>Amit SUKHAMAHENDERdiscus-throw</v>
      </c>
      <c r="I1589" s="2">
        <f t="shared" si="155"/>
        <v>915</v>
      </c>
      <c r="J1589" s="136" cm="1">
        <f t="array" ref="J1589">MAX(IF($H$3:$H$4000=$H1589,$I$3:$I$4000))</f>
        <v>915</v>
      </c>
      <c r="K1589" s="2" t="str">
        <v>IND</v>
      </c>
      <c r="L1589" t="str">
        <v>Sunil BISNNOI</v>
      </c>
      <c r="M1589" s="94" t="str">
        <v>javelin-throw</v>
      </c>
      <c r="N1589" s="94">
        <v>33160</v>
      </c>
      <c r="O1589" s="94" t="str">
        <f t="shared" si="156"/>
        <v>Sunil BISNNOIjavelin-throw</v>
      </c>
      <c r="P1589" s="2">
        <f t="shared" si="157"/>
        <v>1010</v>
      </c>
      <c r="Q1589" s="79">
        <f t="shared" si="158"/>
        <v>56</v>
      </c>
      <c r="R1589" s="79" t="str">
        <f t="shared" si="159"/>
        <v/>
      </c>
    </row>
    <row r="1590" spans="1:18" x14ac:dyDescent="0.2">
      <c r="A1590" t="s">
        <v>1159</v>
      </c>
      <c r="B1590" t="s">
        <v>5291</v>
      </c>
      <c r="C1590" s="5" t="s">
        <v>40</v>
      </c>
      <c r="D1590" s="5"/>
      <c r="E1590">
        <v>890</v>
      </c>
      <c r="F1590" s="5">
        <v>44633</v>
      </c>
      <c r="G1590" s="2">
        <v>58</v>
      </c>
      <c r="H1590" s="2" t="str">
        <f t="shared" si="154"/>
        <v>Manjeet SURENDERdiscus-throw</v>
      </c>
      <c r="I1590" s="2">
        <f t="shared" si="155"/>
        <v>890</v>
      </c>
      <c r="J1590" s="136" cm="1">
        <f t="array" ref="J1590">MAX(IF($H$3:$H$4000=$H1590,$I$3:$I$4000))</f>
        <v>890</v>
      </c>
      <c r="K1590" s="2" t="str">
        <v>IND</v>
      </c>
      <c r="L1590" t="str">
        <v>Juber MALIK</v>
      </c>
      <c r="M1590" s="94" t="str">
        <v>shot-put</v>
      </c>
      <c r="N1590" s="94">
        <v>36079</v>
      </c>
      <c r="O1590" s="94" t="str">
        <f t="shared" si="156"/>
        <v>Juber MALIKshot-put</v>
      </c>
      <c r="P1590" s="2">
        <f t="shared" si="157"/>
        <v>940</v>
      </c>
      <c r="Q1590" s="79">
        <f t="shared" si="158"/>
        <v>84</v>
      </c>
      <c r="R1590" s="79" t="str">
        <f t="shared" si="159"/>
        <v/>
      </c>
    </row>
    <row r="1591" spans="1:18" x14ac:dyDescent="0.2">
      <c r="A1591" t="s">
        <v>1159</v>
      </c>
      <c r="B1591" t="s">
        <v>5293</v>
      </c>
      <c r="C1591" s="5" t="s">
        <v>40</v>
      </c>
      <c r="D1591" s="5"/>
      <c r="E1591">
        <v>876</v>
      </c>
      <c r="F1591" s="5">
        <v>44633</v>
      </c>
      <c r="G1591" s="2">
        <v>64</v>
      </c>
      <c r="H1591" s="2" t="str">
        <f t="shared" si="154"/>
        <v>Arvind RAMESHdiscus-throw</v>
      </c>
      <c r="I1591" s="2">
        <f t="shared" si="155"/>
        <v>876</v>
      </c>
      <c r="J1591" s="136" cm="1">
        <f t="array" ref="J1591">MAX(IF($H$3:$H$4000=$H1591,$I$3:$I$4000))</f>
        <v>876</v>
      </c>
      <c r="K1591" s="2" t="str">
        <v>IND</v>
      </c>
      <c r="L1591" t="str">
        <v>Aditya NEGI</v>
      </c>
      <c r="M1591" s="94" t="str">
        <v>20km-race-walking</v>
      </c>
      <c r="N1591" s="94">
        <v>38310</v>
      </c>
      <c r="O1591" s="94" t="str">
        <f t="shared" si="156"/>
        <v>Aditya NEGI20km-race-walking</v>
      </c>
      <c r="P1591" s="2">
        <f t="shared" si="157"/>
        <v>978</v>
      </c>
      <c r="Q1591" s="79">
        <f t="shared" si="158"/>
        <v>27</v>
      </c>
      <c r="R1591" s="79" t="str">
        <f t="shared" si="159"/>
        <v/>
      </c>
    </row>
    <row r="1592" spans="1:18" x14ac:dyDescent="0.2">
      <c r="A1592" t="s">
        <v>1159</v>
      </c>
      <c r="B1592" t="s">
        <v>5295</v>
      </c>
      <c r="C1592" s="5" t="s">
        <v>40</v>
      </c>
      <c r="D1592" s="5"/>
      <c r="E1592">
        <v>871</v>
      </c>
      <c r="F1592" s="5">
        <v>44633</v>
      </c>
      <c r="G1592" s="2">
        <v>70</v>
      </c>
      <c r="H1592" s="2" t="str">
        <f t="shared" si="154"/>
        <v>Sourabh SATMEHARdiscus-throw</v>
      </c>
      <c r="I1592" s="2">
        <f t="shared" si="155"/>
        <v>871</v>
      </c>
      <c r="J1592" s="136" cm="1">
        <f t="array" ref="J1592">MAX(IF($H$3:$H$4000=$H1592,$I$3:$I$4000))</f>
        <v>871</v>
      </c>
      <c r="K1592" s="2" t="str">
        <v>IND</v>
      </c>
      <c r="L1592" t="str">
        <v>Anshul DHAUNDIYAL</v>
      </c>
      <c r="M1592" s="94" t="str">
        <v>20km-race-walking</v>
      </c>
      <c r="N1592" s="94">
        <v>38168</v>
      </c>
      <c r="O1592" s="94" t="str">
        <f t="shared" si="156"/>
        <v>Anshul DHAUNDIYAL20km-race-walking</v>
      </c>
      <c r="P1592" s="2">
        <f t="shared" si="157"/>
        <v>977</v>
      </c>
      <c r="Q1592" s="79">
        <f t="shared" si="158"/>
        <v>28</v>
      </c>
      <c r="R1592" s="79" t="str">
        <f t="shared" si="159"/>
        <v/>
      </c>
    </row>
    <row r="1593" spans="1:18" x14ac:dyDescent="0.2">
      <c r="A1593" t="s">
        <v>1159</v>
      </c>
      <c r="B1593" t="s">
        <v>4277</v>
      </c>
      <c r="C1593" s="5" t="s">
        <v>41</v>
      </c>
      <c r="D1593" s="5">
        <v>36549</v>
      </c>
      <c r="E1593">
        <v>1136</v>
      </c>
      <c r="F1593" s="5">
        <v>44633</v>
      </c>
      <c r="G1593" s="2">
        <v>3</v>
      </c>
      <c r="H1593" s="2" t="str">
        <f t="shared" si="154"/>
        <v>D.P MANUjavelin-throw</v>
      </c>
      <c r="I1593" s="2">
        <f t="shared" si="155"/>
        <v>1136</v>
      </c>
      <c r="J1593" s="136" cm="1">
        <f t="array" ref="J1593">MAX(IF($H$3:$H$4000=$H1593,$I$3:$I$4000))</f>
        <v>1136</v>
      </c>
      <c r="K1593" s="2" t="str">
        <v>IND</v>
      </c>
      <c r="L1593" t="str">
        <v>Raj MISHRA</v>
      </c>
      <c r="M1593" s="94" t="str">
        <v>20km-race-walking</v>
      </c>
      <c r="N1593" s="94">
        <v>38173</v>
      </c>
      <c r="O1593" s="94" t="str">
        <f t="shared" si="156"/>
        <v>Raj MISHRA20km-race-walking</v>
      </c>
      <c r="P1593" s="2">
        <f t="shared" si="157"/>
        <v>883</v>
      </c>
      <c r="Q1593" s="79">
        <f t="shared" si="158"/>
        <v>51</v>
      </c>
      <c r="R1593" s="79" t="str">
        <f t="shared" si="159"/>
        <v/>
      </c>
    </row>
    <row r="1594" spans="1:18" x14ac:dyDescent="0.2">
      <c r="A1594" t="s">
        <v>1159</v>
      </c>
      <c r="B1594" t="s">
        <v>4279</v>
      </c>
      <c r="C1594" s="5" t="s">
        <v>41</v>
      </c>
      <c r="D1594" s="5">
        <v>34639</v>
      </c>
      <c r="E1594">
        <v>1049</v>
      </c>
      <c r="F1594" s="5">
        <v>44633</v>
      </c>
      <c r="G1594" s="2">
        <v>16</v>
      </c>
      <c r="H1594" s="2" t="str">
        <f t="shared" si="154"/>
        <v>Uttam PATILjavelin-throw</v>
      </c>
      <c r="I1594" s="2">
        <f t="shared" si="155"/>
        <v>1049</v>
      </c>
      <c r="J1594" s="136" cm="1">
        <f t="array" ref="J1594">MAX(IF($H$3:$H$4000=$H1594,$I$3:$I$4000))</f>
        <v>1049</v>
      </c>
      <c r="K1594" s="2" t="str">
        <v>IND</v>
      </c>
      <c r="L1594" t="str">
        <v>Billin GEORGE</v>
      </c>
      <c r="M1594" s="94" t="str">
        <v>20km-race-walking</v>
      </c>
      <c r="N1594" s="94">
        <v>38300</v>
      </c>
      <c r="O1594" s="94" t="str">
        <f t="shared" si="156"/>
        <v>Billin GEORGE20km-race-walking</v>
      </c>
      <c r="P1594" s="2">
        <f t="shared" si="157"/>
        <v>876</v>
      </c>
      <c r="Q1594" s="79">
        <f t="shared" si="158"/>
        <v>54</v>
      </c>
      <c r="R1594" s="79" t="str">
        <f t="shared" si="159"/>
        <v/>
      </c>
    </row>
    <row r="1595" spans="1:18" x14ac:dyDescent="0.2">
      <c r="A1595" t="s">
        <v>1159</v>
      </c>
      <c r="B1595" t="s">
        <v>4829</v>
      </c>
      <c r="C1595" s="6" t="s">
        <v>41</v>
      </c>
      <c r="D1595" s="5">
        <v>37247</v>
      </c>
      <c r="E1595">
        <v>1008</v>
      </c>
      <c r="F1595" s="5">
        <v>44633</v>
      </c>
      <c r="G1595" s="2">
        <v>28</v>
      </c>
      <c r="H1595" s="2" t="str">
        <f t="shared" si="154"/>
        <v>Vikas YADAVjavelin-throw</v>
      </c>
      <c r="I1595" s="2">
        <f t="shared" si="155"/>
        <v>1008</v>
      </c>
      <c r="J1595" s="136" cm="1">
        <f t="array" ref="J1595">MAX(IF($H$3:$H$4000=$H1595,$I$3:$I$4000))</f>
        <v>1008</v>
      </c>
      <c r="K1595" s="2" t="str">
        <v>IND</v>
      </c>
      <c r="L1595" t="str">
        <v>Deepender SINGH</v>
      </c>
      <c r="M1595" s="94" t="str">
        <v>20km-race-walking</v>
      </c>
      <c r="N1595" s="94">
        <v>37784</v>
      </c>
      <c r="O1595" s="94" t="str">
        <f t="shared" si="156"/>
        <v>Deepender SINGH20km-race-walking</v>
      </c>
      <c r="P1595" s="2">
        <f t="shared" si="157"/>
        <v>863</v>
      </c>
      <c r="Q1595" s="79">
        <f t="shared" si="158"/>
        <v>56</v>
      </c>
      <c r="R1595" s="79" t="str">
        <f t="shared" si="159"/>
        <v/>
      </c>
    </row>
    <row r="1596" spans="1:18" x14ac:dyDescent="0.2">
      <c r="A1596" t="s">
        <v>1159</v>
      </c>
      <c r="B1596" t="s">
        <v>4830</v>
      </c>
      <c r="C1596" s="6" t="s">
        <v>41</v>
      </c>
      <c r="D1596" s="5"/>
      <c r="E1596">
        <v>966</v>
      </c>
      <c r="F1596" s="5">
        <v>44633</v>
      </c>
      <c r="G1596" s="2">
        <v>41</v>
      </c>
      <c r="H1596" s="2" t="str">
        <f t="shared" si="154"/>
        <v>Ankit KUMARjavelin-throw</v>
      </c>
      <c r="I1596" s="2">
        <f t="shared" si="155"/>
        <v>966</v>
      </c>
      <c r="J1596" s="136" cm="1">
        <f t="array" ref="J1596">MAX(IF($H$3:$H$4000=$H1596,$I$3:$I$4000))</f>
        <v>966</v>
      </c>
      <c r="K1596" s="2" t="str">
        <v>IND</v>
      </c>
      <c r="L1596" t="str">
        <v>Anchal VISHWAKARMA</v>
      </c>
      <c r="M1596" s="94" t="str">
        <v>20km-race-walking</v>
      </c>
      <c r="N1596" s="94">
        <v>37906</v>
      </c>
      <c r="O1596" s="94" t="str">
        <f t="shared" si="156"/>
        <v>Anchal VISHWAKARMA20km-race-walking</v>
      </c>
      <c r="P1596" s="2">
        <f t="shared" si="157"/>
        <v>853</v>
      </c>
      <c r="Q1596" s="79">
        <f t="shared" si="158"/>
        <v>61</v>
      </c>
      <c r="R1596" s="79" t="str">
        <f t="shared" si="159"/>
        <v/>
      </c>
    </row>
    <row r="1597" spans="1:18" x14ac:dyDescent="0.2">
      <c r="A1597" t="s">
        <v>1159</v>
      </c>
      <c r="B1597" t="s">
        <v>5328</v>
      </c>
      <c r="C1597" t="s">
        <v>81</v>
      </c>
      <c r="D1597" s="5"/>
      <c r="E1597">
        <v>895</v>
      </c>
      <c r="F1597" s="5">
        <v>44633</v>
      </c>
      <c r="G1597" s="2">
        <v>23</v>
      </c>
      <c r="H1597" s="2" t="str">
        <f t="shared" si="154"/>
        <v>Rahul SATBIR20km-race-walking</v>
      </c>
      <c r="I1597" s="2">
        <f t="shared" si="155"/>
        <v>895</v>
      </c>
      <c r="J1597" s="136" cm="1">
        <f t="array" ref="J1597">MAX(IF($H$3:$H$4000=$H1597,$I$3:$I$4000))</f>
        <v>895</v>
      </c>
      <c r="K1597" s="2" t="str">
        <v>IND</v>
      </c>
      <c r="L1597" t="str">
        <v>Chandra PRAKASH</v>
      </c>
      <c r="M1597" s="94" t="str">
        <v>20km-race-walking</v>
      </c>
      <c r="N1597" s="94">
        <v>37761</v>
      </c>
      <c r="O1597" s="94" t="str">
        <f t="shared" si="156"/>
        <v>Chandra PRAKASH20km-race-walking</v>
      </c>
      <c r="P1597" s="2">
        <f t="shared" si="157"/>
        <v>848</v>
      </c>
      <c r="Q1597" s="79">
        <f t="shared" si="158"/>
        <v>66</v>
      </c>
      <c r="R1597" s="79" t="str">
        <f t="shared" si="159"/>
        <v/>
      </c>
    </row>
    <row r="1598" spans="1:18" x14ac:dyDescent="0.2">
      <c r="A1598" t="s">
        <v>1159</v>
      </c>
      <c r="B1598" t="s">
        <v>5329</v>
      </c>
      <c r="C1598" s="5" t="s">
        <v>81</v>
      </c>
      <c r="D1598" s="5"/>
      <c r="E1598">
        <v>880</v>
      </c>
      <c r="F1598" s="5">
        <v>44633</v>
      </c>
      <c r="G1598" s="2">
        <v>24</v>
      </c>
      <c r="H1598" s="2" t="str">
        <f t="shared" si="154"/>
        <v>Sahil VAJEER20km-race-walking</v>
      </c>
      <c r="I1598" s="2">
        <f t="shared" si="155"/>
        <v>880</v>
      </c>
      <c r="J1598" s="136" cm="1">
        <f t="array" ref="J1598">MAX(IF($H$3:$H$4000=$H1598,$I$3:$I$4000))</f>
        <v>880</v>
      </c>
      <c r="K1598" s="2" t="str">
        <v>IND</v>
      </c>
      <c r="L1598" t="str">
        <v>Suraj PANWAR</v>
      </c>
      <c r="M1598" s="94" t="str">
        <v>20km-race-walking</v>
      </c>
      <c r="N1598" s="94">
        <v>36983</v>
      </c>
      <c r="O1598" s="94" t="str">
        <f t="shared" si="156"/>
        <v>Suraj PANWAR20km-race-walking</v>
      </c>
      <c r="P1598" s="2">
        <f t="shared" si="157"/>
        <v>1073</v>
      </c>
      <c r="Q1598" s="79">
        <f t="shared" si="158"/>
        <v>11</v>
      </c>
      <c r="R1598" s="79" t="str">
        <f t="shared" si="159"/>
        <v/>
      </c>
    </row>
    <row r="1599" spans="1:18" x14ac:dyDescent="0.2">
      <c r="A1599" t="s">
        <v>1159</v>
      </c>
      <c r="B1599" t="s">
        <v>5330</v>
      </c>
      <c r="C1599" s="5" t="s">
        <v>81</v>
      </c>
      <c r="D1599" s="5">
        <v>44640</v>
      </c>
      <c r="E1599">
        <v>862</v>
      </c>
      <c r="F1599" s="5">
        <v>44633</v>
      </c>
      <c r="G1599" s="2">
        <v>28</v>
      </c>
      <c r="H1599" s="2" t="str">
        <f t="shared" si="154"/>
        <v>Aaryan SINGH20km-race-walking</v>
      </c>
      <c r="I1599" s="2">
        <f t="shared" si="155"/>
        <v>862</v>
      </c>
      <c r="J1599" s="136" cm="1">
        <f t="array" ref="J1599">MAX(IF($H$3:$H$4000=$H1599,$I$3:$I$4000))</f>
        <v>862</v>
      </c>
      <c r="K1599" s="2" t="str">
        <v>IND</v>
      </c>
      <c r="L1599" t="str">
        <v>William SINGH</v>
      </c>
      <c r="M1599" s="94" t="str">
        <v>20km-race-walking</v>
      </c>
      <c r="N1599" s="94">
        <v>37316</v>
      </c>
      <c r="O1599" s="94" t="str">
        <f t="shared" si="156"/>
        <v>William SINGH20km-race-walking</v>
      </c>
      <c r="P1599" s="2">
        <f t="shared" si="157"/>
        <v>960</v>
      </c>
      <c r="Q1599" s="79">
        <f t="shared" si="158"/>
        <v>33</v>
      </c>
      <c r="R1599" s="79" t="str">
        <f t="shared" si="159"/>
        <v/>
      </c>
    </row>
    <row r="1600" spans="1:18" x14ac:dyDescent="0.2">
      <c r="A1600" t="s">
        <v>1159</v>
      </c>
      <c r="B1600" t="s">
        <v>5130</v>
      </c>
      <c r="C1600" s="5" t="s">
        <v>28</v>
      </c>
      <c r="D1600" s="5">
        <v>38331</v>
      </c>
      <c r="E1600">
        <v>1024</v>
      </c>
      <c r="F1600" s="5">
        <v>44632</v>
      </c>
      <c r="G1600" s="2">
        <v>79</v>
      </c>
      <c r="H1600" s="2" t="str">
        <f t="shared" si="154"/>
        <v>Vikash VEERBHAN1500m</v>
      </c>
      <c r="I1600" s="2">
        <f t="shared" si="155"/>
        <v>1024</v>
      </c>
      <c r="J1600" s="136" cm="1">
        <f t="array" ref="J1600">MAX(IF($H$3:$H$4000=$H1600,$I$3:$I$4000))</f>
        <v>1024</v>
      </c>
      <c r="K1600" s="2" t="str">
        <v>IND</v>
      </c>
      <c r="L1600" t="str">
        <v>Bikram DAS</v>
      </c>
      <c r="M1600" s="94" t="str">
        <v>20km-race-walking</v>
      </c>
      <c r="N1600" s="94">
        <v>37211</v>
      </c>
      <c r="O1600" s="94" t="str">
        <f t="shared" si="156"/>
        <v>Bikram DAS20km-race-walking</v>
      </c>
      <c r="P1600" s="2">
        <f t="shared" si="157"/>
        <v>957</v>
      </c>
      <c r="Q1600" s="79">
        <f t="shared" si="158"/>
        <v>36</v>
      </c>
      <c r="R1600" s="79" t="str">
        <f t="shared" si="159"/>
        <v/>
      </c>
    </row>
    <row r="1601" spans="1:18" x14ac:dyDescent="0.2">
      <c r="A1601" t="s">
        <v>1159</v>
      </c>
      <c r="B1601" t="s">
        <v>5144</v>
      </c>
      <c r="C1601" t="s">
        <v>34</v>
      </c>
      <c r="D1601" s="5"/>
      <c r="E1601">
        <v>970</v>
      </c>
      <c r="F1601" s="5">
        <v>44632</v>
      </c>
      <c r="G1601" s="2">
        <v>53</v>
      </c>
      <c r="H1601" s="2" t="str">
        <f t="shared" si="154"/>
        <v>Ravi GANESH3000msc</v>
      </c>
      <c r="I1601" s="2">
        <f t="shared" si="155"/>
        <v>970</v>
      </c>
      <c r="J1601" s="136" cm="1">
        <f t="array" ref="J1601">MAX(IF($H$3:$H$4000=$H1601,$I$3:$I$4000))</f>
        <v>970</v>
      </c>
      <c r="K1601" s="2" t="str">
        <v>IND</v>
      </c>
      <c r="L1601" t="str">
        <v>Rahul BIND</v>
      </c>
      <c r="M1601" s="94" t="str">
        <v>20km-race-walking</v>
      </c>
      <c r="N1601" s="94">
        <v>37163</v>
      </c>
      <c r="O1601" s="94" t="str">
        <f t="shared" si="156"/>
        <v>Rahul BIND20km-race-walking</v>
      </c>
      <c r="P1601" s="2">
        <f t="shared" si="157"/>
        <v>863</v>
      </c>
      <c r="Q1601" s="79">
        <f t="shared" si="158"/>
        <v>56</v>
      </c>
      <c r="R1601" s="79" t="str">
        <f t="shared" si="159"/>
        <v/>
      </c>
    </row>
    <row r="1602" spans="1:18" x14ac:dyDescent="0.2">
      <c r="A1602" t="s">
        <v>1159</v>
      </c>
      <c r="B1602" t="s">
        <v>5274</v>
      </c>
      <c r="C1602" t="s">
        <v>36</v>
      </c>
      <c r="D1602" s="5">
        <v>44640</v>
      </c>
      <c r="E1602">
        <v>913</v>
      </c>
      <c r="F1602" s="5">
        <v>44632</v>
      </c>
      <c r="G1602" s="2">
        <v>47</v>
      </c>
      <c r="H1602" s="2" t="str">
        <f t="shared" si="154"/>
        <v>Tanuj KUMARpole-vault</v>
      </c>
      <c r="I1602" s="2">
        <f t="shared" si="155"/>
        <v>913</v>
      </c>
      <c r="J1602" s="136" cm="1">
        <f t="array" ref="J1602">MAX(IF($H$3:$H$4000=$H1602,$I$3:$I$4000))</f>
        <v>913</v>
      </c>
      <c r="K1602" s="2" t="str">
        <v>IND</v>
      </c>
      <c r="L1602" t="str">
        <v>Avinesh ANTHONY</v>
      </c>
      <c r="M1602" s="94" t="str">
        <v>20km-race-walking</v>
      </c>
      <c r="N1602" s="94">
        <v>37376</v>
      </c>
      <c r="O1602" s="94" t="str">
        <f t="shared" si="156"/>
        <v>Avinesh ANTHONY20km-race-walking</v>
      </c>
      <c r="P1602" s="2">
        <f t="shared" si="157"/>
        <v>852</v>
      </c>
      <c r="Q1602" s="79">
        <f t="shared" si="158"/>
        <v>62</v>
      </c>
      <c r="R1602" s="79" t="str">
        <f t="shared" si="159"/>
        <v/>
      </c>
    </row>
    <row r="1603" spans="1:18" x14ac:dyDescent="0.2">
      <c r="A1603" t="s">
        <v>1159</v>
      </c>
      <c r="B1603" t="s">
        <v>4184</v>
      </c>
      <c r="C1603" s="5" t="s">
        <v>39</v>
      </c>
      <c r="D1603" s="5">
        <v>36475</v>
      </c>
      <c r="E1603">
        <v>1002</v>
      </c>
      <c r="F1603" s="5">
        <v>44632</v>
      </c>
      <c r="G1603" s="2">
        <v>22</v>
      </c>
      <c r="H1603" s="2" t="str">
        <f t="shared" ref="H1603:H1666" si="160">B1603&amp;C1603</f>
        <v>Ashish BHALOTHIAshot-put</v>
      </c>
      <c r="I1603" s="2">
        <f t="shared" ref="I1603:I1666" si="161">E1603</f>
        <v>1002</v>
      </c>
      <c r="J1603" s="136" cm="1">
        <f t="array" ref="J1603">MAX(IF($H$3:$H$4000=$H1603,$I$3:$I$4000))</f>
        <v>1002</v>
      </c>
      <c r="K1603" s="2" t="str">
        <v>IND</v>
      </c>
      <c r="L1603" t="str">
        <v>Nandkishor SINGH</v>
      </c>
      <c r="M1603" s="94" t="str">
        <v>javelin-throw</v>
      </c>
      <c r="N1603" s="94">
        <v>37111</v>
      </c>
      <c r="O1603" s="94" t="str">
        <f t="shared" si="156"/>
        <v>Nandkishor SINGHjavelin-throw</v>
      </c>
      <c r="P1603" s="2">
        <f t="shared" si="157"/>
        <v>988</v>
      </c>
      <c r="Q1603" s="79">
        <f t="shared" si="158"/>
        <v>69</v>
      </c>
      <c r="R1603" s="79" t="str">
        <f t="shared" si="159"/>
        <v/>
      </c>
    </row>
    <row r="1604" spans="1:18" x14ac:dyDescent="0.2">
      <c r="A1604" t="s">
        <v>1159</v>
      </c>
      <c r="B1604" t="s">
        <v>5303</v>
      </c>
      <c r="C1604" s="5" t="s">
        <v>39</v>
      </c>
      <c r="D1604" s="5">
        <v>44671</v>
      </c>
      <c r="E1604">
        <v>973</v>
      </c>
      <c r="F1604" s="5">
        <v>44632</v>
      </c>
      <c r="G1604" s="2">
        <v>30</v>
      </c>
      <c r="H1604" s="2" t="str">
        <f t="shared" si="160"/>
        <v>Sawa SOMBIRshot-put</v>
      </c>
      <c r="I1604" s="2">
        <f t="shared" si="161"/>
        <v>973</v>
      </c>
      <c r="J1604" s="136" cm="1">
        <f t="array" ref="J1604">MAX(IF($H$3:$H$4000=$H1604,$I$3:$I$4000))</f>
        <v>973</v>
      </c>
      <c r="K1604" s="2" t="str">
        <v>IND</v>
      </c>
      <c r="L1604" t="str">
        <v>Navdeep YADAV</v>
      </c>
      <c r="M1604" s="94" t="str">
        <v>javelin-throw</v>
      </c>
      <c r="N1604" s="94">
        <v>37457</v>
      </c>
      <c r="O1604" s="94" t="str">
        <f t="shared" ref="O1604:O1667" si="162">L1604&amp;M1604</f>
        <v>Navdeep YADAVjavelin-throw</v>
      </c>
      <c r="P1604" s="2">
        <f t="shared" ref="P1604:P1667" si="163">VLOOKUP(L1604&amp;M1604,$H$3:$J$3881,3,FALSE)</f>
        <v>961</v>
      </c>
      <c r="Q1604" s="79">
        <f t="shared" ref="Q1604:Q1667" si="164">COUNTIFS($M$3:$M$3165,M1604,$P$3:$P$3165,"&gt;"&amp;P1604)+1</f>
        <v>86</v>
      </c>
      <c r="R1604" s="79" t="str">
        <f t="shared" ref="R1604:R1667" si="165">IFERROR(IF(K1604="AUS",COUNTIFS($K$3:$K$3165,"AUS",$M$3:$M$3165,M1604,$P$3:$P$3165,"&gt;"&amp;P1604)+1,""),"")</f>
        <v/>
      </c>
    </row>
    <row r="1605" spans="1:18" x14ac:dyDescent="0.2">
      <c r="A1605" t="s">
        <v>1159</v>
      </c>
      <c r="B1605" t="s">
        <v>5304</v>
      </c>
      <c r="C1605" s="5" t="s">
        <v>39</v>
      </c>
      <c r="D1605" s="5">
        <v>44640</v>
      </c>
      <c r="E1605">
        <v>943</v>
      </c>
      <c r="F1605" s="5">
        <v>44632</v>
      </c>
      <c r="G1605" s="2">
        <v>38</v>
      </c>
      <c r="H1605" s="2" t="str">
        <f t="shared" si="160"/>
        <v>Sanyam SANJAYshot-put</v>
      </c>
      <c r="I1605" s="2">
        <f t="shared" si="161"/>
        <v>943</v>
      </c>
      <c r="J1605" s="136" cm="1">
        <f t="array" ref="J1605">MAX(IF($H$3:$H$4000=$H1605,$I$3:$I$4000))</f>
        <v>943</v>
      </c>
      <c r="K1605" s="2" t="str">
        <v>IND</v>
      </c>
      <c r="L1605" t="str">
        <v>. AMIT</v>
      </c>
      <c r="M1605" s="94" t="str">
        <v>20km-race-walking</v>
      </c>
      <c r="N1605" s="94">
        <v>37980</v>
      </c>
      <c r="O1605" s="94" t="str">
        <f t="shared" si="162"/>
        <v>. AMIT20km-race-walking</v>
      </c>
      <c r="P1605" s="2">
        <f t="shared" si="163"/>
        <v>1099</v>
      </c>
      <c r="Q1605" s="79">
        <f t="shared" si="164"/>
        <v>7</v>
      </c>
      <c r="R1605" s="79" t="str">
        <f t="shared" si="165"/>
        <v/>
      </c>
    </row>
    <row r="1606" spans="1:18" x14ac:dyDescent="0.2">
      <c r="A1606" t="s">
        <v>1159</v>
      </c>
      <c r="B1606" t="s">
        <v>5305</v>
      </c>
      <c r="C1606" t="s">
        <v>39</v>
      </c>
      <c r="D1606" s="5"/>
      <c r="E1606">
        <v>940</v>
      </c>
      <c r="F1606" s="5">
        <v>44632</v>
      </c>
      <c r="G1606" s="2">
        <v>39</v>
      </c>
      <c r="H1606" s="2" t="str">
        <f t="shared" si="160"/>
        <v>Sagar SANJAYshot-put</v>
      </c>
      <c r="I1606" s="2">
        <f t="shared" si="161"/>
        <v>940</v>
      </c>
      <c r="J1606" s="136" cm="1">
        <f t="array" ref="J1606">MAX(IF($H$3:$H$4000=$H1606,$I$3:$I$4000))</f>
        <v>940</v>
      </c>
      <c r="K1606" s="2" t="str">
        <v>IND</v>
      </c>
      <c r="L1606" t="str">
        <v>Paramdeep MOR</v>
      </c>
      <c r="M1606" s="94" t="str">
        <v>20km-race-walking</v>
      </c>
      <c r="N1606" s="94">
        <v>37236</v>
      </c>
      <c r="O1606" s="94" t="str">
        <f t="shared" si="162"/>
        <v>Paramdeep MOR20km-race-walking</v>
      </c>
      <c r="P1606" s="2">
        <f t="shared" si="163"/>
        <v>1079</v>
      </c>
      <c r="Q1606" s="79">
        <f t="shared" si="164"/>
        <v>9</v>
      </c>
      <c r="R1606" s="79" t="str">
        <f t="shared" si="165"/>
        <v/>
      </c>
    </row>
    <row r="1607" spans="1:18" x14ac:dyDescent="0.2">
      <c r="A1607" t="s">
        <v>1159</v>
      </c>
      <c r="B1607" t="s">
        <v>4162</v>
      </c>
      <c r="C1607" s="6" t="s">
        <v>39</v>
      </c>
      <c r="D1607" s="5">
        <v>37615</v>
      </c>
      <c r="E1607">
        <v>936</v>
      </c>
      <c r="F1607" s="5">
        <v>44632</v>
      </c>
      <c r="G1607" s="2">
        <v>41</v>
      </c>
      <c r="H1607" s="2" t="str">
        <f t="shared" si="160"/>
        <v>Bhagat SINGHshot-put</v>
      </c>
      <c r="I1607" s="2">
        <f t="shared" si="161"/>
        <v>936</v>
      </c>
      <c r="J1607" s="136" cm="1">
        <f t="array" ref="J1607">MAX(IF($H$3:$H$4000=$H1607,$I$3:$I$4000))</f>
        <v>968</v>
      </c>
      <c r="K1607" s="2" t="str">
        <v>IND</v>
      </c>
      <c r="L1607" t="str">
        <v>Paramjeet Singh BISHT</v>
      </c>
      <c r="M1607" s="94" t="str">
        <v>20km-race-walking</v>
      </c>
      <c r="N1607" s="94">
        <v>37318</v>
      </c>
      <c r="O1607" s="94" t="str">
        <f t="shared" si="162"/>
        <v>Paramjeet Singh BISHT20km-race-walking</v>
      </c>
      <c r="P1607" s="2">
        <f t="shared" si="163"/>
        <v>1036</v>
      </c>
      <c r="Q1607" s="79">
        <f t="shared" si="164"/>
        <v>16</v>
      </c>
      <c r="R1607" s="79" t="str">
        <f t="shared" si="165"/>
        <v/>
      </c>
    </row>
    <row r="1608" spans="1:18" x14ac:dyDescent="0.2">
      <c r="A1608" t="s">
        <v>1159</v>
      </c>
      <c r="B1608" t="s">
        <v>3208</v>
      </c>
      <c r="C1608" s="5" t="s">
        <v>42</v>
      </c>
      <c r="D1608" s="5"/>
      <c r="E1608">
        <v>924</v>
      </c>
      <c r="F1608" s="5">
        <v>44632</v>
      </c>
      <c r="G1608" s="2">
        <v>29</v>
      </c>
      <c r="H1608" s="2" t="str">
        <f t="shared" si="160"/>
        <v>Gaurav KUMARhammer-throw</v>
      </c>
      <c r="I1608" s="2">
        <f t="shared" si="161"/>
        <v>924</v>
      </c>
      <c r="J1608" s="136" cm="1">
        <f t="array" ref="J1608">MAX(IF($H$3:$H$4000=$H1608,$I$3:$I$4000))</f>
        <v>924</v>
      </c>
      <c r="K1608" s="2" t="str">
        <v>IND</v>
      </c>
      <c r="L1608" t="str">
        <v>Sanjay KUMAR</v>
      </c>
      <c r="M1608" s="94" t="str">
        <v>20km-race-walking</v>
      </c>
      <c r="N1608" s="94">
        <v>37154</v>
      </c>
      <c r="O1608" s="94" t="str">
        <f t="shared" si="162"/>
        <v>Sanjay KUMAR20km-race-walking</v>
      </c>
      <c r="P1608" s="2">
        <f t="shared" si="163"/>
        <v>1013</v>
      </c>
      <c r="Q1608" s="79">
        <f t="shared" si="164"/>
        <v>21</v>
      </c>
      <c r="R1608" s="79" t="str">
        <f t="shared" si="165"/>
        <v/>
      </c>
    </row>
    <row r="1609" spans="1:18" x14ac:dyDescent="0.2">
      <c r="A1609" t="s">
        <v>1159</v>
      </c>
      <c r="B1609" t="s">
        <v>5312</v>
      </c>
      <c r="C1609" s="5" t="s">
        <v>42</v>
      </c>
      <c r="D1609" s="5"/>
      <c r="E1609">
        <v>921</v>
      </c>
      <c r="F1609" s="5">
        <v>44632</v>
      </c>
      <c r="G1609" s="2">
        <v>30</v>
      </c>
      <c r="H1609" s="2" t="str">
        <f t="shared" si="160"/>
        <v>Ajay SINGHhammer-throw</v>
      </c>
      <c r="I1609" s="2">
        <f t="shared" si="161"/>
        <v>921</v>
      </c>
      <c r="J1609" s="136" cm="1">
        <f t="array" ref="J1609">MAX(IF($H$3:$H$4000=$H1609,$I$3:$I$4000))</f>
        <v>921</v>
      </c>
      <c r="K1609" s="2" t="str">
        <v>IND</v>
      </c>
      <c r="L1609" t="str">
        <v>Bajarangi PRAJAPATI</v>
      </c>
      <c r="M1609" s="94" t="str">
        <v>20km-race-walking</v>
      </c>
      <c r="N1609" s="94">
        <v>37814</v>
      </c>
      <c r="O1609" s="94" t="str">
        <f t="shared" si="162"/>
        <v>Bajarangi PRAJAPATI20km-race-walking</v>
      </c>
      <c r="P1609" s="2">
        <f t="shared" si="163"/>
        <v>1012</v>
      </c>
      <c r="Q1609" s="79">
        <f t="shared" si="164"/>
        <v>22</v>
      </c>
      <c r="R1609" s="79" t="str">
        <f t="shared" si="165"/>
        <v/>
      </c>
    </row>
    <row r="1610" spans="1:18" x14ac:dyDescent="0.2">
      <c r="A1610" t="s">
        <v>1159</v>
      </c>
      <c r="B1610" t="s">
        <v>5314</v>
      </c>
      <c r="C1610" t="s">
        <v>42</v>
      </c>
      <c r="D1610" s="5"/>
      <c r="E1610">
        <v>902</v>
      </c>
      <c r="F1610" s="5">
        <v>44632</v>
      </c>
      <c r="G1610" s="2">
        <v>33</v>
      </c>
      <c r="H1610" s="2" t="str">
        <f t="shared" si="160"/>
        <v>Deepak SURENDERhammer-throw</v>
      </c>
      <c r="I1610" s="2">
        <f t="shared" si="161"/>
        <v>902</v>
      </c>
      <c r="J1610" s="136" cm="1">
        <f t="array" ref="J1610">MAX(IF($H$3:$H$4000=$H1610,$I$3:$I$4000))</f>
        <v>902</v>
      </c>
      <c r="K1610" s="2" t="str">
        <v>IND</v>
      </c>
      <c r="L1610" t="str">
        <v>Vishvendra SINGH</v>
      </c>
      <c r="M1610" s="94" t="str">
        <v>20km-race-walking</v>
      </c>
      <c r="N1610" s="94">
        <v>37447</v>
      </c>
      <c r="O1610" s="94" t="str">
        <f t="shared" si="162"/>
        <v>Vishvendra SINGH20km-race-walking</v>
      </c>
      <c r="P1610" s="2">
        <f t="shared" si="163"/>
        <v>973</v>
      </c>
      <c r="Q1610" s="79">
        <f t="shared" si="164"/>
        <v>30</v>
      </c>
      <c r="R1610" s="79" t="str">
        <f t="shared" si="165"/>
        <v/>
      </c>
    </row>
    <row r="1611" spans="1:18" x14ac:dyDescent="0.2">
      <c r="A1611" t="s">
        <v>1159</v>
      </c>
      <c r="B1611" t="s">
        <v>5315</v>
      </c>
      <c r="C1611" s="5" t="s">
        <v>42</v>
      </c>
      <c r="D1611" s="5">
        <v>44640</v>
      </c>
      <c r="E1611">
        <v>894</v>
      </c>
      <c r="F1611" s="5">
        <v>44632</v>
      </c>
      <c r="G1611" s="2">
        <v>34</v>
      </c>
      <c r="H1611" s="2" t="str">
        <f t="shared" si="160"/>
        <v>Vinit KUMARhammer-throw</v>
      </c>
      <c r="I1611" s="2">
        <f t="shared" si="161"/>
        <v>894</v>
      </c>
      <c r="J1611" s="136" cm="1">
        <f t="array" ref="J1611">MAX(IF($H$3:$H$4000=$H1611,$I$3:$I$4000))</f>
        <v>894</v>
      </c>
      <c r="K1611" s="2" t="str">
        <v>IND</v>
      </c>
      <c r="L1611" t="str">
        <v>Ali FARMAN</v>
      </c>
      <c r="M1611" s="94" t="str">
        <v>20km-race-walking</v>
      </c>
      <c r="N1611" s="94">
        <v>37109</v>
      </c>
      <c r="O1611" s="94" t="str">
        <f t="shared" si="162"/>
        <v>Ali FARMAN20km-race-walking</v>
      </c>
      <c r="P1611" s="2">
        <f t="shared" si="163"/>
        <v>916</v>
      </c>
      <c r="Q1611" s="79">
        <f t="shared" si="164"/>
        <v>44</v>
      </c>
      <c r="R1611" s="79" t="str">
        <f t="shared" si="165"/>
        <v/>
      </c>
    </row>
    <row r="1612" spans="1:18" x14ac:dyDescent="0.2">
      <c r="A1612" t="s">
        <v>1159</v>
      </c>
      <c r="B1612" t="s">
        <v>3172</v>
      </c>
      <c r="C1612" t="s">
        <v>42</v>
      </c>
      <c r="D1612" s="5">
        <v>36534</v>
      </c>
      <c r="E1612">
        <v>858</v>
      </c>
      <c r="F1612" s="5">
        <v>44632</v>
      </c>
      <c r="G1612" s="2">
        <v>45</v>
      </c>
      <c r="H1612" s="2" t="str">
        <f t="shared" si="160"/>
        <v>Nitin MALIKhammer-throw</v>
      </c>
      <c r="I1612" s="2">
        <f t="shared" si="161"/>
        <v>858</v>
      </c>
      <c r="J1612" s="136" cm="1">
        <f t="array" ref="J1612">MAX(IF($H$3:$H$4000=$H1612,$I$3:$I$4000))</f>
        <v>858</v>
      </c>
      <c r="K1612" s="2" t="str">
        <v>IND</v>
      </c>
      <c r="L1612" t="str">
        <v>Rajan CHAUDHARY</v>
      </c>
      <c r="M1612" s="94" t="str">
        <v>20km-race-walking</v>
      </c>
      <c r="N1612" s="94">
        <v>37287</v>
      </c>
      <c r="O1612" s="94" t="str">
        <f t="shared" si="162"/>
        <v>Rajan CHAUDHARY20km-race-walking</v>
      </c>
      <c r="P1612" s="2">
        <f t="shared" si="163"/>
        <v>881</v>
      </c>
      <c r="Q1612" s="79">
        <f t="shared" si="164"/>
        <v>52</v>
      </c>
      <c r="R1612" s="79" t="str">
        <f t="shared" si="165"/>
        <v/>
      </c>
    </row>
    <row r="1613" spans="1:18" x14ac:dyDescent="0.2">
      <c r="A1613" t="s">
        <v>1159</v>
      </c>
      <c r="B1613" t="s">
        <v>5319</v>
      </c>
      <c r="C1613" s="6" t="s">
        <v>41</v>
      </c>
      <c r="D1613" s="5">
        <v>37605</v>
      </c>
      <c r="E1613">
        <v>921</v>
      </c>
      <c r="F1613" s="5">
        <v>44632</v>
      </c>
      <c r="G1613" s="2">
        <v>56</v>
      </c>
      <c r="H1613" s="2" t="str">
        <f t="shared" si="160"/>
        <v>Ravi TANWARjavelin-throw</v>
      </c>
      <c r="I1613" s="2">
        <f t="shared" si="161"/>
        <v>921</v>
      </c>
      <c r="J1613" s="136" cm="1">
        <f t="array" ref="J1613">MAX(IF($H$3:$H$4000=$H1613,$I$3:$I$4000))</f>
        <v>921</v>
      </c>
      <c r="K1613" s="2" t="str">
        <v>IND</v>
      </c>
      <c r="L1613" t="str">
        <v>. SUNNY</v>
      </c>
      <c r="M1613" s="94" t="str">
        <v>pole-vault</v>
      </c>
      <c r="N1613" s="94">
        <v>37026</v>
      </c>
      <c r="O1613" s="94" t="str">
        <f t="shared" si="162"/>
        <v>. SUNNYpole-vault</v>
      </c>
      <c r="P1613" s="2">
        <f t="shared" si="163"/>
        <v>886</v>
      </c>
      <c r="Q1613" s="79">
        <f t="shared" si="164"/>
        <v>114</v>
      </c>
      <c r="R1613" s="79" t="str">
        <f t="shared" si="165"/>
        <v/>
      </c>
    </row>
    <row r="1614" spans="1:18" x14ac:dyDescent="0.2">
      <c r="A1614" t="s">
        <v>1159</v>
      </c>
      <c r="B1614" t="s">
        <v>2945</v>
      </c>
      <c r="C1614" s="5" t="s">
        <v>33</v>
      </c>
      <c r="D1614" s="5">
        <v>37408</v>
      </c>
      <c r="E1614">
        <v>947</v>
      </c>
      <c r="F1614" s="5">
        <v>44626</v>
      </c>
      <c r="G1614" s="2">
        <v>98</v>
      </c>
      <c r="H1614" s="2" t="str">
        <f t="shared" si="160"/>
        <v>Muhammed LAZAN400mh</v>
      </c>
      <c r="I1614" s="2">
        <f t="shared" si="161"/>
        <v>947</v>
      </c>
      <c r="J1614" s="136" cm="1">
        <f t="array" ref="J1614">MAX(IF($H$3:$H$4000=$H1614,$I$3:$I$4000))</f>
        <v>947</v>
      </c>
      <c r="K1614" s="2" t="str">
        <v>IND</v>
      </c>
      <c r="L1614" t="str">
        <v>Vijay MALIK</v>
      </c>
      <c r="M1614" s="94" t="str">
        <v>high-jump</v>
      </c>
      <c r="N1614" s="94">
        <v>37983</v>
      </c>
      <c r="O1614" s="94" t="str">
        <f t="shared" si="162"/>
        <v>Vijay MALIKhigh-jump</v>
      </c>
      <c r="P1614" s="2">
        <f t="shared" si="163"/>
        <v>1011</v>
      </c>
      <c r="Q1614" s="79">
        <f t="shared" si="164"/>
        <v>79</v>
      </c>
      <c r="R1614" s="79" t="str">
        <f t="shared" si="165"/>
        <v/>
      </c>
    </row>
    <row r="1615" spans="1:18" x14ac:dyDescent="0.2">
      <c r="A1615" t="s">
        <v>1159</v>
      </c>
      <c r="B1615" t="s">
        <v>3030</v>
      </c>
      <c r="C1615" s="5" t="s">
        <v>35</v>
      </c>
      <c r="D1615" s="5">
        <v>35896</v>
      </c>
      <c r="E1615">
        <v>1002</v>
      </c>
      <c r="F1615" s="5">
        <v>44626</v>
      </c>
      <c r="G1615" s="2">
        <v>27</v>
      </c>
      <c r="H1615" s="2" t="str">
        <f t="shared" si="160"/>
        <v>Manu FRANCIShigh-jump</v>
      </c>
      <c r="I1615" s="2">
        <f t="shared" si="161"/>
        <v>1002</v>
      </c>
      <c r="J1615" s="136" cm="1">
        <f t="array" ref="J1615">MAX(IF($H$3:$H$4000=$H1615,$I$3:$I$4000))</f>
        <v>1002</v>
      </c>
      <c r="K1615" s="2" t="str">
        <v>IVB</v>
      </c>
      <c r="L1615" t="str">
        <v>Djimon GUMBS</v>
      </c>
      <c r="M1615" s="94" t="str">
        <v>discus-throw</v>
      </c>
      <c r="N1615" s="94">
        <v>36782</v>
      </c>
      <c r="O1615" s="94" t="str">
        <f t="shared" si="162"/>
        <v>Djimon GUMBSdiscus-throw</v>
      </c>
      <c r="P1615" s="2">
        <f t="shared" si="163"/>
        <v>1010</v>
      </c>
      <c r="Q1615" s="79">
        <f t="shared" si="164"/>
        <v>36</v>
      </c>
      <c r="R1615" s="79" t="str">
        <f t="shared" si="165"/>
        <v/>
      </c>
    </row>
    <row r="1616" spans="1:18" x14ac:dyDescent="0.2">
      <c r="A1616" t="s">
        <v>1159</v>
      </c>
      <c r="B1616" t="s">
        <v>5266</v>
      </c>
      <c r="C1616" s="5" t="s">
        <v>35</v>
      </c>
      <c r="D1616" s="5"/>
      <c r="E1616">
        <v>923</v>
      </c>
      <c r="F1616" s="5">
        <v>44626</v>
      </c>
      <c r="G1616" s="2">
        <v>80</v>
      </c>
      <c r="H1616" s="2" t="str">
        <f t="shared" si="160"/>
        <v>T. SANJIDhigh-jump</v>
      </c>
      <c r="I1616" s="2">
        <f t="shared" si="161"/>
        <v>923</v>
      </c>
      <c r="J1616" s="136" cm="1">
        <f t="array" ref="J1616">MAX(IF($H$3:$H$4000=$H1616,$I$3:$I$4000))</f>
        <v>923</v>
      </c>
      <c r="K1616" s="2" t="str">
        <v>IVB</v>
      </c>
      <c r="L1616" t="str">
        <v>Khybah DAWSON</v>
      </c>
      <c r="M1616" s="94" t="str">
        <v>long-jump</v>
      </c>
      <c r="N1616" s="94">
        <v>38206</v>
      </c>
      <c r="O1616" s="94" t="str">
        <f t="shared" si="162"/>
        <v>Khybah DAWSONlong-jump</v>
      </c>
      <c r="P1616" s="2">
        <f t="shared" si="163"/>
        <v>995</v>
      </c>
      <c r="Q1616" s="79">
        <f t="shared" si="164"/>
        <v>132</v>
      </c>
      <c r="R1616" s="79" t="str">
        <f t="shared" si="165"/>
        <v/>
      </c>
    </row>
    <row r="1617" spans="1:18" x14ac:dyDescent="0.2">
      <c r="A1617" t="s">
        <v>1159</v>
      </c>
      <c r="B1617" t="s">
        <v>5267</v>
      </c>
      <c r="C1617" s="5" t="s">
        <v>35</v>
      </c>
      <c r="D1617" s="5">
        <v>37007</v>
      </c>
      <c r="E1617">
        <v>923</v>
      </c>
      <c r="F1617" s="5">
        <v>44626</v>
      </c>
      <c r="G1617" s="2">
        <v>80</v>
      </c>
      <c r="H1617" s="2" t="str">
        <f t="shared" si="160"/>
        <v>V.C ASWINhigh-jump</v>
      </c>
      <c r="I1617" s="2">
        <f t="shared" si="161"/>
        <v>923</v>
      </c>
      <c r="J1617" s="136" cm="1">
        <f t="array" ref="J1617">MAX(IF($H$3:$H$4000=$H1617,$I$3:$I$4000))</f>
        <v>923</v>
      </c>
      <c r="K1617" s="2" t="str">
        <v>IVB</v>
      </c>
      <c r="L1617" t="str">
        <v>Djimon GUMBS</v>
      </c>
      <c r="M1617" s="94" t="str">
        <v>shot-put</v>
      </c>
      <c r="N1617" s="94">
        <v>36782</v>
      </c>
      <c r="O1617" s="94" t="str">
        <f t="shared" si="162"/>
        <v>Djimon GUMBSshot-put</v>
      </c>
      <c r="P1617" s="2">
        <f t="shared" si="163"/>
        <v>1053</v>
      </c>
      <c r="Q1617" s="79">
        <f t="shared" si="164"/>
        <v>24</v>
      </c>
      <c r="R1617" s="79" t="str">
        <f t="shared" si="165"/>
        <v/>
      </c>
    </row>
    <row r="1618" spans="1:18" x14ac:dyDescent="0.2">
      <c r="A1618" t="s">
        <v>1159</v>
      </c>
      <c r="B1618" t="s">
        <v>5273</v>
      </c>
      <c r="C1618" t="s">
        <v>36</v>
      </c>
      <c r="D1618" s="5">
        <v>44640</v>
      </c>
      <c r="E1618">
        <v>940</v>
      </c>
      <c r="F1618" s="5">
        <v>44625</v>
      </c>
      <c r="G1618" s="2">
        <v>39</v>
      </c>
      <c r="H1618" s="2" t="str">
        <f t="shared" si="160"/>
        <v>Anand MANOJpole-vault</v>
      </c>
      <c r="I1618" s="2">
        <f t="shared" si="161"/>
        <v>940</v>
      </c>
      <c r="J1618" s="136" cm="1">
        <f t="array" ref="J1618">MAX(IF($H$3:$H$4000=$H1618,$I$3:$I$4000))</f>
        <v>940</v>
      </c>
      <c r="K1618" s="2" t="str">
        <v>IVB</v>
      </c>
      <c r="L1618" t="str">
        <v>Diamante GUMBS</v>
      </c>
      <c r="M1618" s="94" t="str">
        <v>shot-put</v>
      </c>
      <c r="N1618" s="94">
        <v>36782</v>
      </c>
      <c r="O1618" s="94" t="str">
        <f t="shared" si="162"/>
        <v>Diamante GUMBSshot-put</v>
      </c>
      <c r="P1618" s="2">
        <f t="shared" si="163"/>
        <v>925</v>
      </c>
      <c r="Q1618" s="79">
        <f t="shared" si="164"/>
        <v>101</v>
      </c>
      <c r="R1618" s="79" t="str">
        <f t="shared" si="165"/>
        <v/>
      </c>
    </row>
    <row r="1619" spans="1:18" x14ac:dyDescent="0.2">
      <c r="A1619" t="s">
        <v>1159</v>
      </c>
      <c r="B1619" t="s">
        <v>4298</v>
      </c>
      <c r="C1619" s="5" t="s">
        <v>41</v>
      </c>
      <c r="D1619" s="5">
        <v>34089</v>
      </c>
      <c r="E1619">
        <v>979</v>
      </c>
      <c r="F1619" s="5">
        <v>44625</v>
      </c>
      <c r="G1619" s="2">
        <v>38</v>
      </c>
      <c r="H1619" s="2" t="str">
        <f t="shared" si="160"/>
        <v>Arun BABYjavelin-throw</v>
      </c>
      <c r="I1619" s="2">
        <f t="shared" si="161"/>
        <v>979</v>
      </c>
      <c r="J1619" s="136" cm="1">
        <f t="array" ref="J1619">MAX(IF($H$3:$H$4000=$H1619,$I$3:$I$4000))</f>
        <v>987</v>
      </c>
      <c r="K1619" s="2" t="str">
        <v>IVB</v>
      </c>
      <c r="L1619" t="str">
        <v>Diamante GUMBS</v>
      </c>
      <c r="M1619" s="94" t="str">
        <v>discus-throw</v>
      </c>
      <c r="N1619" s="94">
        <v>36782</v>
      </c>
      <c r="O1619" s="94" t="str">
        <f t="shared" si="162"/>
        <v>Diamante GUMBSdiscus-throw</v>
      </c>
      <c r="P1619" s="2">
        <f t="shared" si="163"/>
        <v>963</v>
      </c>
      <c r="Q1619" s="79">
        <f t="shared" si="164"/>
        <v>61</v>
      </c>
      <c r="R1619" s="79" t="str">
        <f t="shared" si="165"/>
        <v/>
      </c>
    </row>
    <row r="1620" spans="1:18" x14ac:dyDescent="0.2">
      <c r="A1620" t="s">
        <v>1159</v>
      </c>
      <c r="B1620" t="s">
        <v>3043</v>
      </c>
      <c r="C1620" s="5" t="s">
        <v>35</v>
      </c>
      <c r="D1620" s="5">
        <v>37551</v>
      </c>
      <c r="E1620">
        <v>940</v>
      </c>
      <c r="F1620" s="5">
        <v>44621</v>
      </c>
      <c r="G1620" s="2">
        <v>73</v>
      </c>
      <c r="H1620" s="2" t="str">
        <f t="shared" si="160"/>
        <v>Abhar ATULhigh-jump</v>
      </c>
      <c r="I1620" s="2">
        <f t="shared" si="161"/>
        <v>940</v>
      </c>
      <c r="J1620" s="136" cm="1">
        <f t="array" ref="J1620">MAX(IF($H$3:$H$4000=$H1620,$I$3:$I$4000))</f>
        <v>940</v>
      </c>
      <c r="K1620" s="2" t="str">
        <v>IVB</v>
      </c>
      <c r="L1620" t="str">
        <v>Kyron MCMASTER</v>
      </c>
      <c r="M1620" s="94" t="str">
        <v>400mh</v>
      </c>
      <c r="N1620" s="94">
        <v>35433</v>
      </c>
      <c r="O1620" s="94" t="str">
        <f t="shared" si="162"/>
        <v>Kyron MCMASTER400mh</v>
      </c>
      <c r="P1620" s="2">
        <f t="shared" si="163"/>
        <v>1280</v>
      </c>
      <c r="Q1620" s="79">
        <f t="shared" si="164"/>
        <v>1</v>
      </c>
      <c r="R1620" s="79" t="str">
        <f t="shared" si="165"/>
        <v/>
      </c>
    </row>
    <row r="1621" spans="1:18" x14ac:dyDescent="0.2">
      <c r="A1621" t="s">
        <v>1159</v>
      </c>
      <c r="B1621" s="5" t="s">
        <v>3068</v>
      </c>
      <c r="C1621" s="5" t="s">
        <v>36</v>
      </c>
      <c r="D1621" s="6">
        <v>37073</v>
      </c>
      <c r="E1621">
        <v>967</v>
      </c>
      <c r="F1621" s="5">
        <v>44621</v>
      </c>
      <c r="G1621" s="2">
        <v>29</v>
      </c>
      <c r="H1621" s="2" t="str">
        <f t="shared" si="160"/>
        <v>Avneesh KUMARpole-vault</v>
      </c>
      <c r="I1621" s="2">
        <f t="shared" si="161"/>
        <v>967</v>
      </c>
      <c r="J1621" s="136" cm="1">
        <f t="array" ref="J1621">MAX(IF($H$3:$H$4000=$H1621,$I$3:$I$4000))</f>
        <v>967</v>
      </c>
      <c r="K1621" s="2" t="str">
        <v>IVB</v>
      </c>
      <c r="L1621" t="str">
        <v>Eldred HENRY</v>
      </c>
      <c r="M1621" s="94" t="str">
        <v>shot-put</v>
      </c>
      <c r="N1621" s="94">
        <v>34595</v>
      </c>
      <c r="O1621" s="94" t="str">
        <f t="shared" si="162"/>
        <v>Eldred HENRYshot-put</v>
      </c>
      <c r="P1621" s="2">
        <f t="shared" si="163"/>
        <v>1040</v>
      </c>
      <c r="Q1621" s="79">
        <f t="shared" si="164"/>
        <v>27</v>
      </c>
      <c r="R1621" s="79" t="str">
        <f t="shared" si="165"/>
        <v/>
      </c>
    </row>
    <row r="1622" spans="1:18" x14ac:dyDescent="0.2">
      <c r="A1622" t="s">
        <v>1159</v>
      </c>
      <c r="B1622" t="s">
        <v>3087</v>
      </c>
      <c r="C1622" s="5" t="s">
        <v>36</v>
      </c>
      <c r="D1622" s="5">
        <v>37877</v>
      </c>
      <c r="E1622">
        <v>859</v>
      </c>
      <c r="F1622" s="5">
        <v>44621</v>
      </c>
      <c r="G1622" s="2">
        <v>78</v>
      </c>
      <c r="H1622" s="2" t="str">
        <f t="shared" si="160"/>
        <v>Sakhti MAHENDRANpole-vault</v>
      </c>
      <c r="I1622" s="2">
        <f t="shared" si="161"/>
        <v>859</v>
      </c>
      <c r="J1622" s="136" cm="1">
        <f t="array" ref="J1622">MAX(IF($H$3:$H$4000=$H1622,$I$3:$I$4000))</f>
        <v>913</v>
      </c>
      <c r="K1622" s="2" t="str">
        <v>IVB</v>
      </c>
      <c r="L1622" t="str">
        <v>Rikkoi BRATHWAITE</v>
      </c>
      <c r="M1622" s="94" t="str">
        <v>100m</v>
      </c>
      <c r="N1622" s="94">
        <v>36204</v>
      </c>
      <c r="O1622" s="94" t="str">
        <f t="shared" si="162"/>
        <v>Rikkoi BRATHWAITE100m</v>
      </c>
      <c r="P1622" s="2">
        <f t="shared" si="163"/>
        <v>1112</v>
      </c>
      <c r="Q1622" s="79">
        <f t="shared" si="164"/>
        <v>96</v>
      </c>
      <c r="R1622" s="79" t="str">
        <f t="shared" si="165"/>
        <v/>
      </c>
    </row>
    <row r="1623" spans="1:18" x14ac:dyDescent="0.2">
      <c r="A1623" t="s">
        <v>1159</v>
      </c>
      <c r="B1623" t="s">
        <v>3098</v>
      </c>
      <c r="C1623" s="5" t="s">
        <v>40</v>
      </c>
      <c r="D1623" s="5">
        <v>34151</v>
      </c>
      <c r="E1623">
        <v>937</v>
      </c>
      <c r="F1623" s="5">
        <v>44619</v>
      </c>
      <c r="G1623" s="2">
        <v>38</v>
      </c>
      <c r="H1623" s="2" t="str">
        <f t="shared" si="160"/>
        <v>Arjun KUMARdiscus-throw</v>
      </c>
      <c r="I1623" s="2">
        <f t="shared" si="161"/>
        <v>937</v>
      </c>
      <c r="J1623" s="136" cm="1">
        <f t="array" ref="J1623">MAX(IF($H$3:$H$4000=$H1623,$I$3:$I$4000))</f>
        <v>963</v>
      </c>
      <c r="K1623" s="2" t="str">
        <v>JAM</v>
      </c>
      <c r="L1623" t="str">
        <v>Oblique SEVILLE</v>
      </c>
      <c r="M1623" s="94" t="str">
        <v>100m</v>
      </c>
      <c r="N1623" s="94">
        <v>36966</v>
      </c>
      <c r="O1623" s="94" t="str">
        <f t="shared" si="162"/>
        <v>Oblique SEVILLE100m</v>
      </c>
      <c r="P1623" s="2">
        <f t="shared" si="163"/>
        <v>1193</v>
      </c>
      <c r="Q1623" s="79">
        <f t="shared" si="164"/>
        <v>15</v>
      </c>
      <c r="R1623" s="79" t="str">
        <f t="shared" si="165"/>
        <v/>
      </c>
    </row>
    <row r="1624" spans="1:18" x14ac:dyDescent="0.2">
      <c r="A1624" t="s">
        <v>1159</v>
      </c>
      <c r="B1624" t="s">
        <v>3109</v>
      </c>
      <c r="C1624" s="5" t="s">
        <v>40</v>
      </c>
      <c r="D1624" s="5">
        <v>34222</v>
      </c>
      <c r="E1624">
        <v>882</v>
      </c>
      <c r="F1624" s="5">
        <v>44619</v>
      </c>
      <c r="G1624" s="2">
        <v>63</v>
      </c>
      <c r="H1624" s="2" t="str">
        <f t="shared" si="160"/>
        <v>Arvind RATHEEdiscus-throw</v>
      </c>
      <c r="I1624" s="2">
        <f t="shared" si="161"/>
        <v>882</v>
      </c>
      <c r="J1624" s="136" cm="1">
        <f t="array" ref="J1624">MAX(IF($H$3:$H$4000=$H1624,$I$3:$I$4000))</f>
        <v>882</v>
      </c>
      <c r="K1624" s="2" t="str">
        <v>JAM</v>
      </c>
      <c r="L1624" t="str">
        <v>Yohan BLAKE</v>
      </c>
      <c r="M1624" s="94" t="str">
        <v>100m</v>
      </c>
      <c r="N1624" s="94">
        <v>32868</v>
      </c>
      <c r="O1624" s="94" t="str">
        <f t="shared" si="162"/>
        <v>Yohan BLAKE100m</v>
      </c>
      <c r="P1624" s="2">
        <f t="shared" si="163"/>
        <v>1224</v>
      </c>
      <c r="Q1624" s="79">
        <f t="shared" si="164"/>
        <v>6</v>
      </c>
      <c r="R1624" s="79" t="str">
        <f t="shared" si="165"/>
        <v/>
      </c>
    </row>
    <row r="1625" spans="1:18" x14ac:dyDescent="0.2">
      <c r="A1625" t="s">
        <v>1159</v>
      </c>
      <c r="B1625" t="s">
        <v>3110</v>
      </c>
      <c r="C1625" s="5" t="s">
        <v>40</v>
      </c>
      <c r="D1625" s="5">
        <v>37073</v>
      </c>
      <c r="E1625">
        <v>873</v>
      </c>
      <c r="F1625" s="5">
        <v>44619</v>
      </c>
      <c r="G1625" s="2">
        <v>69</v>
      </c>
      <c r="H1625" s="2" t="str">
        <f t="shared" si="160"/>
        <v>Ikram Ali KHANdiscus-throw</v>
      </c>
      <c r="I1625" s="2">
        <f t="shared" si="161"/>
        <v>873</v>
      </c>
      <c r="J1625" s="136" cm="1">
        <f t="array" ref="J1625">MAX(IF($H$3:$H$4000=$H1625,$I$3:$I$4000))</f>
        <v>873</v>
      </c>
      <c r="K1625" s="2" t="str">
        <v>JAM</v>
      </c>
      <c r="L1625" t="str">
        <v>Micheal CAMPBELL</v>
      </c>
      <c r="M1625" s="94" t="str">
        <v>100m</v>
      </c>
      <c r="N1625" s="94">
        <v>35398</v>
      </c>
      <c r="O1625" s="94" t="str">
        <f t="shared" si="162"/>
        <v>Micheal CAMPBELL100m</v>
      </c>
      <c r="P1625" s="2">
        <f t="shared" si="163"/>
        <v>1108</v>
      </c>
      <c r="Q1625" s="79">
        <f t="shared" si="164"/>
        <v>104</v>
      </c>
      <c r="R1625" s="79" t="str">
        <f t="shared" si="165"/>
        <v/>
      </c>
    </row>
    <row r="1626" spans="1:18" x14ac:dyDescent="0.2">
      <c r="A1626" t="s">
        <v>1159</v>
      </c>
      <c r="B1626" t="s">
        <v>3112</v>
      </c>
      <c r="C1626" s="5" t="s">
        <v>40</v>
      </c>
      <c r="D1626" s="5">
        <v>33921</v>
      </c>
      <c r="E1626">
        <v>868</v>
      </c>
      <c r="F1626" s="5">
        <v>44619</v>
      </c>
      <c r="G1626" s="2">
        <v>74</v>
      </c>
      <c r="H1626" s="2" t="str">
        <f t="shared" si="160"/>
        <v>Vikram PARIHARdiscus-throw</v>
      </c>
      <c r="I1626" s="2">
        <f t="shared" si="161"/>
        <v>868</v>
      </c>
      <c r="J1626" s="136" cm="1">
        <f t="array" ref="J1626">MAX(IF($H$3:$H$4000=$H1626,$I$3:$I$4000))</f>
        <v>868</v>
      </c>
      <c r="K1626" s="2" t="str">
        <v>JAM</v>
      </c>
      <c r="L1626" t="str">
        <v>Odane MCPHERSON</v>
      </c>
      <c r="M1626" s="94" t="str">
        <v>100m</v>
      </c>
      <c r="N1626" s="94">
        <v>36205</v>
      </c>
      <c r="O1626" s="94" t="str">
        <f t="shared" si="162"/>
        <v>Odane MCPHERSON100m</v>
      </c>
      <c r="P1626" s="2">
        <f t="shared" si="163"/>
        <v>1082</v>
      </c>
      <c r="Q1626" s="79">
        <f t="shared" si="164"/>
        <v>136</v>
      </c>
      <c r="R1626" s="79" t="str">
        <f t="shared" si="165"/>
        <v/>
      </c>
    </row>
    <row r="1627" spans="1:18" x14ac:dyDescent="0.2">
      <c r="A1627" t="s">
        <v>1159</v>
      </c>
      <c r="B1627" t="s">
        <v>3116</v>
      </c>
      <c r="C1627" s="5" t="s">
        <v>40</v>
      </c>
      <c r="D1627" s="5">
        <v>37354</v>
      </c>
      <c r="E1627">
        <v>862</v>
      </c>
      <c r="F1627" s="5">
        <v>44619</v>
      </c>
      <c r="G1627" s="2">
        <v>82</v>
      </c>
      <c r="H1627" s="2" t="str">
        <f t="shared" si="160"/>
        <v>. PRINCEdiscus-throw</v>
      </c>
      <c r="I1627" s="2">
        <f t="shared" si="161"/>
        <v>862</v>
      </c>
      <c r="J1627" s="136" cm="1">
        <f t="array" ref="J1627">MAX(IF($H$3:$H$4000=$H1627,$I$3:$I$4000))</f>
        <v>862</v>
      </c>
      <c r="K1627" s="2" t="str">
        <v>JAM</v>
      </c>
      <c r="L1627" t="str">
        <v>Oshane BAILEY</v>
      </c>
      <c r="M1627" s="94" t="str">
        <v>200m</v>
      </c>
      <c r="N1627" s="94">
        <v>32759</v>
      </c>
      <c r="O1627" s="94" t="str">
        <f t="shared" si="162"/>
        <v>Oshane BAILEY200m</v>
      </c>
      <c r="P1627" s="2">
        <f t="shared" si="163"/>
        <v>1102</v>
      </c>
      <c r="Q1627" s="79">
        <f t="shared" si="164"/>
        <v>85</v>
      </c>
      <c r="R1627" s="79" t="str">
        <f t="shared" si="165"/>
        <v/>
      </c>
    </row>
    <row r="1628" spans="1:18" x14ac:dyDescent="0.2">
      <c r="A1628" t="s">
        <v>1159</v>
      </c>
      <c r="B1628" t="s">
        <v>3122</v>
      </c>
      <c r="C1628" s="5" t="s">
        <v>39</v>
      </c>
      <c r="D1628" s="5">
        <v>34651</v>
      </c>
      <c r="E1628">
        <v>1117</v>
      </c>
      <c r="F1628" s="5">
        <v>44619</v>
      </c>
      <c r="G1628" s="2">
        <v>6</v>
      </c>
      <c r="H1628" s="2" t="str">
        <f t="shared" si="160"/>
        <v>Tajinderpal Singh TOORshot-put</v>
      </c>
      <c r="I1628" s="2">
        <f t="shared" si="161"/>
        <v>1117</v>
      </c>
      <c r="J1628" s="136" cm="1">
        <f t="array" ref="J1628">MAX(IF($H$3:$H$4000=$H1628,$I$3:$I$4000))</f>
        <v>1210</v>
      </c>
      <c r="K1628" s="2" t="str">
        <v>JAM</v>
      </c>
      <c r="L1628" t="str">
        <v>Anthony CARPENTER</v>
      </c>
      <c r="M1628" s="94" t="str">
        <v>200m</v>
      </c>
      <c r="N1628" s="94">
        <v>36183</v>
      </c>
      <c r="O1628" s="94" t="str">
        <f t="shared" si="162"/>
        <v>Anthony CARPENTER200m</v>
      </c>
      <c r="P1628" s="2">
        <f t="shared" si="163"/>
        <v>1066</v>
      </c>
      <c r="Q1628" s="79">
        <f t="shared" si="164"/>
        <v>130</v>
      </c>
      <c r="R1628" s="79" t="str">
        <f t="shared" si="165"/>
        <v/>
      </c>
    </row>
    <row r="1629" spans="1:18" x14ac:dyDescent="0.2">
      <c r="A1629" t="s">
        <v>1159</v>
      </c>
      <c r="B1629" t="s">
        <v>3124</v>
      </c>
      <c r="C1629" s="5" t="s">
        <v>39</v>
      </c>
      <c r="D1629" s="5">
        <v>35635</v>
      </c>
      <c r="E1629">
        <v>1071</v>
      </c>
      <c r="F1629" s="5">
        <v>44619</v>
      </c>
      <c r="G1629" s="2">
        <v>9</v>
      </c>
      <c r="H1629" s="2" t="str">
        <f t="shared" si="160"/>
        <v>Karanveer SINGHshot-put</v>
      </c>
      <c r="I1629" s="2">
        <f t="shared" si="161"/>
        <v>1071</v>
      </c>
      <c r="J1629" s="136" cm="1">
        <f t="array" ref="J1629">MAX(IF($H$3:$H$4000=$H1629,$I$3:$I$4000))</f>
        <v>1121</v>
      </c>
      <c r="K1629" s="2" t="str">
        <v>JAM</v>
      </c>
      <c r="L1629" t="str">
        <v>Demish GAYE</v>
      </c>
      <c r="M1629" s="94" t="str">
        <v>200m</v>
      </c>
      <c r="N1629" s="94">
        <v>33989</v>
      </c>
      <c r="O1629" s="94" t="str">
        <f t="shared" si="162"/>
        <v>Demish GAYE200m</v>
      </c>
      <c r="P1629" s="2">
        <f t="shared" si="163"/>
        <v>1047</v>
      </c>
      <c r="Q1629" s="79">
        <f t="shared" si="164"/>
        <v>154</v>
      </c>
      <c r="R1629" s="79" t="str">
        <f t="shared" si="165"/>
        <v/>
      </c>
    </row>
    <row r="1630" spans="1:18" x14ac:dyDescent="0.2">
      <c r="A1630" t="s">
        <v>1159</v>
      </c>
      <c r="B1630" t="s">
        <v>3131</v>
      </c>
      <c r="C1630" t="s">
        <v>39</v>
      </c>
      <c r="D1630" s="5">
        <v>37200</v>
      </c>
      <c r="E1630">
        <v>980</v>
      </c>
      <c r="F1630" s="5">
        <v>44619</v>
      </c>
      <c r="G1630" s="2">
        <v>29</v>
      </c>
      <c r="H1630" s="2" t="str">
        <f t="shared" si="160"/>
        <v>. ANIKETshot-put</v>
      </c>
      <c r="I1630" s="2">
        <f t="shared" si="161"/>
        <v>980</v>
      </c>
      <c r="J1630" s="136" cm="1">
        <f t="array" ref="J1630">MAX(IF($H$3:$H$4000=$H1630,$I$3:$I$4000))</f>
        <v>980</v>
      </c>
      <c r="K1630" s="2" t="str">
        <v>JAM</v>
      </c>
      <c r="L1630" t="str">
        <v>Jaheim HOLLOWAY</v>
      </c>
      <c r="M1630" s="94" t="str">
        <v>200m</v>
      </c>
      <c r="N1630" s="94">
        <v>36845</v>
      </c>
      <c r="O1630" s="94" t="str">
        <f t="shared" si="162"/>
        <v>Jaheim HOLLOWAY200m</v>
      </c>
      <c r="P1630" s="2">
        <f t="shared" si="163"/>
        <v>1040</v>
      </c>
      <c r="Q1630" s="79">
        <f t="shared" si="164"/>
        <v>169</v>
      </c>
      <c r="R1630" s="79" t="str">
        <f t="shared" si="165"/>
        <v/>
      </c>
    </row>
    <row r="1631" spans="1:18" x14ac:dyDescent="0.2">
      <c r="A1631" t="s">
        <v>1159</v>
      </c>
      <c r="B1631" t="s">
        <v>3136</v>
      </c>
      <c r="C1631" s="5" t="s">
        <v>39</v>
      </c>
      <c r="D1631" s="5">
        <v>37397</v>
      </c>
      <c r="E1631">
        <v>930</v>
      </c>
      <c r="F1631" s="5">
        <v>44619</v>
      </c>
      <c r="G1631" s="2">
        <v>48</v>
      </c>
      <c r="H1631" s="2" t="str">
        <f t="shared" si="160"/>
        <v>Adhish GHILDYALshot-put</v>
      </c>
      <c r="I1631" s="2">
        <f t="shared" si="161"/>
        <v>930</v>
      </c>
      <c r="J1631" s="136" cm="1">
        <f t="array" ref="J1631">MAX(IF($H$3:$H$4000=$H1631,$I$3:$I$4000))</f>
        <v>930</v>
      </c>
      <c r="K1631" s="2" t="str">
        <v>JAM</v>
      </c>
      <c r="L1631" t="str">
        <v>Sean BAILEY</v>
      </c>
      <c r="M1631" s="94" t="str">
        <v>400m</v>
      </c>
      <c r="N1631" s="94">
        <v>35626</v>
      </c>
      <c r="O1631" s="94" t="str">
        <f t="shared" si="162"/>
        <v>Sean BAILEY400m</v>
      </c>
      <c r="P1631" s="2">
        <f t="shared" si="163"/>
        <v>1177</v>
      </c>
      <c r="Q1631" s="79">
        <f t="shared" si="164"/>
        <v>11</v>
      </c>
      <c r="R1631" s="79" t="str">
        <f t="shared" si="165"/>
        <v/>
      </c>
    </row>
    <row r="1632" spans="1:18" x14ac:dyDescent="0.2">
      <c r="A1632" t="s">
        <v>1159</v>
      </c>
      <c r="B1632" t="s">
        <v>3140</v>
      </c>
      <c r="C1632" s="5" t="s">
        <v>39</v>
      </c>
      <c r="D1632" s="5">
        <v>37392</v>
      </c>
      <c r="E1632">
        <v>912</v>
      </c>
      <c r="F1632" s="5">
        <v>44619</v>
      </c>
      <c r="G1632" s="2">
        <v>61</v>
      </c>
      <c r="H1632" s="2" t="str">
        <f t="shared" si="160"/>
        <v>Amandeep Singh DHALIWALshot-put</v>
      </c>
      <c r="I1632" s="2">
        <f t="shared" si="161"/>
        <v>912</v>
      </c>
      <c r="J1632" s="136" cm="1">
        <f t="array" ref="J1632">MAX(IF($H$3:$H$4000=$H1632,$I$3:$I$4000))</f>
        <v>940</v>
      </c>
      <c r="K1632" s="2" t="str">
        <v>JAM</v>
      </c>
      <c r="L1632" t="str">
        <v>Karayme BARTLEY</v>
      </c>
      <c r="M1632" s="94" t="str">
        <v>400m</v>
      </c>
      <c r="N1632" s="94">
        <v>34952</v>
      </c>
      <c r="O1632" s="94" t="str">
        <f t="shared" si="162"/>
        <v>Karayme BARTLEY400m</v>
      </c>
      <c r="P1632" s="2">
        <f t="shared" si="163"/>
        <v>1168</v>
      </c>
      <c r="Q1632" s="79">
        <f t="shared" si="164"/>
        <v>15</v>
      </c>
      <c r="R1632" s="79" t="str">
        <f t="shared" si="165"/>
        <v/>
      </c>
    </row>
    <row r="1633" spans="1:18" x14ac:dyDescent="0.2">
      <c r="A1633" t="s">
        <v>1159</v>
      </c>
      <c r="B1633" t="s">
        <v>3142</v>
      </c>
      <c r="C1633" s="5" t="s">
        <v>39</v>
      </c>
      <c r="D1633" s="5">
        <v>36477</v>
      </c>
      <c r="E1633">
        <v>902</v>
      </c>
      <c r="F1633" s="5">
        <v>44619</v>
      </c>
      <c r="G1633" s="2">
        <v>66</v>
      </c>
      <c r="H1633" s="2" t="str">
        <f t="shared" si="160"/>
        <v>Iqbal SINGHshot-put</v>
      </c>
      <c r="I1633" s="2">
        <f t="shared" si="161"/>
        <v>902</v>
      </c>
      <c r="J1633" s="136" cm="1">
        <f t="array" ref="J1633">MAX(IF($H$3:$H$4000=$H1633,$I$3:$I$4000))</f>
        <v>902</v>
      </c>
      <c r="K1633" s="2" t="str">
        <v>JAM</v>
      </c>
      <c r="L1633" t="str">
        <v>Javier BROWN</v>
      </c>
      <c r="M1633" s="94" t="str">
        <v>400m</v>
      </c>
      <c r="N1633" s="94">
        <v>37172</v>
      </c>
      <c r="O1633" s="94" t="str">
        <f t="shared" si="162"/>
        <v>Javier BROWN400m</v>
      </c>
      <c r="P1633" s="2">
        <f t="shared" si="163"/>
        <v>1128</v>
      </c>
      <c r="Q1633" s="79">
        <f t="shared" si="164"/>
        <v>43</v>
      </c>
      <c r="R1633" s="79" t="str">
        <f t="shared" si="165"/>
        <v/>
      </c>
    </row>
    <row r="1634" spans="1:18" x14ac:dyDescent="0.2">
      <c r="A1634" t="s">
        <v>1159</v>
      </c>
      <c r="B1634" t="s">
        <v>3145</v>
      </c>
      <c r="C1634" s="5" t="s">
        <v>39</v>
      </c>
      <c r="D1634" s="5">
        <v>35723</v>
      </c>
      <c r="E1634">
        <v>896</v>
      </c>
      <c r="F1634" s="5">
        <v>44619</v>
      </c>
      <c r="G1634" s="2">
        <v>70</v>
      </c>
      <c r="H1634" s="2" t="str">
        <f t="shared" si="160"/>
        <v>Amit BHAINIshot-put</v>
      </c>
      <c r="I1634" s="2">
        <f t="shared" si="161"/>
        <v>896</v>
      </c>
      <c r="J1634" s="136" cm="1">
        <f t="array" ref="J1634">MAX(IF($H$3:$H$4000=$H1634,$I$3:$I$4000))</f>
        <v>896</v>
      </c>
      <c r="K1634" s="2" t="str">
        <v>JAM</v>
      </c>
      <c r="L1634" t="str">
        <v>Rajay HAMILTON</v>
      </c>
      <c r="M1634" s="94" t="str">
        <v>800m</v>
      </c>
      <c r="N1634" s="94">
        <v>34936</v>
      </c>
      <c r="O1634" s="94" t="str">
        <f t="shared" si="162"/>
        <v>Rajay HAMILTON800m</v>
      </c>
      <c r="P1634" s="2">
        <f t="shared" si="163"/>
        <v>1114</v>
      </c>
      <c r="Q1634" s="79">
        <f t="shared" si="164"/>
        <v>70</v>
      </c>
      <c r="R1634" s="79" t="str">
        <f t="shared" si="165"/>
        <v/>
      </c>
    </row>
    <row r="1635" spans="1:18" x14ac:dyDescent="0.2">
      <c r="A1635" t="s">
        <v>1159</v>
      </c>
      <c r="B1635" t="s">
        <v>3182</v>
      </c>
      <c r="C1635" s="6" t="s">
        <v>41</v>
      </c>
      <c r="D1635" s="5">
        <v>36877</v>
      </c>
      <c r="E1635">
        <v>1059</v>
      </c>
      <c r="F1635" s="5">
        <v>44619</v>
      </c>
      <c r="G1635" s="2">
        <v>14</v>
      </c>
      <c r="H1635" s="2" t="str">
        <f t="shared" si="160"/>
        <v>Sahil SILWALjavelin-throw</v>
      </c>
      <c r="I1635" s="2">
        <f t="shared" si="161"/>
        <v>1059</v>
      </c>
      <c r="J1635" s="136" cm="1">
        <f t="array" ref="J1635">MAX(IF($H$3:$H$4000=$H1635,$I$3:$I$4000))</f>
        <v>1110</v>
      </c>
      <c r="K1635" s="2" t="str">
        <v>JAM</v>
      </c>
      <c r="L1635" t="str">
        <v>Dejaun BLACKMAN</v>
      </c>
      <c r="M1635" s="94" t="str">
        <v>800m</v>
      </c>
      <c r="N1635" s="94">
        <v>36571</v>
      </c>
      <c r="O1635" s="94" t="str">
        <f t="shared" si="162"/>
        <v>Dejaun BLACKMAN800m</v>
      </c>
      <c r="P1635" s="2">
        <f t="shared" si="163"/>
        <v>1067</v>
      </c>
      <c r="Q1635" s="79">
        <f t="shared" si="164"/>
        <v>126</v>
      </c>
      <c r="R1635" s="79" t="str">
        <f t="shared" si="165"/>
        <v/>
      </c>
    </row>
    <row r="1636" spans="1:18" x14ac:dyDescent="0.2">
      <c r="A1636" t="s">
        <v>1159</v>
      </c>
      <c r="B1636" t="s">
        <v>3219</v>
      </c>
      <c r="C1636" s="5" t="s">
        <v>41</v>
      </c>
      <c r="D1636" s="5">
        <v>36729</v>
      </c>
      <c r="E1636">
        <v>857</v>
      </c>
      <c r="F1636" s="5">
        <v>44619</v>
      </c>
      <c r="G1636" s="2">
        <v>96</v>
      </c>
      <c r="H1636" s="2" t="str">
        <f t="shared" si="160"/>
        <v>Amit YADAVjavelin-throw</v>
      </c>
      <c r="I1636" s="2">
        <f t="shared" si="161"/>
        <v>857</v>
      </c>
      <c r="J1636" s="136" cm="1">
        <f t="array" ref="J1636">MAX(IF($H$3:$H$4000=$H1636,$I$3:$I$4000))</f>
        <v>857</v>
      </c>
      <c r="K1636" s="2" t="str">
        <v>JAM</v>
      </c>
      <c r="L1636" t="str">
        <v>Tarees RHODEN</v>
      </c>
      <c r="M1636" s="94" t="str">
        <v>800m</v>
      </c>
      <c r="N1636" s="94">
        <v>36788</v>
      </c>
      <c r="O1636" s="94" t="str">
        <f t="shared" si="162"/>
        <v>Tarees RHODEN800m</v>
      </c>
      <c r="P1636" s="2">
        <f t="shared" si="163"/>
        <v>1060</v>
      </c>
      <c r="Q1636" s="79">
        <f t="shared" si="164"/>
        <v>130</v>
      </c>
      <c r="R1636" s="79" t="str">
        <f t="shared" si="165"/>
        <v/>
      </c>
    </row>
    <row r="1637" spans="1:18" x14ac:dyDescent="0.2">
      <c r="A1637" t="s">
        <v>1159</v>
      </c>
      <c r="B1637" s="5" t="s">
        <v>3248</v>
      </c>
      <c r="C1637" s="5" t="s">
        <v>82</v>
      </c>
      <c r="D1637" s="6">
        <v>33771</v>
      </c>
      <c r="E1637">
        <v>1056</v>
      </c>
      <c r="F1637" s="5">
        <v>44571</v>
      </c>
      <c r="G1637" s="2">
        <v>75</v>
      </c>
      <c r="H1637" s="2" t="str">
        <f t="shared" si="160"/>
        <v>Bugatha SRINUmarathon</v>
      </c>
      <c r="I1637" s="2">
        <f t="shared" si="161"/>
        <v>1056</v>
      </c>
      <c r="J1637" s="136" cm="1">
        <f t="array" ref="J1637">MAX(IF($H$3:$H$4000=$H1637,$I$3:$I$4000))</f>
        <v>1056</v>
      </c>
      <c r="K1637" s="2" t="str">
        <v>JAM</v>
      </c>
      <c r="L1637" t="str">
        <v>Orlando BENNETT</v>
      </c>
      <c r="M1637" s="94" t="str">
        <v>110mh</v>
      </c>
      <c r="N1637" s="94">
        <v>36445</v>
      </c>
      <c r="O1637" s="94" t="str">
        <f t="shared" si="162"/>
        <v>Orlando BENNETT110mh</v>
      </c>
      <c r="P1637" s="2">
        <f t="shared" si="163"/>
        <v>1200</v>
      </c>
      <c r="Q1637" s="79">
        <f t="shared" si="164"/>
        <v>8</v>
      </c>
      <c r="R1637" s="79" t="str">
        <f t="shared" si="165"/>
        <v/>
      </c>
    </row>
    <row r="1638" spans="1:18" x14ac:dyDescent="0.2">
      <c r="A1638" t="s">
        <v>1159</v>
      </c>
      <c r="B1638" t="s">
        <v>2795</v>
      </c>
      <c r="C1638" s="5" t="s">
        <v>33</v>
      </c>
      <c r="D1638" s="5">
        <v>36458</v>
      </c>
      <c r="E1638">
        <v>1044</v>
      </c>
      <c r="F1638" s="5">
        <v>44568</v>
      </c>
      <c r="G1638" s="2">
        <v>31</v>
      </c>
      <c r="H1638" s="2" t="str">
        <f t="shared" si="160"/>
        <v>Surendar SELVAMANI400mh</v>
      </c>
      <c r="I1638" s="2">
        <f t="shared" si="161"/>
        <v>1044</v>
      </c>
      <c r="J1638" s="136" cm="1">
        <f t="array" ref="J1638">MAX(IF($H$3:$H$4000=$H1638,$I$3:$I$4000))</f>
        <v>1055</v>
      </c>
      <c r="K1638" s="2" t="str">
        <v>JAM</v>
      </c>
      <c r="L1638" t="str">
        <v>Lafranz CAMPBELL</v>
      </c>
      <c r="M1638" s="94" t="str">
        <v>110mh</v>
      </c>
      <c r="N1638" s="94">
        <v>35722</v>
      </c>
      <c r="O1638" s="94" t="str">
        <f t="shared" si="162"/>
        <v>Lafranz CAMPBELL110mh</v>
      </c>
      <c r="P1638" s="2">
        <f t="shared" si="163"/>
        <v>1123</v>
      </c>
      <c r="Q1638" s="79">
        <f t="shared" si="164"/>
        <v>31</v>
      </c>
      <c r="R1638" s="79" t="str">
        <f t="shared" si="165"/>
        <v/>
      </c>
    </row>
    <row r="1639" spans="1:18" x14ac:dyDescent="0.2">
      <c r="A1639" t="s">
        <v>1159</v>
      </c>
      <c r="B1639" t="s">
        <v>2966</v>
      </c>
      <c r="C1639" t="s">
        <v>33</v>
      </c>
      <c r="D1639" s="5">
        <v>37421</v>
      </c>
      <c r="E1639">
        <v>1021</v>
      </c>
      <c r="F1639" s="5">
        <v>44568</v>
      </c>
      <c r="G1639" s="2">
        <v>47</v>
      </c>
      <c r="H1639" s="2" t="str">
        <f t="shared" si="160"/>
        <v>A. ROHITH400mh</v>
      </c>
      <c r="I1639" s="2">
        <f t="shared" si="161"/>
        <v>1021</v>
      </c>
      <c r="J1639" s="136" cm="1">
        <f t="array" ref="J1639">MAX(IF($H$3:$H$4000=$H1639,$I$3:$I$4000))</f>
        <v>1021</v>
      </c>
      <c r="K1639" s="2" t="str">
        <v>JAM</v>
      </c>
      <c r="L1639" t="str">
        <v>Michael O'HARA</v>
      </c>
      <c r="M1639" s="94" t="str">
        <v>110mh</v>
      </c>
      <c r="N1639" s="94">
        <v>35337</v>
      </c>
      <c r="O1639" s="94" t="str">
        <f t="shared" si="162"/>
        <v>Michael O'HARA110mh</v>
      </c>
      <c r="P1639" s="2">
        <f t="shared" si="163"/>
        <v>1134</v>
      </c>
      <c r="Q1639" s="79">
        <f t="shared" si="164"/>
        <v>28</v>
      </c>
      <c r="R1639" s="79" t="str">
        <f t="shared" si="165"/>
        <v/>
      </c>
    </row>
    <row r="1640" spans="1:18" x14ac:dyDescent="0.2">
      <c r="A1640" t="s">
        <v>1159</v>
      </c>
      <c r="B1640" t="s">
        <v>2968</v>
      </c>
      <c r="C1640" s="5" t="s">
        <v>33</v>
      </c>
      <c r="D1640" s="5">
        <v>37302</v>
      </c>
      <c r="E1640">
        <v>1011</v>
      </c>
      <c r="F1640" s="5">
        <v>44568</v>
      </c>
      <c r="G1640" s="2">
        <v>51</v>
      </c>
      <c r="H1640" s="2" t="str">
        <f t="shared" si="160"/>
        <v>Rohan Gautam KAMBLE400mh</v>
      </c>
      <c r="I1640" s="2">
        <f t="shared" si="161"/>
        <v>1011</v>
      </c>
      <c r="J1640" s="136" cm="1">
        <f t="array" ref="J1640">MAX(IF($H$3:$H$4000=$H1640,$I$3:$I$4000))</f>
        <v>1011</v>
      </c>
      <c r="K1640" s="2" t="str">
        <v>JAM</v>
      </c>
      <c r="L1640" t="str">
        <v>Tyler MASON</v>
      </c>
      <c r="M1640" s="94" t="str">
        <v>110mh</v>
      </c>
      <c r="N1640" s="94">
        <v>35018</v>
      </c>
      <c r="O1640" s="94" t="str">
        <f t="shared" si="162"/>
        <v>Tyler MASON110mh</v>
      </c>
      <c r="P1640" s="2">
        <f t="shared" si="163"/>
        <v>1071</v>
      </c>
      <c r="Q1640" s="79">
        <f t="shared" si="164"/>
        <v>54</v>
      </c>
      <c r="R1640" s="79" t="str">
        <f t="shared" si="165"/>
        <v/>
      </c>
    </row>
    <row r="1641" spans="1:18" x14ac:dyDescent="0.2">
      <c r="A1641" t="s">
        <v>1159</v>
      </c>
      <c r="B1641" t="s">
        <v>2969</v>
      </c>
      <c r="C1641" s="5" t="s">
        <v>33</v>
      </c>
      <c r="D1641" s="5">
        <v>37328</v>
      </c>
      <c r="E1641">
        <v>1011</v>
      </c>
      <c r="F1641" s="5">
        <v>44568</v>
      </c>
      <c r="G1641" s="2">
        <v>52</v>
      </c>
      <c r="H1641" s="2" t="str">
        <f t="shared" si="160"/>
        <v>Dibyasundar DAS400mh</v>
      </c>
      <c r="I1641" s="2">
        <f t="shared" si="161"/>
        <v>1011</v>
      </c>
      <c r="J1641" s="136" cm="1">
        <f t="array" ref="J1641">MAX(IF($H$3:$H$4000=$H1641,$I$3:$I$4000))</f>
        <v>1011</v>
      </c>
      <c r="K1641" s="2" t="str">
        <v>JAM</v>
      </c>
      <c r="L1641" t="str">
        <v>Timor BARRETT</v>
      </c>
      <c r="M1641" s="94" t="str">
        <v>110mh</v>
      </c>
      <c r="N1641" s="94">
        <v>36003</v>
      </c>
      <c r="O1641" s="94" t="str">
        <f t="shared" si="162"/>
        <v>Timor BARRETT110mh</v>
      </c>
      <c r="P1641" s="2">
        <f t="shared" si="163"/>
        <v>992</v>
      </c>
      <c r="Q1641" s="79">
        <f t="shared" si="164"/>
        <v>110</v>
      </c>
      <c r="R1641" s="79" t="str">
        <f t="shared" si="165"/>
        <v/>
      </c>
    </row>
    <row r="1642" spans="1:18" x14ac:dyDescent="0.2">
      <c r="A1642" t="s">
        <v>1159</v>
      </c>
      <c r="B1642" t="s">
        <v>2973</v>
      </c>
      <c r="C1642" t="s">
        <v>33</v>
      </c>
      <c r="D1642" s="5">
        <v>35843</v>
      </c>
      <c r="E1642">
        <v>995</v>
      </c>
      <c r="F1642" s="5">
        <v>44568</v>
      </c>
      <c r="G1642" s="2">
        <v>57</v>
      </c>
      <c r="H1642" s="2" t="str">
        <f t="shared" si="160"/>
        <v>Abhay NARAYAN400mh</v>
      </c>
      <c r="I1642" s="2">
        <f t="shared" si="161"/>
        <v>995</v>
      </c>
      <c r="J1642" s="136" cm="1">
        <f t="array" ref="J1642">MAX(IF($H$3:$H$4000=$H1642,$I$3:$I$4000))</f>
        <v>995</v>
      </c>
      <c r="K1642" s="2" t="str">
        <v>JAM</v>
      </c>
      <c r="L1642" t="str">
        <v>Odario PHILLIPS</v>
      </c>
      <c r="M1642" s="94" t="str">
        <v>110mh</v>
      </c>
      <c r="N1642" s="94">
        <v>35540</v>
      </c>
      <c r="O1642" s="94" t="str">
        <f t="shared" si="162"/>
        <v>Odario PHILLIPS110mh</v>
      </c>
      <c r="P1642" s="2">
        <f t="shared" si="163"/>
        <v>1128</v>
      </c>
      <c r="Q1642" s="79">
        <f t="shared" si="164"/>
        <v>30</v>
      </c>
      <c r="R1642" s="79" t="str">
        <f t="shared" si="165"/>
        <v/>
      </c>
    </row>
    <row r="1643" spans="1:18" x14ac:dyDescent="0.2">
      <c r="A1643" t="s">
        <v>1159</v>
      </c>
      <c r="B1643" t="s">
        <v>2832</v>
      </c>
      <c r="C1643" t="s">
        <v>42</v>
      </c>
      <c r="D1643" s="5">
        <v>36351</v>
      </c>
      <c r="E1643">
        <v>926</v>
      </c>
      <c r="F1643" s="5">
        <v>44568</v>
      </c>
      <c r="G1643" s="2">
        <v>28</v>
      </c>
      <c r="H1643" s="2" t="str">
        <f t="shared" si="160"/>
        <v>Ajay KUMARhammer-throw</v>
      </c>
      <c r="I1643" s="2">
        <f t="shared" si="161"/>
        <v>926</v>
      </c>
      <c r="J1643" s="136" cm="1">
        <f t="array" ref="J1643">MAX(IF($H$3:$H$4000=$H1643,$I$3:$I$4000))</f>
        <v>926</v>
      </c>
      <c r="K1643" s="2" t="str">
        <v>JAM</v>
      </c>
      <c r="L1643" t="str">
        <v>Jerome CAMPBELL</v>
      </c>
      <c r="M1643" s="94" t="str">
        <v>110mh</v>
      </c>
      <c r="N1643" s="94">
        <v>37580</v>
      </c>
      <c r="O1643" s="94" t="str">
        <f t="shared" si="162"/>
        <v>Jerome CAMPBELL110mh</v>
      </c>
      <c r="P1643" s="2">
        <f t="shared" si="163"/>
        <v>955</v>
      </c>
      <c r="Q1643" s="79">
        <f t="shared" si="164"/>
        <v>130</v>
      </c>
      <c r="R1643" s="79" t="str">
        <f t="shared" si="165"/>
        <v/>
      </c>
    </row>
    <row r="1644" spans="1:18" x14ac:dyDescent="0.2">
      <c r="A1644" t="s">
        <v>1159</v>
      </c>
      <c r="B1644" t="s">
        <v>3168</v>
      </c>
      <c r="C1644" s="5" t="s">
        <v>42</v>
      </c>
      <c r="D1644" s="5"/>
      <c r="E1644">
        <v>859</v>
      </c>
      <c r="F1644" s="5">
        <v>44568</v>
      </c>
      <c r="G1644" s="2">
        <v>44</v>
      </c>
      <c r="H1644" s="2" t="str">
        <f t="shared" si="160"/>
        <v>Farook AHMADhammer-throw</v>
      </c>
      <c r="I1644" s="2">
        <f t="shared" si="161"/>
        <v>859</v>
      </c>
      <c r="J1644" s="136" cm="1">
        <f t="array" ref="J1644">MAX(IF($H$3:$H$4000=$H1644,$I$3:$I$4000))</f>
        <v>859</v>
      </c>
      <c r="K1644" s="2" t="str">
        <v>JAM</v>
      </c>
      <c r="L1644" t="str">
        <v>Radjae REID</v>
      </c>
      <c r="M1644" s="94" t="str">
        <v>110mh</v>
      </c>
      <c r="N1644" s="94">
        <v>37421</v>
      </c>
      <c r="O1644" s="94" t="str">
        <f t="shared" si="162"/>
        <v>Radjae REID110mh</v>
      </c>
      <c r="P1644" s="2">
        <f t="shared" si="163"/>
        <v>933</v>
      </c>
      <c r="Q1644" s="79">
        <f t="shared" si="164"/>
        <v>140</v>
      </c>
      <c r="R1644" s="79" t="str">
        <f t="shared" si="165"/>
        <v/>
      </c>
    </row>
    <row r="1645" spans="1:18" x14ac:dyDescent="0.2">
      <c r="A1645" t="s">
        <v>1159</v>
      </c>
      <c r="B1645" t="s">
        <v>3170</v>
      </c>
      <c r="C1645" s="5" t="s">
        <v>42</v>
      </c>
      <c r="D1645" s="5">
        <v>37080</v>
      </c>
      <c r="E1645">
        <v>853</v>
      </c>
      <c r="F1645" s="5">
        <v>44568</v>
      </c>
      <c r="G1645" s="2">
        <v>47</v>
      </c>
      <c r="H1645" s="2" t="str">
        <f t="shared" si="160"/>
        <v>Jai CHANDhammer-throw</v>
      </c>
      <c r="I1645" s="2">
        <f t="shared" si="161"/>
        <v>853</v>
      </c>
      <c r="J1645" s="136" cm="1">
        <f t="array" ref="J1645">MAX(IF($H$3:$H$4000=$H1645,$I$3:$I$4000))</f>
        <v>862</v>
      </c>
      <c r="K1645" s="2" t="str">
        <v>JAM</v>
      </c>
      <c r="L1645" t="str">
        <v>Kewani CAMPBELL</v>
      </c>
      <c r="M1645" s="94" t="str">
        <v>400mh</v>
      </c>
      <c r="N1645" s="94">
        <v>44581</v>
      </c>
      <c r="O1645" s="94" t="str">
        <f t="shared" si="162"/>
        <v>Kewani CAMPBELL400mh</v>
      </c>
      <c r="P1645" s="2">
        <f t="shared" si="163"/>
        <v>1046</v>
      </c>
      <c r="Q1645" s="79">
        <f t="shared" si="164"/>
        <v>94</v>
      </c>
      <c r="R1645" s="79" t="str">
        <f t="shared" si="165"/>
        <v/>
      </c>
    </row>
    <row r="1646" spans="1:18" x14ac:dyDescent="0.2">
      <c r="A1646" t="s">
        <v>1159</v>
      </c>
      <c r="B1646" t="s">
        <v>3173</v>
      </c>
      <c r="C1646" s="6" t="s">
        <v>42</v>
      </c>
      <c r="D1646" s="5">
        <v>35240</v>
      </c>
      <c r="E1646">
        <v>839</v>
      </c>
      <c r="F1646" s="5">
        <v>44568</v>
      </c>
      <c r="G1646" s="2">
        <v>51</v>
      </c>
      <c r="H1646" s="2" t="str">
        <f t="shared" si="160"/>
        <v>Navdeep SINGHhammer-throw</v>
      </c>
      <c r="I1646" s="2">
        <f t="shared" si="161"/>
        <v>839</v>
      </c>
      <c r="J1646" s="136" cm="1">
        <f t="array" ref="J1646">MAX(IF($H$3:$H$4000=$H1646,$I$3:$I$4000))</f>
        <v>839</v>
      </c>
      <c r="K1646" s="2" t="str">
        <v>JAM</v>
      </c>
      <c r="L1646" t="str">
        <v>Damain DIXON</v>
      </c>
      <c r="M1646" s="94" t="str">
        <v>400mh</v>
      </c>
      <c r="N1646" s="94">
        <v>0</v>
      </c>
      <c r="O1646" s="94" t="str">
        <f t="shared" si="162"/>
        <v>Damain DIXON400mh</v>
      </c>
      <c r="P1646" s="2">
        <f t="shared" si="163"/>
        <v>978</v>
      </c>
      <c r="Q1646" s="79">
        <f t="shared" si="164"/>
        <v>136</v>
      </c>
      <c r="R1646" s="79" t="str">
        <f t="shared" si="165"/>
        <v/>
      </c>
    </row>
    <row r="1647" spans="1:18" x14ac:dyDescent="0.2">
      <c r="A1647" t="s">
        <v>1159</v>
      </c>
      <c r="B1647" t="s">
        <v>3174</v>
      </c>
      <c r="C1647" s="5" t="s">
        <v>42</v>
      </c>
      <c r="D1647" s="5">
        <v>36191</v>
      </c>
      <c r="E1647">
        <v>839</v>
      </c>
      <c r="F1647" s="5">
        <v>44568</v>
      </c>
      <c r="G1647" s="2">
        <v>52</v>
      </c>
      <c r="H1647" s="2" t="str">
        <f t="shared" si="160"/>
        <v>Shantanu UCHALEhammer-throw</v>
      </c>
      <c r="I1647" s="2">
        <f t="shared" si="161"/>
        <v>839</v>
      </c>
      <c r="J1647" s="136" cm="1">
        <f t="array" ref="J1647">MAX(IF($H$3:$H$4000=$H1647,$I$3:$I$4000))</f>
        <v>839</v>
      </c>
      <c r="K1647" s="2" t="str">
        <v>JAM</v>
      </c>
      <c r="L1647" t="str">
        <v>Tajay GAYLE</v>
      </c>
      <c r="M1647" s="94" t="str">
        <v>long-jump</v>
      </c>
      <c r="N1647" s="94">
        <v>35279</v>
      </c>
      <c r="O1647" s="94" t="str">
        <f t="shared" si="162"/>
        <v>Tajay GAYLElong-jump</v>
      </c>
      <c r="P1647" s="2">
        <f t="shared" si="163"/>
        <v>1201</v>
      </c>
      <c r="Q1647" s="79">
        <f t="shared" si="164"/>
        <v>3</v>
      </c>
      <c r="R1647" s="79" t="str">
        <f t="shared" si="165"/>
        <v/>
      </c>
    </row>
    <row r="1648" spans="1:18" x14ac:dyDescent="0.2">
      <c r="A1648" t="s">
        <v>1159</v>
      </c>
      <c r="B1648" t="s">
        <v>3177</v>
      </c>
      <c r="C1648" s="5" t="s">
        <v>42</v>
      </c>
      <c r="D1648" s="5">
        <v>37695</v>
      </c>
      <c r="E1648">
        <v>818</v>
      </c>
      <c r="F1648" s="5">
        <v>44568</v>
      </c>
      <c r="G1648" s="2">
        <v>57</v>
      </c>
      <c r="H1648" s="2" t="str">
        <f t="shared" si="160"/>
        <v>Mohd. TABIShammer-throw</v>
      </c>
      <c r="I1648" s="2">
        <f t="shared" si="161"/>
        <v>818</v>
      </c>
      <c r="J1648" s="136" cm="1">
        <f t="array" ref="J1648">MAX(IF($H$3:$H$4000=$H1648,$I$3:$I$4000))</f>
        <v>818</v>
      </c>
      <c r="K1648" s="2" t="str">
        <v>JAM</v>
      </c>
      <c r="L1648" t="str">
        <v>Shawn-D THOMPSON</v>
      </c>
      <c r="M1648" s="94" t="str">
        <v>long-jump</v>
      </c>
      <c r="N1648" s="94">
        <v>35450</v>
      </c>
      <c r="O1648" s="94" t="str">
        <f t="shared" si="162"/>
        <v>Shawn-D THOMPSONlong-jump</v>
      </c>
      <c r="P1648" s="2">
        <f t="shared" si="163"/>
        <v>1099</v>
      </c>
      <c r="Q1648" s="79">
        <f t="shared" si="164"/>
        <v>46</v>
      </c>
      <c r="R1648" s="79" t="str">
        <f t="shared" si="165"/>
        <v/>
      </c>
    </row>
    <row r="1649" spans="1:18" x14ac:dyDescent="0.2">
      <c r="A1649" t="s">
        <v>1159</v>
      </c>
      <c r="B1649" t="s">
        <v>3181</v>
      </c>
      <c r="C1649" s="5" t="s">
        <v>41</v>
      </c>
      <c r="D1649" s="5">
        <v>35066</v>
      </c>
      <c r="E1649">
        <v>1070</v>
      </c>
      <c r="F1649" s="5">
        <v>44568</v>
      </c>
      <c r="G1649" s="2">
        <v>10</v>
      </c>
      <c r="H1649" s="2" t="str">
        <f t="shared" si="160"/>
        <v>Vikrant MALIKjavelin-throw</v>
      </c>
      <c r="I1649" s="2">
        <f t="shared" si="161"/>
        <v>1070</v>
      </c>
      <c r="J1649" s="136" cm="1">
        <f t="array" ref="J1649">MAX(IF($H$3:$H$4000=$H1649,$I$3:$I$4000))</f>
        <v>1070</v>
      </c>
      <c r="K1649" s="2" t="str">
        <v>JAM</v>
      </c>
      <c r="L1649" t="str">
        <v>Shakwon COKE</v>
      </c>
      <c r="M1649" s="94" t="str">
        <v>long-jump</v>
      </c>
      <c r="N1649" s="94">
        <v>36440</v>
      </c>
      <c r="O1649" s="94" t="str">
        <f t="shared" si="162"/>
        <v>Shakwon COKElong-jump</v>
      </c>
      <c r="P1649" s="2">
        <f t="shared" si="163"/>
        <v>1173</v>
      </c>
      <c r="Q1649" s="79">
        <f t="shared" si="164"/>
        <v>9</v>
      </c>
      <c r="R1649" s="79" t="str">
        <f t="shared" si="165"/>
        <v/>
      </c>
    </row>
    <row r="1650" spans="1:18" x14ac:dyDescent="0.2">
      <c r="A1650" t="s">
        <v>1159</v>
      </c>
      <c r="B1650" t="s">
        <v>5318</v>
      </c>
      <c r="C1650" s="5" t="s">
        <v>41</v>
      </c>
      <c r="D1650" s="5">
        <v>37186</v>
      </c>
      <c r="E1650">
        <v>1069</v>
      </c>
      <c r="F1650" s="5">
        <v>44568</v>
      </c>
      <c r="G1650" s="2">
        <v>11</v>
      </c>
      <c r="H1650" s="2" t="str">
        <f t="shared" si="160"/>
        <v>Yash Vir SINGHjavelin-throw</v>
      </c>
      <c r="I1650" s="2">
        <f t="shared" si="161"/>
        <v>1069</v>
      </c>
      <c r="J1650" s="136" cm="1">
        <f t="array" ref="J1650">MAX(IF($H$3:$H$4000=$H1650,$I$3:$I$4000))</f>
        <v>1091</v>
      </c>
      <c r="K1650" s="2" t="str">
        <v>JAM</v>
      </c>
      <c r="L1650" t="str">
        <v>Jullane WALKER</v>
      </c>
      <c r="M1650" s="94" t="str">
        <v>long-jump</v>
      </c>
      <c r="N1650" s="94">
        <v>35063</v>
      </c>
      <c r="O1650" s="94" t="str">
        <f t="shared" si="162"/>
        <v>Jullane WALKERlong-jump</v>
      </c>
      <c r="P1650" s="2">
        <f t="shared" si="163"/>
        <v>1129</v>
      </c>
      <c r="Q1650" s="79">
        <f t="shared" si="164"/>
        <v>27</v>
      </c>
      <c r="R1650" s="79" t="str">
        <f t="shared" si="165"/>
        <v/>
      </c>
    </row>
    <row r="1651" spans="1:18" x14ac:dyDescent="0.2">
      <c r="A1651" t="s">
        <v>1159</v>
      </c>
      <c r="B1651" t="s">
        <v>3183</v>
      </c>
      <c r="C1651" s="5" t="s">
        <v>41</v>
      </c>
      <c r="D1651" s="5">
        <v>37269</v>
      </c>
      <c r="E1651">
        <v>1054</v>
      </c>
      <c r="F1651" s="5">
        <v>44568</v>
      </c>
      <c r="G1651" s="2">
        <v>15</v>
      </c>
      <c r="H1651" s="2" t="str">
        <f t="shared" si="160"/>
        <v>Kunwer Ajai Raj Singh RANAjavelin-throw</v>
      </c>
      <c r="I1651" s="2">
        <f t="shared" si="161"/>
        <v>1054</v>
      </c>
      <c r="J1651" s="136" cm="1">
        <f t="array" ref="J1651">MAX(IF($H$3:$H$4000=$H1651,$I$3:$I$4000))</f>
        <v>1054</v>
      </c>
      <c r="K1651" s="2" t="str">
        <v>JAM</v>
      </c>
      <c r="L1651" t="str">
        <v>Tevin DUNN</v>
      </c>
      <c r="M1651" s="94" t="str">
        <v>triple-jump</v>
      </c>
      <c r="N1651" s="94">
        <v>1998</v>
      </c>
      <c r="O1651" s="94" t="str">
        <f t="shared" si="162"/>
        <v>Tevin DUNNtriple-jump</v>
      </c>
      <c r="P1651" s="2">
        <f t="shared" si="163"/>
        <v>1035</v>
      </c>
      <c r="Q1651" s="79">
        <f t="shared" si="164"/>
        <v>75</v>
      </c>
      <c r="R1651" s="79" t="str">
        <f t="shared" si="165"/>
        <v/>
      </c>
    </row>
    <row r="1652" spans="1:18" x14ac:dyDescent="0.2">
      <c r="A1652" t="s">
        <v>1159</v>
      </c>
      <c r="B1652" t="s">
        <v>3189</v>
      </c>
      <c r="C1652" s="5" t="s">
        <v>41</v>
      </c>
      <c r="D1652" s="5">
        <v>36504</v>
      </c>
      <c r="E1652">
        <v>1007</v>
      </c>
      <c r="F1652" s="5">
        <v>44568</v>
      </c>
      <c r="G1652" s="2">
        <v>30</v>
      </c>
      <c r="H1652" s="2" t="str">
        <f t="shared" si="160"/>
        <v>Rishab NEHRAjavelin-throw</v>
      </c>
      <c r="I1652" s="2">
        <f t="shared" si="161"/>
        <v>1007</v>
      </c>
      <c r="J1652" s="136" cm="1">
        <f t="array" ref="J1652">MAX(IF($H$3:$H$4000=$H1652,$I$3:$I$4000))</f>
        <v>1007</v>
      </c>
      <c r="K1652" s="2" t="str">
        <v>JAM</v>
      </c>
      <c r="L1652" t="str">
        <v>Aubrey ALLEN</v>
      </c>
      <c r="M1652" s="94" t="str">
        <v>triple-jump</v>
      </c>
      <c r="N1652" s="94">
        <v>34534</v>
      </c>
      <c r="O1652" s="94" t="str">
        <f t="shared" si="162"/>
        <v>Aubrey ALLENtriple-jump</v>
      </c>
      <c r="P1652" s="2">
        <f t="shared" si="163"/>
        <v>1051</v>
      </c>
      <c r="Q1652" s="79">
        <f t="shared" si="164"/>
        <v>54</v>
      </c>
      <c r="R1652" s="79" t="str">
        <f t="shared" si="165"/>
        <v/>
      </c>
    </row>
    <row r="1653" spans="1:18" x14ac:dyDescent="0.2">
      <c r="A1653" t="s">
        <v>1159</v>
      </c>
      <c r="B1653" t="s">
        <v>3195</v>
      </c>
      <c r="C1653" s="6" t="s">
        <v>41</v>
      </c>
      <c r="D1653" s="5">
        <v>36272</v>
      </c>
      <c r="E1653">
        <v>963</v>
      </c>
      <c r="F1653" s="5">
        <v>44568</v>
      </c>
      <c r="G1653" s="2">
        <v>42</v>
      </c>
      <c r="H1653" s="2" t="str">
        <f t="shared" si="160"/>
        <v>Anmol RANAjavelin-throw</v>
      </c>
      <c r="I1653" s="2">
        <f t="shared" si="161"/>
        <v>963</v>
      </c>
      <c r="J1653" s="136" cm="1">
        <f t="array" ref="J1653">MAX(IF($H$3:$H$4000=$H1653,$I$3:$I$4000))</f>
        <v>976</v>
      </c>
      <c r="K1653" s="2" t="str">
        <v>JAM</v>
      </c>
      <c r="L1653" t="str">
        <v>Roje STONA</v>
      </c>
      <c r="M1653" s="94" t="str">
        <v>discus-throw</v>
      </c>
      <c r="N1653" s="94">
        <v>36217</v>
      </c>
      <c r="O1653" s="94" t="str">
        <f t="shared" si="162"/>
        <v>Roje STONAdiscus-throw</v>
      </c>
      <c r="P1653" s="2">
        <f t="shared" si="163"/>
        <v>1096</v>
      </c>
      <c r="Q1653" s="79">
        <f t="shared" si="164"/>
        <v>16</v>
      </c>
      <c r="R1653" s="79" t="str">
        <f t="shared" si="165"/>
        <v/>
      </c>
    </row>
    <row r="1654" spans="1:18" x14ac:dyDescent="0.2">
      <c r="A1654" t="s">
        <v>1159</v>
      </c>
      <c r="B1654" t="s">
        <v>3198</v>
      </c>
      <c r="C1654" t="s">
        <v>41</v>
      </c>
      <c r="D1654" s="6">
        <v>37683</v>
      </c>
      <c r="E1654">
        <v>938</v>
      </c>
      <c r="F1654" s="5">
        <v>44568</v>
      </c>
      <c r="G1654" s="2">
        <v>50</v>
      </c>
      <c r="H1654" s="2" t="str">
        <f t="shared" si="160"/>
        <v>Izhar AHMADjavelin-throw</v>
      </c>
      <c r="I1654" s="2">
        <f t="shared" si="161"/>
        <v>938</v>
      </c>
      <c r="J1654" s="136" cm="1">
        <f t="array" ref="J1654">MAX(IF($H$3:$H$4000=$H1654,$I$3:$I$4000))</f>
        <v>938</v>
      </c>
      <c r="K1654" s="2" t="str">
        <v>JAM</v>
      </c>
      <c r="L1654" t="str">
        <v>Brandon LLOYD</v>
      </c>
      <c r="M1654" s="94" t="str">
        <v>discus-throw</v>
      </c>
      <c r="N1654" s="94">
        <v>37223</v>
      </c>
      <c r="O1654" s="94" t="str">
        <f t="shared" si="162"/>
        <v>Brandon LLOYDdiscus-throw</v>
      </c>
      <c r="P1654" s="2">
        <f t="shared" si="163"/>
        <v>1005</v>
      </c>
      <c r="Q1654" s="79">
        <f t="shared" si="164"/>
        <v>38</v>
      </c>
      <c r="R1654" s="79" t="str">
        <f t="shared" si="165"/>
        <v/>
      </c>
    </row>
    <row r="1655" spans="1:18" x14ac:dyDescent="0.2">
      <c r="A1655" t="s">
        <v>1159</v>
      </c>
      <c r="B1655" t="s">
        <v>2885</v>
      </c>
      <c r="C1655" t="s">
        <v>34</v>
      </c>
      <c r="D1655" s="5"/>
      <c r="E1655">
        <v>909</v>
      </c>
      <c r="F1655" s="5">
        <v>44567</v>
      </c>
      <c r="G1655" s="2">
        <v>92</v>
      </c>
      <c r="H1655" s="2" t="str">
        <f t="shared" si="160"/>
        <v>Goyal KUMAR3000msc</v>
      </c>
      <c r="I1655" s="2">
        <f t="shared" si="161"/>
        <v>909</v>
      </c>
      <c r="J1655" s="136" cm="1">
        <f t="array" ref="J1655">MAX(IF($H$3:$H$4000=$H1655,$I$3:$I$4000))</f>
        <v>909</v>
      </c>
      <c r="K1655" s="2" t="str">
        <v>JAM</v>
      </c>
      <c r="L1655" t="str">
        <v>Kevin NEDRICK</v>
      </c>
      <c r="M1655" s="94" t="str">
        <v>discus-throw</v>
      </c>
      <c r="N1655" s="94">
        <v>35806</v>
      </c>
      <c r="O1655" s="94" t="str">
        <f t="shared" si="162"/>
        <v>Kevin NEDRICKdiscus-throw</v>
      </c>
      <c r="P1655" s="2">
        <f t="shared" si="163"/>
        <v>1001</v>
      </c>
      <c r="Q1655" s="79">
        <f t="shared" si="164"/>
        <v>40</v>
      </c>
      <c r="R1655" s="79" t="str">
        <f t="shared" si="165"/>
        <v/>
      </c>
    </row>
    <row r="1656" spans="1:18" x14ac:dyDescent="0.2">
      <c r="A1656" t="s">
        <v>1159</v>
      </c>
      <c r="B1656" t="s">
        <v>2888</v>
      </c>
      <c r="C1656" s="5" t="s">
        <v>34</v>
      </c>
      <c r="D1656" s="5">
        <v>36447</v>
      </c>
      <c r="E1656">
        <v>887</v>
      </c>
      <c r="F1656" s="5">
        <v>44567</v>
      </c>
      <c r="G1656" s="2">
        <v>100</v>
      </c>
      <c r="H1656" s="2" t="str">
        <f t="shared" si="160"/>
        <v>. SAURABH3000msc</v>
      </c>
      <c r="I1656" s="2">
        <f t="shared" si="161"/>
        <v>887</v>
      </c>
      <c r="J1656" s="136" cm="1">
        <f t="array" ref="J1656">MAX(IF($H$3:$H$4000=$H1656,$I$3:$I$4000))</f>
        <v>887</v>
      </c>
      <c r="K1656" s="2" t="str">
        <v>JAM</v>
      </c>
      <c r="L1656" t="str">
        <v>Daniel COPE</v>
      </c>
      <c r="M1656" s="94" t="str">
        <v>discus-throw</v>
      </c>
      <c r="N1656" s="94">
        <v>36590</v>
      </c>
      <c r="O1656" s="94" t="str">
        <f t="shared" si="162"/>
        <v>Daniel COPEdiscus-throw</v>
      </c>
      <c r="P1656" s="2">
        <f t="shared" si="163"/>
        <v>997</v>
      </c>
      <c r="Q1656" s="79">
        <f t="shared" si="164"/>
        <v>41</v>
      </c>
      <c r="R1656" s="79" t="str">
        <f t="shared" si="165"/>
        <v/>
      </c>
    </row>
    <row r="1657" spans="1:18" x14ac:dyDescent="0.2">
      <c r="A1657" t="s">
        <v>1159</v>
      </c>
      <c r="B1657" t="s">
        <v>2846</v>
      </c>
      <c r="C1657" s="5" t="s">
        <v>29</v>
      </c>
      <c r="D1657" s="5">
        <v>36581</v>
      </c>
      <c r="E1657">
        <v>981</v>
      </c>
      <c r="F1657" s="5">
        <v>44567</v>
      </c>
      <c r="G1657" s="2">
        <v>92</v>
      </c>
      <c r="H1657" s="2" t="str">
        <f t="shared" si="160"/>
        <v>Prince KUMAR5000m</v>
      </c>
      <c r="I1657" s="2">
        <f t="shared" si="161"/>
        <v>981</v>
      </c>
      <c r="J1657" s="136" cm="1">
        <f t="array" ref="J1657">MAX(IF($H$3:$H$4000=$H1657,$I$3:$I$4000))</f>
        <v>981</v>
      </c>
      <c r="K1657" s="2" t="str">
        <v>JAM</v>
      </c>
      <c r="L1657" t="str">
        <v>Tahj MULLINGS</v>
      </c>
      <c r="M1657" s="94" t="str">
        <v>discus-throw</v>
      </c>
      <c r="N1657" s="94">
        <v>36447</v>
      </c>
      <c r="O1657" s="94" t="str">
        <f t="shared" si="162"/>
        <v>Tahj MULLINGSdiscus-throw</v>
      </c>
      <c r="P1657" s="2">
        <f t="shared" si="163"/>
        <v>856</v>
      </c>
      <c r="Q1657" s="79">
        <f t="shared" si="164"/>
        <v>142</v>
      </c>
      <c r="R1657" s="79" t="str">
        <f t="shared" si="165"/>
        <v/>
      </c>
    </row>
    <row r="1658" spans="1:18" x14ac:dyDescent="0.2">
      <c r="A1658" t="s">
        <v>1159</v>
      </c>
      <c r="B1658" t="s">
        <v>2908</v>
      </c>
      <c r="C1658" s="5" t="s">
        <v>29</v>
      </c>
      <c r="D1658" s="5">
        <v>37285</v>
      </c>
      <c r="E1658">
        <v>980</v>
      </c>
      <c r="F1658" s="5">
        <v>44567</v>
      </c>
      <c r="G1658" s="2">
        <v>94</v>
      </c>
      <c r="H1658" s="2" t="str">
        <f t="shared" si="160"/>
        <v>. AJAY5000m</v>
      </c>
      <c r="I1658" s="2">
        <f t="shared" si="161"/>
        <v>980</v>
      </c>
      <c r="J1658" s="136" cm="1">
        <f t="array" ref="J1658">MAX(IF($H$3:$H$4000=$H1658,$I$3:$I$4000))</f>
        <v>980</v>
      </c>
      <c r="K1658" s="2" t="str">
        <v>JAM</v>
      </c>
      <c r="L1658" t="str">
        <v>Moses PARKINSON</v>
      </c>
      <c r="M1658" s="94" t="str">
        <v>shot-put</v>
      </c>
      <c r="N1658" s="94">
        <v>36083</v>
      </c>
      <c r="O1658" s="94" t="str">
        <f t="shared" si="162"/>
        <v>Moses PARKINSONshot-put</v>
      </c>
      <c r="P1658" s="2">
        <f t="shared" si="163"/>
        <v>955</v>
      </c>
      <c r="Q1658" s="79">
        <f t="shared" si="164"/>
        <v>64</v>
      </c>
      <c r="R1658" s="79" t="str">
        <f t="shared" si="165"/>
        <v/>
      </c>
    </row>
    <row r="1659" spans="1:18" x14ac:dyDescent="0.2">
      <c r="A1659" t="s">
        <v>1159</v>
      </c>
      <c r="B1659" t="s">
        <v>2865</v>
      </c>
      <c r="C1659" s="5" t="s">
        <v>29</v>
      </c>
      <c r="D1659" s="5">
        <v>36342</v>
      </c>
      <c r="E1659">
        <v>980</v>
      </c>
      <c r="F1659" s="5">
        <v>44567</v>
      </c>
      <c r="G1659" s="2">
        <v>95</v>
      </c>
      <c r="H1659" s="2" t="str">
        <f t="shared" si="160"/>
        <v>Lokesh CHAUDHARY5000m</v>
      </c>
      <c r="I1659" s="2">
        <f t="shared" si="161"/>
        <v>980</v>
      </c>
      <c r="J1659" s="136" cm="1">
        <f t="array" ref="J1659">MAX(IF($H$3:$H$4000=$H1659,$I$3:$I$4000))</f>
        <v>980</v>
      </c>
      <c r="K1659" s="2" t="str">
        <v>JAM</v>
      </c>
      <c r="L1659" t="str">
        <v>Brandon LLOYD</v>
      </c>
      <c r="M1659" s="94" t="str">
        <v>shot-put</v>
      </c>
      <c r="N1659" s="94">
        <v>37223</v>
      </c>
      <c r="O1659" s="94" t="str">
        <f t="shared" si="162"/>
        <v>Brandon LLOYDshot-put</v>
      </c>
      <c r="P1659" s="2">
        <f t="shared" si="163"/>
        <v>953</v>
      </c>
      <c r="Q1659" s="79">
        <f t="shared" si="164"/>
        <v>66</v>
      </c>
      <c r="R1659" s="79" t="str">
        <f t="shared" si="165"/>
        <v/>
      </c>
    </row>
    <row r="1660" spans="1:18" x14ac:dyDescent="0.2">
      <c r="A1660" t="s">
        <v>1159</v>
      </c>
      <c r="B1660" t="s">
        <v>2941</v>
      </c>
      <c r="C1660" s="5" t="s">
        <v>31</v>
      </c>
      <c r="D1660" s="5">
        <v>37131</v>
      </c>
      <c r="E1660">
        <v>1009</v>
      </c>
      <c r="F1660" s="5">
        <v>44567</v>
      </c>
      <c r="G1660" s="2">
        <v>41</v>
      </c>
      <c r="H1660" s="2" t="str">
        <f t="shared" si="160"/>
        <v>Yashwanth KUMAR110mh</v>
      </c>
      <c r="I1660" s="2">
        <f t="shared" si="161"/>
        <v>1009</v>
      </c>
      <c r="J1660" s="136" cm="1">
        <f t="array" ref="J1660">MAX(IF($H$3:$H$4000=$H1660,$I$3:$I$4000))</f>
        <v>1021</v>
      </c>
      <c r="K1660" s="2" t="str">
        <v>JAM</v>
      </c>
      <c r="L1660" t="str">
        <v>Christopher BROWN</v>
      </c>
      <c r="M1660" s="94" t="str">
        <v>shot-put</v>
      </c>
      <c r="N1660" s="94">
        <v>36836</v>
      </c>
      <c r="O1660" s="94" t="str">
        <f t="shared" si="162"/>
        <v>Christopher BROWNshot-put</v>
      </c>
      <c r="P1660" s="2">
        <f t="shared" si="163"/>
        <v>879</v>
      </c>
      <c r="Q1660" s="79">
        <f t="shared" si="164"/>
        <v>126</v>
      </c>
      <c r="R1660" s="79" t="str">
        <f t="shared" si="165"/>
        <v/>
      </c>
    </row>
    <row r="1661" spans="1:18" x14ac:dyDescent="0.2">
      <c r="A1661" t="s">
        <v>1159</v>
      </c>
      <c r="B1661" t="s">
        <v>2943</v>
      </c>
      <c r="C1661" s="5" t="s">
        <v>31</v>
      </c>
      <c r="D1661" s="5">
        <v>36993</v>
      </c>
      <c r="E1661">
        <v>993</v>
      </c>
      <c r="F1661" s="5">
        <v>44567</v>
      </c>
      <c r="G1661" s="2">
        <v>46</v>
      </c>
      <c r="H1661" s="2" t="str">
        <f t="shared" si="160"/>
        <v>G. NISHANTHRAJA110mh</v>
      </c>
      <c r="I1661" s="2">
        <f t="shared" si="161"/>
        <v>993</v>
      </c>
      <c r="J1661" s="136" cm="1">
        <f t="array" ref="J1661">MAX(IF($H$3:$H$4000=$H1661,$I$3:$I$4000))</f>
        <v>993</v>
      </c>
      <c r="K1661" s="2" t="str">
        <v>JAM</v>
      </c>
      <c r="L1661" t="str">
        <v>Devon SPENCER</v>
      </c>
      <c r="M1661" s="94" t="str">
        <v>javelin-throw</v>
      </c>
      <c r="N1661" s="94">
        <v>1994</v>
      </c>
      <c r="O1661" s="94" t="str">
        <f t="shared" si="162"/>
        <v>Devon SPENCERjavelin-throw</v>
      </c>
      <c r="P1661" s="2">
        <f t="shared" si="163"/>
        <v>911</v>
      </c>
      <c r="Q1661" s="79">
        <f t="shared" si="164"/>
        <v>116</v>
      </c>
      <c r="R1661" s="79" t="str">
        <f t="shared" si="165"/>
        <v/>
      </c>
    </row>
    <row r="1662" spans="1:18" x14ac:dyDescent="0.2">
      <c r="A1662" t="s">
        <v>1159</v>
      </c>
      <c r="B1662" t="s">
        <v>2945</v>
      </c>
      <c r="C1662" t="s">
        <v>31</v>
      </c>
      <c r="D1662" s="5">
        <v>37408</v>
      </c>
      <c r="E1662">
        <v>979</v>
      </c>
      <c r="F1662" s="5">
        <v>44567</v>
      </c>
      <c r="G1662" s="2">
        <v>53</v>
      </c>
      <c r="H1662" s="2" t="str">
        <f t="shared" si="160"/>
        <v>Muhammed LAZAN110mh</v>
      </c>
      <c r="I1662" s="2">
        <f t="shared" si="161"/>
        <v>979</v>
      </c>
      <c r="J1662" s="136" cm="1">
        <f t="array" ref="J1662">MAX(IF($H$3:$H$4000=$H1662,$I$3:$I$4000))</f>
        <v>979</v>
      </c>
      <c r="K1662" s="2" t="str">
        <v>JAM</v>
      </c>
      <c r="L1662" t="str">
        <v>Safin WILLS</v>
      </c>
      <c r="M1662" s="94" t="str">
        <v>long-jump</v>
      </c>
      <c r="N1662" s="94">
        <v>36759</v>
      </c>
      <c r="O1662" s="94" t="str">
        <f t="shared" si="162"/>
        <v>Safin WILLSlong-jump</v>
      </c>
      <c r="P1662" s="2">
        <f t="shared" si="163"/>
        <v>1070</v>
      </c>
      <c r="Q1662" s="79">
        <f t="shared" si="164"/>
        <v>78</v>
      </c>
      <c r="R1662" s="79" t="str">
        <f t="shared" si="165"/>
        <v/>
      </c>
    </row>
    <row r="1663" spans="1:18" x14ac:dyDescent="0.2">
      <c r="A1663" t="s">
        <v>1159</v>
      </c>
      <c r="B1663" t="s">
        <v>2946</v>
      </c>
      <c r="C1663" s="5" t="s">
        <v>31</v>
      </c>
      <c r="D1663" s="5">
        <v>36346</v>
      </c>
      <c r="E1663">
        <v>964</v>
      </c>
      <c r="F1663" s="5">
        <v>44567</v>
      </c>
      <c r="G1663" s="2">
        <v>63</v>
      </c>
      <c r="H1663" s="2" t="str">
        <f t="shared" si="160"/>
        <v>Alden Anil NARONHA110mh</v>
      </c>
      <c r="I1663" s="2">
        <f t="shared" si="161"/>
        <v>964</v>
      </c>
      <c r="J1663" s="136" cm="1">
        <f t="array" ref="J1663">MAX(IF($H$3:$H$4000=$H1663,$I$3:$I$4000))</f>
        <v>964</v>
      </c>
      <c r="K1663" s="2" t="str">
        <v>JAM</v>
      </c>
      <c r="L1663" t="str">
        <v>Romaine BECKFORD</v>
      </c>
      <c r="M1663" s="94" t="str">
        <v>high-jump</v>
      </c>
      <c r="N1663" s="94">
        <v>37446</v>
      </c>
      <c r="O1663" s="94" t="str">
        <f t="shared" si="162"/>
        <v>Romaine BECKFORDhigh-jump</v>
      </c>
      <c r="P1663" s="2">
        <f t="shared" si="163"/>
        <v>1090</v>
      </c>
      <c r="Q1663" s="79">
        <f t="shared" si="164"/>
        <v>29</v>
      </c>
      <c r="R1663" s="79" t="str">
        <f t="shared" si="165"/>
        <v/>
      </c>
    </row>
    <row r="1664" spans="1:18" x14ac:dyDescent="0.2">
      <c r="A1664" t="s">
        <v>1159</v>
      </c>
      <c r="B1664" t="s">
        <v>2948</v>
      </c>
      <c r="C1664" t="s">
        <v>31</v>
      </c>
      <c r="D1664" s="5">
        <v>37119</v>
      </c>
      <c r="E1664">
        <v>945</v>
      </c>
      <c r="F1664" s="5">
        <v>44567</v>
      </c>
      <c r="G1664" s="2">
        <v>74</v>
      </c>
      <c r="H1664" s="2" t="str">
        <f t="shared" si="160"/>
        <v>Vikas KHODAKE110mh</v>
      </c>
      <c r="I1664" s="2">
        <f t="shared" si="161"/>
        <v>945</v>
      </c>
      <c r="J1664" s="136" cm="1">
        <f t="array" ref="J1664">MAX(IF($H$3:$H$4000=$H1664,$I$3:$I$4000))</f>
        <v>945</v>
      </c>
      <c r="K1664" s="2" t="str">
        <v>JAM</v>
      </c>
      <c r="L1664" t="str">
        <v>Daniel COPE</v>
      </c>
      <c r="M1664" s="94" t="str">
        <v>hammer-throw</v>
      </c>
      <c r="N1664" s="94">
        <v>36590</v>
      </c>
      <c r="O1664" s="94" t="str">
        <f t="shared" si="162"/>
        <v>Daniel COPEhammer-throw</v>
      </c>
      <c r="P1664" s="2">
        <f t="shared" si="163"/>
        <v>885</v>
      </c>
      <c r="Q1664" s="79">
        <f t="shared" si="164"/>
        <v>79</v>
      </c>
      <c r="R1664" s="79" t="str">
        <f t="shared" si="165"/>
        <v/>
      </c>
    </row>
    <row r="1665" spans="1:18" x14ac:dyDescent="0.2">
      <c r="A1665" t="s">
        <v>1159</v>
      </c>
      <c r="B1665" t="s">
        <v>2950</v>
      </c>
      <c r="C1665" t="s">
        <v>31</v>
      </c>
      <c r="D1665" s="5">
        <v>37164</v>
      </c>
      <c r="E1665">
        <v>938</v>
      </c>
      <c r="F1665" s="5">
        <v>44567</v>
      </c>
      <c r="G1665" s="2">
        <v>77</v>
      </c>
      <c r="H1665" s="2" t="str">
        <f t="shared" si="160"/>
        <v>Dhanush ADITHAN110mh</v>
      </c>
      <c r="I1665" s="2">
        <f t="shared" si="161"/>
        <v>938</v>
      </c>
      <c r="J1665" s="136" cm="1">
        <f t="array" ref="J1665">MAX(IF($H$3:$H$4000=$H1665,$I$3:$I$4000))</f>
        <v>938</v>
      </c>
      <c r="K1665" s="2" t="str">
        <v>JAM</v>
      </c>
      <c r="L1665" t="str">
        <v>Ackeem BLAKE</v>
      </c>
      <c r="M1665" s="94" t="str">
        <v>100m</v>
      </c>
      <c r="N1665" s="94">
        <v>37277</v>
      </c>
      <c r="O1665" s="94" t="str">
        <f t="shared" si="162"/>
        <v>Ackeem BLAKE100m</v>
      </c>
      <c r="P1665" s="2">
        <f t="shared" si="163"/>
        <v>1162</v>
      </c>
      <c r="Q1665" s="79">
        <f t="shared" si="164"/>
        <v>34</v>
      </c>
      <c r="R1665" s="79" t="str">
        <f t="shared" si="165"/>
        <v/>
      </c>
    </row>
    <row r="1666" spans="1:18" x14ac:dyDescent="0.2">
      <c r="A1666" t="s">
        <v>1159</v>
      </c>
      <c r="B1666" t="s">
        <v>2976</v>
      </c>
      <c r="C1666" s="5" t="s">
        <v>33</v>
      </c>
      <c r="D1666" s="5">
        <v>35910</v>
      </c>
      <c r="E1666">
        <v>987</v>
      </c>
      <c r="F1666" s="5">
        <v>44567</v>
      </c>
      <c r="G1666" s="2">
        <v>64</v>
      </c>
      <c r="H1666" s="2" t="str">
        <f t="shared" si="160"/>
        <v>Najmuddeen MOHAMMED400mh</v>
      </c>
      <c r="I1666" s="2">
        <f t="shared" si="161"/>
        <v>987</v>
      </c>
      <c r="J1666" s="136" cm="1">
        <f t="array" ref="J1666">MAX(IF($H$3:$H$4000=$H1666,$I$3:$I$4000))</f>
        <v>987</v>
      </c>
      <c r="K1666" s="2" t="str">
        <v>JAM</v>
      </c>
      <c r="L1666" t="str">
        <v>Oshane BAILEY</v>
      </c>
      <c r="M1666" s="94" t="str">
        <v>100m</v>
      </c>
      <c r="N1666" s="94">
        <v>32759</v>
      </c>
      <c r="O1666" s="94" t="str">
        <f t="shared" si="162"/>
        <v>Oshane BAILEY100m</v>
      </c>
      <c r="P1666" s="2">
        <f t="shared" si="163"/>
        <v>1162</v>
      </c>
      <c r="Q1666" s="79">
        <f t="shared" si="164"/>
        <v>34</v>
      </c>
      <c r="R1666" s="79" t="str">
        <f t="shared" si="165"/>
        <v/>
      </c>
    </row>
    <row r="1667" spans="1:18" x14ac:dyDescent="0.2">
      <c r="A1667" t="s">
        <v>1159</v>
      </c>
      <c r="B1667" t="s">
        <v>2977</v>
      </c>
      <c r="C1667" s="5" t="s">
        <v>33</v>
      </c>
      <c r="D1667" s="5">
        <v>37125</v>
      </c>
      <c r="E1667">
        <v>984</v>
      </c>
      <c r="F1667" s="5">
        <v>44567</v>
      </c>
      <c r="G1667" s="2">
        <v>67</v>
      </c>
      <c r="H1667" s="2" t="str">
        <f t="shared" ref="H1667:H1730" si="166">B1667&amp;C1667</f>
        <v>M. MANOOP400mh</v>
      </c>
      <c r="I1667" s="2">
        <f t="shared" ref="I1667:I1730" si="167">E1667</f>
        <v>984</v>
      </c>
      <c r="J1667" s="136" cm="1">
        <f t="array" ref="J1667">MAX(IF($H$3:$H$4000=$H1667,$I$3:$I$4000))</f>
        <v>984</v>
      </c>
      <c r="K1667" s="2" t="str">
        <v>JAM</v>
      </c>
      <c r="L1667" t="str">
        <v>Antonio WATSON</v>
      </c>
      <c r="M1667" s="94" t="str">
        <v>100m</v>
      </c>
      <c r="N1667" s="94">
        <v>37145</v>
      </c>
      <c r="O1667" s="94" t="str">
        <f t="shared" si="162"/>
        <v>Antonio WATSON100m</v>
      </c>
      <c r="P1667" s="2">
        <f t="shared" si="163"/>
        <v>1135</v>
      </c>
      <c r="Q1667" s="79">
        <f t="shared" si="164"/>
        <v>70</v>
      </c>
      <c r="R1667" s="79" t="str">
        <f t="shared" si="165"/>
        <v/>
      </c>
    </row>
    <row r="1668" spans="1:18" x14ac:dyDescent="0.2">
      <c r="A1668" t="s">
        <v>1159</v>
      </c>
      <c r="B1668" t="s">
        <v>2980</v>
      </c>
      <c r="C1668" s="5" t="s">
        <v>33</v>
      </c>
      <c r="D1668" s="5"/>
      <c r="E1668">
        <v>966</v>
      </c>
      <c r="F1668" s="5">
        <v>44567</v>
      </c>
      <c r="G1668" s="2">
        <v>85</v>
      </c>
      <c r="H1668" s="2" t="str">
        <f t="shared" si="166"/>
        <v>A. ROHIT400mh</v>
      </c>
      <c r="I1668" s="2">
        <f t="shared" si="167"/>
        <v>966</v>
      </c>
      <c r="J1668" s="136" cm="1">
        <f t="array" ref="J1668">MAX(IF($H$3:$H$4000=$H1668,$I$3:$I$4000))</f>
        <v>966</v>
      </c>
      <c r="K1668" s="2" t="str">
        <v>JAM</v>
      </c>
      <c r="L1668" t="str">
        <v>Jazeel MURPHY</v>
      </c>
      <c r="M1668" s="94" t="str">
        <v>100m</v>
      </c>
      <c r="N1668" s="94">
        <v>34392</v>
      </c>
      <c r="O1668" s="94" t="str">
        <f t="shared" ref="O1668:O1731" si="168">L1668&amp;M1668</f>
        <v>Jazeel MURPHY100m</v>
      </c>
      <c r="P1668" s="2">
        <f t="shared" ref="P1668:P1731" si="169">VLOOKUP(L1668&amp;M1668,$H$3:$J$3881,3,FALSE)</f>
        <v>1148</v>
      </c>
      <c r="Q1668" s="79">
        <f t="shared" ref="Q1668:Q1731" si="170">COUNTIFS($M$3:$M$3165,M1668,$P$3:$P$3165,"&gt;"&amp;P1668)+1</f>
        <v>50</v>
      </c>
      <c r="R1668" s="79" t="str">
        <f t="shared" ref="R1668:R1731" si="171">IFERROR(IF(K1668="AUS",COUNTIFS($K$3:$K$3165,"AUS",$M$3:$M$3165,M1668,$P$3:$P$3165,"&gt;"&amp;P1668)+1,""),"")</f>
        <v/>
      </c>
    </row>
    <row r="1669" spans="1:18" x14ac:dyDescent="0.2">
      <c r="A1669" t="s">
        <v>1159</v>
      </c>
      <c r="B1669" t="s">
        <v>2986</v>
      </c>
      <c r="C1669" s="5" t="s">
        <v>33</v>
      </c>
      <c r="D1669" s="5">
        <v>36598</v>
      </c>
      <c r="E1669">
        <v>944</v>
      </c>
      <c r="F1669" s="5">
        <v>44567</v>
      </c>
      <c r="G1669" s="2">
        <v>99</v>
      </c>
      <c r="H1669" s="2" t="str">
        <f t="shared" si="166"/>
        <v>Sai KUMAR400mh</v>
      </c>
      <c r="I1669" s="2">
        <f t="shared" si="167"/>
        <v>944</v>
      </c>
      <c r="J1669" s="136" cm="1">
        <f t="array" ref="J1669">MAX(IF($H$3:$H$4000=$H1669,$I$3:$I$4000))</f>
        <v>944</v>
      </c>
      <c r="K1669" s="2" t="str">
        <v>JAM</v>
      </c>
      <c r="L1669" t="str">
        <v>Ashanie SMITH</v>
      </c>
      <c r="M1669" s="94" t="str">
        <v>100m</v>
      </c>
      <c r="N1669" s="94">
        <v>1998</v>
      </c>
      <c r="O1669" s="94" t="str">
        <f t="shared" si="168"/>
        <v>Ashanie SMITH100m</v>
      </c>
      <c r="P1669" s="2">
        <f t="shared" si="169"/>
        <v>1122</v>
      </c>
      <c r="Q1669" s="79">
        <f t="shared" si="170"/>
        <v>81</v>
      </c>
      <c r="R1669" s="79" t="str">
        <f t="shared" si="171"/>
        <v/>
      </c>
    </row>
    <row r="1670" spans="1:18" x14ac:dyDescent="0.2">
      <c r="A1670" t="s">
        <v>1159</v>
      </c>
      <c r="B1670" t="s">
        <v>4826</v>
      </c>
      <c r="C1670" s="5" t="s">
        <v>36</v>
      </c>
      <c r="D1670" s="5">
        <v>36765</v>
      </c>
      <c r="E1670">
        <v>972</v>
      </c>
      <c r="F1670" s="5">
        <v>44567</v>
      </c>
      <c r="G1670" s="2">
        <v>26</v>
      </c>
      <c r="H1670" s="2" t="str">
        <f t="shared" si="166"/>
        <v>A.K: SIDHARTHpole-vault</v>
      </c>
      <c r="I1670" s="2">
        <f t="shared" si="167"/>
        <v>972</v>
      </c>
      <c r="J1670" s="136" cm="1">
        <f t="array" ref="J1670">MAX(IF($H$3:$H$4000=$H1670,$I$3:$I$4000))</f>
        <v>972</v>
      </c>
      <c r="K1670" s="2" t="str">
        <v>JAM</v>
      </c>
      <c r="L1670" t="str">
        <v>Jevaughn MINZIE</v>
      </c>
      <c r="M1670" s="94" t="str">
        <v>100m</v>
      </c>
      <c r="N1670" s="94">
        <v>34900</v>
      </c>
      <c r="O1670" s="94" t="str">
        <f t="shared" si="168"/>
        <v>Jevaughn MINZIE100m</v>
      </c>
      <c r="P1670" s="2">
        <f t="shared" si="169"/>
        <v>1159</v>
      </c>
      <c r="Q1670" s="79">
        <f t="shared" si="170"/>
        <v>37</v>
      </c>
      <c r="R1670" s="79" t="str">
        <f t="shared" si="171"/>
        <v/>
      </c>
    </row>
    <row r="1671" spans="1:18" x14ac:dyDescent="0.2">
      <c r="A1671" t="s">
        <v>1159</v>
      </c>
      <c r="B1671" t="s">
        <v>3070</v>
      </c>
      <c r="C1671" t="s">
        <v>36</v>
      </c>
      <c r="D1671" s="5"/>
      <c r="E1671">
        <v>953</v>
      </c>
      <c r="F1671" s="5">
        <v>44567</v>
      </c>
      <c r="G1671" s="2">
        <v>35</v>
      </c>
      <c r="H1671" s="2" t="str">
        <f t="shared" si="166"/>
        <v>Damien GODWINpole-vault</v>
      </c>
      <c r="I1671" s="2">
        <f t="shared" si="167"/>
        <v>953</v>
      </c>
      <c r="J1671" s="136" cm="1">
        <f t="array" ref="J1671">MAX(IF($H$3:$H$4000=$H1671,$I$3:$I$4000))</f>
        <v>953</v>
      </c>
      <c r="K1671" s="2" t="str">
        <v>JAM</v>
      </c>
      <c r="L1671" t="str">
        <v>Nigel ELLIS</v>
      </c>
      <c r="M1671" s="94" t="str">
        <v>200m</v>
      </c>
      <c r="N1671" s="94">
        <v>35650</v>
      </c>
      <c r="O1671" s="94" t="str">
        <f t="shared" si="168"/>
        <v>Nigel ELLIS200m</v>
      </c>
      <c r="P1671" s="2">
        <f t="shared" si="169"/>
        <v>1156</v>
      </c>
      <c r="Q1671" s="79">
        <f t="shared" si="170"/>
        <v>32</v>
      </c>
      <c r="R1671" s="79" t="str">
        <f t="shared" si="171"/>
        <v/>
      </c>
    </row>
    <row r="1672" spans="1:18" x14ac:dyDescent="0.2">
      <c r="A1672" t="s">
        <v>1159</v>
      </c>
      <c r="B1672" t="s">
        <v>3071</v>
      </c>
      <c r="C1672" t="s">
        <v>36</v>
      </c>
      <c r="D1672" s="5">
        <v>36400</v>
      </c>
      <c r="E1672">
        <v>953</v>
      </c>
      <c r="F1672" s="5">
        <v>44567</v>
      </c>
      <c r="G1672" s="2">
        <v>35</v>
      </c>
      <c r="H1672" s="2" t="str">
        <f t="shared" si="166"/>
        <v>Dhirendra KUMARpole-vault</v>
      </c>
      <c r="I1672" s="2">
        <f t="shared" si="167"/>
        <v>953</v>
      </c>
      <c r="J1672" s="136" cm="1">
        <f t="array" ref="J1672">MAX(IF($H$3:$H$4000=$H1672,$I$3:$I$4000))</f>
        <v>953</v>
      </c>
      <c r="K1672" s="2" t="str">
        <v>JAM</v>
      </c>
      <c r="L1672" t="str">
        <v>Kadrian GOLDSON</v>
      </c>
      <c r="M1672" s="94" t="str">
        <v>200m</v>
      </c>
      <c r="N1672" s="94">
        <v>35742</v>
      </c>
      <c r="O1672" s="94" t="str">
        <f t="shared" si="168"/>
        <v>Kadrian GOLDSON200m</v>
      </c>
      <c r="P1672" s="2">
        <f t="shared" si="169"/>
        <v>1106</v>
      </c>
      <c r="Q1672" s="79">
        <f t="shared" si="170"/>
        <v>79</v>
      </c>
      <c r="R1672" s="79" t="str">
        <f t="shared" si="171"/>
        <v/>
      </c>
    </row>
    <row r="1673" spans="1:18" x14ac:dyDescent="0.2">
      <c r="A1673" t="s">
        <v>1159</v>
      </c>
      <c r="B1673" t="s">
        <v>3074</v>
      </c>
      <c r="C1673" t="s">
        <v>36</v>
      </c>
      <c r="D1673" s="5"/>
      <c r="E1673">
        <v>940</v>
      </c>
      <c r="F1673" s="5">
        <v>44567</v>
      </c>
      <c r="G1673" s="2">
        <v>39</v>
      </c>
      <c r="H1673" s="2" t="str">
        <f t="shared" si="166"/>
        <v>A. GNANASONEpole-vault</v>
      </c>
      <c r="I1673" s="2">
        <f t="shared" si="167"/>
        <v>940</v>
      </c>
      <c r="J1673" s="136" cm="1">
        <f t="array" ref="J1673">MAX(IF($H$3:$H$4000=$H1673,$I$3:$I$4000))</f>
        <v>940</v>
      </c>
      <c r="K1673" s="2" t="str">
        <v>JAM</v>
      </c>
      <c r="L1673" t="str">
        <v>Zandrion BARNES</v>
      </c>
      <c r="M1673" s="94" t="str">
        <v>200m</v>
      </c>
      <c r="N1673" s="94">
        <v>37120</v>
      </c>
      <c r="O1673" s="94" t="str">
        <f t="shared" si="168"/>
        <v>Zandrion BARNES200m</v>
      </c>
      <c r="P1673" s="2">
        <f t="shared" si="169"/>
        <v>1060</v>
      </c>
      <c r="Q1673" s="79">
        <f t="shared" si="170"/>
        <v>135</v>
      </c>
      <c r="R1673" s="79" t="str">
        <f t="shared" si="171"/>
        <v/>
      </c>
    </row>
    <row r="1674" spans="1:18" x14ac:dyDescent="0.2">
      <c r="A1674" t="s">
        <v>1159</v>
      </c>
      <c r="B1674" t="s">
        <v>3075</v>
      </c>
      <c r="C1674" t="s">
        <v>36</v>
      </c>
      <c r="D1674" s="5">
        <v>36570</v>
      </c>
      <c r="E1674">
        <v>940</v>
      </c>
      <c r="F1674" s="5">
        <v>44567</v>
      </c>
      <c r="G1674" s="2">
        <v>39</v>
      </c>
      <c r="H1674" s="2" t="str">
        <f t="shared" si="166"/>
        <v>Parshant SINGHpole-vault</v>
      </c>
      <c r="I1674" s="2">
        <f t="shared" si="167"/>
        <v>940</v>
      </c>
      <c r="J1674" s="136" cm="1">
        <f t="array" ref="J1674">MAX(IF($H$3:$H$4000=$H1674,$I$3:$I$4000))</f>
        <v>1021</v>
      </c>
      <c r="K1674" s="2" t="str">
        <v>JAM</v>
      </c>
      <c r="L1674" t="str">
        <v>Micheal CAMPBELL</v>
      </c>
      <c r="M1674" s="94" t="str">
        <v>200m</v>
      </c>
      <c r="N1674" s="94">
        <v>35398</v>
      </c>
      <c r="O1674" s="94" t="str">
        <f t="shared" si="168"/>
        <v>Micheal CAMPBELL200m</v>
      </c>
      <c r="P1674" s="2">
        <f t="shared" si="169"/>
        <v>1049</v>
      </c>
      <c r="Q1674" s="79">
        <f t="shared" si="170"/>
        <v>151</v>
      </c>
      <c r="R1674" s="79" t="str">
        <f t="shared" si="171"/>
        <v/>
      </c>
    </row>
    <row r="1675" spans="1:18" x14ac:dyDescent="0.2">
      <c r="A1675" t="s">
        <v>1159</v>
      </c>
      <c r="B1675" t="s">
        <v>3077</v>
      </c>
      <c r="C1675" t="s">
        <v>36</v>
      </c>
      <c r="D1675" s="5"/>
      <c r="E1675">
        <v>926</v>
      </c>
      <c r="F1675" s="5">
        <v>44567</v>
      </c>
      <c r="G1675" s="2">
        <v>45</v>
      </c>
      <c r="H1675" s="2" t="str">
        <f t="shared" si="166"/>
        <v>Sakthi MAHENDRApole-vault</v>
      </c>
      <c r="I1675" s="2">
        <f t="shared" si="167"/>
        <v>926</v>
      </c>
      <c r="J1675" s="136" cm="1">
        <f t="array" ref="J1675">MAX(IF($H$3:$H$4000=$H1675,$I$3:$I$4000))</f>
        <v>926</v>
      </c>
      <c r="K1675" s="2" t="str">
        <v>JAM</v>
      </c>
      <c r="L1675" t="str">
        <v>Tyquendo TRACEY</v>
      </c>
      <c r="M1675" s="94" t="str">
        <v>200m</v>
      </c>
      <c r="N1675" s="94">
        <v>34130</v>
      </c>
      <c r="O1675" s="94" t="str">
        <f t="shared" si="168"/>
        <v>Tyquendo TRACEY200m</v>
      </c>
      <c r="P1675" s="2">
        <f t="shared" si="169"/>
        <v>1167</v>
      </c>
      <c r="Q1675" s="79">
        <f t="shared" si="170"/>
        <v>25</v>
      </c>
      <c r="R1675" s="79" t="str">
        <f t="shared" si="171"/>
        <v/>
      </c>
    </row>
    <row r="1676" spans="1:18" x14ac:dyDescent="0.2">
      <c r="A1676" t="s">
        <v>1159</v>
      </c>
      <c r="B1676" t="s">
        <v>3078</v>
      </c>
      <c r="C1676" t="s">
        <v>36</v>
      </c>
      <c r="D1676" s="5">
        <v>36131</v>
      </c>
      <c r="E1676">
        <v>913</v>
      </c>
      <c r="F1676" s="5">
        <v>44567</v>
      </c>
      <c r="G1676" s="2">
        <v>47</v>
      </c>
      <c r="H1676" s="2" t="str">
        <f t="shared" si="166"/>
        <v>. GOWTHAMpole-vault</v>
      </c>
      <c r="I1676" s="2">
        <f t="shared" si="167"/>
        <v>913</v>
      </c>
      <c r="J1676" s="136" cm="1">
        <f t="array" ref="J1676">MAX(IF($H$3:$H$4000=$H1676,$I$3:$I$4000))</f>
        <v>913</v>
      </c>
      <c r="K1676" s="2" t="str">
        <v>JAM</v>
      </c>
      <c r="L1676" t="str">
        <v>Jaheel HYDE</v>
      </c>
      <c r="M1676" s="94" t="str">
        <v>400m</v>
      </c>
      <c r="N1676" s="94">
        <v>35463</v>
      </c>
      <c r="O1676" s="94" t="str">
        <f t="shared" si="168"/>
        <v>Jaheel HYDE400m</v>
      </c>
      <c r="P1676" s="2">
        <f t="shared" si="169"/>
        <v>1126</v>
      </c>
      <c r="Q1676" s="79">
        <f t="shared" si="170"/>
        <v>46</v>
      </c>
      <c r="R1676" s="79" t="str">
        <f t="shared" si="171"/>
        <v/>
      </c>
    </row>
    <row r="1677" spans="1:18" x14ac:dyDescent="0.2">
      <c r="A1677" t="s">
        <v>1159</v>
      </c>
      <c r="B1677" t="s">
        <v>3079</v>
      </c>
      <c r="C1677" t="s">
        <v>36</v>
      </c>
      <c r="D1677" s="5">
        <v>35611</v>
      </c>
      <c r="E1677">
        <v>913</v>
      </c>
      <c r="F1677" s="5">
        <v>44567</v>
      </c>
      <c r="G1677" s="2">
        <v>47</v>
      </c>
      <c r="H1677" s="2" t="str">
        <f t="shared" si="166"/>
        <v>Gyanendras SINGH KUNWARpole-vault</v>
      </c>
      <c r="I1677" s="2">
        <f t="shared" si="167"/>
        <v>913</v>
      </c>
      <c r="J1677" s="136" cm="1">
        <f t="array" ref="J1677">MAX(IF($H$3:$H$4000=$H1677,$I$3:$I$4000))</f>
        <v>913</v>
      </c>
      <c r="K1677" s="2" t="str">
        <v>JAM</v>
      </c>
      <c r="L1677" t="str">
        <v>Anthony COX</v>
      </c>
      <c r="M1677" s="94" t="str">
        <v>400m</v>
      </c>
      <c r="N1677" s="94">
        <v>36764</v>
      </c>
      <c r="O1677" s="94" t="str">
        <f t="shared" si="168"/>
        <v>Anthony COX400m</v>
      </c>
      <c r="P1677" s="2">
        <f t="shared" si="169"/>
        <v>1105</v>
      </c>
      <c r="Q1677" s="79">
        <f t="shared" si="170"/>
        <v>74</v>
      </c>
      <c r="R1677" s="79" t="str">
        <f t="shared" si="171"/>
        <v/>
      </c>
    </row>
    <row r="1678" spans="1:18" x14ac:dyDescent="0.2">
      <c r="A1678" t="s">
        <v>1159</v>
      </c>
      <c r="B1678" t="s">
        <v>2912</v>
      </c>
      <c r="C1678" s="5" t="s">
        <v>40</v>
      </c>
      <c r="D1678" s="5"/>
      <c r="E1678">
        <v>976</v>
      </c>
      <c r="F1678" s="5">
        <v>44567</v>
      </c>
      <c r="G1678" s="2">
        <v>27</v>
      </c>
      <c r="H1678" s="2" t="str">
        <f t="shared" si="166"/>
        <v>. VIKASHdiscus-throw</v>
      </c>
      <c r="I1678" s="2">
        <f t="shared" si="167"/>
        <v>976</v>
      </c>
      <c r="J1678" s="136" cm="1">
        <f t="array" ref="J1678">MAX(IF($H$3:$H$4000=$H1678,$I$3:$I$4000))</f>
        <v>976</v>
      </c>
      <c r="K1678" s="2" t="str">
        <v>JAM</v>
      </c>
      <c r="L1678" t="str">
        <v>Marvin WILLIAMS</v>
      </c>
      <c r="M1678" s="94" t="str">
        <v>110mh</v>
      </c>
      <c r="N1678" s="94">
        <v>35229</v>
      </c>
      <c r="O1678" s="94" t="str">
        <f t="shared" si="168"/>
        <v>Marvin WILLIAMS110mh</v>
      </c>
      <c r="P1678" s="2">
        <f t="shared" si="169"/>
        <v>1015</v>
      </c>
      <c r="Q1678" s="79">
        <f t="shared" si="170"/>
        <v>95</v>
      </c>
      <c r="R1678" s="79" t="str">
        <f t="shared" si="171"/>
        <v/>
      </c>
    </row>
    <row r="1679" spans="1:18" x14ac:dyDescent="0.2">
      <c r="A1679" t="s">
        <v>1159</v>
      </c>
      <c r="B1679" t="s">
        <v>3096</v>
      </c>
      <c r="C1679" s="5" t="s">
        <v>40</v>
      </c>
      <c r="D1679" s="5">
        <v>35365</v>
      </c>
      <c r="E1679">
        <v>943</v>
      </c>
      <c r="F1679" s="5">
        <v>44567</v>
      </c>
      <c r="G1679" s="2">
        <v>35</v>
      </c>
      <c r="H1679" s="2" t="str">
        <f t="shared" si="166"/>
        <v>. ABHINAVdiscus-throw</v>
      </c>
      <c r="I1679" s="2">
        <f t="shared" si="167"/>
        <v>943</v>
      </c>
      <c r="J1679" s="136" cm="1">
        <f t="array" ref="J1679">MAX(IF($H$3:$H$4000=$H1679,$I$3:$I$4000))</f>
        <v>990</v>
      </c>
      <c r="K1679" s="2" t="str">
        <v>JAM</v>
      </c>
      <c r="L1679" t="str">
        <v>Tijon TAYLOR</v>
      </c>
      <c r="M1679" s="94" t="str">
        <v>110mh</v>
      </c>
      <c r="N1679" s="94">
        <v>44612</v>
      </c>
      <c r="O1679" s="94" t="str">
        <f t="shared" si="168"/>
        <v>Tijon TAYLOR110mh</v>
      </c>
      <c r="P1679" s="2">
        <f t="shared" si="169"/>
        <v>941</v>
      </c>
      <c r="Q1679" s="79">
        <f t="shared" si="170"/>
        <v>136</v>
      </c>
      <c r="R1679" s="79" t="str">
        <f t="shared" si="171"/>
        <v/>
      </c>
    </row>
    <row r="1680" spans="1:18" x14ac:dyDescent="0.2">
      <c r="A1680" t="s">
        <v>1159</v>
      </c>
      <c r="B1680" t="s">
        <v>3099</v>
      </c>
      <c r="C1680" s="5" t="s">
        <v>40</v>
      </c>
      <c r="D1680" s="5">
        <v>35357</v>
      </c>
      <c r="E1680">
        <v>925</v>
      </c>
      <c r="F1680" s="5">
        <v>44567</v>
      </c>
      <c r="G1680" s="2">
        <v>41</v>
      </c>
      <c r="H1680" s="2" t="str">
        <f t="shared" si="166"/>
        <v>Bhanu SHARMAdiscus-throw</v>
      </c>
      <c r="I1680" s="2">
        <f t="shared" si="167"/>
        <v>925</v>
      </c>
      <c r="J1680" s="136" cm="1">
        <f t="array" ref="J1680">MAX(IF($H$3:$H$4000=$H1680,$I$3:$I$4000))</f>
        <v>989</v>
      </c>
      <c r="K1680" s="2" t="str">
        <v>JAM</v>
      </c>
      <c r="L1680" t="str">
        <v>Nicquaine HENRY</v>
      </c>
      <c r="M1680" s="94" t="str">
        <v>400mh</v>
      </c>
      <c r="N1680" s="94">
        <v>36922</v>
      </c>
      <c r="O1680" s="94" t="str">
        <f t="shared" si="168"/>
        <v>Nicquaine HENRY400mh</v>
      </c>
      <c r="P1680" s="2">
        <f t="shared" si="169"/>
        <v>969</v>
      </c>
      <c r="Q1680" s="79">
        <f t="shared" si="170"/>
        <v>142</v>
      </c>
      <c r="R1680" s="79" t="str">
        <f t="shared" si="171"/>
        <v/>
      </c>
    </row>
    <row r="1681" spans="1:18" x14ac:dyDescent="0.2">
      <c r="A1681" t="s">
        <v>1159</v>
      </c>
      <c r="B1681" t="s">
        <v>3102</v>
      </c>
      <c r="C1681" s="6" t="s">
        <v>40</v>
      </c>
      <c r="D1681" s="5">
        <v>36751</v>
      </c>
      <c r="E1681">
        <v>915</v>
      </c>
      <c r="F1681" s="5">
        <v>44567</v>
      </c>
      <c r="G1681" s="2">
        <v>48</v>
      </c>
      <c r="H1681" s="2" t="str">
        <f t="shared" si="166"/>
        <v>Basukesh POONIAdiscus-throw</v>
      </c>
      <c r="I1681" s="2">
        <f t="shared" si="167"/>
        <v>915</v>
      </c>
      <c r="J1681" s="136" cm="1">
        <f t="array" ref="J1681">MAX(IF($H$3:$H$4000=$H1681,$I$3:$I$4000))</f>
        <v>937</v>
      </c>
      <c r="K1681" s="2" t="str">
        <v>JAM</v>
      </c>
      <c r="L1681" t="str">
        <v>Agerian JACKSON</v>
      </c>
      <c r="M1681" s="94" t="str">
        <v>400mh</v>
      </c>
      <c r="N1681" s="94">
        <v>1999</v>
      </c>
      <c r="O1681" s="94" t="str">
        <f t="shared" si="168"/>
        <v>Agerian JACKSON400mh</v>
      </c>
      <c r="P1681" s="2">
        <f t="shared" si="169"/>
        <v>959</v>
      </c>
      <c r="Q1681" s="79">
        <f t="shared" si="170"/>
        <v>151</v>
      </c>
      <c r="R1681" s="79" t="str">
        <f t="shared" si="171"/>
        <v/>
      </c>
    </row>
    <row r="1682" spans="1:18" x14ac:dyDescent="0.2">
      <c r="A1682" t="s">
        <v>1159</v>
      </c>
      <c r="B1682" t="s">
        <v>3103</v>
      </c>
      <c r="C1682" s="5" t="s">
        <v>40</v>
      </c>
      <c r="D1682" s="5"/>
      <c r="E1682">
        <v>907</v>
      </c>
      <c r="F1682" s="5">
        <v>44567</v>
      </c>
      <c r="G1682" s="2">
        <v>49</v>
      </c>
      <c r="H1682" s="2" t="str">
        <f t="shared" si="166"/>
        <v>Deepak DHARIWALdiscus-throw</v>
      </c>
      <c r="I1682" s="2">
        <f t="shared" si="167"/>
        <v>907</v>
      </c>
      <c r="J1682" s="136" cm="1">
        <f t="array" ref="J1682">MAX(IF($H$3:$H$4000=$H1682,$I$3:$I$4000))</f>
        <v>907</v>
      </c>
      <c r="K1682" s="2" t="str">
        <v>JAM</v>
      </c>
      <c r="L1682" t="str">
        <v>Shanthamoi BROWN</v>
      </c>
      <c r="M1682" s="94" t="str">
        <v>400mh</v>
      </c>
      <c r="N1682" s="94">
        <v>37245</v>
      </c>
      <c r="O1682" s="94" t="str">
        <f t="shared" si="168"/>
        <v>Shanthamoi BROWN400mh</v>
      </c>
      <c r="P1682" s="2">
        <f t="shared" si="169"/>
        <v>956</v>
      </c>
      <c r="Q1682" s="79">
        <f t="shared" si="170"/>
        <v>153</v>
      </c>
      <c r="R1682" s="79" t="str">
        <f t="shared" si="171"/>
        <v/>
      </c>
    </row>
    <row r="1683" spans="1:18" x14ac:dyDescent="0.2">
      <c r="A1683" t="s">
        <v>1159</v>
      </c>
      <c r="B1683" t="s">
        <v>3105</v>
      </c>
      <c r="C1683" s="5" t="s">
        <v>40</v>
      </c>
      <c r="D1683" s="5">
        <v>36606</v>
      </c>
      <c r="E1683">
        <v>891</v>
      </c>
      <c r="F1683" s="5">
        <v>44567</v>
      </c>
      <c r="G1683" s="2">
        <v>55</v>
      </c>
      <c r="H1683" s="2" t="str">
        <f t="shared" si="166"/>
        <v>Alex THANKACHANdiscus-throw</v>
      </c>
      <c r="I1683" s="2">
        <f t="shared" si="167"/>
        <v>891</v>
      </c>
      <c r="J1683" s="136" cm="1">
        <f t="array" ref="J1683">MAX(IF($H$3:$H$4000=$H1683,$I$3:$I$4000))</f>
        <v>891</v>
      </c>
      <c r="K1683" s="2" t="str">
        <v>JAM</v>
      </c>
      <c r="L1683" t="str">
        <v>Iangelo ATKINSTALL-DALEY</v>
      </c>
      <c r="M1683" s="94" t="str">
        <v>triple-jump</v>
      </c>
      <c r="N1683" s="94">
        <v>37549</v>
      </c>
      <c r="O1683" s="94" t="str">
        <f t="shared" si="168"/>
        <v>Iangelo ATKINSTALL-DALEYtriple-jump</v>
      </c>
      <c r="P1683" s="2">
        <f t="shared" si="169"/>
        <v>894</v>
      </c>
      <c r="Q1683" s="79">
        <f t="shared" si="170"/>
        <v>151</v>
      </c>
      <c r="R1683" s="79" t="str">
        <f t="shared" si="171"/>
        <v/>
      </c>
    </row>
    <row r="1684" spans="1:18" x14ac:dyDescent="0.2">
      <c r="A1684" t="s">
        <v>1159</v>
      </c>
      <c r="B1684" t="s">
        <v>3117</v>
      </c>
      <c r="C1684" s="5" t="s">
        <v>40</v>
      </c>
      <c r="D1684" s="5"/>
      <c r="E1684">
        <v>860</v>
      </c>
      <c r="F1684" s="5">
        <v>44567</v>
      </c>
      <c r="G1684" s="2">
        <v>85</v>
      </c>
      <c r="H1684" s="2" t="str">
        <f t="shared" si="166"/>
        <v>Naveen KUMARdiscus-throw</v>
      </c>
      <c r="I1684" s="2">
        <f t="shared" si="167"/>
        <v>860</v>
      </c>
      <c r="J1684" s="136" cm="1">
        <f t="array" ref="J1684">MAX(IF($H$3:$H$4000=$H1684,$I$3:$I$4000))</f>
        <v>860</v>
      </c>
      <c r="K1684" s="2" t="str">
        <v>JAM</v>
      </c>
      <c r="L1684" t="str">
        <v>Nathan REID</v>
      </c>
      <c r="M1684" s="94" t="str">
        <v>discus-throw</v>
      </c>
      <c r="N1684" s="94">
        <v>36947</v>
      </c>
      <c r="O1684" s="94" t="str">
        <f t="shared" si="168"/>
        <v>Nathan REIDdiscus-throw</v>
      </c>
      <c r="P1684" s="2">
        <f t="shared" si="169"/>
        <v>970</v>
      </c>
      <c r="Q1684" s="79">
        <f t="shared" si="170"/>
        <v>56</v>
      </c>
      <c r="R1684" s="79" t="str">
        <f t="shared" si="171"/>
        <v/>
      </c>
    </row>
    <row r="1685" spans="1:18" x14ac:dyDescent="0.2">
      <c r="A1685" t="s">
        <v>1159</v>
      </c>
      <c r="B1685" t="s">
        <v>3163</v>
      </c>
      <c r="C1685" s="5" t="s">
        <v>42</v>
      </c>
      <c r="D1685" s="5">
        <v>36595</v>
      </c>
      <c r="E1685">
        <v>953</v>
      </c>
      <c r="F1685" s="5">
        <v>44567</v>
      </c>
      <c r="G1685" s="2">
        <v>26</v>
      </c>
      <c r="H1685" s="2" t="str">
        <f t="shared" si="166"/>
        <v>Damneet SINGHhammer-throw</v>
      </c>
      <c r="I1685" s="2">
        <f t="shared" si="167"/>
        <v>953</v>
      </c>
      <c r="J1685" s="136" cm="1">
        <f t="array" ref="J1685">MAX(IF($H$3:$H$4000=$H1685,$I$3:$I$4000))</f>
        <v>980</v>
      </c>
      <c r="K1685" s="2" t="str">
        <v>JAM</v>
      </c>
      <c r="L1685" t="str">
        <v>Zackery DILLON</v>
      </c>
      <c r="M1685" s="94" t="str">
        <v>discus-throw</v>
      </c>
      <c r="N1685" s="94">
        <v>37322</v>
      </c>
      <c r="O1685" s="94" t="str">
        <f t="shared" si="168"/>
        <v>Zackery DILLONdiscus-throw</v>
      </c>
      <c r="P1685" s="2">
        <f t="shared" si="169"/>
        <v>937</v>
      </c>
      <c r="Q1685" s="79">
        <f t="shared" si="170"/>
        <v>76</v>
      </c>
      <c r="R1685" s="79" t="str">
        <f t="shared" si="171"/>
        <v/>
      </c>
    </row>
    <row r="1686" spans="1:18" x14ac:dyDescent="0.2">
      <c r="A1686" t="s">
        <v>1159</v>
      </c>
      <c r="B1686" t="s">
        <v>3171</v>
      </c>
      <c r="C1686" s="5" t="s">
        <v>42</v>
      </c>
      <c r="D1686" s="5"/>
      <c r="E1686">
        <v>851</v>
      </c>
      <c r="F1686" s="5">
        <v>44567</v>
      </c>
      <c r="G1686" s="2">
        <v>48</v>
      </c>
      <c r="H1686" s="2" t="str">
        <f t="shared" si="166"/>
        <v>. GAURAVhammer-throw</v>
      </c>
      <c r="I1686" s="2">
        <f t="shared" si="167"/>
        <v>851</v>
      </c>
      <c r="J1686" s="136" cm="1">
        <f t="array" ref="J1686">MAX(IF($H$3:$H$4000=$H1686,$I$3:$I$4000))</f>
        <v>851</v>
      </c>
      <c r="K1686" s="2" t="str">
        <v>JAM</v>
      </c>
      <c r="L1686" t="str">
        <v>Deandre LEITH</v>
      </c>
      <c r="M1686" s="94" t="str">
        <v>discus-throw</v>
      </c>
      <c r="N1686" s="94">
        <v>36139</v>
      </c>
      <c r="O1686" s="94" t="str">
        <f t="shared" si="168"/>
        <v>Deandre LEITHdiscus-throw</v>
      </c>
      <c r="P1686" s="2">
        <f t="shared" si="169"/>
        <v>900</v>
      </c>
      <c r="Q1686" s="79">
        <f t="shared" si="170"/>
        <v>107</v>
      </c>
      <c r="R1686" s="79" t="str">
        <f t="shared" si="171"/>
        <v/>
      </c>
    </row>
    <row r="1687" spans="1:18" x14ac:dyDescent="0.2">
      <c r="A1687" t="s">
        <v>1159</v>
      </c>
      <c r="B1687" t="s">
        <v>2908</v>
      </c>
      <c r="C1687" s="5" t="s">
        <v>42</v>
      </c>
      <c r="D1687" s="5">
        <v>34982</v>
      </c>
      <c r="E1687">
        <v>846</v>
      </c>
      <c r="F1687" s="5">
        <v>44567</v>
      </c>
      <c r="G1687" s="2">
        <v>50</v>
      </c>
      <c r="H1687" s="2" t="str">
        <f t="shared" si="166"/>
        <v>. AJAYhammer-throw</v>
      </c>
      <c r="I1687" s="2">
        <f t="shared" si="167"/>
        <v>846</v>
      </c>
      <c r="J1687" s="136" cm="1">
        <f t="array" ref="J1687">MAX(IF($H$3:$H$4000=$H1687,$I$3:$I$4000))</f>
        <v>940</v>
      </c>
      <c r="K1687" s="2" t="str">
        <v>JAM</v>
      </c>
      <c r="L1687" t="str">
        <v>Deandre LEITH</v>
      </c>
      <c r="M1687" s="94" t="str">
        <v>shot-put</v>
      </c>
      <c r="N1687" s="94">
        <v>36139</v>
      </c>
      <c r="O1687" s="94" t="str">
        <f t="shared" si="168"/>
        <v>Deandre LEITHshot-put</v>
      </c>
      <c r="P1687" s="2">
        <f t="shared" si="169"/>
        <v>956</v>
      </c>
      <c r="Q1687" s="79">
        <f t="shared" si="170"/>
        <v>62</v>
      </c>
      <c r="R1687" s="79" t="str">
        <f t="shared" si="171"/>
        <v/>
      </c>
    </row>
    <row r="1688" spans="1:18" x14ac:dyDescent="0.2">
      <c r="A1688" t="s">
        <v>1159</v>
      </c>
      <c r="B1688" t="s">
        <v>2836</v>
      </c>
      <c r="C1688" s="5" t="s">
        <v>28</v>
      </c>
      <c r="D1688" s="5">
        <v>37327</v>
      </c>
      <c r="E1688">
        <v>1054</v>
      </c>
      <c r="F1688" s="5">
        <v>44566</v>
      </c>
      <c r="G1688" s="2">
        <v>46</v>
      </c>
      <c r="H1688" s="2" t="str">
        <f t="shared" si="166"/>
        <v>Harendra KUMAR1500m</v>
      </c>
      <c r="I1688" s="2">
        <f t="shared" si="167"/>
        <v>1054</v>
      </c>
      <c r="J1688" s="136" cm="1">
        <f t="array" ref="J1688">MAX(IF($H$3:$H$4000=$H1688,$I$3:$I$4000))</f>
        <v>1054</v>
      </c>
      <c r="K1688" s="2" t="str">
        <v>JAM</v>
      </c>
      <c r="L1688" t="str">
        <v>Zackery DILLON</v>
      </c>
      <c r="M1688" s="94" t="str">
        <v>shot-put</v>
      </c>
      <c r="N1688" s="94">
        <v>37322</v>
      </c>
      <c r="O1688" s="94" t="str">
        <f t="shared" si="168"/>
        <v>Zackery DILLONshot-put</v>
      </c>
      <c r="P1688" s="2">
        <f t="shared" si="169"/>
        <v>930</v>
      </c>
      <c r="Q1688" s="79">
        <f t="shared" si="170"/>
        <v>95</v>
      </c>
      <c r="R1688" s="79" t="str">
        <f t="shared" si="171"/>
        <v/>
      </c>
    </row>
    <row r="1689" spans="1:18" x14ac:dyDescent="0.2">
      <c r="A1689" t="s">
        <v>1159</v>
      </c>
      <c r="B1689" t="s">
        <v>3027</v>
      </c>
      <c r="C1689" t="s">
        <v>35</v>
      </c>
      <c r="D1689" s="5">
        <v>36553</v>
      </c>
      <c r="E1689">
        <v>1011</v>
      </c>
      <c r="F1689" s="5">
        <v>44566</v>
      </c>
      <c r="G1689" s="2">
        <v>23</v>
      </c>
      <c r="H1689" s="2" t="str">
        <f t="shared" si="166"/>
        <v>Kaustabha JAISWALhigh-jump</v>
      </c>
      <c r="I1689" s="2">
        <f t="shared" si="167"/>
        <v>1011</v>
      </c>
      <c r="J1689" s="136" cm="1">
        <f t="array" ref="J1689">MAX(IF($H$3:$H$4000=$H1689,$I$3:$I$4000))</f>
        <v>1011</v>
      </c>
      <c r="K1689" s="2" t="str">
        <v>JAM</v>
      </c>
      <c r="L1689" t="str">
        <v>Deandre FYFFE</v>
      </c>
      <c r="M1689" s="94" t="str">
        <v>shot-put</v>
      </c>
      <c r="N1689" s="94">
        <v>36329</v>
      </c>
      <c r="O1689" s="94" t="str">
        <f t="shared" si="168"/>
        <v>Deandre FYFFEshot-put</v>
      </c>
      <c r="P1689" s="2">
        <f t="shared" si="169"/>
        <v>945</v>
      </c>
      <c r="Q1689" s="79">
        <f t="shared" si="170"/>
        <v>78</v>
      </c>
      <c r="R1689" s="79" t="str">
        <f t="shared" si="171"/>
        <v/>
      </c>
    </row>
    <row r="1690" spans="1:18" x14ac:dyDescent="0.2">
      <c r="A1690" t="s">
        <v>1159</v>
      </c>
      <c r="B1690" t="s">
        <v>3028</v>
      </c>
      <c r="C1690" s="5" t="s">
        <v>35</v>
      </c>
      <c r="D1690" s="5"/>
      <c r="E1690">
        <v>1011</v>
      </c>
      <c r="F1690" s="5">
        <v>44566</v>
      </c>
      <c r="G1690" s="2">
        <v>23</v>
      </c>
      <c r="H1690" s="2" t="str">
        <f t="shared" si="166"/>
        <v>Pedakama RAJUhigh-jump</v>
      </c>
      <c r="I1690" s="2">
        <f t="shared" si="167"/>
        <v>1011</v>
      </c>
      <c r="J1690" s="136" cm="1">
        <f t="array" ref="J1690">MAX(IF($H$3:$H$4000=$H1690,$I$3:$I$4000))</f>
        <v>1011</v>
      </c>
      <c r="K1690" s="2" t="str">
        <v>JAM</v>
      </c>
      <c r="L1690" t="str">
        <v>Cobe GRAHAM</v>
      </c>
      <c r="M1690" s="94" t="str">
        <v>shot-put</v>
      </c>
      <c r="N1690" s="94">
        <v>36547</v>
      </c>
      <c r="O1690" s="94" t="str">
        <f t="shared" si="168"/>
        <v>Cobe GRAHAMshot-put</v>
      </c>
      <c r="P1690" s="2">
        <f t="shared" si="169"/>
        <v>948</v>
      </c>
      <c r="Q1690" s="79">
        <f t="shared" si="170"/>
        <v>74</v>
      </c>
      <c r="R1690" s="79" t="str">
        <f t="shared" si="171"/>
        <v/>
      </c>
    </row>
    <row r="1691" spans="1:18" x14ac:dyDescent="0.2">
      <c r="A1691" t="s">
        <v>1159</v>
      </c>
      <c r="B1691" t="s">
        <v>3032</v>
      </c>
      <c r="C1691" s="5" t="s">
        <v>35</v>
      </c>
      <c r="D1691" s="5">
        <v>37611</v>
      </c>
      <c r="E1691">
        <v>984</v>
      </c>
      <c r="F1691" s="5">
        <v>44566</v>
      </c>
      <c r="G1691" s="2">
        <v>43</v>
      </c>
      <c r="H1691" s="2" t="str">
        <f t="shared" si="166"/>
        <v>Kaushik RAJENDRAhigh-jump</v>
      </c>
      <c r="I1691" s="2">
        <f t="shared" si="167"/>
        <v>984</v>
      </c>
      <c r="J1691" s="136" cm="1">
        <f t="array" ref="J1691">MAX(IF($H$3:$H$4000=$H1691,$I$3:$I$4000))</f>
        <v>984</v>
      </c>
      <c r="K1691" s="2" t="str">
        <v>JAM</v>
      </c>
      <c r="L1691" t="str">
        <v>Dashinelle DYER</v>
      </c>
      <c r="M1691" s="94" t="str">
        <v>100m</v>
      </c>
      <c r="N1691" s="94">
        <v>36536</v>
      </c>
      <c r="O1691" s="94" t="str">
        <f t="shared" si="168"/>
        <v>Dashinelle DYER100m</v>
      </c>
      <c r="P1691" s="2">
        <f t="shared" si="169"/>
        <v>1089</v>
      </c>
      <c r="Q1691" s="79">
        <f t="shared" si="170"/>
        <v>125</v>
      </c>
      <c r="R1691" s="79" t="str">
        <f t="shared" si="171"/>
        <v/>
      </c>
    </row>
    <row r="1692" spans="1:18" x14ac:dyDescent="0.2">
      <c r="A1692" t="s">
        <v>1159</v>
      </c>
      <c r="B1692" t="s">
        <v>3033</v>
      </c>
      <c r="C1692" s="5" t="s">
        <v>35</v>
      </c>
      <c r="D1692" s="5">
        <v>37440</v>
      </c>
      <c r="E1692">
        <v>984</v>
      </c>
      <c r="F1692" s="5">
        <v>44566</v>
      </c>
      <c r="G1692" s="2">
        <v>43</v>
      </c>
      <c r="H1692" s="2" t="str">
        <f t="shared" si="166"/>
        <v>Deva KARTHICKhigh-jump</v>
      </c>
      <c r="I1692" s="2">
        <f t="shared" si="167"/>
        <v>984</v>
      </c>
      <c r="J1692" s="136" cm="1">
        <f t="array" ref="J1692">MAX(IF($H$3:$H$4000=$H1692,$I$3:$I$4000))</f>
        <v>1028</v>
      </c>
      <c r="K1692" s="2" t="str">
        <v>JAM</v>
      </c>
      <c r="L1692" t="str">
        <v>Christopher GRANT</v>
      </c>
      <c r="M1692" s="94" t="str">
        <v>100m</v>
      </c>
      <c r="N1692" s="94">
        <v>0</v>
      </c>
      <c r="O1692" s="94" t="str">
        <f t="shared" si="168"/>
        <v>Christopher GRANT100m</v>
      </c>
      <c r="P1692" s="2">
        <f t="shared" si="169"/>
        <v>1076</v>
      </c>
      <c r="Q1692" s="79">
        <f t="shared" si="170"/>
        <v>141</v>
      </c>
      <c r="R1692" s="79" t="str">
        <f t="shared" si="171"/>
        <v/>
      </c>
    </row>
    <row r="1693" spans="1:18" x14ac:dyDescent="0.2">
      <c r="A1693" t="s">
        <v>1159</v>
      </c>
      <c r="B1693" t="s">
        <v>3036</v>
      </c>
      <c r="C1693" s="5" t="s">
        <v>35</v>
      </c>
      <c r="D1693" s="5">
        <v>38342</v>
      </c>
      <c r="E1693">
        <v>958</v>
      </c>
      <c r="F1693" s="5">
        <v>44566</v>
      </c>
      <c r="G1693" s="2">
        <v>51</v>
      </c>
      <c r="H1693" s="2" t="str">
        <f t="shared" si="166"/>
        <v>. DEEPANSHUhigh-jump</v>
      </c>
      <c r="I1693" s="2">
        <f t="shared" si="167"/>
        <v>958</v>
      </c>
      <c r="J1693" s="136" cm="1">
        <f t="array" ref="J1693">MAX(IF($H$3:$H$4000=$H1693,$I$3:$I$4000))</f>
        <v>958</v>
      </c>
      <c r="K1693" s="2" t="str">
        <v>JAM</v>
      </c>
      <c r="L1693" t="str">
        <v>Jaheem HAYLES</v>
      </c>
      <c r="M1693" s="94" t="str">
        <v>110mh</v>
      </c>
      <c r="N1693" s="94">
        <v>36970</v>
      </c>
      <c r="O1693" s="94" t="str">
        <f t="shared" si="168"/>
        <v>Jaheem HAYLES110mh</v>
      </c>
      <c r="P1693" s="2">
        <f t="shared" si="169"/>
        <v>1110</v>
      </c>
      <c r="Q1693" s="79">
        <f t="shared" si="170"/>
        <v>35</v>
      </c>
      <c r="R1693" s="79" t="str">
        <f t="shared" si="171"/>
        <v/>
      </c>
    </row>
    <row r="1694" spans="1:18" x14ac:dyDescent="0.2">
      <c r="A1694" t="s">
        <v>1159</v>
      </c>
      <c r="B1694" t="s">
        <v>3037</v>
      </c>
      <c r="C1694" s="5" t="s">
        <v>35</v>
      </c>
      <c r="D1694" s="5">
        <v>37540</v>
      </c>
      <c r="E1694">
        <v>958</v>
      </c>
      <c r="F1694" s="5">
        <v>44566</v>
      </c>
      <c r="G1694" s="2">
        <v>51</v>
      </c>
      <c r="H1694" s="2" t="str">
        <f t="shared" si="166"/>
        <v>Uchchaal KUMAR ROYhigh-jump</v>
      </c>
      <c r="I1694" s="2">
        <f t="shared" si="167"/>
        <v>958</v>
      </c>
      <c r="J1694" s="136" cm="1">
        <f t="array" ref="J1694">MAX(IF($H$3:$H$4000=$H1694,$I$3:$I$4000))</f>
        <v>958</v>
      </c>
      <c r="K1694" s="2" t="str">
        <v>JAM</v>
      </c>
      <c r="L1694" t="str">
        <v>Brithton SENIOR</v>
      </c>
      <c r="M1694" s="94" t="str">
        <v>110mh</v>
      </c>
      <c r="N1694" s="94">
        <v>36806</v>
      </c>
      <c r="O1694" s="94" t="str">
        <f t="shared" si="168"/>
        <v>Brithton SENIOR110mh</v>
      </c>
      <c r="P1694" s="2">
        <f t="shared" si="169"/>
        <v>1151</v>
      </c>
      <c r="Q1694" s="79">
        <f t="shared" si="170"/>
        <v>18</v>
      </c>
      <c r="R1694" s="79" t="str">
        <f t="shared" si="171"/>
        <v/>
      </c>
    </row>
    <row r="1695" spans="1:18" x14ac:dyDescent="0.2">
      <c r="A1695" t="s">
        <v>1159</v>
      </c>
      <c r="B1695" t="s">
        <v>3119</v>
      </c>
      <c r="C1695" s="5" t="s">
        <v>40</v>
      </c>
      <c r="D1695" s="5">
        <v>37087</v>
      </c>
      <c r="E1695">
        <v>848</v>
      </c>
      <c r="F1695" s="5">
        <v>44566</v>
      </c>
      <c r="G1695" s="2">
        <v>92</v>
      </c>
      <c r="H1695" s="2" t="str">
        <f t="shared" si="166"/>
        <v>Kumar DINESHdiscus-throw</v>
      </c>
      <c r="I1695" s="2">
        <f t="shared" si="167"/>
        <v>848</v>
      </c>
      <c r="J1695" s="136" cm="1">
        <f t="array" ref="J1695">MAX(IF($H$3:$H$4000=$H1695,$I$3:$I$4000))</f>
        <v>848</v>
      </c>
      <c r="K1695" s="2" t="str">
        <v>JAM</v>
      </c>
      <c r="L1695" t="str">
        <v>Christian RAHYME</v>
      </c>
      <c r="M1695" s="94" t="str">
        <v>110mh</v>
      </c>
      <c r="N1695" s="94">
        <v>37260</v>
      </c>
      <c r="O1695" s="94" t="str">
        <f t="shared" si="168"/>
        <v>Christian RAHYME110mh</v>
      </c>
      <c r="P1695" s="2">
        <f t="shared" si="169"/>
        <v>969</v>
      </c>
      <c r="Q1695" s="79">
        <f t="shared" si="170"/>
        <v>122</v>
      </c>
      <c r="R1695" s="79" t="str">
        <f t="shared" si="171"/>
        <v/>
      </c>
    </row>
    <row r="1696" spans="1:18" x14ac:dyDescent="0.2">
      <c r="A1696" t="s">
        <v>1159</v>
      </c>
      <c r="B1696" t="s">
        <v>3128</v>
      </c>
      <c r="C1696" s="5" t="s">
        <v>39</v>
      </c>
      <c r="D1696" s="5">
        <v>35898</v>
      </c>
      <c r="E1696">
        <v>1003</v>
      </c>
      <c r="F1696" s="5">
        <v>44566</v>
      </c>
      <c r="G1696" s="2">
        <v>21</v>
      </c>
      <c r="H1696" s="2" t="str">
        <f t="shared" si="166"/>
        <v>Vanam SHARMAshot-put</v>
      </c>
      <c r="I1696" s="2">
        <f t="shared" si="167"/>
        <v>1003</v>
      </c>
      <c r="J1696" s="136" cm="1">
        <f t="array" ref="J1696">MAX(IF($H$3:$H$4000=$H1696,$I$3:$I$4000))</f>
        <v>1117</v>
      </c>
      <c r="K1696" s="2" t="str">
        <v>JAM</v>
      </c>
      <c r="L1696" t="str">
        <v>Nickaoli WILLIAMS</v>
      </c>
      <c r="M1696" s="94" t="str">
        <v>triple-jump</v>
      </c>
      <c r="N1696" s="94">
        <v>36806</v>
      </c>
      <c r="O1696" s="94" t="str">
        <f t="shared" si="168"/>
        <v>Nickaoli WILLIAMStriple-jump</v>
      </c>
      <c r="P1696" s="2">
        <f t="shared" si="169"/>
        <v>1000</v>
      </c>
      <c r="Q1696" s="79">
        <f t="shared" si="170"/>
        <v>110</v>
      </c>
      <c r="R1696" s="79" t="str">
        <f t="shared" si="171"/>
        <v/>
      </c>
    </row>
    <row r="1697" spans="1:18" x14ac:dyDescent="0.2">
      <c r="A1697" t="s">
        <v>1159</v>
      </c>
      <c r="B1697" t="s">
        <v>3130</v>
      </c>
      <c r="C1697" s="5" t="s">
        <v>39</v>
      </c>
      <c r="D1697" s="5">
        <v>36835</v>
      </c>
      <c r="E1697">
        <v>983</v>
      </c>
      <c r="F1697" s="5">
        <v>44566</v>
      </c>
      <c r="G1697" s="2">
        <v>28</v>
      </c>
      <c r="H1697" s="2" t="str">
        <f t="shared" si="166"/>
        <v>Sahib SINGHshot-put</v>
      </c>
      <c r="I1697" s="2">
        <f t="shared" si="167"/>
        <v>983</v>
      </c>
      <c r="J1697" s="136" cm="1">
        <f t="array" ref="J1697">MAX(IF($H$3:$H$4000=$H1697,$I$3:$I$4000))</f>
        <v>983</v>
      </c>
      <c r="K1697" s="2" t="str">
        <v>JAM</v>
      </c>
      <c r="L1697" t="str">
        <v>Apalos EDWARDS</v>
      </c>
      <c r="M1697" s="94" t="str">
        <v>triple-jump</v>
      </c>
      <c r="N1697" s="94">
        <v>37182</v>
      </c>
      <c r="O1697" s="94" t="str">
        <f t="shared" si="168"/>
        <v>Apalos EDWARDStriple-jump</v>
      </c>
      <c r="P1697" s="2">
        <f t="shared" si="169"/>
        <v>1086</v>
      </c>
      <c r="Q1697" s="79">
        <f t="shared" si="170"/>
        <v>27</v>
      </c>
      <c r="R1697" s="79" t="str">
        <f t="shared" si="171"/>
        <v/>
      </c>
    </row>
    <row r="1698" spans="1:18" x14ac:dyDescent="0.2">
      <c r="A1698" t="s">
        <v>1159</v>
      </c>
      <c r="B1698" t="s">
        <v>3134</v>
      </c>
      <c r="C1698" s="5" t="s">
        <v>39</v>
      </c>
      <c r="D1698" s="5">
        <v>35941</v>
      </c>
      <c r="E1698">
        <v>933</v>
      </c>
      <c r="F1698" s="5">
        <v>44566</v>
      </c>
      <c r="G1698" s="2">
        <v>44</v>
      </c>
      <c r="H1698" s="2" t="str">
        <f t="shared" si="166"/>
        <v>Mankirat SINGHshot-put</v>
      </c>
      <c r="I1698" s="2">
        <f t="shared" si="167"/>
        <v>933</v>
      </c>
      <c r="J1698" s="136" cm="1">
        <f t="array" ref="J1698">MAX(IF($H$3:$H$4000=$H1698,$I$3:$I$4000))</f>
        <v>933</v>
      </c>
      <c r="K1698" s="2" t="str">
        <v>JAM</v>
      </c>
      <c r="L1698" t="str">
        <v>Ralford MULLINGS</v>
      </c>
      <c r="M1698" s="94" t="str">
        <v>discus-throw</v>
      </c>
      <c r="N1698" s="94">
        <v>37582</v>
      </c>
      <c r="O1698" s="94" t="str">
        <f t="shared" si="168"/>
        <v>Ralford MULLINGSdiscus-throw</v>
      </c>
      <c r="P1698" s="2">
        <f t="shared" si="169"/>
        <v>1125</v>
      </c>
      <c r="Q1698" s="79">
        <f t="shared" si="170"/>
        <v>11</v>
      </c>
      <c r="R1698" s="79" t="str">
        <f t="shared" si="171"/>
        <v/>
      </c>
    </row>
    <row r="1699" spans="1:18" x14ac:dyDescent="0.2">
      <c r="A1699" t="s">
        <v>1159</v>
      </c>
      <c r="B1699" s="5" t="s">
        <v>3137</v>
      </c>
      <c r="C1699" s="5" t="s">
        <v>39</v>
      </c>
      <c r="D1699" s="5">
        <v>36741</v>
      </c>
      <c r="E1699">
        <v>929</v>
      </c>
      <c r="F1699" s="5">
        <v>44566</v>
      </c>
      <c r="G1699" s="2">
        <v>49</v>
      </c>
      <c r="H1699" s="2" t="str">
        <f t="shared" si="166"/>
        <v>B. MANUSHshot-put</v>
      </c>
      <c r="I1699" s="2">
        <f t="shared" si="167"/>
        <v>929</v>
      </c>
      <c r="J1699" s="136" cm="1">
        <f t="array" ref="J1699">MAX(IF($H$3:$H$4000=$H1699,$I$3:$I$4000))</f>
        <v>929</v>
      </c>
      <c r="K1699" s="2" t="str">
        <v>JAM</v>
      </c>
      <c r="L1699" t="str">
        <v>Warren BARRETT</v>
      </c>
      <c r="M1699" s="94" t="str">
        <v>shot-put</v>
      </c>
      <c r="N1699" s="94">
        <v>35682</v>
      </c>
      <c r="O1699" s="94" t="str">
        <f t="shared" si="168"/>
        <v>Warren BARRETTshot-put</v>
      </c>
      <c r="P1699" s="2">
        <f t="shared" si="169"/>
        <v>1028</v>
      </c>
      <c r="Q1699" s="79">
        <f t="shared" si="170"/>
        <v>29</v>
      </c>
      <c r="R1699" s="79" t="str">
        <f t="shared" si="171"/>
        <v/>
      </c>
    </row>
    <row r="1700" spans="1:18" x14ac:dyDescent="0.2">
      <c r="A1700" t="s">
        <v>1159</v>
      </c>
      <c r="B1700" t="s">
        <v>3138</v>
      </c>
      <c r="C1700" s="5" t="s">
        <v>39</v>
      </c>
      <c r="D1700" s="5">
        <v>37117</v>
      </c>
      <c r="E1700">
        <v>921</v>
      </c>
      <c r="F1700" s="5">
        <v>44566</v>
      </c>
      <c r="G1700" s="2">
        <v>57</v>
      </c>
      <c r="H1700" s="2" t="str">
        <f t="shared" si="166"/>
        <v>Aryan TYAGIshot-put</v>
      </c>
      <c r="I1700" s="2">
        <f t="shared" si="167"/>
        <v>921</v>
      </c>
      <c r="J1700" s="136" cm="1">
        <f t="array" ref="J1700">MAX(IF($H$3:$H$4000=$H1700,$I$3:$I$4000))</f>
        <v>921</v>
      </c>
      <c r="K1700" s="2" t="str">
        <v>JAM</v>
      </c>
      <c r="L1700" t="str">
        <v>Delano DUNKLEY</v>
      </c>
      <c r="M1700" s="94" t="str">
        <v>200m</v>
      </c>
      <c r="N1700" s="94">
        <v>1998</v>
      </c>
      <c r="O1700" s="94" t="str">
        <f t="shared" si="168"/>
        <v>Delano DUNKLEY200m</v>
      </c>
      <c r="P1700" s="2">
        <f t="shared" si="169"/>
        <v>1050</v>
      </c>
      <c r="Q1700" s="79">
        <f t="shared" si="170"/>
        <v>150</v>
      </c>
      <c r="R1700" s="79" t="str">
        <f t="shared" si="171"/>
        <v/>
      </c>
    </row>
    <row r="1701" spans="1:18" x14ac:dyDescent="0.2">
      <c r="A1701" t="s">
        <v>1159</v>
      </c>
      <c r="B1701" t="s">
        <v>3139</v>
      </c>
      <c r="C1701" s="5" t="s">
        <v>39</v>
      </c>
      <c r="D1701" s="5">
        <v>37899</v>
      </c>
      <c r="E1701">
        <v>917</v>
      </c>
      <c r="F1701" s="5">
        <v>44566</v>
      </c>
      <c r="G1701" s="2">
        <v>59</v>
      </c>
      <c r="H1701" s="2" t="str">
        <f t="shared" si="166"/>
        <v>. SANYAMshot-put</v>
      </c>
      <c r="I1701" s="2">
        <f t="shared" si="167"/>
        <v>917</v>
      </c>
      <c r="J1701" s="136" cm="1">
        <f t="array" ref="J1701">MAX(IF($H$3:$H$4000=$H1701,$I$3:$I$4000))</f>
        <v>917</v>
      </c>
      <c r="K1701" s="2" t="str">
        <v>JAM</v>
      </c>
      <c r="L1701" t="str">
        <v>Andre EWERS</v>
      </c>
      <c r="M1701" s="94" t="str">
        <v>200m</v>
      </c>
      <c r="N1701" s="94">
        <v>34857</v>
      </c>
      <c r="O1701" s="94" t="str">
        <f t="shared" si="168"/>
        <v>Andre EWERS200m</v>
      </c>
      <c r="P1701" s="2">
        <f t="shared" si="169"/>
        <v>1044</v>
      </c>
      <c r="Q1701" s="79">
        <f t="shared" si="170"/>
        <v>160</v>
      </c>
      <c r="R1701" s="79" t="str">
        <f t="shared" si="171"/>
        <v/>
      </c>
    </row>
    <row r="1702" spans="1:18" x14ac:dyDescent="0.2">
      <c r="A1702" t="s">
        <v>1159</v>
      </c>
      <c r="B1702" t="s">
        <v>3141</v>
      </c>
      <c r="C1702" s="5" t="s">
        <v>39</v>
      </c>
      <c r="D1702" s="6">
        <v>36894</v>
      </c>
      <c r="E1702">
        <v>910</v>
      </c>
      <c r="F1702" s="5">
        <v>44566</v>
      </c>
      <c r="G1702" s="2">
        <v>63</v>
      </c>
      <c r="H1702" s="2" t="str">
        <f t="shared" si="166"/>
        <v>Samardeep SINGHshot-put</v>
      </c>
      <c r="I1702" s="2">
        <f t="shared" si="167"/>
        <v>910</v>
      </c>
      <c r="J1702" s="136" cm="1">
        <f t="array" ref="J1702">MAX(IF($H$3:$H$4000=$H1702,$I$3:$I$4000))</f>
        <v>910</v>
      </c>
      <c r="K1702" s="2" t="str">
        <v>JAM</v>
      </c>
      <c r="L1702" t="str">
        <v>Asani HYLTON</v>
      </c>
      <c r="M1702" s="94" t="str">
        <v>110mh</v>
      </c>
      <c r="N1702" s="94">
        <v>35582</v>
      </c>
      <c r="O1702" s="94" t="str">
        <f t="shared" si="168"/>
        <v>Asani HYLTON110mh</v>
      </c>
      <c r="P1702" s="2">
        <f t="shared" si="169"/>
        <v>996</v>
      </c>
      <c r="Q1702" s="79">
        <f t="shared" si="170"/>
        <v>107</v>
      </c>
      <c r="R1702" s="79" t="str">
        <f t="shared" si="171"/>
        <v/>
      </c>
    </row>
    <row r="1703" spans="1:18" x14ac:dyDescent="0.2">
      <c r="A1703" t="s">
        <v>1159</v>
      </c>
      <c r="B1703" t="s">
        <v>3143</v>
      </c>
      <c r="C1703" s="5" t="s">
        <v>39</v>
      </c>
      <c r="D1703" s="5"/>
      <c r="E1703">
        <v>898</v>
      </c>
      <c r="F1703" s="5">
        <v>44566</v>
      </c>
      <c r="G1703" s="2">
        <v>69</v>
      </c>
      <c r="H1703" s="2" t="str">
        <f t="shared" si="166"/>
        <v>Thorat PRAFULLshot-put</v>
      </c>
      <c r="I1703" s="2">
        <f t="shared" si="167"/>
        <v>898</v>
      </c>
      <c r="J1703" s="136" cm="1">
        <f t="array" ref="J1703">MAX(IF($H$3:$H$4000=$H1703,$I$3:$I$4000))</f>
        <v>898</v>
      </c>
      <c r="K1703" s="2" t="str">
        <v>JAM</v>
      </c>
      <c r="L1703" t="str">
        <v>Timor BARRETT</v>
      </c>
      <c r="M1703" s="94" t="str">
        <v>400mh</v>
      </c>
      <c r="N1703" s="94">
        <v>36003</v>
      </c>
      <c r="O1703" s="94" t="str">
        <f t="shared" si="168"/>
        <v>Timor BARRETT400mh</v>
      </c>
      <c r="P1703" s="2">
        <f t="shared" si="169"/>
        <v>1063</v>
      </c>
      <c r="Q1703" s="79">
        <f t="shared" si="170"/>
        <v>71</v>
      </c>
      <c r="R1703" s="79" t="str">
        <f t="shared" si="171"/>
        <v/>
      </c>
    </row>
    <row r="1704" spans="1:18" x14ac:dyDescent="0.2">
      <c r="A1704" t="s">
        <v>1159</v>
      </c>
      <c r="B1704" t="s">
        <v>2865</v>
      </c>
      <c r="C1704" s="5" t="s">
        <v>34</v>
      </c>
      <c r="D1704" s="5">
        <v>36342</v>
      </c>
      <c r="E1704">
        <v>1031</v>
      </c>
      <c r="F1704" s="5">
        <v>44565</v>
      </c>
      <c r="G1704" s="2">
        <v>28</v>
      </c>
      <c r="H1704" s="2" t="str">
        <f t="shared" si="166"/>
        <v>Lokesh CHAUDHARY3000msc</v>
      </c>
      <c r="I1704" s="2">
        <f t="shared" si="167"/>
        <v>1031</v>
      </c>
      <c r="J1704" s="136" cm="1">
        <f t="array" ref="J1704">MAX(IF($H$3:$H$4000=$H1704,$I$3:$I$4000))</f>
        <v>1031</v>
      </c>
      <c r="K1704" s="2" t="str">
        <v>JAM</v>
      </c>
      <c r="L1704" t="str">
        <v>Asani HYLTON</v>
      </c>
      <c r="M1704" s="94" t="str">
        <v>decathlon</v>
      </c>
      <c r="N1704" s="94">
        <v>35582</v>
      </c>
      <c r="O1704" s="94" t="str">
        <f t="shared" si="168"/>
        <v>Asani HYLTONdecathlon</v>
      </c>
      <c r="P1704" s="2">
        <f t="shared" si="169"/>
        <v>1075</v>
      </c>
      <c r="Q1704" s="79">
        <f t="shared" si="170"/>
        <v>10</v>
      </c>
      <c r="R1704" s="79" t="str">
        <f t="shared" si="171"/>
        <v/>
      </c>
    </row>
    <row r="1705" spans="1:18" x14ac:dyDescent="0.2">
      <c r="A1705" t="s">
        <v>1159</v>
      </c>
      <c r="B1705" t="s">
        <v>2869</v>
      </c>
      <c r="C1705" s="5" t="s">
        <v>34</v>
      </c>
      <c r="D1705" s="5">
        <v>36711</v>
      </c>
      <c r="E1705">
        <v>1005</v>
      </c>
      <c r="F1705" s="5">
        <v>44565</v>
      </c>
      <c r="G1705" s="2">
        <v>39</v>
      </c>
      <c r="H1705" s="2" t="str">
        <f t="shared" si="166"/>
        <v>Sumit KUMAR3000msc</v>
      </c>
      <c r="I1705" s="2">
        <f t="shared" si="167"/>
        <v>1005</v>
      </c>
      <c r="J1705" s="136" cm="1">
        <f t="array" ref="J1705">MAX(IF($H$3:$H$4000=$H1705,$I$3:$I$4000))</f>
        <v>1005</v>
      </c>
      <c r="K1705" s="2" t="str">
        <v>JAM</v>
      </c>
      <c r="L1705" t="str">
        <v>Asani HYLTON</v>
      </c>
      <c r="M1705" s="94" t="str">
        <v>high-jump</v>
      </c>
      <c r="N1705" s="94">
        <v>35582</v>
      </c>
      <c r="O1705" s="94" t="str">
        <f t="shared" si="168"/>
        <v>Asani HYLTONhigh-jump</v>
      </c>
      <c r="P1705" s="2">
        <f t="shared" si="169"/>
        <v>1019</v>
      </c>
      <c r="Q1705" s="79">
        <f t="shared" si="170"/>
        <v>70</v>
      </c>
      <c r="R1705" s="79" t="str">
        <f t="shared" si="171"/>
        <v/>
      </c>
    </row>
    <row r="1706" spans="1:18" x14ac:dyDescent="0.2">
      <c r="A1706" t="s">
        <v>1159</v>
      </c>
      <c r="B1706" t="s">
        <v>2871</v>
      </c>
      <c r="C1706" s="5" t="s">
        <v>34</v>
      </c>
      <c r="D1706" s="5"/>
      <c r="E1706">
        <v>956</v>
      </c>
      <c r="F1706" s="5">
        <v>44565</v>
      </c>
      <c r="G1706" s="2">
        <v>62</v>
      </c>
      <c r="H1706" s="2" t="str">
        <f t="shared" si="166"/>
        <v>Shubham BHANDARE3000msc</v>
      </c>
      <c r="I1706" s="2">
        <f t="shared" si="167"/>
        <v>956</v>
      </c>
      <c r="J1706" s="136" cm="1">
        <f t="array" ref="J1706">MAX(IF($H$3:$H$4000=$H1706,$I$3:$I$4000))</f>
        <v>956</v>
      </c>
      <c r="K1706" s="2" t="str">
        <v>JAM</v>
      </c>
      <c r="L1706" t="str">
        <v>Rasheed DWYER</v>
      </c>
      <c r="M1706" s="94" t="str">
        <v>100m</v>
      </c>
      <c r="N1706" s="94">
        <v>32537</v>
      </c>
      <c r="O1706" s="94" t="str">
        <f t="shared" si="168"/>
        <v>Rasheed DWYER100m</v>
      </c>
      <c r="P1706" s="2">
        <f t="shared" si="169"/>
        <v>1159</v>
      </c>
      <c r="Q1706" s="79">
        <f t="shared" si="170"/>
        <v>37</v>
      </c>
      <c r="R1706" s="79" t="str">
        <f t="shared" si="171"/>
        <v/>
      </c>
    </row>
    <row r="1707" spans="1:18" x14ac:dyDescent="0.2">
      <c r="A1707" t="s">
        <v>1159</v>
      </c>
      <c r="B1707" t="s">
        <v>2875</v>
      </c>
      <c r="C1707" t="s">
        <v>34</v>
      </c>
      <c r="D1707" s="5"/>
      <c r="E1707">
        <v>935</v>
      </c>
      <c r="F1707" s="5">
        <v>44565</v>
      </c>
      <c r="G1707" s="2">
        <v>71</v>
      </c>
      <c r="H1707" s="2" t="str">
        <f t="shared" si="166"/>
        <v>. RAVI3000msc</v>
      </c>
      <c r="I1707" s="2">
        <f t="shared" si="167"/>
        <v>935</v>
      </c>
      <c r="J1707" s="136" cm="1">
        <f t="array" ref="J1707">MAX(IF($H$3:$H$4000=$H1707,$I$3:$I$4000))</f>
        <v>935</v>
      </c>
      <c r="K1707" s="2" t="str">
        <v>JAM</v>
      </c>
      <c r="L1707" t="str">
        <v>Kadrian GOLDSON</v>
      </c>
      <c r="M1707" s="94" t="str">
        <v>100m</v>
      </c>
      <c r="N1707" s="94">
        <v>35742</v>
      </c>
      <c r="O1707" s="94" t="str">
        <f t="shared" si="168"/>
        <v>Kadrian GOLDSON100m</v>
      </c>
      <c r="P1707" s="2">
        <f t="shared" si="169"/>
        <v>1142</v>
      </c>
      <c r="Q1707" s="79">
        <f t="shared" si="170"/>
        <v>60</v>
      </c>
      <c r="R1707" s="79" t="str">
        <f t="shared" si="171"/>
        <v/>
      </c>
    </row>
    <row r="1708" spans="1:18" x14ac:dyDescent="0.2">
      <c r="A1708" t="s">
        <v>1159</v>
      </c>
      <c r="B1708" t="s">
        <v>2876</v>
      </c>
      <c r="C1708" t="s">
        <v>34</v>
      </c>
      <c r="D1708" s="5"/>
      <c r="E1708">
        <v>933</v>
      </c>
      <c r="F1708" s="5">
        <v>44565</v>
      </c>
      <c r="G1708" s="2">
        <v>72</v>
      </c>
      <c r="H1708" s="2" t="str">
        <f t="shared" si="166"/>
        <v>Pujari SIDDHANT3000msc</v>
      </c>
      <c r="I1708" s="2">
        <f t="shared" si="167"/>
        <v>933</v>
      </c>
      <c r="J1708" s="136" cm="1">
        <f t="array" ref="J1708">MAX(IF($H$3:$H$4000=$H1708,$I$3:$I$4000))</f>
        <v>933</v>
      </c>
      <c r="K1708" s="2" t="str">
        <v>JAM</v>
      </c>
      <c r="L1708" t="str">
        <v>Javari THOMAS</v>
      </c>
      <c r="M1708" s="94" t="str">
        <v>100m</v>
      </c>
      <c r="N1708" s="94">
        <v>37159</v>
      </c>
      <c r="O1708" s="94" t="str">
        <f t="shared" si="168"/>
        <v>Javari THOMAS100m</v>
      </c>
      <c r="P1708" s="2">
        <f t="shared" si="169"/>
        <v>1066</v>
      </c>
      <c r="Q1708" s="79">
        <f t="shared" si="170"/>
        <v>151</v>
      </c>
      <c r="R1708" s="79" t="str">
        <f t="shared" si="171"/>
        <v/>
      </c>
    </row>
    <row r="1709" spans="1:18" x14ac:dyDescent="0.2">
      <c r="A1709" t="s">
        <v>1159</v>
      </c>
      <c r="B1709" t="s">
        <v>2887</v>
      </c>
      <c r="C1709" t="s">
        <v>34</v>
      </c>
      <c r="D1709" s="5">
        <v>37396</v>
      </c>
      <c r="E1709">
        <v>897</v>
      </c>
      <c r="F1709" s="5">
        <v>44565</v>
      </c>
      <c r="G1709" s="2">
        <v>96</v>
      </c>
      <c r="H1709" s="2" t="str">
        <f t="shared" si="166"/>
        <v>Suraj PAL3000msc</v>
      </c>
      <c r="I1709" s="2">
        <f t="shared" si="167"/>
        <v>897</v>
      </c>
      <c r="J1709" s="136" cm="1">
        <f t="array" ref="J1709">MAX(IF($H$3:$H$4000=$H1709,$I$3:$I$4000))</f>
        <v>897</v>
      </c>
      <c r="K1709" s="2" t="str">
        <v>JAM</v>
      </c>
      <c r="L1709" t="str">
        <v>Ackeem BLAKE</v>
      </c>
      <c r="M1709" s="94" t="str">
        <v>200m</v>
      </c>
      <c r="N1709" s="94">
        <v>37277</v>
      </c>
      <c r="O1709" s="94" t="str">
        <f t="shared" si="168"/>
        <v>Ackeem BLAKE200m</v>
      </c>
      <c r="P1709" s="2">
        <f t="shared" si="169"/>
        <v>1093</v>
      </c>
      <c r="Q1709" s="79">
        <f t="shared" si="170"/>
        <v>104</v>
      </c>
      <c r="R1709" s="79" t="str">
        <f t="shared" si="171"/>
        <v/>
      </c>
    </row>
    <row r="1710" spans="1:18" x14ac:dyDescent="0.2">
      <c r="A1710" t="s">
        <v>1159</v>
      </c>
      <c r="B1710" t="s">
        <v>2919</v>
      </c>
      <c r="C1710" s="5" t="s">
        <v>30</v>
      </c>
      <c r="D1710" s="5">
        <v>36194</v>
      </c>
      <c r="E1710">
        <v>1019</v>
      </c>
      <c r="F1710" s="5">
        <v>44565</v>
      </c>
      <c r="G1710" s="2">
        <v>43</v>
      </c>
      <c r="H1710" s="2" t="str">
        <f t="shared" si="166"/>
        <v>. ADESH10000m</v>
      </c>
      <c r="I1710" s="2">
        <f t="shared" si="167"/>
        <v>1019</v>
      </c>
      <c r="J1710" s="136" cm="1">
        <f t="array" ref="J1710">MAX(IF($H$3:$H$4000=$H1710,$I$3:$I$4000))</f>
        <v>1019</v>
      </c>
      <c r="K1710" s="2" t="str">
        <v>JAM</v>
      </c>
      <c r="L1710" t="str">
        <v>Shemar CHAMBERS</v>
      </c>
      <c r="M1710" s="94" t="str">
        <v>200m</v>
      </c>
      <c r="N1710" s="94">
        <v>36286</v>
      </c>
      <c r="O1710" s="94" t="str">
        <f t="shared" si="168"/>
        <v>Shemar CHAMBERS200m</v>
      </c>
      <c r="P1710" s="2">
        <f t="shared" si="169"/>
        <v>1054</v>
      </c>
      <c r="Q1710" s="79">
        <f t="shared" si="170"/>
        <v>143</v>
      </c>
      <c r="R1710" s="79" t="str">
        <f t="shared" si="171"/>
        <v/>
      </c>
    </row>
    <row r="1711" spans="1:18" x14ac:dyDescent="0.2">
      <c r="A1711" t="s">
        <v>1159</v>
      </c>
      <c r="B1711" t="s">
        <v>2920</v>
      </c>
      <c r="C1711" s="5" t="s">
        <v>30</v>
      </c>
      <c r="D1711" s="5">
        <v>36394</v>
      </c>
      <c r="E1711">
        <v>1014</v>
      </c>
      <c r="F1711" s="5">
        <v>44565</v>
      </c>
      <c r="G1711" s="2">
        <v>45</v>
      </c>
      <c r="H1711" s="2" t="str">
        <f t="shared" si="166"/>
        <v>Arif ALI10000m</v>
      </c>
      <c r="I1711" s="2">
        <f t="shared" si="167"/>
        <v>1014</v>
      </c>
      <c r="J1711" s="136" cm="1">
        <f t="array" ref="J1711">MAX(IF($H$3:$H$4000=$H1711,$I$3:$I$4000))</f>
        <v>1014</v>
      </c>
      <c r="K1711" s="2" t="str">
        <v>JAM</v>
      </c>
      <c r="L1711" t="str">
        <v>Jazeel MURPHY</v>
      </c>
      <c r="M1711" s="94" t="str">
        <v>200m</v>
      </c>
      <c r="N1711" s="94">
        <v>34392</v>
      </c>
      <c r="O1711" s="94" t="str">
        <f t="shared" si="168"/>
        <v>Jazeel MURPHY200m</v>
      </c>
      <c r="P1711" s="2">
        <f t="shared" si="169"/>
        <v>1144</v>
      </c>
      <c r="Q1711" s="79">
        <f t="shared" si="170"/>
        <v>39</v>
      </c>
      <c r="R1711" s="79" t="str">
        <f t="shared" si="171"/>
        <v/>
      </c>
    </row>
    <row r="1712" spans="1:18" x14ac:dyDescent="0.2">
      <c r="A1712" t="s">
        <v>1159</v>
      </c>
      <c r="B1712" t="s">
        <v>2928</v>
      </c>
      <c r="C1712" s="5" t="s">
        <v>30</v>
      </c>
      <c r="D1712" s="5"/>
      <c r="E1712">
        <v>974</v>
      </c>
      <c r="F1712" s="5">
        <v>44565</v>
      </c>
      <c r="G1712" s="2">
        <v>76</v>
      </c>
      <c r="H1712" s="2" t="str">
        <f t="shared" si="166"/>
        <v>Shubham SINDHU10000m</v>
      </c>
      <c r="I1712" s="2">
        <f t="shared" si="167"/>
        <v>974</v>
      </c>
      <c r="J1712" s="136" cm="1">
        <f t="array" ref="J1712">MAX(IF($H$3:$H$4000=$H1712,$I$3:$I$4000))</f>
        <v>974</v>
      </c>
      <c r="K1712" s="2" t="str">
        <v>JAM</v>
      </c>
      <c r="L1712" t="str">
        <v>Jeremy BEMBRIDGE</v>
      </c>
      <c r="M1712" s="94" t="str">
        <v>400m</v>
      </c>
      <c r="N1712" s="94">
        <v>37610</v>
      </c>
      <c r="O1712" s="94" t="str">
        <f t="shared" si="168"/>
        <v>Jeremy BEMBRIDGE400m</v>
      </c>
      <c r="P1712" s="2">
        <f t="shared" si="169"/>
        <v>1115</v>
      </c>
      <c r="Q1712" s="79">
        <f t="shared" si="170"/>
        <v>64</v>
      </c>
      <c r="R1712" s="79" t="str">
        <f t="shared" si="171"/>
        <v/>
      </c>
    </row>
    <row r="1713" spans="1:18" x14ac:dyDescent="0.2">
      <c r="A1713" t="s">
        <v>1159</v>
      </c>
      <c r="B1713" t="s">
        <v>2915</v>
      </c>
      <c r="C1713" t="s">
        <v>30</v>
      </c>
      <c r="D1713" s="5">
        <v>36898</v>
      </c>
      <c r="E1713">
        <v>958</v>
      </c>
      <c r="F1713" s="5">
        <v>44565</v>
      </c>
      <c r="G1713" s="2">
        <v>96</v>
      </c>
      <c r="H1713" s="2" t="str">
        <f t="shared" si="166"/>
        <v>Rohit KUMAR10000m</v>
      </c>
      <c r="I1713" s="2">
        <f t="shared" si="167"/>
        <v>958</v>
      </c>
      <c r="J1713" s="136" cm="1">
        <f t="array" ref="J1713">MAX(IF($H$3:$H$4000=$H1713,$I$3:$I$4000))</f>
        <v>958</v>
      </c>
      <c r="K1713" s="2" t="str">
        <v>JAM</v>
      </c>
      <c r="L1713" t="str">
        <v>Shevioe REID</v>
      </c>
      <c r="M1713" s="94" t="str">
        <v>400m</v>
      </c>
      <c r="N1713" s="94">
        <v>36874</v>
      </c>
      <c r="O1713" s="94" t="str">
        <f t="shared" si="168"/>
        <v>Shevioe REID400m</v>
      </c>
      <c r="P1713" s="2">
        <f t="shared" si="169"/>
        <v>1067</v>
      </c>
      <c r="Q1713" s="79">
        <f t="shared" si="170"/>
        <v>126</v>
      </c>
      <c r="R1713" s="79" t="str">
        <f t="shared" si="171"/>
        <v/>
      </c>
    </row>
    <row r="1714" spans="1:18" x14ac:dyDescent="0.2">
      <c r="A1714" t="s">
        <v>1159</v>
      </c>
      <c r="B1714" t="s">
        <v>2934</v>
      </c>
      <c r="C1714" s="5" t="s">
        <v>30</v>
      </c>
      <c r="D1714" s="5">
        <v>35978</v>
      </c>
      <c r="E1714">
        <v>955</v>
      </c>
      <c r="F1714" s="5">
        <v>44565</v>
      </c>
      <c r="G1714" s="2">
        <v>99</v>
      </c>
      <c r="H1714" s="2" t="str">
        <f t="shared" si="166"/>
        <v>Rohit YADAV10000m</v>
      </c>
      <c r="I1714" s="2">
        <f t="shared" si="167"/>
        <v>955</v>
      </c>
      <c r="J1714" s="136" cm="1">
        <f t="array" ref="J1714">MAX(IF($H$3:$H$4000=$H1714,$I$3:$I$4000))</f>
        <v>955</v>
      </c>
      <c r="K1714" s="2" t="str">
        <v>JAM</v>
      </c>
      <c r="L1714" t="str">
        <v>Tarees RHODEN</v>
      </c>
      <c r="M1714" s="94" t="str">
        <v>400m</v>
      </c>
      <c r="N1714" s="94">
        <v>36788</v>
      </c>
      <c r="O1714" s="94" t="str">
        <f t="shared" si="168"/>
        <v>Tarees RHODEN400m</v>
      </c>
      <c r="P1714" s="2">
        <f t="shared" si="169"/>
        <v>1048</v>
      </c>
      <c r="Q1714" s="79">
        <f t="shared" si="170"/>
        <v>144</v>
      </c>
      <c r="R1714" s="79" t="str">
        <f t="shared" si="171"/>
        <v/>
      </c>
    </row>
    <row r="1715" spans="1:18" x14ac:dyDescent="0.2">
      <c r="A1715" t="s">
        <v>1159</v>
      </c>
      <c r="B1715" t="s">
        <v>3048</v>
      </c>
      <c r="C1715" s="5" t="s">
        <v>35</v>
      </c>
      <c r="D1715" s="5">
        <v>36591</v>
      </c>
      <c r="E1715">
        <v>914</v>
      </c>
      <c r="F1715" s="5">
        <v>44565</v>
      </c>
      <c r="G1715" s="2">
        <v>88</v>
      </c>
      <c r="H1715" s="2" t="str">
        <f t="shared" si="166"/>
        <v>Muhammed JASEEMhigh-jump</v>
      </c>
      <c r="I1715" s="2">
        <f t="shared" si="167"/>
        <v>914</v>
      </c>
      <c r="J1715" s="136" cm="1">
        <f t="array" ref="J1715">MAX(IF($H$3:$H$4000=$H1715,$I$3:$I$4000))</f>
        <v>914</v>
      </c>
      <c r="K1715" s="2" t="str">
        <v>JAM</v>
      </c>
      <c r="L1715" t="str">
        <v>Kimar FARQUHARSON</v>
      </c>
      <c r="M1715" s="94" t="str">
        <v>400m</v>
      </c>
      <c r="N1715" s="94">
        <v>37031</v>
      </c>
      <c r="O1715" s="94" t="str">
        <f t="shared" si="168"/>
        <v>Kimar FARQUHARSON400m</v>
      </c>
      <c r="P1715" s="2">
        <f t="shared" si="169"/>
        <v>1047</v>
      </c>
      <c r="Q1715" s="79">
        <f t="shared" si="170"/>
        <v>147</v>
      </c>
      <c r="R1715" s="79" t="str">
        <f t="shared" si="171"/>
        <v/>
      </c>
    </row>
    <row r="1716" spans="1:18" x14ac:dyDescent="0.2">
      <c r="A1716" t="s">
        <v>1159</v>
      </c>
      <c r="B1716" t="s">
        <v>3049</v>
      </c>
      <c r="C1716" s="5" t="s">
        <v>35</v>
      </c>
      <c r="D1716" s="5">
        <v>37637</v>
      </c>
      <c r="E1716">
        <v>914</v>
      </c>
      <c r="F1716" s="5">
        <v>44565</v>
      </c>
      <c r="G1716" s="2">
        <v>88</v>
      </c>
      <c r="H1716" s="2" t="str">
        <f t="shared" si="166"/>
        <v>MD. Asraf ALIhigh-jump</v>
      </c>
      <c r="I1716" s="2">
        <f t="shared" si="167"/>
        <v>914</v>
      </c>
      <c r="J1716" s="136" cm="1">
        <f t="array" ref="J1716">MAX(IF($H$3:$H$4000=$H1716,$I$3:$I$4000))</f>
        <v>914</v>
      </c>
      <c r="K1716" s="2" t="str">
        <v>JAM</v>
      </c>
      <c r="L1716" t="str">
        <v>Damion THOMAS</v>
      </c>
      <c r="M1716" s="94" t="str">
        <v>110mh</v>
      </c>
      <c r="N1716" s="94">
        <v>36340</v>
      </c>
      <c r="O1716" s="94" t="str">
        <f t="shared" si="168"/>
        <v>Damion THOMAS110mh</v>
      </c>
      <c r="P1716" s="2">
        <f t="shared" si="169"/>
        <v>1233</v>
      </c>
      <c r="Q1716" s="79">
        <f t="shared" si="170"/>
        <v>5</v>
      </c>
      <c r="R1716" s="79" t="str">
        <f t="shared" si="171"/>
        <v/>
      </c>
    </row>
    <row r="1717" spans="1:18" x14ac:dyDescent="0.2">
      <c r="A1717" t="s">
        <v>1159</v>
      </c>
      <c r="B1717" t="s">
        <v>3050</v>
      </c>
      <c r="C1717" t="s">
        <v>35</v>
      </c>
      <c r="D1717" s="5">
        <v>36751</v>
      </c>
      <c r="E1717">
        <v>914</v>
      </c>
      <c r="F1717" s="5">
        <v>44565</v>
      </c>
      <c r="G1717" s="2">
        <v>88</v>
      </c>
      <c r="H1717" s="2" t="str">
        <f t="shared" si="166"/>
        <v>T.N DILSHITHhigh-jump</v>
      </c>
      <c r="I1717" s="2">
        <f t="shared" si="167"/>
        <v>914</v>
      </c>
      <c r="J1717" s="136" cm="1">
        <f t="array" ref="J1717">MAX(IF($H$3:$H$4000=$H1717,$I$3:$I$4000))</f>
        <v>914</v>
      </c>
      <c r="K1717" s="2" t="str">
        <v>JAM</v>
      </c>
      <c r="L1717" t="str">
        <v>Oquendo BERNARD</v>
      </c>
      <c r="M1717" s="94" t="str">
        <v>110mh</v>
      </c>
      <c r="N1717" s="94">
        <v>36651</v>
      </c>
      <c r="O1717" s="94" t="str">
        <f t="shared" si="168"/>
        <v>Oquendo BERNARD110mh</v>
      </c>
      <c r="P1717" s="2">
        <f t="shared" si="169"/>
        <v>1025</v>
      </c>
      <c r="Q1717" s="79">
        <f t="shared" si="170"/>
        <v>85</v>
      </c>
      <c r="R1717" s="79" t="str">
        <f t="shared" si="171"/>
        <v/>
      </c>
    </row>
    <row r="1718" spans="1:18" x14ac:dyDescent="0.2">
      <c r="A1718" t="s">
        <v>1159</v>
      </c>
      <c r="B1718" t="s">
        <v>3051</v>
      </c>
      <c r="C1718" s="5" t="s">
        <v>35</v>
      </c>
      <c r="D1718" s="5"/>
      <c r="E1718">
        <v>914</v>
      </c>
      <c r="F1718" s="5">
        <v>44565</v>
      </c>
      <c r="G1718" s="2">
        <v>88</v>
      </c>
      <c r="H1718" s="2" t="str">
        <f t="shared" si="166"/>
        <v>Muthu JENITHARAhigh-jump</v>
      </c>
      <c r="I1718" s="2">
        <f t="shared" si="167"/>
        <v>914</v>
      </c>
      <c r="J1718" s="136" cm="1">
        <f t="array" ref="J1718">MAX(IF($H$3:$H$4000=$H1718,$I$3:$I$4000))</f>
        <v>914</v>
      </c>
      <c r="K1718" s="2" t="str">
        <v>JAM</v>
      </c>
      <c r="L1718" t="str">
        <v>Malik JAMES-KING</v>
      </c>
      <c r="M1718" s="94" t="str">
        <v>400mh</v>
      </c>
      <c r="N1718" s="94">
        <v>36339</v>
      </c>
      <c r="O1718" s="94" t="str">
        <f t="shared" si="168"/>
        <v>Malik JAMES-KING400mh</v>
      </c>
      <c r="P1718" s="2">
        <f t="shared" si="169"/>
        <v>1154</v>
      </c>
      <c r="Q1718" s="79">
        <f t="shared" si="170"/>
        <v>15</v>
      </c>
      <c r="R1718" s="79" t="str">
        <f t="shared" si="171"/>
        <v/>
      </c>
    </row>
    <row r="1719" spans="1:18" x14ac:dyDescent="0.2">
      <c r="A1719" t="s">
        <v>1159</v>
      </c>
      <c r="B1719" t="s">
        <v>3052</v>
      </c>
      <c r="C1719" s="5" t="s">
        <v>35</v>
      </c>
      <c r="D1719" s="5"/>
      <c r="E1719">
        <v>914</v>
      </c>
      <c r="F1719" s="5">
        <v>44565</v>
      </c>
      <c r="G1719" s="2">
        <v>88</v>
      </c>
      <c r="H1719" s="2" t="str">
        <f t="shared" si="166"/>
        <v>J. ARVINDDhigh-jump</v>
      </c>
      <c r="I1719" s="2">
        <f t="shared" si="167"/>
        <v>914</v>
      </c>
      <c r="J1719" s="136" cm="1">
        <f t="array" ref="J1719">MAX(IF($H$3:$H$4000=$H1719,$I$3:$I$4000))</f>
        <v>914</v>
      </c>
      <c r="K1719" s="2" t="str">
        <v>JAM</v>
      </c>
      <c r="L1719" t="str">
        <v>Jayden BROWN</v>
      </c>
      <c r="M1719" s="94" t="str">
        <v>400mh</v>
      </c>
      <c r="N1719" s="94">
        <v>37661</v>
      </c>
      <c r="O1719" s="94" t="str">
        <f t="shared" si="168"/>
        <v>Jayden BROWN400mh</v>
      </c>
      <c r="P1719" s="2">
        <f t="shared" si="169"/>
        <v>1016</v>
      </c>
      <c r="Q1719" s="79">
        <f t="shared" si="170"/>
        <v>118</v>
      </c>
      <c r="R1719" s="79" t="str">
        <f t="shared" si="171"/>
        <v/>
      </c>
    </row>
    <row r="1720" spans="1:18" x14ac:dyDescent="0.2">
      <c r="A1720" t="s">
        <v>1159</v>
      </c>
      <c r="B1720" t="s">
        <v>3127</v>
      </c>
      <c r="C1720" s="5" t="s">
        <v>39</v>
      </c>
      <c r="D1720" s="5">
        <v>35667</v>
      </c>
      <c r="E1720">
        <v>1007</v>
      </c>
      <c r="F1720" s="5">
        <v>44565</v>
      </c>
      <c r="G1720" s="2">
        <v>19</v>
      </c>
      <c r="H1720" s="2" t="str">
        <f t="shared" si="166"/>
        <v>Shivam CHOUDHARYshot-put</v>
      </c>
      <c r="I1720" s="2">
        <f t="shared" si="167"/>
        <v>1007</v>
      </c>
      <c r="J1720" s="136" cm="1">
        <f t="array" ref="J1720">MAX(IF($H$3:$H$4000=$H1720,$I$3:$I$4000))</f>
        <v>1007</v>
      </c>
      <c r="K1720" s="2" t="str">
        <v>JAM</v>
      </c>
      <c r="L1720" t="str">
        <v>Nickaoli WILLIAMS</v>
      </c>
      <c r="M1720" s="94" t="str">
        <v>long-jump</v>
      </c>
      <c r="N1720" s="94">
        <v>36806</v>
      </c>
      <c r="O1720" s="94" t="str">
        <f t="shared" si="168"/>
        <v>Nickaoli WILLIAMSlong-jump</v>
      </c>
      <c r="P1720" s="2">
        <f t="shared" si="169"/>
        <v>1029</v>
      </c>
      <c r="Q1720" s="79">
        <f t="shared" si="170"/>
        <v>117</v>
      </c>
      <c r="R1720" s="79" t="str">
        <f t="shared" si="171"/>
        <v/>
      </c>
    </row>
    <row r="1721" spans="1:18" x14ac:dyDescent="0.2">
      <c r="A1721" t="s">
        <v>1159</v>
      </c>
      <c r="B1721" t="s">
        <v>3147</v>
      </c>
      <c r="C1721" t="s">
        <v>39</v>
      </c>
      <c r="D1721" s="5">
        <v>37135</v>
      </c>
      <c r="E1721">
        <v>878</v>
      </c>
      <c r="F1721" s="5">
        <v>44565</v>
      </c>
      <c r="G1721" s="2">
        <v>78</v>
      </c>
      <c r="H1721" s="2" t="str">
        <f t="shared" si="166"/>
        <v>Akash GREHWALshot-put</v>
      </c>
      <c r="I1721" s="2">
        <f t="shared" si="167"/>
        <v>878</v>
      </c>
      <c r="J1721" s="136" cm="1">
        <f t="array" ref="J1721">MAX(IF($H$3:$H$4000=$H1721,$I$3:$I$4000))</f>
        <v>944</v>
      </c>
      <c r="K1721" s="2" t="str">
        <v>JAM</v>
      </c>
      <c r="L1721" t="str">
        <v>Safin WILLS</v>
      </c>
      <c r="M1721" s="94" t="str">
        <v>triple-jump</v>
      </c>
      <c r="N1721" s="94">
        <v>36759</v>
      </c>
      <c r="O1721" s="94" t="str">
        <f t="shared" si="168"/>
        <v>Safin WILLStriple-jump</v>
      </c>
      <c r="P1721" s="2">
        <f t="shared" si="169"/>
        <v>1041</v>
      </c>
      <c r="Q1721" s="79">
        <f t="shared" si="170"/>
        <v>65</v>
      </c>
      <c r="R1721" s="79" t="str">
        <f t="shared" si="171"/>
        <v/>
      </c>
    </row>
    <row r="1722" spans="1:18" x14ac:dyDescent="0.2">
      <c r="A1722" t="s">
        <v>1159</v>
      </c>
      <c r="B1722" t="s">
        <v>3148</v>
      </c>
      <c r="C1722" s="5" t="s">
        <v>39</v>
      </c>
      <c r="D1722" s="5">
        <v>36551</v>
      </c>
      <c r="E1722">
        <v>864</v>
      </c>
      <c r="F1722" s="5">
        <v>44565</v>
      </c>
      <c r="G1722" s="2">
        <v>83</v>
      </c>
      <c r="H1722" s="2" t="str">
        <f t="shared" si="166"/>
        <v>Parth LAKRAshot-put</v>
      </c>
      <c r="I1722" s="2">
        <f t="shared" si="167"/>
        <v>864</v>
      </c>
      <c r="J1722" s="136" cm="1">
        <f t="array" ref="J1722">MAX(IF($H$3:$H$4000=$H1722,$I$3:$I$4000))</f>
        <v>864</v>
      </c>
      <c r="K1722" s="2" t="str">
        <v>JAM</v>
      </c>
      <c r="L1722" t="str">
        <v>Traves SMIKLE</v>
      </c>
      <c r="M1722" s="94" t="str">
        <v>discus-throw</v>
      </c>
      <c r="N1722" s="94">
        <v>33731</v>
      </c>
      <c r="O1722" s="94" t="str">
        <f t="shared" si="168"/>
        <v>Traves SMIKLEdiscus-throw</v>
      </c>
      <c r="P1722" s="2">
        <f t="shared" si="169"/>
        <v>1163</v>
      </c>
      <c r="Q1722" s="79">
        <f t="shared" si="170"/>
        <v>6</v>
      </c>
      <c r="R1722" s="79" t="str">
        <f t="shared" si="171"/>
        <v/>
      </c>
    </row>
    <row r="1723" spans="1:18" x14ac:dyDescent="0.2">
      <c r="A1723" t="s">
        <v>1159</v>
      </c>
      <c r="B1723" t="s">
        <v>2912</v>
      </c>
      <c r="C1723" s="5" t="s">
        <v>39</v>
      </c>
      <c r="D1723" s="5"/>
      <c r="E1723">
        <v>860</v>
      </c>
      <c r="F1723" s="5">
        <v>44565</v>
      </c>
      <c r="G1723" s="2">
        <v>89</v>
      </c>
      <c r="H1723" s="2" t="str">
        <f t="shared" si="166"/>
        <v>. VIKASHshot-put</v>
      </c>
      <c r="I1723" s="2">
        <f t="shared" si="167"/>
        <v>860</v>
      </c>
      <c r="J1723" s="136" cm="1">
        <f t="array" ref="J1723">MAX(IF($H$3:$H$4000=$H1723,$I$3:$I$4000))</f>
        <v>860</v>
      </c>
      <c r="K1723" s="2" t="str">
        <v>JAM</v>
      </c>
      <c r="L1723" t="str">
        <v>Kai CHANG</v>
      </c>
      <c r="M1723" s="94" t="str">
        <v>discus-throw</v>
      </c>
      <c r="N1723" s="94">
        <v>36554</v>
      </c>
      <c r="O1723" s="94" t="str">
        <f t="shared" si="168"/>
        <v>Kai CHANGdiscus-throw</v>
      </c>
      <c r="P1723" s="2">
        <f t="shared" si="169"/>
        <v>1143</v>
      </c>
      <c r="Q1723" s="79">
        <f t="shared" si="170"/>
        <v>8</v>
      </c>
      <c r="R1723" s="79" t="str">
        <f t="shared" si="171"/>
        <v/>
      </c>
    </row>
    <row r="1724" spans="1:18" x14ac:dyDescent="0.2">
      <c r="A1724" t="s">
        <v>1159</v>
      </c>
      <c r="B1724" t="s">
        <v>3150</v>
      </c>
      <c r="C1724" s="6" t="s">
        <v>39</v>
      </c>
      <c r="D1724" s="5"/>
      <c r="E1724">
        <v>858</v>
      </c>
      <c r="F1724" s="5">
        <v>44565</v>
      </c>
      <c r="G1724" s="2">
        <v>90</v>
      </c>
      <c r="H1724" s="2" t="str">
        <f t="shared" si="166"/>
        <v>. SAGARshot-put</v>
      </c>
      <c r="I1724" s="2">
        <f t="shared" si="167"/>
        <v>858</v>
      </c>
      <c r="J1724" s="136" cm="1">
        <f t="array" ref="J1724">MAX(IF($H$3:$H$4000=$H1724,$I$3:$I$4000))</f>
        <v>858</v>
      </c>
      <c r="K1724" s="2" t="str">
        <v>JAM</v>
      </c>
      <c r="L1724" t="str">
        <v>Courtney LAWRENCE</v>
      </c>
      <c r="M1724" s="94" t="str">
        <v>discus-throw</v>
      </c>
      <c r="N1724" s="94">
        <v>36425</v>
      </c>
      <c r="O1724" s="94" t="str">
        <f t="shared" si="168"/>
        <v>Courtney LAWRENCEdiscus-throw</v>
      </c>
      <c r="P1724" s="2">
        <f t="shared" si="169"/>
        <v>906</v>
      </c>
      <c r="Q1724" s="79">
        <f t="shared" si="170"/>
        <v>100</v>
      </c>
      <c r="R1724" s="79" t="str">
        <f t="shared" si="171"/>
        <v/>
      </c>
    </row>
    <row r="1725" spans="1:18" x14ac:dyDescent="0.2">
      <c r="A1725" t="s">
        <v>1159</v>
      </c>
      <c r="B1725" t="s">
        <v>3151</v>
      </c>
      <c r="C1725" t="s">
        <v>39</v>
      </c>
      <c r="D1725" s="5">
        <v>35984</v>
      </c>
      <c r="E1725">
        <v>854</v>
      </c>
      <c r="F1725" s="5">
        <v>44565</v>
      </c>
      <c r="G1725" s="2">
        <v>92</v>
      </c>
      <c r="H1725" s="2" t="str">
        <f t="shared" si="166"/>
        <v>Adil Sher SINGHshot-put</v>
      </c>
      <c r="I1725" s="2">
        <f t="shared" si="167"/>
        <v>854</v>
      </c>
      <c r="J1725" s="136" cm="1">
        <f t="array" ref="J1725">MAX(IF($H$3:$H$4000=$H1725,$I$3:$I$4000))</f>
        <v>854</v>
      </c>
      <c r="K1725" s="2" t="str">
        <v>JAM</v>
      </c>
      <c r="L1725" t="str">
        <v>Warren BARRETT</v>
      </c>
      <c r="M1725" s="94" t="str">
        <v>discus-throw</v>
      </c>
      <c r="N1725" s="94">
        <v>35682</v>
      </c>
      <c r="O1725" s="94" t="str">
        <f t="shared" si="168"/>
        <v>Warren BARRETTdiscus-throw</v>
      </c>
      <c r="P1725" s="2">
        <f t="shared" si="169"/>
        <v>868</v>
      </c>
      <c r="Q1725" s="79">
        <f t="shared" si="170"/>
        <v>130</v>
      </c>
      <c r="R1725" s="79" t="str">
        <f t="shared" si="171"/>
        <v/>
      </c>
    </row>
    <row r="1726" spans="1:18" x14ac:dyDescent="0.2">
      <c r="A1726" t="s">
        <v>1159</v>
      </c>
      <c r="B1726" t="s">
        <v>3152</v>
      </c>
      <c r="C1726" s="5" t="s">
        <v>39</v>
      </c>
      <c r="D1726" s="5"/>
      <c r="E1726">
        <v>852</v>
      </c>
      <c r="F1726" s="5">
        <v>44565</v>
      </c>
      <c r="G1726" s="2">
        <v>94</v>
      </c>
      <c r="H1726" s="2" t="str">
        <f t="shared" si="166"/>
        <v>Sana CHAUDHARYshot-put</v>
      </c>
      <c r="I1726" s="2">
        <f t="shared" si="167"/>
        <v>852</v>
      </c>
      <c r="J1726" s="136" cm="1">
        <f t="array" ref="J1726">MAX(IF($H$3:$H$4000=$H1726,$I$3:$I$4000))</f>
        <v>852</v>
      </c>
      <c r="K1726" s="2" t="str">
        <v>JAM</v>
      </c>
      <c r="L1726" t="str">
        <v>O'Dayne RICHARDS</v>
      </c>
      <c r="M1726" s="94" t="str">
        <v>shot-put</v>
      </c>
      <c r="N1726" s="94">
        <v>32491</v>
      </c>
      <c r="O1726" s="94" t="str">
        <f t="shared" si="168"/>
        <v>O'Dayne RICHARDSshot-put</v>
      </c>
      <c r="P1726" s="2">
        <f t="shared" si="169"/>
        <v>1149</v>
      </c>
      <c r="Q1726" s="79">
        <f t="shared" si="170"/>
        <v>11</v>
      </c>
      <c r="R1726" s="79" t="str">
        <f t="shared" si="171"/>
        <v/>
      </c>
    </row>
    <row r="1727" spans="1:18" x14ac:dyDescent="0.2">
      <c r="A1727" t="s">
        <v>1159</v>
      </c>
      <c r="B1727" t="s">
        <v>3154</v>
      </c>
      <c r="C1727" s="5" t="s">
        <v>39</v>
      </c>
      <c r="D1727" s="5">
        <v>36846</v>
      </c>
      <c r="E1727">
        <v>844</v>
      </c>
      <c r="F1727" s="5">
        <v>44565</v>
      </c>
      <c r="G1727" s="2">
        <v>99</v>
      </c>
      <c r="H1727" s="2" t="str">
        <f t="shared" si="166"/>
        <v>Rahul KASHYAPshot-put</v>
      </c>
      <c r="I1727" s="2">
        <f t="shared" si="167"/>
        <v>844</v>
      </c>
      <c r="J1727" s="136" cm="1">
        <f t="array" ref="J1727">MAX(IF($H$3:$H$4000=$H1727,$I$3:$I$4000))</f>
        <v>844</v>
      </c>
      <c r="K1727" s="2" t="str">
        <v>JAM</v>
      </c>
      <c r="L1727" t="str">
        <v>Kyle MITCHELL</v>
      </c>
      <c r="M1727" s="94" t="str">
        <v>shot-put</v>
      </c>
      <c r="N1727" s="94">
        <v>35992</v>
      </c>
      <c r="O1727" s="94" t="str">
        <f t="shared" si="168"/>
        <v>Kyle MITCHELLshot-put</v>
      </c>
      <c r="P1727" s="2">
        <f t="shared" si="169"/>
        <v>1106</v>
      </c>
      <c r="Q1727" s="79">
        <f t="shared" si="170"/>
        <v>18</v>
      </c>
      <c r="R1727" s="79" t="str">
        <f t="shared" si="171"/>
        <v/>
      </c>
    </row>
    <row r="1728" spans="1:18" x14ac:dyDescent="0.2">
      <c r="A1728" t="s">
        <v>1159</v>
      </c>
      <c r="B1728" t="s">
        <v>3155</v>
      </c>
      <c r="C1728" t="s">
        <v>39</v>
      </c>
      <c r="D1728" s="5"/>
      <c r="E1728">
        <v>844</v>
      </c>
      <c r="F1728" s="5">
        <v>44565</v>
      </c>
      <c r="G1728" s="2">
        <v>99</v>
      </c>
      <c r="H1728" s="2" t="str">
        <f t="shared" si="166"/>
        <v>Aadarsh KHANNAshot-put</v>
      </c>
      <c r="I1728" s="2">
        <f t="shared" si="167"/>
        <v>844</v>
      </c>
      <c r="J1728" s="136" cm="1">
        <f t="array" ref="J1728">MAX(IF($H$3:$H$4000=$H1728,$I$3:$I$4000))</f>
        <v>844</v>
      </c>
      <c r="K1728" s="2" t="str">
        <v>JAM</v>
      </c>
      <c r="L1728" t="str">
        <v>Ralford MULLINGS</v>
      </c>
      <c r="M1728" s="94" t="str">
        <v>shot-put</v>
      </c>
      <c r="N1728" s="94">
        <v>37582</v>
      </c>
      <c r="O1728" s="94" t="str">
        <f t="shared" si="168"/>
        <v>Ralford MULLINGSshot-put</v>
      </c>
      <c r="P1728" s="2">
        <f t="shared" si="169"/>
        <v>1010</v>
      </c>
      <c r="Q1728" s="79">
        <f t="shared" si="170"/>
        <v>33</v>
      </c>
      <c r="R1728" s="79" t="str">
        <f t="shared" si="171"/>
        <v/>
      </c>
    </row>
    <row r="1729" spans="1:18" x14ac:dyDescent="0.2">
      <c r="A1729" t="s">
        <v>1159</v>
      </c>
      <c r="B1729" t="s">
        <v>3186</v>
      </c>
      <c r="C1729" s="5" t="s">
        <v>41</v>
      </c>
      <c r="D1729" s="5">
        <v>36458</v>
      </c>
      <c r="E1729">
        <v>1020</v>
      </c>
      <c r="F1729" s="5">
        <v>44565</v>
      </c>
      <c r="G1729" s="2">
        <v>21</v>
      </c>
      <c r="H1729" s="2" t="str">
        <f t="shared" si="166"/>
        <v>Sachin YADAVjavelin-throw</v>
      </c>
      <c r="I1729" s="2">
        <f t="shared" si="167"/>
        <v>1020</v>
      </c>
      <c r="J1729" s="136" cm="1">
        <f t="array" ref="J1729">MAX(IF($H$3:$H$4000=$H1729,$I$3:$I$4000))</f>
        <v>1020</v>
      </c>
      <c r="K1729" s="2" t="str">
        <v>JAM</v>
      </c>
      <c r="L1729" t="str">
        <v>Kevin NEDRICK</v>
      </c>
      <c r="M1729" s="94" t="str">
        <v>shot-put</v>
      </c>
      <c r="N1729" s="94">
        <v>35806</v>
      </c>
      <c r="O1729" s="94" t="str">
        <f t="shared" si="168"/>
        <v>Kevin NEDRICKshot-put</v>
      </c>
      <c r="P1729" s="2">
        <f t="shared" si="169"/>
        <v>1007</v>
      </c>
      <c r="Q1729" s="79">
        <f t="shared" si="170"/>
        <v>35</v>
      </c>
      <c r="R1729" s="79" t="str">
        <f t="shared" si="171"/>
        <v/>
      </c>
    </row>
    <row r="1730" spans="1:18" x14ac:dyDescent="0.2">
      <c r="A1730" t="s">
        <v>1159</v>
      </c>
      <c r="B1730" t="s">
        <v>3192</v>
      </c>
      <c r="C1730" s="5" t="s">
        <v>41</v>
      </c>
      <c r="D1730" s="5">
        <v>37539</v>
      </c>
      <c r="E1730">
        <v>972</v>
      </c>
      <c r="F1730" s="5">
        <v>44565</v>
      </c>
      <c r="G1730" s="2">
        <v>40</v>
      </c>
      <c r="H1730" s="2" t="str">
        <f t="shared" si="166"/>
        <v>Jay KUMARjavelin-throw</v>
      </c>
      <c r="I1730" s="2">
        <f t="shared" si="167"/>
        <v>972</v>
      </c>
      <c r="J1730" s="136" cm="1">
        <f t="array" ref="J1730">MAX(IF($H$3:$H$4000=$H1730,$I$3:$I$4000))</f>
        <v>992</v>
      </c>
      <c r="K1730" s="2" t="str">
        <v>JAM</v>
      </c>
      <c r="L1730" t="str">
        <v>Javon OSBOURNE</v>
      </c>
      <c r="M1730" s="94" t="str">
        <v>shot-put</v>
      </c>
      <c r="N1730" s="94">
        <v>37390</v>
      </c>
      <c r="O1730" s="94" t="str">
        <f t="shared" si="168"/>
        <v>Javon OSBOURNEshot-put</v>
      </c>
      <c r="P1730" s="2">
        <f t="shared" si="169"/>
        <v>926</v>
      </c>
      <c r="Q1730" s="79">
        <f t="shared" si="170"/>
        <v>99</v>
      </c>
      <c r="R1730" s="79" t="str">
        <f t="shared" si="171"/>
        <v/>
      </c>
    </row>
    <row r="1731" spans="1:18" x14ac:dyDescent="0.2">
      <c r="A1731" t="s">
        <v>1159</v>
      </c>
      <c r="B1731" t="s">
        <v>3199</v>
      </c>
      <c r="C1731" s="5" t="s">
        <v>41</v>
      </c>
      <c r="D1731" s="5"/>
      <c r="E1731">
        <v>926</v>
      </c>
      <c r="F1731" s="5">
        <v>44565</v>
      </c>
      <c r="G1731" s="2">
        <v>54</v>
      </c>
      <c r="H1731" s="2" t="str">
        <f t="shared" ref="H1731:H1794" si="172">B1731&amp;C1731</f>
        <v>. NAVEENjavelin-throw</v>
      </c>
      <c r="I1731" s="2">
        <f t="shared" ref="I1731:I1794" si="173">E1731</f>
        <v>926</v>
      </c>
      <c r="J1731" s="136" cm="1">
        <f t="array" ref="J1731">MAX(IF($H$3:$H$4000=$H1731,$I$3:$I$4000))</f>
        <v>926</v>
      </c>
      <c r="K1731" s="2" t="str">
        <v>JAM</v>
      </c>
      <c r="L1731" t="str">
        <v>Danree DELANCEY</v>
      </c>
      <c r="M1731" s="94" t="str">
        <v>shot-put</v>
      </c>
      <c r="N1731" s="94">
        <v>36299</v>
      </c>
      <c r="O1731" s="94" t="str">
        <f t="shared" si="168"/>
        <v>Danree DELANCEYshot-put</v>
      </c>
      <c r="P1731" s="2">
        <f t="shared" si="169"/>
        <v>941</v>
      </c>
      <c r="Q1731" s="79">
        <f t="shared" si="170"/>
        <v>83</v>
      </c>
      <c r="R1731" s="79" t="str">
        <f t="shared" si="171"/>
        <v/>
      </c>
    </row>
    <row r="1732" spans="1:18" x14ac:dyDescent="0.2">
      <c r="A1732" t="s">
        <v>1159</v>
      </c>
      <c r="B1732" t="s">
        <v>3200</v>
      </c>
      <c r="C1732" s="5" t="s">
        <v>41</v>
      </c>
      <c r="D1732" s="5"/>
      <c r="E1732">
        <v>925</v>
      </c>
      <c r="F1732" s="5">
        <v>44565</v>
      </c>
      <c r="G1732" s="2">
        <v>55</v>
      </c>
      <c r="H1732" s="2" t="str">
        <f t="shared" si="172"/>
        <v>AVG KRISHNAMAjavelin-throw</v>
      </c>
      <c r="I1732" s="2">
        <f t="shared" si="173"/>
        <v>925</v>
      </c>
      <c r="J1732" s="136" cm="1">
        <f t="array" ref="J1732">MAX(IF($H$3:$H$4000=$H1732,$I$3:$I$4000))</f>
        <v>925</v>
      </c>
      <c r="K1732" s="2" t="str">
        <v>JAM</v>
      </c>
      <c r="L1732" t="str">
        <v>Donroy BROWN</v>
      </c>
      <c r="M1732" s="94" t="str">
        <v>shot-put</v>
      </c>
      <c r="N1732" s="94">
        <v>36820</v>
      </c>
      <c r="O1732" s="94" t="str">
        <f t="shared" ref="O1732:O1795" si="174">L1732&amp;M1732</f>
        <v>Donroy BROWNshot-put</v>
      </c>
      <c r="P1732" s="2">
        <f t="shared" ref="P1732:P1795" si="175">VLOOKUP(L1732&amp;M1732,$H$3:$J$3881,3,FALSE)</f>
        <v>868</v>
      </c>
      <c r="Q1732" s="79">
        <f t="shared" ref="Q1732:Q1795" si="176">COUNTIFS($M$3:$M$3165,M1732,$P$3:$P$3165,"&gt;"&amp;P1732)+1</f>
        <v>129</v>
      </c>
      <c r="R1732" s="79" t="str">
        <f t="shared" ref="R1732:R1795" si="177">IFERROR(IF(K1732="AUS",COUNTIFS($K$3:$K$3165,"AUS",$M$3:$M$3165,M1732,$P$3:$P$3165,"&gt;"&amp;P1732)+1,""),"")</f>
        <v/>
      </c>
    </row>
    <row r="1733" spans="1:18" x14ac:dyDescent="0.2">
      <c r="A1733" t="s">
        <v>1159</v>
      </c>
      <c r="B1733" t="s">
        <v>3208</v>
      </c>
      <c r="C1733" s="5" t="s">
        <v>41</v>
      </c>
      <c r="D1733" s="5">
        <v>37547</v>
      </c>
      <c r="E1733">
        <v>894</v>
      </c>
      <c r="F1733" s="5">
        <v>44565</v>
      </c>
      <c r="G1733" s="2">
        <v>72</v>
      </c>
      <c r="H1733" s="2" t="str">
        <f t="shared" si="172"/>
        <v>Gaurav KUMARjavelin-throw</v>
      </c>
      <c r="I1733" s="2">
        <f t="shared" si="173"/>
        <v>894</v>
      </c>
      <c r="J1733" s="136" cm="1">
        <f t="array" ref="J1733">MAX(IF($H$3:$H$4000=$H1733,$I$3:$I$4000))</f>
        <v>894</v>
      </c>
      <c r="K1733" s="2" t="str">
        <v>JAM</v>
      </c>
      <c r="L1733" t="str">
        <v>Elvis GRAHAM</v>
      </c>
      <c r="M1733" s="94" t="str">
        <v>javelin-throw</v>
      </c>
      <c r="N1733" s="94">
        <v>35341</v>
      </c>
      <c r="O1733" s="94" t="str">
        <f t="shared" si="174"/>
        <v>Elvis GRAHAMjavelin-throw</v>
      </c>
      <c r="P1733" s="2">
        <f t="shared" si="175"/>
        <v>988</v>
      </c>
      <c r="Q1733" s="79">
        <f t="shared" si="176"/>
        <v>69</v>
      </c>
      <c r="R1733" s="79" t="str">
        <f t="shared" si="177"/>
        <v/>
      </c>
    </row>
    <row r="1734" spans="1:18" x14ac:dyDescent="0.2">
      <c r="A1734" t="s">
        <v>1159</v>
      </c>
      <c r="B1734" t="s">
        <v>3211</v>
      </c>
      <c r="C1734" s="5" t="s">
        <v>41</v>
      </c>
      <c r="D1734" s="5">
        <v>1999</v>
      </c>
      <c r="E1734">
        <v>889</v>
      </c>
      <c r="F1734" s="5">
        <v>44565</v>
      </c>
      <c r="G1734" s="2">
        <v>74</v>
      </c>
      <c r="H1734" s="2" t="str">
        <f t="shared" si="172"/>
        <v>Sunny CHAUDHARYjavelin-throw</v>
      </c>
      <c r="I1734" s="2">
        <f t="shared" si="173"/>
        <v>889</v>
      </c>
      <c r="J1734" s="136" cm="1">
        <f t="array" ref="J1734">MAX(IF($H$3:$H$4000=$H1734,$I$3:$I$4000))</f>
        <v>889</v>
      </c>
      <c r="K1734" s="2" t="str">
        <v>JAM</v>
      </c>
      <c r="L1734" t="str">
        <v>Zaavan RICHARDS</v>
      </c>
      <c r="M1734" s="94" t="str">
        <v>javelin-throw</v>
      </c>
      <c r="N1734" s="94">
        <v>34810</v>
      </c>
      <c r="O1734" s="94" t="str">
        <f t="shared" si="174"/>
        <v>Zaavan RICHARDSjavelin-throw</v>
      </c>
      <c r="P1734" s="2">
        <f t="shared" si="175"/>
        <v>899</v>
      </c>
      <c r="Q1734" s="79">
        <f t="shared" si="176"/>
        <v>120</v>
      </c>
      <c r="R1734" s="79" t="str">
        <f t="shared" si="177"/>
        <v/>
      </c>
    </row>
    <row r="1735" spans="1:18" x14ac:dyDescent="0.2">
      <c r="A1735" t="s">
        <v>1159</v>
      </c>
      <c r="B1735" t="s">
        <v>3213</v>
      </c>
      <c r="C1735" s="5" t="s">
        <v>41</v>
      </c>
      <c r="D1735" s="5"/>
      <c r="E1735">
        <v>887</v>
      </c>
      <c r="F1735" s="5">
        <v>44565</v>
      </c>
      <c r="G1735" s="2">
        <v>75</v>
      </c>
      <c r="H1735" s="2" t="str">
        <f t="shared" si="172"/>
        <v>Amit KUMARjavelin-throw</v>
      </c>
      <c r="I1735" s="2">
        <f t="shared" si="173"/>
        <v>887</v>
      </c>
      <c r="J1735" s="136" cm="1">
        <f t="array" ref="J1735">MAX(IF($H$3:$H$4000=$H1735,$I$3:$I$4000))</f>
        <v>887</v>
      </c>
      <c r="K1735" s="2" t="str">
        <v>JAM</v>
      </c>
      <c r="L1735" t="str">
        <v>Adrian MITCHELL</v>
      </c>
      <c r="M1735" s="94" t="str">
        <v>javelin-throw</v>
      </c>
      <c r="N1735" s="94">
        <v>0</v>
      </c>
      <c r="O1735" s="94" t="str">
        <f t="shared" si="174"/>
        <v>Adrian MITCHELLjavelin-throw</v>
      </c>
      <c r="P1735" s="2">
        <f t="shared" si="175"/>
        <v>873</v>
      </c>
      <c r="Q1735" s="79">
        <f t="shared" si="176"/>
        <v>135</v>
      </c>
      <c r="R1735" s="79" t="str">
        <f t="shared" si="177"/>
        <v/>
      </c>
    </row>
    <row r="1736" spans="1:18" x14ac:dyDescent="0.2">
      <c r="A1736" t="s">
        <v>1159</v>
      </c>
      <c r="B1736" t="s">
        <v>3214</v>
      </c>
      <c r="C1736" s="6" t="s">
        <v>41</v>
      </c>
      <c r="D1736" s="5">
        <v>36058</v>
      </c>
      <c r="E1736">
        <v>883</v>
      </c>
      <c r="F1736" s="5">
        <v>44565</v>
      </c>
      <c r="G1736" s="2">
        <v>80</v>
      </c>
      <c r="H1736" s="2" t="str">
        <f t="shared" si="172"/>
        <v>S.Braveman HEARTjavelin-throw</v>
      </c>
      <c r="I1736" s="2">
        <f t="shared" si="173"/>
        <v>883</v>
      </c>
      <c r="J1736" s="136" cm="1">
        <f t="array" ref="J1736">MAX(IF($H$3:$H$4000=$H1736,$I$3:$I$4000))</f>
        <v>925</v>
      </c>
      <c r="K1736" s="2" t="str">
        <v>JAM</v>
      </c>
      <c r="L1736" t="str">
        <v>Delano DUNKLEY</v>
      </c>
      <c r="M1736" s="94" t="str">
        <v>100m</v>
      </c>
      <c r="N1736" s="94">
        <v>1998</v>
      </c>
      <c r="O1736" s="94" t="str">
        <f t="shared" si="174"/>
        <v>Delano DUNKLEY100m</v>
      </c>
      <c r="P1736" s="2">
        <f t="shared" si="175"/>
        <v>1125</v>
      </c>
      <c r="Q1736" s="79">
        <f t="shared" si="176"/>
        <v>77</v>
      </c>
      <c r="R1736" s="79" t="str">
        <f t="shared" si="177"/>
        <v/>
      </c>
    </row>
    <row r="1737" spans="1:18" x14ac:dyDescent="0.2">
      <c r="A1737" t="s">
        <v>1159</v>
      </c>
      <c r="B1737" t="s">
        <v>3215</v>
      </c>
      <c r="C1737" s="5" t="s">
        <v>41</v>
      </c>
      <c r="D1737" s="5">
        <v>36575</v>
      </c>
      <c r="E1737">
        <v>877</v>
      </c>
      <c r="F1737" s="5">
        <v>44565</v>
      </c>
      <c r="G1737" s="2">
        <v>84</v>
      </c>
      <c r="H1737" s="2" t="str">
        <f t="shared" si="172"/>
        <v>R. MATHESHWARANjavelin-throw</v>
      </c>
      <c r="I1737" s="2">
        <f t="shared" si="173"/>
        <v>877</v>
      </c>
      <c r="J1737" s="136" cm="1">
        <f t="array" ref="J1737">MAX(IF($H$3:$H$4000=$H1737,$I$3:$I$4000))</f>
        <v>877</v>
      </c>
      <c r="K1737" s="2" t="str">
        <v>JAM</v>
      </c>
      <c r="L1737" t="str">
        <v>Chevannie HANSON</v>
      </c>
      <c r="M1737" s="94" t="str">
        <v>200m</v>
      </c>
      <c r="N1737" s="94">
        <v>36060</v>
      </c>
      <c r="O1737" s="94" t="str">
        <f t="shared" si="174"/>
        <v>Chevannie HANSON200m</v>
      </c>
      <c r="P1737" s="2">
        <f t="shared" si="175"/>
        <v>1117</v>
      </c>
      <c r="Q1737" s="79">
        <f t="shared" si="176"/>
        <v>57</v>
      </c>
      <c r="R1737" s="79" t="str">
        <f t="shared" si="177"/>
        <v/>
      </c>
    </row>
    <row r="1738" spans="1:18" x14ac:dyDescent="0.2">
      <c r="A1738" t="s">
        <v>1159</v>
      </c>
      <c r="B1738" t="s">
        <v>3216</v>
      </c>
      <c r="C1738" t="s">
        <v>41</v>
      </c>
      <c r="D1738" s="5">
        <v>36884</v>
      </c>
      <c r="E1738">
        <v>870</v>
      </c>
      <c r="F1738" s="5">
        <v>44565</v>
      </c>
      <c r="G1738" s="2">
        <v>88</v>
      </c>
      <c r="H1738" s="2" t="str">
        <f t="shared" si="172"/>
        <v>Avinash YADAVjavelin-throw</v>
      </c>
      <c r="I1738" s="2">
        <f t="shared" si="173"/>
        <v>870</v>
      </c>
      <c r="J1738" s="136" cm="1">
        <f t="array" ref="J1738">MAX(IF($H$3:$H$4000=$H1738,$I$3:$I$4000))</f>
        <v>870</v>
      </c>
      <c r="K1738" s="2" t="str">
        <v>JAM</v>
      </c>
      <c r="L1738" t="str">
        <v>Kenroy WILLIAMS</v>
      </c>
      <c r="M1738" s="94" t="str">
        <v>400mh</v>
      </c>
      <c r="N1738" s="94">
        <v>0</v>
      </c>
      <c r="O1738" s="94" t="str">
        <f t="shared" si="174"/>
        <v>Kenroy WILLIAMS400mh</v>
      </c>
      <c r="P1738" s="2">
        <f t="shared" si="175"/>
        <v>1121</v>
      </c>
      <c r="Q1738" s="79">
        <f t="shared" si="176"/>
        <v>33</v>
      </c>
      <c r="R1738" s="79" t="str">
        <f t="shared" si="177"/>
        <v/>
      </c>
    </row>
    <row r="1739" spans="1:18" x14ac:dyDescent="0.2">
      <c r="A1739" t="s">
        <v>1159</v>
      </c>
      <c r="B1739" t="s">
        <v>3217</v>
      </c>
      <c r="C1739" s="5" t="s">
        <v>41</v>
      </c>
      <c r="D1739" s="5">
        <v>37223</v>
      </c>
      <c r="E1739">
        <v>866</v>
      </c>
      <c r="F1739" s="5">
        <v>44565</v>
      </c>
      <c r="G1739" s="2">
        <v>89</v>
      </c>
      <c r="H1739" s="2" t="str">
        <f t="shared" si="172"/>
        <v>Anuj KALERAjavelin-throw</v>
      </c>
      <c r="I1739" s="2">
        <f t="shared" si="173"/>
        <v>866</v>
      </c>
      <c r="J1739" s="136" cm="1">
        <f t="array" ref="J1739">MAX(IF($H$3:$H$4000=$H1739,$I$3:$I$4000))</f>
        <v>1035</v>
      </c>
      <c r="K1739" s="2" t="str">
        <v>JAM</v>
      </c>
      <c r="L1739" t="str">
        <v>Travis ROBINSON</v>
      </c>
      <c r="M1739" s="94" t="str">
        <v>discus-throw</v>
      </c>
      <c r="N1739" s="94">
        <v>36540</v>
      </c>
      <c r="O1739" s="94" t="str">
        <f t="shared" si="174"/>
        <v>Travis ROBINSONdiscus-throw</v>
      </c>
      <c r="P1739" s="2">
        <f t="shared" si="175"/>
        <v>940</v>
      </c>
      <c r="Q1739" s="79">
        <f t="shared" si="176"/>
        <v>75</v>
      </c>
      <c r="R1739" s="79" t="str">
        <f t="shared" si="177"/>
        <v/>
      </c>
    </row>
    <row r="1740" spans="1:18" x14ac:dyDescent="0.2">
      <c r="A1740" t="s">
        <v>1159</v>
      </c>
      <c r="B1740" t="s">
        <v>3218</v>
      </c>
      <c r="C1740" t="s">
        <v>41</v>
      </c>
      <c r="D1740" s="5"/>
      <c r="E1740">
        <v>865</v>
      </c>
      <c r="F1740" s="5">
        <v>44565</v>
      </c>
      <c r="G1740" s="2">
        <v>90</v>
      </c>
      <c r="H1740" s="2" t="str">
        <f t="shared" si="172"/>
        <v>Nithish TADAVjavelin-throw</v>
      </c>
      <c r="I1740" s="2">
        <f t="shared" si="173"/>
        <v>865</v>
      </c>
      <c r="J1740" s="136" cm="1">
        <f t="array" ref="J1740">MAX(IF($H$3:$H$4000=$H1740,$I$3:$I$4000))</f>
        <v>865</v>
      </c>
      <c r="K1740" s="2" t="str">
        <v>JAM</v>
      </c>
      <c r="L1740" t="str">
        <v>Zico CAMPBELL</v>
      </c>
      <c r="M1740" s="94" t="str">
        <v>shot-put</v>
      </c>
      <c r="N1740" s="94">
        <v>36433</v>
      </c>
      <c r="O1740" s="94" t="str">
        <f t="shared" si="174"/>
        <v>Zico CAMPBELLshot-put</v>
      </c>
      <c r="P1740" s="2">
        <f t="shared" si="175"/>
        <v>973</v>
      </c>
      <c r="Q1740" s="79">
        <f t="shared" si="176"/>
        <v>53</v>
      </c>
      <c r="R1740" s="79" t="str">
        <f t="shared" si="177"/>
        <v/>
      </c>
    </row>
    <row r="1741" spans="1:18" x14ac:dyDescent="0.2">
      <c r="A1741" t="s">
        <v>1159</v>
      </c>
      <c r="B1741" t="s">
        <v>4513</v>
      </c>
      <c r="C1741" s="5" t="s">
        <v>35</v>
      </c>
      <c r="D1741" s="5">
        <v>34782</v>
      </c>
      <c r="E1741">
        <v>1002</v>
      </c>
      <c r="F1741" s="5">
        <v>44559</v>
      </c>
      <c r="G1741" s="2">
        <v>79</v>
      </c>
      <c r="H1741" s="2" t="str">
        <f t="shared" si="172"/>
        <v>Sreenith MOHANhigh-jump</v>
      </c>
      <c r="I1741" s="2">
        <f t="shared" si="173"/>
        <v>1002</v>
      </c>
      <c r="J1741" s="136" cm="1">
        <f t="array" ref="J1741">MAX(IF($H$3:$H$4000=$H1741,$I$3:$I$4000))</f>
        <v>1002</v>
      </c>
      <c r="K1741" s="2" t="str">
        <v>JAM</v>
      </c>
      <c r="L1741" t="str">
        <v>Odaine CROOKS</v>
      </c>
      <c r="M1741" s="94" t="str">
        <v>100m</v>
      </c>
      <c r="N1741" s="94">
        <v>38217</v>
      </c>
      <c r="O1741" s="94" t="str">
        <f t="shared" si="174"/>
        <v>Odaine CROOKS100m</v>
      </c>
      <c r="P1741" s="2">
        <f t="shared" si="175"/>
        <v>1053</v>
      </c>
      <c r="Q1741" s="79">
        <f t="shared" si="176"/>
        <v>162</v>
      </c>
      <c r="R1741" s="79" t="str">
        <f t="shared" si="177"/>
        <v/>
      </c>
    </row>
    <row r="1742" spans="1:18" x14ac:dyDescent="0.2">
      <c r="A1742" t="s">
        <v>1159</v>
      </c>
      <c r="B1742" t="s">
        <v>3197</v>
      </c>
      <c r="C1742" s="5" t="s">
        <v>41</v>
      </c>
      <c r="D1742" s="5">
        <v>35368</v>
      </c>
      <c r="E1742">
        <v>996</v>
      </c>
      <c r="F1742" s="5">
        <v>44493</v>
      </c>
      <c r="G1742" s="2">
        <v>53</v>
      </c>
      <c r="H1742" s="2" t="str">
        <f t="shared" si="172"/>
        <v>Harish KUMARjavelin-throw</v>
      </c>
      <c r="I1742" s="2">
        <f t="shared" si="173"/>
        <v>996</v>
      </c>
      <c r="J1742" s="136" cm="1">
        <f t="array" ref="J1742">MAX(IF($H$3:$H$4000=$H1742,$I$3:$I$4000))</f>
        <v>1003</v>
      </c>
      <c r="K1742" s="2" t="str">
        <v>JAM</v>
      </c>
      <c r="L1742" t="str">
        <v>Gregory PRINCE</v>
      </c>
      <c r="M1742" s="94" t="str">
        <v>400m</v>
      </c>
      <c r="N1742" s="94">
        <v>37578</v>
      </c>
      <c r="O1742" s="94" t="str">
        <f t="shared" si="174"/>
        <v>Gregory PRINCE400m</v>
      </c>
      <c r="P1742" s="2">
        <f t="shared" si="175"/>
        <v>1091</v>
      </c>
      <c r="Q1742" s="79">
        <f t="shared" si="176"/>
        <v>110</v>
      </c>
      <c r="R1742" s="79" t="str">
        <f t="shared" si="177"/>
        <v/>
      </c>
    </row>
    <row r="1743" spans="1:18" x14ac:dyDescent="0.2">
      <c r="A1743" t="s">
        <v>1159</v>
      </c>
      <c r="B1743" t="s">
        <v>4300</v>
      </c>
      <c r="C1743" t="s">
        <v>41</v>
      </c>
      <c r="D1743" s="5">
        <v>36333</v>
      </c>
      <c r="E1743">
        <v>974</v>
      </c>
      <c r="F1743" s="5">
        <v>44493</v>
      </c>
      <c r="G1743" s="2">
        <v>68</v>
      </c>
      <c r="H1743" s="2" t="str">
        <f t="shared" si="172"/>
        <v>Vijay LAKRAjavelin-throw</v>
      </c>
      <c r="I1743" s="2">
        <f t="shared" si="173"/>
        <v>974</v>
      </c>
      <c r="J1743" s="136" cm="1">
        <f t="array" ref="J1743">MAX(IF($H$3:$H$4000=$H1743,$I$3:$I$4000))</f>
        <v>974</v>
      </c>
      <c r="K1743" s="2" t="str">
        <v>JAM</v>
      </c>
      <c r="L1743" t="str">
        <v>Bryan LEVELL</v>
      </c>
      <c r="M1743" s="94" t="str">
        <v>200m</v>
      </c>
      <c r="N1743" s="94">
        <v>37978</v>
      </c>
      <c r="O1743" s="94" t="str">
        <f t="shared" si="174"/>
        <v>Bryan LEVELL200m</v>
      </c>
      <c r="P1743" s="2">
        <f t="shared" si="175"/>
        <v>1145</v>
      </c>
      <c r="Q1743" s="79">
        <f t="shared" si="176"/>
        <v>38</v>
      </c>
      <c r="R1743" s="79" t="str">
        <f t="shared" si="177"/>
        <v/>
      </c>
    </row>
    <row r="1744" spans="1:18" x14ac:dyDescent="0.2">
      <c r="A1744" t="s">
        <v>1159</v>
      </c>
      <c r="B1744" t="s">
        <v>4320</v>
      </c>
      <c r="C1744" t="s">
        <v>41</v>
      </c>
      <c r="D1744" s="5">
        <v>36664</v>
      </c>
      <c r="E1744">
        <v>929</v>
      </c>
      <c r="F1744" s="5">
        <v>44493</v>
      </c>
      <c r="G1744" s="2">
        <v>98</v>
      </c>
      <c r="H1744" s="2" t="str">
        <f t="shared" si="172"/>
        <v>Nikunj SINGHjavelin-throw</v>
      </c>
      <c r="I1744" s="2">
        <f t="shared" si="173"/>
        <v>929</v>
      </c>
      <c r="J1744" s="136" cm="1">
        <f t="array" ref="J1744">MAX(IF($H$3:$H$4000=$H1744,$I$3:$I$4000))</f>
        <v>929</v>
      </c>
      <c r="K1744" s="2" t="str">
        <v>JAM</v>
      </c>
      <c r="L1744" t="str">
        <v>Sandrey DAVISON</v>
      </c>
      <c r="M1744" s="94" t="str">
        <v>200m</v>
      </c>
      <c r="N1744" s="94">
        <v>37646</v>
      </c>
      <c r="O1744" s="94" t="str">
        <f t="shared" si="174"/>
        <v>Sandrey DAVISON200m</v>
      </c>
      <c r="P1744" s="2">
        <f t="shared" si="175"/>
        <v>1089</v>
      </c>
      <c r="Q1744" s="79">
        <f t="shared" si="176"/>
        <v>112</v>
      </c>
      <c r="R1744" s="79" t="str">
        <f t="shared" si="177"/>
        <v/>
      </c>
    </row>
    <row r="1745" spans="1:18" x14ac:dyDescent="0.2">
      <c r="A1745" t="s">
        <v>1159</v>
      </c>
      <c r="B1745" t="s">
        <v>4039</v>
      </c>
      <c r="C1745" s="5" t="s">
        <v>36</v>
      </c>
      <c r="D1745" s="5">
        <v>34275</v>
      </c>
      <c r="E1745">
        <v>994</v>
      </c>
      <c r="F1745" s="5">
        <v>44486</v>
      </c>
      <c r="G1745" s="2">
        <v>37</v>
      </c>
      <c r="H1745" s="2" t="str">
        <f t="shared" si="172"/>
        <v>Vincent VIGNESHpole-vault</v>
      </c>
      <c r="I1745" s="2">
        <f t="shared" si="173"/>
        <v>994</v>
      </c>
      <c r="J1745" s="136" cm="1">
        <f t="array" ref="J1745">MAX(IF($H$3:$H$4000=$H1745,$I$3:$I$4000))</f>
        <v>994</v>
      </c>
      <c r="K1745" s="2" t="str">
        <v>JAM</v>
      </c>
      <c r="L1745" t="str">
        <v>Adrian KERR</v>
      </c>
      <c r="M1745" s="94" t="str">
        <v>200m</v>
      </c>
      <c r="N1745" s="94">
        <v>37901</v>
      </c>
      <c r="O1745" s="94" t="str">
        <f t="shared" si="174"/>
        <v>Adrian KERR200m</v>
      </c>
      <c r="P1745" s="2">
        <f t="shared" si="175"/>
        <v>1089</v>
      </c>
      <c r="Q1745" s="79">
        <f t="shared" si="176"/>
        <v>112</v>
      </c>
      <c r="R1745" s="79" t="str">
        <f t="shared" si="177"/>
        <v/>
      </c>
    </row>
    <row r="1746" spans="1:18" x14ac:dyDescent="0.2">
      <c r="A1746" t="s">
        <v>1159</v>
      </c>
      <c r="B1746" t="s">
        <v>3033</v>
      </c>
      <c r="C1746" s="5" t="s">
        <v>35</v>
      </c>
      <c r="D1746" s="5">
        <v>37440</v>
      </c>
      <c r="E1746">
        <v>1028</v>
      </c>
      <c r="F1746" s="5">
        <v>44485</v>
      </c>
      <c r="G1746" s="2">
        <v>60</v>
      </c>
      <c r="H1746" s="2" t="str">
        <f t="shared" si="172"/>
        <v>Deva KARTHICKhigh-jump</v>
      </c>
      <c r="I1746" s="2">
        <f t="shared" si="173"/>
        <v>1028</v>
      </c>
      <c r="J1746" s="136" cm="1">
        <f t="array" ref="J1746">MAX(IF($H$3:$H$4000=$H1746,$I$3:$I$4000))</f>
        <v>1028</v>
      </c>
      <c r="K1746" s="2" t="str">
        <v>JAM</v>
      </c>
      <c r="L1746" t="str">
        <v>J'Voughnn BLAKE</v>
      </c>
      <c r="M1746" s="94" t="str">
        <v>800m</v>
      </c>
      <c r="N1746" s="94">
        <v>37633</v>
      </c>
      <c r="O1746" s="94" t="str">
        <f t="shared" si="174"/>
        <v>J'Voughnn BLAKE800m</v>
      </c>
      <c r="P1746" s="2">
        <f t="shared" si="175"/>
        <v>1095</v>
      </c>
      <c r="Q1746" s="79">
        <f t="shared" si="176"/>
        <v>96</v>
      </c>
      <c r="R1746" s="79" t="str">
        <f t="shared" si="177"/>
        <v/>
      </c>
    </row>
    <row r="1747" spans="1:18" x14ac:dyDescent="0.2">
      <c r="A1747" t="s">
        <v>1159</v>
      </c>
      <c r="B1747" t="s">
        <v>4511</v>
      </c>
      <c r="C1747" s="5" t="s">
        <v>35</v>
      </c>
      <c r="D1747" s="5">
        <v>34574</v>
      </c>
      <c r="E1747">
        <v>1002</v>
      </c>
      <c r="F1747" s="5">
        <v>44485</v>
      </c>
      <c r="G1747" s="2">
        <v>79</v>
      </c>
      <c r="H1747" s="2" t="str">
        <f t="shared" si="172"/>
        <v>S. VEERAMANIhigh-jump</v>
      </c>
      <c r="I1747" s="2">
        <f t="shared" si="173"/>
        <v>1002</v>
      </c>
      <c r="J1747" s="136" cm="1">
        <f t="array" ref="J1747">MAX(IF($H$3:$H$4000=$H1747,$I$3:$I$4000))</f>
        <v>1002</v>
      </c>
      <c r="K1747" s="2" t="str">
        <v>JAM</v>
      </c>
      <c r="L1747" t="str">
        <v>Adrian NETHERSOLE</v>
      </c>
      <c r="M1747" s="94" t="str">
        <v>800m</v>
      </c>
      <c r="N1747" s="94">
        <v>37993</v>
      </c>
      <c r="O1747" s="94" t="str">
        <f t="shared" si="174"/>
        <v>Adrian NETHERSOLE800m</v>
      </c>
      <c r="P1747" s="2">
        <f t="shared" si="175"/>
        <v>1022</v>
      </c>
      <c r="Q1747" s="79">
        <f t="shared" si="176"/>
        <v>164</v>
      </c>
      <c r="R1747" s="79" t="str">
        <f t="shared" si="177"/>
        <v/>
      </c>
    </row>
    <row r="1748" spans="1:18" x14ac:dyDescent="0.2">
      <c r="A1748" t="s">
        <v>1159</v>
      </c>
      <c r="B1748" t="s">
        <v>4512</v>
      </c>
      <c r="C1748" s="5" t="s">
        <v>35</v>
      </c>
      <c r="D1748" s="5">
        <v>35418</v>
      </c>
      <c r="E1748">
        <v>1002</v>
      </c>
      <c r="F1748" s="5">
        <v>44485</v>
      </c>
      <c r="G1748" s="2">
        <v>79</v>
      </c>
      <c r="H1748" s="2" t="str">
        <f t="shared" si="172"/>
        <v>R. MANIVANNANhigh-jump</v>
      </c>
      <c r="I1748" s="2">
        <f t="shared" si="173"/>
        <v>1002</v>
      </c>
      <c r="J1748" s="136" cm="1">
        <f t="array" ref="J1748">MAX(IF($H$3:$H$4000=$H1748,$I$3:$I$4000))</f>
        <v>1046</v>
      </c>
      <c r="K1748" s="2" t="str">
        <v>JAM</v>
      </c>
      <c r="L1748" t="str">
        <v>Tafar-Hi HINDS</v>
      </c>
      <c r="M1748" s="94" t="str">
        <v>800m</v>
      </c>
      <c r="N1748" s="94">
        <v>37917</v>
      </c>
      <c r="O1748" s="94" t="str">
        <f t="shared" si="174"/>
        <v>Tafar-Hi HINDS800m</v>
      </c>
      <c r="P1748" s="2">
        <f t="shared" si="175"/>
        <v>1020</v>
      </c>
      <c r="Q1748" s="79">
        <f t="shared" si="176"/>
        <v>168</v>
      </c>
      <c r="R1748" s="79" t="str">
        <f t="shared" si="177"/>
        <v/>
      </c>
    </row>
    <row r="1749" spans="1:18" x14ac:dyDescent="0.2">
      <c r="A1749" t="s">
        <v>1159</v>
      </c>
      <c r="B1749" t="s">
        <v>3214</v>
      </c>
      <c r="C1749" t="s">
        <v>41</v>
      </c>
      <c r="D1749" s="5">
        <v>36058</v>
      </c>
      <c r="E1749">
        <v>925</v>
      </c>
      <c r="F1749" s="5">
        <v>44485</v>
      </c>
      <c r="G1749" s="2">
        <v>100</v>
      </c>
      <c r="H1749" s="2" t="str">
        <f t="shared" si="172"/>
        <v>S.Braveman HEARTjavelin-throw</v>
      </c>
      <c r="I1749" s="2">
        <f t="shared" si="173"/>
        <v>925</v>
      </c>
      <c r="J1749" s="136" cm="1">
        <f t="array" ref="J1749">MAX(IF($H$3:$H$4000=$H1749,$I$3:$I$4000))</f>
        <v>925</v>
      </c>
      <c r="K1749" s="2" t="str">
        <v>JAM</v>
      </c>
      <c r="L1749" t="str">
        <v>Rayon CAMPBELL</v>
      </c>
      <c r="M1749" s="94" t="str">
        <v>400mh</v>
      </c>
      <c r="N1749" s="94">
        <v>37777</v>
      </c>
      <c r="O1749" s="94" t="str">
        <f t="shared" si="174"/>
        <v>Rayon CAMPBELL400mh</v>
      </c>
      <c r="P1749" s="2">
        <f t="shared" si="175"/>
        <v>1154</v>
      </c>
      <c r="Q1749" s="79">
        <f t="shared" si="176"/>
        <v>15</v>
      </c>
      <c r="R1749" s="79" t="str">
        <f t="shared" si="177"/>
        <v/>
      </c>
    </row>
    <row r="1750" spans="1:18" x14ac:dyDescent="0.2">
      <c r="A1750" t="s">
        <v>1159</v>
      </c>
      <c r="B1750" t="s">
        <v>3600</v>
      </c>
      <c r="C1750" s="5" t="s">
        <v>34</v>
      </c>
      <c r="D1750" s="5">
        <v>36800</v>
      </c>
      <c r="E1750">
        <v>1039</v>
      </c>
      <c r="F1750" s="5">
        <v>44468</v>
      </c>
      <c r="G1750" s="2">
        <v>66</v>
      </c>
      <c r="H1750" s="2" t="str">
        <f t="shared" si="172"/>
        <v>Atul POONIA3000msc</v>
      </c>
      <c r="I1750" s="2">
        <f t="shared" si="173"/>
        <v>1039</v>
      </c>
      <c r="J1750" s="136" cm="1">
        <f t="array" ref="J1750">MAX(IF($H$3:$H$4000=$H1750,$I$3:$I$4000))</f>
        <v>1039</v>
      </c>
      <c r="K1750" s="2" t="str">
        <v>JAM</v>
      </c>
      <c r="L1750" t="str">
        <v>Roshawn CLARKE</v>
      </c>
      <c r="M1750" s="94" t="str">
        <v>400mh</v>
      </c>
      <c r="N1750" s="94">
        <v>38169</v>
      </c>
      <c r="O1750" s="94" t="str">
        <f t="shared" si="174"/>
        <v>Roshawn CLARKE400mh</v>
      </c>
      <c r="P1750" s="2">
        <f t="shared" si="175"/>
        <v>1137</v>
      </c>
      <c r="Q1750" s="79">
        <f t="shared" si="176"/>
        <v>25</v>
      </c>
      <c r="R1750" s="79" t="str">
        <f t="shared" si="177"/>
        <v/>
      </c>
    </row>
    <row r="1751" spans="1:18" x14ac:dyDescent="0.2">
      <c r="A1751" t="s">
        <v>1159</v>
      </c>
      <c r="B1751" t="s">
        <v>5375</v>
      </c>
      <c r="C1751" s="5" t="s">
        <v>34</v>
      </c>
      <c r="D1751" s="5">
        <v>37616</v>
      </c>
      <c r="E1751">
        <v>1021</v>
      </c>
      <c r="F1751" s="5">
        <v>44468</v>
      </c>
      <c r="G1751" s="2">
        <v>93</v>
      </c>
      <c r="H1751" s="2" t="str">
        <f t="shared" si="172"/>
        <v>Sunil Jinabhai JOLIYA3000msc</v>
      </c>
      <c r="I1751" s="2">
        <f t="shared" si="173"/>
        <v>1021</v>
      </c>
      <c r="J1751" s="136" cm="1">
        <f t="array" ref="J1751">MAX(IF($H$3:$H$4000=$H1751,$I$3:$I$4000))</f>
        <v>1021</v>
      </c>
      <c r="K1751" s="2" t="str">
        <v>JAM</v>
      </c>
      <c r="L1751" t="str">
        <v>Antonio FORBES</v>
      </c>
      <c r="M1751" s="94" t="str">
        <v>400mh</v>
      </c>
      <c r="N1751" s="94">
        <v>38264</v>
      </c>
      <c r="O1751" s="94" t="str">
        <f t="shared" si="174"/>
        <v>Antonio FORBES400mh</v>
      </c>
      <c r="P1751" s="2">
        <f t="shared" si="175"/>
        <v>1106</v>
      </c>
      <c r="Q1751" s="79">
        <f t="shared" si="176"/>
        <v>39</v>
      </c>
      <c r="R1751" s="79" t="str">
        <f t="shared" si="177"/>
        <v/>
      </c>
    </row>
    <row r="1752" spans="1:18" x14ac:dyDescent="0.2">
      <c r="A1752" t="s">
        <v>1159</v>
      </c>
      <c r="B1752" t="s">
        <v>3855</v>
      </c>
      <c r="C1752" t="s">
        <v>33</v>
      </c>
      <c r="D1752" s="5">
        <v>36805</v>
      </c>
      <c r="E1752">
        <v>1078</v>
      </c>
      <c r="F1752" s="5">
        <v>44468</v>
      </c>
      <c r="G1752" s="2">
        <v>50</v>
      </c>
      <c r="H1752" s="2" t="str">
        <f t="shared" si="172"/>
        <v>Uttekar DHAVAL400mh</v>
      </c>
      <c r="I1752" s="2">
        <f t="shared" si="173"/>
        <v>1078</v>
      </c>
      <c r="J1752" s="136" cm="1">
        <f t="array" ref="J1752">MAX(IF($H$3:$H$4000=$H1752,$I$3:$I$4000))</f>
        <v>1078</v>
      </c>
      <c r="K1752" s="2" t="str">
        <v>JAM</v>
      </c>
      <c r="L1752" t="str">
        <v>Jahmani SMITH</v>
      </c>
      <c r="M1752" s="94" t="str">
        <v>400mh</v>
      </c>
      <c r="N1752" s="94">
        <v>37718</v>
      </c>
      <c r="O1752" s="94" t="str">
        <f t="shared" si="174"/>
        <v>Jahmani SMITH400mh</v>
      </c>
      <c r="P1752" s="2">
        <f t="shared" si="175"/>
        <v>1036</v>
      </c>
      <c r="Q1752" s="79">
        <f t="shared" si="176"/>
        <v>102</v>
      </c>
      <c r="R1752" s="79" t="str">
        <f t="shared" si="177"/>
        <v/>
      </c>
    </row>
    <row r="1753" spans="1:18" x14ac:dyDescent="0.2">
      <c r="A1753" t="s">
        <v>1159</v>
      </c>
      <c r="B1753" t="s">
        <v>2795</v>
      </c>
      <c r="C1753" t="s">
        <v>33</v>
      </c>
      <c r="D1753" s="5">
        <v>36458</v>
      </c>
      <c r="E1753">
        <v>1055</v>
      </c>
      <c r="F1753" s="5">
        <v>44468</v>
      </c>
      <c r="G1753" s="2">
        <v>73</v>
      </c>
      <c r="H1753" s="2" t="str">
        <f t="shared" si="172"/>
        <v>Surendar SELVAMANI400mh</v>
      </c>
      <c r="I1753" s="2">
        <f t="shared" si="173"/>
        <v>1055</v>
      </c>
      <c r="J1753" s="136" cm="1">
        <f t="array" ref="J1753">MAX(IF($H$3:$H$4000=$H1753,$I$3:$I$4000))</f>
        <v>1055</v>
      </c>
      <c r="K1753" s="2" t="str">
        <v>JAM</v>
      </c>
      <c r="L1753" t="str">
        <v>Shamer BLAKE</v>
      </c>
      <c r="M1753" s="94" t="str">
        <v>400mh</v>
      </c>
      <c r="N1753" s="94">
        <v>38396</v>
      </c>
      <c r="O1753" s="94" t="str">
        <f t="shared" si="174"/>
        <v>Shamer BLAKE400mh</v>
      </c>
      <c r="P1753" s="2">
        <f t="shared" si="175"/>
        <v>987</v>
      </c>
      <c r="Q1753" s="79">
        <f t="shared" si="176"/>
        <v>127</v>
      </c>
      <c r="R1753" s="79" t="str">
        <f t="shared" si="177"/>
        <v/>
      </c>
    </row>
    <row r="1754" spans="1:18" x14ac:dyDescent="0.2">
      <c r="A1754" t="s">
        <v>1159</v>
      </c>
      <c r="B1754" t="s">
        <v>3882</v>
      </c>
      <c r="C1754" s="5" t="s">
        <v>33</v>
      </c>
      <c r="D1754" s="5">
        <v>37127</v>
      </c>
      <c r="E1754">
        <v>1039</v>
      </c>
      <c r="F1754" s="5">
        <v>44468</v>
      </c>
      <c r="G1754" s="2">
        <v>87</v>
      </c>
      <c r="H1754" s="2" t="str">
        <f t="shared" si="172"/>
        <v>Mori RUCHIT400mh</v>
      </c>
      <c r="I1754" s="2">
        <f t="shared" si="173"/>
        <v>1039</v>
      </c>
      <c r="J1754" s="136" cm="1">
        <f t="array" ref="J1754">MAX(IF($H$3:$H$4000=$H1754,$I$3:$I$4000))</f>
        <v>1039</v>
      </c>
      <c r="K1754" s="2" t="str">
        <v>JAM</v>
      </c>
      <c r="L1754" t="str">
        <v>Jaydon HIBBERT</v>
      </c>
      <c r="M1754" s="94" t="str">
        <v>triple-jump</v>
      </c>
      <c r="N1754" s="94">
        <v>38369</v>
      </c>
      <c r="O1754" s="94" t="str">
        <f t="shared" si="174"/>
        <v>Jaydon HIBBERTtriple-jump</v>
      </c>
      <c r="P1754" s="2">
        <f t="shared" si="175"/>
        <v>1118</v>
      </c>
      <c r="Q1754" s="79">
        <f t="shared" si="176"/>
        <v>13</v>
      </c>
      <c r="R1754" s="79" t="str">
        <f t="shared" si="177"/>
        <v/>
      </c>
    </row>
    <row r="1755" spans="1:18" x14ac:dyDescent="0.2">
      <c r="A1755" t="s">
        <v>1159</v>
      </c>
      <c r="B1755" t="s">
        <v>3923</v>
      </c>
      <c r="C1755" s="5" t="s">
        <v>37</v>
      </c>
      <c r="D1755" s="5">
        <v>36291</v>
      </c>
      <c r="E1755">
        <v>1092</v>
      </c>
      <c r="F1755" s="5">
        <v>44468</v>
      </c>
      <c r="G1755" s="2">
        <v>51</v>
      </c>
      <c r="H1755" s="2" t="str">
        <f t="shared" si="172"/>
        <v>Nirmal SABUlong-jump</v>
      </c>
      <c r="I1755" s="2">
        <f t="shared" si="173"/>
        <v>1092</v>
      </c>
      <c r="J1755" s="136" cm="1">
        <f t="array" ref="J1755">MAX(IF($H$3:$H$4000=$H1755,$I$3:$I$4000))</f>
        <v>1092</v>
      </c>
      <c r="K1755" s="2" t="str">
        <v>JAM</v>
      </c>
      <c r="L1755" t="str">
        <v>Royan WALTERS</v>
      </c>
      <c r="M1755" s="94" t="str">
        <v>triple-jump</v>
      </c>
      <c r="N1755" s="94">
        <v>38079</v>
      </c>
      <c r="O1755" s="94" t="str">
        <f t="shared" si="174"/>
        <v>Royan WALTERStriple-jump</v>
      </c>
      <c r="P1755" s="2">
        <f t="shared" si="175"/>
        <v>976</v>
      </c>
      <c r="Q1755" s="79">
        <f t="shared" si="176"/>
        <v>116</v>
      </c>
      <c r="R1755" s="79" t="str">
        <f t="shared" si="177"/>
        <v/>
      </c>
    </row>
    <row r="1756" spans="1:18" x14ac:dyDescent="0.2">
      <c r="A1756" t="s">
        <v>1159</v>
      </c>
      <c r="B1756" t="s">
        <v>3946</v>
      </c>
      <c r="C1756" s="5" t="s">
        <v>37</v>
      </c>
      <c r="D1756" s="5">
        <v>37273</v>
      </c>
      <c r="E1756">
        <v>1049</v>
      </c>
      <c r="F1756" s="5">
        <v>44468</v>
      </c>
      <c r="G1756" s="2">
        <v>87</v>
      </c>
      <c r="H1756" s="2" t="str">
        <f t="shared" si="172"/>
        <v>P.Asadullah MUJAHITHlong-jump</v>
      </c>
      <c r="I1756" s="2">
        <f t="shared" si="173"/>
        <v>1049</v>
      </c>
      <c r="J1756" s="136" cm="1">
        <f t="array" ref="J1756">MAX(IF($H$3:$H$4000=$H1756,$I$3:$I$4000))</f>
        <v>1049</v>
      </c>
      <c r="K1756" s="2" t="str">
        <v>JAM</v>
      </c>
      <c r="L1756" t="str">
        <v>Michael CURRIAH</v>
      </c>
      <c r="M1756" s="94" t="str">
        <v>triple-jump</v>
      </c>
      <c r="N1756" s="94">
        <v>38231</v>
      </c>
      <c r="O1756" s="94" t="str">
        <f t="shared" si="174"/>
        <v>Michael CURRIAHtriple-jump</v>
      </c>
      <c r="P1756" s="2">
        <f t="shared" si="175"/>
        <v>937</v>
      </c>
      <c r="Q1756" s="79">
        <f t="shared" si="176"/>
        <v>130</v>
      </c>
      <c r="R1756" s="79" t="str">
        <f t="shared" si="177"/>
        <v/>
      </c>
    </row>
    <row r="1757" spans="1:18" x14ac:dyDescent="0.2">
      <c r="A1757" t="s">
        <v>1159</v>
      </c>
      <c r="B1757" t="s">
        <v>3951</v>
      </c>
      <c r="C1757" s="5" t="s">
        <v>37</v>
      </c>
      <c r="D1757" s="5">
        <v>37208</v>
      </c>
      <c r="E1757">
        <v>1042</v>
      </c>
      <c r="F1757" s="5">
        <v>44468</v>
      </c>
      <c r="G1757" s="2">
        <v>93</v>
      </c>
      <c r="H1757" s="2" t="str">
        <f t="shared" si="172"/>
        <v>Bhupender SINGHlong-jump</v>
      </c>
      <c r="I1757" s="2">
        <f t="shared" si="173"/>
        <v>1042</v>
      </c>
      <c r="J1757" s="136" cm="1">
        <f t="array" ref="J1757">MAX(IF($H$3:$H$4000=$H1757,$I$3:$I$4000))</f>
        <v>1042</v>
      </c>
      <c r="K1757" s="2" t="str">
        <v>JAM</v>
      </c>
      <c r="L1757" t="str">
        <v>Zachary GORDON</v>
      </c>
      <c r="M1757" s="94" t="str">
        <v>triple-jump</v>
      </c>
      <c r="N1757" s="94">
        <v>44671</v>
      </c>
      <c r="O1757" s="94" t="str">
        <f t="shared" si="174"/>
        <v>Zachary GORDONtriple-jump</v>
      </c>
      <c r="P1757" s="2">
        <f t="shared" si="175"/>
        <v>881</v>
      </c>
      <c r="Q1757" s="79">
        <f t="shared" si="176"/>
        <v>161</v>
      </c>
      <c r="R1757" s="79" t="str">
        <f t="shared" si="177"/>
        <v/>
      </c>
    </row>
    <row r="1758" spans="1:18" x14ac:dyDescent="0.2">
      <c r="A1758" t="s">
        <v>1159</v>
      </c>
      <c r="B1758" t="s">
        <v>5245</v>
      </c>
      <c r="C1758" s="5" t="s">
        <v>38</v>
      </c>
      <c r="D1758" s="5">
        <v>36556</v>
      </c>
      <c r="E1758">
        <v>1080</v>
      </c>
      <c r="F1758" s="5">
        <v>44468</v>
      </c>
      <c r="G1758" s="2">
        <v>26</v>
      </c>
      <c r="H1758" s="2" t="str">
        <f t="shared" si="172"/>
        <v>Gailey Venister DEVASAHAYAMtriple-jump</v>
      </c>
      <c r="I1758" s="2">
        <f t="shared" si="173"/>
        <v>1080</v>
      </c>
      <c r="J1758" s="136" cm="1">
        <f t="array" ref="J1758">MAX(IF($H$3:$H$4000=$H1758,$I$3:$I$4000))</f>
        <v>1080</v>
      </c>
      <c r="K1758" s="2" t="str">
        <v>JAM</v>
      </c>
      <c r="L1758" t="str">
        <v>Bryan LEVELL</v>
      </c>
      <c r="M1758" s="94" t="str">
        <v>100m</v>
      </c>
      <c r="N1758" s="94">
        <v>37978</v>
      </c>
      <c r="O1758" s="94" t="str">
        <f t="shared" si="174"/>
        <v>Bryan LEVELL100m</v>
      </c>
      <c r="P1758" s="2">
        <f t="shared" si="175"/>
        <v>1135</v>
      </c>
      <c r="Q1758" s="79">
        <f t="shared" si="176"/>
        <v>70</v>
      </c>
      <c r="R1758" s="79" t="str">
        <f t="shared" si="177"/>
        <v/>
      </c>
    </row>
    <row r="1759" spans="1:18" x14ac:dyDescent="0.2">
      <c r="A1759" t="s">
        <v>1159</v>
      </c>
      <c r="B1759" t="s">
        <v>3975</v>
      </c>
      <c r="C1759" s="5" t="s">
        <v>38</v>
      </c>
      <c r="D1759" s="5">
        <v>36707</v>
      </c>
      <c r="E1759">
        <v>1056</v>
      </c>
      <c r="F1759" s="5">
        <v>44468</v>
      </c>
      <c r="G1759" s="2">
        <v>41</v>
      </c>
      <c r="H1759" s="2" t="str">
        <f t="shared" si="172"/>
        <v>Aravinth EZHILARASANtriple-jump</v>
      </c>
      <c r="I1759" s="2">
        <f t="shared" si="173"/>
        <v>1056</v>
      </c>
      <c r="J1759" s="136" cm="1">
        <f t="array" ref="J1759">MAX(IF($H$3:$H$4000=$H1759,$I$3:$I$4000))</f>
        <v>1056</v>
      </c>
      <c r="K1759" s="2" t="str">
        <v>JAM</v>
      </c>
      <c r="L1759" t="str">
        <v>Delano KENNEDY</v>
      </c>
      <c r="M1759" s="94" t="str">
        <v>400m</v>
      </c>
      <c r="N1759" s="94">
        <v>38020</v>
      </c>
      <c r="O1759" s="94" t="str">
        <f t="shared" si="174"/>
        <v>Delano KENNEDY400m</v>
      </c>
      <c r="P1759" s="2">
        <f t="shared" si="175"/>
        <v>1047</v>
      </c>
      <c r="Q1759" s="79">
        <f t="shared" si="176"/>
        <v>147</v>
      </c>
      <c r="R1759" s="79" t="str">
        <f t="shared" si="177"/>
        <v/>
      </c>
    </row>
    <row r="1760" spans="1:18" x14ac:dyDescent="0.2">
      <c r="A1760" t="s">
        <v>1159</v>
      </c>
      <c r="B1760" t="s">
        <v>3027</v>
      </c>
      <c r="C1760" s="5" t="s">
        <v>35</v>
      </c>
      <c r="D1760" s="5">
        <v>36553</v>
      </c>
      <c r="E1760">
        <v>1011</v>
      </c>
      <c r="F1760" s="5">
        <v>44468</v>
      </c>
      <c r="G1760" s="2">
        <v>73</v>
      </c>
      <c r="H1760" s="2" t="str">
        <f t="shared" si="172"/>
        <v>Kaustabha JAISWALhigh-jump</v>
      </c>
      <c r="I1760" s="2">
        <f t="shared" si="173"/>
        <v>1011</v>
      </c>
      <c r="J1760" s="136" cm="1">
        <f t="array" ref="J1760">MAX(IF($H$3:$H$4000=$H1760,$I$3:$I$4000))</f>
        <v>1011</v>
      </c>
      <c r="K1760" s="2" t="str">
        <v>JAM</v>
      </c>
      <c r="L1760" t="str">
        <v>Romario STEWART</v>
      </c>
      <c r="M1760" s="94" t="str">
        <v>400mh</v>
      </c>
      <c r="N1760" s="94">
        <v>38190</v>
      </c>
      <c r="O1760" s="94" t="str">
        <f t="shared" si="174"/>
        <v>Romario STEWART400mh</v>
      </c>
      <c r="P1760" s="2">
        <f t="shared" si="175"/>
        <v>966</v>
      </c>
      <c r="Q1760" s="79">
        <f t="shared" si="176"/>
        <v>145</v>
      </c>
      <c r="R1760" s="79" t="str">
        <f t="shared" si="177"/>
        <v/>
      </c>
    </row>
    <row r="1761" spans="1:18" x14ac:dyDescent="0.2">
      <c r="A1761" t="s">
        <v>1159</v>
      </c>
      <c r="B1761" t="s">
        <v>4245</v>
      </c>
      <c r="C1761" s="6" t="s">
        <v>42</v>
      </c>
      <c r="D1761" s="5">
        <v>36827</v>
      </c>
      <c r="E1761">
        <v>875</v>
      </c>
      <c r="F1761" s="5">
        <v>44468</v>
      </c>
      <c r="G1761" s="2">
        <v>73</v>
      </c>
      <c r="H1761" s="2" t="str">
        <f t="shared" si="172"/>
        <v>Naveen YADAVhammer-throw</v>
      </c>
      <c r="I1761" s="2">
        <f t="shared" si="173"/>
        <v>875</v>
      </c>
      <c r="J1761" s="136" cm="1">
        <f t="array" ref="J1761">MAX(IF($H$3:$H$4000=$H1761,$I$3:$I$4000))</f>
        <v>875</v>
      </c>
      <c r="K1761" s="2" t="str">
        <v>JAM</v>
      </c>
      <c r="L1761" t="str">
        <v>Chad WILLIAMS</v>
      </c>
      <c r="M1761" s="94" t="str">
        <v>triple-jump</v>
      </c>
      <c r="N1761" s="94">
        <v>36702</v>
      </c>
      <c r="O1761" s="94" t="str">
        <f t="shared" si="174"/>
        <v>Chad WILLIAMStriple-jump</v>
      </c>
      <c r="P1761" s="2">
        <f t="shared" si="175"/>
        <v>974</v>
      </c>
      <c r="Q1761" s="79">
        <f t="shared" si="176"/>
        <v>118</v>
      </c>
      <c r="R1761" s="79" t="str">
        <f t="shared" si="177"/>
        <v/>
      </c>
    </row>
    <row r="1762" spans="1:18" x14ac:dyDescent="0.2">
      <c r="A1762" t="s">
        <v>1159</v>
      </c>
      <c r="B1762" t="s">
        <v>4256</v>
      </c>
      <c r="C1762" s="5" t="s">
        <v>42</v>
      </c>
      <c r="D1762" s="5">
        <v>37208</v>
      </c>
      <c r="E1762">
        <v>854</v>
      </c>
      <c r="F1762" s="5">
        <v>44468</v>
      </c>
      <c r="G1762" s="2">
        <v>89</v>
      </c>
      <c r="H1762" s="2" t="str">
        <f t="shared" si="172"/>
        <v>. MUKULhammer-throw</v>
      </c>
      <c r="I1762" s="2">
        <f t="shared" si="173"/>
        <v>854</v>
      </c>
      <c r="J1762" s="136" cm="1">
        <f t="array" ref="J1762">MAX(IF($H$3:$H$4000=$H1762,$I$3:$I$4000))</f>
        <v>854</v>
      </c>
      <c r="K1762" s="2" t="str">
        <v>JAM</v>
      </c>
      <c r="L1762" t="str">
        <v>Brandon POTTINGER</v>
      </c>
      <c r="M1762" s="94" t="str">
        <v>high-jump</v>
      </c>
      <c r="N1762" s="94">
        <v>38146</v>
      </c>
      <c r="O1762" s="94" t="str">
        <f t="shared" si="174"/>
        <v>Brandon POTTINGERhigh-jump</v>
      </c>
      <c r="P1762" s="2">
        <f t="shared" si="175"/>
        <v>1002</v>
      </c>
      <c r="Q1762" s="79">
        <f t="shared" si="176"/>
        <v>87</v>
      </c>
      <c r="R1762" s="79" t="str">
        <f t="shared" si="177"/>
        <v/>
      </c>
    </row>
    <row r="1763" spans="1:18" x14ac:dyDescent="0.2">
      <c r="A1763" t="s">
        <v>1159</v>
      </c>
      <c r="B1763" t="s">
        <v>2832</v>
      </c>
      <c r="C1763" s="6" t="s">
        <v>42</v>
      </c>
      <c r="D1763" s="5">
        <v>36351</v>
      </c>
      <c r="E1763">
        <v>853</v>
      </c>
      <c r="F1763" s="5">
        <v>44468</v>
      </c>
      <c r="G1763" s="2">
        <v>92</v>
      </c>
      <c r="H1763" s="2" t="str">
        <f t="shared" si="172"/>
        <v>Ajay KUMARhammer-throw</v>
      </c>
      <c r="I1763" s="2">
        <f t="shared" si="173"/>
        <v>853</v>
      </c>
      <c r="J1763" s="136" cm="1">
        <f t="array" ref="J1763">MAX(IF($H$3:$H$4000=$H1763,$I$3:$I$4000))</f>
        <v>926</v>
      </c>
      <c r="K1763" s="2" t="str">
        <v>JAM</v>
      </c>
      <c r="L1763" t="str">
        <v>Akeel HANCHARD</v>
      </c>
      <c r="M1763" s="94" t="str">
        <v>javelin-throw</v>
      </c>
      <c r="N1763" s="94">
        <v>37142</v>
      </c>
      <c r="O1763" s="94" t="str">
        <f t="shared" si="174"/>
        <v>Akeel HANCHARDjavelin-throw</v>
      </c>
      <c r="P1763" s="2">
        <f t="shared" si="175"/>
        <v>886</v>
      </c>
      <c r="Q1763" s="79">
        <f t="shared" si="176"/>
        <v>128</v>
      </c>
      <c r="R1763" s="79" t="str">
        <f t="shared" si="177"/>
        <v/>
      </c>
    </row>
    <row r="1764" spans="1:18" x14ac:dyDescent="0.2">
      <c r="A1764" t="s">
        <v>1159</v>
      </c>
      <c r="B1764" t="s">
        <v>2941</v>
      </c>
      <c r="C1764" s="6" t="s">
        <v>31</v>
      </c>
      <c r="D1764" s="5">
        <v>37131</v>
      </c>
      <c r="E1764">
        <v>1021</v>
      </c>
      <c r="F1764" s="5">
        <v>44467</v>
      </c>
      <c r="G1764" s="2">
        <v>80</v>
      </c>
      <c r="H1764" s="2" t="str">
        <f t="shared" si="172"/>
        <v>Yashwanth KUMAR110mh</v>
      </c>
      <c r="I1764" s="2">
        <f t="shared" si="173"/>
        <v>1021</v>
      </c>
      <c r="J1764" s="136" cm="1">
        <f t="array" ref="J1764">MAX(IF($H$3:$H$4000=$H1764,$I$3:$I$4000))</f>
        <v>1021</v>
      </c>
      <c r="K1764" s="2" t="str">
        <v>JAM</v>
      </c>
      <c r="L1764" t="str">
        <v>Deandre DALEY</v>
      </c>
      <c r="M1764" s="94" t="str">
        <v>100m</v>
      </c>
      <c r="N1764" s="94">
        <v>38391</v>
      </c>
      <c r="O1764" s="94" t="str">
        <f t="shared" si="174"/>
        <v>Deandre DALEY100m</v>
      </c>
      <c r="P1764" s="2">
        <f t="shared" si="175"/>
        <v>1105</v>
      </c>
      <c r="Q1764" s="79">
        <f t="shared" si="176"/>
        <v>110</v>
      </c>
      <c r="R1764" s="79" t="str">
        <f t="shared" si="177"/>
        <v/>
      </c>
    </row>
    <row r="1765" spans="1:18" x14ac:dyDescent="0.2">
      <c r="A1765" t="s">
        <v>1159</v>
      </c>
      <c r="B1765" t="s">
        <v>3102</v>
      </c>
      <c r="C1765" s="5" t="s">
        <v>40</v>
      </c>
      <c r="D1765" s="5">
        <v>36751</v>
      </c>
      <c r="E1765">
        <v>937</v>
      </c>
      <c r="F1765" s="5">
        <v>44467</v>
      </c>
      <c r="G1765" s="2">
        <v>68</v>
      </c>
      <c r="H1765" s="2" t="str">
        <f t="shared" si="172"/>
        <v>Basukesh POONIAdiscus-throw</v>
      </c>
      <c r="I1765" s="2">
        <f t="shared" si="173"/>
        <v>937</v>
      </c>
      <c r="J1765" s="136" cm="1">
        <f t="array" ref="J1765">MAX(IF($H$3:$H$4000=$H1765,$I$3:$I$4000))</f>
        <v>937</v>
      </c>
      <c r="K1765" s="2" t="str">
        <v>JAM</v>
      </c>
      <c r="L1765" t="str">
        <v>Sandrey DAVISON</v>
      </c>
      <c r="M1765" s="94" t="str">
        <v>100m</v>
      </c>
      <c r="N1765" s="94">
        <v>37646</v>
      </c>
      <c r="O1765" s="94" t="str">
        <f t="shared" si="174"/>
        <v>Sandrey DAVISON100m</v>
      </c>
      <c r="P1765" s="2">
        <f t="shared" si="175"/>
        <v>1099</v>
      </c>
      <c r="Q1765" s="79">
        <f t="shared" si="176"/>
        <v>121</v>
      </c>
      <c r="R1765" s="79" t="str">
        <f t="shared" si="177"/>
        <v/>
      </c>
    </row>
    <row r="1766" spans="1:18" x14ac:dyDescent="0.2">
      <c r="A1766" t="s">
        <v>1159</v>
      </c>
      <c r="B1766" t="s">
        <v>4166</v>
      </c>
      <c r="C1766" s="5" t="s">
        <v>39</v>
      </c>
      <c r="D1766" s="5">
        <v>36410</v>
      </c>
      <c r="E1766">
        <v>954</v>
      </c>
      <c r="F1766" s="5">
        <v>44467</v>
      </c>
      <c r="G1766" s="2">
        <v>55</v>
      </c>
      <c r="H1766" s="2" t="str">
        <f t="shared" si="172"/>
        <v>Ashish KUMARshot-put</v>
      </c>
      <c r="I1766" s="2">
        <f t="shared" si="173"/>
        <v>954</v>
      </c>
      <c r="J1766" s="136" cm="1">
        <f t="array" ref="J1766">MAX(IF($H$3:$H$4000=$H1766,$I$3:$I$4000))</f>
        <v>954</v>
      </c>
      <c r="K1766" s="2" t="str">
        <v>JAM</v>
      </c>
      <c r="L1766" t="str">
        <v>Jeevan NEWBY</v>
      </c>
      <c r="M1766" s="94" t="str">
        <v>100m</v>
      </c>
      <c r="N1766" s="94">
        <v>44671</v>
      </c>
      <c r="O1766" s="94" t="str">
        <f t="shared" si="174"/>
        <v>Jeevan NEWBY100m</v>
      </c>
      <c r="P1766" s="2">
        <f t="shared" si="175"/>
        <v>1069</v>
      </c>
      <c r="Q1766" s="79">
        <f t="shared" si="176"/>
        <v>147</v>
      </c>
      <c r="R1766" s="79" t="str">
        <f t="shared" si="177"/>
        <v/>
      </c>
    </row>
    <row r="1767" spans="1:18" x14ac:dyDescent="0.2">
      <c r="A1767" t="s">
        <v>1159</v>
      </c>
      <c r="B1767" t="s">
        <v>3131</v>
      </c>
      <c r="C1767" s="5" t="s">
        <v>39</v>
      </c>
      <c r="D1767" s="5">
        <v>37200</v>
      </c>
      <c r="E1767">
        <v>948</v>
      </c>
      <c r="F1767" s="5">
        <v>44467</v>
      </c>
      <c r="G1767" s="2">
        <v>64</v>
      </c>
      <c r="H1767" s="2" t="str">
        <f t="shared" si="172"/>
        <v>. ANIKETshot-put</v>
      </c>
      <c r="I1767" s="2">
        <f t="shared" si="173"/>
        <v>948</v>
      </c>
      <c r="J1767" s="136" cm="1">
        <f t="array" ref="J1767">MAX(IF($H$3:$H$4000=$H1767,$I$3:$I$4000))</f>
        <v>980</v>
      </c>
      <c r="K1767" s="2" t="str">
        <v>JAM</v>
      </c>
      <c r="L1767" t="str">
        <v>Shaemar UTER</v>
      </c>
      <c r="M1767" s="94" t="str">
        <v>400m</v>
      </c>
      <c r="N1767" s="94">
        <v>37661</v>
      </c>
      <c r="O1767" s="94" t="str">
        <f t="shared" si="174"/>
        <v>Shaemar UTER400m</v>
      </c>
      <c r="P1767" s="2">
        <f t="shared" si="175"/>
        <v>1046</v>
      </c>
      <c r="Q1767" s="79">
        <f t="shared" si="176"/>
        <v>151</v>
      </c>
      <c r="R1767" s="79" t="str">
        <f t="shared" si="177"/>
        <v/>
      </c>
    </row>
    <row r="1768" spans="1:18" x14ac:dyDescent="0.2">
      <c r="A1768" t="s">
        <v>1159</v>
      </c>
      <c r="B1768" t="s">
        <v>3147</v>
      </c>
      <c r="C1768" t="s">
        <v>39</v>
      </c>
      <c r="D1768" s="5">
        <v>37135</v>
      </c>
      <c r="E1768">
        <v>944</v>
      </c>
      <c r="F1768" s="5">
        <v>44467</v>
      </c>
      <c r="G1768" s="2">
        <v>69</v>
      </c>
      <c r="H1768" s="2" t="str">
        <f t="shared" si="172"/>
        <v>Akash GREHWALshot-put</v>
      </c>
      <c r="I1768" s="2">
        <f t="shared" si="173"/>
        <v>944</v>
      </c>
      <c r="J1768" s="136" cm="1">
        <f t="array" ref="J1768">MAX(IF($H$3:$H$4000=$H1768,$I$3:$I$4000))</f>
        <v>944</v>
      </c>
      <c r="K1768" s="2" t="str">
        <v>JAM</v>
      </c>
      <c r="L1768" t="str">
        <v>Balvin ISRAEL</v>
      </c>
      <c r="M1768" s="94" t="str">
        <v>long-jump</v>
      </c>
      <c r="N1768" s="94">
        <v>38614</v>
      </c>
      <c r="O1768" s="94" t="str">
        <f t="shared" si="174"/>
        <v>Balvin ISRAELlong-jump</v>
      </c>
      <c r="P1768" s="2">
        <f t="shared" si="175"/>
        <v>969</v>
      </c>
      <c r="Q1768" s="79">
        <f t="shared" si="176"/>
        <v>149</v>
      </c>
      <c r="R1768" s="79" t="str">
        <f t="shared" si="177"/>
        <v/>
      </c>
    </row>
    <row r="1769" spans="1:18" x14ac:dyDescent="0.2">
      <c r="A1769" t="s">
        <v>1159</v>
      </c>
      <c r="B1769" t="s">
        <v>3136</v>
      </c>
      <c r="C1769" s="5" t="s">
        <v>39</v>
      </c>
      <c r="D1769" s="5">
        <v>37397</v>
      </c>
      <c r="E1769">
        <v>906</v>
      </c>
      <c r="F1769" s="5">
        <v>44467</v>
      </c>
      <c r="G1769" s="2">
        <v>98</v>
      </c>
      <c r="H1769" s="2" t="str">
        <f t="shared" si="172"/>
        <v>Adhish GHILDYALshot-put</v>
      </c>
      <c r="I1769" s="2">
        <f t="shared" si="173"/>
        <v>906</v>
      </c>
      <c r="J1769" s="136" cm="1">
        <f t="array" ref="J1769">MAX(IF($H$3:$H$4000=$H1769,$I$3:$I$4000))</f>
        <v>930</v>
      </c>
      <c r="K1769" s="2" t="str">
        <v>JAM</v>
      </c>
      <c r="L1769" t="str">
        <v>Bouwahghi NKRUMIE</v>
      </c>
      <c r="M1769" s="94" t="str">
        <v>100m</v>
      </c>
      <c r="N1769" s="94">
        <v>38033</v>
      </c>
      <c r="O1769" s="94" t="str">
        <f t="shared" si="174"/>
        <v>Bouwahghi NKRUMIE100m</v>
      </c>
      <c r="P1769" s="2">
        <f t="shared" si="175"/>
        <v>1073</v>
      </c>
      <c r="Q1769" s="79">
        <f t="shared" si="176"/>
        <v>145</v>
      </c>
      <c r="R1769" s="79" t="str">
        <f t="shared" si="177"/>
        <v/>
      </c>
    </row>
    <row r="1770" spans="1:18" x14ac:dyDescent="0.2">
      <c r="A1770" t="s">
        <v>1159</v>
      </c>
      <c r="B1770" t="s">
        <v>4287</v>
      </c>
      <c r="C1770" t="s">
        <v>41</v>
      </c>
      <c r="D1770" s="5">
        <v>32724</v>
      </c>
      <c r="E1770">
        <v>1014</v>
      </c>
      <c r="F1770" s="5">
        <v>44467</v>
      </c>
      <c r="G1770" s="2">
        <v>42</v>
      </c>
      <c r="H1770" s="2" t="str">
        <f t="shared" si="172"/>
        <v>Vipin KASANAjavelin-throw</v>
      </c>
      <c r="I1770" s="2">
        <f t="shared" si="173"/>
        <v>1014</v>
      </c>
      <c r="J1770" s="136" cm="1">
        <f t="array" ref="J1770">MAX(IF($H$3:$H$4000=$H1770,$I$3:$I$4000))</f>
        <v>1014</v>
      </c>
      <c r="K1770" s="2" t="str">
        <v>JAM</v>
      </c>
      <c r="L1770" t="str">
        <v>Ricquan GRAHAM</v>
      </c>
      <c r="M1770" s="94" t="str">
        <v>200m</v>
      </c>
      <c r="N1770" s="94">
        <v>37613</v>
      </c>
      <c r="O1770" s="94" t="str">
        <f t="shared" si="174"/>
        <v>Ricquan GRAHAM200m</v>
      </c>
      <c r="P1770" s="2">
        <f t="shared" si="175"/>
        <v>1063</v>
      </c>
      <c r="Q1770" s="79">
        <f t="shared" si="176"/>
        <v>133</v>
      </c>
      <c r="R1770" s="79" t="str">
        <f t="shared" si="177"/>
        <v/>
      </c>
    </row>
    <row r="1771" spans="1:18" x14ac:dyDescent="0.2">
      <c r="A1771" t="s">
        <v>1159</v>
      </c>
      <c r="B1771" t="s">
        <v>3195</v>
      </c>
      <c r="C1771" s="5" t="s">
        <v>41</v>
      </c>
      <c r="D1771" s="5">
        <v>36272</v>
      </c>
      <c r="E1771">
        <v>976</v>
      </c>
      <c r="F1771" s="5">
        <v>44467</v>
      </c>
      <c r="G1771" s="2">
        <v>67</v>
      </c>
      <c r="H1771" s="2" t="str">
        <f t="shared" si="172"/>
        <v>Anmol RANAjavelin-throw</v>
      </c>
      <c r="I1771" s="2">
        <f t="shared" si="173"/>
        <v>976</v>
      </c>
      <c r="J1771" s="136" cm="1">
        <f t="array" ref="J1771">MAX(IF($H$3:$H$4000=$H1771,$I$3:$I$4000))</f>
        <v>976</v>
      </c>
      <c r="K1771" s="2" t="str">
        <v>JAM</v>
      </c>
      <c r="L1771" t="str">
        <v>Malique SAVERY</v>
      </c>
      <c r="M1771" s="94" t="str">
        <v>400m</v>
      </c>
      <c r="N1771" s="94">
        <v>37020</v>
      </c>
      <c r="O1771" s="94" t="str">
        <f t="shared" si="174"/>
        <v>Malique SAVERY400m</v>
      </c>
      <c r="P1771" s="2">
        <f t="shared" si="175"/>
        <v>1053</v>
      </c>
      <c r="Q1771" s="79">
        <f t="shared" si="176"/>
        <v>140</v>
      </c>
      <c r="R1771" s="79" t="str">
        <f t="shared" si="177"/>
        <v/>
      </c>
    </row>
    <row r="1772" spans="1:18" x14ac:dyDescent="0.2">
      <c r="A1772" t="s">
        <v>1159</v>
      </c>
      <c r="B1772" t="s">
        <v>3815</v>
      </c>
      <c r="C1772" s="6" t="s">
        <v>31</v>
      </c>
      <c r="D1772" s="5">
        <v>36243</v>
      </c>
      <c r="E1772">
        <v>990</v>
      </c>
      <c r="F1772" s="5">
        <v>44466</v>
      </c>
      <c r="G1772" s="2">
        <v>98</v>
      </c>
      <c r="H1772" s="2" t="str">
        <f t="shared" si="172"/>
        <v>Kunal CHAUDHARY110mh</v>
      </c>
      <c r="I1772" s="2">
        <f t="shared" si="173"/>
        <v>990</v>
      </c>
      <c r="J1772" s="136" cm="1">
        <f t="array" ref="J1772">MAX(IF($H$3:$H$4000=$H1772,$I$3:$I$4000))</f>
        <v>990</v>
      </c>
      <c r="K1772" s="2" t="str">
        <v>JAM</v>
      </c>
      <c r="L1772" t="str">
        <v>Deandre WATKIN</v>
      </c>
      <c r="M1772" s="94" t="str">
        <v>400m</v>
      </c>
      <c r="N1772" s="94">
        <v>37538</v>
      </c>
      <c r="O1772" s="94" t="str">
        <f t="shared" si="174"/>
        <v>Deandre WATKIN400m</v>
      </c>
      <c r="P1772" s="2">
        <f t="shared" si="175"/>
        <v>1038</v>
      </c>
      <c r="Q1772" s="79">
        <f t="shared" si="176"/>
        <v>159</v>
      </c>
      <c r="R1772" s="79" t="str">
        <f t="shared" si="177"/>
        <v/>
      </c>
    </row>
    <row r="1773" spans="1:18" x14ac:dyDescent="0.2">
      <c r="A1773" t="s">
        <v>1159</v>
      </c>
      <c r="B1773" t="s">
        <v>4826</v>
      </c>
      <c r="C1773" s="5" t="s">
        <v>36</v>
      </c>
      <c r="D1773" s="5">
        <v>36765</v>
      </c>
      <c r="E1773">
        <v>953</v>
      </c>
      <c r="F1773" s="5">
        <v>44466</v>
      </c>
      <c r="G1773" s="2">
        <v>59</v>
      </c>
      <c r="H1773" s="2" t="str">
        <f t="shared" si="172"/>
        <v>A.K: SIDHARTHpole-vault</v>
      </c>
      <c r="I1773" s="2">
        <f t="shared" si="173"/>
        <v>953</v>
      </c>
      <c r="J1773" s="136" cm="1">
        <f t="array" ref="J1773">MAX(IF($H$3:$H$4000=$H1773,$I$3:$I$4000))</f>
        <v>972</v>
      </c>
      <c r="K1773" s="2" t="str">
        <v>JAM</v>
      </c>
      <c r="L1773" t="str">
        <v>Rajaun RICKETTS</v>
      </c>
      <c r="M1773" s="94" t="str">
        <v>triple-jump</v>
      </c>
      <c r="N1773" s="94">
        <v>37853</v>
      </c>
      <c r="O1773" s="94" t="str">
        <f t="shared" si="174"/>
        <v>Rajaun RICKETTStriple-jump</v>
      </c>
      <c r="P1773" s="2">
        <f t="shared" si="175"/>
        <v>965</v>
      </c>
      <c r="Q1773" s="79">
        <f t="shared" si="176"/>
        <v>122</v>
      </c>
      <c r="R1773" s="79" t="str">
        <f t="shared" si="177"/>
        <v/>
      </c>
    </row>
    <row r="1774" spans="1:18" x14ac:dyDescent="0.2">
      <c r="A1774" t="s">
        <v>1159</v>
      </c>
      <c r="B1774" t="s">
        <v>4049</v>
      </c>
      <c r="C1774" s="5" t="s">
        <v>36</v>
      </c>
      <c r="D1774" s="5">
        <v>37460</v>
      </c>
      <c r="E1774">
        <v>953</v>
      </c>
      <c r="F1774" s="5">
        <v>44466</v>
      </c>
      <c r="G1774" s="2">
        <v>59</v>
      </c>
      <c r="H1774" s="2" t="str">
        <f t="shared" si="172"/>
        <v>. AMITpole-vault</v>
      </c>
      <c r="I1774" s="2">
        <f t="shared" si="173"/>
        <v>953</v>
      </c>
      <c r="J1774" s="136" cm="1">
        <f t="array" ref="J1774">MAX(IF($H$3:$H$4000=$H1774,$I$3:$I$4000))</f>
        <v>953</v>
      </c>
      <c r="K1774" s="2" t="str">
        <v>JAM</v>
      </c>
      <c r="L1774" t="str">
        <v>Aaron MCKENZIE</v>
      </c>
      <c r="M1774" s="94" t="str">
        <v>high-jump</v>
      </c>
      <c r="N1774" s="94">
        <v>38816</v>
      </c>
      <c r="O1774" s="94" t="str">
        <f t="shared" si="174"/>
        <v>Aaron MCKENZIEhigh-jump</v>
      </c>
      <c r="P1774" s="2">
        <f t="shared" si="175"/>
        <v>1028</v>
      </c>
      <c r="Q1774" s="79">
        <f t="shared" si="176"/>
        <v>63</v>
      </c>
      <c r="R1774" s="79" t="str">
        <f t="shared" si="177"/>
        <v/>
      </c>
    </row>
    <row r="1775" spans="1:18" x14ac:dyDescent="0.2">
      <c r="A1775" t="s">
        <v>1159</v>
      </c>
      <c r="B1775" t="s">
        <v>3080</v>
      </c>
      <c r="C1775" s="5" t="s">
        <v>36</v>
      </c>
      <c r="D1775" s="5">
        <v>36952</v>
      </c>
      <c r="E1775">
        <v>940</v>
      </c>
      <c r="F1775" s="5">
        <v>44466</v>
      </c>
      <c r="G1775" s="2">
        <v>62</v>
      </c>
      <c r="H1775" s="2" t="str">
        <f t="shared" si="172"/>
        <v>A. Gnana SONEpole-vault</v>
      </c>
      <c r="I1775" s="2">
        <f t="shared" si="173"/>
        <v>940</v>
      </c>
      <c r="J1775" s="136" cm="1">
        <f t="array" ref="J1775">MAX(IF($H$3:$H$4000=$H1775,$I$3:$I$4000))</f>
        <v>967</v>
      </c>
      <c r="K1775" s="2" t="str">
        <v>JAM</v>
      </c>
      <c r="L1775" t="str">
        <v>Verrol SAM</v>
      </c>
      <c r="M1775" s="94" t="str">
        <v>high-jump</v>
      </c>
      <c r="N1775" s="94">
        <v>37771</v>
      </c>
      <c r="O1775" s="94" t="str">
        <f t="shared" si="174"/>
        <v>Verrol SAMhigh-jump</v>
      </c>
      <c r="P1775" s="2">
        <f t="shared" si="175"/>
        <v>958</v>
      </c>
      <c r="Q1775" s="79">
        <f t="shared" si="176"/>
        <v>116</v>
      </c>
      <c r="R1775" s="79" t="str">
        <f t="shared" si="177"/>
        <v/>
      </c>
    </row>
    <row r="1776" spans="1:18" x14ac:dyDescent="0.2">
      <c r="A1776" t="s">
        <v>1159</v>
      </c>
      <c r="B1776" t="s">
        <v>3367</v>
      </c>
      <c r="C1776" s="5" t="s">
        <v>25</v>
      </c>
      <c r="D1776" s="5">
        <v>35910</v>
      </c>
      <c r="E1776">
        <v>1105</v>
      </c>
      <c r="F1776" s="5">
        <v>44458</v>
      </c>
      <c r="G1776" s="2">
        <v>73</v>
      </c>
      <c r="H1776" s="2" t="str">
        <f t="shared" si="172"/>
        <v>Amlan BORGOHAIN200m</v>
      </c>
      <c r="I1776" s="2">
        <f t="shared" si="173"/>
        <v>1105</v>
      </c>
      <c r="J1776" s="136" cm="1">
        <f t="array" ref="J1776">MAX(IF($H$3:$H$4000=$H1776,$I$3:$I$4000))</f>
        <v>1105</v>
      </c>
      <c r="K1776" s="2" t="str">
        <v>JAM</v>
      </c>
      <c r="L1776" t="str">
        <v>Javon OSBOURNE</v>
      </c>
      <c r="M1776" s="94" t="str">
        <v>discus-throw</v>
      </c>
      <c r="N1776" s="94">
        <v>37390</v>
      </c>
      <c r="O1776" s="94" t="str">
        <f t="shared" si="174"/>
        <v>Javon OSBOURNEdiscus-throw</v>
      </c>
      <c r="P1776" s="2">
        <f t="shared" si="175"/>
        <v>966</v>
      </c>
      <c r="Q1776" s="79">
        <f t="shared" si="176"/>
        <v>60</v>
      </c>
      <c r="R1776" s="79" t="str">
        <f t="shared" si="177"/>
        <v/>
      </c>
    </row>
    <row r="1777" spans="1:18" x14ac:dyDescent="0.2">
      <c r="A1777" t="s">
        <v>1159</v>
      </c>
      <c r="B1777" t="s">
        <v>3956</v>
      </c>
      <c r="C1777" s="6" t="s">
        <v>38</v>
      </c>
      <c r="D1777" s="5">
        <v>37047</v>
      </c>
      <c r="E1777">
        <v>1153</v>
      </c>
      <c r="F1777" s="5">
        <v>44458</v>
      </c>
      <c r="G1777" s="2">
        <v>4</v>
      </c>
      <c r="H1777" s="2" t="str">
        <f t="shared" si="172"/>
        <v>Praveen CHITHRAVELtriple-jump</v>
      </c>
      <c r="I1777" s="2">
        <f t="shared" si="173"/>
        <v>1153</v>
      </c>
      <c r="J1777" s="136" cm="1">
        <f t="array" ref="J1777">MAX(IF($H$3:$H$4000=$H1777,$I$3:$I$4000))</f>
        <v>1153</v>
      </c>
      <c r="K1777" s="2" t="str">
        <v>JAM</v>
      </c>
      <c r="L1777" t="str">
        <v>Adrian RILEY</v>
      </c>
      <c r="M1777" s="94" t="str">
        <v>long-jump</v>
      </c>
      <c r="N1777" s="94">
        <v>34356</v>
      </c>
      <c r="O1777" s="94" t="str">
        <f t="shared" si="174"/>
        <v>Adrian RILEYlong-jump</v>
      </c>
      <c r="P1777" s="2">
        <f t="shared" si="175"/>
        <v>1109</v>
      </c>
      <c r="Q1777" s="79">
        <f t="shared" si="176"/>
        <v>37</v>
      </c>
      <c r="R1777" s="79" t="str">
        <f t="shared" si="177"/>
        <v/>
      </c>
    </row>
    <row r="1778" spans="1:18" x14ac:dyDescent="0.2">
      <c r="A1778" t="s">
        <v>1159</v>
      </c>
      <c r="B1778" t="s">
        <v>5244</v>
      </c>
      <c r="C1778" s="6" t="s">
        <v>38</v>
      </c>
      <c r="D1778" s="6">
        <v>35081</v>
      </c>
      <c r="E1778">
        <v>1150</v>
      </c>
      <c r="F1778" s="5">
        <v>44458</v>
      </c>
      <c r="G1778" s="2">
        <v>5</v>
      </c>
      <c r="H1778" s="2" t="str">
        <f t="shared" si="172"/>
        <v>Abdulla Aboobacker NARANGOLINTEVIDAtriple-jump</v>
      </c>
      <c r="I1778" s="2">
        <f t="shared" si="173"/>
        <v>1150</v>
      </c>
      <c r="J1778" s="136" cm="1">
        <f t="array" ref="J1778">MAX(IF($H$3:$H$4000=$H1778,$I$3:$I$4000))</f>
        <v>1150</v>
      </c>
      <c r="K1778" s="2" t="str">
        <v>JAM</v>
      </c>
      <c r="L1778" t="str">
        <v>Lushane WILSON</v>
      </c>
      <c r="M1778" s="94" t="str">
        <v>high-jump</v>
      </c>
      <c r="N1778" s="94">
        <v>36049</v>
      </c>
      <c r="O1778" s="94" t="str">
        <f t="shared" si="174"/>
        <v>Lushane WILSONhigh-jump</v>
      </c>
      <c r="P1778" s="2">
        <f t="shared" si="175"/>
        <v>1099</v>
      </c>
      <c r="Q1778" s="79">
        <f t="shared" si="176"/>
        <v>26</v>
      </c>
      <c r="R1778" s="79" t="str">
        <f t="shared" si="177"/>
        <v/>
      </c>
    </row>
    <row r="1779" spans="1:18" x14ac:dyDescent="0.2">
      <c r="A1779" t="s">
        <v>1159</v>
      </c>
      <c r="B1779" t="s">
        <v>3957</v>
      </c>
      <c r="C1779" t="s">
        <v>38</v>
      </c>
      <c r="D1779" s="5">
        <v>34123</v>
      </c>
      <c r="E1779">
        <v>1144</v>
      </c>
      <c r="F1779" s="5">
        <v>44458</v>
      </c>
      <c r="G1779" s="2">
        <v>6</v>
      </c>
      <c r="H1779" s="2" t="str">
        <f t="shared" si="172"/>
        <v>Karthik UNNIKRISHNANtriple-jump</v>
      </c>
      <c r="I1779" s="2">
        <f t="shared" si="173"/>
        <v>1144</v>
      </c>
      <c r="J1779" s="136" cm="1">
        <f t="array" ref="J1779">MAX(IF($H$3:$H$4000=$H1779,$I$3:$I$4000))</f>
        <v>1144</v>
      </c>
      <c r="K1779" s="2" t="str">
        <v>JAM</v>
      </c>
      <c r="L1779" t="str">
        <v>Fedrick DACRES</v>
      </c>
      <c r="M1779" s="94" t="str">
        <v>discus-throw</v>
      </c>
      <c r="N1779" s="94">
        <v>34393</v>
      </c>
      <c r="O1779" s="94" t="str">
        <f t="shared" si="174"/>
        <v>Fedrick DACRESdiscus-throw</v>
      </c>
      <c r="P1779" s="2">
        <f t="shared" si="175"/>
        <v>1171</v>
      </c>
      <c r="Q1779" s="79">
        <f t="shared" si="176"/>
        <v>4</v>
      </c>
      <c r="R1779" s="79" t="str">
        <f t="shared" si="177"/>
        <v/>
      </c>
    </row>
    <row r="1780" spans="1:18" x14ac:dyDescent="0.2">
      <c r="A1780" t="s">
        <v>1159</v>
      </c>
      <c r="B1780" t="s">
        <v>3976</v>
      </c>
      <c r="C1780" s="5" t="s">
        <v>38</v>
      </c>
      <c r="D1780" s="5">
        <v>34367</v>
      </c>
      <c r="E1780">
        <v>1054</v>
      </c>
      <c r="F1780" s="5">
        <v>44458</v>
      </c>
      <c r="G1780" s="2">
        <v>42</v>
      </c>
      <c r="H1780" s="2" t="str">
        <f t="shared" si="172"/>
        <v>Punit KUMARtriple-jump</v>
      </c>
      <c r="I1780" s="2">
        <f t="shared" si="173"/>
        <v>1054</v>
      </c>
      <c r="J1780" s="136" cm="1">
        <f t="array" ref="J1780">MAX(IF($H$3:$H$4000=$H1780,$I$3:$I$4000))</f>
        <v>1054</v>
      </c>
      <c r="K1780" s="2" t="str">
        <v>JAM</v>
      </c>
      <c r="L1780" t="str">
        <v>Chad WRIGHT</v>
      </c>
      <c r="M1780" s="94" t="str">
        <v>discus-throw</v>
      </c>
      <c r="N1780" s="94">
        <v>33322</v>
      </c>
      <c r="O1780" s="94" t="str">
        <f t="shared" si="174"/>
        <v>Chad WRIGHTdiscus-throw</v>
      </c>
      <c r="P1780" s="2">
        <f t="shared" si="175"/>
        <v>1114</v>
      </c>
      <c r="Q1780" s="79">
        <f t="shared" si="176"/>
        <v>13</v>
      </c>
      <c r="R1780" s="79" t="str">
        <f t="shared" si="177"/>
        <v/>
      </c>
    </row>
    <row r="1781" spans="1:18" x14ac:dyDescent="0.2">
      <c r="A1781" t="s">
        <v>1159</v>
      </c>
      <c r="B1781" t="s">
        <v>3980</v>
      </c>
      <c r="C1781" s="5" t="s">
        <v>38</v>
      </c>
      <c r="D1781" s="5">
        <v>33968</v>
      </c>
      <c r="E1781">
        <v>1049</v>
      </c>
      <c r="F1781" s="5">
        <v>44458</v>
      </c>
      <c r="G1781" s="2">
        <v>48</v>
      </c>
      <c r="H1781" s="2" t="str">
        <f t="shared" si="172"/>
        <v>Arpinder SINGHtriple-jump</v>
      </c>
      <c r="I1781" s="2">
        <f t="shared" si="173"/>
        <v>1049</v>
      </c>
      <c r="J1781" s="136" cm="1">
        <f t="array" ref="J1781">MAX(IF($H$3:$H$4000=$H1781,$I$3:$I$4000))</f>
        <v>1049</v>
      </c>
      <c r="K1781" s="2" t="str">
        <v>JAM</v>
      </c>
      <c r="L1781" t="str">
        <v>Glenford WATSON</v>
      </c>
      <c r="M1781" s="94" t="str">
        <v>discus-throw</v>
      </c>
      <c r="N1781" s="94">
        <v>34891</v>
      </c>
      <c r="O1781" s="94" t="str">
        <f t="shared" si="174"/>
        <v>Glenford WATSONdiscus-throw</v>
      </c>
      <c r="P1781" s="2">
        <f t="shared" si="175"/>
        <v>951</v>
      </c>
      <c r="Q1781" s="79">
        <f t="shared" si="176"/>
        <v>68</v>
      </c>
      <c r="R1781" s="79" t="str">
        <f t="shared" si="177"/>
        <v/>
      </c>
    </row>
    <row r="1782" spans="1:18" x14ac:dyDescent="0.2">
      <c r="A1782" t="s">
        <v>1159</v>
      </c>
      <c r="B1782" t="s">
        <v>3995</v>
      </c>
      <c r="C1782" s="5" t="s">
        <v>38</v>
      </c>
      <c r="D1782" s="5">
        <v>35714</v>
      </c>
      <c r="E1782">
        <v>1036</v>
      </c>
      <c r="F1782" s="5">
        <v>44458</v>
      </c>
      <c r="G1782" s="2">
        <v>65</v>
      </c>
      <c r="H1782" s="2" t="str">
        <f t="shared" si="172"/>
        <v>Jay Shah PRADEEPtriple-jump</v>
      </c>
      <c r="I1782" s="2">
        <f t="shared" si="173"/>
        <v>1036</v>
      </c>
      <c r="J1782" s="136" cm="1">
        <f t="array" ref="J1782">MAX(IF($H$3:$H$4000=$H1782,$I$3:$I$4000))</f>
        <v>1036</v>
      </c>
      <c r="K1782" s="2" t="str">
        <v>JAM</v>
      </c>
      <c r="L1782" t="str">
        <v>Zandrion BARNES</v>
      </c>
      <c r="M1782" s="94" t="str">
        <v>400m</v>
      </c>
      <c r="N1782" s="94">
        <v>37120</v>
      </c>
      <c r="O1782" s="94" t="str">
        <f t="shared" si="174"/>
        <v>Zandrion BARNES400m</v>
      </c>
      <c r="P1782" s="2">
        <f t="shared" si="175"/>
        <v>1112</v>
      </c>
      <c r="Q1782" s="79">
        <f t="shared" si="176"/>
        <v>67</v>
      </c>
      <c r="R1782" s="79" t="str">
        <f t="shared" si="177"/>
        <v/>
      </c>
    </row>
    <row r="1783" spans="1:18" x14ac:dyDescent="0.2">
      <c r="A1783" t="s">
        <v>1159</v>
      </c>
      <c r="B1783" t="s">
        <v>3163</v>
      </c>
      <c r="C1783" s="5" t="s">
        <v>42</v>
      </c>
      <c r="D1783" s="5">
        <v>36595</v>
      </c>
      <c r="E1783">
        <v>980</v>
      </c>
      <c r="F1783" s="5">
        <v>44458</v>
      </c>
      <c r="G1783" s="2">
        <v>33</v>
      </c>
      <c r="H1783" s="2" t="str">
        <f t="shared" si="172"/>
        <v>Damneet SINGHhammer-throw</v>
      </c>
      <c r="I1783" s="2">
        <f t="shared" si="173"/>
        <v>980</v>
      </c>
      <c r="J1783" s="136" cm="1">
        <f t="array" ref="J1783">MAX(IF($H$3:$H$4000=$H1783,$I$3:$I$4000))</f>
        <v>980</v>
      </c>
      <c r="K1783" s="2" t="str">
        <v>JAM</v>
      </c>
      <c r="L1783" t="str">
        <v>Malik JAMES-KING</v>
      </c>
      <c r="M1783" s="94" t="str">
        <v>400m</v>
      </c>
      <c r="N1783" s="94">
        <v>36339</v>
      </c>
      <c r="O1783" s="94" t="str">
        <f t="shared" si="174"/>
        <v>Malik JAMES-KING400m</v>
      </c>
      <c r="P1783" s="2">
        <f t="shared" si="175"/>
        <v>1067</v>
      </c>
      <c r="Q1783" s="79">
        <f t="shared" si="176"/>
        <v>126</v>
      </c>
      <c r="R1783" s="79" t="str">
        <f t="shared" si="177"/>
        <v/>
      </c>
    </row>
    <row r="1784" spans="1:18" x14ac:dyDescent="0.2">
      <c r="A1784" t="s">
        <v>1159</v>
      </c>
      <c r="B1784" t="s">
        <v>4224</v>
      </c>
      <c r="C1784" t="s">
        <v>42</v>
      </c>
      <c r="D1784" s="5">
        <v>32883</v>
      </c>
      <c r="E1784">
        <v>944</v>
      </c>
      <c r="F1784" s="5">
        <v>44458</v>
      </c>
      <c r="G1784" s="2">
        <v>45</v>
      </c>
      <c r="H1784" s="2" t="str">
        <f t="shared" si="172"/>
        <v>Bajender SINGHhammer-throw</v>
      </c>
      <c r="I1784" s="2">
        <f t="shared" si="173"/>
        <v>944</v>
      </c>
      <c r="J1784" s="136" cm="1">
        <f t="array" ref="J1784">MAX(IF($H$3:$H$4000=$H1784,$I$3:$I$4000))</f>
        <v>944</v>
      </c>
      <c r="K1784" s="2" t="str">
        <v>JAM</v>
      </c>
      <c r="L1784" t="str">
        <v>Ackeen COLLEY</v>
      </c>
      <c r="M1784" s="94" t="str">
        <v>800m</v>
      </c>
      <c r="N1784" s="94">
        <v>35887</v>
      </c>
      <c r="O1784" s="94" t="str">
        <f t="shared" si="174"/>
        <v>Ackeen COLLEY800m</v>
      </c>
      <c r="P1784" s="2">
        <f t="shared" si="175"/>
        <v>1092</v>
      </c>
      <c r="Q1784" s="79">
        <f t="shared" si="176"/>
        <v>100</v>
      </c>
      <c r="R1784" s="79" t="str">
        <f t="shared" si="177"/>
        <v/>
      </c>
    </row>
    <row r="1785" spans="1:18" x14ac:dyDescent="0.2">
      <c r="A1785" t="s">
        <v>1159</v>
      </c>
      <c r="B1785" s="5" t="s">
        <v>4226</v>
      </c>
      <c r="C1785" s="5" t="s">
        <v>42</v>
      </c>
      <c r="D1785" s="6">
        <v>34252</v>
      </c>
      <c r="E1785">
        <v>942</v>
      </c>
      <c r="F1785" s="5">
        <v>44458</v>
      </c>
      <c r="G1785" s="2">
        <v>47</v>
      </c>
      <c r="H1785" s="2" t="str">
        <f t="shared" si="172"/>
        <v>Sukhdev SINGHhammer-throw</v>
      </c>
      <c r="I1785" s="2">
        <f t="shared" si="173"/>
        <v>942</v>
      </c>
      <c r="J1785" s="136" cm="1">
        <f t="array" ref="J1785">MAX(IF($H$3:$H$4000=$H1785,$I$3:$I$4000))</f>
        <v>942</v>
      </c>
      <c r="K1785" s="2" t="str">
        <v>JAM</v>
      </c>
      <c r="L1785" t="str">
        <v>Leon CLARKE</v>
      </c>
      <c r="M1785" s="94" t="str">
        <v>800m</v>
      </c>
      <c r="N1785" s="94">
        <v>36094</v>
      </c>
      <c r="O1785" s="94" t="str">
        <f t="shared" si="174"/>
        <v>Leon CLARKE800m</v>
      </c>
      <c r="P1785" s="2">
        <f t="shared" si="175"/>
        <v>1046</v>
      </c>
      <c r="Q1785" s="79">
        <f t="shared" si="176"/>
        <v>143</v>
      </c>
      <c r="R1785" s="79" t="str">
        <f t="shared" si="177"/>
        <v/>
      </c>
    </row>
    <row r="1786" spans="1:18" x14ac:dyDescent="0.2">
      <c r="A1786" t="s">
        <v>1159</v>
      </c>
      <c r="B1786" t="s">
        <v>2875</v>
      </c>
      <c r="C1786" s="5" t="s">
        <v>42</v>
      </c>
      <c r="D1786" s="5">
        <v>36456</v>
      </c>
      <c r="E1786">
        <v>923</v>
      </c>
      <c r="F1786" s="5">
        <v>44458</v>
      </c>
      <c r="G1786" s="2">
        <v>53</v>
      </c>
      <c r="H1786" s="2" t="str">
        <f t="shared" si="172"/>
        <v>. RAVIhammer-throw</v>
      </c>
      <c r="I1786" s="2">
        <f t="shared" si="173"/>
        <v>923</v>
      </c>
      <c r="J1786" s="136" cm="1">
        <f t="array" ref="J1786">MAX(IF($H$3:$H$4000=$H1786,$I$3:$I$4000))</f>
        <v>923</v>
      </c>
      <c r="K1786" s="2" t="str">
        <v>JAM</v>
      </c>
      <c r="L1786" t="str">
        <v>Javel FULLERTON</v>
      </c>
      <c r="M1786" s="94" t="str">
        <v>400mh</v>
      </c>
      <c r="N1786" s="94">
        <v>37673</v>
      </c>
      <c r="O1786" s="94" t="str">
        <f t="shared" si="174"/>
        <v>Javel FULLERTON400mh</v>
      </c>
      <c r="P1786" s="2">
        <f t="shared" si="175"/>
        <v>1070</v>
      </c>
      <c r="Q1786" s="79">
        <f t="shared" si="176"/>
        <v>66</v>
      </c>
      <c r="R1786" s="79" t="str">
        <f t="shared" si="177"/>
        <v/>
      </c>
    </row>
    <row r="1787" spans="1:18" x14ac:dyDescent="0.2">
      <c r="A1787" t="s">
        <v>1159</v>
      </c>
      <c r="B1787" t="s">
        <v>4235</v>
      </c>
      <c r="C1787" t="s">
        <v>42</v>
      </c>
      <c r="D1787" s="5">
        <v>33133</v>
      </c>
      <c r="E1787">
        <v>910</v>
      </c>
      <c r="F1787" s="5">
        <v>44458</v>
      </c>
      <c r="G1787" s="2">
        <v>58</v>
      </c>
      <c r="H1787" s="2" t="str">
        <f t="shared" si="172"/>
        <v>Neeraj KUMARhammer-throw</v>
      </c>
      <c r="I1787" s="2">
        <f t="shared" si="173"/>
        <v>910</v>
      </c>
      <c r="J1787" s="136" cm="1">
        <f t="array" ref="J1787">MAX(IF($H$3:$H$4000=$H1787,$I$3:$I$4000))</f>
        <v>910</v>
      </c>
      <c r="K1787" s="2" t="str">
        <v>JAM</v>
      </c>
      <c r="L1787" t="str">
        <v>Shamari JENNINGS</v>
      </c>
      <c r="M1787" s="94" t="str">
        <v>400mh</v>
      </c>
      <c r="N1787" s="94">
        <v>38267</v>
      </c>
      <c r="O1787" s="94" t="str">
        <f t="shared" si="174"/>
        <v>Shamari JENNINGS400mh</v>
      </c>
      <c r="P1787" s="2">
        <f t="shared" si="175"/>
        <v>961</v>
      </c>
      <c r="Q1787" s="79">
        <f t="shared" si="176"/>
        <v>150</v>
      </c>
      <c r="R1787" s="79" t="str">
        <f t="shared" si="177"/>
        <v/>
      </c>
    </row>
    <row r="1788" spans="1:18" x14ac:dyDescent="0.2">
      <c r="A1788" t="s">
        <v>1159</v>
      </c>
      <c r="B1788" t="s">
        <v>4238</v>
      </c>
      <c r="C1788" t="s">
        <v>42</v>
      </c>
      <c r="D1788" s="5">
        <v>34973</v>
      </c>
      <c r="E1788">
        <v>907</v>
      </c>
      <c r="F1788" s="5">
        <v>44458</v>
      </c>
      <c r="G1788" s="2">
        <v>61</v>
      </c>
      <c r="H1788" s="2" t="str">
        <f t="shared" si="172"/>
        <v>Harish YADAVhammer-throw</v>
      </c>
      <c r="I1788" s="2">
        <f t="shared" si="173"/>
        <v>907</v>
      </c>
      <c r="J1788" s="136" cm="1">
        <f t="array" ref="J1788">MAX(IF($H$3:$H$4000=$H1788,$I$3:$I$4000))</f>
        <v>907</v>
      </c>
      <c r="K1788" s="2" t="str">
        <v>JAM</v>
      </c>
      <c r="L1788" t="str">
        <v>Richard HALL</v>
      </c>
      <c r="M1788" s="94" t="str">
        <v>400mh</v>
      </c>
      <c r="N1788" s="94">
        <v>38540</v>
      </c>
      <c r="O1788" s="94" t="str">
        <f t="shared" si="174"/>
        <v>Richard HALL400mh</v>
      </c>
      <c r="P1788" s="2">
        <f t="shared" si="175"/>
        <v>952</v>
      </c>
      <c r="Q1788" s="79">
        <f t="shared" si="176"/>
        <v>154</v>
      </c>
      <c r="R1788" s="79" t="str">
        <f t="shared" si="177"/>
        <v/>
      </c>
    </row>
    <row r="1789" spans="1:18" x14ac:dyDescent="0.2">
      <c r="A1789" t="s">
        <v>1159</v>
      </c>
      <c r="B1789" t="s">
        <v>4258</v>
      </c>
      <c r="C1789" s="5" t="s">
        <v>42</v>
      </c>
      <c r="D1789" s="5">
        <v>35406</v>
      </c>
      <c r="E1789">
        <v>852</v>
      </c>
      <c r="F1789" s="5">
        <v>44458</v>
      </c>
      <c r="G1789" s="2">
        <v>93</v>
      </c>
      <c r="H1789" s="2" t="str">
        <f t="shared" si="172"/>
        <v>Rahul KUMARhammer-throw</v>
      </c>
      <c r="I1789" s="2">
        <f t="shared" si="173"/>
        <v>852</v>
      </c>
      <c r="J1789" s="136" cm="1">
        <f t="array" ref="J1789">MAX(IF($H$3:$H$4000=$H1789,$I$3:$I$4000))</f>
        <v>852</v>
      </c>
      <c r="K1789" s="2" t="str">
        <v>JAM</v>
      </c>
      <c r="L1789" t="str">
        <v>Aubrey ALLEN</v>
      </c>
      <c r="M1789" s="94" t="str">
        <v>long-jump</v>
      </c>
      <c r="N1789" s="94">
        <v>34534</v>
      </c>
      <c r="O1789" s="94" t="str">
        <f t="shared" si="174"/>
        <v>Aubrey ALLENlong-jump</v>
      </c>
      <c r="P1789" s="2">
        <f t="shared" si="175"/>
        <v>1066</v>
      </c>
      <c r="Q1789" s="79">
        <f t="shared" si="176"/>
        <v>80</v>
      </c>
      <c r="R1789" s="79" t="str">
        <f t="shared" si="177"/>
        <v/>
      </c>
    </row>
    <row r="1790" spans="1:18" x14ac:dyDescent="0.2">
      <c r="A1790" t="s">
        <v>1159</v>
      </c>
      <c r="B1790" t="s">
        <v>3848</v>
      </c>
      <c r="C1790" t="s">
        <v>33</v>
      </c>
      <c r="D1790" s="5">
        <v>35796</v>
      </c>
      <c r="E1790">
        <v>1091</v>
      </c>
      <c r="F1790" s="5">
        <v>44457</v>
      </c>
      <c r="G1790" s="2">
        <v>42</v>
      </c>
      <c r="H1790" s="2" t="str">
        <f t="shared" si="172"/>
        <v>Santhosh Kumar TAMILARASAN400mh</v>
      </c>
      <c r="I1790" s="2">
        <f t="shared" si="173"/>
        <v>1091</v>
      </c>
      <c r="J1790" s="136" cm="1">
        <f t="array" ref="J1790">MAX(IF($H$3:$H$4000=$H1790,$I$3:$I$4000))</f>
        <v>1122</v>
      </c>
      <c r="K1790" s="2" t="str">
        <v>JAM</v>
      </c>
      <c r="L1790" t="str">
        <v>Royan WALTERS</v>
      </c>
      <c r="M1790" s="94" t="str">
        <v>long-jump</v>
      </c>
      <c r="N1790" s="94">
        <v>38079</v>
      </c>
      <c r="O1790" s="94" t="str">
        <f t="shared" si="174"/>
        <v>Royan WALTERSlong-jump</v>
      </c>
      <c r="P1790" s="2">
        <f t="shared" si="175"/>
        <v>1000</v>
      </c>
      <c r="Q1790" s="79">
        <f t="shared" si="176"/>
        <v>130</v>
      </c>
      <c r="R1790" s="79" t="str">
        <f t="shared" si="177"/>
        <v/>
      </c>
    </row>
    <row r="1791" spans="1:18" x14ac:dyDescent="0.2">
      <c r="A1791" t="s">
        <v>1159</v>
      </c>
      <c r="B1791" t="s">
        <v>4017</v>
      </c>
      <c r="C1791" s="5" t="s">
        <v>38</v>
      </c>
      <c r="D1791" s="5">
        <v>35064</v>
      </c>
      <c r="E1791">
        <v>1011</v>
      </c>
      <c r="F1791" s="5">
        <v>44457</v>
      </c>
      <c r="G1791" s="2">
        <v>95</v>
      </c>
      <c r="H1791" s="2" t="str">
        <f t="shared" si="172"/>
        <v>P. Kapil ANANDtriple-jump</v>
      </c>
      <c r="I1791" s="2">
        <f t="shared" si="173"/>
        <v>1011</v>
      </c>
      <c r="J1791" s="136" cm="1">
        <f t="array" ref="J1791">MAX(IF($H$3:$H$4000=$H1791,$I$3:$I$4000))</f>
        <v>1011</v>
      </c>
      <c r="K1791" s="2" t="str">
        <v>JAM</v>
      </c>
      <c r="L1791" t="str">
        <v>Antonio WATSON</v>
      </c>
      <c r="M1791" s="94" t="str">
        <v>400m</v>
      </c>
      <c r="N1791" s="94">
        <v>37145</v>
      </c>
      <c r="O1791" s="94" t="str">
        <f t="shared" si="174"/>
        <v>Antonio WATSON400m</v>
      </c>
      <c r="P1791" s="2">
        <f t="shared" si="175"/>
        <v>1100</v>
      </c>
      <c r="Q1791" s="79">
        <f t="shared" si="176"/>
        <v>88</v>
      </c>
      <c r="R1791" s="79" t="str">
        <f t="shared" si="177"/>
        <v/>
      </c>
    </row>
    <row r="1792" spans="1:18" x14ac:dyDescent="0.2">
      <c r="A1792" t="s">
        <v>1159</v>
      </c>
      <c r="B1792" t="s">
        <v>4020</v>
      </c>
      <c r="C1792" s="5" t="s">
        <v>38</v>
      </c>
      <c r="D1792" s="5">
        <v>35553</v>
      </c>
      <c r="E1792">
        <v>1008</v>
      </c>
      <c r="F1792" s="5">
        <v>44457</v>
      </c>
      <c r="G1792" s="2">
        <v>98</v>
      </c>
      <c r="H1792" s="2" t="str">
        <f t="shared" si="172"/>
        <v>V. DINESHtriple-jump</v>
      </c>
      <c r="I1792" s="2">
        <f t="shared" si="173"/>
        <v>1008</v>
      </c>
      <c r="J1792" s="136" cm="1">
        <f t="array" ref="J1792">MAX(IF($H$3:$H$4000=$H1792,$I$3:$I$4000))</f>
        <v>1008</v>
      </c>
      <c r="K1792" s="2" t="str">
        <v>JAM</v>
      </c>
      <c r="L1792" t="str">
        <v>Jamoi JACKSON</v>
      </c>
      <c r="M1792" s="94" t="str">
        <v>400m</v>
      </c>
      <c r="N1792" s="94">
        <v>36644</v>
      </c>
      <c r="O1792" s="94" t="str">
        <f t="shared" si="174"/>
        <v>Jamoi JACKSON400m</v>
      </c>
      <c r="P1792" s="2">
        <f t="shared" si="175"/>
        <v>1055</v>
      </c>
      <c r="Q1792" s="79">
        <f t="shared" si="176"/>
        <v>135</v>
      </c>
      <c r="R1792" s="79" t="str">
        <f t="shared" si="177"/>
        <v/>
      </c>
    </row>
    <row r="1793" spans="1:18" x14ac:dyDescent="0.2">
      <c r="A1793" t="s">
        <v>1159</v>
      </c>
      <c r="B1793" t="s">
        <v>3087</v>
      </c>
      <c r="C1793" s="6" t="s">
        <v>36</v>
      </c>
      <c r="D1793" s="5">
        <v>37877</v>
      </c>
      <c r="E1793">
        <v>913</v>
      </c>
      <c r="F1793" s="5">
        <v>44457</v>
      </c>
      <c r="G1793" s="2">
        <v>83</v>
      </c>
      <c r="H1793" s="2" t="str">
        <f t="shared" si="172"/>
        <v>Sakhti MAHENDRANpole-vault</v>
      </c>
      <c r="I1793" s="2">
        <f t="shared" si="173"/>
        <v>913</v>
      </c>
      <c r="J1793" s="136" cm="1">
        <f t="array" ref="J1793">MAX(IF($H$3:$H$4000=$H1793,$I$3:$I$4000))</f>
        <v>913</v>
      </c>
      <c r="K1793" s="2" t="str">
        <v>JAM</v>
      </c>
      <c r="L1793" t="str">
        <v>Terry THOMAS</v>
      </c>
      <c r="M1793" s="94" t="str">
        <v>400m</v>
      </c>
      <c r="N1793" s="94">
        <v>35551</v>
      </c>
      <c r="O1793" s="94" t="str">
        <f t="shared" si="174"/>
        <v>Terry THOMAS400m</v>
      </c>
      <c r="P1793" s="2">
        <f t="shared" si="175"/>
        <v>1099</v>
      </c>
      <c r="Q1793" s="79">
        <f t="shared" si="176"/>
        <v>89</v>
      </c>
      <c r="R1793" s="79" t="str">
        <f t="shared" si="177"/>
        <v/>
      </c>
    </row>
    <row r="1794" spans="1:18" x14ac:dyDescent="0.2">
      <c r="A1794" t="s">
        <v>1159</v>
      </c>
      <c r="B1794" t="s">
        <v>4079</v>
      </c>
      <c r="C1794" s="5" t="s">
        <v>40</v>
      </c>
      <c r="D1794" s="5">
        <v>33743</v>
      </c>
      <c r="E1794">
        <v>1053</v>
      </c>
      <c r="F1794" s="5">
        <v>44457</v>
      </c>
      <c r="G1794" s="2">
        <v>21</v>
      </c>
      <c r="H1794" s="2" t="str">
        <f t="shared" si="172"/>
        <v>Kirpal SINGH BATTHdiscus-throw</v>
      </c>
      <c r="I1794" s="2">
        <f t="shared" si="173"/>
        <v>1053</v>
      </c>
      <c r="J1794" s="136" cm="1">
        <f t="array" ref="J1794">MAX(IF($H$3:$H$4000=$H1794,$I$3:$I$4000))</f>
        <v>1094</v>
      </c>
      <c r="K1794" s="2" t="str">
        <v>JAM</v>
      </c>
      <c r="L1794" t="str">
        <v>Javar THOMAS</v>
      </c>
      <c r="M1794" s="94" t="str">
        <v>triple-jump</v>
      </c>
      <c r="N1794" s="94">
        <v>38281</v>
      </c>
      <c r="O1794" s="94" t="str">
        <f t="shared" si="174"/>
        <v>Javar THOMAStriple-jump</v>
      </c>
      <c r="P1794" s="2">
        <f t="shared" si="175"/>
        <v>885</v>
      </c>
      <c r="Q1794" s="79">
        <f t="shared" si="176"/>
        <v>156</v>
      </c>
      <c r="R1794" s="79" t="str">
        <f t="shared" si="177"/>
        <v/>
      </c>
    </row>
    <row r="1795" spans="1:18" x14ac:dyDescent="0.2">
      <c r="A1795" t="s">
        <v>1159</v>
      </c>
      <c r="B1795" t="s">
        <v>4087</v>
      </c>
      <c r="C1795" t="s">
        <v>40</v>
      </c>
      <c r="D1795" s="5">
        <v>34839</v>
      </c>
      <c r="E1795">
        <v>1029</v>
      </c>
      <c r="F1795" s="5">
        <v>44457</v>
      </c>
      <c r="G1795" s="2">
        <v>30</v>
      </c>
      <c r="H1795" s="2" t="str">
        <f t="shared" ref="H1795:H1819" si="178">B1795&amp;C1795</f>
        <v>Gagandeep SINGHdiscus-throw</v>
      </c>
      <c r="I1795" s="2">
        <f t="shared" ref="I1795:I1819" si="179">E1795</f>
        <v>1029</v>
      </c>
      <c r="J1795" s="136" cm="1">
        <f t="array" ref="J1795">MAX(IF($H$3:$H$4000=$H1795,$I$3:$I$4000))</f>
        <v>1029</v>
      </c>
      <c r="K1795" s="2" t="str">
        <v>JAM</v>
      </c>
      <c r="L1795" t="str">
        <v>Lushane WILSON</v>
      </c>
      <c r="M1795" s="94" t="str">
        <v>triple-jump</v>
      </c>
      <c r="N1795" s="94">
        <v>36049</v>
      </c>
      <c r="O1795" s="94" t="str">
        <f t="shared" si="174"/>
        <v>Lushane WILSONtriple-jump</v>
      </c>
      <c r="P1795" s="2">
        <f t="shared" si="175"/>
        <v>978</v>
      </c>
      <c r="Q1795" s="79">
        <f t="shared" si="176"/>
        <v>114</v>
      </c>
      <c r="R1795" s="79" t="str">
        <f t="shared" si="177"/>
        <v/>
      </c>
    </row>
    <row r="1796" spans="1:18" x14ac:dyDescent="0.2">
      <c r="A1796" t="s">
        <v>1159</v>
      </c>
      <c r="B1796" t="s">
        <v>3096</v>
      </c>
      <c r="C1796" s="5" t="s">
        <v>40</v>
      </c>
      <c r="D1796" s="5">
        <v>35365</v>
      </c>
      <c r="E1796">
        <v>990</v>
      </c>
      <c r="F1796" s="5">
        <v>44457</v>
      </c>
      <c r="G1796" s="2">
        <v>41</v>
      </c>
      <c r="H1796" s="2" t="str">
        <f t="shared" si="178"/>
        <v>. ABHINAVdiscus-throw</v>
      </c>
      <c r="I1796" s="2">
        <f t="shared" si="179"/>
        <v>990</v>
      </c>
      <c r="J1796" s="136" cm="1">
        <f t="array" ref="J1796">MAX(IF($H$3:$H$4000=$H1796,$I$3:$I$4000))</f>
        <v>990</v>
      </c>
      <c r="K1796" s="2" t="str">
        <v>JAM</v>
      </c>
      <c r="L1796" t="str">
        <v>Fedrick DACRES</v>
      </c>
      <c r="M1796" s="94" t="str">
        <v>shot-put</v>
      </c>
      <c r="N1796" s="94">
        <v>34393</v>
      </c>
      <c r="O1796" s="94" t="str">
        <f t="shared" ref="O1796:O1859" si="180">L1796&amp;M1796</f>
        <v>Fedrick DACRESshot-put</v>
      </c>
      <c r="P1796" s="2">
        <f t="shared" ref="P1796:P1859" si="181">VLOOKUP(L1796&amp;M1796,$H$3:$J$3881,3,FALSE)</f>
        <v>1015</v>
      </c>
      <c r="Q1796" s="79">
        <f t="shared" ref="Q1796:Q1859" si="182">COUNTIFS($M$3:$M$3165,M1796,$P$3:$P$3165,"&gt;"&amp;P1796)+1</f>
        <v>31</v>
      </c>
      <c r="R1796" s="79" t="str">
        <f t="shared" ref="R1796:R1859" si="183">IFERROR(IF(K1796="AUS",COUNTIFS($K$3:$K$3165,"AUS",$M$3:$M$3165,M1796,$P$3:$P$3165,"&gt;"&amp;P1796)+1,""),"")</f>
        <v/>
      </c>
    </row>
    <row r="1797" spans="1:18" x14ac:dyDescent="0.2">
      <c r="A1797" t="s">
        <v>1159</v>
      </c>
      <c r="B1797" t="s">
        <v>4108</v>
      </c>
      <c r="C1797" s="5" t="s">
        <v>40</v>
      </c>
      <c r="D1797" s="5">
        <v>35389</v>
      </c>
      <c r="E1797">
        <v>954</v>
      </c>
      <c r="F1797" s="5">
        <v>44457</v>
      </c>
      <c r="G1797" s="2">
        <v>59</v>
      </c>
      <c r="H1797" s="2" t="str">
        <f t="shared" si="178"/>
        <v>Nirbhay SINGHdiscus-throw</v>
      </c>
      <c r="I1797" s="2">
        <f t="shared" si="179"/>
        <v>954</v>
      </c>
      <c r="J1797" s="136" cm="1">
        <f t="array" ref="J1797">MAX(IF($H$3:$H$4000=$H1797,$I$3:$I$4000))</f>
        <v>954</v>
      </c>
      <c r="K1797" s="2" t="str">
        <v>JAM</v>
      </c>
      <c r="L1797" t="str">
        <v>Kobe LAWRENCE</v>
      </c>
      <c r="M1797" s="94" t="str">
        <v>shot-put</v>
      </c>
      <c r="N1797" s="94">
        <v>38029</v>
      </c>
      <c r="O1797" s="94" t="str">
        <f t="shared" si="180"/>
        <v>Kobe LAWRENCEshot-put</v>
      </c>
      <c r="P1797" s="2">
        <f t="shared" si="181"/>
        <v>987</v>
      </c>
      <c r="Q1797" s="79">
        <f t="shared" si="182"/>
        <v>46</v>
      </c>
      <c r="R1797" s="79" t="str">
        <f t="shared" si="183"/>
        <v/>
      </c>
    </row>
    <row r="1798" spans="1:18" x14ac:dyDescent="0.2">
      <c r="A1798" t="s">
        <v>1159</v>
      </c>
      <c r="B1798" t="s">
        <v>4117</v>
      </c>
      <c r="C1798" s="5" t="s">
        <v>40</v>
      </c>
      <c r="D1798" s="5">
        <v>33878</v>
      </c>
      <c r="E1798">
        <v>929</v>
      </c>
      <c r="F1798" s="5">
        <v>44457</v>
      </c>
      <c r="G1798" s="2">
        <v>72</v>
      </c>
      <c r="H1798" s="2" t="str">
        <f t="shared" si="178"/>
        <v>Jagtar SINGHdiscus-throw</v>
      </c>
      <c r="I1798" s="2">
        <f t="shared" si="179"/>
        <v>929</v>
      </c>
      <c r="J1798" s="136" cm="1">
        <f t="array" ref="J1798">MAX(IF($H$3:$H$4000=$H1798,$I$3:$I$4000))</f>
        <v>929</v>
      </c>
      <c r="K1798" s="2" t="str">
        <v>JAM</v>
      </c>
      <c r="L1798" t="str">
        <v>Chad WRIGHT</v>
      </c>
      <c r="M1798" s="94" t="str">
        <v>shot-put</v>
      </c>
      <c r="N1798" s="94">
        <v>33322</v>
      </c>
      <c r="O1798" s="94" t="str">
        <f t="shared" si="180"/>
        <v>Chad WRIGHTshot-put</v>
      </c>
      <c r="P1798" s="2">
        <f t="shared" si="181"/>
        <v>953</v>
      </c>
      <c r="Q1798" s="79">
        <f t="shared" si="182"/>
        <v>66</v>
      </c>
      <c r="R1798" s="79" t="str">
        <f t="shared" si="183"/>
        <v/>
      </c>
    </row>
    <row r="1799" spans="1:18" x14ac:dyDescent="0.2">
      <c r="A1799" t="s">
        <v>1159</v>
      </c>
      <c r="B1799" t="s">
        <v>4123</v>
      </c>
      <c r="C1799" s="5" t="s">
        <v>40</v>
      </c>
      <c r="D1799" s="6">
        <v>38116</v>
      </c>
      <c r="E1799">
        <v>918</v>
      </c>
      <c r="F1799" s="5">
        <v>44457</v>
      </c>
      <c r="G1799" s="2">
        <v>79</v>
      </c>
      <c r="H1799" s="2" t="str">
        <f t="shared" si="178"/>
        <v>Karan SINGHdiscus-throw</v>
      </c>
      <c r="I1799" s="2">
        <f t="shared" si="179"/>
        <v>918</v>
      </c>
      <c r="J1799" s="136" cm="1">
        <f t="array" ref="J1799">MAX(IF($H$3:$H$4000=$H1799,$I$3:$I$4000))</f>
        <v>918</v>
      </c>
      <c r="K1799" s="2" t="str">
        <v>JAM</v>
      </c>
      <c r="L1799" t="str">
        <v>Rasheed DOWNER</v>
      </c>
      <c r="M1799" s="94" t="str">
        <v>shot-put</v>
      </c>
      <c r="N1799" s="94">
        <v>1999</v>
      </c>
      <c r="O1799" s="94" t="str">
        <f t="shared" si="180"/>
        <v>Rasheed DOWNERshot-put</v>
      </c>
      <c r="P1799" s="2">
        <f t="shared" si="181"/>
        <v>932</v>
      </c>
      <c r="Q1799" s="79">
        <f t="shared" si="182"/>
        <v>94</v>
      </c>
      <c r="R1799" s="79" t="str">
        <f t="shared" si="183"/>
        <v/>
      </c>
    </row>
    <row r="1800" spans="1:18" x14ac:dyDescent="0.2">
      <c r="A1800" t="s">
        <v>1159</v>
      </c>
      <c r="B1800" t="s">
        <v>4130</v>
      </c>
      <c r="C1800" s="5" t="s">
        <v>40</v>
      </c>
      <c r="D1800" s="5"/>
      <c r="E1800">
        <v>908</v>
      </c>
      <c r="F1800" s="5">
        <v>44457</v>
      </c>
      <c r="G1800" s="2">
        <v>88</v>
      </c>
      <c r="H1800" s="2" t="str">
        <f t="shared" si="178"/>
        <v>. DEEPAKdiscus-throw</v>
      </c>
      <c r="I1800" s="2">
        <f t="shared" si="179"/>
        <v>908</v>
      </c>
      <c r="J1800" s="136" cm="1">
        <f t="array" ref="J1800">MAX(IF($H$3:$H$4000=$H1800,$I$3:$I$4000))</f>
        <v>908</v>
      </c>
      <c r="K1800" s="2" t="str">
        <v>JAM</v>
      </c>
      <c r="L1800" t="str">
        <v>Oralndo THOMAS</v>
      </c>
      <c r="M1800" s="94" t="str">
        <v>javelin-throw</v>
      </c>
      <c r="N1800" s="94">
        <v>34712</v>
      </c>
      <c r="O1800" s="94" t="str">
        <f t="shared" si="180"/>
        <v>Oralndo THOMASjavelin-throw</v>
      </c>
      <c r="P1800" s="2">
        <f t="shared" si="181"/>
        <v>1012</v>
      </c>
      <c r="Q1800" s="79">
        <f t="shared" si="182"/>
        <v>54</v>
      </c>
      <c r="R1800" s="79" t="str">
        <f t="shared" si="183"/>
        <v/>
      </c>
    </row>
    <row r="1801" spans="1:18" x14ac:dyDescent="0.2">
      <c r="A1801" t="s">
        <v>1159</v>
      </c>
      <c r="B1801" t="s">
        <v>3610</v>
      </c>
      <c r="C1801" s="5" t="s">
        <v>34</v>
      </c>
      <c r="D1801" s="5">
        <v>34758</v>
      </c>
      <c r="E1801">
        <v>1034</v>
      </c>
      <c r="F1801" s="5">
        <v>44456</v>
      </c>
      <c r="G1801" s="2">
        <v>78</v>
      </c>
      <c r="H1801" s="2" t="str">
        <f t="shared" si="178"/>
        <v>Puran RAI3000msc</v>
      </c>
      <c r="I1801" s="2">
        <f t="shared" si="179"/>
        <v>1034</v>
      </c>
      <c r="J1801" s="136" cm="1">
        <f t="array" ref="J1801">MAX(IF($H$3:$H$4000=$H1801,$I$3:$I$4000))</f>
        <v>1034</v>
      </c>
      <c r="K1801" s="2" t="str">
        <v>JAM</v>
      </c>
      <c r="L1801" t="str">
        <v>Corey OTTEY</v>
      </c>
      <c r="M1801" s="94" t="str">
        <v>high-jump</v>
      </c>
      <c r="N1801" s="94">
        <v>37579</v>
      </c>
      <c r="O1801" s="94" t="str">
        <f t="shared" si="180"/>
        <v>Corey OTTEYhigh-jump</v>
      </c>
      <c r="P1801" s="2">
        <f t="shared" si="181"/>
        <v>914</v>
      </c>
      <c r="Q1801" s="79">
        <f t="shared" si="182"/>
        <v>146</v>
      </c>
      <c r="R1801" s="79" t="str">
        <f t="shared" si="183"/>
        <v/>
      </c>
    </row>
    <row r="1802" spans="1:18" x14ac:dyDescent="0.2">
      <c r="A1802" t="s">
        <v>1159</v>
      </c>
      <c r="B1802" t="s">
        <v>3614</v>
      </c>
      <c r="C1802" s="5" t="s">
        <v>34</v>
      </c>
      <c r="D1802" s="5">
        <v>34341</v>
      </c>
      <c r="E1802">
        <v>1030</v>
      </c>
      <c r="F1802" s="5">
        <v>44456</v>
      </c>
      <c r="G1802" s="2">
        <v>82</v>
      </c>
      <c r="H1802" s="2" t="str">
        <f t="shared" si="178"/>
        <v>Rakesh KUMAR3000msc</v>
      </c>
      <c r="I1802" s="2">
        <f t="shared" si="179"/>
        <v>1030</v>
      </c>
      <c r="J1802" s="136" cm="1">
        <f t="array" ref="J1802">MAX(IF($H$3:$H$4000=$H1802,$I$3:$I$4000))</f>
        <v>1030</v>
      </c>
      <c r="K1802" s="2" t="str">
        <v>JAM</v>
      </c>
      <c r="L1802" t="str">
        <v>Ronald LEVY</v>
      </c>
      <c r="M1802" s="94" t="str">
        <v>110mh</v>
      </c>
      <c r="N1802" s="94">
        <v>33907</v>
      </c>
      <c r="O1802" s="94" t="str">
        <f t="shared" si="180"/>
        <v>Ronald LEVY110mh</v>
      </c>
      <c r="P1802" s="2">
        <f t="shared" si="181"/>
        <v>1243</v>
      </c>
      <c r="Q1802" s="79">
        <f t="shared" si="182"/>
        <v>3</v>
      </c>
      <c r="R1802" s="79" t="str">
        <f t="shared" si="183"/>
        <v/>
      </c>
    </row>
    <row r="1803" spans="1:18" x14ac:dyDescent="0.2">
      <c r="A1803" t="s">
        <v>1159</v>
      </c>
      <c r="B1803" t="s">
        <v>3783</v>
      </c>
      <c r="C1803" s="5" t="s">
        <v>31</v>
      </c>
      <c r="D1803" s="5">
        <v>37411</v>
      </c>
      <c r="E1803">
        <v>1053</v>
      </c>
      <c r="F1803" s="5">
        <v>44456</v>
      </c>
      <c r="G1803" s="2">
        <v>59</v>
      </c>
      <c r="H1803" s="2" t="str">
        <f t="shared" si="178"/>
        <v>Tejas SHIRSE110mh</v>
      </c>
      <c r="I1803" s="2">
        <f t="shared" si="179"/>
        <v>1053</v>
      </c>
      <c r="J1803" s="136" cm="1">
        <f t="array" ref="J1803">MAX(IF($H$3:$H$4000=$H1803,$I$3:$I$4000))</f>
        <v>1053</v>
      </c>
      <c r="K1803" s="2" t="str">
        <v>JAM</v>
      </c>
      <c r="L1803" t="str">
        <v>Hansle PARCHMENT</v>
      </c>
      <c r="M1803" s="94" t="str">
        <v>110mh</v>
      </c>
      <c r="N1803" s="94">
        <v>33041</v>
      </c>
      <c r="O1803" s="94" t="str">
        <f t="shared" si="180"/>
        <v>Hansle PARCHMENT110mh</v>
      </c>
      <c r="P1803" s="2">
        <f t="shared" si="181"/>
        <v>1249</v>
      </c>
      <c r="Q1803" s="79">
        <f t="shared" si="182"/>
        <v>2</v>
      </c>
      <c r="R1803" s="79" t="str">
        <f t="shared" si="183"/>
        <v/>
      </c>
    </row>
    <row r="1804" spans="1:18" x14ac:dyDescent="0.2">
      <c r="A1804" t="s">
        <v>1159</v>
      </c>
      <c r="B1804" t="s">
        <v>3796</v>
      </c>
      <c r="C1804" s="5" t="s">
        <v>31</v>
      </c>
      <c r="D1804" s="5">
        <v>35933</v>
      </c>
      <c r="E1804">
        <v>1030</v>
      </c>
      <c r="F1804" s="5">
        <v>44456</v>
      </c>
      <c r="G1804" s="2">
        <v>77</v>
      </c>
      <c r="H1804" s="2" t="str">
        <f t="shared" si="178"/>
        <v>Sachin BINU110mh</v>
      </c>
      <c r="I1804" s="2">
        <f t="shared" si="179"/>
        <v>1030</v>
      </c>
      <c r="J1804" s="136" cm="1">
        <f t="array" ref="J1804">MAX(IF($H$3:$H$4000=$H1804,$I$3:$I$4000))</f>
        <v>1030</v>
      </c>
      <c r="K1804" s="2" t="str">
        <v>JAM</v>
      </c>
      <c r="L1804" t="str">
        <v>Devontie ARCHER</v>
      </c>
      <c r="M1804" s="94" t="str">
        <v>400mh</v>
      </c>
      <c r="N1804" s="94">
        <v>37402</v>
      </c>
      <c r="O1804" s="94" t="str">
        <f t="shared" si="180"/>
        <v>Devontie ARCHER400mh</v>
      </c>
      <c r="P1804" s="2">
        <f t="shared" si="181"/>
        <v>1141</v>
      </c>
      <c r="Q1804" s="79">
        <f t="shared" si="182"/>
        <v>20</v>
      </c>
      <c r="R1804" s="79" t="str">
        <f t="shared" si="183"/>
        <v/>
      </c>
    </row>
    <row r="1805" spans="1:18" x14ac:dyDescent="0.2">
      <c r="A1805" t="s">
        <v>1159</v>
      </c>
      <c r="B1805" t="s">
        <v>3797</v>
      </c>
      <c r="C1805" s="5" t="s">
        <v>31</v>
      </c>
      <c r="D1805" s="5">
        <v>34583</v>
      </c>
      <c r="E1805">
        <v>1030</v>
      </c>
      <c r="F1805" s="5">
        <v>44456</v>
      </c>
      <c r="G1805" s="2">
        <v>77</v>
      </c>
      <c r="H1805" s="2" t="str">
        <f t="shared" si="178"/>
        <v>Tarundeep SINGH110mh</v>
      </c>
      <c r="I1805" s="2">
        <f t="shared" si="179"/>
        <v>1030</v>
      </c>
      <c r="J1805" s="136" cm="1">
        <f t="array" ref="J1805">MAX(IF($H$3:$H$4000=$H1805,$I$3:$I$4000))</f>
        <v>1030</v>
      </c>
      <c r="K1805" s="2" t="str">
        <v>JAM</v>
      </c>
      <c r="L1805" t="str">
        <v>Kavian KERR</v>
      </c>
      <c r="M1805" s="94" t="str">
        <v>long-jump</v>
      </c>
      <c r="N1805" s="94">
        <v>37297</v>
      </c>
      <c r="O1805" s="94" t="str">
        <f t="shared" si="180"/>
        <v>Kavian KERRlong-jump</v>
      </c>
      <c r="P1805" s="2">
        <f t="shared" si="181"/>
        <v>1116</v>
      </c>
      <c r="Q1805" s="79">
        <f t="shared" si="182"/>
        <v>32</v>
      </c>
      <c r="R1805" s="79" t="str">
        <f t="shared" si="183"/>
        <v/>
      </c>
    </row>
    <row r="1806" spans="1:18" x14ac:dyDescent="0.2">
      <c r="A1806" t="s">
        <v>1159</v>
      </c>
      <c r="B1806" t="s">
        <v>4480</v>
      </c>
      <c r="C1806" t="s">
        <v>35</v>
      </c>
      <c r="D1806" s="5">
        <v>34994</v>
      </c>
      <c r="E1806">
        <v>1064</v>
      </c>
      <c r="F1806" s="5">
        <v>44456</v>
      </c>
      <c r="G1806" s="2">
        <v>39</v>
      </c>
      <c r="H1806" s="2" t="str">
        <f t="shared" si="178"/>
        <v>Jesse SANDESHhigh-jump</v>
      </c>
      <c r="I1806" s="2">
        <f t="shared" si="179"/>
        <v>1064</v>
      </c>
      <c r="J1806" s="136" cm="1">
        <f t="array" ref="J1806">MAX(IF($H$3:$H$4000=$H1806,$I$3:$I$4000))</f>
        <v>1064</v>
      </c>
      <c r="K1806" s="2" t="str">
        <v>JAM</v>
      </c>
      <c r="L1806" t="str">
        <v>Romell GLAVE</v>
      </c>
      <c r="M1806" s="94" t="str">
        <v>100m</v>
      </c>
      <c r="N1806" s="94">
        <v>36475</v>
      </c>
      <c r="O1806" s="94" t="str">
        <f t="shared" si="180"/>
        <v>Romell GLAVE100m</v>
      </c>
      <c r="P1806" s="2">
        <f t="shared" si="181"/>
        <v>1138</v>
      </c>
      <c r="Q1806" s="79">
        <f t="shared" si="182"/>
        <v>63</v>
      </c>
      <c r="R1806" s="79" t="str">
        <f t="shared" si="183"/>
        <v/>
      </c>
    </row>
    <row r="1807" spans="1:18" x14ac:dyDescent="0.2">
      <c r="A1807" t="s">
        <v>1159</v>
      </c>
      <c r="B1807" t="s">
        <v>4481</v>
      </c>
      <c r="C1807" s="5" t="s">
        <v>35</v>
      </c>
      <c r="D1807" s="5">
        <v>36051</v>
      </c>
      <c r="E1807">
        <v>1064</v>
      </c>
      <c r="F1807" s="5">
        <v>44456</v>
      </c>
      <c r="G1807" s="2">
        <v>39</v>
      </c>
      <c r="H1807" s="2" t="str">
        <f t="shared" si="178"/>
        <v>T. AROMALhigh-jump</v>
      </c>
      <c r="I1807" s="2">
        <f t="shared" si="179"/>
        <v>1064</v>
      </c>
      <c r="J1807" s="136" cm="1">
        <f t="array" ref="J1807">MAX(IF($H$3:$H$4000=$H1807,$I$3:$I$4000))</f>
        <v>1064</v>
      </c>
      <c r="K1807" s="2" t="str">
        <v>JAM</v>
      </c>
      <c r="L1807" t="str">
        <v>Christopher TAYLOR</v>
      </c>
      <c r="M1807" s="94" t="str">
        <v>400m</v>
      </c>
      <c r="N1807" s="94">
        <v>36434</v>
      </c>
      <c r="O1807" s="94" t="str">
        <f t="shared" si="180"/>
        <v>Christopher TAYLOR400m</v>
      </c>
      <c r="P1807" s="2">
        <f t="shared" si="181"/>
        <v>1194</v>
      </c>
      <c r="Q1807" s="79">
        <f t="shared" si="182"/>
        <v>8</v>
      </c>
      <c r="R1807" s="79" t="str">
        <f t="shared" si="183"/>
        <v/>
      </c>
    </row>
    <row r="1808" spans="1:18" x14ac:dyDescent="0.2">
      <c r="A1808" t="s">
        <v>1159</v>
      </c>
      <c r="B1808" t="s">
        <v>4167</v>
      </c>
      <c r="C1808" s="5" t="s">
        <v>39</v>
      </c>
      <c r="D1808" s="5">
        <v>33317</v>
      </c>
      <c r="E1808">
        <v>953</v>
      </c>
      <c r="F1808" s="5">
        <v>44456</v>
      </c>
      <c r="G1808" s="2">
        <v>57</v>
      </c>
      <c r="H1808" s="2" t="str">
        <f t="shared" si="178"/>
        <v>Antil NARESHshot-put</v>
      </c>
      <c r="I1808" s="2">
        <f t="shared" si="179"/>
        <v>953</v>
      </c>
      <c r="J1808" s="136" cm="1">
        <f t="array" ref="J1808">MAX(IF($H$3:$H$4000=$H1808,$I$3:$I$4000))</f>
        <v>1002</v>
      </c>
      <c r="K1808" s="2" t="str">
        <v>JAM</v>
      </c>
      <c r="L1808" t="str">
        <v>Rasheed DWYER</v>
      </c>
      <c r="M1808" s="94" t="str">
        <v>200m</v>
      </c>
      <c r="N1808" s="94">
        <v>32537</v>
      </c>
      <c r="O1808" s="94" t="str">
        <f t="shared" si="180"/>
        <v>Rasheed DWYER200m</v>
      </c>
      <c r="P1808" s="2">
        <f t="shared" si="181"/>
        <v>1201</v>
      </c>
      <c r="Q1808" s="79">
        <f t="shared" si="182"/>
        <v>7</v>
      </c>
      <c r="R1808" s="79" t="str">
        <f t="shared" si="183"/>
        <v/>
      </c>
    </row>
    <row r="1809" spans="1:18" x14ac:dyDescent="0.2">
      <c r="A1809" t="s">
        <v>1159</v>
      </c>
      <c r="B1809" t="s">
        <v>3931</v>
      </c>
      <c r="C1809" s="5" t="s">
        <v>37</v>
      </c>
      <c r="D1809" s="6">
        <v>34424</v>
      </c>
      <c r="E1809">
        <v>1085</v>
      </c>
      <c r="F1809" s="5">
        <v>44455</v>
      </c>
      <c r="G1809" s="2">
        <v>62</v>
      </c>
      <c r="H1809" s="2" t="str">
        <f t="shared" si="178"/>
        <v>R. SWAMINATHANlong-jump</v>
      </c>
      <c r="I1809" s="2">
        <f t="shared" si="179"/>
        <v>1085</v>
      </c>
      <c r="J1809" s="136" cm="1">
        <f t="array" ref="J1809">MAX(IF($H$3:$H$4000=$H1809,$I$3:$I$4000))</f>
        <v>1085</v>
      </c>
      <c r="K1809" s="2" t="str">
        <v>JAM</v>
      </c>
      <c r="L1809" t="str">
        <v>Demish GAYE</v>
      </c>
      <c r="M1809" s="94" t="str">
        <v>400m</v>
      </c>
      <c r="N1809" s="94">
        <v>33989</v>
      </c>
      <c r="O1809" s="94" t="str">
        <f t="shared" si="180"/>
        <v>Demish GAYE400m</v>
      </c>
      <c r="P1809" s="2">
        <f t="shared" si="181"/>
        <v>1174</v>
      </c>
      <c r="Q1809" s="79">
        <f t="shared" si="182"/>
        <v>14</v>
      </c>
      <c r="R1809" s="79" t="str">
        <f t="shared" si="183"/>
        <v/>
      </c>
    </row>
    <row r="1810" spans="1:18" x14ac:dyDescent="0.2">
      <c r="A1810" t="s">
        <v>1159</v>
      </c>
      <c r="B1810" t="s">
        <v>3943</v>
      </c>
      <c r="C1810" s="5" t="s">
        <v>37</v>
      </c>
      <c r="D1810" s="5">
        <v>35791</v>
      </c>
      <c r="E1810">
        <v>1057</v>
      </c>
      <c r="F1810" s="5">
        <v>44455</v>
      </c>
      <c r="G1810" s="2">
        <v>79</v>
      </c>
      <c r="H1810" s="2" t="str">
        <f t="shared" si="178"/>
        <v>Sahil MAHABALIlong-jump</v>
      </c>
      <c r="I1810" s="2">
        <f t="shared" si="179"/>
        <v>1057</v>
      </c>
      <c r="J1810" s="136" cm="1">
        <f t="array" ref="J1810">MAX(IF($H$3:$H$4000=$H1810,$I$3:$I$4000))</f>
        <v>1057</v>
      </c>
      <c r="K1810" s="2" t="str">
        <v>JAM</v>
      </c>
      <c r="L1810" t="str">
        <v>Shawn ROWE</v>
      </c>
      <c r="M1810" s="94" t="str">
        <v>400mh</v>
      </c>
      <c r="N1810" s="94">
        <v>33945</v>
      </c>
      <c r="O1810" s="94" t="str">
        <f t="shared" si="180"/>
        <v>Shawn ROWE400mh</v>
      </c>
      <c r="P1810" s="2">
        <f t="shared" si="181"/>
        <v>1189</v>
      </c>
      <c r="Q1810" s="79">
        <f t="shared" si="182"/>
        <v>6</v>
      </c>
      <c r="R1810" s="79" t="str">
        <f t="shared" si="183"/>
        <v/>
      </c>
    </row>
    <row r="1811" spans="1:18" x14ac:dyDescent="0.2">
      <c r="A1811" t="s">
        <v>1159</v>
      </c>
      <c r="B1811" t="s">
        <v>4162</v>
      </c>
      <c r="C1811" s="5" t="s">
        <v>39</v>
      </c>
      <c r="D1811" s="5">
        <v>37615</v>
      </c>
      <c r="E1811">
        <v>968</v>
      </c>
      <c r="F1811" s="5">
        <v>44455</v>
      </c>
      <c r="G1811" s="2">
        <v>47</v>
      </c>
      <c r="H1811" s="2" t="str">
        <f t="shared" si="178"/>
        <v>Bhagat SINGHshot-put</v>
      </c>
      <c r="I1811" s="2">
        <f t="shared" si="179"/>
        <v>968</v>
      </c>
      <c r="J1811" s="136" cm="1">
        <f t="array" ref="J1811">MAX(IF($H$3:$H$4000=$H1811,$I$3:$I$4000))</f>
        <v>968</v>
      </c>
      <c r="K1811" s="2" t="str">
        <v>JAM</v>
      </c>
      <c r="L1811" t="str">
        <v>Javoy TUCKER</v>
      </c>
      <c r="M1811" s="94" t="str">
        <v>100m</v>
      </c>
      <c r="N1811" s="94">
        <v>35563</v>
      </c>
      <c r="O1811" s="94" t="str">
        <f t="shared" si="180"/>
        <v>Javoy TUCKER100m</v>
      </c>
      <c r="P1811" s="2">
        <f t="shared" si="181"/>
        <v>1112</v>
      </c>
      <c r="Q1811" s="79">
        <f t="shared" si="182"/>
        <v>96</v>
      </c>
      <c r="R1811" s="79" t="str">
        <f t="shared" si="183"/>
        <v/>
      </c>
    </row>
    <row r="1812" spans="1:18" x14ac:dyDescent="0.2">
      <c r="A1812" t="s">
        <v>1159</v>
      </c>
      <c r="B1812" t="s">
        <v>4186</v>
      </c>
      <c r="C1812" s="5" t="s">
        <v>39</v>
      </c>
      <c r="D1812" s="5">
        <v>34252</v>
      </c>
      <c r="E1812">
        <v>921</v>
      </c>
      <c r="F1812" s="5">
        <v>44455</v>
      </c>
      <c r="G1812" s="2">
        <v>84</v>
      </c>
      <c r="H1812" s="2" t="str">
        <f t="shared" si="178"/>
        <v>Parveen DAHIYAshot-put</v>
      </c>
      <c r="I1812" s="2">
        <f t="shared" si="179"/>
        <v>921</v>
      </c>
      <c r="J1812" s="136" cm="1">
        <f t="array" ref="J1812">MAX(IF($H$3:$H$4000=$H1812,$I$3:$I$4000))</f>
        <v>921</v>
      </c>
      <c r="K1812" s="2" t="str">
        <v>JAM</v>
      </c>
      <c r="L1812" t="str">
        <v>Jevaughn MINZIE</v>
      </c>
      <c r="M1812" s="94" t="str">
        <v>200m</v>
      </c>
      <c r="N1812" s="94">
        <v>34900</v>
      </c>
      <c r="O1812" s="94" t="str">
        <f t="shared" si="180"/>
        <v>Jevaughn MINZIE200m</v>
      </c>
      <c r="P1812" s="2">
        <f t="shared" si="181"/>
        <v>1175</v>
      </c>
      <c r="Q1812" s="79">
        <f t="shared" si="182"/>
        <v>19</v>
      </c>
      <c r="R1812" s="79" t="str">
        <f t="shared" si="183"/>
        <v/>
      </c>
    </row>
    <row r="1813" spans="1:18" x14ac:dyDescent="0.2">
      <c r="A1813" t="s">
        <v>1159</v>
      </c>
      <c r="B1813" t="s">
        <v>3146</v>
      </c>
      <c r="C1813" t="s">
        <v>39</v>
      </c>
      <c r="D1813" s="5">
        <v>34155</v>
      </c>
      <c r="E1813">
        <v>917</v>
      </c>
      <c r="F1813" s="5">
        <v>44455</v>
      </c>
      <c r="G1813" s="2">
        <v>86</v>
      </c>
      <c r="H1813" s="2" t="str">
        <f t="shared" si="178"/>
        <v>Abhilash SAXENAshot-put</v>
      </c>
      <c r="I1813" s="2">
        <f t="shared" si="179"/>
        <v>917</v>
      </c>
      <c r="J1813" s="136" cm="1">
        <f t="array" ref="J1813">MAX(IF($H$3:$H$4000=$H1813,$I$3:$I$4000))</f>
        <v>944</v>
      </c>
      <c r="K1813" s="2" t="str">
        <v>JAM</v>
      </c>
      <c r="L1813" t="str">
        <v>Nathon ALLEN</v>
      </c>
      <c r="M1813" s="94" t="str">
        <v>400m</v>
      </c>
      <c r="N1813" s="94">
        <v>35000</v>
      </c>
      <c r="O1813" s="94" t="str">
        <f t="shared" si="180"/>
        <v>Nathon ALLEN400m</v>
      </c>
      <c r="P1813" s="2">
        <f t="shared" si="181"/>
        <v>1119</v>
      </c>
      <c r="Q1813" s="79">
        <f t="shared" si="182"/>
        <v>60</v>
      </c>
      <c r="R1813" s="79" t="str">
        <f t="shared" si="183"/>
        <v/>
      </c>
    </row>
    <row r="1814" spans="1:18" x14ac:dyDescent="0.2">
      <c r="A1814" t="s">
        <v>1159</v>
      </c>
      <c r="B1814" t="s">
        <v>4104</v>
      </c>
      <c r="C1814" s="5" t="s">
        <v>42</v>
      </c>
      <c r="D1814" s="5">
        <v>36874</v>
      </c>
      <c r="E1814">
        <v>953</v>
      </c>
      <c r="F1814" s="5">
        <v>44447</v>
      </c>
      <c r="G1814" s="2">
        <v>43</v>
      </c>
      <c r="H1814" s="2" t="str">
        <f t="shared" si="178"/>
        <v>Praveen KUMARhammer-throw</v>
      </c>
      <c r="I1814" s="2">
        <f t="shared" si="179"/>
        <v>953</v>
      </c>
      <c r="J1814" s="136" cm="1">
        <f t="array" ref="J1814">MAX(IF($H$3:$H$4000=$H1814,$I$3:$I$4000))</f>
        <v>953</v>
      </c>
      <c r="K1814" s="2" t="str">
        <v>JAM</v>
      </c>
      <c r="L1814" t="str">
        <v>Kemar MOWATT</v>
      </c>
      <c r="M1814" s="94" t="str">
        <v>400mh</v>
      </c>
      <c r="N1814" s="94">
        <v>34770</v>
      </c>
      <c r="O1814" s="94" t="str">
        <f t="shared" si="180"/>
        <v>Kemar MOWATT400mh</v>
      </c>
      <c r="P1814" s="2">
        <f t="shared" si="181"/>
        <v>1193</v>
      </c>
      <c r="Q1814" s="79">
        <f t="shared" si="182"/>
        <v>4</v>
      </c>
      <c r="R1814" s="79" t="str">
        <f t="shared" si="183"/>
        <v/>
      </c>
    </row>
    <row r="1815" spans="1:18" x14ac:dyDescent="0.2">
      <c r="A1815" t="s">
        <v>1159</v>
      </c>
      <c r="B1815" t="s">
        <v>4276</v>
      </c>
      <c r="C1815" s="5" t="s">
        <v>41</v>
      </c>
      <c r="D1815" s="5">
        <v>34859</v>
      </c>
      <c r="E1815">
        <v>1050</v>
      </c>
      <c r="F1815" s="5">
        <v>44446</v>
      </c>
      <c r="G1815" s="2">
        <v>21</v>
      </c>
      <c r="H1815" s="2" t="str">
        <f t="shared" si="178"/>
        <v>Kishore KUMAR JENAjavelin-throw</v>
      </c>
      <c r="I1815" s="2">
        <f t="shared" si="179"/>
        <v>1050</v>
      </c>
      <c r="J1815" s="136" cm="1">
        <f t="array" ref="J1815">MAX(IF($H$3:$H$4000=$H1815,$I$3:$I$4000))</f>
        <v>1050</v>
      </c>
      <c r="K1815" s="2" t="str">
        <v>JAM</v>
      </c>
      <c r="L1815" t="str">
        <v>Yohan BLAKE</v>
      </c>
      <c r="M1815" s="94" t="str">
        <v>200m</v>
      </c>
      <c r="N1815" s="94">
        <v>32868</v>
      </c>
      <c r="O1815" s="94" t="str">
        <f t="shared" si="180"/>
        <v>Yohan BLAKE200m</v>
      </c>
      <c r="P1815" s="2">
        <f t="shared" si="181"/>
        <v>1192</v>
      </c>
      <c r="Q1815" s="79">
        <f t="shared" si="182"/>
        <v>10</v>
      </c>
      <c r="R1815" s="79" t="str">
        <f t="shared" si="183"/>
        <v/>
      </c>
    </row>
    <row r="1816" spans="1:18" x14ac:dyDescent="0.2">
      <c r="A1816" t="s">
        <v>1159</v>
      </c>
      <c r="B1816" t="s">
        <v>3327</v>
      </c>
      <c r="C1816" s="6" t="s">
        <v>2</v>
      </c>
      <c r="D1816" s="6">
        <v>35586</v>
      </c>
      <c r="E1816">
        <v>1112</v>
      </c>
      <c r="F1816" s="5">
        <v>44444</v>
      </c>
      <c r="G1816" s="2">
        <v>85</v>
      </c>
      <c r="H1816" s="2" t="str">
        <f t="shared" si="178"/>
        <v>K.S. PRANAV100m</v>
      </c>
      <c r="I1816" s="2">
        <f t="shared" si="179"/>
        <v>1112</v>
      </c>
      <c r="J1816" s="136" cm="1">
        <f t="array" ref="J1816">MAX(IF($H$3:$H$4000=$H1816,$I$3:$I$4000))</f>
        <v>1112</v>
      </c>
      <c r="K1816" s="2" t="str">
        <v>JAM</v>
      </c>
      <c r="L1816" t="str">
        <v>Rusheen MCDONALD</v>
      </c>
      <c r="M1816" s="94" t="str">
        <v>400m</v>
      </c>
      <c r="N1816" s="94">
        <v>33833</v>
      </c>
      <c r="O1816" s="94" t="str">
        <f t="shared" si="180"/>
        <v>Rusheen MCDONALD400m</v>
      </c>
      <c r="P1816" s="2">
        <f t="shared" si="181"/>
        <v>1130</v>
      </c>
      <c r="Q1816" s="79">
        <f t="shared" si="182"/>
        <v>39</v>
      </c>
      <c r="R1816" s="79" t="str">
        <f t="shared" si="183"/>
        <v/>
      </c>
    </row>
    <row r="1817" spans="1:18" x14ac:dyDescent="0.2">
      <c r="A1817" t="s">
        <v>1159</v>
      </c>
      <c r="B1817" t="s">
        <v>3596</v>
      </c>
      <c r="C1817" s="5" t="s">
        <v>34</v>
      </c>
      <c r="D1817" s="5">
        <v>37119</v>
      </c>
      <c r="E1817">
        <v>1045</v>
      </c>
      <c r="F1817" s="5">
        <v>44444</v>
      </c>
      <c r="G1817" s="2">
        <v>62</v>
      </c>
      <c r="H1817" s="2" t="str">
        <f t="shared" si="178"/>
        <v>Mohd NUR HASAN3000msc</v>
      </c>
      <c r="I1817" s="2">
        <f t="shared" si="179"/>
        <v>1045</v>
      </c>
      <c r="J1817" s="136" cm="1">
        <f t="array" ref="J1817">MAX(IF($H$3:$H$4000=$H1817,$I$3:$I$4000))</f>
        <v>1045</v>
      </c>
      <c r="K1817" s="2" t="str">
        <v>JAM</v>
      </c>
      <c r="L1817" t="str">
        <v>Keeno BURRELL</v>
      </c>
      <c r="M1817" s="94" t="str">
        <v>400m</v>
      </c>
      <c r="N1817" s="94">
        <v>34600</v>
      </c>
      <c r="O1817" s="94" t="str">
        <f t="shared" si="180"/>
        <v>Keeno BURRELL400m</v>
      </c>
      <c r="P1817" s="2">
        <f t="shared" si="181"/>
        <v>1102</v>
      </c>
      <c r="Q1817" s="79">
        <f t="shared" si="182"/>
        <v>85</v>
      </c>
      <c r="R1817" s="79" t="str">
        <f t="shared" si="183"/>
        <v/>
      </c>
    </row>
    <row r="1818" spans="1:18" x14ac:dyDescent="0.2">
      <c r="A1818" t="s">
        <v>1159</v>
      </c>
      <c r="B1818" t="s">
        <v>3597</v>
      </c>
      <c r="C1818" s="5" t="s">
        <v>34</v>
      </c>
      <c r="D1818" s="5">
        <v>36108</v>
      </c>
      <c r="E1818">
        <v>1043</v>
      </c>
      <c r="F1818" s="5">
        <v>44444</v>
      </c>
      <c r="G1818" s="2">
        <v>63</v>
      </c>
      <c r="H1818" s="2" t="str">
        <f t="shared" si="178"/>
        <v>. BALKISHAN3000msc</v>
      </c>
      <c r="I1818" s="2">
        <f t="shared" si="179"/>
        <v>1043</v>
      </c>
      <c r="J1818" s="136" cm="1">
        <f t="array" ref="J1818">MAX(IF($H$3:$H$4000=$H1818,$I$3:$I$4000))</f>
        <v>1086</v>
      </c>
      <c r="K1818" s="2" t="str">
        <v>JAM</v>
      </c>
      <c r="L1818" t="str">
        <v>Tyrice TAYLOR</v>
      </c>
      <c r="M1818" s="94" t="str">
        <v>400m</v>
      </c>
      <c r="N1818" s="94">
        <v>37195</v>
      </c>
      <c r="O1818" s="94" t="str">
        <f t="shared" si="180"/>
        <v>Tyrice TAYLOR400m</v>
      </c>
      <c r="P1818" s="2">
        <f t="shared" si="181"/>
        <v>1093</v>
      </c>
      <c r="Q1818" s="79">
        <f t="shared" si="182"/>
        <v>104</v>
      </c>
      <c r="R1818" s="79" t="str">
        <f t="shared" si="183"/>
        <v/>
      </c>
    </row>
    <row r="1819" spans="1:18" x14ac:dyDescent="0.2">
      <c r="A1819" t="s">
        <v>1159</v>
      </c>
      <c r="B1819" t="s">
        <v>3620</v>
      </c>
      <c r="C1819" s="6" t="s">
        <v>34</v>
      </c>
      <c r="D1819" s="5">
        <v>36088</v>
      </c>
      <c r="E1819">
        <v>1027</v>
      </c>
      <c r="F1819" s="5">
        <v>44444</v>
      </c>
      <c r="G1819" s="2">
        <v>89</v>
      </c>
      <c r="H1819" s="2" t="str">
        <f t="shared" si="178"/>
        <v>Rohit VERMA3000msc</v>
      </c>
      <c r="I1819" s="2">
        <f t="shared" si="179"/>
        <v>1027</v>
      </c>
      <c r="J1819" s="136" cm="1">
        <f t="array" ref="J1819">MAX(IF($H$3:$H$4000=$H1819,$I$3:$I$4000))</f>
        <v>1027</v>
      </c>
      <c r="K1819" s="2" t="str">
        <v>JAM</v>
      </c>
      <c r="L1819" t="str">
        <v>Phillip LEMONIOUS</v>
      </c>
      <c r="M1819" s="94" t="str">
        <v>110mh</v>
      </c>
      <c r="N1819" s="94">
        <v>36141</v>
      </c>
      <c r="O1819" s="94" t="str">
        <f t="shared" si="180"/>
        <v>Phillip LEMONIOUS110mh</v>
      </c>
      <c r="P1819" s="2">
        <f t="shared" si="181"/>
        <v>1214</v>
      </c>
      <c r="Q1819" s="79">
        <f t="shared" si="182"/>
        <v>6</v>
      </c>
      <c r="R1819" s="79" t="str">
        <f t="shared" si="183"/>
        <v/>
      </c>
    </row>
    <row r="1820" spans="1:18" x14ac:dyDescent="0.2">
      <c r="A1820" t="s">
        <v>1159</v>
      </c>
      <c r="B1820" t="s">
        <v>3929</v>
      </c>
      <c r="C1820" s="5" t="s">
        <v>37</v>
      </c>
      <c r="D1820" s="5">
        <v>34950</v>
      </c>
      <c r="E1820">
        <v>1081</v>
      </c>
      <c r="F1820" s="5">
        <v>44444</v>
      </c>
      <c r="G1820" s="2">
        <v>60</v>
      </c>
      <c r="H1820" s="2" t="str">
        <f t="shared" ref="H1820:H1823" si="184">B1820&amp;C1820</f>
        <v>Sidharth MOHAN NAIKlong-jump</v>
      </c>
      <c r="I1820" s="2">
        <f t="shared" ref="I1820:I1823" si="185">E1820</f>
        <v>1081</v>
      </c>
      <c r="J1820" s="136" cm="1">
        <f t="array" ref="J1820">MAX(IF($H$3:$H$4000=$H1820,$I$3:$I$4000))</f>
        <v>1081</v>
      </c>
      <c r="K1820" s="2" t="str">
        <v>JAM</v>
      </c>
      <c r="L1820" t="str">
        <v>Jordani WOODLEY</v>
      </c>
      <c r="M1820" s="94" t="str">
        <v>110mh</v>
      </c>
      <c r="N1820" s="94">
        <v>37207</v>
      </c>
      <c r="O1820" s="94" t="str">
        <f t="shared" si="180"/>
        <v>Jordani WOODLEY110mh</v>
      </c>
      <c r="P1820" s="2">
        <f t="shared" si="181"/>
        <v>1086</v>
      </c>
      <c r="Q1820" s="79">
        <f t="shared" si="182"/>
        <v>46</v>
      </c>
      <c r="R1820" s="79" t="str">
        <f t="shared" si="183"/>
        <v/>
      </c>
    </row>
    <row r="1821" spans="1:18" x14ac:dyDescent="0.2">
      <c r="A1821" t="s">
        <v>1159</v>
      </c>
      <c r="B1821" t="s">
        <v>3933</v>
      </c>
      <c r="C1821" s="5" t="s">
        <v>37</v>
      </c>
      <c r="D1821" s="5">
        <v>34603</v>
      </c>
      <c r="E1821">
        <v>1077</v>
      </c>
      <c r="F1821" s="5">
        <v>44444</v>
      </c>
      <c r="G1821" s="2">
        <v>64</v>
      </c>
      <c r="H1821" s="2" t="str">
        <f t="shared" si="184"/>
        <v>Vimoth KUMARlong-jump</v>
      </c>
      <c r="I1821" s="2">
        <f t="shared" si="185"/>
        <v>1077</v>
      </c>
      <c r="J1821" s="136" cm="1">
        <f t="array" ref="J1821">MAX(IF($H$3:$H$4000=$H1821,$I$3:$I$4000))</f>
        <v>1077</v>
      </c>
      <c r="K1821" s="2" t="str">
        <v>JAM</v>
      </c>
      <c r="L1821" t="str">
        <v>Luke BROWN</v>
      </c>
      <c r="M1821" s="94" t="str">
        <v>triple-jump</v>
      </c>
      <c r="N1821" s="94">
        <v>37558</v>
      </c>
      <c r="O1821" s="94" t="str">
        <f t="shared" si="180"/>
        <v>Luke BROWNtriple-jump</v>
      </c>
      <c r="P1821" s="2">
        <f t="shared" si="181"/>
        <v>1048</v>
      </c>
      <c r="Q1821" s="79">
        <f t="shared" si="182"/>
        <v>57</v>
      </c>
      <c r="R1821" s="79" t="str">
        <f t="shared" si="183"/>
        <v/>
      </c>
    </row>
    <row r="1822" spans="1:18" x14ac:dyDescent="0.2">
      <c r="A1822" t="s">
        <v>1159</v>
      </c>
      <c r="B1822" t="s">
        <v>5382</v>
      </c>
      <c r="C1822" s="5" t="s">
        <v>38</v>
      </c>
      <c r="D1822" s="5">
        <v>35149</v>
      </c>
      <c r="E1822">
        <v>1096</v>
      </c>
      <c r="F1822" s="5">
        <v>44444</v>
      </c>
      <c r="G1822" s="2">
        <v>21</v>
      </c>
      <c r="H1822" s="2" t="str">
        <f t="shared" si="184"/>
        <v>Vimal Mugesh THAMIZHCHELVANtriple-jump</v>
      </c>
      <c r="I1822" s="2">
        <f t="shared" si="185"/>
        <v>1096</v>
      </c>
      <c r="J1822" s="136" cm="1">
        <f t="array" ref="J1822">MAX(IF($H$3:$H$4000=$H1822,$I$3:$I$4000))</f>
        <v>1096</v>
      </c>
      <c r="K1822" s="2" t="str">
        <v>JAM</v>
      </c>
      <c r="L1822" t="str">
        <v>Tyquendo TRACEY</v>
      </c>
      <c r="M1822" s="94" t="str">
        <v>100m</v>
      </c>
      <c r="N1822" s="94">
        <v>34130</v>
      </c>
      <c r="O1822" s="94" t="str">
        <f t="shared" si="180"/>
        <v>Tyquendo TRACEY100m</v>
      </c>
      <c r="P1822" s="2">
        <f t="shared" si="181"/>
        <v>1206</v>
      </c>
      <c r="Q1822" s="79">
        <f t="shared" si="182"/>
        <v>9</v>
      </c>
      <c r="R1822" s="79" t="str">
        <f t="shared" si="183"/>
        <v/>
      </c>
    </row>
    <row r="1823" spans="1:18" x14ac:dyDescent="0.2">
      <c r="A1823" t="s">
        <v>1159</v>
      </c>
      <c r="B1823" t="s">
        <v>4001</v>
      </c>
      <c r="C1823" s="5" t="s">
        <v>38</v>
      </c>
      <c r="D1823" s="5">
        <v>33386</v>
      </c>
      <c r="E1823">
        <v>1029</v>
      </c>
      <c r="F1823" s="5">
        <v>44444</v>
      </c>
      <c r="G1823" s="2">
        <v>71</v>
      </c>
      <c r="H1823" s="2" t="str">
        <f t="shared" si="184"/>
        <v>D. ARIYUSELVAMtriple-jump</v>
      </c>
      <c r="I1823" s="2">
        <f t="shared" si="185"/>
        <v>1029</v>
      </c>
      <c r="J1823" s="136" cm="1">
        <f t="array" ref="J1823">MAX(IF($H$3:$H$4000=$H1823,$I$3:$I$4000))</f>
        <v>1029</v>
      </c>
      <c r="K1823" s="2" t="str">
        <v>JAM</v>
      </c>
      <c r="L1823" t="str">
        <v>Julian FORTE</v>
      </c>
      <c r="M1823" s="94" t="str">
        <v>100m</v>
      </c>
      <c r="N1823" s="94">
        <v>33976</v>
      </c>
      <c r="O1823" s="94" t="str">
        <f t="shared" si="180"/>
        <v>Julian FORTE100m</v>
      </c>
      <c r="P1823" s="2">
        <f t="shared" si="181"/>
        <v>1196</v>
      </c>
      <c r="Q1823" s="79">
        <f t="shared" si="182"/>
        <v>13</v>
      </c>
      <c r="R1823" s="79" t="str">
        <f t="shared" si="183"/>
        <v/>
      </c>
    </row>
    <row r="1824" spans="1:18" x14ac:dyDescent="0.2">
      <c r="A1824" t="s">
        <v>1159</v>
      </c>
      <c r="B1824" t="s">
        <v>3221</v>
      </c>
      <c r="C1824" s="5" t="s">
        <v>41</v>
      </c>
      <c r="D1824" s="5">
        <v>34839</v>
      </c>
      <c r="E1824">
        <v>1096</v>
      </c>
      <c r="F1824" s="5">
        <v>44444</v>
      </c>
      <c r="G1824" s="2">
        <v>11</v>
      </c>
      <c r="H1824" s="2" t="str">
        <f t="shared" ref="H1824:H1887" si="186">B1824&amp;C1824</f>
        <v>Abhishek SINGHjavelin-throw</v>
      </c>
      <c r="I1824" s="2">
        <f t="shared" ref="I1824:I1887" si="187">E1824</f>
        <v>1096</v>
      </c>
      <c r="J1824" s="136" cm="1">
        <f t="array" ref="J1824">MAX(IF($H$3:$H$4000=$H1824,$I$3:$I$4000))</f>
        <v>1096</v>
      </c>
      <c r="K1824" s="2" t="str">
        <v>JAM</v>
      </c>
      <c r="L1824" t="str">
        <v>Julian FORTE</v>
      </c>
      <c r="M1824" s="94" t="str">
        <v>200m</v>
      </c>
      <c r="N1824" s="94">
        <v>33976</v>
      </c>
      <c r="O1824" s="94" t="str">
        <f t="shared" si="180"/>
        <v>Julian FORTE200m</v>
      </c>
      <c r="P1824" s="2">
        <f t="shared" si="181"/>
        <v>1186</v>
      </c>
      <c r="Q1824" s="79">
        <f t="shared" si="182"/>
        <v>14</v>
      </c>
      <c r="R1824" s="79" t="str">
        <f t="shared" si="183"/>
        <v/>
      </c>
    </row>
    <row r="1825" spans="1:18" x14ac:dyDescent="0.2">
      <c r="A1825" t="s">
        <v>1159</v>
      </c>
      <c r="B1825" t="s">
        <v>4279</v>
      </c>
      <c r="C1825" s="5" t="s">
        <v>41</v>
      </c>
      <c r="D1825" s="5">
        <v>34639</v>
      </c>
      <c r="E1825">
        <v>1047</v>
      </c>
      <c r="F1825" s="5">
        <v>44444</v>
      </c>
      <c r="G1825" s="2">
        <v>25</v>
      </c>
      <c r="H1825" s="2" t="str">
        <f t="shared" si="186"/>
        <v>Uttam PATILjavelin-throw</v>
      </c>
      <c r="I1825" s="2">
        <f t="shared" si="187"/>
        <v>1047</v>
      </c>
      <c r="J1825" s="136" cm="1">
        <f t="array" ref="J1825">MAX(IF($H$3:$H$4000=$H1825,$I$3:$I$4000))</f>
        <v>1049</v>
      </c>
      <c r="K1825" s="2" t="str">
        <v>JAM</v>
      </c>
      <c r="L1825" t="str">
        <v>Antonio WATSON</v>
      </c>
      <c r="M1825" s="94" t="str">
        <v>200m</v>
      </c>
      <c r="N1825" s="94">
        <v>37145</v>
      </c>
      <c r="O1825" s="94" t="str">
        <f t="shared" si="180"/>
        <v>Antonio WATSON200m</v>
      </c>
      <c r="P1825" s="2">
        <f t="shared" si="181"/>
        <v>1138</v>
      </c>
      <c r="Q1825" s="79">
        <f t="shared" si="182"/>
        <v>45</v>
      </c>
      <c r="R1825" s="79" t="str">
        <f t="shared" si="183"/>
        <v/>
      </c>
    </row>
    <row r="1826" spans="1:18" x14ac:dyDescent="0.2">
      <c r="A1826" t="s">
        <v>1159</v>
      </c>
      <c r="B1826" t="s">
        <v>4316</v>
      </c>
      <c r="C1826" s="5" t="s">
        <v>41</v>
      </c>
      <c r="D1826" s="5">
        <v>33523</v>
      </c>
      <c r="E1826">
        <v>944</v>
      </c>
      <c r="F1826" s="5">
        <v>44444</v>
      </c>
      <c r="G1826" s="2">
        <v>89</v>
      </c>
      <c r="H1826" s="2" t="str">
        <f t="shared" si="186"/>
        <v>Parvesh MALIKjavelin-throw</v>
      </c>
      <c r="I1826" s="2">
        <f t="shared" si="187"/>
        <v>944</v>
      </c>
      <c r="J1826" s="136" cm="1">
        <f t="array" ref="J1826">MAX(IF($H$3:$H$4000=$H1826,$I$3:$I$4000))</f>
        <v>944</v>
      </c>
      <c r="K1826" s="2" t="str">
        <v>JAM</v>
      </c>
      <c r="L1826" t="str">
        <v>Jaheel HYDE</v>
      </c>
      <c r="M1826" s="94" t="str">
        <v>400mh</v>
      </c>
      <c r="N1826" s="94">
        <v>35463</v>
      </c>
      <c r="O1826" s="94" t="str">
        <f t="shared" si="180"/>
        <v>Jaheel HYDE400mh</v>
      </c>
      <c r="P1826" s="2">
        <f t="shared" si="181"/>
        <v>1222</v>
      </c>
      <c r="Q1826" s="79">
        <f t="shared" si="182"/>
        <v>2</v>
      </c>
      <c r="R1826" s="79" t="str">
        <f t="shared" si="183"/>
        <v/>
      </c>
    </row>
    <row r="1827" spans="1:18" x14ac:dyDescent="0.2">
      <c r="A1827" t="s">
        <v>1159</v>
      </c>
      <c r="B1827" t="s">
        <v>3874</v>
      </c>
      <c r="C1827" t="s">
        <v>33</v>
      </c>
      <c r="D1827" s="5">
        <v>36146</v>
      </c>
      <c r="E1827">
        <v>1051</v>
      </c>
      <c r="F1827" s="5">
        <v>44443</v>
      </c>
      <c r="G1827" s="2">
        <v>79</v>
      </c>
      <c r="H1827" s="2" t="str">
        <f t="shared" si="186"/>
        <v>Thomas MATHEW400mh</v>
      </c>
      <c r="I1827" s="2">
        <f t="shared" si="187"/>
        <v>1051</v>
      </c>
      <c r="J1827" s="136" cm="1">
        <f t="array" ref="J1827">MAX(IF($H$3:$H$4000=$H1827,$I$3:$I$4000))</f>
        <v>1051</v>
      </c>
      <c r="K1827" s="2" t="str">
        <v>JAM</v>
      </c>
      <c r="L1827" t="str">
        <v>Troy WHYTE</v>
      </c>
      <c r="M1827" s="94" t="str">
        <v>400mh</v>
      </c>
      <c r="N1827" s="94">
        <v>35003</v>
      </c>
      <c r="O1827" s="94" t="str">
        <f t="shared" si="180"/>
        <v>Troy WHYTE400mh</v>
      </c>
      <c r="P1827" s="2">
        <f t="shared" si="181"/>
        <v>1135</v>
      </c>
      <c r="Q1827" s="79">
        <f t="shared" si="182"/>
        <v>28</v>
      </c>
      <c r="R1827" s="79" t="str">
        <f t="shared" si="183"/>
        <v/>
      </c>
    </row>
    <row r="1828" spans="1:18" x14ac:dyDescent="0.2">
      <c r="A1828" t="s">
        <v>1159</v>
      </c>
      <c r="B1828" t="s">
        <v>3877</v>
      </c>
      <c r="C1828" t="s">
        <v>33</v>
      </c>
      <c r="D1828" s="5">
        <v>33601</v>
      </c>
      <c r="E1828">
        <v>1050</v>
      </c>
      <c r="F1828" s="5">
        <v>44443</v>
      </c>
      <c r="G1828" s="2">
        <v>81</v>
      </c>
      <c r="H1828" s="2" t="str">
        <f t="shared" si="186"/>
        <v>M. RAMACHANDRAN400mh</v>
      </c>
      <c r="I1828" s="2">
        <f t="shared" si="187"/>
        <v>1050</v>
      </c>
      <c r="J1828" s="136" cm="1">
        <f t="array" ref="J1828">MAX(IF($H$3:$H$4000=$H1828,$I$3:$I$4000))</f>
        <v>1050</v>
      </c>
      <c r="K1828" s="2" t="str">
        <v>JAM</v>
      </c>
      <c r="L1828" t="str">
        <v>Senoj-Jay GIVANS</v>
      </c>
      <c r="M1828" s="94" t="str">
        <v>100m</v>
      </c>
      <c r="N1828" s="94">
        <v>34333</v>
      </c>
      <c r="O1828" s="94" t="str">
        <f t="shared" si="180"/>
        <v>Senoj-Jay GIVANS100m</v>
      </c>
      <c r="P1828" s="2">
        <f t="shared" si="181"/>
        <v>1138</v>
      </c>
      <c r="Q1828" s="79">
        <f t="shared" si="182"/>
        <v>63</v>
      </c>
      <c r="R1828" s="79" t="str">
        <f t="shared" si="183"/>
        <v/>
      </c>
    </row>
    <row r="1829" spans="1:18" x14ac:dyDescent="0.2">
      <c r="A1829" t="s">
        <v>1159</v>
      </c>
      <c r="B1829" t="s">
        <v>4473</v>
      </c>
      <c r="C1829" t="s">
        <v>35</v>
      </c>
      <c r="D1829" s="5">
        <v>34474</v>
      </c>
      <c r="E1829">
        <v>1081</v>
      </c>
      <c r="F1829" s="5">
        <v>44443</v>
      </c>
      <c r="G1829" s="2">
        <v>35</v>
      </c>
      <c r="H1829" s="2" t="str">
        <f t="shared" si="186"/>
        <v>Vincent BHARATHIhigh-jump</v>
      </c>
      <c r="I1829" s="2">
        <f t="shared" si="187"/>
        <v>1081</v>
      </c>
      <c r="J1829" s="136" cm="1">
        <f t="array" ref="J1829">MAX(IF($H$3:$H$4000=$H1829,$I$3:$I$4000))</f>
        <v>1081</v>
      </c>
      <c r="K1829" s="2" t="str">
        <v>JAM</v>
      </c>
      <c r="L1829" t="str">
        <v>Michael CAMPBELL</v>
      </c>
      <c r="M1829" s="94" t="str">
        <v>100m</v>
      </c>
      <c r="N1829" s="94">
        <v>35398</v>
      </c>
      <c r="O1829" s="94" t="str">
        <f t="shared" si="180"/>
        <v>Michael CAMPBELL100m</v>
      </c>
      <c r="P1829" s="2">
        <f t="shared" si="181"/>
        <v>1125</v>
      </c>
      <c r="Q1829" s="79">
        <f t="shared" si="182"/>
        <v>77</v>
      </c>
      <c r="R1829" s="79" t="str">
        <f t="shared" si="183"/>
        <v/>
      </c>
    </row>
    <row r="1830" spans="1:18" x14ac:dyDescent="0.2">
      <c r="A1830" t="s">
        <v>1159</v>
      </c>
      <c r="B1830" t="s">
        <v>4479</v>
      </c>
      <c r="C1830" s="5" t="s">
        <v>35</v>
      </c>
      <c r="D1830" s="5">
        <v>34867</v>
      </c>
      <c r="E1830">
        <v>1064</v>
      </c>
      <c r="F1830" s="5">
        <v>44443</v>
      </c>
      <c r="G1830" s="2">
        <v>39</v>
      </c>
      <c r="H1830" s="2" t="str">
        <f t="shared" si="186"/>
        <v>Sarvesh Anil KUSHAREhigh-jump</v>
      </c>
      <c r="I1830" s="2">
        <f t="shared" si="187"/>
        <v>1064</v>
      </c>
      <c r="J1830" s="136" cm="1">
        <f t="array" ref="J1830">MAX(IF($H$3:$H$4000=$H1830,$I$3:$I$4000))</f>
        <v>1135</v>
      </c>
      <c r="K1830" s="2" t="str">
        <v>JAM</v>
      </c>
      <c r="L1830" t="str">
        <v>Andre CLARKE</v>
      </c>
      <c r="M1830" s="94" t="str">
        <v>400mh</v>
      </c>
      <c r="N1830" s="94">
        <v>33761</v>
      </c>
      <c r="O1830" s="94" t="str">
        <f t="shared" si="180"/>
        <v>Andre CLARKE400mh</v>
      </c>
      <c r="P1830" s="2">
        <f t="shared" si="181"/>
        <v>1161</v>
      </c>
      <c r="Q1830" s="79">
        <f t="shared" si="182"/>
        <v>12</v>
      </c>
      <c r="R1830" s="79" t="str">
        <f t="shared" si="183"/>
        <v/>
      </c>
    </row>
    <row r="1831" spans="1:18" x14ac:dyDescent="0.2">
      <c r="A1831" t="s">
        <v>1159</v>
      </c>
      <c r="B1831" t="s">
        <v>4491</v>
      </c>
      <c r="C1831" s="5" t="s">
        <v>35</v>
      </c>
      <c r="D1831" s="5">
        <v>34120</v>
      </c>
      <c r="E1831">
        <v>1046</v>
      </c>
      <c r="F1831" s="5">
        <v>44443</v>
      </c>
      <c r="G1831" s="2">
        <v>49</v>
      </c>
      <c r="H1831" s="2" t="str">
        <f t="shared" si="186"/>
        <v>C SRINEESHhigh-jump</v>
      </c>
      <c r="I1831" s="2">
        <f t="shared" si="187"/>
        <v>1046</v>
      </c>
      <c r="J1831" s="136" cm="1">
        <f t="array" ref="J1831">MAX(IF($H$3:$H$4000=$H1831,$I$3:$I$4000))</f>
        <v>1046</v>
      </c>
      <c r="K1831" s="2" t="str">
        <v>JAM</v>
      </c>
      <c r="L1831" t="str">
        <v>Roxroy CATO</v>
      </c>
      <c r="M1831" s="94" t="str">
        <v>400mh</v>
      </c>
      <c r="N1831" s="94">
        <v>32147</v>
      </c>
      <c r="O1831" s="94" t="str">
        <f t="shared" si="180"/>
        <v>Roxroy CATO400mh</v>
      </c>
      <c r="P1831" s="2">
        <f t="shared" si="181"/>
        <v>1117</v>
      </c>
      <c r="Q1831" s="79">
        <f t="shared" si="182"/>
        <v>35</v>
      </c>
      <c r="R1831" s="79" t="str">
        <f t="shared" si="183"/>
        <v/>
      </c>
    </row>
    <row r="1832" spans="1:18" x14ac:dyDescent="0.2">
      <c r="A1832" t="s">
        <v>1159</v>
      </c>
      <c r="B1832" t="s">
        <v>3872</v>
      </c>
      <c r="C1832" t="s">
        <v>42</v>
      </c>
      <c r="D1832" s="5">
        <v>35553</v>
      </c>
      <c r="E1832">
        <v>889</v>
      </c>
      <c r="F1832" s="5">
        <v>44443</v>
      </c>
      <c r="G1832" s="2">
        <v>68</v>
      </c>
      <c r="H1832" s="2" t="str">
        <f t="shared" si="186"/>
        <v>Aftab ALAMhammer-throw</v>
      </c>
      <c r="I1832" s="2">
        <f t="shared" si="187"/>
        <v>889</v>
      </c>
      <c r="J1832" s="136" cm="1">
        <f t="array" ref="J1832">MAX(IF($H$3:$H$4000=$H1832,$I$3:$I$4000))</f>
        <v>889</v>
      </c>
      <c r="K1832" s="2" t="str">
        <v>JAM</v>
      </c>
      <c r="L1832" t="str">
        <v>Owayne RUSSELL</v>
      </c>
      <c r="M1832" s="94" t="str">
        <v>400mh</v>
      </c>
      <c r="N1832" s="94">
        <v>1995</v>
      </c>
      <c r="O1832" s="94" t="str">
        <f t="shared" si="180"/>
        <v>Owayne RUSSELL400mh</v>
      </c>
      <c r="P1832" s="2">
        <f t="shared" si="181"/>
        <v>1106</v>
      </c>
      <c r="Q1832" s="79">
        <f t="shared" si="182"/>
        <v>39</v>
      </c>
      <c r="R1832" s="79" t="str">
        <f t="shared" si="183"/>
        <v/>
      </c>
    </row>
    <row r="1833" spans="1:18" x14ac:dyDescent="0.2">
      <c r="A1833" t="s">
        <v>1159</v>
      </c>
      <c r="B1833" t="s">
        <v>4247</v>
      </c>
      <c r="C1833" s="5" t="s">
        <v>42</v>
      </c>
      <c r="D1833" s="5">
        <v>33051</v>
      </c>
      <c r="E1833">
        <v>867</v>
      </c>
      <c r="F1833" s="5">
        <v>44443</v>
      </c>
      <c r="G1833" s="2">
        <v>79</v>
      </c>
      <c r="H1833" s="2" t="str">
        <f t="shared" si="186"/>
        <v>Bhupinder SINGHhammer-throw</v>
      </c>
      <c r="I1833" s="2">
        <f t="shared" si="187"/>
        <v>867</v>
      </c>
      <c r="J1833" s="136" cm="1">
        <f t="array" ref="J1833">MAX(IF($H$3:$H$4000=$H1833,$I$3:$I$4000))</f>
        <v>867</v>
      </c>
      <c r="K1833" s="2" t="str">
        <v>JAM</v>
      </c>
      <c r="L1833" t="str">
        <v>Kemario ELDEMIRE</v>
      </c>
      <c r="M1833" s="94" t="str">
        <v>400mh</v>
      </c>
      <c r="N1833" s="94">
        <v>0</v>
      </c>
      <c r="O1833" s="94" t="str">
        <f t="shared" si="180"/>
        <v>Kemario ELDEMIRE400mh</v>
      </c>
      <c r="P1833" s="2">
        <f t="shared" si="181"/>
        <v>1063</v>
      </c>
      <c r="Q1833" s="79">
        <f t="shared" si="182"/>
        <v>71</v>
      </c>
      <c r="R1833" s="79" t="str">
        <f t="shared" si="183"/>
        <v/>
      </c>
    </row>
    <row r="1834" spans="1:18" x14ac:dyDescent="0.2">
      <c r="A1834" t="s">
        <v>1159</v>
      </c>
      <c r="B1834" t="s">
        <v>4257</v>
      </c>
      <c r="C1834" s="5" t="s">
        <v>42</v>
      </c>
      <c r="D1834" s="5">
        <v>32463</v>
      </c>
      <c r="E1834">
        <v>854</v>
      </c>
      <c r="F1834" s="5">
        <v>44443</v>
      </c>
      <c r="G1834" s="2">
        <v>91</v>
      </c>
      <c r="H1834" s="2" t="str">
        <f t="shared" si="186"/>
        <v>Kaushal SINGHhammer-throw</v>
      </c>
      <c r="I1834" s="2">
        <f t="shared" si="187"/>
        <v>854</v>
      </c>
      <c r="J1834" s="136" cm="1">
        <f t="array" ref="J1834">MAX(IF($H$3:$H$4000=$H1834,$I$3:$I$4000))</f>
        <v>854</v>
      </c>
      <c r="K1834" s="2" t="str">
        <v>JAM</v>
      </c>
      <c r="L1834" t="str">
        <v>Nathon ALLEN</v>
      </c>
      <c r="M1834" s="94" t="str">
        <v>200m</v>
      </c>
      <c r="N1834" s="94">
        <v>35000</v>
      </c>
      <c r="O1834" s="94" t="str">
        <f t="shared" si="180"/>
        <v>Nathon ALLEN200m</v>
      </c>
      <c r="P1834" s="2">
        <f t="shared" si="181"/>
        <v>1111</v>
      </c>
      <c r="Q1834" s="79">
        <f t="shared" si="182"/>
        <v>64</v>
      </c>
      <c r="R1834" s="79" t="str">
        <f t="shared" si="183"/>
        <v/>
      </c>
    </row>
    <row r="1835" spans="1:18" x14ac:dyDescent="0.2">
      <c r="A1835" t="s">
        <v>1159</v>
      </c>
      <c r="B1835" t="s">
        <v>5271</v>
      </c>
      <c r="C1835" s="5" t="s">
        <v>36</v>
      </c>
      <c r="D1835" s="5">
        <v>35221</v>
      </c>
      <c r="E1835">
        <v>1048</v>
      </c>
      <c r="F1835" s="5">
        <v>44442</v>
      </c>
      <c r="G1835" s="2">
        <v>13</v>
      </c>
      <c r="H1835" s="2" t="str">
        <f t="shared" si="186"/>
        <v>Siva SUBARAMANIpole-vault</v>
      </c>
      <c r="I1835" s="2">
        <f t="shared" si="187"/>
        <v>1048</v>
      </c>
      <c r="J1835" s="136" cm="1">
        <f t="array" ref="J1835">MAX(IF($H$3:$H$4000=$H1835,$I$3:$I$4000))</f>
        <v>1048</v>
      </c>
      <c r="K1835" s="2" t="str">
        <v>JAM</v>
      </c>
      <c r="L1835" t="str">
        <v>Clayton BROWN</v>
      </c>
      <c r="M1835" s="94" t="str">
        <v>triple-jump</v>
      </c>
      <c r="N1835" s="94">
        <v>35407</v>
      </c>
      <c r="O1835" s="94" t="str">
        <f t="shared" si="180"/>
        <v>Clayton BROWNtriple-jump</v>
      </c>
      <c r="P1835" s="2">
        <f t="shared" si="181"/>
        <v>1120</v>
      </c>
      <c r="Q1835" s="79">
        <f t="shared" si="182"/>
        <v>9</v>
      </c>
      <c r="R1835" s="79" t="str">
        <f t="shared" si="183"/>
        <v/>
      </c>
    </row>
    <row r="1836" spans="1:18" x14ac:dyDescent="0.2">
      <c r="A1836" t="s">
        <v>1159</v>
      </c>
      <c r="B1836" t="s">
        <v>4055</v>
      </c>
      <c r="C1836" s="5" t="s">
        <v>36</v>
      </c>
      <c r="D1836" s="5">
        <v>34525</v>
      </c>
      <c r="E1836">
        <v>940</v>
      </c>
      <c r="F1836" s="5">
        <v>44442</v>
      </c>
      <c r="G1836" s="2">
        <v>62</v>
      </c>
      <c r="H1836" s="2" t="str">
        <f t="shared" si="186"/>
        <v>Kundan SINGHpole-vault</v>
      </c>
      <c r="I1836" s="2">
        <f t="shared" si="187"/>
        <v>940</v>
      </c>
      <c r="J1836" s="136" cm="1">
        <f t="array" ref="J1836">MAX(IF($H$3:$H$4000=$H1836,$I$3:$I$4000))</f>
        <v>940</v>
      </c>
      <c r="K1836" s="2" t="str">
        <v>JAM</v>
      </c>
      <c r="L1836" t="str">
        <v>Carey MCLEOD</v>
      </c>
      <c r="M1836" s="94" t="str">
        <v>triple-jump</v>
      </c>
      <c r="N1836" s="94">
        <v>35899</v>
      </c>
      <c r="O1836" s="94" t="str">
        <f t="shared" si="180"/>
        <v>Carey MCLEODtriple-jump</v>
      </c>
      <c r="P1836" s="2">
        <f t="shared" si="181"/>
        <v>1101</v>
      </c>
      <c r="Q1836" s="79">
        <f t="shared" si="182"/>
        <v>19</v>
      </c>
      <c r="R1836" s="79" t="str">
        <f t="shared" si="183"/>
        <v/>
      </c>
    </row>
    <row r="1837" spans="1:18" x14ac:dyDescent="0.2">
      <c r="A1837" t="s">
        <v>1159</v>
      </c>
      <c r="B1837" t="s">
        <v>4139</v>
      </c>
      <c r="C1837" s="5" t="s">
        <v>40</v>
      </c>
      <c r="D1837" s="6">
        <v>35020</v>
      </c>
      <c r="E1837">
        <v>898</v>
      </c>
      <c r="F1837" s="5">
        <v>44442</v>
      </c>
      <c r="G1837" s="2">
        <v>99</v>
      </c>
      <c r="H1837" s="2" t="str">
        <f t="shared" si="186"/>
        <v>. MANJEETdiscus-throw</v>
      </c>
      <c r="I1837" s="2">
        <f t="shared" si="187"/>
        <v>898</v>
      </c>
      <c r="J1837" s="136" cm="1">
        <f t="array" ref="J1837">MAX(IF($H$3:$H$4000=$H1837,$I$3:$I$4000))</f>
        <v>898</v>
      </c>
      <c r="K1837" s="2" t="str">
        <v>JAM</v>
      </c>
      <c r="L1837" t="str">
        <v>Omar MCLEOD</v>
      </c>
      <c r="M1837" s="94" t="str">
        <v>110mh</v>
      </c>
      <c r="N1837" s="94">
        <v>34449</v>
      </c>
      <c r="O1837" s="94" t="str">
        <f t="shared" si="180"/>
        <v>Omar MCLEOD110mh</v>
      </c>
      <c r="P1837" s="2">
        <f t="shared" si="181"/>
        <v>1253</v>
      </c>
      <c r="Q1837" s="79">
        <f t="shared" si="182"/>
        <v>1</v>
      </c>
      <c r="R1837" s="79" t="str">
        <f t="shared" si="183"/>
        <v/>
      </c>
    </row>
    <row r="1838" spans="1:18" x14ac:dyDescent="0.2">
      <c r="A1838" t="s">
        <v>1159</v>
      </c>
      <c r="B1838" t="s">
        <v>5099</v>
      </c>
      <c r="C1838" s="5" t="s">
        <v>27</v>
      </c>
      <c r="D1838" s="5">
        <v>35715</v>
      </c>
      <c r="E1838">
        <v>1083</v>
      </c>
      <c r="F1838" s="5">
        <v>44441</v>
      </c>
      <c r="G1838" s="2">
        <v>100</v>
      </c>
      <c r="H1838" s="2" t="str">
        <f t="shared" si="186"/>
        <v>Krishan KUMAR800m</v>
      </c>
      <c r="I1838" s="2">
        <f t="shared" si="187"/>
        <v>1083</v>
      </c>
      <c r="J1838" s="136" cm="1">
        <f t="array" ref="J1838">MAX(IF($H$3:$H$4000=$H1838,$I$3:$I$4000))</f>
        <v>1101</v>
      </c>
      <c r="K1838" s="2" t="str">
        <v>JAM</v>
      </c>
      <c r="L1838" t="str">
        <v>Jahnoy THOMPSON</v>
      </c>
      <c r="M1838" s="94" t="str">
        <v>200m</v>
      </c>
      <c r="N1838" s="94">
        <v>35111</v>
      </c>
      <c r="O1838" s="94" t="str">
        <f t="shared" si="180"/>
        <v>Jahnoy THOMPSON200m</v>
      </c>
      <c r="P1838" s="2">
        <f t="shared" si="181"/>
        <v>1099</v>
      </c>
      <c r="Q1838" s="79">
        <f t="shared" si="182"/>
        <v>91</v>
      </c>
      <c r="R1838" s="79" t="str">
        <f t="shared" si="183"/>
        <v/>
      </c>
    </row>
    <row r="1839" spans="1:18" x14ac:dyDescent="0.2">
      <c r="A1839" t="s">
        <v>1159</v>
      </c>
      <c r="B1839" t="s">
        <v>4107</v>
      </c>
      <c r="C1839" s="5" t="s">
        <v>40</v>
      </c>
      <c r="D1839" s="5">
        <v>33053</v>
      </c>
      <c r="E1839">
        <v>960</v>
      </c>
      <c r="F1839" s="5">
        <v>44441</v>
      </c>
      <c r="G1839" s="2">
        <v>58</v>
      </c>
      <c r="H1839" s="2" t="str">
        <f t="shared" si="186"/>
        <v>Lakhwinder SINGHdiscus-throw</v>
      </c>
      <c r="I1839" s="2">
        <f t="shared" si="187"/>
        <v>960</v>
      </c>
      <c r="J1839" s="136" cm="1">
        <f t="array" ref="J1839">MAX(IF($H$3:$H$4000=$H1839,$I$3:$I$4000))</f>
        <v>960</v>
      </c>
      <c r="K1839" s="2" t="str">
        <v>JAM</v>
      </c>
      <c r="L1839" t="str">
        <v>Ryan BROWN</v>
      </c>
      <c r="M1839" s="94" t="str">
        <v>long-jump</v>
      </c>
      <c r="N1839" s="94">
        <v>36079</v>
      </c>
      <c r="O1839" s="94" t="str">
        <f t="shared" si="180"/>
        <v>Ryan BROWNlong-jump</v>
      </c>
      <c r="P1839" s="2">
        <f t="shared" si="181"/>
        <v>1146</v>
      </c>
      <c r="Q1839" s="79">
        <f t="shared" si="182"/>
        <v>15</v>
      </c>
      <c r="R1839" s="79" t="str">
        <f t="shared" si="183"/>
        <v/>
      </c>
    </row>
    <row r="1840" spans="1:18" x14ac:dyDescent="0.2">
      <c r="A1840" t="s">
        <v>1159</v>
      </c>
      <c r="B1840" t="s">
        <v>4298</v>
      </c>
      <c r="C1840" s="5" t="s">
        <v>41</v>
      </c>
      <c r="D1840" s="5">
        <v>34089</v>
      </c>
      <c r="E1840">
        <v>987</v>
      </c>
      <c r="F1840" s="5">
        <v>44435</v>
      </c>
      <c r="G1840" s="2">
        <v>63</v>
      </c>
      <c r="H1840" s="2" t="str">
        <f t="shared" si="186"/>
        <v>Arun BABYjavelin-throw</v>
      </c>
      <c r="I1840" s="2">
        <f t="shared" si="187"/>
        <v>987</v>
      </c>
      <c r="J1840" s="136" cm="1">
        <f t="array" ref="J1840">MAX(IF($H$3:$H$4000=$H1840,$I$3:$I$4000))</f>
        <v>987</v>
      </c>
      <c r="K1840" s="2" t="str">
        <v>JAM</v>
      </c>
      <c r="L1840" t="str">
        <v>Damar FORBES</v>
      </c>
      <c r="M1840" s="94" t="str">
        <v>long-jump</v>
      </c>
      <c r="N1840" s="94">
        <v>33127</v>
      </c>
      <c r="O1840" s="94" t="str">
        <f t="shared" si="180"/>
        <v>Damar FORBESlong-jump</v>
      </c>
      <c r="P1840" s="2">
        <f t="shared" si="181"/>
        <v>1131</v>
      </c>
      <c r="Q1840" s="79">
        <f t="shared" si="182"/>
        <v>24</v>
      </c>
      <c r="R1840" s="79" t="str">
        <f t="shared" si="183"/>
        <v/>
      </c>
    </row>
    <row r="1841" spans="1:18" x14ac:dyDescent="0.2">
      <c r="A1841" t="s">
        <v>1159</v>
      </c>
      <c r="B1841" t="s">
        <v>3990</v>
      </c>
      <c r="C1841" s="5" t="s">
        <v>38</v>
      </c>
      <c r="D1841" s="5">
        <v>37422</v>
      </c>
      <c r="E1841">
        <v>1040</v>
      </c>
      <c r="F1841" s="5">
        <v>44430</v>
      </c>
      <c r="G1841" s="2">
        <v>60</v>
      </c>
      <c r="H1841" s="2" t="str">
        <f t="shared" si="186"/>
        <v>Donald MAKIMAIRAJtriple-jump</v>
      </c>
      <c r="I1841" s="2">
        <f t="shared" si="187"/>
        <v>1040</v>
      </c>
      <c r="J1841" s="136" cm="1">
        <f t="array" ref="J1841">MAX(IF($H$3:$H$4000=$H1841,$I$3:$I$4000))</f>
        <v>1040</v>
      </c>
      <c r="K1841" s="2" t="str">
        <v>JAM</v>
      </c>
      <c r="L1841" t="str">
        <v>Andre EWERS</v>
      </c>
      <c r="M1841" s="94" t="str">
        <v>100m</v>
      </c>
      <c r="N1841" s="94">
        <v>34857</v>
      </c>
      <c r="O1841" s="94" t="str">
        <f t="shared" si="180"/>
        <v>Andre EWERS100m</v>
      </c>
      <c r="P1841" s="2">
        <f t="shared" si="181"/>
        <v>1165</v>
      </c>
      <c r="Q1841" s="79">
        <f t="shared" si="182"/>
        <v>28</v>
      </c>
      <c r="R1841" s="79" t="str">
        <f t="shared" si="183"/>
        <v/>
      </c>
    </row>
    <row r="1842" spans="1:18" x14ac:dyDescent="0.2">
      <c r="A1842" t="s">
        <v>1159</v>
      </c>
      <c r="B1842" t="s">
        <v>5208</v>
      </c>
      <c r="C1842" t="s">
        <v>33</v>
      </c>
      <c r="D1842" s="5">
        <v>34737</v>
      </c>
      <c r="E1842">
        <v>1071</v>
      </c>
      <c r="F1842" s="5">
        <v>44429</v>
      </c>
      <c r="G1842" s="2">
        <v>56</v>
      </c>
      <c r="H1842" s="2" t="str">
        <f t="shared" si="186"/>
        <v>. JASHANJOT SINGH400mh</v>
      </c>
      <c r="I1842" s="2">
        <f t="shared" si="187"/>
        <v>1071</v>
      </c>
      <c r="J1842" s="136" cm="1">
        <f t="array" ref="J1842">MAX(IF($H$3:$H$4000=$H1842,$I$3:$I$4000))</f>
        <v>1073</v>
      </c>
      <c r="K1842" s="2" t="str">
        <v>JAM</v>
      </c>
      <c r="L1842" t="str">
        <v>Ramone BARNSWELL</v>
      </c>
      <c r="M1842" s="94" t="str">
        <v>100m</v>
      </c>
      <c r="N1842" s="94">
        <v>32163</v>
      </c>
      <c r="O1842" s="94" t="str">
        <f t="shared" si="180"/>
        <v>Ramone BARNSWELL100m</v>
      </c>
      <c r="P1842" s="2">
        <f t="shared" si="181"/>
        <v>1111</v>
      </c>
      <c r="Q1842" s="79">
        <f t="shared" si="182"/>
        <v>102</v>
      </c>
      <c r="R1842" s="79" t="str">
        <f t="shared" si="183"/>
        <v/>
      </c>
    </row>
    <row r="1843" spans="1:18" x14ac:dyDescent="0.2">
      <c r="A1843" t="s">
        <v>1159</v>
      </c>
      <c r="B1843" t="s">
        <v>4184</v>
      </c>
      <c r="C1843" s="5" t="s">
        <v>39</v>
      </c>
      <c r="D1843" s="5">
        <v>36475</v>
      </c>
      <c r="E1843">
        <v>929</v>
      </c>
      <c r="F1843" s="5">
        <v>44428</v>
      </c>
      <c r="G1843" s="2">
        <v>80</v>
      </c>
      <c r="H1843" s="2" t="str">
        <f t="shared" si="186"/>
        <v>Ashish BHALOTHIAshot-put</v>
      </c>
      <c r="I1843" s="2">
        <f t="shared" si="187"/>
        <v>929</v>
      </c>
      <c r="J1843" s="136" cm="1">
        <f t="array" ref="J1843">MAX(IF($H$3:$H$4000=$H1843,$I$3:$I$4000))</f>
        <v>1002</v>
      </c>
      <c r="K1843" s="2" t="str">
        <v>JAM</v>
      </c>
      <c r="L1843" t="str">
        <v>Trevor GUNZELL</v>
      </c>
      <c r="M1843" s="94" t="str">
        <v>discus-throw</v>
      </c>
      <c r="N1843" s="94">
        <v>37576</v>
      </c>
      <c r="O1843" s="94" t="str">
        <f t="shared" si="180"/>
        <v>Trevor GUNZELLdiscus-throw</v>
      </c>
      <c r="P1843" s="2">
        <f t="shared" si="181"/>
        <v>951</v>
      </c>
      <c r="Q1843" s="79">
        <f t="shared" si="182"/>
        <v>68</v>
      </c>
      <c r="R1843" s="79" t="str">
        <f t="shared" si="183"/>
        <v/>
      </c>
    </row>
    <row r="1844" spans="1:18" x14ac:dyDescent="0.2">
      <c r="A1844" t="s">
        <v>1159</v>
      </c>
      <c r="B1844" s="5" t="s">
        <v>3183</v>
      </c>
      <c r="C1844" s="5" t="s">
        <v>41</v>
      </c>
      <c r="D1844" s="5">
        <v>37269</v>
      </c>
      <c r="E1844">
        <v>1027</v>
      </c>
      <c r="F1844" s="5">
        <v>44409</v>
      </c>
      <c r="G1844" s="2">
        <v>39</v>
      </c>
      <c r="H1844" s="2" t="str">
        <f t="shared" si="186"/>
        <v>Kunwer Ajai Raj Singh RANAjavelin-throw</v>
      </c>
      <c r="I1844" s="2">
        <f t="shared" si="187"/>
        <v>1027</v>
      </c>
      <c r="J1844" s="136" cm="1">
        <f t="array" ref="J1844">MAX(IF($H$3:$H$4000=$H1844,$I$3:$I$4000))</f>
        <v>1054</v>
      </c>
      <c r="K1844" s="2" t="str">
        <v>JAM</v>
      </c>
      <c r="L1844" t="str">
        <v>Christopher YOUNG</v>
      </c>
      <c r="M1844" s="94" t="str">
        <v>discus-throw</v>
      </c>
      <c r="N1844" s="94">
        <v>37801</v>
      </c>
      <c r="O1844" s="94" t="str">
        <f t="shared" si="180"/>
        <v>Christopher YOUNGdiscus-throw</v>
      </c>
      <c r="P1844" s="2">
        <f t="shared" si="181"/>
        <v>917</v>
      </c>
      <c r="Q1844" s="79">
        <f t="shared" si="182"/>
        <v>91</v>
      </c>
      <c r="R1844" s="79" t="str">
        <f t="shared" si="183"/>
        <v/>
      </c>
    </row>
    <row r="1845" spans="1:18" x14ac:dyDescent="0.2">
      <c r="A1845" t="s">
        <v>1159</v>
      </c>
      <c r="B1845" t="s">
        <v>4318</v>
      </c>
      <c r="C1845" s="5" t="s">
        <v>41</v>
      </c>
      <c r="D1845" s="5">
        <v>37708</v>
      </c>
      <c r="E1845">
        <v>930</v>
      </c>
      <c r="F1845" s="5">
        <v>44409</v>
      </c>
      <c r="G1845" s="2">
        <v>96</v>
      </c>
      <c r="H1845" s="2" t="str">
        <f t="shared" si="186"/>
        <v>. VIVEKjavelin-throw</v>
      </c>
      <c r="I1845" s="2">
        <f t="shared" si="187"/>
        <v>930</v>
      </c>
      <c r="J1845" s="136" cm="1">
        <f t="array" ref="J1845">MAX(IF($H$3:$H$4000=$H1845,$I$3:$I$4000))</f>
        <v>930</v>
      </c>
      <c r="K1845" s="2" t="str">
        <v>JAM</v>
      </c>
      <c r="L1845" t="str">
        <v>Javon FRANCIS</v>
      </c>
      <c r="M1845" s="94" t="str">
        <v>400m</v>
      </c>
      <c r="N1845" s="94">
        <v>34682</v>
      </c>
      <c r="O1845" s="94" t="str">
        <f t="shared" si="180"/>
        <v>Javon FRANCIS400m</v>
      </c>
      <c r="P1845" s="2">
        <f t="shared" si="181"/>
        <v>1122</v>
      </c>
      <c r="Q1845" s="79">
        <f t="shared" si="182"/>
        <v>52</v>
      </c>
      <c r="R1845" s="79" t="str">
        <f t="shared" si="183"/>
        <v/>
      </c>
    </row>
    <row r="1846" spans="1:18" x14ac:dyDescent="0.2">
      <c r="A1846" t="s">
        <v>1159</v>
      </c>
      <c r="B1846" t="s">
        <v>4319</v>
      </c>
      <c r="C1846" t="s">
        <v>41</v>
      </c>
      <c r="D1846" s="5">
        <v>37459</v>
      </c>
      <c r="E1846">
        <v>929</v>
      </c>
      <c r="F1846" s="5">
        <v>44409</v>
      </c>
      <c r="G1846" s="2">
        <v>97</v>
      </c>
      <c r="H1846" s="2" t="str">
        <f t="shared" si="186"/>
        <v>Nitish YADAVjavelin-throw</v>
      </c>
      <c r="I1846" s="2">
        <f t="shared" si="187"/>
        <v>929</v>
      </c>
      <c r="J1846" s="136" cm="1">
        <f t="array" ref="J1846">MAX(IF($H$3:$H$4000=$H1846,$I$3:$I$4000))</f>
        <v>929</v>
      </c>
      <c r="K1846" s="2" t="str">
        <v>JAM</v>
      </c>
      <c r="L1846" t="str">
        <v>Nickel ASHMEADE</v>
      </c>
      <c r="M1846" s="94" t="str">
        <v>200m</v>
      </c>
      <c r="N1846" s="94">
        <v>32970</v>
      </c>
      <c r="O1846" s="94" t="str">
        <f t="shared" si="180"/>
        <v>Nickel ASHMEADE200m</v>
      </c>
      <c r="P1846" s="2">
        <f t="shared" si="181"/>
        <v>1111</v>
      </c>
      <c r="Q1846" s="79">
        <f t="shared" si="182"/>
        <v>64</v>
      </c>
      <c r="R1846" s="79" t="str">
        <f t="shared" si="183"/>
        <v/>
      </c>
    </row>
    <row r="1847" spans="1:18" x14ac:dyDescent="0.2">
      <c r="A1847" t="s">
        <v>1159</v>
      </c>
      <c r="B1847" t="s">
        <v>3555</v>
      </c>
      <c r="C1847" s="5" t="s">
        <v>34</v>
      </c>
      <c r="D1847" s="6">
        <v>34590</v>
      </c>
      <c r="E1847">
        <v>1175</v>
      </c>
      <c r="F1847" s="5">
        <v>44407</v>
      </c>
      <c r="G1847" s="2">
        <v>6</v>
      </c>
      <c r="H1847" s="2" t="str">
        <f t="shared" si="186"/>
        <v>Avinash Mukund SABLE3000msc</v>
      </c>
      <c r="I1847" s="2">
        <f t="shared" si="187"/>
        <v>1175</v>
      </c>
      <c r="J1847" s="136" cm="1">
        <f t="array" ref="J1847">MAX(IF($H$3:$H$4000=$H1847,$I$3:$I$4000))</f>
        <v>1184</v>
      </c>
      <c r="K1847" s="2" t="str">
        <v>JAM</v>
      </c>
      <c r="L1847" t="str">
        <v>Jelani WALKER</v>
      </c>
      <c r="M1847" s="94" t="str">
        <v>200m</v>
      </c>
      <c r="N1847" s="94">
        <v>35956</v>
      </c>
      <c r="O1847" s="94" t="str">
        <f t="shared" si="180"/>
        <v>Jelani WALKER200m</v>
      </c>
      <c r="P1847" s="2">
        <f t="shared" si="181"/>
        <v>1093</v>
      </c>
      <c r="Q1847" s="79">
        <f t="shared" si="182"/>
        <v>104</v>
      </c>
      <c r="R1847" s="79" t="str">
        <f t="shared" si="183"/>
        <v/>
      </c>
    </row>
    <row r="1848" spans="1:18" x14ac:dyDescent="0.2">
      <c r="A1848" t="s">
        <v>1159</v>
      </c>
      <c r="B1848" t="s">
        <v>4278</v>
      </c>
      <c r="C1848" s="5" t="s">
        <v>41</v>
      </c>
      <c r="D1848" s="5">
        <v>31507</v>
      </c>
      <c r="E1848">
        <v>1048</v>
      </c>
      <c r="F1848" s="5">
        <v>44376</v>
      </c>
      <c r="G1848" s="2">
        <v>23</v>
      </c>
      <c r="H1848" s="2" t="str">
        <f t="shared" si="186"/>
        <v>Rajender SINGHjavelin-throw</v>
      </c>
      <c r="I1848" s="2">
        <f t="shared" si="187"/>
        <v>1048</v>
      </c>
      <c r="J1848" s="136" cm="1">
        <f t="array" ref="J1848">MAX(IF($H$3:$H$4000=$H1848,$I$3:$I$4000))</f>
        <v>1048</v>
      </c>
      <c r="K1848" s="2" t="str">
        <v>JAM</v>
      </c>
      <c r="L1848" t="str">
        <v>Ramoye SIMON</v>
      </c>
      <c r="M1848" s="94" t="str">
        <v>110mh</v>
      </c>
      <c r="N1848" s="94">
        <v>0</v>
      </c>
      <c r="O1848" s="94" t="str">
        <f t="shared" si="180"/>
        <v>Ramoye SIMON110mh</v>
      </c>
      <c r="P1848" s="2">
        <f t="shared" si="181"/>
        <v>1001</v>
      </c>
      <c r="Q1848" s="79">
        <f t="shared" si="182"/>
        <v>105</v>
      </c>
      <c r="R1848" s="79" t="str">
        <f t="shared" si="183"/>
        <v/>
      </c>
    </row>
    <row r="1849" spans="1:18" x14ac:dyDescent="0.2">
      <c r="A1849" t="s">
        <v>1159</v>
      </c>
      <c r="B1849" t="s">
        <v>3206</v>
      </c>
      <c r="C1849" s="5" t="s">
        <v>41</v>
      </c>
      <c r="D1849" s="5">
        <v>36255</v>
      </c>
      <c r="E1849">
        <v>1046</v>
      </c>
      <c r="F1849" s="5">
        <v>44376</v>
      </c>
      <c r="G1849" s="2">
        <v>26</v>
      </c>
      <c r="H1849" s="2" t="str">
        <f t="shared" si="186"/>
        <v>Arshdeep SINGHjavelin-throw</v>
      </c>
      <c r="I1849" s="2">
        <f t="shared" si="187"/>
        <v>1046</v>
      </c>
      <c r="J1849" s="136" cm="1">
        <f t="array" ref="J1849">MAX(IF($H$3:$H$4000=$H1849,$I$3:$I$4000))</f>
        <v>1046</v>
      </c>
      <c r="K1849" s="2" t="str">
        <v>JAM</v>
      </c>
      <c r="L1849" t="str">
        <v>Tajay GAYLE</v>
      </c>
      <c r="M1849" s="94" t="str">
        <v>100m</v>
      </c>
      <c r="N1849" s="94">
        <v>35279</v>
      </c>
      <c r="O1849" s="94" t="str">
        <f t="shared" si="180"/>
        <v>Tajay GAYLE100m</v>
      </c>
      <c r="P1849" s="2">
        <f t="shared" si="181"/>
        <v>1145</v>
      </c>
      <c r="Q1849" s="79">
        <f t="shared" si="182"/>
        <v>56</v>
      </c>
      <c r="R1849" s="79" t="str">
        <f t="shared" si="183"/>
        <v/>
      </c>
    </row>
    <row r="1850" spans="1:18" x14ac:dyDescent="0.2">
      <c r="A1850" t="s">
        <v>1159</v>
      </c>
      <c r="B1850" t="s">
        <v>3193</v>
      </c>
      <c r="C1850" s="5" t="s">
        <v>41</v>
      </c>
      <c r="D1850" s="5">
        <v>35926</v>
      </c>
      <c r="E1850">
        <v>1033</v>
      </c>
      <c r="F1850" s="5">
        <v>44376</v>
      </c>
      <c r="G1850" s="2">
        <v>35</v>
      </c>
      <c r="H1850" s="2" t="str">
        <f t="shared" si="186"/>
        <v>Abhishek DRALLjavelin-throw</v>
      </c>
      <c r="I1850" s="2">
        <f t="shared" si="187"/>
        <v>1033</v>
      </c>
      <c r="J1850" s="136" cm="1">
        <f t="array" ref="J1850">MAX(IF($H$3:$H$4000=$H1850,$I$3:$I$4000))</f>
        <v>1033</v>
      </c>
      <c r="K1850" s="2" t="str">
        <v>JAM</v>
      </c>
      <c r="L1850" t="str">
        <v>Leonardo LEDGISTER</v>
      </c>
      <c r="M1850" s="94" t="str">
        <v>400mh</v>
      </c>
      <c r="N1850" s="94">
        <v>36277</v>
      </c>
      <c r="O1850" s="94" t="str">
        <f t="shared" si="180"/>
        <v>Leonardo LEDGISTER400mh</v>
      </c>
      <c r="P1850" s="2">
        <f t="shared" si="181"/>
        <v>1191</v>
      </c>
      <c r="Q1850" s="79">
        <f t="shared" si="182"/>
        <v>5</v>
      </c>
      <c r="R1850" s="79" t="str">
        <f t="shared" si="183"/>
        <v/>
      </c>
    </row>
    <row r="1851" spans="1:18" x14ac:dyDescent="0.2">
      <c r="A1851" t="s">
        <v>1159</v>
      </c>
      <c r="B1851" t="s">
        <v>4152</v>
      </c>
      <c r="C1851" s="6" t="s">
        <v>39</v>
      </c>
      <c r="D1851" s="5">
        <v>36157</v>
      </c>
      <c r="E1851">
        <v>1008</v>
      </c>
      <c r="F1851" s="5">
        <v>44375</v>
      </c>
      <c r="G1851" s="2">
        <v>31</v>
      </c>
      <c r="H1851" s="2" t="str">
        <f t="shared" si="186"/>
        <v>. AKSHAYshot-put</v>
      </c>
      <c r="I1851" s="2">
        <f t="shared" si="187"/>
        <v>1008</v>
      </c>
      <c r="J1851" s="136" cm="1">
        <f t="array" ref="J1851">MAX(IF($H$3:$H$4000=$H1851,$I$3:$I$4000))</f>
        <v>1008</v>
      </c>
      <c r="K1851" s="2" t="str">
        <v>JAM</v>
      </c>
      <c r="L1851" t="str">
        <v>Clive PULLEN</v>
      </c>
      <c r="M1851" s="94" t="str">
        <v>triple-jump</v>
      </c>
      <c r="N1851" s="94">
        <v>34625</v>
      </c>
      <c r="O1851" s="94" t="str">
        <f t="shared" si="180"/>
        <v>Clive PULLENtriple-jump</v>
      </c>
      <c r="P1851" s="2">
        <f t="shared" si="181"/>
        <v>1120</v>
      </c>
      <c r="Q1851" s="79">
        <f t="shared" si="182"/>
        <v>9</v>
      </c>
      <c r="R1851" s="79" t="str">
        <f t="shared" si="183"/>
        <v/>
      </c>
    </row>
    <row r="1852" spans="1:18" x14ac:dyDescent="0.2">
      <c r="A1852" t="s">
        <v>1159</v>
      </c>
      <c r="B1852" t="s">
        <v>3221</v>
      </c>
      <c r="C1852" s="5" t="s">
        <v>39</v>
      </c>
      <c r="D1852" s="6">
        <v>37090</v>
      </c>
      <c r="E1852">
        <v>926</v>
      </c>
      <c r="F1852" s="5">
        <v>44375</v>
      </c>
      <c r="G1852" s="2">
        <v>82</v>
      </c>
      <c r="H1852" s="2" t="str">
        <f t="shared" si="186"/>
        <v>Abhishek SINGHshot-put</v>
      </c>
      <c r="I1852" s="2">
        <f t="shared" si="187"/>
        <v>926</v>
      </c>
      <c r="J1852" s="136" cm="1">
        <f t="array" ref="J1852">MAX(IF($H$3:$H$4000=$H1852,$I$3:$I$4000))</f>
        <v>926</v>
      </c>
      <c r="K1852" s="2" t="str">
        <v>JAM</v>
      </c>
      <c r="L1852" t="str">
        <v>Shemar MILLER</v>
      </c>
      <c r="M1852" s="94" t="str">
        <v>triple-jump</v>
      </c>
      <c r="N1852" s="94">
        <v>36335</v>
      </c>
      <c r="O1852" s="94" t="str">
        <f t="shared" si="180"/>
        <v>Shemar MILLERtriple-jump</v>
      </c>
      <c r="P1852" s="2">
        <f t="shared" si="181"/>
        <v>1036</v>
      </c>
      <c r="Q1852" s="79">
        <f t="shared" si="182"/>
        <v>73</v>
      </c>
      <c r="R1852" s="79" t="str">
        <f t="shared" si="183"/>
        <v/>
      </c>
    </row>
    <row r="1853" spans="1:18" x14ac:dyDescent="0.2">
      <c r="A1853" t="s">
        <v>1159</v>
      </c>
      <c r="B1853" s="5" t="s">
        <v>3786</v>
      </c>
      <c r="C1853" s="5" t="s">
        <v>31</v>
      </c>
      <c r="D1853" s="5">
        <v>33298</v>
      </c>
      <c r="E1853">
        <v>1046</v>
      </c>
      <c r="F1853" s="5">
        <v>44374</v>
      </c>
      <c r="G1853" s="2">
        <v>62</v>
      </c>
      <c r="H1853" s="2" t="str">
        <f t="shared" si="186"/>
        <v>Siddhanth THINGALAYA110mh</v>
      </c>
      <c r="I1853" s="2">
        <f t="shared" si="187"/>
        <v>1046</v>
      </c>
      <c r="J1853" s="136" cm="1">
        <f t="array" ref="J1853">MAX(IF($H$3:$H$4000=$H1853,$I$3:$I$4000))</f>
        <v>1055</v>
      </c>
      <c r="K1853" s="2" t="str">
        <v>JAM</v>
      </c>
      <c r="L1853" t="str">
        <v>Rajindra CAMPBELL</v>
      </c>
      <c r="M1853" s="94" t="str">
        <v>shot-put</v>
      </c>
      <c r="N1853" s="94">
        <v>35124</v>
      </c>
      <c r="O1853" s="94" t="str">
        <f t="shared" si="180"/>
        <v>Rajindra CAMPBELLshot-put</v>
      </c>
      <c r="P1853" s="2">
        <f t="shared" si="181"/>
        <v>1120</v>
      </c>
      <c r="Q1853" s="79">
        <f t="shared" si="182"/>
        <v>14</v>
      </c>
      <c r="R1853" s="79" t="str">
        <f t="shared" si="183"/>
        <v/>
      </c>
    </row>
    <row r="1854" spans="1:18" x14ac:dyDescent="0.2">
      <c r="A1854" t="s">
        <v>1159</v>
      </c>
      <c r="B1854" t="s">
        <v>3808</v>
      </c>
      <c r="C1854" s="5" t="s">
        <v>31</v>
      </c>
      <c r="D1854" s="5">
        <v>36256</v>
      </c>
      <c r="E1854">
        <v>1006</v>
      </c>
      <c r="F1854" s="5">
        <v>44374</v>
      </c>
      <c r="G1854" s="2">
        <v>90</v>
      </c>
      <c r="H1854" s="2" t="str">
        <f t="shared" si="186"/>
        <v>Mohammed FAIS110mh</v>
      </c>
      <c r="I1854" s="2">
        <f t="shared" si="187"/>
        <v>1006</v>
      </c>
      <c r="J1854" s="136" cm="1">
        <f t="array" ref="J1854">MAX(IF($H$3:$H$4000=$H1854,$I$3:$I$4000))</f>
        <v>1006</v>
      </c>
      <c r="K1854" s="2" t="str">
        <v>JAM</v>
      </c>
      <c r="L1854" t="str">
        <v>Andre DOUGLAS</v>
      </c>
      <c r="M1854" s="94" t="str">
        <v>triple-jump</v>
      </c>
      <c r="N1854" s="94">
        <v>0</v>
      </c>
      <c r="O1854" s="94" t="str">
        <f t="shared" si="180"/>
        <v>Andre DOUGLAStriple-jump</v>
      </c>
      <c r="P1854" s="2">
        <f t="shared" si="181"/>
        <v>1015</v>
      </c>
      <c r="Q1854" s="79">
        <f t="shared" si="182"/>
        <v>97</v>
      </c>
      <c r="R1854" s="79" t="str">
        <f t="shared" si="183"/>
        <v/>
      </c>
    </row>
    <row r="1855" spans="1:18" x14ac:dyDescent="0.2">
      <c r="A1855" t="s">
        <v>1159</v>
      </c>
      <c r="B1855" t="s">
        <v>4088</v>
      </c>
      <c r="C1855" s="5" t="s">
        <v>40</v>
      </c>
      <c r="D1855" s="5">
        <v>34168</v>
      </c>
      <c r="E1855">
        <v>1019</v>
      </c>
      <c r="F1855" s="5">
        <v>44374</v>
      </c>
      <c r="G1855" s="2">
        <v>31</v>
      </c>
      <c r="H1855" s="2" t="str">
        <f t="shared" si="186"/>
        <v>Harpreet SINGHdiscus-throw</v>
      </c>
      <c r="I1855" s="2">
        <f t="shared" si="187"/>
        <v>1019</v>
      </c>
      <c r="J1855" s="136" cm="1">
        <f t="array" ref="J1855">MAX(IF($H$3:$H$4000=$H1855,$I$3:$I$4000))</f>
        <v>1019</v>
      </c>
      <c r="K1855" s="2" t="str">
        <v>JAM</v>
      </c>
      <c r="L1855" t="str">
        <v>Nickel ASHMEADE</v>
      </c>
      <c r="M1855" s="94" t="str">
        <v>100m</v>
      </c>
      <c r="N1855" s="94">
        <v>32970</v>
      </c>
      <c r="O1855" s="94" t="str">
        <f t="shared" si="180"/>
        <v>Nickel ASHMEADE100m</v>
      </c>
      <c r="P1855" s="2">
        <f t="shared" si="181"/>
        <v>1148</v>
      </c>
      <c r="Q1855" s="79">
        <f t="shared" si="182"/>
        <v>50</v>
      </c>
      <c r="R1855" s="79" t="str">
        <f t="shared" si="183"/>
        <v/>
      </c>
    </row>
    <row r="1856" spans="1:18" x14ac:dyDescent="0.2">
      <c r="A1856" t="s">
        <v>1159</v>
      </c>
      <c r="B1856" t="s">
        <v>4129</v>
      </c>
      <c r="C1856" s="5" t="s">
        <v>40</v>
      </c>
      <c r="D1856" s="5">
        <v>34947</v>
      </c>
      <c r="E1856">
        <v>909</v>
      </c>
      <c r="F1856" s="5">
        <v>44374</v>
      </c>
      <c r="G1856" s="2">
        <v>87</v>
      </c>
      <c r="H1856" s="2" t="str">
        <f t="shared" si="186"/>
        <v>Sachin KUMARdiscus-throw</v>
      </c>
      <c r="I1856" s="2">
        <f t="shared" si="187"/>
        <v>909</v>
      </c>
      <c r="J1856" s="136" cm="1">
        <f t="array" ref="J1856">MAX(IF($H$3:$H$4000=$H1856,$I$3:$I$4000))</f>
        <v>909</v>
      </c>
      <c r="K1856" s="2" t="str">
        <v>JAM</v>
      </c>
      <c r="L1856" t="str">
        <v>Ryiem FORDE</v>
      </c>
      <c r="M1856" s="94" t="str">
        <v>100m</v>
      </c>
      <c r="N1856" s="94">
        <v>37034</v>
      </c>
      <c r="O1856" s="94" t="str">
        <f t="shared" si="180"/>
        <v>Ryiem FORDE100m</v>
      </c>
      <c r="P1856" s="2">
        <f t="shared" si="181"/>
        <v>1146</v>
      </c>
      <c r="Q1856" s="79">
        <f t="shared" si="182"/>
        <v>55</v>
      </c>
      <c r="R1856" s="79" t="str">
        <f t="shared" si="183"/>
        <v/>
      </c>
    </row>
    <row r="1857" spans="1:18" x14ac:dyDescent="0.2">
      <c r="A1857" t="s">
        <v>1159</v>
      </c>
      <c r="B1857" t="s">
        <v>3322</v>
      </c>
      <c r="C1857" s="5" t="s">
        <v>2</v>
      </c>
      <c r="D1857" s="5">
        <v>36884</v>
      </c>
      <c r="E1857">
        <v>1115</v>
      </c>
      <c r="F1857" s="5">
        <v>44373</v>
      </c>
      <c r="G1857" s="2">
        <v>82</v>
      </c>
      <c r="H1857" s="2" t="str">
        <f t="shared" si="186"/>
        <v>Gurindervir SINGH100m</v>
      </c>
      <c r="I1857" s="2">
        <f t="shared" si="187"/>
        <v>1115</v>
      </c>
      <c r="J1857" s="136" cm="1">
        <f t="array" ref="J1857">MAX(IF($H$3:$H$4000=$H1857,$I$3:$I$4000))</f>
        <v>1115</v>
      </c>
      <c r="K1857" s="2" t="str">
        <v>JAM</v>
      </c>
      <c r="L1857" t="str">
        <v>Sachin DENNIS</v>
      </c>
      <c r="M1857" s="94" t="str">
        <v>100m</v>
      </c>
      <c r="N1857" s="94">
        <v>37470</v>
      </c>
      <c r="O1857" s="94" t="str">
        <f t="shared" si="180"/>
        <v>Sachin DENNIS100m</v>
      </c>
      <c r="P1857" s="2">
        <f t="shared" si="181"/>
        <v>1155</v>
      </c>
      <c r="Q1857" s="79">
        <f t="shared" si="182"/>
        <v>40</v>
      </c>
      <c r="R1857" s="79" t="str">
        <f t="shared" si="183"/>
        <v/>
      </c>
    </row>
    <row r="1858" spans="1:18" x14ac:dyDescent="0.2">
      <c r="A1858" t="s">
        <v>1159</v>
      </c>
      <c r="B1858" s="5" t="s">
        <v>3830</v>
      </c>
      <c r="C1858" s="5" t="s">
        <v>33</v>
      </c>
      <c r="D1858" s="5">
        <v>35224</v>
      </c>
      <c r="E1858">
        <v>1141</v>
      </c>
      <c r="F1858" s="5">
        <v>44373</v>
      </c>
      <c r="G1858" s="2">
        <v>19</v>
      </c>
      <c r="H1858" s="2" t="str">
        <f t="shared" si="186"/>
        <v>Jabir MADARI PALLIYALIL400mh</v>
      </c>
      <c r="I1858" s="2">
        <f t="shared" si="187"/>
        <v>1141</v>
      </c>
      <c r="J1858" s="136" cm="1">
        <f t="array" ref="J1858">MAX(IF($H$3:$H$4000=$H1858,$I$3:$I$4000))</f>
        <v>1141</v>
      </c>
      <c r="K1858" s="2" t="str">
        <v>JAM</v>
      </c>
      <c r="L1858" t="str">
        <v>Romario WILLIAMS</v>
      </c>
      <c r="M1858" s="94" t="str">
        <v>200m</v>
      </c>
      <c r="N1858" s="94">
        <v>35020</v>
      </c>
      <c r="O1858" s="94" t="str">
        <f t="shared" si="180"/>
        <v>Romario WILLIAMS200m</v>
      </c>
      <c r="P1858" s="2">
        <f t="shared" si="181"/>
        <v>1135</v>
      </c>
      <c r="Q1858" s="79">
        <f t="shared" si="182"/>
        <v>46</v>
      </c>
      <c r="R1858" s="79" t="str">
        <f t="shared" si="183"/>
        <v/>
      </c>
    </row>
    <row r="1859" spans="1:18" x14ac:dyDescent="0.2">
      <c r="A1859" t="s">
        <v>1159</v>
      </c>
      <c r="B1859" t="s">
        <v>4490</v>
      </c>
      <c r="C1859" t="s">
        <v>35</v>
      </c>
      <c r="D1859" s="5">
        <v>36062</v>
      </c>
      <c r="E1859">
        <v>1046</v>
      </c>
      <c r="F1859" s="5">
        <v>44373</v>
      </c>
      <c r="G1859" s="2">
        <v>49</v>
      </c>
      <c r="H1859" s="2" t="str">
        <f t="shared" si="186"/>
        <v>Geo JOSEhigh-jump</v>
      </c>
      <c r="I1859" s="2">
        <f t="shared" si="187"/>
        <v>1046</v>
      </c>
      <c r="J1859" s="136" cm="1">
        <f t="array" ref="J1859">MAX(IF($H$3:$H$4000=$H1859,$I$3:$I$4000))</f>
        <v>1046</v>
      </c>
      <c r="K1859" s="2" t="str">
        <v>JAM</v>
      </c>
      <c r="L1859" t="str">
        <v>Demar MURRAY</v>
      </c>
      <c r="M1859" s="94" t="str">
        <v>400m</v>
      </c>
      <c r="N1859" s="94">
        <v>33481</v>
      </c>
      <c r="O1859" s="94" t="str">
        <f t="shared" si="180"/>
        <v>Demar MURRAY400m</v>
      </c>
      <c r="P1859" s="2">
        <f t="shared" si="181"/>
        <v>1093</v>
      </c>
      <c r="Q1859" s="79">
        <f t="shared" si="182"/>
        <v>104</v>
      </c>
      <c r="R1859" s="79" t="str">
        <f t="shared" si="183"/>
        <v/>
      </c>
    </row>
    <row r="1860" spans="1:18" x14ac:dyDescent="0.2">
      <c r="A1860" t="s">
        <v>1159</v>
      </c>
      <c r="B1860" t="s">
        <v>3029</v>
      </c>
      <c r="C1860" s="5" t="s">
        <v>35</v>
      </c>
      <c r="D1860" s="5">
        <v>33834</v>
      </c>
      <c r="E1860">
        <v>1046</v>
      </c>
      <c r="F1860" s="5">
        <v>44373</v>
      </c>
      <c r="G1860" s="2">
        <v>49</v>
      </c>
      <c r="H1860" s="2" t="str">
        <f t="shared" si="186"/>
        <v>Chetan BALASUBRAMANYAhigh-jump</v>
      </c>
      <c r="I1860" s="2">
        <f t="shared" si="187"/>
        <v>1046</v>
      </c>
      <c r="J1860" s="136" cm="1">
        <f t="array" ref="J1860">MAX(IF($H$3:$H$4000=$H1860,$I$3:$I$4000))</f>
        <v>1046</v>
      </c>
      <c r="K1860" s="2" t="str">
        <v>JAM</v>
      </c>
      <c r="L1860" t="str">
        <v>Rasheed BROADBELL</v>
      </c>
      <c r="M1860" s="94" t="str">
        <v>110mh</v>
      </c>
      <c r="N1860" s="94">
        <v>36751</v>
      </c>
      <c r="O1860" s="94" t="str">
        <f t="shared" ref="O1860:O1923" si="188">L1860&amp;M1860</f>
        <v>Rasheed BROADBELL110mh</v>
      </c>
      <c r="P1860" s="2">
        <f t="shared" ref="P1860:P1923" si="189">VLOOKUP(L1860&amp;M1860,$H$3:$J$3881,3,FALSE)</f>
        <v>1235</v>
      </c>
      <c r="Q1860" s="79">
        <f t="shared" ref="Q1860:Q1923" si="190">COUNTIFS($M$3:$M$3165,M1860,$P$3:$P$3165,"&gt;"&amp;P1860)+1</f>
        <v>4</v>
      </c>
      <c r="R1860" s="79" t="str">
        <f t="shared" ref="R1860:R1923" si="191">IFERROR(IF(K1860="AUS",COUNTIFS($K$3:$K$3165,"AUS",$M$3:$M$3165,M1860,$P$3:$P$3165,"&gt;"&amp;P1860)+1,""),"")</f>
        <v/>
      </c>
    </row>
    <row r="1861" spans="1:18" x14ac:dyDescent="0.2">
      <c r="A1861" t="s">
        <v>1159</v>
      </c>
      <c r="B1861" t="s">
        <v>4054</v>
      </c>
      <c r="C1861" t="s">
        <v>36</v>
      </c>
      <c r="D1861" s="5">
        <v>36923</v>
      </c>
      <c r="E1861">
        <v>940</v>
      </c>
      <c r="F1861" s="5">
        <v>44372</v>
      </c>
      <c r="G1861" s="2">
        <v>62</v>
      </c>
      <c r="H1861" s="2" t="str">
        <f t="shared" si="186"/>
        <v>Shekhar KUMARpole-vault</v>
      </c>
      <c r="I1861" s="2">
        <f t="shared" si="187"/>
        <v>940</v>
      </c>
      <c r="J1861" s="136" cm="1">
        <f t="array" ref="J1861">MAX(IF($H$3:$H$4000=$H1861,$I$3:$I$4000))</f>
        <v>940</v>
      </c>
      <c r="K1861" s="2" t="str">
        <v>JAM</v>
      </c>
      <c r="L1861" t="str">
        <v>Norman PITTERSGILL</v>
      </c>
      <c r="M1861" s="94" t="str">
        <v>110mh</v>
      </c>
      <c r="N1861" s="94">
        <v>34946</v>
      </c>
      <c r="O1861" s="94" t="str">
        <f t="shared" si="188"/>
        <v>Norman PITTERSGILL110mh</v>
      </c>
      <c r="P1861" s="2">
        <f t="shared" si="189"/>
        <v>1070</v>
      </c>
      <c r="Q1861" s="79">
        <f t="shared" si="190"/>
        <v>55</v>
      </c>
      <c r="R1861" s="79" t="str">
        <f t="shared" si="191"/>
        <v/>
      </c>
    </row>
    <row r="1862" spans="1:18" x14ac:dyDescent="0.2">
      <c r="A1862" t="s">
        <v>1159</v>
      </c>
      <c r="B1862" t="s">
        <v>3958</v>
      </c>
      <c r="C1862" s="5" t="s">
        <v>38</v>
      </c>
      <c r="D1862" s="5">
        <v>35376</v>
      </c>
      <c r="E1862">
        <v>1124</v>
      </c>
      <c r="F1862" s="5">
        <v>44368</v>
      </c>
      <c r="G1862" s="2">
        <v>7</v>
      </c>
      <c r="H1862" s="2" t="str">
        <f t="shared" si="186"/>
        <v>Eldhose PAULtriple-jump</v>
      </c>
      <c r="I1862" s="2">
        <f t="shared" si="187"/>
        <v>1124</v>
      </c>
      <c r="J1862" s="136" cm="1">
        <f t="array" ref="J1862">MAX(IF($H$3:$H$4000=$H1862,$I$3:$I$4000))</f>
        <v>1159</v>
      </c>
      <c r="K1862" s="2" t="str">
        <v>JAM</v>
      </c>
      <c r="L1862" t="str">
        <v>Ashinia MILLER</v>
      </c>
      <c r="M1862" s="94" t="str">
        <v>shot-put</v>
      </c>
      <c r="N1862" s="94">
        <v>34126</v>
      </c>
      <c r="O1862" s="94" t="str">
        <f t="shared" si="188"/>
        <v>Ashinia MILLERshot-put</v>
      </c>
      <c r="P1862" s="2">
        <f t="shared" si="189"/>
        <v>1101</v>
      </c>
      <c r="Q1862" s="79">
        <f t="shared" si="190"/>
        <v>19</v>
      </c>
      <c r="R1862" s="79" t="str">
        <f t="shared" si="191"/>
        <v/>
      </c>
    </row>
    <row r="1863" spans="1:18" x14ac:dyDescent="0.2">
      <c r="A1863" t="s">
        <v>1159</v>
      </c>
      <c r="B1863" t="s">
        <v>3987</v>
      </c>
      <c r="C1863" s="5" t="s">
        <v>38</v>
      </c>
      <c r="D1863" s="5">
        <v>35994</v>
      </c>
      <c r="E1863">
        <v>1045</v>
      </c>
      <c r="F1863" s="5">
        <v>44368</v>
      </c>
      <c r="G1863" s="2">
        <v>54</v>
      </c>
      <c r="H1863" s="2" t="str">
        <f t="shared" si="186"/>
        <v>Krishna SINGHtriple-jump</v>
      </c>
      <c r="I1863" s="2">
        <f t="shared" si="187"/>
        <v>1045</v>
      </c>
      <c r="J1863" s="136" cm="1">
        <f t="array" ref="J1863">MAX(IF($H$3:$H$4000=$H1863,$I$3:$I$4000))</f>
        <v>1045</v>
      </c>
      <c r="K1863" s="2" t="str">
        <v>JAM</v>
      </c>
      <c r="L1863" t="str">
        <v>Terrol WILSON</v>
      </c>
      <c r="M1863" s="94" t="str">
        <v>triple-jump</v>
      </c>
      <c r="N1863" s="94">
        <v>36527</v>
      </c>
      <c r="O1863" s="94" t="str">
        <f t="shared" si="188"/>
        <v>Terrol WILSONtriple-jump</v>
      </c>
      <c r="P1863" s="2">
        <f t="shared" si="189"/>
        <v>1020</v>
      </c>
      <c r="Q1863" s="79">
        <f t="shared" si="190"/>
        <v>92</v>
      </c>
      <c r="R1863" s="79" t="str">
        <f t="shared" si="191"/>
        <v/>
      </c>
    </row>
    <row r="1864" spans="1:18" x14ac:dyDescent="0.2">
      <c r="A1864" t="s">
        <v>1159</v>
      </c>
      <c r="B1864" t="s">
        <v>3122</v>
      </c>
      <c r="C1864" s="5" t="s">
        <v>39</v>
      </c>
      <c r="D1864" s="5">
        <v>34651</v>
      </c>
      <c r="E1864">
        <v>1210</v>
      </c>
      <c r="F1864" s="5">
        <v>44368</v>
      </c>
      <c r="G1864" s="2">
        <v>4</v>
      </c>
      <c r="H1864" s="2" t="str">
        <f t="shared" si="186"/>
        <v>Tajinderpal Singh TOORshot-put</v>
      </c>
      <c r="I1864" s="2">
        <f t="shared" si="187"/>
        <v>1210</v>
      </c>
      <c r="J1864" s="136" cm="1">
        <f t="array" ref="J1864">MAX(IF($H$3:$H$4000=$H1864,$I$3:$I$4000))</f>
        <v>1210</v>
      </c>
      <c r="K1864" s="2" t="str">
        <v>JAM</v>
      </c>
      <c r="L1864" t="str">
        <v>O'Brien WASOME</v>
      </c>
      <c r="M1864" s="94" t="str">
        <v>long-jump</v>
      </c>
      <c r="N1864" s="94">
        <v>35454</v>
      </c>
      <c r="O1864" s="94" t="str">
        <f t="shared" si="188"/>
        <v>O'Brien WASOMElong-jump</v>
      </c>
      <c r="P1864" s="2">
        <f t="shared" si="189"/>
        <v>1086</v>
      </c>
      <c r="Q1864" s="79">
        <f t="shared" si="190"/>
        <v>63</v>
      </c>
      <c r="R1864" s="79" t="str">
        <f t="shared" si="191"/>
        <v/>
      </c>
    </row>
    <row r="1865" spans="1:18" x14ac:dyDescent="0.2">
      <c r="A1865" t="s">
        <v>1159</v>
      </c>
      <c r="B1865" t="s">
        <v>3124</v>
      </c>
      <c r="C1865" s="5" t="s">
        <v>39</v>
      </c>
      <c r="D1865" s="5">
        <v>35635</v>
      </c>
      <c r="E1865">
        <v>1121</v>
      </c>
      <c r="F1865" s="5">
        <v>44368</v>
      </c>
      <c r="G1865" s="2">
        <v>13</v>
      </c>
      <c r="H1865" s="2" t="str">
        <f t="shared" si="186"/>
        <v>Karanveer SINGHshot-put</v>
      </c>
      <c r="I1865" s="2">
        <f t="shared" si="187"/>
        <v>1121</v>
      </c>
      <c r="J1865" s="136" cm="1">
        <f t="array" ref="J1865">MAX(IF($H$3:$H$4000=$H1865,$I$3:$I$4000))</f>
        <v>1121</v>
      </c>
      <c r="K1865" s="2" t="str">
        <v>JAM</v>
      </c>
      <c r="L1865" t="str">
        <v>Tahj HAMM</v>
      </c>
      <c r="M1865" s="94" t="str">
        <v>400m</v>
      </c>
      <c r="N1865" s="94">
        <v>38055</v>
      </c>
      <c r="O1865" s="94" t="str">
        <f t="shared" si="188"/>
        <v>Tahj HAMM400m</v>
      </c>
      <c r="P1865" s="2">
        <f t="shared" si="189"/>
        <v>1097</v>
      </c>
      <c r="Q1865" s="79">
        <f t="shared" si="190"/>
        <v>94</v>
      </c>
      <c r="R1865" s="79" t="str">
        <f t="shared" si="191"/>
        <v/>
      </c>
    </row>
    <row r="1866" spans="1:18" x14ac:dyDescent="0.2">
      <c r="A1866" t="s">
        <v>1159</v>
      </c>
      <c r="B1866" t="s">
        <v>3128</v>
      </c>
      <c r="C1866" t="s">
        <v>39</v>
      </c>
      <c r="D1866" s="5">
        <v>35898</v>
      </c>
      <c r="E1866">
        <v>1117</v>
      </c>
      <c r="F1866" s="5">
        <v>44368</v>
      </c>
      <c r="G1866" s="2">
        <v>16</v>
      </c>
      <c r="H1866" s="2" t="str">
        <f t="shared" si="186"/>
        <v>Vanam SHARMAshot-put</v>
      </c>
      <c r="I1866" s="2">
        <f t="shared" si="187"/>
        <v>1117</v>
      </c>
      <c r="J1866" s="136" cm="1">
        <f t="array" ref="J1866">MAX(IF($H$3:$H$4000=$H1866,$I$3:$I$4000))</f>
        <v>1117</v>
      </c>
      <c r="K1866" s="2" t="str">
        <v>JAM</v>
      </c>
      <c r="L1866" t="str">
        <v>Javier BROWN</v>
      </c>
      <c r="M1866" s="94" t="str">
        <v>400mh</v>
      </c>
      <c r="N1866" s="94">
        <v>37172</v>
      </c>
      <c r="O1866" s="94" t="str">
        <f t="shared" si="188"/>
        <v>Javier BROWN400mh</v>
      </c>
      <c r="P1866" s="2">
        <f t="shared" si="189"/>
        <v>1137</v>
      </c>
      <c r="Q1866" s="79">
        <f t="shared" si="190"/>
        <v>25</v>
      </c>
      <c r="R1866" s="79" t="str">
        <f t="shared" si="191"/>
        <v/>
      </c>
    </row>
    <row r="1867" spans="1:18" x14ac:dyDescent="0.2">
      <c r="A1867" t="s">
        <v>1159</v>
      </c>
      <c r="B1867" t="s">
        <v>3973</v>
      </c>
      <c r="C1867" s="5" t="s">
        <v>38</v>
      </c>
      <c r="D1867" s="5">
        <v>36150</v>
      </c>
      <c r="E1867">
        <v>1058</v>
      </c>
      <c r="F1867" s="5">
        <v>44332</v>
      </c>
      <c r="G1867" s="2">
        <v>39</v>
      </c>
      <c r="H1867" s="2" t="str">
        <f t="shared" si="186"/>
        <v>Tejaswin SHANKARtriple-jump</v>
      </c>
      <c r="I1867" s="2">
        <f t="shared" si="187"/>
        <v>1058</v>
      </c>
      <c r="J1867" s="136" cm="1">
        <f t="array" ref="J1867">MAX(IF($H$3:$H$4000=$H1867,$I$3:$I$4000))</f>
        <v>1058</v>
      </c>
      <c r="K1867" s="2" t="str">
        <v>JAM</v>
      </c>
      <c r="L1867" t="str">
        <v>Carey MCLEOD</v>
      </c>
      <c r="M1867" s="94" t="str">
        <v>long-jump</v>
      </c>
      <c r="N1867" s="94">
        <v>35899</v>
      </c>
      <c r="O1867" s="94" t="str">
        <f t="shared" si="188"/>
        <v>Carey MCLEODlong-jump</v>
      </c>
      <c r="P1867" s="2">
        <f t="shared" si="189"/>
        <v>1212</v>
      </c>
      <c r="Q1867" s="79">
        <f t="shared" si="190"/>
        <v>2</v>
      </c>
      <c r="R1867" s="79" t="str">
        <f t="shared" si="191"/>
        <v/>
      </c>
    </row>
    <row r="1868" spans="1:18" x14ac:dyDescent="0.2">
      <c r="A1868" t="s">
        <v>1159</v>
      </c>
      <c r="B1868" t="s">
        <v>3973</v>
      </c>
      <c r="C1868" t="s">
        <v>35</v>
      </c>
      <c r="D1868" s="5">
        <v>36150</v>
      </c>
      <c r="E1868">
        <v>1161</v>
      </c>
      <c r="F1868" s="5">
        <v>44331</v>
      </c>
      <c r="G1868" s="2">
        <v>6</v>
      </c>
      <c r="H1868" s="2" t="str">
        <f t="shared" si="186"/>
        <v>Tejaswin SHANKARhigh-jump</v>
      </c>
      <c r="I1868" s="2">
        <f t="shared" si="187"/>
        <v>1161</v>
      </c>
      <c r="J1868" s="136" cm="1">
        <f t="array" ref="J1868">MAX(IF($H$3:$H$4000=$H1868,$I$3:$I$4000))</f>
        <v>1161</v>
      </c>
      <c r="K1868" s="2" t="str">
        <v>JAM</v>
      </c>
      <c r="L1868" t="str">
        <v>Jhavor BENNETT</v>
      </c>
      <c r="M1868" s="94" t="str">
        <v>triple-jump</v>
      </c>
      <c r="N1868" s="94">
        <v>37334</v>
      </c>
      <c r="O1868" s="94" t="str">
        <f t="shared" si="188"/>
        <v>Jhavor BENNETTtriple-jump</v>
      </c>
      <c r="P1868" s="2">
        <f t="shared" si="189"/>
        <v>1012</v>
      </c>
      <c r="Q1868" s="79">
        <f t="shared" si="190"/>
        <v>101</v>
      </c>
      <c r="R1868" s="79" t="str">
        <f t="shared" si="191"/>
        <v/>
      </c>
    </row>
    <row r="1869" spans="1:18" x14ac:dyDescent="0.2">
      <c r="A1869" t="s">
        <v>1159</v>
      </c>
      <c r="B1869" t="s">
        <v>3099</v>
      </c>
      <c r="C1869" s="5" t="s">
        <v>40</v>
      </c>
      <c r="D1869" s="5">
        <v>35357</v>
      </c>
      <c r="E1869">
        <v>989</v>
      </c>
      <c r="F1869" s="5">
        <v>44299</v>
      </c>
      <c r="G1869" s="2">
        <v>42</v>
      </c>
      <c r="H1869" s="2" t="str">
        <f t="shared" si="186"/>
        <v>Bhanu SHARMAdiscus-throw</v>
      </c>
      <c r="I1869" s="2">
        <f t="shared" si="187"/>
        <v>989</v>
      </c>
      <c r="J1869" s="136" cm="1">
        <f t="array" ref="J1869">MAX(IF($H$3:$H$4000=$H1869,$I$3:$I$4000))</f>
        <v>989</v>
      </c>
      <c r="K1869" s="2" t="str">
        <v>JAM</v>
      </c>
      <c r="L1869" t="str">
        <v>Clayton BROWN</v>
      </c>
      <c r="M1869" s="94" t="str">
        <v>high-jump</v>
      </c>
      <c r="N1869" s="94">
        <v>35407</v>
      </c>
      <c r="O1869" s="94" t="str">
        <f t="shared" si="188"/>
        <v>Clayton BROWNhigh-jump</v>
      </c>
      <c r="P1869" s="2">
        <f t="shared" si="189"/>
        <v>1126</v>
      </c>
      <c r="Q1869" s="79">
        <f t="shared" si="190"/>
        <v>18</v>
      </c>
      <c r="R1869" s="79" t="str">
        <f t="shared" si="191"/>
        <v/>
      </c>
    </row>
    <row r="1870" spans="1:18" x14ac:dyDescent="0.2">
      <c r="A1870" t="s">
        <v>1159</v>
      </c>
      <c r="B1870" t="s">
        <v>4104</v>
      </c>
      <c r="C1870" t="s">
        <v>40</v>
      </c>
      <c r="D1870" s="5">
        <v>35097</v>
      </c>
      <c r="E1870">
        <v>970</v>
      </c>
      <c r="F1870" s="5">
        <v>44299</v>
      </c>
      <c r="G1870" s="2">
        <v>54</v>
      </c>
      <c r="H1870" s="2" t="str">
        <f t="shared" si="186"/>
        <v>Praveen KUMARdiscus-throw</v>
      </c>
      <c r="I1870" s="2">
        <f t="shared" si="187"/>
        <v>970</v>
      </c>
      <c r="J1870" s="136" cm="1">
        <f t="array" ref="J1870">MAX(IF($H$3:$H$4000=$H1870,$I$3:$I$4000))</f>
        <v>970</v>
      </c>
      <c r="K1870" s="2" t="str">
        <v>JAM</v>
      </c>
      <c r="L1870" t="str">
        <v>Phillipe BARNETT</v>
      </c>
      <c r="M1870" s="94" t="str">
        <v>hammer-throw</v>
      </c>
      <c r="N1870" s="94">
        <v>36322</v>
      </c>
      <c r="O1870" s="94" t="str">
        <f t="shared" si="188"/>
        <v>Phillipe BARNETThammer-throw</v>
      </c>
      <c r="P1870" s="2">
        <f t="shared" si="189"/>
        <v>996</v>
      </c>
      <c r="Q1870" s="79">
        <f t="shared" si="190"/>
        <v>31</v>
      </c>
      <c r="R1870" s="79" t="str">
        <f t="shared" si="191"/>
        <v/>
      </c>
    </row>
    <row r="1871" spans="1:18" x14ac:dyDescent="0.2">
      <c r="A1871" t="s">
        <v>1159</v>
      </c>
      <c r="B1871" t="s">
        <v>4104</v>
      </c>
      <c r="C1871" s="5" t="s">
        <v>40</v>
      </c>
      <c r="D1871" s="5">
        <v>36108</v>
      </c>
      <c r="E1871">
        <v>930</v>
      </c>
      <c r="F1871" s="5">
        <v>44299</v>
      </c>
      <c r="G1871" s="2">
        <v>71</v>
      </c>
      <c r="H1871" s="2" t="str">
        <f t="shared" si="186"/>
        <v>Praveen KUMARdiscus-throw</v>
      </c>
      <c r="I1871" s="2">
        <f t="shared" si="187"/>
        <v>930</v>
      </c>
      <c r="J1871" s="136" cm="1">
        <f t="array" ref="J1871">MAX(IF($H$3:$H$4000=$H1871,$I$3:$I$4000))</f>
        <v>970</v>
      </c>
      <c r="K1871" s="2" t="str">
        <v>JAM</v>
      </c>
      <c r="L1871" t="str">
        <v>David EDMONDSON</v>
      </c>
      <c r="M1871" s="94" t="str">
        <v>decathlon</v>
      </c>
      <c r="N1871" s="94">
        <v>36847</v>
      </c>
      <c r="O1871" s="94" t="str">
        <f t="shared" si="188"/>
        <v>David EDMONDSONdecathlon</v>
      </c>
      <c r="P1871" s="2">
        <f t="shared" si="189"/>
        <v>915</v>
      </c>
      <c r="Q1871" s="79">
        <f t="shared" si="190"/>
        <v>48</v>
      </c>
      <c r="R1871" s="79" t="str">
        <f t="shared" si="191"/>
        <v/>
      </c>
    </row>
    <row r="1872" spans="1:18" x14ac:dyDescent="0.2">
      <c r="A1872" t="s">
        <v>1159</v>
      </c>
      <c r="B1872" t="s">
        <v>4122</v>
      </c>
      <c r="C1872" s="6" t="s">
        <v>40</v>
      </c>
      <c r="D1872" s="5">
        <v>32401</v>
      </c>
      <c r="E1872">
        <v>918</v>
      </c>
      <c r="F1872" s="5">
        <v>44299</v>
      </c>
      <c r="G1872" s="2">
        <v>78</v>
      </c>
      <c r="H1872" s="2" t="str">
        <f t="shared" si="186"/>
        <v>Vikash PUNIAdiscus-throw</v>
      </c>
      <c r="I1872" s="2">
        <f t="shared" si="187"/>
        <v>918</v>
      </c>
      <c r="J1872" s="136" cm="1">
        <f t="array" ref="J1872">MAX(IF($H$3:$H$4000=$H1872,$I$3:$I$4000))</f>
        <v>918</v>
      </c>
      <c r="K1872" s="2" t="str">
        <v>JAM</v>
      </c>
      <c r="L1872" t="str">
        <v>Jeremy BEMBRIDGE</v>
      </c>
      <c r="M1872" s="94" t="str">
        <v>400mh</v>
      </c>
      <c r="N1872" s="94">
        <v>37610</v>
      </c>
      <c r="O1872" s="94" t="str">
        <f t="shared" si="188"/>
        <v>Jeremy BEMBRIDGE400mh</v>
      </c>
      <c r="P1872" s="2">
        <f t="shared" si="189"/>
        <v>1068</v>
      </c>
      <c r="Q1872" s="79">
        <f t="shared" si="190"/>
        <v>67</v>
      </c>
      <c r="R1872" s="79" t="str">
        <f t="shared" si="191"/>
        <v/>
      </c>
    </row>
    <row r="1873" spans="1:18" x14ac:dyDescent="0.2">
      <c r="A1873" t="s">
        <v>1159</v>
      </c>
      <c r="B1873" t="s">
        <v>4175</v>
      </c>
      <c r="C1873" s="5" t="s">
        <v>39</v>
      </c>
      <c r="D1873" s="5">
        <v>31432</v>
      </c>
      <c r="E1873">
        <v>946</v>
      </c>
      <c r="F1873" s="5">
        <v>44299</v>
      </c>
      <c r="G1873" s="2">
        <v>67</v>
      </c>
      <c r="H1873" s="2" t="str">
        <f t="shared" si="186"/>
        <v>Sunil KUMARshot-put</v>
      </c>
      <c r="I1873" s="2">
        <f t="shared" si="187"/>
        <v>946</v>
      </c>
      <c r="J1873" s="136" cm="1">
        <f t="array" ref="J1873">MAX(IF($H$3:$H$4000=$H1873,$I$3:$I$4000))</f>
        <v>946</v>
      </c>
      <c r="K1873" s="2" t="str">
        <v>JAM</v>
      </c>
      <c r="L1873" t="str">
        <v>David EDMONDSON</v>
      </c>
      <c r="M1873" s="94" t="str">
        <v>high-jump</v>
      </c>
      <c r="N1873" s="94">
        <v>36847</v>
      </c>
      <c r="O1873" s="94" t="str">
        <f t="shared" si="188"/>
        <v>David EDMONDSONhigh-jump</v>
      </c>
      <c r="P1873" s="2">
        <f t="shared" si="189"/>
        <v>1002</v>
      </c>
      <c r="Q1873" s="79">
        <f t="shared" si="190"/>
        <v>87</v>
      </c>
      <c r="R1873" s="79" t="str">
        <f t="shared" si="191"/>
        <v/>
      </c>
    </row>
    <row r="1874" spans="1:18" x14ac:dyDescent="0.2">
      <c r="A1874" t="s">
        <v>1159</v>
      </c>
      <c r="B1874" t="s">
        <v>4187</v>
      </c>
      <c r="C1874" s="5" t="s">
        <v>39</v>
      </c>
      <c r="D1874" s="5"/>
      <c r="E1874">
        <v>915</v>
      </c>
      <c r="F1874" s="5">
        <v>44299</v>
      </c>
      <c r="G1874" s="2">
        <v>87</v>
      </c>
      <c r="H1874" s="2" t="str">
        <f t="shared" si="186"/>
        <v>Pradeep RANDHAWAshot-put</v>
      </c>
      <c r="I1874" s="2">
        <f t="shared" si="187"/>
        <v>915</v>
      </c>
      <c r="J1874" s="136" cm="1">
        <f t="array" ref="J1874">MAX(IF($H$3:$H$4000=$H1874,$I$3:$I$4000))</f>
        <v>915</v>
      </c>
      <c r="K1874" s="2" t="str">
        <v>JAM</v>
      </c>
      <c r="L1874" t="str">
        <v>Micheal BUCHANAN</v>
      </c>
      <c r="M1874" s="94" t="str">
        <v>110mh</v>
      </c>
      <c r="N1874" s="94">
        <v>36704</v>
      </c>
      <c r="O1874" s="94" t="str">
        <f t="shared" si="188"/>
        <v>Micheal BUCHANAN110mh</v>
      </c>
      <c r="P1874" s="2">
        <f t="shared" si="189"/>
        <v>1041</v>
      </c>
      <c r="Q1874" s="79">
        <f t="shared" si="190"/>
        <v>76</v>
      </c>
      <c r="R1874" s="79" t="str">
        <f t="shared" si="191"/>
        <v/>
      </c>
    </row>
    <row r="1875" spans="1:18" x14ac:dyDescent="0.2">
      <c r="A1875" t="s">
        <v>1159</v>
      </c>
      <c r="B1875" t="s">
        <v>4222</v>
      </c>
      <c r="C1875" s="5" t="s">
        <v>42</v>
      </c>
      <c r="D1875" s="5">
        <v>36891</v>
      </c>
      <c r="E1875">
        <v>955</v>
      </c>
      <c r="F1875" s="5">
        <v>44299</v>
      </c>
      <c r="G1875" s="2">
        <v>42</v>
      </c>
      <c r="H1875" s="2" t="str">
        <f t="shared" si="186"/>
        <v>Nitesh POONIAhammer-throw</v>
      </c>
      <c r="I1875" s="2">
        <f t="shared" si="187"/>
        <v>955</v>
      </c>
      <c r="J1875" s="136" cm="1">
        <f t="array" ref="J1875">MAX(IF($H$3:$H$4000=$H1875,$I$3:$I$4000))</f>
        <v>955</v>
      </c>
      <c r="K1875" s="2" t="str">
        <v>JAM</v>
      </c>
      <c r="L1875" t="str">
        <v>Courtney LAWRENCE</v>
      </c>
      <c r="M1875" s="94" t="str">
        <v>shot-put</v>
      </c>
      <c r="N1875" s="94">
        <v>36425</v>
      </c>
      <c r="O1875" s="94" t="str">
        <f t="shared" si="188"/>
        <v>Courtney LAWRENCEshot-put</v>
      </c>
      <c r="P1875" s="2">
        <f t="shared" si="189"/>
        <v>1060</v>
      </c>
      <c r="Q1875" s="79">
        <f t="shared" si="190"/>
        <v>23</v>
      </c>
      <c r="R1875" s="79" t="str">
        <f t="shared" si="191"/>
        <v/>
      </c>
    </row>
    <row r="1876" spans="1:18" x14ac:dyDescent="0.2">
      <c r="A1876" t="s">
        <v>1159</v>
      </c>
      <c r="B1876" t="s">
        <v>4229</v>
      </c>
      <c r="C1876" s="5" t="s">
        <v>42</v>
      </c>
      <c r="D1876" s="5"/>
      <c r="E1876">
        <v>895</v>
      </c>
      <c r="F1876" s="5">
        <v>44299</v>
      </c>
      <c r="G1876" s="2">
        <v>65</v>
      </c>
      <c r="H1876" s="2" t="str">
        <f t="shared" si="186"/>
        <v>Pradeep KUMARhammer-throw</v>
      </c>
      <c r="I1876" s="2">
        <f t="shared" si="187"/>
        <v>895</v>
      </c>
      <c r="J1876" s="136" cm="1">
        <f t="array" ref="J1876">MAX(IF($H$3:$H$4000=$H1876,$I$3:$I$4000))</f>
        <v>930</v>
      </c>
      <c r="K1876" s="2" t="str">
        <v>JAM</v>
      </c>
      <c r="L1876" t="str">
        <v>Rajheim CARBY</v>
      </c>
      <c r="M1876" s="94" t="str">
        <v>javelin-throw</v>
      </c>
      <c r="N1876" s="94">
        <v>0</v>
      </c>
      <c r="O1876" s="94" t="str">
        <f t="shared" si="188"/>
        <v>Rajheim CARBYjavelin-throw</v>
      </c>
      <c r="P1876" s="2">
        <f t="shared" si="189"/>
        <v>955</v>
      </c>
      <c r="Q1876" s="79">
        <f t="shared" si="190"/>
        <v>92</v>
      </c>
      <c r="R1876" s="79" t="str">
        <f t="shared" si="191"/>
        <v/>
      </c>
    </row>
    <row r="1877" spans="1:18" x14ac:dyDescent="0.2">
      <c r="A1877" t="s">
        <v>1159</v>
      </c>
      <c r="B1877" t="s">
        <v>3170</v>
      </c>
      <c r="C1877" t="s">
        <v>42</v>
      </c>
      <c r="D1877" s="5">
        <v>37080</v>
      </c>
      <c r="E1877">
        <v>862</v>
      </c>
      <c r="F1877" s="5">
        <v>44299</v>
      </c>
      <c r="G1877" s="2">
        <v>83</v>
      </c>
      <c r="H1877" s="2" t="str">
        <f t="shared" si="186"/>
        <v>Jai CHANDhammer-throw</v>
      </c>
      <c r="I1877" s="2">
        <f t="shared" si="187"/>
        <v>862</v>
      </c>
      <c r="J1877" s="136" cm="1">
        <f t="array" ref="J1877">MAX(IF($H$3:$H$4000=$H1877,$I$3:$I$4000))</f>
        <v>862</v>
      </c>
      <c r="K1877" s="2" t="str">
        <v>JAM</v>
      </c>
      <c r="L1877" t="str">
        <v>Romario WILLIAMS</v>
      </c>
      <c r="M1877" s="94" t="str">
        <v>100m</v>
      </c>
      <c r="N1877" s="94">
        <v>35020</v>
      </c>
      <c r="O1877" s="94" t="str">
        <f t="shared" si="188"/>
        <v>Romario WILLIAMS100m</v>
      </c>
      <c r="P1877" s="2">
        <f t="shared" si="189"/>
        <v>1152</v>
      </c>
      <c r="Q1877" s="79">
        <f t="shared" si="190"/>
        <v>42</v>
      </c>
      <c r="R1877" s="79" t="str">
        <f t="shared" si="191"/>
        <v/>
      </c>
    </row>
    <row r="1878" spans="1:18" x14ac:dyDescent="0.2">
      <c r="A1878" t="s">
        <v>1159</v>
      </c>
      <c r="B1878" t="s">
        <v>4253</v>
      </c>
      <c r="C1878" s="5" t="s">
        <v>42</v>
      </c>
      <c r="D1878" s="5">
        <v>36139</v>
      </c>
      <c r="E1878">
        <v>861</v>
      </c>
      <c r="F1878" s="5">
        <v>44299</v>
      </c>
      <c r="G1878" s="2">
        <v>85</v>
      </c>
      <c r="H1878" s="2" t="str">
        <f t="shared" si="186"/>
        <v>. BADALhammer-throw</v>
      </c>
      <c r="I1878" s="2">
        <f t="shared" si="187"/>
        <v>861</v>
      </c>
      <c r="J1878" s="136" cm="1">
        <f t="array" ref="J1878">MAX(IF($H$3:$H$4000=$H1878,$I$3:$I$4000))</f>
        <v>861</v>
      </c>
      <c r="K1878" s="2" t="str">
        <v>JAM</v>
      </c>
      <c r="L1878" t="str">
        <v>Lloyd FACEY</v>
      </c>
      <c r="M1878" s="94" t="str">
        <v>110mh</v>
      </c>
      <c r="N1878" s="94">
        <v>1999</v>
      </c>
      <c r="O1878" s="94" t="str">
        <f t="shared" si="188"/>
        <v>Lloyd FACEY110mh</v>
      </c>
      <c r="P1878" s="2">
        <f t="shared" si="189"/>
        <v>1020</v>
      </c>
      <c r="Q1878" s="79">
        <f t="shared" si="190"/>
        <v>90</v>
      </c>
      <c r="R1878" s="79" t="str">
        <f t="shared" si="191"/>
        <v/>
      </c>
    </row>
    <row r="1879" spans="1:18" x14ac:dyDescent="0.2">
      <c r="A1879" t="s">
        <v>1159</v>
      </c>
      <c r="B1879" t="s">
        <v>3217</v>
      </c>
      <c r="C1879" s="5" t="s">
        <v>41</v>
      </c>
      <c r="D1879" s="5">
        <v>37223</v>
      </c>
      <c r="E1879">
        <v>1035</v>
      </c>
      <c r="F1879" s="5">
        <v>44299</v>
      </c>
      <c r="G1879" s="2">
        <v>33</v>
      </c>
      <c r="H1879" s="2" t="str">
        <f t="shared" si="186"/>
        <v>Anuj KALERAjavelin-throw</v>
      </c>
      <c r="I1879" s="2">
        <f t="shared" si="187"/>
        <v>1035</v>
      </c>
      <c r="J1879" s="136" cm="1">
        <f t="array" ref="J1879">MAX(IF($H$3:$H$4000=$H1879,$I$3:$I$4000))</f>
        <v>1035</v>
      </c>
      <c r="K1879" s="2" t="str">
        <v>JAM</v>
      </c>
      <c r="L1879" t="str">
        <v>Rashane BARTLETT</v>
      </c>
      <c r="M1879" s="94" t="str">
        <v>110mh</v>
      </c>
      <c r="N1879" s="94">
        <v>37046</v>
      </c>
      <c r="O1879" s="94" t="str">
        <f t="shared" si="188"/>
        <v>Rashane BARTLETT110mh</v>
      </c>
      <c r="P1879" s="2">
        <f t="shared" si="189"/>
        <v>990</v>
      </c>
      <c r="Q1879" s="79">
        <f t="shared" si="190"/>
        <v>113</v>
      </c>
      <c r="R1879" s="79" t="str">
        <f t="shared" si="191"/>
        <v/>
      </c>
    </row>
    <row r="1880" spans="1:18" x14ac:dyDescent="0.2">
      <c r="A1880" t="s">
        <v>1159</v>
      </c>
      <c r="B1880" t="s">
        <v>4175</v>
      </c>
      <c r="C1880" s="5" t="s">
        <v>41</v>
      </c>
      <c r="D1880" s="5">
        <v>31432</v>
      </c>
      <c r="E1880">
        <v>988</v>
      </c>
      <c r="F1880" s="5">
        <v>44299</v>
      </c>
      <c r="G1880" s="2">
        <v>62</v>
      </c>
      <c r="H1880" s="2" t="str">
        <f t="shared" si="186"/>
        <v>Sunil KUMARjavelin-throw</v>
      </c>
      <c r="I1880" s="2">
        <f t="shared" si="187"/>
        <v>988</v>
      </c>
      <c r="J1880" s="136" cm="1">
        <f t="array" ref="J1880">MAX(IF($H$3:$H$4000=$H1880,$I$3:$I$4000))</f>
        <v>988</v>
      </c>
      <c r="K1880" s="2" t="str">
        <v>JAM</v>
      </c>
      <c r="L1880" t="str">
        <v>Phillipe BARNETT</v>
      </c>
      <c r="M1880" s="94" t="str">
        <v>discus-throw</v>
      </c>
      <c r="N1880" s="94">
        <v>36322</v>
      </c>
      <c r="O1880" s="94" t="str">
        <f t="shared" si="188"/>
        <v>Phillipe BARNETTdiscus-throw</v>
      </c>
      <c r="P1880" s="2">
        <f t="shared" si="189"/>
        <v>1052</v>
      </c>
      <c r="Q1880" s="79">
        <f t="shared" si="190"/>
        <v>23</v>
      </c>
      <c r="R1880" s="79" t="str">
        <f t="shared" si="191"/>
        <v/>
      </c>
    </row>
    <row r="1881" spans="1:18" x14ac:dyDescent="0.2">
      <c r="A1881" t="s">
        <v>1159</v>
      </c>
      <c r="B1881" t="s">
        <v>3834</v>
      </c>
      <c r="C1881" s="5" t="s">
        <v>33</v>
      </c>
      <c r="D1881" s="5">
        <v>35430</v>
      </c>
      <c r="E1881">
        <v>1122</v>
      </c>
      <c r="F1881" s="5">
        <v>44274</v>
      </c>
      <c r="G1881" s="2">
        <v>26</v>
      </c>
      <c r="H1881" s="2" t="str">
        <f t="shared" si="186"/>
        <v>Dharun AYYASAMY400mh</v>
      </c>
      <c r="I1881" s="2">
        <f t="shared" si="187"/>
        <v>1122</v>
      </c>
      <c r="J1881" s="136" cm="1">
        <f t="array" ref="J1881">MAX(IF($H$3:$H$4000=$H1881,$I$3:$I$4000))</f>
        <v>1122</v>
      </c>
      <c r="K1881" s="2" t="str">
        <v>JAM</v>
      </c>
      <c r="L1881" t="str">
        <v>Caesar KEMP</v>
      </c>
      <c r="M1881" s="94" t="str">
        <v>shot-put</v>
      </c>
      <c r="N1881" s="94">
        <v>0</v>
      </c>
      <c r="O1881" s="94" t="str">
        <f t="shared" si="188"/>
        <v>Caesar KEMPshot-put</v>
      </c>
      <c r="P1881" s="2">
        <f t="shared" si="189"/>
        <v>934</v>
      </c>
      <c r="Q1881" s="79">
        <f t="shared" si="190"/>
        <v>91</v>
      </c>
      <c r="R1881" s="79" t="str">
        <f t="shared" si="191"/>
        <v/>
      </c>
    </row>
    <row r="1882" spans="1:18" x14ac:dyDescent="0.2">
      <c r="A1882" t="s">
        <v>1159</v>
      </c>
      <c r="B1882" t="s">
        <v>3982</v>
      </c>
      <c r="C1882" t="s">
        <v>38</v>
      </c>
      <c r="D1882" s="5">
        <v>36181</v>
      </c>
      <c r="E1882">
        <v>1048</v>
      </c>
      <c r="F1882" s="5">
        <v>44274</v>
      </c>
      <c r="G1882" s="2">
        <v>50</v>
      </c>
      <c r="H1882" s="2" t="str">
        <f t="shared" si="186"/>
        <v>Sonu KUMARtriple-jump</v>
      </c>
      <c r="I1882" s="2">
        <f t="shared" si="187"/>
        <v>1048</v>
      </c>
      <c r="J1882" s="136" cm="1">
        <f t="array" ref="J1882">MAX(IF($H$3:$H$4000=$H1882,$I$3:$I$4000))</f>
        <v>1048</v>
      </c>
      <c r="K1882" s="2" t="str">
        <v>JAM</v>
      </c>
      <c r="L1882" t="str">
        <v>Kyle MITCHELL</v>
      </c>
      <c r="M1882" s="94" t="str">
        <v>discus-throw</v>
      </c>
      <c r="N1882" s="94">
        <v>35992</v>
      </c>
      <c r="O1882" s="94" t="str">
        <f t="shared" si="188"/>
        <v>Kyle MITCHELLdiscus-throw</v>
      </c>
      <c r="P1882" s="2">
        <f t="shared" si="189"/>
        <v>898</v>
      </c>
      <c r="Q1882" s="79">
        <f t="shared" si="190"/>
        <v>113</v>
      </c>
      <c r="R1882" s="79" t="str">
        <f t="shared" si="191"/>
        <v/>
      </c>
    </row>
    <row r="1883" spans="1:18" x14ac:dyDescent="0.2">
      <c r="A1883" t="s">
        <v>1159</v>
      </c>
      <c r="B1883" t="s">
        <v>3999</v>
      </c>
      <c r="C1883" t="s">
        <v>38</v>
      </c>
      <c r="D1883" s="5">
        <v>35445</v>
      </c>
      <c r="E1883">
        <v>1030</v>
      </c>
      <c r="F1883" s="5">
        <v>44274</v>
      </c>
      <c r="G1883" s="2">
        <v>71</v>
      </c>
      <c r="H1883" s="2" t="str">
        <f t="shared" si="186"/>
        <v>C. SUNDARtriple-jump</v>
      </c>
      <c r="I1883" s="2">
        <f t="shared" si="187"/>
        <v>1030</v>
      </c>
      <c r="J1883" s="136" cm="1">
        <f t="array" ref="J1883">MAX(IF($H$3:$H$4000=$H1883,$I$3:$I$4000))</f>
        <v>1030</v>
      </c>
      <c r="K1883" s="2" t="str">
        <v>JAM</v>
      </c>
      <c r="L1883" t="str">
        <v>Nicholas DOUGLAS</v>
      </c>
      <c r="M1883" s="94" t="str">
        <v>triple-jump</v>
      </c>
      <c r="N1883" s="94">
        <v>34861</v>
      </c>
      <c r="O1883" s="94" t="str">
        <f t="shared" si="188"/>
        <v>Nicholas DOUGLAStriple-jump</v>
      </c>
      <c r="P1883" s="2">
        <f t="shared" si="189"/>
        <v>1029</v>
      </c>
      <c r="Q1883" s="79">
        <f t="shared" si="190"/>
        <v>82</v>
      </c>
      <c r="R1883" s="79" t="str">
        <f t="shared" si="191"/>
        <v/>
      </c>
    </row>
    <row r="1884" spans="1:18" x14ac:dyDescent="0.2">
      <c r="A1884" t="s">
        <v>1159</v>
      </c>
      <c r="B1884" t="s">
        <v>4206</v>
      </c>
      <c r="C1884" s="5" t="s">
        <v>42</v>
      </c>
      <c r="D1884" s="5">
        <v>34408</v>
      </c>
      <c r="E1884">
        <v>1047</v>
      </c>
      <c r="F1884" s="5">
        <v>44274</v>
      </c>
      <c r="G1884" s="2">
        <v>14</v>
      </c>
      <c r="H1884" s="2" t="str">
        <f t="shared" si="186"/>
        <v>Gurmeet SINGHhammer-throw</v>
      </c>
      <c r="I1884" s="2">
        <f t="shared" si="187"/>
        <v>1047</v>
      </c>
      <c r="J1884" s="136" cm="1">
        <f t="array" ref="J1884">MAX(IF($H$3:$H$4000=$H1884,$I$3:$I$4000))</f>
        <v>1047</v>
      </c>
      <c r="K1884" s="2" t="str">
        <v>JAM</v>
      </c>
      <c r="L1884" t="str">
        <v>Travis ROBINSON</v>
      </c>
      <c r="M1884" s="94" t="str">
        <v>shot-put</v>
      </c>
      <c r="N1884" s="94">
        <v>36540</v>
      </c>
      <c r="O1884" s="94" t="str">
        <f t="shared" si="188"/>
        <v>Travis ROBINSONshot-put</v>
      </c>
      <c r="P1884" s="2">
        <f t="shared" si="189"/>
        <v>904</v>
      </c>
      <c r="Q1884" s="79">
        <f t="shared" si="190"/>
        <v>118</v>
      </c>
      <c r="R1884" s="79" t="str">
        <f t="shared" si="191"/>
        <v/>
      </c>
    </row>
    <row r="1885" spans="1:18" x14ac:dyDescent="0.2">
      <c r="A1885" t="s">
        <v>1159</v>
      </c>
      <c r="B1885" t="s">
        <v>4225</v>
      </c>
      <c r="C1885" s="5" t="s">
        <v>42</v>
      </c>
      <c r="D1885" s="5">
        <v>34619</v>
      </c>
      <c r="E1885">
        <v>943</v>
      </c>
      <c r="F1885" s="5">
        <v>44274</v>
      </c>
      <c r="G1885" s="2">
        <v>46</v>
      </c>
      <c r="H1885" s="2" t="str">
        <f t="shared" si="186"/>
        <v>Jaswinder SINGHhammer-throw</v>
      </c>
      <c r="I1885" s="2">
        <f t="shared" si="187"/>
        <v>943</v>
      </c>
      <c r="J1885" s="136" cm="1">
        <f t="array" ref="J1885">MAX(IF($H$3:$H$4000=$H1885,$I$3:$I$4000))</f>
        <v>943</v>
      </c>
      <c r="K1885" s="2" t="str">
        <v>JAM</v>
      </c>
      <c r="L1885" t="str">
        <v>Jevaughn POWELL</v>
      </c>
      <c r="M1885" s="94" t="str">
        <v>200m</v>
      </c>
      <c r="N1885" s="94">
        <v>36849</v>
      </c>
      <c r="O1885" s="94" t="str">
        <f t="shared" si="188"/>
        <v>Jevaughn POWELL200m</v>
      </c>
      <c r="P1885" s="2">
        <f t="shared" si="189"/>
        <v>1113</v>
      </c>
      <c r="Q1885" s="79">
        <f t="shared" si="190"/>
        <v>61</v>
      </c>
      <c r="R1885" s="79" t="str">
        <f t="shared" si="191"/>
        <v/>
      </c>
    </row>
    <row r="1886" spans="1:18" x14ac:dyDescent="0.2">
      <c r="A1886" t="s">
        <v>1159</v>
      </c>
      <c r="B1886" t="s">
        <v>4228</v>
      </c>
      <c r="C1886" s="5" t="s">
        <v>42</v>
      </c>
      <c r="D1886" s="5">
        <v>35339</v>
      </c>
      <c r="E1886">
        <v>935</v>
      </c>
      <c r="F1886" s="5">
        <v>44274</v>
      </c>
      <c r="G1886" s="2">
        <v>50</v>
      </c>
      <c r="H1886" s="2" t="str">
        <f t="shared" si="186"/>
        <v>Taranveer SINGHhammer-throw</v>
      </c>
      <c r="I1886" s="2">
        <f t="shared" si="187"/>
        <v>935</v>
      </c>
      <c r="J1886" s="136" cm="1">
        <f t="array" ref="J1886">MAX(IF($H$3:$H$4000=$H1886,$I$3:$I$4000))</f>
        <v>935</v>
      </c>
      <c r="K1886" s="2" t="str">
        <v>JAM</v>
      </c>
      <c r="L1886" t="str">
        <v>Chevannie HANSON</v>
      </c>
      <c r="M1886" s="94" t="str">
        <v>400m</v>
      </c>
      <c r="N1886" s="94">
        <v>36060</v>
      </c>
      <c r="O1886" s="94" t="str">
        <f t="shared" si="188"/>
        <v>Chevannie HANSON400m</v>
      </c>
      <c r="P1886" s="2">
        <f t="shared" si="189"/>
        <v>1121</v>
      </c>
      <c r="Q1886" s="79">
        <f t="shared" si="190"/>
        <v>56</v>
      </c>
      <c r="R1886" s="79" t="str">
        <f t="shared" si="191"/>
        <v/>
      </c>
    </row>
    <row r="1887" spans="1:18" x14ac:dyDescent="0.2">
      <c r="A1887" t="s">
        <v>1159</v>
      </c>
      <c r="B1887" t="s">
        <v>4229</v>
      </c>
      <c r="C1887" s="5" t="s">
        <v>42</v>
      </c>
      <c r="D1887" s="5">
        <v>36144</v>
      </c>
      <c r="E1887">
        <v>930</v>
      </c>
      <c r="F1887" s="5">
        <v>44274</v>
      </c>
      <c r="G1887" s="2">
        <v>51</v>
      </c>
      <c r="H1887" s="2" t="str">
        <f t="shared" si="186"/>
        <v>Pradeep KUMARhammer-throw</v>
      </c>
      <c r="I1887" s="2">
        <f t="shared" si="187"/>
        <v>930</v>
      </c>
      <c r="J1887" s="136" cm="1">
        <f t="array" ref="J1887">MAX(IF($H$3:$H$4000=$H1887,$I$3:$I$4000))</f>
        <v>930</v>
      </c>
      <c r="K1887" s="2" t="str">
        <v>JAM</v>
      </c>
      <c r="L1887" t="str">
        <v>Jovaine ATKINSON</v>
      </c>
      <c r="M1887" s="94" t="str">
        <v>110mh</v>
      </c>
      <c r="N1887" s="94">
        <v>35039</v>
      </c>
      <c r="O1887" s="94" t="str">
        <f t="shared" si="188"/>
        <v>Jovaine ATKINSON110mh</v>
      </c>
      <c r="P1887" s="2">
        <f t="shared" si="189"/>
        <v>1081</v>
      </c>
      <c r="Q1887" s="79">
        <f t="shared" si="190"/>
        <v>49</v>
      </c>
      <c r="R1887" s="79" t="str">
        <f t="shared" si="191"/>
        <v/>
      </c>
    </row>
    <row r="1888" spans="1:18" x14ac:dyDescent="0.2">
      <c r="A1888" t="s">
        <v>1159</v>
      </c>
      <c r="B1888" t="s">
        <v>4231</v>
      </c>
      <c r="C1888" t="s">
        <v>42</v>
      </c>
      <c r="D1888" s="5">
        <v>36310</v>
      </c>
      <c r="E1888">
        <v>918</v>
      </c>
      <c r="F1888" s="5">
        <v>44274</v>
      </c>
      <c r="G1888" s="2">
        <v>54</v>
      </c>
      <c r="H1888" s="2" t="str">
        <f t="shared" ref="H1888:H1951" si="192">B1888&amp;C1888</f>
        <v>Meraj ALIhammer-throw</v>
      </c>
      <c r="I1888" s="2">
        <f t="shared" ref="I1888:I1951" si="193">E1888</f>
        <v>918</v>
      </c>
      <c r="J1888" s="136" cm="1">
        <f t="array" ref="J1888">MAX(IF($H$3:$H$4000=$H1888,$I$3:$I$4000))</f>
        <v>918</v>
      </c>
      <c r="K1888" s="2" t="str">
        <v>JAM</v>
      </c>
      <c r="L1888" t="str">
        <v>Romel LEWIS</v>
      </c>
      <c r="M1888" s="94" t="str">
        <v>400mh</v>
      </c>
      <c r="N1888" s="94">
        <v>32170</v>
      </c>
      <c r="O1888" s="94" t="str">
        <f t="shared" si="188"/>
        <v>Romel LEWIS400mh</v>
      </c>
      <c r="P1888" s="2">
        <f t="shared" si="189"/>
        <v>1062</v>
      </c>
      <c r="Q1888" s="79">
        <f t="shared" si="190"/>
        <v>74</v>
      </c>
      <c r="R1888" s="79" t="str">
        <f t="shared" si="191"/>
        <v/>
      </c>
    </row>
    <row r="1889" spans="1:18" x14ac:dyDescent="0.2">
      <c r="A1889" t="s">
        <v>1159</v>
      </c>
      <c r="B1889" t="s">
        <v>4237</v>
      </c>
      <c r="C1889" t="s">
        <v>42</v>
      </c>
      <c r="D1889" s="5">
        <v>35187</v>
      </c>
      <c r="E1889">
        <v>908</v>
      </c>
      <c r="F1889" s="5">
        <v>44274</v>
      </c>
      <c r="G1889" s="2">
        <v>60</v>
      </c>
      <c r="H1889" s="2" t="str">
        <f t="shared" si="192"/>
        <v>Prakash SINGHhammer-throw</v>
      </c>
      <c r="I1889" s="2">
        <f t="shared" si="193"/>
        <v>908</v>
      </c>
      <c r="J1889" s="136" cm="1">
        <f t="array" ref="J1889">MAX(IF($H$3:$H$4000=$H1889,$I$3:$I$4000))</f>
        <v>908</v>
      </c>
      <c r="K1889" s="2" t="str">
        <v>JAM</v>
      </c>
      <c r="L1889" t="str">
        <v>Wayne PINNOCK</v>
      </c>
      <c r="M1889" s="94" t="str">
        <v>long-jump</v>
      </c>
      <c r="N1889" s="94">
        <v>36823</v>
      </c>
      <c r="O1889" s="94" t="str">
        <f t="shared" si="188"/>
        <v>Wayne PINNOCKlong-jump</v>
      </c>
      <c r="P1889" s="2">
        <f t="shared" si="189"/>
        <v>1155</v>
      </c>
      <c r="Q1889" s="79">
        <f t="shared" si="190"/>
        <v>13</v>
      </c>
      <c r="R1889" s="79" t="str">
        <f t="shared" si="191"/>
        <v/>
      </c>
    </row>
    <row r="1890" spans="1:18" x14ac:dyDescent="0.2">
      <c r="A1890" t="s">
        <v>1159</v>
      </c>
      <c r="B1890" t="s">
        <v>4246</v>
      </c>
      <c r="C1890" s="5" t="s">
        <v>42</v>
      </c>
      <c r="D1890" s="5">
        <v>33430</v>
      </c>
      <c r="E1890">
        <v>869</v>
      </c>
      <c r="F1890" s="5">
        <v>44274</v>
      </c>
      <c r="G1890" s="2">
        <v>77</v>
      </c>
      <c r="H1890" s="2" t="str">
        <f t="shared" si="192"/>
        <v>N. SHANKARhammer-throw</v>
      </c>
      <c r="I1890" s="2">
        <f t="shared" si="193"/>
        <v>869</v>
      </c>
      <c r="J1890" s="136" cm="1">
        <f t="array" ref="J1890">MAX(IF($H$3:$H$4000=$H1890,$I$3:$I$4000))</f>
        <v>869</v>
      </c>
      <c r="K1890" s="2" t="str">
        <v>JAM</v>
      </c>
      <c r="L1890" t="str">
        <v>Sanjae LAWRENCE</v>
      </c>
      <c r="M1890" s="94" t="str">
        <v>shot-put</v>
      </c>
      <c r="N1890" s="94">
        <v>35495</v>
      </c>
      <c r="O1890" s="94" t="str">
        <f t="shared" si="188"/>
        <v>Sanjae LAWRENCEshot-put</v>
      </c>
      <c r="P1890" s="2">
        <f t="shared" si="189"/>
        <v>996</v>
      </c>
      <c r="Q1890" s="79">
        <f t="shared" si="190"/>
        <v>43</v>
      </c>
      <c r="R1890" s="79" t="str">
        <f t="shared" si="191"/>
        <v/>
      </c>
    </row>
    <row r="1891" spans="1:18" x14ac:dyDescent="0.2">
      <c r="A1891" t="s">
        <v>1159</v>
      </c>
      <c r="B1891" t="s">
        <v>3873</v>
      </c>
      <c r="C1891" t="s">
        <v>33</v>
      </c>
      <c r="D1891" s="5">
        <v>34578</v>
      </c>
      <c r="E1891">
        <v>1052</v>
      </c>
      <c r="F1891" s="5">
        <v>44273</v>
      </c>
      <c r="G1891" s="2">
        <v>78</v>
      </c>
      <c r="H1891" s="2" t="str">
        <f t="shared" si="192"/>
        <v>K. SATHISH400mh</v>
      </c>
      <c r="I1891" s="2">
        <f t="shared" si="193"/>
        <v>1052</v>
      </c>
      <c r="J1891" s="136" cm="1">
        <f t="array" ref="J1891">MAX(IF($H$3:$H$4000=$H1891,$I$3:$I$4000))</f>
        <v>1052</v>
      </c>
      <c r="K1891" s="2" t="str">
        <v>JAM</v>
      </c>
      <c r="L1891" t="str">
        <v>Nigel ELLIS</v>
      </c>
      <c r="M1891" s="94" t="str">
        <v>100m</v>
      </c>
      <c r="N1891" s="94">
        <v>35650</v>
      </c>
      <c r="O1891" s="94" t="str">
        <f t="shared" si="188"/>
        <v>Nigel ELLIS100m</v>
      </c>
      <c r="P1891" s="2">
        <f t="shared" si="189"/>
        <v>1193</v>
      </c>
      <c r="Q1891" s="79">
        <f t="shared" si="190"/>
        <v>15</v>
      </c>
      <c r="R1891" s="79" t="str">
        <f t="shared" si="191"/>
        <v/>
      </c>
    </row>
    <row r="1892" spans="1:18" x14ac:dyDescent="0.2">
      <c r="A1892" t="s">
        <v>1159</v>
      </c>
      <c r="B1892" t="s">
        <v>3075</v>
      </c>
      <c r="C1892" s="6" t="s">
        <v>36</v>
      </c>
      <c r="D1892" s="5">
        <v>36570</v>
      </c>
      <c r="E1892">
        <v>1021</v>
      </c>
      <c r="F1892" s="5">
        <v>44273</v>
      </c>
      <c r="G1892" s="2">
        <v>25</v>
      </c>
      <c r="H1892" s="2" t="str">
        <f t="shared" si="192"/>
        <v>Parshant SINGHpole-vault</v>
      </c>
      <c r="I1892" s="2">
        <f t="shared" si="193"/>
        <v>1021</v>
      </c>
      <c r="J1892" s="136" cm="1">
        <f t="array" ref="J1892">MAX(IF($H$3:$H$4000=$H1892,$I$3:$I$4000))</f>
        <v>1021</v>
      </c>
      <c r="K1892" s="2" t="str">
        <v>JAM</v>
      </c>
      <c r="L1892" t="str">
        <v>Michael STEPHENS</v>
      </c>
      <c r="M1892" s="94" t="str">
        <v>100m</v>
      </c>
      <c r="N1892" s="94">
        <v>36757</v>
      </c>
      <c r="O1892" s="94" t="str">
        <f t="shared" si="188"/>
        <v>Michael STEPHENS100m</v>
      </c>
      <c r="P1892" s="2">
        <f t="shared" si="189"/>
        <v>1165</v>
      </c>
      <c r="Q1892" s="79">
        <f t="shared" si="190"/>
        <v>28</v>
      </c>
      <c r="R1892" s="79" t="str">
        <f t="shared" si="191"/>
        <v/>
      </c>
    </row>
    <row r="1893" spans="1:18" x14ac:dyDescent="0.2">
      <c r="A1893" t="s">
        <v>1159</v>
      </c>
      <c r="B1893" t="s">
        <v>4035</v>
      </c>
      <c r="C1893" s="5" t="s">
        <v>36</v>
      </c>
      <c r="D1893" s="5">
        <v>37181</v>
      </c>
      <c r="E1893">
        <v>1007</v>
      </c>
      <c r="F1893" s="5">
        <v>44273</v>
      </c>
      <c r="G1893" s="2">
        <v>30</v>
      </c>
      <c r="H1893" s="2" t="str">
        <f t="shared" si="192"/>
        <v>. LAKSHAYpole-vault</v>
      </c>
      <c r="I1893" s="2">
        <f t="shared" si="193"/>
        <v>1007</v>
      </c>
      <c r="J1893" s="136" cm="1">
        <f t="array" ref="J1893">MAX(IF($H$3:$H$4000=$H1893,$I$3:$I$4000))</f>
        <v>1007</v>
      </c>
      <c r="K1893" s="2" t="str">
        <v>JAM</v>
      </c>
      <c r="L1893" t="str">
        <v>Christopher TAYLOR</v>
      </c>
      <c r="M1893" s="94" t="str">
        <v>200m</v>
      </c>
      <c r="N1893" s="94">
        <v>36434</v>
      </c>
      <c r="O1893" s="94" t="str">
        <f t="shared" si="188"/>
        <v>Christopher TAYLOR200m</v>
      </c>
      <c r="P1893" s="2">
        <f t="shared" si="189"/>
        <v>1115</v>
      </c>
      <c r="Q1893" s="79">
        <f t="shared" si="190"/>
        <v>59</v>
      </c>
      <c r="R1893" s="79" t="str">
        <f t="shared" si="191"/>
        <v/>
      </c>
    </row>
    <row r="1894" spans="1:18" x14ac:dyDescent="0.2">
      <c r="A1894" t="s">
        <v>1159</v>
      </c>
      <c r="B1894" t="s">
        <v>4043</v>
      </c>
      <c r="C1894" s="5" t="s">
        <v>36</v>
      </c>
      <c r="D1894" s="5">
        <v>34981</v>
      </c>
      <c r="E1894">
        <v>967</v>
      </c>
      <c r="F1894" s="5">
        <v>44273</v>
      </c>
      <c r="G1894" s="2">
        <v>51</v>
      </c>
      <c r="H1894" s="2" t="str">
        <f t="shared" si="192"/>
        <v>Anas BABUpole-vault</v>
      </c>
      <c r="I1894" s="2">
        <f t="shared" si="193"/>
        <v>967</v>
      </c>
      <c r="J1894" s="136" cm="1">
        <f t="array" ref="J1894">MAX(IF($H$3:$H$4000=$H1894,$I$3:$I$4000))</f>
        <v>967</v>
      </c>
      <c r="K1894" s="2" t="str">
        <v>JAM</v>
      </c>
      <c r="L1894" t="str">
        <v>Jason MORGAN</v>
      </c>
      <c r="M1894" s="94" t="str">
        <v>discus-throw</v>
      </c>
      <c r="N1894" s="94">
        <v>30230</v>
      </c>
      <c r="O1894" s="94" t="str">
        <f t="shared" si="188"/>
        <v>Jason MORGANdiscus-throw</v>
      </c>
      <c r="P1894" s="2">
        <f t="shared" si="189"/>
        <v>1002</v>
      </c>
      <c r="Q1894" s="79">
        <f t="shared" si="190"/>
        <v>39</v>
      </c>
      <c r="R1894" s="79" t="str">
        <f t="shared" si="191"/>
        <v/>
      </c>
    </row>
    <row r="1895" spans="1:18" x14ac:dyDescent="0.2">
      <c r="A1895" t="s">
        <v>1159</v>
      </c>
      <c r="B1895" t="s">
        <v>4051</v>
      </c>
      <c r="C1895" s="5" t="s">
        <v>36</v>
      </c>
      <c r="D1895" s="5">
        <v>34581</v>
      </c>
      <c r="E1895">
        <v>940</v>
      </c>
      <c r="F1895" s="5">
        <v>44273</v>
      </c>
      <c r="G1895" s="2">
        <v>62</v>
      </c>
      <c r="H1895" s="2" t="str">
        <f t="shared" si="192"/>
        <v>R.Madhan KUMARpole-vault</v>
      </c>
      <c r="I1895" s="2">
        <f t="shared" si="193"/>
        <v>940</v>
      </c>
      <c r="J1895" s="136" cm="1">
        <f t="array" ref="J1895">MAX(IF($H$3:$H$4000=$H1895,$I$3:$I$4000))</f>
        <v>940</v>
      </c>
      <c r="K1895" s="2" t="str">
        <v>JAM</v>
      </c>
      <c r="L1895" t="str">
        <v>Karayme BARTLEY</v>
      </c>
      <c r="M1895" s="94" t="str">
        <v>200m</v>
      </c>
      <c r="N1895" s="94">
        <v>34952</v>
      </c>
      <c r="O1895" s="94" t="str">
        <f t="shared" si="188"/>
        <v>Karayme BARTLEY200m</v>
      </c>
      <c r="P1895" s="2">
        <f t="shared" si="189"/>
        <v>1155</v>
      </c>
      <c r="Q1895" s="79">
        <f t="shared" si="190"/>
        <v>33</v>
      </c>
      <c r="R1895" s="79" t="str">
        <f t="shared" si="191"/>
        <v/>
      </c>
    </row>
    <row r="1896" spans="1:18" x14ac:dyDescent="0.2">
      <c r="A1896" t="s">
        <v>1159</v>
      </c>
      <c r="B1896" t="s">
        <v>3071</v>
      </c>
      <c r="C1896" t="s">
        <v>36</v>
      </c>
      <c r="D1896" s="5">
        <v>36400</v>
      </c>
      <c r="E1896">
        <v>940</v>
      </c>
      <c r="F1896" s="5">
        <v>44273</v>
      </c>
      <c r="G1896" s="2">
        <v>62</v>
      </c>
      <c r="H1896" s="2" t="str">
        <f t="shared" si="192"/>
        <v>Dhirendra KUMARpole-vault</v>
      </c>
      <c r="I1896" s="2">
        <f t="shared" si="193"/>
        <v>940</v>
      </c>
      <c r="J1896" s="136" cm="1">
        <f t="array" ref="J1896">MAX(IF($H$3:$H$4000=$H1896,$I$3:$I$4000))</f>
        <v>953</v>
      </c>
      <c r="K1896" s="2" t="str">
        <v>JAM</v>
      </c>
      <c r="L1896" t="str">
        <v>Jelani WALKER</v>
      </c>
      <c r="M1896" s="94" t="str">
        <v>100m</v>
      </c>
      <c r="N1896" s="94">
        <v>35956</v>
      </c>
      <c r="O1896" s="94" t="str">
        <f t="shared" si="188"/>
        <v>Jelani WALKER100m</v>
      </c>
      <c r="P1896" s="2">
        <f t="shared" si="189"/>
        <v>1115</v>
      </c>
      <c r="Q1896" s="79">
        <f t="shared" si="190"/>
        <v>92</v>
      </c>
      <c r="R1896" s="79" t="str">
        <f t="shared" si="191"/>
        <v/>
      </c>
    </row>
    <row r="1897" spans="1:18" x14ac:dyDescent="0.2">
      <c r="A1897" t="s">
        <v>1159</v>
      </c>
      <c r="B1897" t="s">
        <v>4065</v>
      </c>
      <c r="C1897" s="5" t="s">
        <v>36</v>
      </c>
      <c r="D1897" s="5">
        <v>35476</v>
      </c>
      <c r="E1897">
        <v>886</v>
      </c>
      <c r="F1897" s="5">
        <v>44273</v>
      </c>
      <c r="G1897" s="2">
        <v>95</v>
      </c>
      <c r="H1897" s="2" t="str">
        <f t="shared" si="192"/>
        <v>U. Gokul NATHpole-vault</v>
      </c>
      <c r="I1897" s="2">
        <f t="shared" si="193"/>
        <v>886</v>
      </c>
      <c r="J1897" s="136" cm="1">
        <f t="array" ref="J1897">MAX(IF($H$3:$H$4000=$H1897,$I$3:$I$4000))</f>
        <v>967</v>
      </c>
      <c r="K1897" s="2" t="str">
        <v>JAM</v>
      </c>
      <c r="L1897" t="str">
        <v>Deuce CARTER</v>
      </c>
      <c r="M1897" s="94" t="str">
        <v>110mh</v>
      </c>
      <c r="N1897" s="94">
        <v>33144</v>
      </c>
      <c r="O1897" s="94" t="str">
        <f t="shared" si="188"/>
        <v>Deuce CARTER110mh</v>
      </c>
      <c r="P1897" s="2">
        <f t="shared" si="189"/>
        <v>1049</v>
      </c>
      <c r="Q1897" s="79">
        <f t="shared" si="190"/>
        <v>69</v>
      </c>
      <c r="R1897" s="79" t="str">
        <f t="shared" si="191"/>
        <v/>
      </c>
    </row>
    <row r="1898" spans="1:18" x14ac:dyDescent="0.2">
      <c r="A1898" t="s">
        <v>1159</v>
      </c>
      <c r="B1898" t="s">
        <v>4066</v>
      </c>
      <c r="C1898" s="5" t="s">
        <v>36</v>
      </c>
      <c r="D1898" s="5">
        <v>37564</v>
      </c>
      <c r="E1898">
        <v>886</v>
      </c>
      <c r="F1898" s="5">
        <v>44273</v>
      </c>
      <c r="G1898" s="2">
        <v>95</v>
      </c>
      <c r="H1898" s="2" t="str">
        <f t="shared" si="192"/>
        <v>. SUNILpole-vault</v>
      </c>
      <c r="I1898" s="2">
        <f t="shared" si="193"/>
        <v>886</v>
      </c>
      <c r="J1898" s="136" cm="1">
        <f t="array" ref="J1898">MAX(IF($H$3:$H$4000=$H1898,$I$3:$I$4000))</f>
        <v>886</v>
      </c>
      <c r="K1898" s="2" t="str">
        <v>JAM</v>
      </c>
      <c r="L1898" t="str">
        <v>Ryan HOLMES</v>
      </c>
      <c r="M1898" s="94" t="str">
        <v>400mh</v>
      </c>
      <c r="N1898" s="94">
        <v>0</v>
      </c>
      <c r="O1898" s="94" t="str">
        <f t="shared" si="188"/>
        <v>Ryan HOLMES400mh</v>
      </c>
      <c r="P1898" s="2">
        <f t="shared" si="189"/>
        <v>1100</v>
      </c>
      <c r="Q1898" s="79">
        <f t="shared" si="190"/>
        <v>43</v>
      </c>
      <c r="R1898" s="79" t="str">
        <f t="shared" si="191"/>
        <v/>
      </c>
    </row>
    <row r="1899" spans="1:18" x14ac:dyDescent="0.2">
      <c r="A1899" t="s">
        <v>1159</v>
      </c>
      <c r="B1899" t="s">
        <v>4067</v>
      </c>
      <c r="C1899" s="5" t="s">
        <v>36</v>
      </c>
      <c r="D1899" s="5">
        <v>33887</v>
      </c>
      <c r="E1899">
        <v>886</v>
      </c>
      <c r="F1899" s="5">
        <v>44273</v>
      </c>
      <c r="G1899" s="2">
        <v>95</v>
      </c>
      <c r="H1899" s="2" t="str">
        <f t="shared" si="192"/>
        <v>Parveen KUMARpole-vault</v>
      </c>
      <c r="I1899" s="2">
        <f t="shared" si="193"/>
        <v>886</v>
      </c>
      <c r="J1899" s="136" cm="1">
        <f t="array" ref="J1899">MAX(IF($H$3:$H$4000=$H1899,$I$3:$I$4000))</f>
        <v>886</v>
      </c>
      <c r="K1899" s="2" t="str">
        <v>JAM</v>
      </c>
      <c r="L1899" t="str">
        <v>Owayne OWENS</v>
      </c>
      <c r="M1899" s="94" t="str">
        <v>triple-jump</v>
      </c>
      <c r="N1899" s="94">
        <v>36593</v>
      </c>
      <c r="O1899" s="94" t="str">
        <f t="shared" si="188"/>
        <v>Owayne OWENStriple-jump</v>
      </c>
      <c r="P1899" s="2">
        <f t="shared" si="189"/>
        <v>1106</v>
      </c>
      <c r="Q1899" s="79">
        <f t="shared" si="190"/>
        <v>15</v>
      </c>
      <c r="R1899" s="79" t="str">
        <f t="shared" si="191"/>
        <v/>
      </c>
    </row>
    <row r="1900" spans="1:18" x14ac:dyDescent="0.2">
      <c r="A1900" t="s">
        <v>1159</v>
      </c>
      <c r="B1900" s="5" t="s">
        <v>4094</v>
      </c>
      <c r="C1900" s="5" t="s">
        <v>40</v>
      </c>
      <c r="D1900" s="6">
        <v>35630</v>
      </c>
      <c r="E1900">
        <v>994</v>
      </c>
      <c r="F1900" s="5">
        <v>44273</v>
      </c>
      <c r="G1900" s="2">
        <v>39</v>
      </c>
      <c r="H1900" s="2" t="str">
        <f t="shared" si="192"/>
        <v>. VAZEERdiscus-throw</v>
      </c>
      <c r="I1900" s="2">
        <f t="shared" si="193"/>
        <v>994</v>
      </c>
      <c r="J1900" s="136" cm="1">
        <f t="array" ref="J1900">MAX(IF($H$3:$H$4000=$H1900,$I$3:$I$4000))</f>
        <v>994</v>
      </c>
      <c r="K1900" s="2" t="str">
        <v>JAM</v>
      </c>
      <c r="L1900" t="str">
        <v>Malik CUNNINGHAM</v>
      </c>
      <c r="M1900" s="94" t="str">
        <v>triple-jump</v>
      </c>
      <c r="N1900" s="94">
        <v>36481</v>
      </c>
      <c r="O1900" s="94" t="str">
        <f t="shared" si="188"/>
        <v>Malik CUNNINGHAMtriple-jump</v>
      </c>
      <c r="P1900" s="2">
        <f t="shared" si="189"/>
        <v>1026</v>
      </c>
      <c r="Q1900" s="79">
        <f t="shared" si="190"/>
        <v>87</v>
      </c>
      <c r="R1900" s="79" t="str">
        <f t="shared" si="191"/>
        <v/>
      </c>
    </row>
    <row r="1901" spans="1:18" x14ac:dyDescent="0.2">
      <c r="A1901" t="s">
        <v>1159</v>
      </c>
      <c r="B1901" t="s">
        <v>4097</v>
      </c>
      <c r="C1901" s="5" t="s">
        <v>40</v>
      </c>
      <c r="D1901" s="5">
        <v>33264</v>
      </c>
      <c r="E1901">
        <v>982</v>
      </c>
      <c r="F1901" s="5">
        <v>44273</v>
      </c>
      <c r="G1901" s="2">
        <v>45</v>
      </c>
      <c r="H1901" s="2" t="str">
        <f t="shared" si="192"/>
        <v>Raj DHARAMdiscus-throw</v>
      </c>
      <c r="I1901" s="2">
        <f t="shared" si="193"/>
        <v>982</v>
      </c>
      <c r="J1901" s="136" cm="1">
        <f t="array" ref="J1901">MAX(IF($H$3:$H$4000=$H1901,$I$3:$I$4000))</f>
        <v>982</v>
      </c>
      <c r="K1901" s="2" t="str">
        <v>JAM</v>
      </c>
      <c r="L1901" t="str">
        <v>Deandre FYFFE</v>
      </c>
      <c r="M1901" s="94" t="str">
        <v>discus-throw</v>
      </c>
      <c r="N1901" s="94">
        <v>36329</v>
      </c>
      <c r="O1901" s="94" t="str">
        <f t="shared" si="188"/>
        <v>Deandre FYFFEdiscus-throw</v>
      </c>
      <c r="P1901" s="2">
        <f t="shared" si="189"/>
        <v>926</v>
      </c>
      <c r="Q1901" s="79">
        <f t="shared" si="190"/>
        <v>81</v>
      </c>
      <c r="R1901" s="79" t="str">
        <f t="shared" si="191"/>
        <v/>
      </c>
    </row>
    <row r="1902" spans="1:18" x14ac:dyDescent="0.2">
      <c r="A1902" t="s">
        <v>1159</v>
      </c>
      <c r="B1902" t="s">
        <v>3098</v>
      </c>
      <c r="C1902" s="5" t="s">
        <v>40</v>
      </c>
      <c r="D1902" s="5">
        <v>34151</v>
      </c>
      <c r="E1902">
        <v>963</v>
      </c>
      <c r="F1902" s="5">
        <v>44273</v>
      </c>
      <c r="G1902" s="2">
        <v>55</v>
      </c>
      <c r="H1902" s="2" t="str">
        <f t="shared" si="192"/>
        <v>Arjun KUMARdiscus-throw</v>
      </c>
      <c r="I1902" s="2">
        <f t="shared" si="193"/>
        <v>963</v>
      </c>
      <c r="J1902" s="136" cm="1">
        <f t="array" ref="J1902">MAX(IF($H$3:$H$4000=$H1902,$I$3:$I$4000))</f>
        <v>963</v>
      </c>
      <c r="K1902" s="2" t="str">
        <v>JAM</v>
      </c>
      <c r="L1902" t="str">
        <v>Javed JONES</v>
      </c>
      <c r="M1902" s="94" t="str">
        <v>400mh</v>
      </c>
      <c r="N1902" s="94">
        <v>36515</v>
      </c>
      <c r="O1902" s="94" t="str">
        <f t="shared" si="188"/>
        <v>Javed JONES400mh</v>
      </c>
      <c r="P1902" s="2">
        <f t="shared" si="189"/>
        <v>1054</v>
      </c>
      <c r="Q1902" s="79">
        <f t="shared" si="190"/>
        <v>83</v>
      </c>
      <c r="R1902" s="79" t="str">
        <f t="shared" si="191"/>
        <v/>
      </c>
    </row>
    <row r="1903" spans="1:18" x14ac:dyDescent="0.2">
      <c r="A1903" t="s">
        <v>1159</v>
      </c>
      <c r="B1903" t="s">
        <v>4251</v>
      </c>
      <c r="C1903" s="5" t="s">
        <v>42</v>
      </c>
      <c r="D1903" s="5">
        <v>31609</v>
      </c>
      <c r="E1903">
        <v>862</v>
      </c>
      <c r="F1903" s="5">
        <v>44273</v>
      </c>
      <c r="G1903" s="2">
        <v>83</v>
      </c>
      <c r="H1903" s="2" t="str">
        <f t="shared" si="192"/>
        <v>Shiv KUMARhammer-throw</v>
      </c>
      <c r="I1903" s="2">
        <f t="shared" si="193"/>
        <v>862</v>
      </c>
      <c r="J1903" s="136" cm="1">
        <f t="array" ref="J1903">MAX(IF($H$3:$H$4000=$H1903,$I$3:$I$4000))</f>
        <v>862</v>
      </c>
      <c r="K1903" s="2" t="str">
        <v>JAM</v>
      </c>
      <c r="L1903" t="str">
        <v>Akeem BLOOMFIELD</v>
      </c>
      <c r="M1903" s="94" t="str">
        <v>400m</v>
      </c>
      <c r="N1903" s="94">
        <v>35744</v>
      </c>
      <c r="O1903" s="94" t="str">
        <f t="shared" si="188"/>
        <v>Akeem BLOOMFIELD400m</v>
      </c>
      <c r="P1903" s="2">
        <f t="shared" si="189"/>
        <v>1126</v>
      </c>
      <c r="Q1903" s="79">
        <f t="shared" si="190"/>
        <v>46</v>
      </c>
      <c r="R1903" s="79" t="str">
        <f t="shared" si="191"/>
        <v/>
      </c>
    </row>
    <row r="1904" spans="1:18" x14ac:dyDescent="0.2">
      <c r="A1904" t="s">
        <v>1159</v>
      </c>
      <c r="B1904" t="s">
        <v>4259</v>
      </c>
      <c r="C1904" s="5" t="s">
        <v>42</v>
      </c>
      <c r="D1904" s="5">
        <v>33266</v>
      </c>
      <c r="E1904">
        <v>852</v>
      </c>
      <c r="F1904" s="5">
        <v>44273</v>
      </c>
      <c r="G1904" s="2">
        <v>94</v>
      </c>
      <c r="H1904" s="2" t="str">
        <f t="shared" si="192"/>
        <v>Amit GILLhammer-throw</v>
      </c>
      <c r="I1904" s="2">
        <f t="shared" si="193"/>
        <v>852</v>
      </c>
      <c r="J1904" s="136" cm="1">
        <f t="array" ref="J1904">MAX(IF($H$3:$H$4000=$H1904,$I$3:$I$4000))</f>
        <v>852</v>
      </c>
      <c r="K1904" s="2" t="str">
        <v>JAM</v>
      </c>
      <c r="L1904" t="str">
        <v>Tajean HOUSTON</v>
      </c>
      <c r="M1904" s="94" t="str">
        <v>110mh</v>
      </c>
      <c r="N1904" s="94">
        <v>36817</v>
      </c>
      <c r="O1904" s="94" t="str">
        <f t="shared" si="188"/>
        <v>Tajean HOUSTON110mh</v>
      </c>
      <c r="P1904" s="2">
        <f t="shared" si="189"/>
        <v>1042</v>
      </c>
      <c r="Q1904" s="79">
        <f t="shared" si="190"/>
        <v>75</v>
      </c>
      <c r="R1904" s="79" t="str">
        <f t="shared" si="191"/>
        <v/>
      </c>
    </row>
    <row r="1905" spans="1:18" x14ac:dyDescent="0.2">
      <c r="A1905" t="s">
        <v>1159</v>
      </c>
      <c r="B1905" t="s">
        <v>3186</v>
      </c>
      <c r="C1905" s="5" t="s">
        <v>42</v>
      </c>
      <c r="D1905" s="5">
        <v>37255</v>
      </c>
      <c r="E1905">
        <v>850</v>
      </c>
      <c r="F1905" s="5">
        <v>44273</v>
      </c>
      <c r="G1905" s="2">
        <v>97</v>
      </c>
      <c r="H1905" s="2" t="str">
        <f t="shared" si="192"/>
        <v>Sachin YADAVhammer-throw</v>
      </c>
      <c r="I1905" s="2">
        <f t="shared" si="193"/>
        <v>850</v>
      </c>
      <c r="J1905" s="136" cm="1">
        <f t="array" ref="J1905">MAX(IF($H$3:$H$4000=$H1905,$I$3:$I$4000))</f>
        <v>850</v>
      </c>
      <c r="K1905" s="2" t="str">
        <v>JAM</v>
      </c>
      <c r="L1905" t="str">
        <v>Jordan SCOTT</v>
      </c>
      <c r="M1905" s="94" t="str">
        <v>triple-jump</v>
      </c>
      <c r="N1905" s="94">
        <v>35610</v>
      </c>
      <c r="O1905" s="94" t="str">
        <f t="shared" si="188"/>
        <v>Jordan SCOTTtriple-jump</v>
      </c>
      <c r="P1905" s="2">
        <f t="shared" si="189"/>
        <v>1160</v>
      </c>
      <c r="Q1905" s="79">
        <f t="shared" si="190"/>
        <v>3</v>
      </c>
      <c r="R1905" s="79" t="str">
        <f t="shared" si="191"/>
        <v/>
      </c>
    </row>
    <row r="1906" spans="1:18" x14ac:dyDescent="0.2">
      <c r="A1906" t="s">
        <v>1159</v>
      </c>
      <c r="B1906" t="s">
        <v>4261</v>
      </c>
      <c r="C1906" s="5" t="s">
        <v>42</v>
      </c>
      <c r="D1906" s="5">
        <v>36989</v>
      </c>
      <c r="E1906">
        <v>848</v>
      </c>
      <c r="F1906" s="5">
        <v>44273</v>
      </c>
      <c r="G1906" s="2">
        <v>98</v>
      </c>
      <c r="H1906" s="2" t="str">
        <f t="shared" si="192"/>
        <v>Gurdev SINGHhammer-throw</v>
      </c>
      <c r="I1906" s="2">
        <f t="shared" si="193"/>
        <v>848</v>
      </c>
      <c r="J1906" s="136" cm="1">
        <f t="array" ref="J1906">MAX(IF($H$3:$H$4000=$H1906,$I$3:$I$4000))</f>
        <v>848</v>
      </c>
      <c r="K1906" s="2" t="str">
        <v>JAM</v>
      </c>
      <c r="L1906" t="str">
        <v>Clayton BROWN</v>
      </c>
      <c r="M1906" s="94" t="str">
        <v>triple-jump</v>
      </c>
      <c r="N1906" s="94">
        <v>0</v>
      </c>
      <c r="O1906" s="94" t="str">
        <f t="shared" si="188"/>
        <v>Clayton BROWNtriple-jump</v>
      </c>
      <c r="P1906" s="2">
        <f t="shared" si="189"/>
        <v>1120</v>
      </c>
      <c r="Q1906" s="79">
        <f t="shared" si="190"/>
        <v>9</v>
      </c>
      <c r="R1906" s="79" t="str">
        <f t="shared" si="191"/>
        <v/>
      </c>
    </row>
    <row r="1907" spans="1:18" x14ac:dyDescent="0.2">
      <c r="A1907" t="s">
        <v>1159</v>
      </c>
      <c r="B1907" t="s">
        <v>3576</v>
      </c>
      <c r="C1907" t="s">
        <v>34</v>
      </c>
      <c r="D1907" s="5">
        <v>35251</v>
      </c>
      <c r="E1907">
        <v>1103</v>
      </c>
      <c r="F1907" s="5">
        <v>44272</v>
      </c>
      <c r="G1907" s="2">
        <v>36</v>
      </c>
      <c r="H1907" s="2" t="str">
        <f t="shared" si="192"/>
        <v>Shankar Lal SWAMI3000msc</v>
      </c>
      <c r="I1907" s="2">
        <f t="shared" si="193"/>
        <v>1103</v>
      </c>
      <c r="J1907" s="136" cm="1">
        <f t="array" ref="J1907">MAX(IF($H$3:$H$4000=$H1907,$I$3:$I$4000))</f>
        <v>1113</v>
      </c>
      <c r="K1907" s="2" t="str">
        <v>JAM</v>
      </c>
      <c r="L1907" t="str">
        <v>Shakwon COKE</v>
      </c>
      <c r="M1907" s="94" t="str">
        <v>triple-jump</v>
      </c>
      <c r="N1907" s="94">
        <v>36440</v>
      </c>
      <c r="O1907" s="94" t="str">
        <f t="shared" si="188"/>
        <v>Shakwon COKEtriple-jump</v>
      </c>
      <c r="P1907" s="2">
        <f t="shared" si="189"/>
        <v>1016</v>
      </c>
      <c r="Q1907" s="79">
        <f t="shared" si="190"/>
        <v>96</v>
      </c>
      <c r="R1907" s="79" t="str">
        <f t="shared" si="191"/>
        <v/>
      </c>
    </row>
    <row r="1908" spans="1:18" x14ac:dyDescent="0.2">
      <c r="A1908" t="s">
        <v>1159</v>
      </c>
      <c r="B1908" t="s">
        <v>3604</v>
      </c>
      <c r="C1908" s="5" t="s">
        <v>34</v>
      </c>
      <c r="D1908" s="5">
        <v>36506</v>
      </c>
      <c r="E1908">
        <v>1036</v>
      </c>
      <c r="F1908" s="5">
        <v>44272</v>
      </c>
      <c r="G1908" s="2">
        <v>71</v>
      </c>
      <c r="H1908" s="2" t="str">
        <f t="shared" si="192"/>
        <v>. RAJKUMAR3000msc</v>
      </c>
      <c r="I1908" s="2">
        <f t="shared" si="193"/>
        <v>1036</v>
      </c>
      <c r="J1908" s="136" cm="1">
        <f t="array" ref="J1908">MAX(IF($H$3:$H$4000=$H1908,$I$3:$I$4000))</f>
        <v>1036</v>
      </c>
      <c r="K1908" s="2" t="str">
        <v>JAM</v>
      </c>
      <c r="L1908" t="str">
        <v>Rajindra CAMPBELL</v>
      </c>
      <c r="M1908" s="94" t="str">
        <v>discus-throw</v>
      </c>
      <c r="N1908" s="94">
        <v>35124</v>
      </c>
      <c r="O1908" s="94" t="str">
        <f t="shared" si="188"/>
        <v>Rajindra CAMPBELLdiscus-throw</v>
      </c>
      <c r="P1908" s="2">
        <f t="shared" si="189"/>
        <v>1037</v>
      </c>
      <c r="Q1908" s="79">
        <f t="shared" si="190"/>
        <v>29</v>
      </c>
      <c r="R1908" s="79" t="str">
        <f t="shared" si="191"/>
        <v/>
      </c>
    </row>
    <row r="1909" spans="1:18" x14ac:dyDescent="0.2">
      <c r="A1909" t="s">
        <v>1159</v>
      </c>
      <c r="B1909" t="s">
        <v>4505</v>
      </c>
      <c r="C1909" s="5" t="s">
        <v>35</v>
      </c>
      <c r="D1909" s="5">
        <v>34303</v>
      </c>
      <c r="E1909">
        <v>1002</v>
      </c>
      <c r="F1909" s="5">
        <v>44272</v>
      </c>
      <c r="G1909" s="2">
        <v>79</v>
      </c>
      <c r="H1909" s="2" t="str">
        <f t="shared" si="192"/>
        <v>Sidharth YADAVhigh-jump</v>
      </c>
      <c r="I1909" s="2">
        <f t="shared" si="193"/>
        <v>1002</v>
      </c>
      <c r="J1909" s="136" cm="1">
        <f t="array" ref="J1909">MAX(IF($H$3:$H$4000=$H1909,$I$3:$I$4000))</f>
        <v>1002</v>
      </c>
      <c r="K1909" s="2" t="str">
        <v>JAM</v>
      </c>
      <c r="L1909" t="str">
        <v>Xavier NAIRNE</v>
      </c>
      <c r="M1909" s="94" t="str">
        <v>100m</v>
      </c>
      <c r="N1909" s="94">
        <v>36801</v>
      </c>
      <c r="O1909" s="94" t="str">
        <f t="shared" si="188"/>
        <v>Xavier NAIRNE100m</v>
      </c>
      <c r="P1909" s="2">
        <f t="shared" si="189"/>
        <v>1138</v>
      </c>
      <c r="Q1909" s="79">
        <f t="shared" si="190"/>
        <v>63</v>
      </c>
      <c r="R1909" s="79" t="str">
        <f t="shared" si="191"/>
        <v/>
      </c>
    </row>
    <row r="1910" spans="1:18" x14ac:dyDescent="0.2">
      <c r="A1910" t="s">
        <v>1159</v>
      </c>
      <c r="B1910" t="s">
        <v>4138</v>
      </c>
      <c r="C1910" t="s">
        <v>40</v>
      </c>
      <c r="D1910" s="5">
        <v>35620</v>
      </c>
      <c r="E1910">
        <v>899</v>
      </c>
      <c r="F1910" s="5">
        <v>44272</v>
      </c>
      <c r="G1910" s="2">
        <v>98</v>
      </c>
      <c r="H1910" s="2" t="str">
        <f t="shared" si="192"/>
        <v>Mithravarun SENTHIL KUMARdiscus-throw</v>
      </c>
      <c r="I1910" s="2">
        <f t="shared" si="193"/>
        <v>899</v>
      </c>
      <c r="J1910" s="136" cm="1">
        <f t="array" ref="J1910">MAX(IF($H$3:$H$4000=$H1910,$I$3:$I$4000))</f>
        <v>899</v>
      </c>
      <c r="K1910" s="2" t="str">
        <v>JAM</v>
      </c>
      <c r="L1910" t="str">
        <v>Xavier NAIRNE</v>
      </c>
      <c r="M1910" s="94" t="str">
        <v>200m</v>
      </c>
      <c r="N1910" s="94">
        <v>36801</v>
      </c>
      <c r="O1910" s="94" t="str">
        <f t="shared" si="188"/>
        <v>Xavier NAIRNE200m</v>
      </c>
      <c r="P1910" s="2">
        <f t="shared" si="189"/>
        <v>1108</v>
      </c>
      <c r="Q1910" s="79">
        <f t="shared" si="190"/>
        <v>75</v>
      </c>
      <c r="R1910" s="79" t="str">
        <f t="shared" si="191"/>
        <v/>
      </c>
    </row>
    <row r="1911" spans="1:18" x14ac:dyDescent="0.2">
      <c r="A1911" t="s">
        <v>1159</v>
      </c>
      <c r="B1911" t="s">
        <v>4154</v>
      </c>
      <c r="C1911" s="5" t="s">
        <v>39</v>
      </c>
      <c r="D1911" s="5">
        <v>34145</v>
      </c>
      <c r="E1911">
        <v>1001</v>
      </c>
      <c r="F1911" s="5">
        <v>44272</v>
      </c>
      <c r="G1911" s="2">
        <v>33</v>
      </c>
      <c r="H1911" s="2" t="str">
        <f t="shared" si="192"/>
        <v>VIKAS CHIKARAshot-put</v>
      </c>
      <c r="I1911" s="2">
        <f t="shared" si="193"/>
        <v>1001</v>
      </c>
      <c r="J1911" s="136" cm="1">
        <f t="array" ref="J1911">MAX(IF($H$3:$H$4000=$H1911,$I$3:$I$4000))</f>
        <v>1001</v>
      </c>
      <c r="K1911" s="2" t="str">
        <v>JAM</v>
      </c>
      <c r="L1911" t="str">
        <v>Andrew RILEY</v>
      </c>
      <c r="M1911" s="94" t="str">
        <v>110mh</v>
      </c>
      <c r="N1911" s="94">
        <v>32392</v>
      </c>
      <c r="O1911" s="94" t="str">
        <f t="shared" si="188"/>
        <v>Andrew RILEY110mh</v>
      </c>
      <c r="P1911" s="2">
        <f t="shared" si="189"/>
        <v>1143</v>
      </c>
      <c r="Q1911" s="79">
        <f t="shared" si="190"/>
        <v>22</v>
      </c>
      <c r="R1911" s="79" t="str">
        <f t="shared" si="191"/>
        <v/>
      </c>
    </row>
    <row r="1912" spans="1:18" x14ac:dyDescent="0.2">
      <c r="A1912" t="s">
        <v>1159</v>
      </c>
      <c r="B1912" t="s">
        <v>5318</v>
      </c>
      <c r="C1912" s="5" t="s">
        <v>41</v>
      </c>
      <c r="D1912" s="5">
        <v>37186</v>
      </c>
      <c r="E1912">
        <v>1091</v>
      </c>
      <c r="F1912" s="5">
        <v>44272</v>
      </c>
      <c r="G1912" s="2">
        <v>12</v>
      </c>
      <c r="H1912" s="2" t="str">
        <f t="shared" si="192"/>
        <v>Yash Vir SINGHjavelin-throw</v>
      </c>
      <c r="I1912" s="2">
        <f t="shared" si="193"/>
        <v>1091</v>
      </c>
      <c r="J1912" s="136" cm="1">
        <f t="array" ref="J1912">MAX(IF($H$3:$H$4000=$H1912,$I$3:$I$4000))</f>
        <v>1091</v>
      </c>
      <c r="K1912" s="2" t="str">
        <v>JAM</v>
      </c>
      <c r="L1912" t="str">
        <v>Richard PHILLIPS</v>
      </c>
      <c r="M1912" s="94" t="str">
        <v>110mh</v>
      </c>
      <c r="N1912" s="94">
        <v>30342</v>
      </c>
      <c r="O1912" s="94" t="str">
        <f t="shared" si="188"/>
        <v>Richard PHILLIPS110mh</v>
      </c>
      <c r="P1912" s="2">
        <f t="shared" si="189"/>
        <v>1012</v>
      </c>
      <c r="Q1912" s="79">
        <f t="shared" si="190"/>
        <v>98</v>
      </c>
      <c r="R1912" s="79" t="str">
        <f t="shared" si="191"/>
        <v/>
      </c>
    </row>
    <row r="1913" spans="1:18" x14ac:dyDescent="0.2">
      <c r="A1913" t="s">
        <v>1159</v>
      </c>
      <c r="B1913" t="s">
        <v>2934</v>
      </c>
      <c r="C1913" s="5" t="s">
        <v>41</v>
      </c>
      <c r="D1913" s="5">
        <v>37048</v>
      </c>
      <c r="E1913">
        <v>1085</v>
      </c>
      <c r="F1913" s="5">
        <v>44272</v>
      </c>
      <c r="G1913" s="2">
        <v>14</v>
      </c>
      <c r="H1913" s="2" t="str">
        <f t="shared" si="192"/>
        <v>Rohit YADAVjavelin-throw</v>
      </c>
      <c r="I1913" s="2">
        <f t="shared" si="193"/>
        <v>1085</v>
      </c>
      <c r="J1913" s="136" cm="1">
        <f t="array" ref="J1913">MAX(IF($H$3:$H$4000=$H1913,$I$3:$I$4000))</f>
        <v>1127</v>
      </c>
      <c r="K1913" s="2" t="str">
        <v>JAM</v>
      </c>
      <c r="L1913" t="str">
        <v>Akeem BLOOMFIELD</v>
      </c>
      <c r="M1913" s="94" t="str">
        <v>200m</v>
      </c>
      <c r="N1913" s="94">
        <v>35744</v>
      </c>
      <c r="O1913" s="94" t="str">
        <f t="shared" si="188"/>
        <v>Akeem BLOOMFIELD200m</v>
      </c>
      <c r="P1913" s="2">
        <f t="shared" si="189"/>
        <v>1105</v>
      </c>
      <c r="Q1913" s="79">
        <f t="shared" si="190"/>
        <v>80</v>
      </c>
      <c r="R1913" s="79" t="str">
        <f t="shared" si="191"/>
        <v/>
      </c>
    </row>
    <row r="1914" spans="1:18" x14ac:dyDescent="0.2">
      <c r="A1914" t="s">
        <v>1159</v>
      </c>
      <c r="B1914" t="s">
        <v>4277</v>
      </c>
      <c r="C1914" s="6" t="s">
        <v>41</v>
      </c>
      <c r="D1914" s="5">
        <v>36549</v>
      </c>
      <c r="E1914">
        <v>1049</v>
      </c>
      <c r="F1914" s="5">
        <v>44272</v>
      </c>
      <c r="G1914" s="2">
        <v>22</v>
      </c>
      <c r="H1914" s="2" t="str">
        <f t="shared" si="192"/>
        <v>D.P MANUjavelin-throw</v>
      </c>
      <c r="I1914" s="2">
        <f t="shared" si="193"/>
        <v>1049</v>
      </c>
      <c r="J1914" s="136" cm="1">
        <f t="array" ref="J1914">MAX(IF($H$3:$H$4000=$H1914,$I$3:$I$4000))</f>
        <v>1136</v>
      </c>
      <c r="K1914" s="2" t="str">
        <v>JAM</v>
      </c>
      <c r="L1914" t="str">
        <v>Raymond RICHARDS</v>
      </c>
      <c r="M1914" s="94" t="str">
        <v>high-jump</v>
      </c>
      <c r="N1914" s="94">
        <v>37009</v>
      </c>
      <c r="O1914" s="94" t="str">
        <f t="shared" si="188"/>
        <v>Raymond RICHARDShigh-jump</v>
      </c>
      <c r="P1914" s="2">
        <f t="shared" si="189"/>
        <v>1046</v>
      </c>
      <c r="Q1914" s="79">
        <f t="shared" si="190"/>
        <v>49</v>
      </c>
      <c r="R1914" s="79" t="str">
        <f t="shared" si="191"/>
        <v/>
      </c>
    </row>
    <row r="1915" spans="1:18" x14ac:dyDescent="0.2">
      <c r="A1915" t="s">
        <v>1159</v>
      </c>
      <c r="B1915" t="s">
        <v>4292</v>
      </c>
      <c r="C1915" s="5" t="s">
        <v>41</v>
      </c>
      <c r="D1915" s="5">
        <v>33055</v>
      </c>
      <c r="E1915">
        <v>997</v>
      </c>
      <c r="F1915" s="5">
        <v>44272</v>
      </c>
      <c r="G1915" s="2">
        <v>51</v>
      </c>
      <c r="H1915" s="2" t="str">
        <f t="shared" si="192"/>
        <v>Newton KATOKIjavelin-throw</v>
      </c>
      <c r="I1915" s="2">
        <f t="shared" si="193"/>
        <v>997</v>
      </c>
      <c r="J1915" s="136" cm="1">
        <f t="array" ref="J1915">MAX(IF($H$3:$H$4000=$H1915,$I$3:$I$4000))</f>
        <v>997</v>
      </c>
      <c r="K1915" s="2" t="str">
        <v>JAM</v>
      </c>
      <c r="L1915" t="str">
        <v>Jordan TURNER</v>
      </c>
      <c r="M1915" s="94" t="str">
        <v>long-jump</v>
      </c>
      <c r="N1915" s="94">
        <v>37511</v>
      </c>
      <c r="O1915" s="94" t="str">
        <f t="shared" si="188"/>
        <v>Jordan TURNERlong-jump</v>
      </c>
      <c r="P1915" s="2">
        <f t="shared" si="189"/>
        <v>1099</v>
      </c>
      <c r="Q1915" s="79">
        <f t="shared" si="190"/>
        <v>46</v>
      </c>
      <c r="R1915" s="79" t="str">
        <f t="shared" si="191"/>
        <v/>
      </c>
    </row>
    <row r="1916" spans="1:18" x14ac:dyDescent="0.2">
      <c r="A1916" t="s">
        <v>1159</v>
      </c>
      <c r="B1916" t="s">
        <v>4301</v>
      </c>
      <c r="C1916" s="5" t="s">
        <v>41</v>
      </c>
      <c r="D1916" s="6">
        <v>35136</v>
      </c>
      <c r="E1916">
        <v>973</v>
      </c>
      <c r="F1916" s="5">
        <v>44272</v>
      </c>
      <c r="G1916" s="2">
        <v>69</v>
      </c>
      <c r="H1916" s="2" t="str">
        <f t="shared" si="192"/>
        <v>. JAIDEEPjavelin-throw</v>
      </c>
      <c r="I1916" s="2">
        <f t="shared" si="193"/>
        <v>973</v>
      </c>
      <c r="J1916" s="136" cm="1">
        <f t="array" ref="J1916">MAX(IF($H$3:$H$4000=$H1916,$I$3:$I$4000))</f>
        <v>973</v>
      </c>
      <c r="K1916" s="2" t="str">
        <v>JAM</v>
      </c>
      <c r="L1916" t="str">
        <v>Stevon CROOKS</v>
      </c>
      <c r="M1916" s="94" t="str">
        <v>shot-put</v>
      </c>
      <c r="N1916" s="94">
        <v>1995</v>
      </c>
      <c r="O1916" s="94" t="str">
        <f t="shared" si="188"/>
        <v>Stevon CROOKSshot-put</v>
      </c>
      <c r="P1916" s="2">
        <f t="shared" si="189"/>
        <v>939</v>
      </c>
      <c r="Q1916" s="79">
        <f t="shared" si="190"/>
        <v>87</v>
      </c>
      <c r="R1916" s="79" t="str">
        <f t="shared" si="191"/>
        <v/>
      </c>
    </row>
    <row r="1917" spans="1:18" x14ac:dyDescent="0.2">
      <c r="A1917" t="s">
        <v>1159</v>
      </c>
      <c r="B1917" t="s">
        <v>3189</v>
      </c>
      <c r="C1917" s="5" t="s">
        <v>41</v>
      </c>
      <c r="D1917" s="5">
        <v>36504</v>
      </c>
      <c r="E1917">
        <v>949</v>
      </c>
      <c r="F1917" s="5">
        <v>44272</v>
      </c>
      <c r="G1917" s="2">
        <v>85</v>
      </c>
      <c r="H1917" s="2" t="str">
        <f t="shared" si="192"/>
        <v>Rishab NEHRAjavelin-throw</v>
      </c>
      <c r="I1917" s="2">
        <f t="shared" si="193"/>
        <v>949</v>
      </c>
      <c r="J1917" s="136" cm="1">
        <f t="array" ref="J1917">MAX(IF($H$3:$H$4000=$H1917,$I$3:$I$4000))</f>
        <v>1007</v>
      </c>
      <c r="K1917" s="2" t="str">
        <v>JAM</v>
      </c>
      <c r="L1917" t="str">
        <v>Apalos EDWARDS</v>
      </c>
      <c r="M1917" s="94" t="str">
        <v>long-jump</v>
      </c>
      <c r="N1917" s="94">
        <v>37182</v>
      </c>
      <c r="O1917" s="94" t="str">
        <f t="shared" si="188"/>
        <v>Apalos EDWARDSlong-jump</v>
      </c>
      <c r="P1917" s="2">
        <f t="shared" si="189"/>
        <v>1077</v>
      </c>
      <c r="Q1917" s="79">
        <f t="shared" si="190"/>
        <v>70</v>
      </c>
      <c r="R1917" s="79" t="str">
        <f t="shared" si="191"/>
        <v/>
      </c>
    </row>
    <row r="1918" spans="1:18" x14ac:dyDescent="0.2">
      <c r="A1918" t="s">
        <v>1159</v>
      </c>
      <c r="B1918" t="s">
        <v>3186</v>
      </c>
      <c r="C1918" s="5" t="s">
        <v>41</v>
      </c>
      <c r="D1918" s="5">
        <v>36458</v>
      </c>
      <c r="E1918">
        <v>936</v>
      </c>
      <c r="F1918" s="5">
        <v>44272</v>
      </c>
      <c r="G1918" s="2">
        <v>90</v>
      </c>
      <c r="H1918" s="2" t="str">
        <f t="shared" si="192"/>
        <v>Sachin YADAVjavelin-throw</v>
      </c>
      <c r="I1918" s="2">
        <f t="shared" si="193"/>
        <v>936</v>
      </c>
      <c r="J1918" s="136" cm="1">
        <f t="array" ref="J1918">MAX(IF($H$3:$H$4000=$H1918,$I$3:$I$4000))</f>
        <v>1020</v>
      </c>
      <c r="K1918" s="2" t="str">
        <v>JAM</v>
      </c>
      <c r="L1918" t="str">
        <v>O'Brien WASOME</v>
      </c>
      <c r="M1918" s="94" t="str">
        <v>triple-jump</v>
      </c>
      <c r="N1918" s="94">
        <v>35454</v>
      </c>
      <c r="O1918" s="94" t="str">
        <f t="shared" si="188"/>
        <v>O'Brien WASOMEtriple-jump</v>
      </c>
      <c r="P1918" s="2">
        <f t="shared" si="189"/>
        <v>1170</v>
      </c>
      <c r="Q1918" s="79">
        <f t="shared" si="190"/>
        <v>1</v>
      </c>
      <c r="R1918" s="79" t="str">
        <f t="shared" si="191"/>
        <v/>
      </c>
    </row>
    <row r="1919" spans="1:18" x14ac:dyDescent="0.2">
      <c r="A1919" t="s">
        <v>1159</v>
      </c>
      <c r="B1919" t="s">
        <v>3396</v>
      </c>
      <c r="C1919" s="5" t="s">
        <v>26</v>
      </c>
      <c r="D1919" s="5">
        <v>35917</v>
      </c>
      <c r="E1919">
        <v>1133</v>
      </c>
      <c r="F1919" s="5">
        <v>44271</v>
      </c>
      <c r="G1919" s="2">
        <v>34</v>
      </c>
      <c r="H1919" s="2" t="str">
        <f t="shared" si="192"/>
        <v>Amoj JACOB400m</v>
      </c>
      <c r="I1919" s="2">
        <f t="shared" si="193"/>
        <v>1133</v>
      </c>
      <c r="J1919" s="136" cm="1">
        <f t="array" ref="J1919">MAX(IF($H$3:$H$4000=$H1919,$I$3:$I$4000))</f>
        <v>1133</v>
      </c>
      <c r="K1919" s="2" t="str">
        <v>KEN</v>
      </c>
      <c r="L1919" t="str">
        <v>Titus KIPRUTO</v>
      </c>
      <c r="M1919" s="94" t="str">
        <v>marathon</v>
      </c>
      <c r="N1919" s="94">
        <v>35971</v>
      </c>
      <c r="O1919" s="94" t="str">
        <f t="shared" si="188"/>
        <v>Titus KIPRUTOmarathon</v>
      </c>
      <c r="P1919" s="2">
        <f t="shared" si="189"/>
        <v>1243</v>
      </c>
      <c r="Q1919" s="79">
        <f t="shared" si="190"/>
        <v>15</v>
      </c>
      <c r="R1919" s="79" t="str">
        <f t="shared" si="191"/>
        <v/>
      </c>
    </row>
    <row r="1920" spans="1:18" x14ac:dyDescent="0.2">
      <c r="A1920" t="s">
        <v>1159</v>
      </c>
      <c r="B1920" t="s">
        <v>3415</v>
      </c>
      <c r="C1920" s="5" t="s">
        <v>26</v>
      </c>
      <c r="D1920" s="5">
        <v>35178</v>
      </c>
      <c r="E1920">
        <v>1105</v>
      </c>
      <c r="F1920" s="5">
        <v>44271</v>
      </c>
      <c r="G1920" s="2">
        <v>66</v>
      </c>
      <c r="H1920" s="2" t="str">
        <f t="shared" si="192"/>
        <v>Naganathan PANDI400m</v>
      </c>
      <c r="I1920" s="2">
        <f t="shared" si="193"/>
        <v>1105</v>
      </c>
      <c r="J1920" s="136" cm="1">
        <f t="array" ref="J1920">MAX(IF($H$3:$H$4000=$H1920,$I$3:$I$4000))</f>
        <v>1105</v>
      </c>
      <c r="K1920" s="2" t="str">
        <v>KEN</v>
      </c>
      <c r="L1920" t="str">
        <v>Daniel KIBET</v>
      </c>
      <c r="M1920" s="94" t="str">
        <v>marathon</v>
      </c>
      <c r="N1920" s="94">
        <v>0</v>
      </c>
      <c r="O1920" s="94" t="str">
        <f t="shared" si="188"/>
        <v>Daniel KIBETmarathon</v>
      </c>
      <c r="P1920" s="2">
        <f t="shared" si="189"/>
        <v>1239</v>
      </c>
      <c r="Q1920" s="79">
        <f t="shared" si="190"/>
        <v>18</v>
      </c>
      <c r="R1920" s="79" t="str">
        <f t="shared" si="191"/>
        <v/>
      </c>
    </row>
    <row r="1921" spans="1:18" x14ac:dyDescent="0.2">
      <c r="A1921" t="s">
        <v>1159</v>
      </c>
      <c r="B1921" t="s">
        <v>3894</v>
      </c>
      <c r="C1921" s="5" t="s">
        <v>37</v>
      </c>
      <c r="D1921" s="5">
        <v>36246</v>
      </c>
      <c r="E1921">
        <v>1194</v>
      </c>
      <c r="F1921" s="5">
        <v>44271</v>
      </c>
      <c r="G1921" s="2">
        <v>4</v>
      </c>
      <c r="H1921" s="2" t="str">
        <f t="shared" si="192"/>
        <v>. SREESHANKARlong-jump</v>
      </c>
      <c r="I1921" s="2">
        <f t="shared" si="193"/>
        <v>1194</v>
      </c>
      <c r="J1921" s="136" cm="1">
        <f t="array" ref="J1921">MAX(IF($H$3:$H$4000=$H1921,$I$3:$I$4000))</f>
        <v>1216</v>
      </c>
      <c r="K1921" s="2" t="str">
        <v>KEN</v>
      </c>
      <c r="L1921" t="str">
        <v>Hillary KIPSAMBU</v>
      </c>
      <c r="M1921" s="94" t="str">
        <v>marathon</v>
      </c>
      <c r="N1921" s="94">
        <v>31082</v>
      </c>
      <c r="O1921" s="94" t="str">
        <f t="shared" si="188"/>
        <v>Hillary KIPSAMBUmarathon</v>
      </c>
      <c r="P1921" s="2">
        <f t="shared" si="189"/>
        <v>1249</v>
      </c>
      <c r="Q1921" s="79">
        <f t="shared" si="190"/>
        <v>11</v>
      </c>
      <c r="R1921" s="79" t="str">
        <f t="shared" si="191"/>
        <v/>
      </c>
    </row>
    <row r="1922" spans="1:18" x14ac:dyDescent="0.2">
      <c r="A1922" t="s">
        <v>1159</v>
      </c>
      <c r="B1922" t="s">
        <v>3906</v>
      </c>
      <c r="C1922" s="5" t="s">
        <v>37</v>
      </c>
      <c r="D1922" s="5">
        <v>35036</v>
      </c>
      <c r="E1922">
        <v>1138</v>
      </c>
      <c r="F1922" s="5">
        <v>44271</v>
      </c>
      <c r="G1922" s="2">
        <v>21</v>
      </c>
      <c r="H1922" s="2" t="str">
        <f t="shared" si="192"/>
        <v>Muhammed Anees YAHIYAlong-jump</v>
      </c>
      <c r="I1922" s="2">
        <f t="shared" si="193"/>
        <v>1138</v>
      </c>
      <c r="J1922" s="136" cm="1">
        <f t="array" ref="J1922">MAX(IF($H$3:$H$4000=$H1922,$I$3:$I$4000))</f>
        <v>1138</v>
      </c>
      <c r="K1922" s="2" t="str">
        <v>KEN</v>
      </c>
      <c r="L1922" t="str">
        <v>Dickson CHUMBA</v>
      </c>
      <c r="M1922" s="94" t="str">
        <v>marathon</v>
      </c>
      <c r="N1922" s="94">
        <v>31712</v>
      </c>
      <c r="O1922" s="94" t="str">
        <f t="shared" si="188"/>
        <v>Dickson CHUMBAmarathon</v>
      </c>
      <c r="P1922" s="2">
        <f t="shared" si="189"/>
        <v>1207</v>
      </c>
      <c r="Q1922" s="79">
        <f t="shared" si="190"/>
        <v>40</v>
      </c>
      <c r="R1922" s="79" t="str">
        <f t="shared" si="191"/>
        <v/>
      </c>
    </row>
    <row r="1923" spans="1:18" x14ac:dyDescent="0.2">
      <c r="A1923" t="s">
        <v>1159</v>
      </c>
      <c r="B1923" t="s">
        <v>4160</v>
      </c>
      <c r="C1923" s="5" t="s">
        <v>39</v>
      </c>
      <c r="D1923" s="5">
        <v>34326</v>
      </c>
      <c r="E1923">
        <v>971</v>
      </c>
      <c r="F1923" s="5">
        <v>44271</v>
      </c>
      <c r="G1923" s="2">
        <v>44</v>
      </c>
      <c r="H1923" s="2" t="str">
        <f t="shared" si="192"/>
        <v>Chetan KAPOORshot-put</v>
      </c>
      <c r="I1923" s="2">
        <f t="shared" si="193"/>
        <v>971</v>
      </c>
      <c r="J1923" s="136" cm="1">
        <f t="array" ref="J1923">MAX(IF($H$3:$H$4000=$H1923,$I$3:$I$4000))</f>
        <v>989</v>
      </c>
      <c r="K1923" s="2" t="str">
        <v>KEN</v>
      </c>
      <c r="L1923" t="str">
        <v>Zablon CHUMBA</v>
      </c>
      <c r="M1923" s="94" t="str">
        <v>marathon</v>
      </c>
      <c r="N1923" s="94">
        <v>33592</v>
      </c>
      <c r="O1923" s="94" t="str">
        <f t="shared" si="188"/>
        <v>Zablon CHUMBAmarathon</v>
      </c>
      <c r="P1923" s="2">
        <f t="shared" si="189"/>
        <v>1205</v>
      </c>
      <c r="Q1923" s="79">
        <f t="shared" si="190"/>
        <v>41</v>
      </c>
      <c r="R1923" s="79" t="str">
        <f t="shared" si="191"/>
        <v/>
      </c>
    </row>
    <row r="1924" spans="1:18" x14ac:dyDescent="0.2">
      <c r="A1924" t="s">
        <v>1159</v>
      </c>
      <c r="B1924" t="s">
        <v>3127</v>
      </c>
      <c r="C1924" s="5" t="s">
        <v>39</v>
      </c>
      <c r="D1924" s="5">
        <v>35667</v>
      </c>
      <c r="E1924">
        <v>967</v>
      </c>
      <c r="F1924" s="5">
        <v>44271</v>
      </c>
      <c r="G1924" s="2">
        <v>48</v>
      </c>
      <c r="H1924" s="2" t="str">
        <f t="shared" si="192"/>
        <v>Shivam CHOUDHARYshot-put</v>
      </c>
      <c r="I1924" s="2">
        <f t="shared" si="193"/>
        <v>967</v>
      </c>
      <c r="J1924" s="136" cm="1">
        <f t="array" ref="J1924">MAX(IF($H$3:$H$4000=$H1924,$I$3:$I$4000))</f>
        <v>1007</v>
      </c>
      <c r="K1924" s="2" t="str">
        <v>KEN</v>
      </c>
      <c r="L1924" t="str">
        <v>Elkanah LANGAT</v>
      </c>
      <c r="M1924" s="94" t="str">
        <v>marathon</v>
      </c>
      <c r="N1924" s="94">
        <v>1996</v>
      </c>
      <c r="O1924" s="94" t="str">
        <f t="shared" ref="O1924:O1987" si="194">L1924&amp;M1924</f>
        <v>Elkanah LANGATmarathon</v>
      </c>
      <c r="P1924" s="2">
        <f t="shared" ref="P1924:P1987" si="195">VLOOKUP(L1924&amp;M1924,$H$3:$J$3881,3,FALSE)</f>
        <v>1195</v>
      </c>
      <c r="Q1924" s="79">
        <f t="shared" ref="Q1924:Q1987" si="196">COUNTIFS($M$3:$M$3165,M1924,$P$3:$P$3165,"&gt;"&amp;P1924)+1</f>
        <v>53</v>
      </c>
      <c r="R1924" s="79" t="str">
        <f t="shared" ref="R1924:R1987" si="197">IFERROR(IF(K1924="AUS",COUNTIFS($K$3:$K$3165,"AUS",$M$3:$M$3165,M1924,$P$3:$P$3165,"&gt;"&amp;P1924)+1,""),"")</f>
        <v/>
      </c>
    </row>
    <row r="1925" spans="1:18" x14ac:dyDescent="0.2">
      <c r="A1925" t="s">
        <v>1159</v>
      </c>
      <c r="B1925" t="s">
        <v>4165</v>
      </c>
      <c r="C1925" t="s">
        <v>39</v>
      </c>
      <c r="D1925" s="5">
        <v>37618</v>
      </c>
      <c r="E1925">
        <v>956</v>
      </c>
      <c r="F1925" s="5">
        <v>44271</v>
      </c>
      <c r="G1925" s="2">
        <v>53</v>
      </c>
      <c r="H1925" s="2" t="str">
        <f t="shared" si="192"/>
        <v>Dhanvir SINGHshot-put</v>
      </c>
      <c r="I1925" s="2">
        <f t="shared" si="193"/>
        <v>956</v>
      </c>
      <c r="J1925" s="136" cm="1">
        <f t="array" ref="J1925">MAX(IF($H$3:$H$4000=$H1925,$I$3:$I$4000))</f>
        <v>956</v>
      </c>
      <c r="K1925" s="2" t="str">
        <v>KEN</v>
      </c>
      <c r="L1925" t="str">
        <v>Cornelius KIBET</v>
      </c>
      <c r="M1925" s="94" t="str">
        <v>marathon</v>
      </c>
      <c r="N1925" s="94">
        <v>35792</v>
      </c>
      <c r="O1925" s="94" t="str">
        <f t="shared" si="194"/>
        <v>Cornelius KIBETmarathon</v>
      </c>
      <c r="P1925" s="2">
        <f t="shared" si="195"/>
        <v>1187</v>
      </c>
      <c r="Q1925" s="79">
        <f t="shared" si="196"/>
        <v>56</v>
      </c>
      <c r="R1925" s="79" t="str">
        <f t="shared" si="197"/>
        <v/>
      </c>
    </row>
    <row r="1926" spans="1:18" x14ac:dyDescent="0.2">
      <c r="A1926" t="s">
        <v>1159</v>
      </c>
      <c r="B1926" t="s">
        <v>4553</v>
      </c>
      <c r="C1926" t="s">
        <v>44</v>
      </c>
      <c r="D1926" s="5">
        <v>37334</v>
      </c>
      <c r="E1926">
        <v>945</v>
      </c>
      <c r="F1926" s="5">
        <v>44271</v>
      </c>
      <c r="G1926" s="2">
        <v>39</v>
      </c>
      <c r="H1926" s="2" t="str">
        <f t="shared" si="192"/>
        <v>Usaid KHANdecathlon</v>
      </c>
      <c r="I1926" s="2">
        <f t="shared" si="193"/>
        <v>945</v>
      </c>
      <c r="J1926" s="136" cm="1">
        <f t="array" ref="J1926">MAX(IF($H$3:$H$4000=$H1926,$I$3:$I$4000))</f>
        <v>945</v>
      </c>
      <c r="K1926" s="2" t="str">
        <v>KEN</v>
      </c>
      <c r="L1926" t="str">
        <v>Bethwell KIPKEMBOI</v>
      </c>
      <c r="M1926" s="94" t="str">
        <v>marathon</v>
      </c>
      <c r="N1926" s="94">
        <v>34065</v>
      </c>
      <c r="O1926" s="94" t="str">
        <f t="shared" si="194"/>
        <v>Bethwell KIPKEMBOImarathon</v>
      </c>
      <c r="P1926" s="2">
        <f t="shared" si="195"/>
        <v>1199</v>
      </c>
      <c r="Q1926" s="79">
        <f t="shared" si="196"/>
        <v>48</v>
      </c>
      <c r="R1926" s="79" t="str">
        <f t="shared" si="197"/>
        <v/>
      </c>
    </row>
    <row r="1927" spans="1:18" x14ac:dyDescent="0.2">
      <c r="A1927" t="s">
        <v>1159</v>
      </c>
      <c r="B1927" t="s">
        <v>4556</v>
      </c>
      <c r="C1927" t="s">
        <v>44</v>
      </c>
      <c r="D1927" s="5">
        <v>34459</v>
      </c>
      <c r="E1927">
        <v>919</v>
      </c>
      <c r="F1927" s="5">
        <v>44271</v>
      </c>
      <c r="G1927" s="2">
        <v>42</v>
      </c>
      <c r="H1927" s="2" t="str">
        <f t="shared" si="192"/>
        <v>Navjor SINGHdecathlon</v>
      </c>
      <c r="I1927" s="2">
        <f t="shared" si="193"/>
        <v>919</v>
      </c>
      <c r="J1927" s="136" cm="1">
        <f t="array" ref="J1927">MAX(IF($H$3:$H$4000=$H1927,$I$3:$I$4000))</f>
        <v>919</v>
      </c>
      <c r="K1927" s="2" t="str">
        <v>KEN</v>
      </c>
      <c r="L1927" t="str">
        <v>Denis CHIRCHIR</v>
      </c>
      <c r="M1927" s="94" t="str">
        <v>marathon</v>
      </c>
      <c r="N1927" s="94">
        <v>32888</v>
      </c>
      <c r="O1927" s="94" t="str">
        <f t="shared" si="194"/>
        <v>Denis CHIRCHIRmarathon</v>
      </c>
      <c r="P1927" s="2">
        <f t="shared" si="195"/>
        <v>1155</v>
      </c>
      <c r="Q1927" s="79">
        <f t="shared" si="196"/>
        <v>102</v>
      </c>
      <c r="R1927" s="79" t="str">
        <f t="shared" si="197"/>
        <v/>
      </c>
    </row>
    <row r="1928" spans="1:18" x14ac:dyDescent="0.2">
      <c r="A1928" t="s">
        <v>1159</v>
      </c>
      <c r="B1928" t="s">
        <v>4558</v>
      </c>
      <c r="C1928" t="s">
        <v>44</v>
      </c>
      <c r="D1928" s="5">
        <v>36581</v>
      </c>
      <c r="E1928">
        <v>916</v>
      </c>
      <c r="F1928" s="5">
        <v>44271</v>
      </c>
      <c r="G1928" s="2">
        <v>44</v>
      </c>
      <c r="H1928" s="2" t="str">
        <f t="shared" si="192"/>
        <v>Umesh LAMBAdecathlon</v>
      </c>
      <c r="I1928" s="2">
        <f t="shared" si="193"/>
        <v>916</v>
      </c>
      <c r="J1928" s="136" cm="1">
        <f t="array" ref="J1928">MAX(IF($H$3:$H$4000=$H1928,$I$3:$I$4000))</f>
        <v>916</v>
      </c>
      <c r="K1928" s="2" t="str">
        <v>KEN</v>
      </c>
      <c r="L1928" t="str">
        <v>Mathew Sang KIBIWOT</v>
      </c>
      <c r="M1928" s="94" t="str">
        <v>marathon</v>
      </c>
      <c r="N1928" s="94">
        <v>1986</v>
      </c>
      <c r="O1928" s="94" t="str">
        <f t="shared" si="194"/>
        <v>Mathew Sang KIBIWOTmarathon</v>
      </c>
      <c r="P1928" s="2">
        <f t="shared" si="195"/>
        <v>1162</v>
      </c>
      <c r="Q1928" s="79">
        <f t="shared" si="196"/>
        <v>89</v>
      </c>
      <c r="R1928" s="79" t="str">
        <f t="shared" si="197"/>
        <v/>
      </c>
    </row>
    <row r="1929" spans="1:18" x14ac:dyDescent="0.2">
      <c r="A1929" t="s">
        <v>1159</v>
      </c>
      <c r="B1929" t="s">
        <v>4175</v>
      </c>
      <c r="C1929" t="s">
        <v>44</v>
      </c>
      <c r="D1929" s="5">
        <v>35463</v>
      </c>
      <c r="E1929">
        <v>907</v>
      </c>
      <c r="F1929" s="5">
        <v>44271</v>
      </c>
      <c r="G1929" s="2">
        <v>48</v>
      </c>
      <c r="H1929" s="2" t="str">
        <f t="shared" si="192"/>
        <v>Sunil KUMARdecathlon</v>
      </c>
      <c r="I1929" s="2">
        <f t="shared" si="193"/>
        <v>907</v>
      </c>
      <c r="J1929" s="136" cm="1">
        <f t="array" ref="J1929">MAX(IF($H$3:$H$4000=$H1929,$I$3:$I$4000))</f>
        <v>907</v>
      </c>
      <c r="K1929" s="2" t="str">
        <v>KEN</v>
      </c>
      <c r="L1929" t="str">
        <v>Nicholas KIRWA</v>
      </c>
      <c r="M1929" s="94" t="str">
        <v>marathon</v>
      </c>
      <c r="N1929" s="94">
        <v>34501</v>
      </c>
      <c r="O1929" s="94" t="str">
        <f t="shared" si="194"/>
        <v>Nicholas KIRWAmarathon</v>
      </c>
      <c r="P1929" s="2">
        <f t="shared" si="195"/>
        <v>1244</v>
      </c>
      <c r="Q1929" s="79">
        <f t="shared" si="196"/>
        <v>14</v>
      </c>
      <c r="R1929" s="79" t="str">
        <f t="shared" si="197"/>
        <v/>
      </c>
    </row>
    <row r="1930" spans="1:18" x14ac:dyDescent="0.2">
      <c r="A1930" t="s">
        <v>1159</v>
      </c>
      <c r="B1930" t="s">
        <v>3423</v>
      </c>
      <c r="C1930" s="5" t="s">
        <v>26</v>
      </c>
      <c r="D1930" s="5">
        <v>34594</v>
      </c>
      <c r="E1930">
        <v>1094</v>
      </c>
      <c r="F1930" s="5">
        <v>44270</v>
      </c>
      <c r="G1930" s="2">
        <v>87</v>
      </c>
      <c r="H1930" s="2" t="str">
        <f t="shared" si="192"/>
        <v>Muhammed Anas YAHIYA400m</v>
      </c>
      <c r="I1930" s="2">
        <f t="shared" si="193"/>
        <v>1094</v>
      </c>
      <c r="J1930" s="136" cm="1">
        <f t="array" ref="J1930">MAX(IF($H$3:$H$4000=$H1930,$I$3:$I$4000))</f>
        <v>1094</v>
      </c>
      <c r="K1930" s="2" t="str">
        <v>KEN</v>
      </c>
      <c r="L1930" t="str">
        <v>Laban MUTAI</v>
      </c>
      <c r="M1930" s="94" t="str">
        <v>marathon</v>
      </c>
      <c r="N1930" s="94">
        <v>32157</v>
      </c>
      <c r="O1930" s="94" t="str">
        <f t="shared" si="194"/>
        <v>Laban MUTAImarathon</v>
      </c>
      <c r="P1930" s="2">
        <f t="shared" si="195"/>
        <v>1160</v>
      </c>
      <c r="Q1930" s="79">
        <f t="shared" si="196"/>
        <v>95</v>
      </c>
      <c r="R1930" s="79" t="str">
        <f t="shared" si="197"/>
        <v/>
      </c>
    </row>
    <row r="1931" spans="1:18" x14ac:dyDescent="0.2">
      <c r="A1931" t="s">
        <v>1159</v>
      </c>
      <c r="B1931" t="s">
        <v>3934</v>
      </c>
      <c r="C1931" t="s">
        <v>37</v>
      </c>
      <c r="D1931" s="5">
        <v>36515</v>
      </c>
      <c r="E1931">
        <v>1075</v>
      </c>
      <c r="F1931" s="5">
        <v>44270</v>
      </c>
      <c r="G1931" s="2">
        <v>67</v>
      </c>
      <c r="H1931" s="2" t="str">
        <f t="shared" si="192"/>
        <v>Lokesh SATHYANATHANlong-jump</v>
      </c>
      <c r="I1931" s="2">
        <f t="shared" si="193"/>
        <v>1075</v>
      </c>
      <c r="J1931" s="136" cm="1">
        <f t="array" ref="J1931">MAX(IF($H$3:$H$4000=$H1931,$I$3:$I$4000))</f>
        <v>1075</v>
      </c>
      <c r="K1931" s="2" t="str">
        <v>KEN</v>
      </c>
      <c r="L1931" t="str">
        <v>Josphat Kiprop KIPTIS</v>
      </c>
      <c r="M1931" s="94" t="str">
        <v>marathon</v>
      </c>
      <c r="N1931" s="94">
        <v>34289</v>
      </c>
      <c r="O1931" s="94" t="str">
        <f t="shared" si="194"/>
        <v>Josphat Kiprop KIPTISmarathon</v>
      </c>
      <c r="P1931" s="2">
        <f t="shared" si="195"/>
        <v>1098</v>
      </c>
      <c r="Q1931" s="79">
        <f t="shared" si="196"/>
        <v>129</v>
      </c>
      <c r="R1931" s="79" t="str">
        <f t="shared" si="197"/>
        <v/>
      </c>
    </row>
    <row r="1932" spans="1:18" x14ac:dyDescent="0.2">
      <c r="A1932" t="s">
        <v>1159</v>
      </c>
      <c r="B1932" t="s">
        <v>4497</v>
      </c>
      <c r="C1932" s="5" t="s">
        <v>35</v>
      </c>
      <c r="D1932" s="5">
        <v>35700</v>
      </c>
      <c r="E1932">
        <v>1019</v>
      </c>
      <c r="F1932" s="5">
        <v>44264</v>
      </c>
      <c r="G1932" s="2">
        <v>65</v>
      </c>
      <c r="H1932" s="2" t="str">
        <f t="shared" si="192"/>
        <v>J. Aadarsh RAMhigh-jump</v>
      </c>
      <c r="I1932" s="2">
        <f t="shared" si="193"/>
        <v>1019</v>
      </c>
      <c r="J1932" s="136" cm="1">
        <f t="array" ref="J1932">MAX(IF($H$3:$H$4000=$H1932,$I$3:$I$4000))</f>
        <v>1019</v>
      </c>
      <c r="K1932" s="2" t="str">
        <v>KEN</v>
      </c>
      <c r="L1932" t="str">
        <v>Wilfred KIPTOO</v>
      </c>
      <c r="M1932" s="94" t="str">
        <v>marathon</v>
      </c>
      <c r="N1932" s="94">
        <v>34682</v>
      </c>
      <c r="O1932" s="94" t="str">
        <f t="shared" si="194"/>
        <v>Wilfred KIPTOOmarathon</v>
      </c>
      <c r="P1932" s="2">
        <f t="shared" si="195"/>
        <v>1083</v>
      </c>
      <c r="Q1932" s="79">
        <f t="shared" si="196"/>
        <v>133</v>
      </c>
      <c r="R1932" s="79" t="str">
        <f t="shared" si="197"/>
        <v/>
      </c>
    </row>
    <row r="1933" spans="1:18" x14ac:dyDescent="0.2">
      <c r="A1933" t="s">
        <v>1159</v>
      </c>
      <c r="B1933" t="s">
        <v>4498</v>
      </c>
      <c r="C1933" s="5" t="s">
        <v>35</v>
      </c>
      <c r="D1933" s="5">
        <v>36530</v>
      </c>
      <c r="E1933">
        <v>1019</v>
      </c>
      <c r="F1933" s="5">
        <v>44264</v>
      </c>
      <c r="G1933" s="2">
        <v>65</v>
      </c>
      <c r="H1933" s="2" t="str">
        <f t="shared" si="192"/>
        <v>Girjeet SINGHhigh-jump</v>
      </c>
      <c r="I1933" s="2">
        <f t="shared" si="193"/>
        <v>1019</v>
      </c>
      <c r="J1933" s="136" cm="1">
        <f t="array" ref="J1933">MAX(IF($H$3:$H$4000=$H1933,$I$3:$I$4000))</f>
        <v>1019</v>
      </c>
      <c r="K1933" s="2" t="str">
        <v>KEN</v>
      </c>
      <c r="L1933" t="str">
        <v>Bethwel KIBET</v>
      </c>
      <c r="M1933" s="94" t="str">
        <v>marathon</v>
      </c>
      <c r="N1933" s="94">
        <v>1991</v>
      </c>
      <c r="O1933" s="94" t="str">
        <f t="shared" si="194"/>
        <v>Bethwel KIBETmarathon</v>
      </c>
      <c r="P1933" s="2">
        <f t="shared" si="195"/>
        <v>1161</v>
      </c>
      <c r="Q1933" s="79">
        <f t="shared" si="196"/>
        <v>94</v>
      </c>
      <c r="R1933" s="79" t="str">
        <f t="shared" si="197"/>
        <v/>
      </c>
    </row>
    <row r="1934" spans="1:18" x14ac:dyDescent="0.2">
      <c r="A1934" t="s">
        <v>1159</v>
      </c>
      <c r="B1934" t="s">
        <v>2908</v>
      </c>
      <c r="C1934" s="5" t="s">
        <v>42</v>
      </c>
      <c r="D1934" s="5">
        <v>34982</v>
      </c>
      <c r="E1934">
        <v>940</v>
      </c>
      <c r="F1934" s="5">
        <v>44263</v>
      </c>
      <c r="G1934" s="2">
        <v>48</v>
      </c>
      <c r="H1934" s="2" t="str">
        <f t="shared" si="192"/>
        <v>. AJAYhammer-throw</v>
      </c>
      <c r="I1934" s="2">
        <f t="shared" si="193"/>
        <v>940</v>
      </c>
      <c r="J1934" s="136" cm="1">
        <f t="array" ref="J1934">MAX(IF($H$3:$H$4000=$H1934,$I$3:$I$4000))</f>
        <v>940</v>
      </c>
      <c r="K1934" s="2" t="str">
        <v>KEN</v>
      </c>
      <c r="L1934" t="str">
        <v>Andrew KIBET</v>
      </c>
      <c r="M1934" s="94" t="str">
        <v>1500m</v>
      </c>
      <c r="N1934" s="94">
        <v>0</v>
      </c>
      <c r="O1934" s="94" t="str">
        <f t="shared" si="194"/>
        <v>Andrew KIBET1500m</v>
      </c>
      <c r="P1934" s="2">
        <f t="shared" si="195"/>
        <v>1047</v>
      </c>
      <c r="Q1934" s="79">
        <f t="shared" si="196"/>
        <v>140</v>
      </c>
      <c r="R1934" s="79" t="str">
        <f t="shared" si="197"/>
        <v/>
      </c>
    </row>
    <row r="1935" spans="1:18" x14ac:dyDescent="0.2">
      <c r="A1935" t="s">
        <v>1159</v>
      </c>
      <c r="B1935" t="s">
        <v>4243</v>
      </c>
      <c r="C1935" s="5" t="s">
        <v>42</v>
      </c>
      <c r="D1935" s="5">
        <v>37683</v>
      </c>
      <c r="E1935">
        <v>882</v>
      </c>
      <c r="F1935" s="5">
        <v>44263</v>
      </c>
      <c r="G1935" s="2">
        <v>71</v>
      </c>
      <c r="H1935" s="2" t="str">
        <f t="shared" si="192"/>
        <v>Vipin KUMARhammer-throw</v>
      </c>
      <c r="I1935" s="2">
        <f t="shared" si="193"/>
        <v>882</v>
      </c>
      <c r="J1935" s="136" cm="1">
        <f t="array" ref="J1935">MAX(IF($H$3:$H$4000=$H1935,$I$3:$I$4000))</f>
        <v>882</v>
      </c>
      <c r="K1935" s="2" t="str">
        <v>KEN</v>
      </c>
      <c r="L1935" t="str">
        <v>Felix KANDIE</v>
      </c>
      <c r="M1935" s="94" t="str">
        <v>3000msc</v>
      </c>
      <c r="N1935" s="94">
        <v>0</v>
      </c>
      <c r="O1935" s="94" t="str">
        <f t="shared" si="194"/>
        <v>Felix KANDIE3000msc</v>
      </c>
      <c r="P1935" s="2">
        <f t="shared" si="195"/>
        <v>1109</v>
      </c>
      <c r="Q1935" s="79">
        <f t="shared" si="196"/>
        <v>35</v>
      </c>
      <c r="R1935" s="79" t="str">
        <f t="shared" si="197"/>
        <v/>
      </c>
    </row>
    <row r="1936" spans="1:18" x14ac:dyDescent="0.2">
      <c r="A1936" t="s">
        <v>1159</v>
      </c>
      <c r="B1936" t="s">
        <v>4007</v>
      </c>
      <c r="C1936" t="s">
        <v>38</v>
      </c>
      <c r="D1936" s="5">
        <v>36229</v>
      </c>
      <c r="E1936">
        <v>1024</v>
      </c>
      <c r="F1936" s="5">
        <v>44260</v>
      </c>
      <c r="G1936" s="2">
        <v>79</v>
      </c>
      <c r="H1936" s="2" t="str">
        <f t="shared" si="192"/>
        <v>Kamal RAJtriple-jump</v>
      </c>
      <c r="I1936" s="2">
        <f t="shared" si="193"/>
        <v>1024</v>
      </c>
      <c r="J1936" s="136" cm="1">
        <f t="array" ref="J1936">MAX(IF($H$3:$H$4000=$H1936,$I$3:$I$4000))</f>
        <v>1024</v>
      </c>
      <c r="K1936" s="2" t="str">
        <v>KEN</v>
      </c>
      <c r="L1936" t="str">
        <v>Kelvin Kipkoech LIMO</v>
      </c>
      <c r="M1936" s="94" t="str">
        <v>3000msc</v>
      </c>
      <c r="N1936" s="94">
        <v>36600</v>
      </c>
      <c r="O1936" s="94" t="str">
        <f t="shared" si="194"/>
        <v>Kelvin Kipkoech LIMO3000msc</v>
      </c>
      <c r="P1936" s="2">
        <f t="shared" si="195"/>
        <v>1025</v>
      </c>
      <c r="Q1936" s="79">
        <f t="shared" si="196"/>
        <v>100</v>
      </c>
      <c r="R1936" s="79" t="str">
        <f t="shared" si="197"/>
        <v/>
      </c>
    </row>
    <row r="1937" spans="1:18" x14ac:dyDescent="0.2">
      <c r="A1937" t="s">
        <v>1159</v>
      </c>
      <c r="B1937" t="s">
        <v>4150</v>
      </c>
      <c r="C1937" t="s">
        <v>39</v>
      </c>
      <c r="D1937" s="5">
        <v>33907</v>
      </c>
      <c r="E1937">
        <v>1016</v>
      </c>
      <c r="F1937" s="5">
        <v>44260</v>
      </c>
      <c r="G1937" s="2">
        <v>29</v>
      </c>
      <c r="H1937" s="2" t="str">
        <f t="shared" si="192"/>
        <v>Davinder SINGHshot-put</v>
      </c>
      <c r="I1937" s="2">
        <f t="shared" si="193"/>
        <v>1016</v>
      </c>
      <c r="J1937" s="136" cm="1">
        <f t="array" ref="J1937">MAX(IF($H$3:$H$4000=$H1937,$I$3:$I$4000))</f>
        <v>1016</v>
      </c>
      <c r="K1937" s="2" t="str">
        <v>KEN</v>
      </c>
      <c r="L1937" t="str">
        <v>Nehemiah TOO</v>
      </c>
      <c r="M1937" s="94" t="str">
        <v>5000m</v>
      </c>
      <c r="N1937" s="94">
        <v>34802</v>
      </c>
      <c r="O1937" s="94" t="str">
        <f t="shared" si="194"/>
        <v>Nehemiah TOO5000m</v>
      </c>
      <c r="P1937" s="2">
        <f t="shared" si="195"/>
        <v>1026</v>
      </c>
      <c r="Q1937" s="79">
        <f t="shared" si="196"/>
        <v>133</v>
      </c>
      <c r="R1937" s="79" t="str">
        <f t="shared" si="197"/>
        <v/>
      </c>
    </row>
    <row r="1938" spans="1:18" x14ac:dyDescent="0.2">
      <c r="A1938" t="s">
        <v>1159</v>
      </c>
      <c r="B1938" t="s">
        <v>4264</v>
      </c>
      <c r="C1938" s="5" t="s">
        <v>41</v>
      </c>
      <c r="D1938" s="5">
        <v>35788</v>
      </c>
      <c r="E1938">
        <v>1216</v>
      </c>
      <c r="F1938" s="5">
        <v>44260</v>
      </c>
      <c r="G1938" s="2">
        <v>2</v>
      </c>
      <c r="H1938" s="2" t="str">
        <f t="shared" si="192"/>
        <v>Neeraj CHOPRAjavelin-throw</v>
      </c>
      <c r="I1938" s="2">
        <f t="shared" si="193"/>
        <v>1216</v>
      </c>
      <c r="J1938" s="136" cm="1">
        <f t="array" ref="J1938">MAX(IF($H$3:$H$4000=$H1938,$I$3:$I$4000))</f>
        <v>1216</v>
      </c>
      <c r="K1938" s="2" t="str">
        <v>KEN</v>
      </c>
      <c r="L1938" t="str">
        <v>Victor KIPROP</v>
      </c>
      <c r="M1938" s="94" t="str">
        <v>10000m</v>
      </c>
      <c r="N1938" s="94">
        <v>0</v>
      </c>
      <c r="O1938" s="94" t="str">
        <f t="shared" si="194"/>
        <v>Victor KIPROP10000m</v>
      </c>
      <c r="P1938" s="2">
        <f t="shared" si="195"/>
        <v>1108</v>
      </c>
      <c r="Q1938" s="79">
        <f t="shared" si="196"/>
        <v>82</v>
      </c>
      <c r="R1938" s="79" t="str">
        <f t="shared" si="197"/>
        <v/>
      </c>
    </row>
    <row r="1939" spans="1:18" x14ac:dyDescent="0.2">
      <c r="A1939" t="s">
        <v>1159</v>
      </c>
      <c r="B1939" t="s">
        <v>4269</v>
      </c>
      <c r="C1939" t="s">
        <v>41</v>
      </c>
      <c r="D1939" s="5">
        <v>34886</v>
      </c>
      <c r="E1939">
        <v>1124</v>
      </c>
      <c r="F1939" s="5">
        <v>44260</v>
      </c>
      <c r="G1939" s="2">
        <v>6</v>
      </c>
      <c r="H1939" s="2" t="str">
        <f t="shared" si="192"/>
        <v>Shivpal SINGHjavelin-throw</v>
      </c>
      <c r="I1939" s="2">
        <f t="shared" si="193"/>
        <v>1124</v>
      </c>
      <c r="J1939" s="136" cm="1">
        <f t="array" ref="J1939">MAX(IF($H$3:$H$4000=$H1939,$I$3:$I$4000))</f>
        <v>1124</v>
      </c>
      <c r="K1939" s="2" t="str">
        <v>KEN</v>
      </c>
      <c r="L1939" t="str">
        <v>Patrick KIPROP</v>
      </c>
      <c r="M1939" s="94" t="str">
        <v>10000m</v>
      </c>
      <c r="N1939" s="94">
        <v>0</v>
      </c>
      <c r="O1939" s="94" t="str">
        <f t="shared" si="194"/>
        <v>Patrick KIPROP10000m</v>
      </c>
      <c r="P1939" s="2">
        <f t="shared" si="195"/>
        <v>1100</v>
      </c>
      <c r="Q1939" s="79">
        <f t="shared" si="196"/>
        <v>90</v>
      </c>
      <c r="R1939" s="79" t="str">
        <f t="shared" si="197"/>
        <v/>
      </c>
    </row>
    <row r="1940" spans="1:18" x14ac:dyDescent="0.2">
      <c r="A1940" t="s">
        <v>1159</v>
      </c>
      <c r="B1940" t="s">
        <v>3182</v>
      </c>
      <c r="C1940" s="5" t="s">
        <v>41</v>
      </c>
      <c r="D1940" s="5">
        <v>36877</v>
      </c>
      <c r="E1940">
        <v>1110</v>
      </c>
      <c r="F1940" s="5">
        <v>44260</v>
      </c>
      <c r="G1940" s="2">
        <v>8</v>
      </c>
      <c r="H1940" s="2" t="str">
        <f t="shared" si="192"/>
        <v>Sahil SILWALjavelin-throw</v>
      </c>
      <c r="I1940" s="2">
        <f t="shared" si="193"/>
        <v>1110</v>
      </c>
      <c r="J1940" s="136" cm="1">
        <f t="array" ref="J1940">MAX(IF($H$3:$H$4000=$H1940,$I$3:$I$4000))</f>
        <v>1110</v>
      </c>
      <c r="K1940" s="2" t="str">
        <v>KEN</v>
      </c>
      <c r="L1940" t="str">
        <v>Emmanuel CHEBOSON</v>
      </c>
      <c r="M1940" s="94" t="str">
        <v>10000m</v>
      </c>
      <c r="N1940" s="94">
        <v>0</v>
      </c>
      <c r="O1940" s="94" t="str">
        <f t="shared" si="194"/>
        <v>Emmanuel CHEBOSON10000m</v>
      </c>
      <c r="P1940" s="2">
        <f t="shared" si="195"/>
        <v>1073</v>
      </c>
      <c r="Q1940" s="79">
        <f t="shared" si="196"/>
        <v>111</v>
      </c>
      <c r="R1940" s="79" t="str">
        <f t="shared" si="197"/>
        <v/>
      </c>
    </row>
    <row r="1941" spans="1:18" x14ac:dyDescent="0.2">
      <c r="A1941" t="s">
        <v>1159</v>
      </c>
      <c r="B1941" t="s">
        <v>5227</v>
      </c>
      <c r="C1941" t="s">
        <v>37</v>
      </c>
      <c r="D1941" s="5">
        <v>37249</v>
      </c>
      <c r="E1941">
        <v>1131</v>
      </c>
      <c r="F1941" s="5">
        <v>44253</v>
      </c>
      <c r="G1941" s="2">
        <v>23</v>
      </c>
      <c r="H1941" s="2" t="str">
        <f t="shared" si="192"/>
        <v>Jeswin Aldrin JOHNSONlong-jump</v>
      </c>
      <c r="I1941" s="2">
        <f t="shared" si="193"/>
        <v>1131</v>
      </c>
      <c r="J1941" s="136" cm="1">
        <f t="array" ref="J1941">MAX(IF($H$3:$H$4000=$H1941,$I$3:$I$4000))</f>
        <v>1184</v>
      </c>
      <c r="K1941" s="2" t="str">
        <v>KEN</v>
      </c>
      <c r="L1941" t="str">
        <v>Victor SHITSAMA</v>
      </c>
      <c r="M1941" s="94" t="str">
        <v>10000m</v>
      </c>
      <c r="N1941" s="94">
        <v>36066</v>
      </c>
      <c r="O1941" s="94" t="str">
        <f t="shared" si="194"/>
        <v>Victor SHITSAMA10000m</v>
      </c>
      <c r="P1941" s="2">
        <f t="shared" si="195"/>
        <v>1053</v>
      </c>
      <c r="Q1941" s="79">
        <f t="shared" si="196"/>
        <v>115</v>
      </c>
      <c r="R1941" s="79" t="str">
        <f t="shared" si="197"/>
        <v/>
      </c>
    </row>
    <row r="1942" spans="1:18" x14ac:dyDescent="0.2">
      <c r="A1942" t="s">
        <v>1159</v>
      </c>
      <c r="B1942" t="s">
        <v>3916</v>
      </c>
      <c r="C1942" s="5" t="s">
        <v>37</v>
      </c>
      <c r="D1942" s="5">
        <v>35705</v>
      </c>
      <c r="E1942">
        <v>1105</v>
      </c>
      <c r="F1942" s="5">
        <v>44252</v>
      </c>
      <c r="G1942" s="2">
        <v>38</v>
      </c>
      <c r="H1942" s="2" t="str">
        <f t="shared" si="192"/>
        <v>Yugant Shekhar SINGHlong-jump</v>
      </c>
      <c r="I1942" s="2">
        <f t="shared" si="193"/>
        <v>1105</v>
      </c>
      <c r="J1942" s="136" cm="1">
        <f t="array" ref="J1942">MAX(IF($H$3:$H$4000=$H1942,$I$3:$I$4000))</f>
        <v>1105</v>
      </c>
      <c r="K1942" s="2" t="str">
        <v>KEN</v>
      </c>
      <c r="L1942" t="str">
        <v>Hillary CHERUIYOT</v>
      </c>
      <c r="M1942" s="94" t="str">
        <v>10000m</v>
      </c>
      <c r="N1942" s="94">
        <v>0</v>
      </c>
      <c r="O1942" s="94" t="str">
        <f t="shared" si="194"/>
        <v>Hillary CHERUIYOT10000m</v>
      </c>
      <c r="P1942" s="2">
        <f t="shared" si="195"/>
        <v>979</v>
      </c>
      <c r="Q1942" s="79">
        <f t="shared" si="196"/>
        <v>162</v>
      </c>
      <c r="R1942" s="79" t="str">
        <f t="shared" si="197"/>
        <v/>
      </c>
    </row>
    <row r="1943" spans="1:18" x14ac:dyDescent="0.2">
      <c r="A1943" t="s">
        <v>1159</v>
      </c>
      <c r="B1943" t="s">
        <v>3130</v>
      </c>
      <c r="C1943" s="5" t="s">
        <v>39</v>
      </c>
      <c r="D1943" s="5">
        <v>36835</v>
      </c>
      <c r="E1943">
        <v>983</v>
      </c>
      <c r="F1943" s="5">
        <v>44252</v>
      </c>
      <c r="G1943" s="2">
        <v>38</v>
      </c>
      <c r="H1943" s="2" t="str">
        <f t="shared" si="192"/>
        <v>Sahib SINGHshot-put</v>
      </c>
      <c r="I1943" s="2">
        <f t="shared" si="193"/>
        <v>983</v>
      </c>
      <c r="J1943" s="136" cm="1">
        <f t="array" ref="J1943">MAX(IF($H$3:$H$4000=$H1943,$I$3:$I$4000))</f>
        <v>983</v>
      </c>
      <c r="K1943" s="2" t="str">
        <v>KEN</v>
      </c>
      <c r="L1943" t="str">
        <v>Alocias KIPNGETICH</v>
      </c>
      <c r="M1943" s="94" t="str">
        <v>400mh</v>
      </c>
      <c r="N1943" s="94">
        <v>38310</v>
      </c>
      <c r="O1943" s="94" t="str">
        <f t="shared" si="194"/>
        <v>Alocias KIPNGETICH400mh</v>
      </c>
      <c r="P1943" s="2">
        <f t="shared" si="195"/>
        <v>1061</v>
      </c>
      <c r="Q1943" s="79">
        <f t="shared" si="196"/>
        <v>76</v>
      </c>
      <c r="R1943" s="79" t="str">
        <f t="shared" si="197"/>
        <v/>
      </c>
    </row>
    <row r="1944" spans="1:18" x14ac:dyDescent="0.2">
      <c r="A1944" t="s">
        <v>1159</v>
      </c>
      <c r="B1944" t="s">
        <v>3140</v>
      </c>
      <c r="C1944" s="5" t="s">
        <v>39</v>
      </c>
      <c r="D1944" s="5">
        <v>37392</v>
      </c>
      <c r="E1944">
        <v>940</v>
      </c>
      <c r="F1944" s="5">
        <v>44252</v>
      </c>
      <c r="G1944" s="2">
        <v>73</v>
      </c>
      <c r="H1944" s="2" t="str">
        <f t="shared" si="192"/>
        <v>Amandeep Singh DHALIWALshot-put</v>
      </c>
      <c r="I1944" s="2">
        <f t="shared" si="193"/>
        <v>940</v>
      </c>
      <c r="J1944" s="136" cm="1">
        <f t="array" ref="J1944">MAX(IF($H$3:$H$4000=$H1944,$I$3:$I$4000))</f>
        <v>940</v>
      </c>
      <c r="K1944" s="2" t="str">
        <v>KEN</v>
      </c>
      <c r="L1944" t="str">
        <v>Kip YEGON</v>
      </c>
      <c r="M1944" s="94" t="str">
        <v>3000msc</v>
      </c>
      <c r="N1944" s="94">
        <v>0</v>
      </c>
      <c r="O1944" s="94" t="str">
        <f t="shared" si="194"/>
        <v>Kip YEGON3000msc</v>
      </c>
      <c r="P1944" s="2">
        <f t="shared" si="195"/>
        <v>894</v>
      </c>
      <c r="Q1944" s="79">
        <f t="shared" si="196"/>
        <v>164</v>
      </c>
      <c r="R1944" s="79" t="str">
        <f t="shared" si="197"/>
        <v/>
      </c>
    </row>
    <row r="1945" spans="1:18" x14ac:dyDescent="0.2">
      <c r="A1945" t="s">
        <v>1159</v>
      </c>
      <c r="B1945" t="s">
        <v>4284</v>
      </c>
      <c r="C1945" t="s">
        <v>41</v>
      </c>
      <c r="D1945" s="5">
        <v>33702</v>
      </c>
      <c r="E1945">
        <v>1028</v>
      </c>
      <c r="F1945" s="5">
        <v>44252</v>
      </c>
      <c r="G1945" s="2">
        <v>38</v>
      </c>
      <c r="H1945" s="2" t="str">
        <f t="shared" si="192"/>
        <v>Anil KUMARjavelin-throw</v>
      </c>
      <c r="I1945" s="2">
        <f t="shared" si="193"/>
        <v>1028</v>
      </c>
      <c r="J1945" s="136" cm="1">
        <f t="array" ref="J1945">MAX(IF($H$3:$H$4000=$H1945,$I$3:$I$4000))</f>
        <v>1028</v>
      </c>
      <c r="K1945" s="2" t="str">
        <v>KEN</v>
      </c>
      <c r="L1945" t="str">
        <v>Chesari Kirui JACOB</v>
      </c>
      <c r="M1945" s="94" t="str">
        <v>marathon</v>
      </c>
      <c r="N1945" s="94">
        <v>30778</v>
      </c>
      <c r="O1945" s="94" t="str">
        <f t="shared" si="194"/>
        <v>Chesari Kirui JACOBmarathon</v>
      </c>
      <c r="P1945" s="2">
        <f t="shared" si="195"/>
        <v>1182</v>
      </c>
      <c r="Q1945" s="79">
        <f t="shared" si="196"/>
        <v>65</v>
      </c>
      <c r="R1945" s="79" t="str">
        <f t="shared" si="197"/>
        <v/>
      </c>
    </row>
    <row r="1946" spans="1:18" x14ac:dyDescent="0.2">
      <c r="A1946" t="s">
        <v>1159</v>
      </c>
      <c r="B1946" t="s">
        <v>4289</v>
      </c>
      <c r="C1946" t="s">
        <v>41</v>
      </c>
      <c r="D1946" s="5">
        <v>33160</v>
      </c>
      <c r="E1946">
        <v>1010</v>
      </c>
      <c r="F1946" s="5">
        <v>44252</v>
      </c>
      <c r="G1946" s="2">
        <v>45</v>
      </c>
      <c r="H1946" s="2" t="str">
        <f t="shared" si="192"/>
        <v>Sunil BISNNOIjavelin-throw</v>
      </c>
      <c r="I1946" s="2">
        <f t="shared" si="193"/>
        <v>1010</v>
      </c>
      <c r="J1946" s="136" cm="1">
        <f t="array" ref="J1946">MAX(IF($H$3:$H$4000=$H1946,$I$3:$I$4000))</f>
        <v>1010</v>
      </c>
      <c r="K1946" s="2" t="str">
        <v>KEN</v>
      </c>
      <c r="L1946" t="str">
        <v>Joshua KOGO</v>
      </c>
      <c r="M1946" s="94" t="str">
        <v>marathon</v>
      </c>
      <c r="N1946" s="94">
        <v>0</v>
      </c>
      <c r="O1946" s="94" t="str">
        <f t="shared" si="194"/>
        <v>Joshua KOGOmarathon</v>
      </c>
      <c r="P1946" s="2">
        <f t="shared" si="195"/>
        <v>1174</v>
      </c>
      <c r="Q1946" s="79">
        <f t="shared" si="196"/>
        <v>76</v>
      </c>
      <c r="R1946" s="79" t="str">
        <f t="shared" si="197"/>
        <v/>
      </c>
    </row>
    <row r="1947" spans="1:18" x14ac:dyDescent="0.2">
      <c r="A1947" t="s">
        <v>1159</v>
      </c>
      <c r="B1947" t="s">
        <v>3872</v>
      </c>
      <c r="C1947" t="s">
        <v>33</v>
      </c>
      <c r="D1947" s="5">
        <v>35553</v>
      </c>
      <c r="E1947">
        <v>1054</v>
      </c>
      <c r="F1947" s="5">
        <v>44245</v>
      </c>
      <c r="G1947" s="2">
        <v>77</v>
      </c>
      <c r="H1947" s="2" t="str">
        <f t="shared" si="192"/>
        <v>Aftab ALAM400mh</v>
      </c>
      <c r="I1947" s="2">
        <f t="shared" si="193"/>
        <v>1054</v>
      </c>
      <c r="J1947" s="136" cm="1">
        <f t="array" ref="J1947">MAX(IF($H$3:$H$4000=$H1947,$I$3:$I$4000))</f>
        <v>1054</v>
      </c>
      <c r="K1947" s="2" t="str">
        <v>KEN</v>
      </c>
      <c r="L1947" t="str">
        <v>Samuel Naibei KIPLIMO</v>
      </c>
      <c r="M1947" s="94" t="str">
        <v>marathon</v>
      </c>
      <c r="N1947" s="94">
        <v>34137</v>
      </c>
      <c r="O1947" s="94" t="str">
        <f t="shared" si="194"/>
        <v>Samuel Naibei KIPLIMOmarathon</v>
      </c>
      <c r="P1947" s="2">
        <f t="shared" si="195"/>
        <v>1165</v>
      </c>
      <c r="Q1947" s="79">
        <f t="shared" si="196"/>
        <v>84</v>
      </c>
      <c r="R1947" s="79" t="str">
        <f t="shared" si="197"/>
        <v/>
      </c>
    </row>
    <row r="1948" spans="1:18" x14ac:dyDescent="0.2">
      <c r="A1948" t="s">
        <v>1159</v>
      </c>
      <c r="B1948" t="s">
        <v>3994</v>
      </c>
      <c r="C1948" s="5" t="s">
        <v>38</v>
      </c>
      <c r="D1948" s="5">
        <v>34417</v>
      </c>
      <c r="E1948">
        <v>1034</v>
      </c>
      <c r="F1948" s="5">
        <v>44245</v>
      </c>
      <c r="G1948" s="2">
        <v>65</v>
      </c>
      <c r="H1948" s="2" t="str">
        <f t="shared" si="192"/>
        <v>Mohammed Salahuddin SHARFUDEEN NIZAMUDDINtriple-jump</v>
      </c>
      <c r="I1948" s="2">
        <f t="shared" si="193"/>
        <v>1034</v>
      </c>
      <c r="J1948" s="136" cm="1">
        <f t="array" ref="J1948">MAX(IF($H$3:$H$4000=$H1948,$I$3:$I$4000))</f>
        <v>1068</v>
      </c>
      <c r="K1948" s="2" t="str">
        <v>KEN</v>
      </c>
      <c r="L1948" t="str">
        <v>Ernest NGENO</v>
      </c>
      <c r="M1948" s="94" t="str">
        <v>marathon</v>
      </c>
      <c r="N1948" s="94">
        <v>34839</v>
      </c>
      <c r="O1948" s="94" t="str">
        <f t="shared" si="194"/>
        <v>Ernest NGENOmarathon</v>
      </c>
      <c r="P1948" s="2">
        <f t="shared" si="195"/>
        <v>1162</v>
      </c>
      <c r="Q1948" s="79">
        <f t="shared" si="196"/>
        <v>89</v>
      </c>
      <c r="R1948" s="79" t="str">
        <f t="shared" si="197"/>
        <v/>
      </c>
    </row>
    <row r="1949" spans="1:18" x14ac:dyDescent="0.2">
      <c r="A1949" t="s">
        <v>1159</v>
      </c>
      <c r="B1949" t="s">
        <v>4178</v>
      </c>
      <c r="C1949" t="s">
        <v>39</v>
      </c>
      <c r="D1949" s="5">
        <v>36079</v>
      </c>
      <c r="E1949">
        <v>940</v>
      </c>
      <c r="F1949" s="5">
        <v>44245</v>
      </c>
      <c r="G1949" s="2">
        <v>73</v>
      </c>
      <c r="H1949" s="2" t="str">
        <f t="shared" si="192"/>
        <v>Juber MALIKshot-put</v>
      </c>
      <c r="I1949" s="2">
        <f t="shared" si="193"/>
        <v>940</v>
      </c>
      <c r="J1949" s="136" cm="1">
        <f t="array" ref="J1949">MAX(IF($H$3:$H$4000=$H1949,$I$3:$I$4000))</f>
        <v>940</v>
      </c>
      <c r="K1949" s="2" t="str">
        <v>KEN</v>
      </c>
      <c r="L1949" t="str">
        <v>Simon NJERI</v>
      </c>
      <c r="M1949" s="94" t="str">
        <v>marathon</v>
      </c>
      <c r="N1949" s="94">
        <v>1987</v>
      </c>
      <c r="O1949" s="94" t="str">
        <f t="shared" si="194"/>
        <v>Simon NJERImarathon</v>
      </c>
      <c r="P1949" s="2">
        <f t="shared" si="195"/>
        <v>1069</v>
      </c>
      <c r="Q1949" s="79">
        <f t="shared" si="196"/>
        <v>140</v>
      </c>
      <c r="R1949" s="79" t="str">
        <f t="shared" si="197"/>
        <v/>
      </c>
    </row>
    <row r="1950" spans="1:18" x14ac:dyDescent="0.2">
      <c r="A1950" t="s">
        <v>1159</v>
      </c>
      <c r="B1950" t="s">
        <v>4425</v>
      </c>
      <c r="C1950" t="s">
        <v>81</v>
      </c>
      <c r="D1950" s="5">
        <v>38310</v>
      </c>
      <c r="E1950">
        <v>978</v>
      </c>
      <c r="F1950" s="5">
        <v>44235</v>
      </c>
      <c r="G1950" s="2">
        <v>25</v>
      </c>
      <c r="H1950" s="2" t="str">
        <f t="shared" si="192"/>
        <v>Aditya NEGI20km-race-walking</v>
      </c>
      <c r="I1950" s="2">
        <f t="shared" si="193"/>
        <v>978</v>
      </c>
      <c r="J1950" s="136" cm="1">
        <f t="array" ref="J1950">MAX(IF($H$3:$H$4000=$H1950,$I$3:$I$4000))</f>
        <v>978</v>
      </c>
      <c r="K1950" s="2" t="str">
        <v>KEN</v>
      </c>
      <c r="L1950" t="str">
        <v>Douglas KIPRUGUT</v>
      </c>
      <c r="M1950" s="94" t="str">
        <v>marathon</v>
      </c>
      <c r="N1950" s="94">
        <v>0</v>
      </c>
      <c r="O1950" s="94" t="str">
        <f t="shared" si="194"/>
        <v>Douglas KIPRUGUTmarathon</v>
      </c>
      <c r="P1950" s="2">
        <f t="shared" si="195"/>
        <v>1066</v>
      </c>
      <c r="Q1950" s="79">
        <f t="shared" si="196"/>
        <v>142</v>
      </c>
      <c r="R1950" s="79" t="str">
        <f t="shared" si="197"/>
        <v/>
      </c>
    </row>
    <row r="1951" spans="1:18" x14ac:dyDescent="0.2">
      <c r="A1951" t="s">
        <v>1159</v>
      </c>
      <c r="B1951" t="s">
        <v>4426</v>
      </c>
      <c r="C1951" t="s">
        <v>81</v>
      </c>
      <c r="D1951" s="5">
        <v>38168</v>
      </c>
      <c r="E1951">
        <v>977</v>
      </c>
      <c r="F1951" s="5">
        <v>44235</v>
      </c>
      <c r="G1951" s="2">
        <v>26</v>
      </c>
      <c r="H1951" s="2" t="str">
        <f t="shared" si="192"/>
        <v>Anshul DHAUNDIYAL20km-race-walking</v>
      </c>
      <c r="I1951" s="2">
        <f t="shared" si="193"/>
        <v>977</v>
      </c>
      <c r="J1951" s="136" cm="1">
        <f t="array" ref="J1951">MAX(IF($H$3:$H$4000=$H1951,$I$3:$I$4000))</f>
        <v>977</v>
      </c>
      <c r="K1951" s="2" t="str">
        <v>KEN</v>
      </c>
      <c r="L1951" t="str">
        <v>Albert KOSGEI</v>
      </c>
      <c r="M1951" s="94" t="str">
        <v>3000msc</v>
      </c>
      <c r="N1951" s="94">
        <v>0</v>
      </c>
      <c r="O1951" s="94" t="str">
        <f t="shared" si="194"/>
        <v>Albert KOSGEI3000msc</v>
      </c>
      <c r="P1951" s="2">
        <f t="shared" si="195"/>
        <v>1103</v>
      </c>
      <c r="Q1951" s="79">
        <f t="shared" si="196"/>
        <v>37</v>
      </c>
      <c r="R1951" s="79" t="str">
        <f t="shared" si="197"/>
        <v/>
      </c>
    </row>
    <row r="1952" spans="1:18" x14ac:dyDescent="0.2">
      <c r="A1952" t="s">
        <v>1159</v>
      </c>
      <c r="B1952" t="s">
        <v>4440</v>
      </c>
      <c r="C1952" t="s">
        <v>81</v>
      </c>
      <c r="D1952" s="5">
        <v>38173</v>
      </c>
      <c r="E1952">
        <v>883</v>
      </c>
      <c r="F1952" s="5">
        <v>44235</v>
      </c>
      <c r="G1952" s="2">
        <v>46</v>
      </c>
      <c r="H1952" s="2" t="str">
        <f t="shared" ref="H1952:H2015" si="198">B1952&amp;C1952</f>
        <v>Raj MISHRA20km-race-walking</v>
      </c>
      <c r="I1952" s="2">
        <f t="shared" ref="I1952:I2015" si="199">E1952</f>
        <v>883</v>
      </c>
      <c r="J1952" s="136" cm="1">
        <f t="array" ref="J1952">MAX(IF($H$3:$H$4000=$H1952,$I$3:$I$4000))</f>
        <v>883</v>
      </c>
      <c r="K1952" s="2" t="str">
        <v>KEN</v>
      </c>
      <c r="L1952" t="str">
        <v>Nixon KORIR</v>
      </c>
      <c r="M1952" s="94" t="str">
        <v>3000msc</v>
      </c>
      <c r="N1952" s="94">
        <v>0</v>
      </c>
      <c r="O1952" s="94" t="str">
        <f t="shared" si="194"/>
        <v>Nixon KORIR3000msc</v>
      </c>
      <c r="P1952" s="2">
        <f t="shared" si="195"/>
        <v>957</v>
      </c>
      <c r="Q1952" s="79">
        <f t="shared" si="196"/>
        <v>130</v>
      </c>
      <c r="R1952" s="79" t="str">
        <f t="shared" si="197"/>
        <v/>
      </c>
    </row>
    <row r="1953" spans="1:18" x14ac:dyDescent="0.2">
      <c r="A1953" t="s">
        <v>1159</v>
      </c>
      <c r="B1953" t="s">
        <v>4442</v>
      </c>
      <c r="C1953" t="s">
        <v>81</v>
      </c>
      <c r="D1953" s="5">
        <v>38300</v>
      </c>
      <c r="E1953">
        <v>876</v>
      </c>
      <c r="F1953" s="5">
        <v>44235</v>
      </c>
      <c r="G1953" s="2">
        <v>48</v>
      </c>
      <c r="H1953" s="2" t="str">
        <f t="shared" si="198"/>
        <v>Billin GEORGE20km-race-walking</v>
      </c>
      <c r="I1953" s="2">
        <f t="shared" si="199"/>
        <v>876</v>
      </c>
      <c r="J1953" s="136" cm="1">
        <f t="array" ref="J1953">MAX(IF($H$3:$H$4000=$H1953,$I$3:$I$4000))</f>
        <v>876</v>
      </c>
      <c r="K1953" s="2" t="str">
        <v>KEN</v>
      </c>
      <c r="L1953" t="str">
        <v>Dennis KIPTOO</v>
      </c>
      <c r="M1953" s="94" t="str">
        <v>3000msc</v>
      </c>
      <c r="N1953" s="94">
        <v>0</v>
      </c>
      <c r="O1953" s="94" t="str">
        <f t="shared" si="194"/>
        <v>Dennis KIPTOO3000msc</v>
      </c>
      <c r="P1953" s="2">
        <f t="shared" si="195"/>
        <v>943</v>
      </c>
      <c r="Q1953" s="79">
        <f t="shared" si="196"/>
        <v>136</v>
      </c>
      <c r="R1953" s="79" t="str">
        <f t="shared" si="197"/>
        <v/>
      </c>
    </row>
    <row r="1954" spans="1:18" x14ac:dyDescent="0.2">
      <c r="A1954" t="s">
        <v>1159</v>
      </c>
      <c r="B1954" t="s">
        <v>4443</v>
      </c>
      <c r="C1954" t="s">
        <v>81</v>
      </c>
      <c r="D1954" s="5">
        <v>37784</v>
      </c>
      <c r="E1954">
        <v>863</v>
      </c>
      <c r="F1954" s="5">
        <v>44235</v>
      </c>
      <c r="G1954" s="2">
        <v>49</v>
      </c>
      <c r="H1954" s="2" t="str">
        <f t="shared" si="198"/>
        <v>Deepender SINGH20km-race-walking</v>
      </c>
      <c r="I1954" s="2">
        <f t="shared" si="199"/>
        <v>863</v>
      </c>
      <c r="J1954" s="136" cm="1">
        <f t="array" ref="J1954">MAX(IF($H$3:$H$4000=$H1954,$I$3:$I$4000))</f>
        <v>863</v>
      </c>
      <c r="K1954" s="2" t="str">
        <v>KEN</v>
      </c>
      <c r="L1954" t="str">
        <v>Maxwell KIPLAGAT</v>
      </c>
      <c r="M1954" s="94" t="str">
        <v>3000msc</v>
      </c>
      <c r="N1954" s="94">
        <v>0</v>
      </c>
      <c r="O1954" s="94" t="str">
        <f t="shared" si="194"/>
        <v>Maxwell KIPLAGAT3000msc</v>
      </c>
      <c r="P1954" s="2">
        <f t="shared" si="195"/>
        <v>927</v>
      </c>
      <c r="Q1954" s="79">
        <f t="shared" si="196"/>
        <v>149</v>
      </c>
      <c r="R1954" s="79" t="str">
        <f t="shared" si="197"/>
        <v/>
      </c>
    </row>
    <row r="1955" spans="1:18" x14ac:dyDescent="0.2">
      <c r="A1955" t="s">
        <v>1159</v>
      </c>
      <c r="B1955" t="s">
        <v>4447</v>
      </c>
      <c r="C1955" t="s">
        <v>81</v>
      </c>
      <c r="D1955" s="5">
        <v>37906</v>
      </c>
      <c r="E1955">
        <v>853</v>
      </c>
      <c r="F1955" s="5">
        <v>44235</v>
      </c>
      <c r="G1955" s="2">
        <v>53</v>
      </c>
      <c r="H1955" s="2" t="str">
        <f t="shared" si="198"/>
        <v>Anchal VISHWAKARMA20km-race-walking</v>
      </c>
      <c r="I1955" s="2">
        <f t="shared" si="199"/>
        <v>853</v>
      </c>
      <c r="J1955" s="136" cm="1">
        <f t="array" ref="J1955">MAX(IF($H$3:$H$4000=$H1955,$I$3:$I$4000))</f>
        <v>853</v>
      </c>
      <c r="K1955" s="2" t="str">
        <v>KEN</v>
      </c>
      <c r="L1955" t="str">
        <v>Denis LAGAT</v>
      </c>
      <c r="M1955" s="94" t="str">
        <v>3000msc</v>
      </c>
      <c r="N1955" s="94">
        <v>0</v>
      </c>
      <c r="O1955" s="94" t="str">
        <f t="shared" si="194"/>
        <v>Denis LAGAT3000msc</v>
      </c>
      <c r="P1955" s="2">
        <f t="shared" si="195"/>
        <v>920</v>
      </c>
      <c r="Q1955" s="79">
        <f t="shared" si="196"/>
        <v>152</v>
      </c>
      <c r="R1955" s="79" t="str">
        <f t="shared" si="197"/>
        <v/>
      </c>
    </row>
    <row r="1956" spans="1:18" x14ac:dyDescent="0.2">
      <c r="A1956" t="s">
        <v>1159</v>
      </c>
      <c r="B1956" t="s">
        <v>4450</v>
      </c>
      <c r="C1956" t="s">
        <v>81</v>
      </c>
      <c r="D1956" s="5">
        <v>37761</v>
      </c>
      <c r="E1956">
        <v>848</v>
      </c>
      <c r="F1956" s="5">
        <v>44235</v>
      </c>
      <c r="G1956" s="2">
        <v>57</v>
      </c>
      <c r="H1956" s="2" t="str">
        <f t="shared" si="198"/>
        <v>Chandra PRAKASH20km-race-walking</v>
      </c>
      <c r="I1956" s="2">
        <f t="shared" si="199"/>
        <v>848</v>
      </c>
      <c r="J1956" s="136" cm="1">
        <f t="array" ref="J1956">MAX(IF($H$3:$H$4000=$H1956,$I$3:$I$4000))</f>
        <v>848</v>
      </c>
      <c r="K1956" s="2" t="str">
        <v>KEN</v>
      </c>
      <c r="L1956" t="str">
        <v>Athanas KIOKO</v>
      </c>
      <c r="M1956" s="94" t="str">
        <v>10000m</v>
      </c>
      <c r="N1956" s="94">
        <v>1995</v>
      </c>
      <c r="O1956" s="94" t="str">
        <f t="shared" si="194"/>
        <v>Athanas KIOKO10000m</v>
      </c>
      <c r="P1956" s="2">
        <f t="shared" si="195"/>
        <v>1107</v>
      </c>
      <c r="Q1956" s="79">
        <f t="shared" si="196"/>
        <v>83</v>
      </c>
      <c r="R1956" s="79" t="str">
        <f t="shared" si="197"/>
        <v/>
      </c>
    </row>
    <row r="1957" spans="1:18" x14ac:dyDescent="0.2">
      <c r="A1957" t="s">
        <v>1159</v>
      </c>
      <c r="B1957" t="s">
        <v>4416</v>
      </c>
      <c r="C1957" t="s">
        <v>81</v>
      </c>
      <c r="D1957" s="5">
        <v>36983</v>
      </c>
      <c r="E1957">
        <v>1073</v>
      </c>
      <c r="F1957" s="5">
        <v>44234</v>
      </c>
      <c r="G1957" s="2">
        <v>9</v>
      </c>
      <c r="H1957" s="2" t="str">
        <f t="shared" si="198"/>
        <v>Suraj PANWAR20km-race-walking</v>
      </c>
      <c r="I1957" s="2">
        <f t="shared" si="199"/>
        <v>1073</v>
      </c>
      <c r="J1957" s="136" cm="1">
        <f t="array" ref="J1957">MAX(IF($H$3:$H$4000=$H1957,$I$3:$I$4000))</f>
        <v>1073</v>
      </c>
      <c r="K1957" s="2" t="str">
        <v>KEN</v>
      </c>
      <c r="L1957" t="str">
        <v>Joshua CHEPKESIR</v>
      </c>
      <c r="M1957" s="94" t="str">
        <v>10000m</v>
      </c>
      <c r="N1957" s="94">
        <v>0</v>
      </c>
      <c r="O1957" s="94" t="str">
        <f t="shared" si="194"/>
        <v>Joshua CHEPKESIR10000m</v>
      </c>
      <c r="P1957" s="2">
        <f t="shared" si="195"/>
        <v>1004</v>
      </c>
      <c r="Q1957" s="79">
        <f t="shared" si="196"/>
        <v>141</v>
      </c>
      <c r="R1957" s="79" t="str">
        <f t="shared" si="197"/>
        <v/>
      </c>
    </row>
    <row r="1958" spans="1:18" x14ac:dyDescent="0.2">
      <c r="A1958" t="s">
        <v>1159</v>
      </c>
      <c r="B1958" t="s">
        <v>4428</v>
      </c>
      <c r="C1958" t="s">
        <v>81</v>
      </c>
      <c r="D1958" s="5">
        <v>37316</v>
      </c>
      <c r="E1958">
        <v>960</v>
      </c>
      <c r="F1958" s="5">
        <v>44234</v>
      </c>
      <c r="G1958" s="2">
        <v>29</v>
      </c>
      <c r="H1958" s="2" t="str">
        <f t="shared" si="198"/>
        <v>William SINGH20km-race-walking</v>
      </c>
      <c r="I1958" s="2">
        <f t="shared" si="199"/>
        <v>960</v>
      </c>
      <c r="J1958" s="136" cm="1">
        <f t="array" ref="J1958">MAX(IF($H$3:$H$4000=$H1958,$I$3:$I$4000))</f>
        <v>960</v>
      </c>
      <c r="K1958" s="2" t="str">
        <v>KEN</v>
      </c>
      <c r="L1958" t="str">
        <v>Moitalel Mpoke NAADOKILA</v>
      </c>
      <c r="M1958" s="94" t="str">
        <v>400mh</v>
      </c>
      <c r="N1958" s="94">
        <v>36930</v>
      </c>
      <c r="O1958" s="94" t="str">
        <f t="shared" si="194"/>
        <v>Moitalel Mpoke NAADOKILA400mh</v>
      </c>
      <c r="P1958" s="2">
        <f t="shared" si="195"/>
        <v>1195</v>
      </c>
      <c r="Q1958" s="79">
        <f t="shared" si="196"/>
        <v>3</v>
      </c>
      <c r="R1958" s="79" t="str">
        <f t="shared" si="197"/>
        <v/>
      </c>
    </row>
    <row r="1959" spans="1:18" x14ac:dyDescent="0.2">
      <c r="A1959" t="s">
        <v>1159</v>
      </c>
      <c r="B1959" t="s">
        <v>4431</v>
      </c>
      <c r="C1959" t="s">
        <v>81</v>
      </c>
      <c r="D1959" s="5">
        <v>37211</v>
      </c>
      <c r="E1959">
        <v>957</v>
      </c>
      <c r="F1959" s="5">
        <v>44234</v>
      </c>
      <c r="G1959" s="2">
        <v>32</v>
      </c>
      <c r="H1959" s="2" t="str">
        <f t="shared" si="198"/>
        <v>Bikram DAS20km-race-walking</v>
      </c>
      <c r="I1959" s="2">
        <f t="shared" si="199"/>
        <v>957</v>
      </c>
      <c r="J1959" s="136" cm="1">
        <f t="array" ref="J1959">MAX(IF($H$3:$H$4000=$H1959,$I$3:$I$4000))</f>
        <v>957</v>
      </c>
      <c r="K1959" s="2" t="str">
        <v>KEN</v>
      </c>
      <c r="L1959" t="str">
        <v>Kirami Collin YEGO</v>
      </c>
      <c r="M1959" s="94" t="str">
        <v>5000m</v>
      </c>
      <c r="N1959" s="94">
        <v>36245</v>
      </c>
      <c r="O1959" s="94" t="str">
        <f t="shared" si="194"/>
        <v>Kirami Collin YEGO5000m</v>
      </c>
      <c r="P1959" s="2">
        <f t="shared" si="195"/>
        <v>997</v>
      </c>
      <c r="Q1959" s="79">
        <f t="shared" si="196"/>
        <v>154</v>
      </c>
      <c r="R1959" s="79" t="str">
        <f t="shared" si="197"/>
        <v/>
      </c>
    </row>
    <row r="1960" spans="1:18" x14ac:dyDescent="0.2">
      <c r="A1960" t="s">
        <v>1159</v>
      </c>
      <c r="B1960" t="s">
        <v>4444</v>
      </c>
      <c r="C1960" t="s">
        <v>81</v>
      </c>
      <c r="D1960" s="5">
        <v>37163</v>
      </c>
      <c r="E1960">
        <v>863</v>
      </c>
      <c r="F1960" s="5">
        <v>44234</v>
      </c>
      <c r="G1960" s="2">
        <v>50</v>
      </c>
      <c r="H1960" s="2" t="str">
        <f t="shared" si="198"/>
        <v>Rahul BIND20km-race-walking</v>
      </c>
      <c r="I1960" s="2">
        <f t="shared" si="199"/>
        <v>863</v>
      </c>
      <c r="J1960" s="136" cm="1">
        <f t="array" ref="J1960">MAX(IF($H$3:$H$4000=$H1960,$I$3:$I$4000))</f>
        <v>863</v>
      </c>
      <c r="K1960" s="2" t="str">
        <v>KEN</v>
      </c>
      <c r="L1960" t="str">
        <v>Dennis KIPNGENO</v>
      </c>
      <c r="M1960" s="94" t="str">
        <v>5000m</v>
      </c>
      <c r="N1960" s="94">
        <v>0</v>
      </c>
      <c r="O1960" s="94" t="str">
        <f t="shared" si="194"/>
        <v>Dennis KIPNGENO5000m</v>
      </c>
      <c r="P1960" s="2">
        <f t="shared" si="195"/>
        <v>990</v>
      </c>
      <c r="Q1960" s="79">
        <f t="shared" si="196"/>
        <v>164</v>
      </c>
      <c r="R1960" s="79" t="str">
        <f t="shared" si="197"/>
        <v/>
      </c>
    </row>
    <row r="1961" spans="1:18" x14ac:dyDescent="0.2">
      <c r="A1961" t="s">
        <v>1159</v>
      </c>
      <c r="B1961" t="s">
        <v>4449</v>
      </c>
      <c r="C1961" t="s">
        <v>81</v>
      </c>
      <c r="D1961" s="5">
        <v>37376</v>
      </c>
      <c r="E1961">
        <v>852</v>
      </c>
      <c r="F1961" s="5">
        <v>44234</v>
      </c>
      <c r="G1961" s="2">
        <v>55</v>
      </c>
      <c r="H1961" s="2" t="str">
        <f t="shared" si="198"/>
        <v>Avinesh ANTHONY20km-race-walking</v>
      </c>
      <c r="I1961" s="2">
        <f t="shared" si="199"/>
        <v>852</v>
      </c>
      <c r="J1961" s="136" cm="1">
        <f t="array" ref="J1961">MAX(IF($H$3:$H$4000=$H1961,$I$3:$I$4000))</f>
        <v>852</v>
      </c>
      <c r="K1961" s="2" t="str">
        <v>KEN</v>
      </c>
      <c r="L1961" t="str">
        <v>John KORIR</v>
      </c>
      <c r="M1961" s="94" t="str">
        <v>marathon</v>
      </c>
      <c r="N1961" s="94">
        <v>35401</v>
      </c>
      <c r="O1961" s="94" t="str">
        <f t="shared" si="194"/>
        <v>John KORIRmarathon</v>
      </c>
      <c r="P1961" s="2">
        <f t="shared" si="195"/>
        <v>1175</v>
      </c>
      <c r="Q1961" s="79">
        <f t="shared" si="196"/>
        <v>74</v>
      </c>
      <c r="R1961" s="79" t="str">
        <f t="shared" si="197"/>
        <v/>
      </c>
    </row>
    <row r="1962" spans="1:18" x14ac:dyDescent="0.2">
      <c r="A1962" t="s">
        <v>1159</v>
      </c>
      <c r="B1962" t="s">
        <v>4297</v>
      </c>
      <c r="C1962" s="5" t="s">
        <v>41</v>
      </c>
      <c r="D1962" s="5">
        <v>37111</v>
      </c>
      <c r="E1962">
        <v>988</v>
      </c>
      <c r="F1962" s="5">
        <v>44233</v>
      </c>
      <c r="G1962" s="2">
        <v>61</v>
      </c>
      <c r="H1962" s="2" t="str">
        <f t="shared" si="198"/>
        <v>Nandkishor SINGHjavelin-throw</v>
      </c>
      <c r="I1962" s="2">
        <f t="shared" si="199"/>
        <v>988</v>
      </c>
      <c r="J1962" s="136" cm="1">
        <f t="array" ref="J1962">MAX(IF($H$3:$H$4000=$H1962,$I$3:$I$4000))</f>
        <v>988</v>
      </c>
      <c r="K1962" s="2" t="str">
        <v>KEN</v>
      </c>
      <c r="L1962" t="str">
        <v>Edwin KIPLAGAT</v>
      </c>
      <c r="M1962" s="94" t="str">
        <v>marathon</v>
      </c>
      <c r="N1962" s="94">
        <v>34019</v>
      </c>
      <c r="O1962" s="94" t="str">
        <f t="shared" si="194"/>
        <v>Edwin KIPLAGATmarathon</v>
      </c>
      <c r="P1962" s="2">
        <f t="shared" si="195"/>
        <v>1189</v>
      </c>
      <c r="Q1962" s="79">
        <f t="shared" si="196"/>
        <v>55</v>
      </c>
      <c r="R1962" s="79" t="str">
        <f t="shared" si="197"/>
        <v/>
      </c>
    </row>
    <row r="1963" spans="1:18" x14ac:dyDescent="0.2">
      <c r="A1963" t="s">
        <v>1159</v>
      </c>
      <c r="B1963" t="s">
        <v>4307</v>
      </c>
      <c r="C1963" t="s">
        <v>41</v>
      </c>
      <c r="D1963" s="5">
        <v>37457</v>
      </c>
      <c r="E1963">
        <v>961</v>
      </c>
      <c r="F1963" s="5">
        <v>44233</v>
      </c>
      <c r="G1963" s="2">
        <v>76</v>
      </c>
      <c r="H1963" s="2" t="str">
        <f t="shared" si="198"/>
        <v>Navdeep YADAVjavelin-throw</v>
      </c>
      <c r="I1963" s="2">
        <f t="shared" si="199"/>
        <v>961</v>
      </c>
      <c r="J1963" s="136" cm="1">
        <f t="array" ref="J1963">MAX(IF($H$3:$H$4000=$H1963,$I$3:$I$4000))</f>
        <v>961</v>
      </c>
      <c r="K1963" s="2" t="str">
        <v>KEN</v>
      </c>
      <c r="L1963" t="str">
        <v>Felix KIMUTAI</v>
      </c>
      <c r="M1963" s="94" t="str">
        <v>marathon</v>
      </c>
      <c r="N1963" s="94">
        <v>32551</v>
      </c>
      <c r="O1963" s="94" t="str">
        <f t="shared" si="194"/>
        <v>Felix KIMUTAImarathon</v>
      </c>
      <c r="P1963" s="2">
        <f t="shared" si="195"/>
        <v>1147</v>
      </c>
      <c r="Q1963" s="79">
        <f t="shared" si="196"/>
        <v>114</v>
      </c>
      <c r="R1963" s="79" t="str">
        <f t="shared" si="197"/>
        <v/>
      </c>
    </row>
    <row r="1964" spans="1:18" x14ac:dyDescent="0.2">
      <c r="A1964" t="s">
        <v>1159</v>
      </c>
      <c r="B1964" t="s">
        <v>3992</v>
      </c>
      <c r="C1964" s="5" t="s">
        <v>38</v>
      </c>
      <c r="D1964" s="5">
        <v>37068</v>
      </c>
      <c r="E1964">
        <v>1040</v>
      </c>
      <c r="F1964" s="5">
        <v>44223</v>
      </c>
      <c r="G1964" s="2">
        <v>62</v>
      </c>
      <c r="H1964" s="2" t="str">
        <f t="shared" si="198"/>
        <v>C.D.Akhil KUMARtriple-jump</v>
      </c>
      <c r="I1964" s="2">
        <f t="shared" si="199"/>
        <v>1040</v>
      </c>
      <c r="J1964" s="136" cm="1">
        <f t="array" ref="J1964">MAX(IF($H$3:$H$4000=$H1964,$I$3:$I$4000))</f>
        <v>1040</v>
      </c>
      <c r="K1964" s="2" t="str">
        <v>KEN</v>
      </c>
      <c r="L1964" t="str">
        <v>Moitalel Mpoke NAADOKILA</v>
      </c>
      <c r="M1964" s="94" t="str">
        <v>400m</v>
      </c>
      <c r="N1964" s="94">
        <v>36930</v>
      </c>
      <c r="O1964" s="94" t="str">
        <f t="shared" si="194"/>
        <v>Moitalel Mpoke NAADOKILA400m</v>
      </c>
      <c r="P1964" s="2">
        <f t="shared" si="195"/>
        <v>1122</v>
      </c>
      <c r="Q1964" s="79">
        <f t="shared" si="196"/>
        <v>52</v>
      </c>
      <c r="R1964" s="79" t="str">
        <f t="shared" si="197"/>
        <v/>
      </c>
    </row>
    <row r="1965" spans="1:18" x14ac:dyDescent="0.2">
      <c r="A1965" t="s">
        <v>1159</v>
      </c>
      <c r="B1965" t="s">
        <v>4021</v>
      </c>
      <c r="C1965" s="5" t="s">
        <v>38</v>
      </c>
      <c r="D1965" s="5">
        <v>36953</v>
      </c>
      <c r="E1965">
        <v>1007</v>
      </c>
      <c r="F1965" s="5">
        <v>44223</v>
      </c>
      <c r="G1965" s="2">
        <v>100</v>
      </c>
      <c r="H1965" s="2" t="str">
        <f t="shared" si="198"/>
        <v>S. ROBINSONtriple-jump</v>
      </c>
      <c r="I1965" s="2">
        <f t="shared" si="199"/>
        <v>1007</v>
      </c>
      <c r="J1965" s="136" cm="1">
        <f t="array" ref="J1965">MAX(IF($H$3:$H$4000=$H1965,$I$3:$I$4000))</f>
        <v>1007</v>
      </c>
      <c r="K1965" s="2" t="str">
        <v>KEN</v>
      </c>
      <c r="L1965" t="str">
        <v>Mutai EZRA</v>
      </c>
      <c r="M1965" s="94" t="str">
        <v>5000m</v>
      </c>
      <c r="N1965" s="94">
        <v>0</v>
      </c>
      <c r="O1965" s="94" t="str">
        <f t="shared" si="194"/>
        <v>Mutai EZRA5000m</v>
      </c>
      <c r="P1965" s="2">
        <f t="shared" si="195"/>
        <v>985</v>
      </c>
      <c r="Q1965" s="79">
        <f t="shared" si="196"/>
        <v>170</v>
      </c>
      <c r="R1965" s="79" t="str">
        <f t="shared" si="197"/>
        <v/>
      </c>
    </row>
    <row r="1966" spans="1:18" x14ac:dyDescent="0.2">
      <c r="A1966" t="s">
        <v>1159</v>
      </c>
      <c r="B1966" t="s">
        <v>4049</v>
      </c>
      <c r="C1966" t="s">
        <v>81</v>
      </c>
      <c r="D1966" s="5">
        <v>37980</v>
      </c>
      <c r="E1966">
        <v>1099</v>
      </c>
      <c r="F1966" s="5">
        <v>44223</v>
      </c>
      <c r="G1966" s="2">
        <v>6</v>
      </c>
      <c r="H1966" s="2" t="str">
        <f t="shared" si="198"/>
        <v>. AMIT20km-race-walking</v>
      </c>
      <c r="I1966" s="2">
        <f t="shared" si="199"/>
        <v>1099</v>
      </c>
      <c r="J1966" s="136" cm="1">
        <f t="array" ref="J1966">MAX(IF($H$3:$H$4000=$H1966,$I$3:$I$4000))</f>
        <v>1099</v>
      </c>
      <c r="K1966" s="2" t="str">
        <v>KEN</v>
      </c>
      <c r="L1966" t="str">
        <v>Eliud KIPCHOGE</v>
      </c>
      <c r="M1966" s="94" t="str">
        <v>marathon</v>
      </c>
      <c r="N1966" s="94">
        <v>30991</v>
      </c>
      <c r="O1966" s="94" t="str">
        <f t="shared" si="194"/>
        <v>Eliud KIPCHOGEmarathon</v>
      </c>
      <c r="P1966" s="2">
        <f t="shared" si="195"/>
        <v>1285</v>
      </c>
      <c r="Q1966" s="79">
        <f t="shared" si="196"/>
        <v>1</v>
      </c>
      <c r="R1966" s="79" t="str">
        <f t="shared" si="197"/>
        <v/>
      </c>
    </row>
    <row r="1967" spans="1:18" x14ac:dyDescent="0.2">
      <c r="A1967" t="s">
        <v>1159</v>
      </c>
      <c r="B1967" t="s">
        <v>4414</v>
      </c>
      <c r="C1967" t="s">
        <v>81</v>
      </c>
      <c r="D1967" s="5">
        <v>37236</v>
      </c>
      <c r="E1967">
        <v>1079</v>
      </c>
      <c r="F1967" s="5">
        <v>44223</v>
      </c>
      <c r="G1967" s="2">
        <v>7</v>
      </c>
      <c r="H1967" s="2" t="str">
        <f t="shared" si="198"/>
        <v>Paramdeep MOR20km-race-walking</v>
      </c>
      <c r="I1967" s="2">
        <f t="shared" si="199"/>
        <v>1079</v>
      </c>
      <c r="J1967" s="136" cm="1">
        <f t="array" ref="J1967">MAX(IF($H$3:$H$4000=$H1967,$I$3:$I$4000))</f>
        <v>1079</v>
      </c>
      <c r="K1967" s="2" t="str">
        <v>KEN</v>
      </c>
      <c r="L1967" t="str">
        <v>Amos KIPRUTO</v>
      </c>
      <c r="M1967" s="94" t="str">
        <v>marathon</v>
      </c>
      <c r="N1967" s="94">
        <v>33863</v>
      </c>
      <c r="O1967" s="94" t="str">
        <f t="shared" si="194"/>
        <v>Amos KIPRUTOmarathon</v>
      </c>
      <c r="P1967" s="2">
        <f t="shared" si="195"/>
        <v>1275</v>
      </c>
      <c r="Q1967" s="79">
        <f t="shared" si="196"/>
        <v>3</v>
      </c>
      <c r="R1967" s="79" t="str">
        <f t="shared" si="197"/>
        <v/>
      </c>
    </row>
    <row r="1968" spans="1:18" x14ac:dyDescent="0.2">
      <c r="A1968" t="s">
        <v>1159</v>
      </c>
      <c r="B1968" t="s">
        <v>4420</v>
      </c>
      <c r="C1968" t="s">
        <v>81</v>
      </c>
      <c r="D1968" s="5">
        <v>37318</v>
      </c>
      <c r="E1968">
        <v>1036</v>
      </c>
      <c r="F1968" s="5">
        <v>44223</v>
      </c>
      <c r="G1968" s="2">
        <v>14</v>
      </c>
      <c r="H1968" s="2" t="str">
        <f t="shared" si="198"/>
        <v>Paramjeet Singh BISHT20km-race-walking</v>
      </c>
      <c r="I1968" s="2">
        <f t="shared" si="199"/>
        <v>1036</v>
      </c>
      <c r="J1968" s="136" cm="1">
        <f t="array" ref="J1968">MAX(IF($H$3:$H$4000=$H1968,$I$3:$I$4000))</f>
        <v>1036</v>
      </c>
      <c r="K1968" s="2" t="str">
        <v>KEN</v>
      </c>
      <c r="L1968" t="str">
        <v>Laban Kipngetich KORIR</v>
      </c>
      <c r="M1968" s="94" t="str">
        <v>marathon</v>
      </c>
      <c r="N1968" s="94">
        <v>31228</v>
      </c>
      <c r="O1968" s="94" t="str">
        <f t="shared" si="194"/>
        <v>Laban Kipngetich KORIRmarathon</v>
      </c>
      <c r="P1968" s="2">
        <f t="shared" si="195"/>
        <v>1217</v>
      </c>
      <c r="Q1968" s="79">
        <f t="shared" si="196"/>
        <v>32</v>
      </c>
      <c r="R1968" s="79" t="str">
        <f t="shared" si="197"/>
        <v/>
      </c>
    </row>
    <row r="1969" spans="1:18" x14ac:dyDescent="0.2">
      <c r="A1969" t="s">
        <v>1159</v>
      </c>
      <c r="B1969" t="s">
        <v>4422</v>
      </c>
      <c r="C1969" t="s">
        <v>81</v>
      </c>
      <c r="D1969" s="5">
        <v>37154</v>
      </c>
      <c r="E1969">
        <v>1013</v>
      </c>
      <c r="F1969" s="5">
        <v>44223</v>
      </c>
      <c r="G1969" s="2">
        <v>19</v>
      </c>
      <c r="H1969" s="2" t="str">
        <f t="shared" si="198"/>
        <v>Sanjay KUMAR20km-race-walking</v>
      </c>
      <c r="I1969" s="2">
        <f t="shared" si="199"/>
        <v>1013</v>
      </c>
      <c r="J1969" s="136" cm="1">
        <f t="array" ref="J1969">MAX(IF($H$3:$H$4000=$H1969,$I$3:$I$4000))</f>
        <v>1013</v>
      </c>
      <c r="K1969" s="2" t="str">
        <v>KEN</v>
      </c>
      <c r="L1969" t="str">
        <v>Michel GITHAE</v>
      </c>
      <c r="M1969" s="94" t="str">
        <v>marathon</v>
      </c>
      <c r="N1969" s="94">
        <v>34572</v>
      </c>
      <c r="O1969" s="94" t="str">
        <f t="shared" si="194"/>
        <v>Michel GITHAEmarathon</v>
      </c>
      <c r="P1969" s="2">
        <f t="shared" si="195"/>
        <v>1196</v>
      </c>
      <c r="Q1969" s="79">
        <f t="shared" si="196"/>
        <v>50</v>
      </c>
      <c r="R1969" s="79" t="str">
        <f t="shared" si="197"/>
        <v/>
      </c>
    </row>
    <row r="1970" spans="1:18" x14ac:dyDescent="0.2">
      <c r="A1970" t="s">
        <v>1159</v>
      </c>
      <c r="B1970" t="s">
        <v>4423</v>
      </c>
      <c r="C1970" t="s">
        <v>81</v>
      </c>
      <c r="D1970" s="5">
        <v>37814</v>
      </c>
      <c r="E1970">
        <v>1012</v>
      </c>
      <c r="F1970" s="5">
        <v>44223</v>
      </c>
      <c r="G1970" s="2">
        <v>21</v>
      </c>
      <c r="H1970" s="2" t="str">
        <f t="shared" si="198"/>
        <v>Bajarangi PRAJAPATI20km-race-walking</v>
      </c>
      <c r="I1970" s="2">
        <f t="shared" si="199"/>
        <v>1012</v>
      </c>
      <c r="J1970" s="136" cm="1">
        <f t="array" ref="J1970">MAX(IF($H$3:$H$4000=$H1970,$I$3:$I$4000))</f>
        <v>1012</v>
      </c>
      <c r="K1970" s="2" t="str">
        <v>KEN</v>
      </c>
      <c r="L1970" t="str">
        <v>Jonathan KORIR</v>
      </c>
      <c r="M1970" s="94" t="str">
        <v>marathon</v>
      </c>
      <c r="N1970" s="94">
        <v>31736</v>
      </c>
      <c r="O1970" s="94" t="str">
        <f t="shared" si="194"/>
        <v>Jonathan KORIRmarathon</v>
      </c>
      <c r="P1970" s="2">
        <f t="shared" si="195"/>
        <v>1253</v>
      </c>
      <c r="Q1970" s="79">
        <f t="shared" si="196"/>
        <v>10</v>
      </c>
      <c r="R1970" s="79" t="str">
        <f t="shared" si="197"/>
        <v/>
      </c>
    </row>
    <row r="1971" spans="1:18" x14ac:dyDescent="0.2">
      <c r="A1971" t="s">
        <v>1159</v>
      </c>
      <c r="B1971" t="s">
        <v>4427</v>
      </c>
      <c r="C1971" t="s">
        <v>81</v>
      </c>
      <c r="D1971" s="5">
        <v>37447</v>
      </c>
      <c r="E1971">
        <v>973</v>
      </c>
      <c r="F1971" s="5">
        <v>44223</v>
      </c>
      <c r="G1971" s="2">
        <v>28</v>
      </c>
      <c r="H1971" s="2" t="str">
        <f t="shared" si="198"/>
        <v>Vishvendra SINGH20km-race-walking</v>
      </c>
      <c r="I1971" s="2">
        <f t="shared" si="199"/>
        <v>973</v>
      </c>
      <c r="J1971" s="136" cm="1">
        <f t="array" ref="J1971">MAX(IF($H$3:$H$4000=$H1971,$I$3:$I$4000))</f>
        <v>973</v>
      </c>
      <c r="K1971" s="2" t="str">
        <v>KEN</v>
      </c>
      <c r="L1971" t="str">
        <v>Zaphania CHERUIYOT</v>
      </c>
      <c r="M1971" s="94" t="str">
        <v>marathon</v>
      </c>
      <c r="N1971" s="94">
        <v>0</v>
      </c>
      <c r="O1971" s="94" t="str">
        <f t="shared" si="194"/>
        <v>Zaphania CHERUIYOTmarathon</v>
      </c>
      <c r="P1971" s="2">
        <f t="shared" si="195"/>
        <v>1114</v>
      </c>
      <c r="Q1971" s="79">
        <f t="shared" si="196"/>
        <v>124</v>
      </c>
      <c r="R1971" s="79" t="str">
        <f t="shared" si="197"/>
        <v/>
      </c>
    </row>
    <row r="1972" spans="1:18" x14ac:dyDescent="0.2">
      <c r="A1972" t="s">
        <v>1159</v>
      </c>
      <c r="B1972" t="s">
        <v>4437</v>
      </c>
      <c r="C1972" t="s">
        <v>81</v>
      </c>
      <c r="D1972" s="5">
        <v>37109</v>
      </c>
      <c r="E1972">
        <v>916</v>
      </c>
      <c r="F1972" s="5">
        <v>44223</v>
      </c>
      <c r="G1972" s="2">
        <v>41</v>
      </c>
      <c r="H1972" s="2" t="str">
        <f t="shared" si="198"/>
        <v>Ali FARMAN20km-race-walking</v>
      </c>
      <c r="I1972" s="2">
        <f t="shared" si="199"/>
        <v>916</v>
      </c>
      <c r="J1972" s="136" cm="1">
        <f t="array" ref="J1972">MAX(IF($H$3:$H$4000=$H1972,$I$3:$I$4000))</f>
        <v>916</v>
      </c>
      <c r="K1972" s="2" t="str">
        <v>KEN</v>
      </c>
      <c r="L1972" t="str">
        <v>Daniel MUIVA KITONYI</v>
      </c>
      <c r="M1972" s="94" t="str">
        <v>marathon</v>
      </c>
      <c r="N1972" s="94">
        <v>34346</v>
      </c>
      <c r="O1972" s="94" t="str">
        <f t="shared" si="194"/>
        <v>Daniel MUIVA KITONYImarathon</v>
      </c>
      <c r="P1972" s="2">
        <f t="shared" si="195"/>
        <v>1074</v>
      </c>
      <c r="Q1972" s="79">
        <f t="shared" si="196"/>
        <v>136</v>
      </c>
      <c r="R1972" s="79" t="str">
        <f t="shared" si="197"/>
        <v/>
      </c>
    </row>
    <row r="1973" spans="1:18" x14ac:dyDescent="0.2">
      <c r="A1973" t="s">
        <v>1159</v>
      </c>
      <c r="B1973" t="s">
        <v>4441</v>
      </c>
      <c r="C1973" t="s">
        <v>81</v>
      </c>
      <c r="D1973" s="5">
        <v>37287</v>
      </c>
      <c r="E1973">
        <v>881</v>
      </c>
      <c r="F1973" s="5">
        <v>44223</v>
      </c>
      <c r="G1973" s="2">
        <v>47</v>
      </c>
      <c r="H1973" s="2" t="str">
        <f t="shared" si="198"/>
        <v>Rajan CHAUDHARY20km-race-walking</v>
      </c>
      <c r="I1973" s="2">
        <f t="shared" si="199"/>
        <v>881</v>
      </c>
      <c r="J1973" s="136" cm="1">
        <f t="array" ref="J1973">MAX(IF($H$3:$H$4000=$H1973,$I$3:$I$4000))</f>
        <v>881</v>
      </c>
      <c r="K1973" s="2" t="str">
        <v>KEN</v>
      </c>
      <c r="L1973" t="str">
        <v>Thomas EKIRU</v>
      </c>
      <c r="M1973" s="94" t="str">
        <v>marathon</v>
      </c>
      <c r="N1973" s="94">
        <v>1983</v>
      </c>
      <c r="O1973" s="94" t="str">
        <f t="shared" si="194"/>
        <v>Thomas EKIRUmarathon</v>
      </c>
      <c r="P1973" s="2">
        <f t="shared" si="195"/>
        <v>1050</v>
      </c>
      <c r="Q1973" s="79">
        <f t="shared" si="196"/>
        <v>149</v>
      </c>
      <c r="R1973" s="79" t="str">
        <f t="shared" si="197"/>
        <v/>
      </c>
    </row>
    <row r="1974" spans="1:18" x14ac:dyDescent="0.2">
      <c r="A1974" t="s">
        <v>1159</v>
      </c>
      <c r="B1974" t="s">
        <v>4064</v>
      </c>
      <c r="C1974" s="5" t="s">
        <v>36</v>
      </c>
      <c r="D1974" s="5">
        <v>37026</v>
      </c>
      <c r="E1974">
        <v>886</v>
      </c>
      <c r="F1974" s="5">
        <v>44222</v>
      </c>
      <c r="G1974" s="2">
        <v>95</v>
      </c>
      <c r="H1974" s="2" t="str">
        <f t="shared" si="198"/>
        <v>. SUNNYpole-vault</v>
      </c>
      <c r="I1974" s="2">
        <f t="shared" si="199"/>
        <v>886</v>
      </c>
      <c r="J1974" s="136" cm="1">
        <f t="array" ref="J1974">MAX(IF($H$3:$H$4000=$H1974,$I$3:$I$4000))</f>
        <v>886</v>
      </c>
      <c r="K1974" s="2" t="str">
        <v>KEN</v>
      </c>
      <c r="L1974" t="str">
        <v>Ferdinand OMANYALA</v>
      </c>
      <c r="M1974" s="94" t="str">
        <v>100m</v>
      </c>
      <c r="N1974" s="94">
        <v>35066</v>
      </c>
      <c r="O1974" s="94" t="str">
        <f t="shared" si="194"/>
        <v>Ferdinand OMANYALA100m</v>
      </c>
      <c r="P1974" s="2">
        <f t="shared" si="195"/>
        <v>1287</v>
      </c>
      <c r="Q1974" s="79">
        <f t="shared" si="196"/>
        <v>1</v>
      </c>
      <c r="R1974" s="79" t="str">
        <f t="shared" si="197"/>
        <v/>
      </c>
    </row>
    <row r="1975" spans="1:18" x14ac:dyDescent="0.2">
      <c r="A1975" t="s">
        <v>1159</v>
      </c>
      <c r="B1975" t="s">
        <v>3192</v>
      </c>
      <c r="C1975" s="5" t="s">
        <v>41</v>
      </c>
      <c r="D1975" s="5">
        <v>37539</v>
      </c>
      <c r="E1975">
        <v>992</v>
      </c>
      <c r="F1975" s="5">
        <v>44221</v>
      </c>
      <c r="G1975" s="2">
        <v>56</v>
      </c>
      <c r="H1975" s="2" t="str">
        <f t="shared" si="198"/>
        <v>Jay KUMARjavelin-throw</v>
      </c>
      <c r="I1975" s="2">
        <f t="shared" si="199"/>
        <v>992</v>
      </c>
      <c r="J1975" s="136" cm="1">
        <f t="array" ref="J1975">MAX(IF($H$3:$H$4000=$H1975,$I$3:$I$4000))</f>
        <v>992</v>
      </c>
      <c r="K1975" s="2" t="str">
        <v>KEN</v>
      </c>
      <c r="L1975" t="str">
        <v>Samwel Bitonyake IMETA</v>
      </c>
      <c r="M1975" s="94" t="str">
        <v>100m</v>
      </c>
      <c r="N1975" s="94">
        <v>36002</v>
      </c>
      <c r="O1975" s="94" t="str">
        <f t="shared" si="194"/>
        <v>Samwel Bitonyake IMETA100m</v>
      </c>
      <c r="P1975" s="2">
        <f t="shared" si="195"/>
        <v>1085</v>
      </c>
      <c r="Q1975" s="79">
        <f t="shared" si="196"/>
        <v>132</v>
      </c>
      <c r="R1975" s="79" t="str">
        <f t="shared" si="197"/>
        <v/>
      </c>
    </row>
    <row r="1976" spans="1:18" x14ac:dyDescent="0.2">
      <c r="A1976" t="s">
        <v>1159</v>
      </c>
      <c r="B1976" t="s">
        <v>4188</v>
      </c>
      <c r="C1976" s="5" t="s">
        <v>39</v>
      </c>
      <c r="D1976" s="5">
        <v>35416</v>
      </c>
      <c r="E1976">
        <v>911</v>
      </c>
      <c r="F1976" s="5">
        <v>44216</v>
      </c>
      <c r="G1976" s="2">
        <v>89</v>
      </c>
      <c r="H1976" s="2" t="str">
        <f t="shared" si="198"/>
        <v>Shakti SOLANKIshot-put</v>
      </c>
      <c r="I1976" s="2">
        <f t="shared" si="199"/>
        <v>911</v>
      </c>
      <c r="J1976" s="136" cm="1">
        <f t="array" ref="J1976">MAX(IF($H$3:$H$4000=$H1976,$I$3:$I$4000))</f>
        <v>911</v>
      </c>
      <c r="K1976" s="2" t="str">
        <v>KEN</v>
      </c>
      <c r="L1976" t="str">
        <v>Bonface Ontuga MWERESA</v>
      </c>
      <c r="M1976" s="94" t="str">
        <v>400m</v>
      </c>
      <c r="N1976" s="94">
        <v>34286</v>
      </c>
      <c r="O1976" s="94" t="str">
        <f t="shared" si="194"/>
        <v>Bonface Ontuga MWERESA400m</v>
      </c>
      <c r="P1976" s="2">
        <f t="shared" si="195"/>
        <v>1132</v>
      </c>
      <c r="Q1976" s="79">
        <f t="shared" si="196"/>
        <v>36</v>
      </c>
      <c r="R1976" s="79" t="str">
        <f t="shared" si="197"/>
        <v/>
      </c>
    </row>
    <row r="1977" spans="1:18" x14ac:dyDescent="0.2">
      <c r="A1977" t="s">
        <v>1159</v>
      </c>
      <c r="B1977" t="s">
        <v>4501</v>
      </c>
      <c r="C1977" s="5" t="s">
        <v>35</v>
      </c>
      <c r="D1977" s="5">
        <v>37983</v>
      </c>
      <c r="E1977">
        <v>1011</v>
      </c>
      <c r="F1977" s="5">
        <v>44215</v>
      </c>
      <c r="G1977" s="2">
        <v>73</v>
      </c>
      <c r="H1977" s="2" t="str">
        <f t="shared" si="198"/>
        <v>Vijay MALIKhigh-jump</v>
      </c>
      <c r="I1977" s="2">
        <f t="shared" si="199"/>
        <v>1011</v>
      </c>
      <c r="J1977" s="136" cm="1">
        <f t="array" ref="J1977">MAX(IF($H$3:$H$4000=$H1977,$I$3:$I$4000))</f>
        <v>1011</v>
      </c>
      <c r="K1977" s="2" t="str">
        <v>KEN</v>
      </c>
      <c r="L1977" t="str">
        <v>Kennedy Kimeu MUTHOKI</v>
      </c>
      <c r="M1977" s="94" t="str">
        <v>400m</v>
      </c>
      <c r="N1977" s="94">
        <v>37610</v>
      </c>
      <c r="O1977" s="94" t="str">
        <f t="shared" si="194"/>
        <v>Kennedy Kimeu MUTHOKI400m</v>
      </c>
      <c r="P1977" s="2">
        <f t="shared" si="195"/>
        <v>1073</v>
      </c>
      <c r="Q1977" s="79">
        <f t="shared" si="196"/>
        <v>122</v>
      </c>
      <c r="R1977" s="79" t="str">
        <f t="shared" si="197"/>
        <v/>
      </c>
    </row>
    <row r="1978" spans="1:18" x14ac:dyDescent="0.2">
      <c r="A1978" t="s">
        <v>1755</v>
      </c>
      <c r="B1978" t="s">
        <v>5286</v>
      </c>
      <c r="C1978" t="s">
        <v>40</v>
      </c>
      <c r="D1978" s="5">
        <v>36782</v>
      </c>
      <c r="E1978">
        <v>1010</v>
      </c>
      <c r="F1978" s="5">
        <v>44644</v>
      </c>
      <c r="G1978" s="2">
        <v>20</v>
      </c>
      <c r="H1978" s="2" t="str">
        <f t="shared" si="198"/>
        <v>Djimon GUMBSdiscus-throw</v>
      </c>
      <c r="I1978" s="2">
        <f t="shared" si="199"/>
        <v>1010</v>
      </c>
      <c r="J1978" s="136" cm="1">
        <f t="array" ref="J1978">MAX(IF($H$3:$H$4000=$H1978,$I$3:$I$4000))</f>
        <v>1010</v>
      </c>
      <c r="K1978" s="2" t="str">
        <v>KEN</v>
      </c>
      <c r="L1978" t="str">
        <v>William RAYIAN</v>
      </c>
      <c r="M1978" s="94" t="str">
        <v>400m</v>
      </c>
      <c r="N1978" s="94">
        <v>34467</v>
      </c>
      <c r="O1978" s="94" t="str">
        <f t="shared" si="194"/>
        <v>William RAYIAN400m</v>
      </c>
      <c r="P1978" s="2">
        <f t="shared" si="195"/>
        <v>1103</v>
      </c>
      <c r="Q1978" s="79">
        <f t="shared" si="196"/>
        <v>83</v>
      </c>
      <c r="R1978" s="79" t="str">
        <f t="shared" si="197"/>
        <v/>
      </c>
    </row>
    <row r="1979" spans="1:18" x14ac:dyDescent="0.2">
      <c r="A1979" t="s">
        <v>1755</v>
      </c>
      <c r="B1979" t="s">
        <v>4941</v>
      </c>
      <c r="C1979" s="5" t="s">
        <v>37</v>
      </c>
      <c r="D1979" s="5">
        <v>38206</v>
      </c>
      <c r="E1979">
        <v>995</v>
      </c>
      <c r="F1979" s="5">
        <v>44639</v>
      </c>
      <c r="G1979" s="2">
        <v>72</v>
      </c>
      <c r="H1979" s="2" t="str">
        <f t="shared" si="198"/>
        <v>Khybah DAWSONlong-jump</v>
      </c>
      <c r="I1979" s="2">
        <f t="shared" si="199"/>
        <v>995</v>
      </c>
      <c r="J1979" s="136" cm="1">
        <f t="array" ref="J1979">MAX(IF($H$3:$H$4000=$H1979,$I$3:$I$4000))</f>
        <v>995</v>
      </c>
      <c r="K1979" s="2" t="str">
        <v>KEN</v>
      </c>
      <c r="L1979" t="str">
        <v>Elkanah Kiprotich CHEMELIL</v>
      </c>
      <c r="M1979" s="94" t="str">
        <v>400m</v>
      </c>
      <c r="N1979" s="94">
        <v>38106</v>
      </c>
      <c r="O1979" s="94" t="str">
        <f t="shared" si="194"/>
        <v>Elkanah Kiprotich CHEMELIL400m</v>
      </c>
      <c r="P1979" s="2">
        <f t="shared" si="195"/>
        <v>1055</v>
      </c>
      <c r="Q1979" s="79">
        <f t="shared" si="196"/>
        <v>135</v>
      </c>
      <c r="R1979" s="79" t="str">
        <f t="shared" si="197"/>
        <v/>
      </c>
    </row>
    <row r="1980" spans="1:18" x14ac:dyDescent="0.2">
      <c r="A1980" t="s">
        <v>1755</v>
      </c>
      <c r="B1980" t="s">
        <v>5286</v>
      </c>
      <c r="C1980" s="5" t="s">
        <v>39</v>
      </c>
      <c r="D1980" s="6">
        <v>36782</v>
      </c>
      <c r="E1980">
        <v>1053</v>
      </c>
      <c r="F1980" s="5">
        <v>44639</v>
      </c>
      <c r="G1980" s="2">
        <v>12</v>
      </c>
      <c r="H1980" s="2" t="str">
        <f t="shared" si="198"/>
        <v>Djimon GUMBSshot-put</v>
      </c>
      <c r="I1980" s="2">
        <f t="shared" si="199"/>
        <v>1053</v>
      </c>
      <c r="J1980" s="136" cm="1">
        <f t="array" ref="J1980">MAX(IF($H$3:$H$4000=$H1980,$I$3:$I$4000))</f>
        <v>1053</v>
      </c>
      <c r="K1980" s="2" t="str">
        <v>KEN</v>
      </c>
      <c r="L1980" t="str">
        <v>Cleophus Kipruto KIPKORIR</v>
      </c>
      <c r="M1980" s="94" t="str">
        <v>400m</v>
      </c>
      <c r="N1980" s="94">
        <v>35407</v>
      </c>
      <c r="O1980" s="94" t="str">
        <f t="shared" si="194"/>
        <v>Cleophus Kipruto KIPKORIR400m</v>
      </c>
      <c r="P1980" s="2">
        <f t="shared" si="195"/>
        <v>1141</v>
      </c>
      <c r="Q1980" s="79">
        <f t="shared" si="196"/>
        <v>29</v>
      </c>
      <c r="R1980" s="79" t="str">
        <f t="shared" si="197"/>
        <v/>
      </c>
    </row>
    <row r="1981" spans="1:18" x14ac:dyDescent="0.2">
      <c r="A1981" t="s">
        <v>1755</v>
      </c>
      <c r="B1981" t="s">
        <v>5288</v>
      </c>
      <c r="C1981" s="5" t="s">
        <v>39</v>
      </c>
      <c r="D1981" s="5">
        <v>36782</v>
      </c>
      <c r="E1981">
        <v>925</v>
      </c>
      <c r="F1981" s="5">
        <v>44639</v>
      </c>
      <c r="G1981" s="2">
        <v>54</v>
      </c>
      <c r="H1981" s="2" t="str">
        <f t="shared" si="198"/>
        <v>Diamante GUMBSshot-put</v>
      </c>
      <c r="I1981" s="2">
        <f t="shared" si="199"/>
        <v>925</v>
      </c>
      <c r="J1981" s="136" cm="1">
        <f t="array" ref="J1981">MAX(IF($H$3:$H$4000=$H1981,$I$3:$I$4000))</f>
        <v>925</v>
      </c>
      <c r="K1981" s="2" t="str">
        <v>KEN</v>
      </c>
      <c r="L1981" t="str">
        <v>Emmanuel WANYONYI</v>
      </c>
      <c r="M1981" s="94" t="str">
        <v>800m</v>
      </c>
      <c r="N1981" s="94">
        <v>38200</v>
      </c>
      <c r="O1981" s="94" t="str">
        <f t="shared" si="194"/>
        <v>Emmanuel WANYONYI800m</v>
      </c>
      <c r="P1981" s="2">
        <f t="shared" si="195"/>
        <v>1212</v>
      </c>
      <c r="Q1981" s="79">
        <f t="shared" si="196"/>
        <v>5</v>
      </c>
      <c r="R1981" s="79" t="str">
        <f t="shared" si="197"/>
        <v/>
      </c>
    </row>
    <row r="1982" spans="1:18" x14ac:dyDescent="0.2">
      <c r="A1982" t="s">
        <v>1755</v>
      </c>
      <c r="B1982" t="s">
        <v>5288</v>
      </c>
      <c r="C1982" s="5" t="s">
        <v>40</v>
      </c>
      <c r="D1982" s="5">
        <v>36782</v>
      </c>
      <c r="E1982">
        <v>963</v>
      </c>
      <c r="F1982" s="5">
        <v>44638</v>
      </c>
      <c r="G1982" s="2">
        <v>31</v>
      </c>
      <c r="H1982" s="2" t="str">
        <f t="shared" si="198"/>
        <v>Diamante GUMBSdiscus-throw</v>
      </c>
      <c r="I1982" s="2">
        <f t="shared" si="199"/>
        <v>963</v>
      </c>
      <c r="J1982" s="136" cm="1">
        <f t="array" ref="J1982">MAX(IF($H$3:$H$4000=$H1982,$I$3:$I$4000))</f>
        <v>963</v>
      </c>
      <c r="K1982" s="2" t="str">
        <v>KEN</v>
      </c>
      <c r="L1982" t="str">
        <v>Abel KIPSANG</v>
      </c>
      <c r="M1982" s="94" t="str">
        <v>800m</v>
      </c>
      <c r="N1982" s="94">
        <v>35396</v>
      </c>
      <c r="O1982" s="94" t="str">
        <f t="shared" si="194"/>
        <v>Abel KIPSANG800m</v>
      </c>
      <c r="P1982" s="2">
        <f t="shared" si="195"/>
        <v>1169</v>
      </c>
      <c r="Q1982" s="79">
        <f t="shared" si="196"/>
        <v>26</v>
      </c>
      <c r="R1982" s="79" t="str">
        <f t="shared" si="197"/>
        <v/>
      </c>
    </row>
    <row r="1983" spans="1:18" x14ac:dyDescent="0.2">
      <c r="A1983" t="s">
        <v>1755</v>
      </c>
      <c r="B1983" t="s">
        <v>3816</v>
      </c>
      <c r="C1983" s="5" t="s">
        <v>33</v>
      </c>
      <c r="D1983" s="5">
        <v>35433</v>
      </c>
      <c r="E1983">
        <v>1280</v>
      </c>
      <c r="F1983" s="5">
        <v>44411</v>
      </c>
      <c r="G1983" s="2">
        <v>1</v>
      </c>
      <c r="H1983" s="2" t="str">
        <f t="shared" si="198"/>
        <v>Kyron MCMASTER400mh</v>
      </c>
      <c r="I1983" s="2">
        <f t="shared" si="199"/>
        <v>1280</v>
      </c>
      <c r="J1983" s="136" cm="1">
        <f t="array" ref="J1983">MAX(IF($H$3:$H$4000=$H1983,$I$3:$I$4000))</f>
        <v>1280</v>
      </c>
      <c r="K1983" s="2" t="str">
        <v>KEN</v>
      </c>
      <c r="L1983" t="str">
        <v>Boaz KIPRUGUT</v>
      </c>
      <c r="M1983" s="94" t="str">
        <v>800m</v>
      </c>
      <c r="N1983" s="94">
        <v>35933</v>
      </c>
      <c r="O1983" s="94" t="str">
        <f t="shared" si="194"/>
        <v>Boaz KIPRUGUT800m</v>
      </c>
      <c r="P1983" s="2">
        <f t="shared" si="195"/>
        <v>1132</v>
      </c>
      <c r="Q1983" s="79">
        <f t="shared" si="196"/>
        <v>51</v>
      </c>
      <c r="R1983" s="79" t="str">
        <f t="shared" si="197"/>
        <v/>
      </c>
    </row>
    <row r="1984" spans="1:18" x14ac:dyDescent="0.2">
      <c r="A1984" t="s">
        <v>1755</v>
      </c>
      <c r="B1984" s="5" t="s">
        <v>5286</v>
      </c>
      <c r="C1984" s="5" t="s">
        <v>39</v>
      </c>
      <c r="D1984" s="5">
        <v>36782</v>
      </c>
      <c r="E1984">
        <v>944</v>
      </c>
      <c r="F1984" s="5">
        <v>44366</v>
      </c>
      <c r="G1984" s="2">
        <v>69</v>
      </c>
      <c r="H1984" s="2" t="str">
        <f t="shared" si="198"/>
        <v>Djimon GUMBSshot-put</v>
      </c>
      <c r="I1984" s="2">
        <f t="shared" si="199"/>
        <v>944</v>
      </c>
      <c r="J1984" s="136" cm="1">
        <f t="array" ref="J1984">MAX(IF($H$3:$H$4000=$H1984,$I$3:$I$4000))</f>
        <v>1053</v>
      </c>
      <c r="K1984" s="2" t="str">
        <v>KEN</v>
      </c>
      <c r="L1984" t="str">
        <v>Francis KOTATOI</v>
      </c>
      <c r="M1984" s="94" t="str">
        <v>800m</v>
      </c>
      <c r="N1984" s="94">
        <v>0</v>
      </c>
      <c r="O1984" s="94" t="str">
        <f t="shared" si="194"/>
        <v>Francis KOTATOI800m</v>
      </c>
      <c r="P1984" s="2">
        <f t="shared" si="195"/>
        <v>1082</v>
      </c>
      <c r="Q1984" s="79">
        <f t="shared" si="196"/>
        <v>114</v>
      </c>
      <c r="R1984" s="79" t="str">
        <f t="shared" si="197"/>
        <v/>
      </c>
    </row>
    <row r="1985" spans="1:18" x14ac:dyDescent="0.2">
      <c r="A1985" t="s">
        <v>1755</v>
      </c>
      <c r="B1985" t="s">
        <v>4148</v>
      </c>
      <c r="C1985" t="s">
        <v>39</v>
      </c>
      <c r="D1985" s="5">
        <v>34595</v>
      </c>
      <c r="E1985">
        <v>1040</v>
      </c>
      <c r="F1985" s="5">
        <v>44325</v>
      </c>
      <c r="G1985" s="2">
        <v>26</v>
      </c>
      <c r="H1985" s="2" t="str">
        <f t="shared" si="198"/>
        <v>Eldred HENRYshot-put</v>
      </c>
      <c r="I1985" s="2">
        <f t="shared" si="199"/>
        <v>1040</v>
      </c>
      <c r="J1985" s="136" cm="1">
        <f t="array" ref="J1985">MAX(IF($H$3:$H$4000=$H1985,$I$3:$I$4000))</f>
        <v>1040</v>
      </c>
      <c r="K1985" s="2" t="str">
        <v>KEN</v>
      </c>
      <c r="L1985" t="str">
        <v>Evans KIPCHUMBA</v>
      </c>
      <c r="M1985" s="94" t="str">
        <v>800m</v>
      </c>
      <c r="N1985" s="94">
        <v>34644</v>
      </c>
      <c r="O1985" s="94" t="str">
        <f t="shared" si="194"/>
        <v>Evans KIPCHUMBA800m</v>
      </c>
      <c r="P1985" s="2">
        <f t="shared" si="195"/>
        <v>1080</v>
      </c>
      <c r="Q1985" s="79">
        <f t="shared" si="196"/>
        <v>115</v>
      </c>
      <c r="R1985" s="79" t="str">
        <f t="shared" si="197"/>
        <v/>
      </c>
    </row>
    <row r="1986" spans="1:18" x14ac:dyDescent="0.2">
      <c r="A1986" t="s">
        <v>1755</v>
      </c>
      <c r="B1986" t="s">
        <v>3324</v>
      </c>
      <c r="C1986" s="5" t="s">
        <v>2</v>
      </c>
      <c r="D1986" s="5">
        <v>36204</v>
      </c>
      <c r="E1986">
        <v>1112</v>
      </c>
      <c r="F1986" s="5">
        <v>44317</v>
      </c>
      <c r="G1986" s="2">
        <v>85</v>
      </c>
      <c r="H1986" s="2" t="str">
        <f t="shared" si="198"/>
        <v>Rikkoi BRATHWAITE100m</v>
      </c>
      <c r="I1986" s="2">
        <f t="shared" si="199"/>
        <v>1112</v>
      </c>
      <c r="J1986" s="136" cm="1">
        <f t="array" ref="J1986">MAX(IF($H$3:$H$4000=$H1986,$I$3:$I$4000))</f>
        <v>1112</v>
      </c>
      <c r="K1986" s="2" t="str">
        <v>KEN</v>
      </c>
      <c r="L1986" t="str">
        <v>Moses KEMBOI</v>
      </c>
      <c r="M1986" s="94" t="str">
        <v>800m</v>
      </c>
      <c r="N1986" s="94">
        <v>0</v>
      </c>
      <c r="O1986" s="94" t="str">
        <f t="shared" si="194"/>
        <v>Moses KEMBOI800m</v>
      </c>
      <c r="P1986" s="2">
        <f t="shared" si="195"/>
        <v>1072</v>
      </c>
      <c r="Q1986" s="79">
        <f t="shared" si="196"/>
        <v>122</v>
      </c>
      <c r="R1986" s="79" t="str">
        <f t="shared" si="197"/>
        <v/>
      </c>
    </row>
    <row r="1987" spans="1:18" x14ac:dyDescent="0.2">
      <c r="A1987" t="s">
        <v>1755</v>
      </c>
      <c r="B1987" t="s">
        <v>5288</v>
      </c>
      <c r="C1987" s="5" t="s">
        <v>40</v>
      </c>
      <c r="D1987" s="5">
        <v>36782</v>
      </c>
      <c r="E1987">
        <v>913</v>
      </c>
      <c r="F1987" s="5">
        <v>44317</v>
      </c>
      <c r="G1987" s="2">
        <v>83</v>
      </c>
      <c r="H1987" s="2" t="str">
        <f t="shared" si="198"/>
        <v>Diamante GUMBSdiscus-throw</v>
      </c>
      <c r="I1987" s="2">
        <f t="shared" si="199"/>
        <v>913</v>
      </c>
      <c r="J1987" s="136" cm="1">
        <f t="array" ref="J1987">MAX(IF($H$3:$H$4000=$H1987,$I$3:$I$4000))</f>
        <v>963</v>
      </c>
      <c r="K1987" s="2" t="str">
        <v>KEN</v>
      </c>
      <c r="L1987" t="str">
        <v>Patrick RONO</v>
      </c>
      <c r="M1987" s="94" t="str">
        <v>800m</v>
      </c>
      <c r="N1987" s="94">
        <v>0</v>
      </c>
      <c r="O1987" s="94" t="str">
        <f t="shared" si="194"/>
        <v>Patrick RONO800m</v>
      </c>
      <c r="P1987" s="2">
        <f t="shared" si="195"/>
        <v>1068</v>
      </c>
      <c r="Q1987" s="79">
        <f t="shared" si="196"/>
        <v>124</v>
      </c>
      <c r="R1987" s="79" t="str">
        <f t="shared" si="197"/>
        <v/>
      </c>
    </row>
    <row r="1988" spans="1:18" x14ac:dyDescent="0.2">
      <c r="A1988" t="s">
        <v>1115</v>
      </c>
      <c r="B1988" t="s">
        <v>2800</v>
      </c>
      <c r="C1988" s="5" t="s">
        <v>2</v>
      </c>
      <c r="D1988" s="5">
        <v>36966</v>
      </c>
      <c r="E1988">
        <v>1188</v>
      </c>
      <c r="F1988" s="5">
        <v>44653</v>
      </c>
      <c r="G1988" s="2">
        <v>4</v>
      </c>
      <c r="H1988" s="2" t="str">
        <f t="shared" si="198"/>
        <v>Oblique SEVILLE100m</v>
      </c>
      <c r="I1988" s="2">
        <f t="shared" si="199"/>
        <v>1188</v>
      </c>
      <c r="J1988" s="136" cm="1">
        <f t="array" ref="J1988">MAX(IF($H$3:$H$4000=$H1988,$I$3:$I$4000))</f>
        <v>1193</v>
      </c>
      <c r="K1988" s="2" t="str">
        <v>KEN</v>
      </c>
      <c r="L1988" t="str">
        <v>Francis Leshoo PESI</v>
      </c>
      <c r="M1988" s="94" t="str">
        <v>800m</v>
      </c>
      <c r="N1988" s="94">
        <v>37078</v>
      </c>
      <c r="O1988" s="94" t="str">
        <f t="shared" ref="O1988:O2051" si="200">L1988&amp;M1988</f>
        <v>Francis Leshoo PESI800m</v>
      </c>
      <c r="P1988" s="2">
        <f t="shared" ref="P1988:P2051" si="201">VLOOKUP(L1988&amp;M1988,$H$3:$J$3881,3,FALSE)</f>
        <v>1053</v>
      </c>
      <c r="Q1988" s="79">
        <f t="shared" ref="Q1988:Q2051" si="202">COUNTIFS($M$3:$M$3165,M1988,$P$3:$P$3165,"&gt;"&amp;P1988)+1</f>
        <v>134</v>
      </c>
      <c r="R1988" s="79" t="str">
        <f t="shared" ref="R1988:R2051" si="203">IFERROR(IF(K1988="AUS",COUNTIFS($K$3:$K$3165,"AUS",$M$3:$M$3165,M1988,$P$3:$P$3165,"&gt;"&amp;P1988)+1,""),"")</f>
        <v/>
      </c>
    </row>
    <row r="1989" spans="1:18" x14ac:dyDescent="0.2">
      <c r="A1989" t="s">
        <v>1115</v>
      </c>
      <c r="B1989" t="s">
        <v>3259</v>
      </c>
      <c r="C1989" s="5" t="s">
        <v>2</v>
      </c>
      <c r="D1989" s="5">
        <v>32868</v>
      </c>
      <c r="E1989">
        <v>1124</v>
      </c>
      <c r="F1989" s="5">
        <v>44653</v>
      </c>
      <c r="G1989" s="2">
        <v>22</v>
      </c>
      <c r="H1989" s="2" t="str">
        <f t="shared" si="198"/>
        <v>Yohan BLAKE100m</v>
      </c>
      <c r="I1989" s="2">
        <f t="shared" si="199"/>
        <v>1124</v>
      </c>
      <c r="J1989" s="136" cm="1">
        <f t="array" ref="J1989">MAX(IF($H$3:$H$4000=$H1989,$I$3:$I$4000))</f>
        <v>1224</v>
      </c>
      <c r="K1989" s="2" t="str">
        <v>KEN</v>
      </c>
      <c r="L1989" t="str">
        <v>Edwin Kiplagat MELLY</v>
      </c>
      <c r="M1989" s="94" t="str">
        <v>800m</v>
      </c>
      <c r="N1989" s="94">
        <v>34447</v>
      </c>
      <c r="O1989" s="94" t="str">
        <f t="shared" si="200"/>
        <v>Edwin Kiplagat MELLY800m</v>
      </c>
      <c r="P1989" s="2">
        <f t="shared" si="201"/>
        <v>1158</v>
      </c>
      <c r="Q1989" s="79">
        <f t="shared" si="202"/>
        <v>27</v>
      </c>
      <c r="R1989" s="79" t="str">
        <f t="shared" si="203"/>
        <v/>
      </c>
    </row>
    <row r="1990" spans="1:18" x14ac:dyDescent="0.2">
      <c r="A1990" t="s">
        <v>1115</v>
      </c>
      <c r="B1990" t="s">
        <v>5051</v>
      </c>
      <c r="C1990" s="5" t="s">
        <v>2</v>
      </c>
      <c r="D1990" s="5">
        <v>35398</v>
      </c>
      <c r="E1990">
        <v>1108</v>
      </c>
      <c r="F1990" s="5">
        <v>44653</v>
      </c>
      <c r="G1990" s="2">
        <v>30</v>
      </c>
      <c r="H1990" s="2" t="str">
        <f t="shared" si="198"/>
        <v>Micheal CAMPBELL100m</v>
      </c>
      <c r="I1990" s="2">
        <f t="shared" si="199"/>
        <v>1108</v>
      </c>
      <c r="J1990" s="136" cm="1">
        <f t="array" ref="J1990">MAX(IF($H$3:$H$4000=$H1990,$I$3:$I$4000))</f>
        <v>1108</v>
      </c>
      <c r="K1990" s="2" t="str">
        <v>KEN</v>
      </c>
      <c r="L1990" t="str">
        <v>George Meitamei MANANGOI</v>
      </c>
      <c r="M1990" s="94" t="str">
        <v>800m</v>
      </c>
      <c r="N1990" s="94">
        <v>36859</v>
      </c>
      <c r="O1990" s="94" t="str">
        <f t="shared" si="200"/>
        <v>George Meitamei MANANGOI800m</v>
      </c>
      <c r="P1990" s="2">
        <f t="shared" si="201"/>
        <v>1052</v>
      </c>
      <c r="Q1990" s="79">
        <f t="shared" si="202"/>
        <v>137</v>
      </c>
      <c r="R1990" s="79" t="str">
        <f t="shared" si="203"/>
        <v/>
      </c>
    </row>
    <row r="1991" spans="1:18" x14ac:dyDescent="0.2">
      <c r="A1991" t="s">
        <v>1115</v>
      </c>
      <c r="B1991" t="s">
        <v>5056</v>
      </c>
      <c r="C1991" s="5" t="s">
        <v>2</v>
      </c>
      <c r="D1991" s="5">
        <v>36205</v>
      </c>
      <c r="E1991">
        <v>1082</v>
      </c>
      <c r="F1991" s="5">
        <v>44653</v>
      </c>
      <c r="G1991" s="2">
        <v>57</v>
      </c>
      <c r="H1991" s="2" t="str">
        <f t="shared" si="198"/>
        <v>Odane MCPHERSON100m</v>
      </c>
      <c r="I1991" s="2">
        <f t="shared" si="199"/>
        <v>1082</v>
      </c>
      <c r="J1991" s="136" cm="1">
        <f t="array" ref="J1991">MAX(IF($H$3:$H$4000=$H1991,$I$3:$I$4000))</f>
        <v>1082</v>
      </c>
      <c r="K1991" s="2" t="str">
        <v>KEN</v>
      </c>
      <c r="L1991" t="str">
        <v>Tony KEMBOI</v>
      </c>
      <c r="M1991" s="94" t="str">
        <v>800m</v>
      </c>
      <c r="N1991" s="94">
        <v>35575</v>
      </c>
      <c r="O1991" s="94" t="str">
        <f t="shared" si="200"/>
        <v>Tony KEMBOI800m</v>
      </c>
      <c r="P1991" s="2">
        <f t="shared" si="201"/>
        <v>1052</v>
      </c>
      <c r="Q1991" s="79">
        <f t="shared" si="202"/>
        <v>137</v>
      </c>
      <c r="R1991" s="79" t="str">
        <f t="shared" si="203"/>
        <v/>
      </c>
    </row>
    <row r="1992" spans="1:18" x14ac:dyDescent="0.2">
      <c r="A1992" t="s">
        <v>1115</v>
      </c>
      <c r="B1992" t="s">
        <v>2751</v>
      </c>
      <c r="C1992" s="5" t="s">
        <v>25</v>
      </c>
      <c r="D1992" s="5">
        <v>32759</v>
      </c>
      <c r="E1992">
        <v>1071</v>
      </c>
      <c r="F1992" s="5">
        <v>44653</v>
      </c>
      <c r="G1992" s="2">
        <v>41</v>
      </c>
      <c r="H1992" s="2" t="str">
        <f t="shared" si="198"/>
        <v>Oshane BAILEY200m</v>
      </c>
      <c r="I1992" s="2">
        <f t="shared" si="199"/>
        <v>1071</v>
      </c>
      <c r="J1992" s="136" cm="1">
        <f t="array" ref="J1992">MAX(IF($H$3:$H$4000=$H1992,$I$3:$I$4000))</f>
        <v>1102</v>
      </c>
      <c r="K1992" s="2" t="str">
        <v>KEN</v>
      </c>
      <c r="L1992" t="str">
        <v>Aaron KEMEI</v>
      </c>
      <c r="M1992" s="94" t="str">
        <v>800m</v>
      </c>
      <c r="N1992" s="94">
        <v>0</v>
      </c>
      <c r="O1992" s="94" t="str">
        <f t="shared" si="200"/>
        <v>Aaron KEMEI800m</v>
      </c>
      <c r="P1992" s="2">
        <f t="shared" si="201"/>
        <v>1028</v>
      </c>
      <c r="Q1992" s="79">
        <f t="shared" si="202"/>
        <v>154</v>
      </c>
      <c r="R1992" s="79" t="str">
        <f t="shared" si="203"/>
        <v/>
      </c>
    </row>
    <row r="1993" spans="1:18" x14ac:dyDescent="0.2">
      <c r="A1993" t="s">
        <v>1115</v>
      </c>
      <c r="B1993" t="s">
        <v>5075</v>
      </c>
      <c r="C1993" s="5" t="s">
        <v>25</v>
      </c>
      <c r="D1993" s="5">
        <v>36183</v>
      </c>
      <c r="E1993">
        <v>1066</v>
      </c>
      <c r="F1993" s="5">
        <v>44653</v>
      </c>
      <c r="G1993" s="2">
        <v>44</v>
      </c>
      <c r="H1993" s="2" t="str">
        <f t="shared" si="198"/>
        <v>Anthony CARPENTER200m</v>
      </c>
      <c r="I1993" s="2">
        <f t="shared" si="199"/>
        <v>1066</v>
      </c>
      <c r="J1993" s="136" cm="1">
        <f t="array" ref="J1993">MAX(IF($H$3:$H$4000=$H1993,$I$3:$I$4000))</f>
        <v>1066</v>
      </c>
      <c r="K1993" s="2" t="str">
        <v>KEN</v>
      </c>
      <c r="L1993" t="str">
        <v>Geoffrey KAPELLO</v>
      </c>
      <c r="M1993" s="94" t="str">
        <v>800m</v>
      </c>
      <c r="N1993" s="94">
        <v>32725</v>
      </c>
      <c r="O1993" s="94" t="str">
        <f t="shared" si="200"/>
        <v>Geoffrey KAPELLO800m</v>
      </c>
      <c r="P1993" s="2">
        <f t="shared" si="201"/>
        <v>1023</v>
      </c>
      <c r="Q1993" s="79">
        <f t="shared" si="202"/>
        <v>159</v>
      </c>
      <c r="R1993" s="79" t="str">
        <f t="shared" si="203"/>
        <v/>
      </c>
    </row>
    <row r="1994" spans="1:18" x14ac:dyDescent="0.2">
      <c r="A1994" t="s">
        <v>1115</v>
      </c>
      <c r="B1994" t="s">
        <v>3385</v>
      </c>
      <c r="C1994" s="5" t="s">
        <v>25</v>
      </c>
      <c r="D1994" s="5">
        <v>33989</v>
      </c>
      <c r="E1994">
        <v>1047</v>
      </c>
      <c r="F1994" s="5">
        <v>44653</v>
      </c>
      <c r="G1994" s="2">
        <v>70</v>
      </c>
      <c r="H1994" s="2" t="str">
        <f t="shared" si="198"/>
        <v>Demish GAYE200m</v>
      </c>
      <c r="I1994" s="2">
        <f t="shared" si="199"/>
        <v>1047</v>
      </c>
      <c r="J1994" s="136" cm="1">
        <f t="array" ref="J1994">MAX(IF($H$3:$H$4000=$H1994,$I$3:$I$4000))</f>
        <v>1047</v>
      </c>
      <c r="K1994" s="2" t="str">
        <v>KEN</v>
      </c>
      <c r="L1994" t="str">
        <v>Daniel MUNGUTI</v>
      </c>
      <c r="M1994" s="94" t="str">
        <v>1500m</v>
      </c>
      <c r="N1994" s="94">
        <v>0</v>
      </c>
      <c r="O1994" s="94" t="str">
        <f t="shared" si="200"/>
        <v>Daniel MUNGUTI1500m</v>
      </c>
      <c r="P1994" s="2">
        <f t="shared" si="201"/>
        <v>1126</v>
      </c>
      <c r="Q1994" s="79">
        <f t="shared" si="202"/>
        <v>51</v>
      </c>
      <c r="R1994" s="79" t="str">
        <f t="shared" si="203"/>
        <v/>
      </c>
    </row>
    <row r="1995" spans="1:18" x14ac:dyDescent="0.2">
      <c r="A1995" t="s">
        <v>1115</v>
      </c>
      <c r="B1995" t="s">
        <v>5082</v>
      </c>
      <c r="C1995" s="5" t="s">
        <v>25</v>
      </c>
      <c r="D1995" s="5">
        <v>36845</v>
      </c>
      <c r="E1995">
        <v>1040</v>
      </c>
      <c r="F1995" s="5">
        <v>44653</v>
      </c>
      <c r="G1995" s="2">
        <v>86</v>
      </c>
      <c r="H1995" s="2" t="str">
        <f t="shared" si="198"/>
        <v>Jaheim HOLLOWAY200m</v>
      </c>
      <c r="I1995" s="2">
        <f t="shared" si="199"/>
        <v>1040</v>
      </c>
      <c r="J1995" s="136" cm="1">
        <f t="array" ref="J1995">MAX(IF($H$3:$H$4000=$H1995,$I$3:$I$4000))</f>
        <v>1040</v>
      </c>
      <c r="K1995" s="2" t="str">
        <v>KEN</v>
      </c>
      <c r="L1995" t="str">
        <v>Moses Kipkemboi KIBET</v>
      </c>
      <c r="M1995" s="94" t="str">
        <v>1500m</v>
      </c>
      <c r="N1995" s="94">
        <v>34658</v>
      </c>
      <c r="O1995" s="94" t="str">
        <f t="shared" si="200"/>
        <v>Moses Kipkemboi KIBET1500m</v>
      </c>
      <c r="P1995" s="2">
        <f t="shared" si="201"/>
        <v>1082</v>
      </c>
      <c r="Q1995" s="79">
        <f t="shared" si="202"/>
        <v>107</v>
      </c>
      <c r="R1995" s="79" t="str">
        <f t="shared" si="203"/>
        <v/>
      </c>
    </row>
    <row r="1996" spans="1:18" x14ac:dyDescent="0.2">
      <c r="A1996" t="s">
        <v>1115</v>
      </c>
      <c r="B1996" t="s">
        <v>3383</v>
      </c>
      <c r="C1996" s="5" t="s">
        <v>26</v>
      </c>
      <c r="D1996" s="5">
        <v>35626</v>
      </c>
      <c r="E1996">
        <v>1138</v>
      </c>
      <c r="F1996" s="5">
        <v>44653</v>
      </c>
      <c r="G1996" s="2">
        <v>5</v>
      </c>
      <c r="H1996" s="2" t="str">
        <f t="shared" si="198"/>
        <v>Sean BAILEY400m</v>
      </c>
      <c r="I1996" s="2">
        <f t="shared" si="199"/>
        <v>1138</v>
      </c>
      <c r="J1996" s="136" cm="1">
        <f t="array" ref="J1996">MAX(IF($H$3:$H$4000=$H1996,$I$3:$I$4000))</f>
        <v>1177</v>
      </c>
      <c r="K1996" s="2" t="str">
        <v>KEN</v>
      </c>
      <c r="L1996" t="str">
        <v>Emedy KIPLIMO</v>
      </c>
      <c r="M1996" s="94" t="str">
        <v>1500m</v>
      </c>
      <c r="N1996" s="94">
        <v>0</v>
      </c>
      <c r="O1996" s="94" t="str">
        <f t="shared" si="200"/>
        <v>Emedy KIPLIMO1500m</v>
      </c>
      <c r="P1996" s="2">
        <f t="shared" si="201"/>
        <v>1080</v>
      </c>
      <c r="Q1996" s="79">
        <f t="shared" si="202"/>
        <v>108</v>
      </c>
      <c r="R1996" s="79" t="str">
        <f t="shared" si="203"/>
        <v/>
      </c>
    </row>
    <row r="1997" spans="1:18" x14ac:dyDescent="0.2">
      <c r="A1997" t="s">
        <v>1115</v>
      </c>
      <c r="B1997" t="s">
        <v>3348</v>
      </c>
      <c r="C1997" s="5" t="s">
        <v>26</v>
      </c>
      <c r="D1997" s="5">
        <v>34952</v>
      </c>
      <c r="E1997">
        <v>1127</v>
      </c>
      <c r="F1997" s="5">
        <v>44653</v>
      </c>
      <c r="G1997" s="2">
        <v>9</v>
      </c>
      <c r="H1997" s="2" t="str">
        <f t="shared" si="198"/>
        <v>Karayme BARTLEY400m</v>
      </c>
      <c r="I1997" s="2">
        <f t="shared" si="199"/>
        <v>1127</v>
      </c>
      <c r="J1997" s="136" cm="1">
        <f t="array" ref="J1997">MAX(IF($H$3:$H$4000=$H1997,$I$3:$I$4000))</f>
        <v>1168</v>
      </c>
      <c r="K1997" s="2" t="str">
        <v>KEN</v>
      </c>
      <c r="L1997" t="str">
        <v>Emmanuel WANYONYI</v>
      </c>
      <c r="M1997" s="94" t="str">
        <v>1500m</v>
      </c>
      <c r="N1997" s="94">
        <v>38200</v>
      </c>
      <c r="O1997" s="94" t="str">
        <f t="shared" si="200"/>
        <v>Emmanuel WANYONYI1500m</v>
      </c>
      <c r="P1997" s="2">
        <f t="shared" si="201"/>
        <v>1064</v>
      </c>
      <c r="Q1997" s="79">
        <f t="shared" si="202"/>
        <v>117</v>
      </c>
      <c r="R1997" s="79" t="str">
        <f t="shared" si="203"/>
        <v/>
      </c>
    </row>
    <row r="1998" spans="1:18" x14ac:dyDescent="0.2">
      <c r="A1998" t="s">
        <v>1115</v>
      </c>
      <c r="B1998" t="s">
        <v>2792</v>
      </c>
      <c r="C1998" s="5" t="s">
        <v>26</v>
      </c>
      <c r="D1998" s="5">
        <v>37172</v>
      </c>
      <c r="E1998">
        <v>1041</v>
      </c>
      <c r="F1998" s="5">
        <v>44653</v>
      </c>
      <c r="G1998" s="2">
        <v>92</v>
      </c>
      <c r="H1998" s="2" t="str">
        <f t="shared" si="198"/>
        <v>Javier BROWN400m</v>
      </c>
      <c r="I1998" s="2">
        <f t="shared" si="199"/>
        <v>1041</v>
      </c>
      <c r="J1998" s="136" cm="1">
        <f t="array" ref="J1998">MAX(IF($H$3:$H$4000=$H1998,$I$3:$I$4000))</f>
        <v>1128</v>
      </c>
      <c r="K1998" s="2" t="str">
        <v>KEN</v>
      </c>
      <c r="L1998" t="str">
        <v>Wilberforce Chemiat KONES</v>
      </c>
      <c r="M1998" s="94" t="str">
        <v>1500m</v>
      </c>
      <c r="N1998" s="94">
        <v>34231</v>
      </c>
      <c r="O1998" s="94" t="str">
        <f t="shared" si="200"/>
        <v>Wilberforce Chemiat KONES1500m</v>
      </c>
      <c r="P1998" s="2">
        <f t="shared" si="201"/>
        <v>1054</v>
      </c>
      <c r="Q1998" s="79">
        <f t="shared" si="202"/>
        <v>131</v>
      </c>
      <c r="R1998" s="79" t="str">
        <f t="shared" si="203"/>
        <v/>
      </c>
    </row>
    <row r="1999" spans="1:18" x14ac:dyDescent="0.2">
      <c r="A1999" t="s">
        <v>1115</v>
      </c>
      <c r="B1999" t="s">
        <v>3480</v>
      </c>
      <c r="C1999" t="s">
        <v>27</v>
      </c>
      <c r="D1999" s="5">
        <v>34936</v>
      </c>
      <c r="E1999">
        <v>1114</v>
      </c>
      <c r="F1999" s="5">
        <v>44653</v>
      </c>
      <c r="G1999" s="2">
        <v>10</v>
      </c>
      <c r="H1999" s="2" t="str">
        <f t="shared" si="198"/>
        <v>Rajay HAMILTON800m</v>
      </c>
      <c r="I1999" s="2">
        <f t="shared" si="199"/>
        <v>1114</v>
      </c>
      <c r="J1999" s="136" cm="1">
        <f t="array" ref="J1999">MAX(IF($H$3:$H$4000=$H1999,$I$3:$I$4000))</f>
        <v>1114</v>
      </c>
      <c r="K1999" s="2" t="str">
        <v>KEN</v>
      </c>
      <c r="L1999" t="str">
        <v>Samuel Naibei KIPLIMO</v>
      </c>
      <c r="M1999" s="94" t="str">
        <v>1500m</v>
      </c>
      <c r="N1999" s="94">
        <v>34137</v>
      </c>
      <c r="O1999" s="94" t="str">
        <f t="shared" si="200"/>
        <v>Samuel Naibei KIPLIMO1500m</v>
      </c>
      <c r="P1999" s="2">
        <f t="shared" si="201"/>
        <v>1048</v>
      </c>
      <c r="Q1999" s="79">
        <f t="shared" si="202"/>
        <v>139</v>
      </c>
      <c r="R1999" s="79" t="str">
        <f t="shared" si="203"/>
        <v/>
      </c>
    </row>
    <row r="2000" spans="1:18" x14ac:dyDescent="0.2">
      <c r="A2000" t="s">
        <v>1115</v>
      </c>
      <c r="B2000" t="s">
        <v>5106</v>
      </c>
      <c r="C2000" s="5" t="s">
        <v>27</v>
      </c>
      <c r="D2000" s="5">
        <v>36571</v>
      </c>
      <c r="E2000">
        <v>1067</v>
      </c>
      <c r="F2000" s="5">
        <v>44653</v>
      </c>
      <c r="G2000" s="2">
        <v>52</v>
      </c>
      <c r="H2000" s="2" t="str">
        <f t="shared" si="198"/>
        <v>Dejaun BLACKMAN800m</v>
      </c>
      <c r="I2000" s="2">
        <f t="shared" si="199"/>
        <v>1067</v>
      </c>
      <c r="J2000" s="136" cm="1">
        <f t="array" ref="J2000">MAX(IF($H$3:$H$4000=$H2000,$I$3:$I$4000))</f>
        <v>1067</v>
      </c>
      <c r="K2000" s="2" t="str">
        <v>KEN</v>
      </c>
      <c r="L2000" t="str">
        <v>Tony KEMBOI</v>
      </c>
      <c r="M2000" s="94" t="str">
        <v>1500m</v>
      </c>
      <c r="N2000" s="94">
        <v>35575</v>
      </c>
      <c r="O2000" s="94" t="str">
        <f t="shared" si="200"/>
        <v>Tony KEMBOI1500m</v>
      </c>
      <c r="P2000" s="2">
        <f t="shared" si="201"/>
        <v>1132</v>
      </c>
      <c r="Q2000" s="79">
        <f t="shared" si="202"/>
        <v>46</v>
      </c>
      <c r="R2000" s="79" t="str">
        <f t="shared" si="203"/>
        <v/>
      </c>
    </row>
    <row r="2001" spans="1:18" x14ac:dyDescent="0.2">
      <c r="A2001" t="s">
        <v>1115</v>
      </c>
      <c r="B2001" t="s">
        <v>4915</v>
      </c>
      <c r="C2001" s="5" t="s">
        <v>27</v>
      </c>
      <c r="D2001" s="5">
        <v>36788</v>
      </c>
      <c r="E2001">
        <v>1060</v>
      </c>
      <c r="F2001" s="5">
        <v>44653</v>
      </c>
      <c r="G2001" s="2">
        <v>55</v>
      </c>
      <c r="H2001" s="2" t="str">
        <f t="shared" si="198"/>
        <v>Tarees RHODEN800m</v>
      </c>
      <c r="I2001" s="2">
        <f t="shared" si="199"/>
        <v>1060</v>
      </c>
      <c r="J2001" s="136" cm="1">
        <f t="array" ref="J2001">MAX(IF($H$3:$H$4000=$H2001,$I$3:$I$4000))</f>
        <v>1060</v>
      </c>
      <c r="K2001" s="2" t="str">
        <v>KEN</v>
      </c>
      <c r="L2001" t="str">
        <v>Jacob KOSGEI</v>
      </c>
      <c r="M2001" s="94" t="str">
        <v>1500m</v>
      </c>
      <c r="N2001" s="94">
        <v>34758</v>
      </c>
      <c r="O2001" s="94" t="str">
        <f t="shared" si="200"/>
        <v>Jacob KOSGEI1500m</v>
      </c>
      <c r="P2001" s="2">
        <f t="shared" si="201"/>
        <v>1035</v>
      </c>
      <c r="Q2001" s="79">
        <f t="shared" si="202"/>
        <v>156</v>
      </c>
      <c r="R2001" s="79" t="str">
        <f t="shared" si="203"/>
        <v/>
      </c>
    </row>
    <row r="2002" spans="1:18" x14ac:dyDescent="0.2">
      <c r="A2002" t="s">
        <v>1115</v>
      </c>
      <c r="B2002" t="s">
        <v>3741</v>
      </c>
      <c r="C2002" s="5" t="s">
        <v>31</v>
      </c>
      <c r="D2002" s="5">
        <v>36445</v>
      </c>
      <c r="E2002">
        <v>1141</v>
      </c>
      <c r="F2002" s="5">
        <v>44653</v>
      </c>
      <c r="G2002" s="2">
        <v>3</v>
      </c>
      <c r="H2002" s="2" t="str">
        <f t="shared" si="198"/>
        <v>Orlando BENNETT110mh</v>
      </c>
      <c r="I2002" s="2">
        <f t="shared" si="199"/>
        <v>1141</v>
      </c>
      <c r="J2002" s="136" cm="1">
        <f t="array" ref="J2002">MAX(IF($H$3:$H$4000=$H2002,$I$3:$I$4000))</f>
        <v>1200</v>
      </c>
      <c r="K2002" s="2" t="str">
        <v>KEN</v>
      </c>
      <c r="L2002" t="str">
        <v>Brimin Kiprono KIPROTICH</v>
      </c>
      <c r="M2002" s="94" t="str">
        <v>1500m</v>
      </c>
      <c r="N2002" s="94">
        <v>36392</v>
      </c>
      <c r="O2002" s="94" t="str">
        <f t="shared" si="200"/>
        <v>Brimin Kiprono KIPROTICH1500m</v>
      </c>
      <c r="P2002" s="2">
        <f t="shared" si="201"/>
        <v>1151</v>
      </c>
      <c r="Q2002" s="79">
        <f t="shared" si="202"/>
        <v>33</v>
      </c>
      <c r="R2002" s="79" t="str">
        <f t="shared" si="203"/>
        <v/>
      </c>
    </row>
    <row r="2003" spans="1:18" x14ac:dyDescent="0.2">
      <c r="A2003" t="s">
        <v>1115</v>
      </c>
      <c r="B2003" t="s">
        <v>3761</v>
      </c>
      <c r="C2003" s="5" t="s">
        <v>31</v>
      </c>
      <c r="D2003" s="5">
        <v>35722</v>
      </c>
      <c r="E2003">
        <v>1085</v>
      </c>
      <c r="F2003" s="5">
        <v>44653</v>
      </c>
      <c r="G2003" s="2">
        <v>17</v>
      </c>
      <c r="H2003" s="2" t="str">
        <f t="shared" si="198"/>
        <v>Lafranz CAMPBELL110mh</v>
      </c>
      <c r="I2003" s="2">
        <f t="shared" si="199"/>
        <v>1085</v>
      </c>
      <c r="J2003" s="136" cm="1">
        <f t="array" ref="J2003">MAX(IF($H$3:$H$4000=$H2003,$I$3:$I$4000))</f>
        <v>1123</v>
      </c>
      <c r="K2003" s="2" t="str">
        <v>KEN</v>
      </c>
      <c r="L2003" t="str">
        <v>Vincent KOECH</v>
      </c>
      <c r="M2003" s="94" t="str">
        <v>1500m</v>
      </c>
      <c r="N2003" s="94">
        <v>0</v>
      </c>
      <c r="O2003" s="94" t="str">
        <f t="shared" si="200"/>
        <v>Vincent KOECH1500m</v>
      </c>
      <c r="P2003" s="2">
        <f t="shared" si="201"/>
        <v>1017</v>
      </c>
      <c r="Q2003" s="79">
        <f t="shared" si="202"/>
        <v>168</v>
      </c>
      <c r="R2003" s="79" t="str">
        <f t="shared" si="203"/>
        <v/>
      </c>
    </row>
    <row r="2004" spans="1:18" x14ac:dyDescent="0.2">
      <c r="A2004" t="s">
        <v>1115</v>
      </c>
      <c r="B2004" t="s">
        <v>3758</v>
      </c>
      <c r="C2004" s="5" t="s">
        <v>31</v>
      </c>
      <c r="D2004" s="5">
        <v>35337</v>
      </c>
      <c r="E2004">
        <v>1073</v>
      </c>
      <c r="F2004" s="5">
        <v>44653</v>
      </c>
      <c r="G2004" s="2">
        <v>20</v>
      </c>
      <c r="H2004" s="2" t="str">
        <f t="shared" si="198"/>
        <v>Michael O'HARA110mh</v>
      </c>
      <c r="I2004" s="2">
        <f t="shared" si="199"/>
        <v>1073</v>
      </c>
      <c r="J2004" s="136" cm="1">
        <f t="array" ref="J2004">MAX(IF($H$3:$H$4000=$H2004,$I$3:$I$4000))</f>
        <v>1134</v>
      </c>
      <c r="K2004" s="2" t="str">
        <v>KEN</v>
      </c>
      <c r="L2004" t="str">
        <v>Amos SEREM</v>
      </c>
      <c r="M2004" s="94" t="str">
        <v>3000msc</v>
      </c>
      <c r="N2004" s="94">
        <v>37496</v>
      </c>
      <c r="O2004" s="94" t="str">
        <f t="shared" si="200"/>
        <v>Amos SEREM3000msc</v>
      </c>
      <c r="P2004" s="2">
        <f t="shared" si="201"/>
        <v>1165</v>
      </c>
      <c r="Q2004" s="79">
        <f t="shared" si="202"/>
        <v>10</v>
      </c>
      <c r="R2004" s="79" t="str">
        <f t="shared" si="203"/>
        <v/>
      </c>
    </row>
    <row r="2005" spans="1:18" x14ac:dyDescent="0.2">
      <c r="A2005" t="s">
        <v>1115</v>
      </c>
      <c r="B2005" t="s">
        <v>3788</v>
      </c>
      <c r="C2005" s="5" t="s">
        <v>31</v>
      </c>
      <c r="D2005" s="5">
        <v>35018</v>
      </c>
      <c r="E2005">
        <v>1071</v>
      </c>
      <c r="F2005" s="5">
        <v>44653</v>
      </c>
      <c r="G2005" s="2">
        <v>21</v>
      </c>
      <c r="H2005" s="2" t="str">
        <f t="shared" si="198"/>
        <v>Tyler MASON110mh</v>
      </c>
      <c r="I2005" s="2">
        <f t="shared" si="199"/>
        <v>1071</v>
      </c>
      <c r="J2005" s="136" cm="1">
        <f t="array" ref="J2005">MAX(IF($H$3:$H$4000=$H2005,$I$3:$I$4000))</f>
        <v>1071</v>
      </c>
      <c r="K2005" s="2" t="str">
        <v>KEN</v>
      </c>
      <c r="L2005" t="str">
        <v>James MWANZIA</v>
      </c>
      <c r="M2005" s="94" t="str">
        <v>3000msc</v>
      </c>
      <c r="N2005" s="94">
        <v>37610</v>
      </c>
      <c r="O2005" s="94" t="str">
        <f t="shared" si="200"/>
        <v>James MWANZIA3000msc</v>
      </c>
      <c r="P2005" s="2">
        <f t="shared" si="201"/>
        <v>1134</v>
      </c>
      <c r="Q2005" s="79">
        <f t="shared" si="202"/>
        <v>23</v>
      </c>
      <c r="R2005" s="79" t="str">
        <f t="shared" si="203"/>
        <v/>
      </c>
    </row>
    <row r="2006" spans="1:18" x14ac:dyDescent="0.2">
      <c r="A2006" t="s">
        <v>1115</v>
      </c>
      <c r="B2006" t="s">
        <v>3861</v>
      </c>
      <c r="C2006" s="5" t="s">
        <v>31</v>
      </c>
      <c r="D2006" s="5">
        <v>36003</v>
      </c>
      <c r="E2006">
        <v>992</v>
      </c>
      <c r="F2006" s="5">
        <v>44653</v>
      </c>
      <c r="G2006" s="2">
        <v>48</v>
      </c>
      <c r="H2006" s="2" t="str">
        <f t="shared" si="198"/>
        <v>Timor BARRETT110mh</v>
      </c>
      <c r="I2006" s="2">
        <f t="shared" si="199"/>
        <v>992</v>
      </c>
      <c r="J2006" s="136" cm="1">
        <f t="array" ref="J2006">MAX(IF($H$3:$H$4000=$H2006,$I$3:$I$4000))</f>
        <v>992</v>
      </c>
      <c r="K2006" s="2" t="str">
        <v>KEN</v>
      </c>
      <c r="L2006" t="str">
        <v>Benjamin KIGEN</v>
      </c>
      <c r="M2006" s="94" t="str">
        <v>3000msc</v>
      </c>
      <c r="N2006" s="94">
        <v>34155</v>
      </c>
      <c r="O2006" s="94" t="str">
        <f t="shared" si="200"/>
        <v>Benjamin KIGEN3000msc</v>
      </c>
      <c r="P2006" s="2">
        <f t="shared" si="201"/>
        <v>1225</v>
      </c>
      <c r="Q2006" s="79">
        <f t="shared" si="202"/>
        <v>1</v>
      </c>
      <c r="R2006" s="79" t="str">
        <f t="shared" si="203"/>
        <v/>
      </c>
    </row>
    <row r="2007" spans="1:18" x14ac:dyDescent="0.2">
      <c r="A2007" t="s">
        <v>1115</v>
      </c>
      <c r="B2007" t="s">
        <v>3760</v>
      </c>
      <c r="C2007" s="5" t="s">
        <v>31</v>
      </c>
      <c r="D2007" s="5">
        <v>35540</v>
      </c>
      <c r="E2007">
        <v>972</v>
      </c>
      <c r="F2007" s="5">
        <v>44653</v>
      </c>
      <c r="G2007" s="2">
        <v>59</v>
      </c>
      <c r="H2007" s="2" t="str">
        <f t="shared" si="198"/>
        <v>Odario PHILLIPS110mh</v>
      </c>
      <c r="I2007" s="2">
        <f t="shared" si="199"/>
        <v>972</v>
      </c>
      <c r="J2007" s="136" cm="1">
        <f t="array" ref="J2007">MAX(IF($H$3:$H$4000=$H2007,$I$3:$I$4000))</f>
        <v>1128</v>
      </c>
      <c r="K2007" s="2" t="str">
        <v>KEN</v>
      </c>
      <c r="L2007" t="str">
        <v>Vincent KIPYEGON</v>
      </c>
      <c r="M2007" s="94" t="str">
        <v>3000msc</v>
      </c>
      <c r="N2007" s="94">
        <v>36160</v>
      </c>
      <c r="O2007" s="94" t="str">
        <f t="shared" si="200"/>
        <v>Vincent KIPYEGON3000msc</v>
      </c>
      <c r="P2007" s="2">
        <f t="shared" si="201"/>
        <v>1110</v>
      </c>
      <c r="Q2007" s="79">
        <f t="shared" si="202"/>
        <v>34</v>
      </c>
      <c r="R2007" s="79" t="str">
        <f t="shared" si="203"/>
        <v/>
      </c>
    </row>
    <row r="2008" spans="1:18" x14ac:dyDescent="0.2">
      <c r="A2008" t="s">
        <v>1115</v>
      </c>
      <c r="B2008" t="s">
        <v>4936</v>
      </c>
      <c r="C2008" t="s">
        <v>31</v>
      </c>
      <c r="D2008" s="5">
        <v>37580</v>
      </c>
      <c r="E2008">
        <v>955</v>
      </c>
      <c r="F2008" s="5">
        <v>44653</v>
      </c>
      <c r="G2008" s="2">
        <v>71</v>
      </c>
      <c r="H2008" s="2" t="str">
        <f t="shared" si="198"/>
        <v>Jerome CAMPBELL110mh</v>
      </c>
      <c r="I2008" s="2">
        <f t="shared" si="199"/>
        <v>955</v>
      </c>
      <c r="J2008" s="136" cm="1">
        <f t="array" ref="J2008">MAX(IF($H$3:$H$4000=$H2008,$I$3:$I$4000))</f>
        <v>955</v>
      </c>
      <c r="K2008" s="2" t="str">
        <v>KEN</v>
      </c>
      <c r="L2008" t="str">
        <v>Wilberforce Chemiat KONES</v>
      </c>
      <c r="M2008" s="94" t="str">
        <v>3000msc</v>
      </c>
      <c r="N2008" s="94">
        <v>34231</v>
      </c>
      <c r="O2008" s="94" t="str">
        <f t="shared" si="200"/>
        <v>Wilberforce Chemiat KONES3000msc</v>
      </c>
      <c r="P2008" s="2">
        <f t="shared" si="201"/>
        <v>1160</v>
      </c>
      <c r="Q2008" s="79">
        <f t="shared" si="202"/>
        <v>13</v>
      </c>
      <c r="R2008" s="79" t="str">
        <f t="shared" si="203"/>
        <v/>
      </c>
    </row>
    <row r="2009" spans="1:18" x14ac:dyDescent="0.2">
      <c r="A2009" t="s">
        <v>1115</v>
      </c>
      <c r="B2009" t="s">
        <v>5202</v>
      </c>
      <c r="C2009" s="6" t="s">
        <v>31</v>
      </c>
      <c r="D2009" s="5">
        <v>37421</v>
      </c>
      <c r="E2009">
        <v>933</v>
      </c>
      <c r="F2009" s="5">
        <v>44653</v>
      </c>
      <c r="G2009" s="2">
        <v>80</v>
      </c>
      <c r="H2009" s="2" t="str">
        <f t="shared" si="198"/>
        <v>Radjae REID110mh</v>
      </c>
      <c r="I2009" s="2">
        <f t="shared" si="199"/>
        <v>933</v>
      </c>
      <c r="J2009" s="136" cm="1">
        <f t="array" ref="J2009">MAX(IF($H$3:$H$4000=$H2009,$I$3:$I$4000))</f>
        <v>933</v>
      </c>
      <c r="K2009" s="2" t="str">
        <v>KEN</v>
      </c>
      <c r="L2009" t="str">
        <v>Richard ETIR</v>
      </c>
      <c r="M2009" s="94" t="str">
        <v>3000msc</v>
      </c>
      <c r="N2009" s="94">
        <v>0</v>
      </c>
      <c r="O2009" s="94" t="str">
        <f t="shared" si="200"/>
        <v>Richard ETIR3000msc</v>
      </c>
      <c r="P2009" s="2">
        <f t="shared" si="201"/>
        <v>1049</v>
      </c>
      <c r="Q2009" s="79">
        <f t="shared" si="202"/>
        <v>65</v>
      </c>
      <c r="R2009" s="79" t="str">
        <f t="shared" si="203"/>
        <v/>
      </c>
    </row>
    <row r="2010" spans="1:18" x14ac:dyDescent="0.2">
      <c r="A2010" t="s">
        <v>1115</v>
      </c>
      <c r="B2010" t="s">
        <v>3881</v>
      </c>
      <c r="C2010" s="5" t="s">
        <v>33</v>
      </c>
      <c r="D2010" s="5">
        <v>44581</v>
      </c>
      <c r="E2010">
        <v>992</v>
      </c>
      <c r="F2010" s="5">
        <v>44653</v>
      </c>
      <c r="G2010" s="2">
        <v>61</v>
      </c>
      <c r="H2010" s="2" t="str">
        <f t="shared" si="198"/>
        <v>Kewani CAMPBELL400mh</v>
      </c>
      <c r="I2010" s="2">
        <f t="shared" si="199"/>
        <v>992</v>
      </c>
      <c r="J2010" s="136" cm="1">
        <f t="array" ref="J2010">MAX(IF($H$3:$H$4000=$H2010,$I$3:$I$4000))</f>
        <v>1046</v>
      </c>
      <c r="K2010" s="2" t="str">
        <v>KEN</v>
      </c>
      <c r="L2010" t="str">
        <v>Harun KIBET</v>
      </c>
      <c r="M2010" s="94" t="str">
        <v>3000msc</v>
      </c>
      <c r="N2010" s="94">
        <v>0</v>
      </c>
      <c r="O2010" s="94" t="str">
        <f t="shared" si="200"/>
        <v>Harun KIBET3000msc</v>
      </c>
      <c r="P2010" s="2">
        <f t="shared" si="201"/>
        <v>1034</v>
      </c>
      <c r="Q2010" s="79">
        <f t="shared" si="202"/>
        <v>83</v>
      </c>
      <c r="R2010" s="79" t="str">
        <f t="shared" si="203"/>
        <v/>
      </c>
    </row>
    <row r="2011" spans="1:18" x14ac:dyDescent="0.2">
      <c r="A2011" t="s">
        <v>1115</v>
      </c>
      <c r="B2011" t="s">
        <v>5214</v>
      </c>
      <c r="C2011" s="5" t="s">
        <v>33</v>
      </c>
      <c r="D2011" s="5"/>
      <c r="E2011">
        <v>978</v>
      </c>
      <c r="F2011" s="5">
        <v>44653</v>
      </c>
      <c r="G2011" s="2">
        <v>73</v>
      </c>
      <c r="H2011" s="2" t="str">
        <f t="shared" si="198"/>
        <v>Damain DIXON400mh</v>
      </c>
      <c r="I2011" s="2">
        <f t="shared" si="199"/>
        <v>978</v>
      </c>
      <c r="J2011" s="136" cm="1">
        <f t="array" ref="J2011">MAX(IF($H$3:$H$4000=$H2011,$I$3:$I$4000))</f>
        <v>978</v>
      </c>
      <c r="K2011" s="2" t="str">
        <v>KEN</v>
      </c>
      <c r="L2011" t="str">
        <v>Lawrence Kemboi KIPSANG</v>
      </c>
      <c r="M2011" s="94" t="str">
        <v>3000msc</v>
      </c>
      <c r="N2011" s="94">
        <v>34135</v>
      </c>
      <c r="O2011" s="94" t="str">
        <f t="shared" si="200"/>
        <v>Lawrence Kemboi KIPSANG3000msc</v>
      </c>
      <c r="P2011" s="2">
        <f t="shared" si="201"/>
        <v>1038</v>
      </c>
      <c r="Q2011" s="79">
        <f t="shared" si="202"/>
        <v>74</v>
      </c>
      <c r="R2011" s="79" t="str">
        <f t="shared" si="203"/>
        <v/>
      </c>
    </row>
    <row r="2012" spans="1:18" x14ac:dyDescent="0.2">
      <c r="A2012" t="s">
        <v>1115</v>
      </c>
      <c r="B2012" t="s">
        <v>3298</v>
      </c>
      <c r="C2012" s="5" t="s">
        <v>37</v>
      </c>
      <c r="D2012" s="5">
        <v>35279</v>
      </c>
      <c r="E2012">
        <v>1103</v>
      </c>
      <c r="F2012" s="5">
        <v>44653</v>
      </c>
      <c r="G2012" s="2">
        <v>9</v>
      </c>
      <c r="H2012" s="2" t="str">
        <f t="shared" si="198"/>
        <v>Tajay GAYLElong-jump</v>
      </c>
      <c r="I2012" s="2">
        <f t="shared" si="199"/>
        <v>1103</v>
      </c>
      <c r="J2012" s="136" cm="1">
        <f t="array" ref="J2012">MAX(IF($H$3:$H$4000=$H2012,$I$3:$I$4000))</f>
        <v>1201</v>
      </c>
      <c r="K2012" s="2" t="str">
        <v>KEN</v>
      </c>
      <c r="L2012" t="str">
        <v>Samuel KIBATHI</v>
      </c>
      <c r="M2012" s="94" t="str">
        <v>3000msc</v>
      </c>
      <c r="N2012" s="94">
        <v>38205</v>
      </c>
      <c r="O2012" s="94" t="str">
        <f t="shared" si="200"/>
        <v>Samuel KIBATHI3000msc</v>
      </c>
      <c r="P2012" s="2">
        <f t="shared" si="201"/>
        <v>1006</v>
      </c>
      <c r="Q2012" s="79">
        <f t="shared" si="202"/>
        <v>113</v>
      </c>
      <c r="R2012" s="79" t="str">
        <f t="shared" si="203"/>
        <v/>
      </c>
    </row>
    <row r="2013" spans="1:18" x14ac:dyDescent="0.2">
      <c r="A2013" t="s">
        <v>1115</v>
      </c>
      <c r="B2013" t="s">
        <v>5228</v>
      </c>
      <c r="C2013" t="s">
        <v>37</v>
      </c>
      <c r="D2013" s="5">
        <v>35450</v>
      </c>
      <c r="E2013">
        <v>1099</v>
      </c>
      <c r="F2013" s="5">
        <v>44653</v>
      </c>
      <c r="G2013" s="2">
        <v>12</v>
      </c>
      <c r="H2013" s="2" t="str">
        <f t="shared" si="198"/>
        <v>Shawn-D THOMPSONlong-jump</v>
      </c>
      <c r="I2013" s="2">
        <f t="shared" si="199"/>
        <v>1099</v>
      </c>
      <c r="J2013" s="136" cm="1">
        <f t="array" ref="J2013">MAX(IF($H$3:$H$4000=$H2013,$I$3:$I$4000))</f>
        <v>1099</v>
      </c>
      <c r="K2013" s="2" t="str">
        <v>KEN</v>
      </c>
      <c r="L2013" t="str">
        <v>Geoffrey Kipkemoi KIRWA</v>
      </c>
      <c r="M2013" s="94" t="str">
        <v>3000msc</v>
      </c>
      <c r="N2013" s="94">
        <v>37075</v>
      </c>
      <c r="O2013" s="94" t="str">
        <f t="shared" si="200"/>
        <v>Geoffrey Kipkemoi KIRWA3000msc</v>
      </c>
      <c r="P2013" s="2">
        <f t="shared" si="201"/>
        <v>1074</v>
      </c>
      <c r="Q2013" s="79">
        <f t="shared" si="202"/>
        <v>56</v>
      </c>
      <c r="R2013" s="79" t="str">
        <f t="shared" si="203"/>
        <v/>
      </c>
    </row>
    <row r="2014" spans="1:18" x14ac:dyDescent="0.2">
      <c r="A2014" t="s">
        <v>1115</v>
      </c>
      <c r="B2014" t="s">
        <v>3895</v>
      </c>
      <c r="C2014" s="5" t="s">
        <v>37</v>
      </c>
      <c r="D2014" s="5">
        <v>36440</v>
      </c>
      <c r="E2014">
        <v>1099</v>
      </c>
      <c r="F2014" s="5">
        <v>44653</v>
      </c>
      <c r="G2014" s="2">
        <v>12</v>
      </c>
      <c r="H2014" s="2" t="str">
        <f t="shared" si="198"/>
        <v>Shakwon COKElong-jump</v>
      </c>
      <c r="I2014" s="2">
        <f t="shared" si="199"/>
        <v>1099</v>
      </c>
      <c r="J2014" s="136" cm="1">
        <f t="array" ref="J2014">MAX(IF($H$3:$H$4000=$H2014,$I$3:$I$4000))</f>
        <v>1173</v>
      </c>
      <c r="K2014" s="2" t="str">
        <v>KEN</v>
      </c>
      <c r="L2014" t="str">
        <v>Emmanuel WAFULA</v>
      </c>
      <c r="M2014" s="94" t="str">
        <v>3000msc</v>
      </c>
      <c r="N2014" s="94">
        <v>0</v>
      </c>
      <c r="O2014" s="94" t="str">
        <f t="shared" si="200"/>
        <v>Emmanuel WAFULA3000msc</v>
      </c>
      <c r="P2014" s="2">
        <f t="shared" si="201"/>
        <v>994</v>
      </c>
      <c r="Q2014" s="79">
        <f t="shared" si="202"/>
        <v>116</v>
      </c>
      <c r="R2014" s="79" t="str">
        <f t="shared" si="203"/>
        <v/>
      </c>
    </row>
    <row r="2015" spans="1:18" x14ac:dyDescent="0.2">
      <c r="A2015" t="s">
        <v>1115</v>
      </c>
      <c r="B2015" t="s">
        <v>3909</v>
      </c>
      <c r="C2015" s="5" t="s">
        <v>37</v>
      </c>
      <c r="D2015" s="5">
        <v>35063</v>
      </c>
      <c r="E2015">
        <v>1062</v>
      </c>
      <c r="F2015" s="5">
        <v>44653</v>
      </c>
      <c r="G2015" s="2">
        <v>27</v>
      </c>
      <c r="H2015" s="2" t="str">
        <f t="shared" si="198"/>
        <v>Jullane WALKERlong-jump</v>
      </c>
      <c r="I2015" s="2">
        <f t="shared" si="199"/>
        <v>1062</v>
      </c>
      <c r="J2015" s="136" cm="1">
        <f t="array" ref="J2015">MAX(IF($H$3:$H$4000=$H2015,$I$3:$I$4000))</f>
        <v>1129</v>
      </c>
      <c r="K2015" s="2" t="str">
        <v>KEN</v>
      </c>
      <c r="L2015" t="str">
        <v>Eliezar KIBET</v>
      </c>
      <c r="M2015" s="94" t="str">
        <v>3000msc</v>
      </c>
      <c r="N2015" s="94">
        <v>0</v>
      </c>
      <c r="O2015" s="94" t="str">
        <f t="shared" si="200"/>
        <v>Eliezar KIBET3000msc</v>
      </c>
      <c r="P2015" s="2">
        <f t="shared" si="201"/>
        <v>962</v>
      </c>
      <c r="Q2015" s="79">
        <f t="shared" si="202"/>
        <v>128</v>
      </c>
      <c r="R2015" s="79" t="str">
        <f t="shared" si="203"/>
        <v/>
      </c>
    </row>
    <row r="2016" spans="1:18" x14ac:dyDescent="0.2">
      <c r="A2016" t="s">
        <v>1115</v>
      </c>
      <c r="B2016" t="s">
        <v>3014</v>
      </c>
      <c r="C2016" s="5" t="s">
        <v>38</v>
      </c>
      <c r="D2016" s="5">
        <v>1998</v>
      </c>
      <c r="E2016">
        <v>1035</v>
      </c>
      <c r="F2016" s="5">
        <v>44653</v>
      </c>
      <c r="G2016" s="2">
        <v>20</v>
      </c>
      <c r="H2016" s="2" t="str">
        <f t="shared" ref="H2016:H2079" si="204">B2016&amp;C2016</f>
        <v>Tevin DUNNtriple-jump</v>
      </c>
      <c r="I2016" s="2">
        <f t="shared" ref="I2016:I2079" si="205">E2016</f>
        <v>1035</v>
      </c>
      <c r="J2016" s="136" cm="1">
        <f t="array" ref="J2016">MAX(IF($H$3:$H$4000=$H2016,$I$3:$I$4000))</f>
        <v>1035</v>
      </c>
      <c r="K2016" s="2" t="str">
        <v>KEN</v>
      </c>
      <c r="L2016" t="str">
        <v>Cosmas KOECH</v>
      </c>
      <c r="M2016" s="94" t="str">
        <v>3000msc</v>
      </c>
      <c r="N2016" s="94">
        <v>0</v>
      </c>
      <c r="O2016" s="94" t="str">
        <f t="shared" si="200"/>
        <v>Cosmas KOECH3000msc</v>
      </c>
      <c r="P2016" s="2">
        <f t="shared" si="201"/>
        <v>958</v>
      </c>
      <c r="Q2016" s="79">
        <f t="shared" si="202"/>
        <v>129</v>
      </c>
      <c r="R2016" s="79" t="str">
        <f t="shared" si="203"/>
        <v/>
      </c>
    </row>
    <row r="2017" spans="1:18" x14ac:dyDescent="0.2">
      <c r="A2017" t="s">
        <v>1115</v>
      </c>
      <c r="B2017" t="s">
        <v>2997</v>
      </c>
      <c r="C2017" s="5" t="s">
        <v>38</v>
      </c>
      <c r="D2017" s="5">
        <v>34534</v>
      </c>
      <c r="E2017">
        <v>922</v>
      </c>
      <c r="F2017" s="5">
        <v>44653</v>
      </c>
      <c r="G2017" s="2">
        <v>70</v>
      </c>
      <c r="H2017" s="2" t="str">
        <f t="shared" si="204"/>
        <v>Aubrey ALLENtriple-jump</v>
      </c>
      <c r="I2017" s="2">
        <f t="shared" si="205"/>
        <v>922</v>
      </c>
      <c r="J2017" s="136" cm="1">
        <f t="array" ref="J2017">MAX(IF($H$3:$H$4000=$H2017,$I$3:$I$4000))</f>
        <v>1051</v>
      </c>
      <c r="K2017" s="2" t="str">
        <v>KEN</v>
      </c>
      <c r="L2017" t="str">
        <v>Enock KIPRORIR</v>
      </c>
      <c r="M2017" s="94" t="str">
        <v>3000msc</v>
      </c>
      <c r="N2017" s="94">
        <v>0</v>
      </c>
      <c r="O2017" s="94" t="str">
        <f t="shared" si="200"/>
        <v>Enock KIPRORIR3000msc</v>
      </c>
      <c r="P2017" s="2">
        <f t="shared" si="201"/>
        <v>930</v>
      </c>
      <c r="Q2017" s="79">
        <f t="shared" si="202"/>
        <v>145</v>
      </c>
      <c r="R2017" s="79" t="str">
        <f t="shared" si="203"/>
        <v/>
      </c>
    </row>
    <row r="2018" spans="1:18" x14ac:dyDescent="0.2">
      <c r="A2018" t="s">
        <v>1115</v>
      </c>
      <c r="B2018" t="s">
        <v>4075</v>
      </c>
      <c r="C2018" t="s">
        <v>40</v>
      </c>
      <c r="D2018" s="5">
        <v>36217</v>
      </c>
      <c r="E2018">
        <v>1072</v>
      </c>
      <c r="F2018" s="5">
        <v>44653</v>
      </c>
      <c r="G2018" s="2">
        <v>9</v>
      </c>
      <c r="H2018" s="2" t="str">
        <f t="shared" si="204"/>
        <v>Roje STONAdiscus-throw</v>
      </c>
      <c r="I2018" s="2">
        <f t="shared" si="205"/>
        <v>1072</v>
      </c>
      <c r="J2018" s="136" cm="1">
        <f t="array" ref="J2018">MAX(IF($H$3:$H$4000=$H2018,$I$3:$I$4000))</f>
        <v>1096</v>
      </c>
      <c r="K2018" s="2" t="str">
        <v>KEN</v>
      </c>
      <c r="L2018" t="str">
        <v>Barnabas KIPYEGO</v>
      </c>
      <c r="M2018" s="94" t="str">
        <v>3000msc</v>
      </c>
      <c r="N2018" s="94">
        <v>34862</v>
      </c>
      <c r="O2018" s="94" t="str">
        <f t="shared" si="200"/>
        <v>Barnabas KIPYEGO3000msc</v>
      </c>
      <c r="P2018" s="2">
        <f t="shared" si="201"/>
        <v>1145</v>
      </c>
      <c r="Q2018" s="79">
        <f t="shared" si="202"/>
        <v>19</v>
      </c>
      <c r="R2018" s="79" t="str">
        <f t="shared" si="203"/>
        <v/>
      </c>
    </row>
    <row r="2019" spans="1:18" x14ac:dyDescent="0.2">
      <c r="A2019" t="s">
        <v>1115</v>
      </c>
      <c r="B2019" t="s">
        <v>4102</v>
      </c>
      <c r="C2019" s="5" t="s">
        <v>40</v>
      </c>
      <c r="D2019" s="5">
        <v>37223</v>
      </c>
      <c r="E2019">
        <v>1005</v>
      </c>
      <c r="F2019" s="5">
        <v>44653</v>
      </c>
      <c r="G2019" s="2">
        <v>22</v>
      </c>
      <c r="H2019" s="2" t="str">
        <f t="shared" si="204"/>
        <v>Brandon LLOYDdiscus-throw</v>
      </c>
      <c r="I2019" s="2">
        <f t="shared" si="205"/>
        <v>1005</v>
      </c>
      <c r="J2019" s="136" cm="1">
        <f t="array" ref="J2019">MAX(IF($H$3:$H$4000=$H2019,$I$3:$I$4000))</f>
        <v>1005</v>
      </c>
      <c r="K2019" s="2" t="str">
        <v>KEN</v>
      </c>
      <c r="L2019" t="str">
        <v>Philip KORIR</v>
      </c>
      <c r="M2019" s="94" t="str">
        <v>3000msc</v>
      </c>
      <c r="N2019" s="94">
        <v>0</v>
      </c>
      <c r="O2019" s="94" t="str">
        <f t="shared" si="200"/>
        <v>Philip KORIR3000msc</v>
      </c>
      <c r="P2019" s="2">
        <f t="shared" si="201"/>
        <v>921</v>
      </c>
      <c r="Q2019" s="79">
        <f t="shared" si="202"/>
        <v>150</v>
      </c>
      <c r="R2019" s="79" t="str">
        <f t="shared" si="203"/>
        <v/>
      </c>
    </row>
    <row r="2020" spans="1:18" x14ac:dyDescent="0.2">
      <c r="A2020" t="s">
        <v>1115</v>
      </c>
      <c r="B2020" t="s">
        <v>4952</v>
      </c>
      <c r="C2020" s="5" t="s">
        <v>40</v>
      </c>
      <c r="D2020" s="5">
        <v>35806</v>
      </c>
      <c r="E2020">
        <v>1001</v>
      </c>
      <c r="F2020" s="5">
        <v>44653</v>
      </c>
      <c r="G2020" s="2">
        <v>23</v>
      </c>
      <c r="H2020" s="2" t="str">
        <f t="shared" si="204"/>
        <v>Kevin NEDRICKdiscus-throw</v>
      </c>
      <c r="I2020" s="2">
        <f t="shared" si="205"/>
        <v>1001</v>
      </c>
      <c r="J2020" s="136" cm="1">
        <f t="array" ref="J2020">MAX(IF($H$3:$H$4000=$H2020,$I$3:$I$4000))</f>
        <v>1001</v>
      </c>
      <c r="K2020" s="2" t="str">
        <v>KEN</v>
      </c>
      <c r="L2020" t="str">
        <v>Simon NGEERA</v>
      </c>
      <c r="M2020" s="94" t="str">
        <v>3000msc</v>
      </c>
      <c r="N2020" s="94">
        <v>0</v>
      </c>
      <c r="O2020" s="94" t="str">
        <f t="shared" si="200"/>
        <v>Simon NGEERA3000msc</v>
      </c>
      <c r="P2020" s="2">
        <f t="shared" si="201"/>
        <v>909</v>
      </c>
      <c r="Q2020" s="79">
        <f t="shared" si="202"/>
        <v>158</v>
      </c>
      <c r="R2020" s="79" t="str">
        <f t="shared" si="203"/>
        <v/>
      </c>
    </row>
    <row r="2021" spans="1:18" x14ac:dyDescent="0.2">
      <c r="A2021" t="s">
        <v>1115</v>
      </c>
      <c r="B2021" t="s">
        <v>4092</v>
      </c>
      <c r="C2021" s="5" t="s">
        <v>40</v>
      </c>
      <c r="D2021" s="5">
        <v>36590</v>
      </c>
      <c r="E2021">
        <v>947</v>
      </c>
      <c r="F2021" s="5">
        <v>44653</v>
      </c>
      <c r="G2021" s="2">
        <v>34</v>
      </c>
      <c r="H2021" s="2" t="str">
        <f t="shared" si="204"/>
        <v>Daniel COPEdiscus-throw</v>
      </c>
      <c r="I2021" s="2">
        <f t="shared" si="205"/>
        <v>947</v>
      </c>
      <c r="J2021" s="136" cm="1">
        <f t="array" ref="J2021">MAX(IF($H$3:$H$4000=$H2021,$I$3:$I$4000))</f>
        <v>997</v>
      </c>
      <c r="K2021" s="2" t="str">
        <v>KEN</v>
      </c>
      <c r="L2021" t="str">
        <v>Elias KIPRUTO</v>
      </c>
      <c r="M2021" s="94" t="str">
        <v>3000msc</v>
      </c>
      <c r="N2021" s="94">
        <v>0</v>
      </c>
      <c r="O2021" s="94" t="str">
        <f t="shared" si="200"/>
        <v>Elias KIPRUTO3000msc</v>
      </c>
      <c r="P2021" s="2">
        <f t="shared" si="201"/>
        <v>907</v>
      </c>
      <c r="Q2021" s="79">
        <f t="shared" si="202"/>
        <v>161</v>
      </c>
      <c r="R2021" s="79" t="str">
        <f t="shared" si="203"/>
        <v/>
      </c>
    </row>
    <row r="2022" spans="1:18" x14ac:dyDescent="0.2">
      <c r="A2022" t="s">
        <v>1115</v>
      </c>
      <c r="B2022" t="s">
        <v>5301</v>
      </c>
      <c r="C2022" s="5" t="s">
        <v>40</v>
      </c>
      <c r="D2022" s="5">
        <v>36447</v>
      </c>
      <c r="E2022">
        <v>856</v>
      </c>
      <c r="F2022" s="5">
        <v>44653</v>
      </c>
      <c r="G2022" s="2">
        <v>88</v>
      </c>
      <c r="H2022" s="2" t="str">
        <f t="shared" si="204"/>
        <v>Tahj MULLINGSdiscus-throw</v>
      </c>
      <c r="I2022" s="2">
        <f t="shared" si="205"/>
        <v>856</v>
      </c>
      <c r="J2022" s="136" cm="1">
        <f t="array" ref="J2022">MAX(IF($H$3:$H$4000=$H2022,$I$3:$I$4000))</f>
        <v>856</v>
      </c>
      <c r="K2022" s="2" t="str">
        <v>KEN</v>
      </c>
      <c r="L2022" t="str">
        <v>Timothy KIBET</v>
      </c>
      <c r="M2022" s="94" t="str">
        <v>3000msc</v>
      </c>
      <c r="N2022" s="94">
        <v>0</v>
      </c>
      <c r="O2022" s="94" t="str">
        <f t="shared" si="200"/>
        <v>Timothy KIBET3000msc</v>
      </c>
      <c r="P2022" s="2">
        <f t="shared" si="201"/>
        <v>906</v>
      </c>
      <c r="Q2022" s="79">
        <f t="shared" si="202"/>
        <v>162</v>
      </c>
      <c r="R2022" s="79" t="str">
        <f t="shared" si="203"/>
        <v/>
      </c>
    </row>
    <row r="2023" spans="1:18" x14ac:dyDescent="0.2">
      <c r="A2023" t="s">
        <v>1115</v>
      </c>
      <c r="B2023" t="s">
        <v>3132</v>
      </c>
      <c r="C2023" t="s">
        <v>39</v>
      </c>
      <c r="D2023" s="5">
        <v>36083</v>
      </c>
      <c r="E2023">
        <v>955</v>
      </c>
      <c r="F2023" s="5">
        <v>44653</v>
      </c>
      <c r="G2023" s="2">
        <v>33</v>
      </c>
      <c r="H2023" s="2" t="str">
        <f t="shared" si="204"/>
        <v>Moses PARKINSONshot-put</v>
      </c>
      <c r="I2023" s="2">
        <f t="shared" si="205"/>
        <v>955</v>
      </c>
      <c r="J2023" s="136" cm="1">
        <f t="array" ref="J2023">MAX(IF($H$3:$H$4000=$H2023,$I$3:$I$4000))</f>
        <v>955</v>
      </c>
      <c r="K2023" s="2" t="str">
        <v>KEN</v>
      </c>
      <c r="L2023" t="str">
        <v>Emmanuel KIPLAGAT</v>
      </c>
      <c r="M2023" s="94" t="str">
        <v>10000m</v>
      </c>
      <c r="N2023" s="94">
        <v>0</v>
      </c>
      <c r="O2023" s="94" t="str">
        <f t="shared" si="200"/>
        <v>Emmanuel KIPLAGAT10000m</v>
      </c>
      <c r="P2023" s="2">
        <f t="shared" si="201"/>
        <v>1102</v>
      </c>
      <c r="Q2023" s="79">
        <f t="shared" si="202"/>
        <v>88</v>
      </c>
      <c r="R2023" s="79" t="str">
        <f t="shared" si="203"/>
        <v/>
      </c>
    </row>
    <row r="2024" spans="1:18" x14ac:dyDescent="0.2">
      <c r="A2024" t="s">
        <v>1115</v>
      </c>
      <c r="B2024" t="s">
        <v>4102</v>
      </c>
      <c r="C2024" s="5" t="s">
        <v>39</v>
      </c>
      <c r="D2024" s="5">
        <v>37223</v>
      </c>
      <c r="E2024">
        <v>953</v>
      </c>
      <c r="F2024" s="5">
        <v>44653</v>
      </c>
      <c r="G2024" s="2">
        <v>34</v>
      </c>
      <c r="H2024" s="2" t="str">
        <f t="shared" si="204"/>
        <v>Brandon LLOYDshot-put</v>
      </c>
      <c r="I2024" s="2">
        <f t="shared" si="205"/>
        <v>953</v>
      </c>
      <c r="J2024" s="136" cm="1">
        <f t="array" ref="J2024">MAX(IF($H$3:$H$4000=$H2024,$I$3:$I$4000))</f>
        <v>953</v>
      </c>
      <c r="K2024" s="2" t="str">
        <v>KEN</v>
      </c>
      <c r="L2024" t="str">
        <v>Collins KOROS</v>
      </c>
      <c r="M2024" s="94" t="str">
        <v>10000m</v>
      </c>
      <c r="N2024" s="94">
        <v>33234</v>
      </c>
      <c r="O2024" s="94" t="str">
        <f t="shared" si="200"/>
        <v>Collins KOROS10000m</v>
      </c>
      <c r="P2024" s="2">
        <f t="shared" si="201"/>
        <v>1185</v>
      </c>
      <c r="Q2024" s="79">
        <f t="shared" si="202"/>
        <v>20</v>
      </c>
      <c r="R2024" s="79" t="str">
        <f t="shared" si="203"/>
        <v/>
      </c>
    </row>
    <row r="2025" spans="1:18" x14ac:dyDescent="0.2">
      <c r="A2025" t="s">
        <v>1115</v>
      </c>
      <c r="B2025" t="s">
        <v>5308</v>
      </c>
      <c r="C2025" s="5" t="s">
        <v>39</v>
      </c>
      <c r="D2025" s="5">
        <v>36836</v>
      </c>
      <c r="E2025">
        <v>879</v>
      </c>
      <c r="F2025" s="5">
        <v>44653</v>
      </c>
      <c r="G2025" s="2">
        <v>77</v>
      </c>
      <c r="H2025" s="2" t="str">
        <f t="shared" si="204"/>
        <v>Christopher BROWNshot-put</v>
      </c>
      <c r="I2025" s="2">
        <f t="shared" si="205"/>
        <v>879</v>
      </c>
      <c r="J2025" s="136" cm="1">
        <f t="array" ref="J2025">MAX(IF($H$3:$H$4000=$H2025,$I$3:$I$4000))</f>
        <v>879</v>
      </c>
      <c r="K2025" s="2" t="str">
        <v>KEN</v>
      </c>
      <c r="L2025" t="str">
        <v>Charles Karanja KAMAU</v>
      </c>
      <c r="M2025" s="94" t="str">
        <v>10000m</v>
      </c>
      <c r="N2025" s="94">
        <v>35647</v>
      </c>
      <c r="O2025" s="94" t="str">
        <f t="shared" si="200"/>
        <v>Charles Karanja KAMAU10000m</v>
      </c>
      <c r="P2025" s="2">
        <f t="shared" si="201"/>
        <v>1155</v>
      </c>
      <c r="Q2025" s="79">
        <f t="shared" si="202"/>
        <v>39</v>
      </c>
      <c r="R2025" s="79" t="str">
        <f t="shared" si="203"/>
        <v/>
      </c>
    </row>
    <row r="2026" spans="1:18" x14ac:dyDescent="0.2">
      <c r="A2026" t="s">
        <v>1115</v>
      </c>
      <c r="B2026" t="s">
        <v>3212</v>
      </c>
      <c r="C2026" s="5" t="s">
        <v>41</v>
      </c>
      <c r="D2026" s="5">
        <v>1994</v>
      </c>
      <c r="E2026">
        <v>911</v>
      </c>
      <c r="F2026" s="5">
        <v>44653</v>
      </c>
      <c r="G2026" s="2">
        <v>62</v>
      </c>
      <c r="H2026" s="2" t="str">
        <f t="shared" si="204"/>
        <v>Devon SPENCERjavelin-throw</v>
      </c>
      <c r="I2026" s="2">
        <f t="shared" si="205"/>
        <v>911</v>
      </c>
      <c r="J2026" s="136" cm="1">
        <f t="array" ref="J2026">MAX(IF($H$3:$H$4000=$H2026,$I$3:$I$4000))</f>
        <v>911</v>
      </c>
      <c r="K2026" s="2" t="str">
        <v>KEN</v>
      </c>
      <c r="L2026" t="str">
        <v>Edwi SEKO</v>
      </c>
      <c r="M2026" s="94" t="str">
        <v>10000m</v>
      </c>
      <c r="N2026" s="94">
        <v>0</v>
      </c>
      <c r="O2026" s="94" t="str">
        <f t="shared" si="200"/>
        <v>Edwi SEKO10000m</v>
      </c>
      <c r="P2026" s="2">
        <f t="shared" si="201"/>
        <v>1092</v>
      </c>
      <c r="Q2026" s="79">
        <f t="shared" si="202"/>
        <v>96</v>
      </c>
      <c r="R2026" s="79" t="str">
        <f t="shared" si="203"/>
        <v/>
      </c>
    </row>
    <row r="2027" spans="1:18" x14ac:dyDescent="0.2">
      <c r="A2027" t="s">
        <v>1115</v>
      </c>
      <c r="B2027" t="s">
        <v>3936</v>
      </c>
      <c r="C2027" s="5" t="s">
        <v>37</v>
      </c>
      <c r="D2027" s="5">
        <v>36759</v>
      </c>
      <c r="E2027">
        <v>1027</v>
      </c>
      <c r="F2027" s="5">
        <v>44652</v>
      </c>
      <c r="G2027" s="2">
        <v>52</v>
      </c>
      <c r="H2027" s="2" t="str">
        <f t="shared" si="204"/>
        <v>Safin WILLSlong-jump</v>
      </c>
      <c r="I2027" s="2">
        <f t="shared" si="205"/>
        <v>1027</v>
      </c>
      <c r="J2027" s="136" cm="1">
        <f t="array" ref="J2027">MAX(IF($H$3:$H$4000=$H2027,$I$3:$I$4000))</f>
        <v>1070</v>
      </c>
      <c r="K2027" s="2" t="str">
        <v>KEN</v>
      </c>
      <c r="L2027" t="str">
        <v>Julius CHEPWONY</v>
      </c>
      <c r="M2027" s="94" t="str">
        <v>10000m</v>
      </c>
      <c r="N2027" s="94">
        <v>1986</v>
      </c>
      <c r="O2027" s="94" t="str">
        <f t="shared" si="200"/>
        <v>Julius CHEPWONY10000m</v>
      </c>
      <c r="P2027" s="2">
        <f t="shared" si="201"/>
        <v>1090</v>
      </c>
      <c r="Q2027" s="79">
        <f t="shared" si="202"/>
        <v>100</v>
      </c>
      <c r="R2027" s="79" t="str">
        <f t="shared" si="203"/>
        <v/>
      </c>
    </row>
    <row r="2028" spans="1:18" x14ac:dyDescent="0.2">
      <c r="A2028" t="s">
        <v>1115</v>
      </c>
      <c r="B2028" t="s">
        <v>4467</v>
      </c>
      <c r="C2028" s="5" t="s">
        <v>35</v>
      </c>
      <c r="D2028" s="5">
        <v>37446</v>
      </c>
      <c r="E2028">
        <v>1081</v>
      </c>
      <c r="F2028" s="5">
        <v>44652</v>
      </c>
      <c r="G2028" s="2">
        <v>9</v>
      </c>
      <c r="H2028" s="2" t="str">
        <f t="shared" si="204"/>
        <v>Romaine BECKFORDhigh-jump</v>
      </c>
      <c r="I2028" s="2">
        <f t="shared" si="205"/>
        <v>1081</v>
      </c>
      <c r="J2028" s="136" cm="1">
        <f t="array" ref="J2028">MAX(IF($H$3:$H$4000=$H2028,$I$3:$I$4000))</f>
        <v>1090</v>
      </c>
      <c r="K2028" s="2" t="str">
        <v>KEN</v>
      </c>
      <c r="L2028" t="str">
        <v>Alexander Mutiso MUNYAO</v>
      </c>
      <c r="M2028" s="94" t="str">
        <v>10000m</v>
      </c>
      <c r="N2028" s="94">
        <v>35318</v>
      </c>
      <c r="O2028" s="94" t="str">
        <f t="shared" si="200"/>
        <v>Alexander Mutiso MUNYAO10000m</v>
      </c>
      <c r="P2028" s="2">
        <f t="shared" si="201"/>
        <v>1189</v>
      </c>
      <c r="Q2028" s="79">
        <f t="shared" si="202"/>
        <v>15</v>
      </c>
      <c r="R2028" s="79" t="str">
        <f t="shared" si="203"/>
        <v/>
      </c>
    </row>
    <row r="2029" spans="1:18" x14ac:dyDescent="0.2">
      <c r="A2029" t="s">
        <v>1115</v>
      </c>
      <c r="B2029" t="s">
        <v>4092</v>
      </c>
      <c r="C2029" t="s">
        <v>42</v>
      </c>
      <c r="D2029" s="5">
        <v>36590</v>
      </c>
      <c r="E2029">
        <v>885</v>
      </c>
      <c r="F2029" s="5">
        <v>44652</v>
      </c>
      <c r="G2029" s="2">
        <v>38</v>
      </c>
      <c r="H2029" s="2" t="str">
        <f t="shared" si="204"/>
        <v>Daniel COPEhammer-throw</v>
      </c>
      <c r="I2029" s="2">
        <f t="shared" si="205"/>
        <v>885</v>
      </c>
      <c r="J2029" s="136" cm="1">
        <f t="array" ref="J2029">MAX(IF($H$3:$H$4000=$H2029,$I$3:$I$4000))</f>
        <v>885</v>
      </c>
      <c r="K2029" s="2" t="str">
        <v>KEN</v>
      </c>
      <c r="L2029" t="str">
        <v>Philip MULUWA</v>
      </c>
      <c r="M2029" s="94" t="str">
        <v>10000m</v>
      </c>
      <c r="N2029" s="94">
        <v>37318</v>
      </c>
      <c r="O2029" s="94" t="str">
        <f t="shared" si="200"/>
        <v>Philip MULUWA10000m</v>
      </c>
      <c r="P2029" s="2">
        <f t="shared" si="201"/>
        <v>1170</v>
      </c>
      <c r="Q2029" s="79">
        <f t="shared" si="202"/>
        <v>31</v>
      </c>
      <c r="R2029" s="79" t="str">
        <f t="shared" si="203"/>
        <v/>
      </c>
    </row>
    <row r="2030" spans="1:18" x14ac:dyDescent="0.2">
      <c r="A2030" t="s">
        <v>1115</v>
      </c>
      <c r="B2030" t="s">
        <v>4895</v>
      </c>
      <c r="C2030" t="s">
        <v>2</v>
      </c>
      <c r="D2030" s="5">
        <v>37277</v>
      </c>
      <c r="E2030">
        <v>1162</v>
      </c>
      <c r="F2030" s="5">
        <v>44646</v>
      </c>
      <c r="G2030" s="2">
        <v>10</v>
      </c>
      <c r="H2030" s="2" t="str">
        <f t="shared" si="204"/>
        <v>Ackeem BLAKE100m</v>
      </c>
      <c r="I2030" s="2">
        <f t="shared" si="205"/>
        <v>1162</v>
      </c>
      <c r="J2030" s="136" cm="1">
        <f t="array" ref="J2030">MAX(IF($H$3:$H$4000=$H2030,$I$3:$I$4000))</f>
        <v>1162</v>
      </c>
      <c r="K2030" s="2" t="str">
        <v>KEN</v>
      </c>
      <c r="L2030" t="str">
        <v>Meshack LELGUT</v>
      </c>
      <c r="M2030" s="94" t="str">
        <v>10000m</v>
      </c>
      <c r="N2030" s="94">
        <v>0</v>
      </c>
      <c r="O2030" s="94" t="str">
        <f t="shared" si="200"/>
        <v>Meshack LELGUT10000m</v>
      </c>
      <c r="P2030" s="2">
        <f t="shared" si="201"/>
        <v>1063</v>
      </c>
      <c r="Q2030" s="79">
        <f t="shared" si="202"/>
        <v>112</v>
      </c>
      <c r="R2030" s="79" t="str">
        <f t="shared" si="203"/>
        <v/>
      </c>
    </row>
    <row r="2031" spans="1:18" x14ac:dyDescent="0.2">
      <c r="A2031" t="s">
        <v>1115</v>
      </c>
      <c r="B2031" t="s">
        <v>2751</v>
      </c>
      <c r="C2031" s="5" t="s">
        <v>2</v>
      </c>
      <c r="D2031" s="5">
        <v>32759</v>
      </c>
      <c r="E2031">
        <v>1145</v>
      </c>
      <c r="F2031" s="5">
        <v>44646</v>
      </c>
      <c r="G2031" s="2">
        <v>12</v>
      </c>
      <c r="H2031" s="2" t="str">
        <f t="shared" si="204"/>
        <v>Oshane BAILEY100m</v>
      </c>
      <c r="I2031" s="2">
        <f t="shared" si="205"/>
        <v>1145</v>
      </c>
      <c r="J2031" s="136" cm="1">
        <f t="array" ref="J2031">MAX(IF($H$3:$H$4000=$H2031,$I$3:$I$4000))</f>
        <v>1162</v>
      </c>
      <c r="K2031" s="2" t="str">
        <v>KEN</v>
      </c>
      <c r="L2031" t="str">
        <v>Dominic KINYANJUI</v>
      </c>
      <c r="M2031" s="94" t="str">
        <v>10000m</v>
      </c>
      <c r="N2031" s="94">
        <v>0</v>
      </c>
      <c r="O2031" s="94" t="str">
        <f t="shared" si="200"/>
        <v>Dominic KINYANJUI10000m</v>
      </c>
      <c r="P2031" s="2">
        <f t="shared" si="201"/>
        <v>1049</v>
      </c>
      <c r="Q2031" s="79">
        <f t="shared" si="202"/>
        <v>116</v>
      </c>
      <c r="R2031" s="79" t="str">
        <f t="shared" si="203"/>
        <v/>
      </c>
    </row>
    <row r="2032" spans="1:18" x14ac:dyDescent="0.2">
      <c r="A2032" t="s">
        <v>1115</v>
      </c>
      <c r="B2032" t="s">
        <v>2772</v>
      </c>
      <c r="C2032" s="5" t="s">
        <v>2</v>
      </c>
      <c r="D2032" s="5">
        <v>37145</v>
      </c>
      <c r="E2032">
        <v>1135</v>
      </c>
      <c r="F2032" s="5">
        <v>44646</v>
      </c>
      <c r="G2032" s="2">
        <v>18</v>
      </c>
      <c r="H2032" s="2" t="str">
        <f t="shared" si="204"/>
        <v>Antonio WATSON100m</v>
      </c>
      <c r="I2032" s="2">
        <f t="shared" si="205"/>
        <v>1135</v>
      </c>
      <c r="J2032" s="136" cm="1">
        <f t="array" ref="J2032">MAX(IF($H$3:$H$4000=$H2032,$I$3:$I$4000))</f>
        <v>1135</v>
      </c>
      <c r="K2032" s="2" t="str">
        <v>KEN</v>
      </c>
      <c r="L2032" t="str">
        <v>Shadrack RONO</v>
      </c>
      <c r="M2032" s="94" t="str">
        <v>10000m</v>
      </c>
      <c r="N2032" s="94">
        <v>44612</v>
      </c>
      <c r="O2032" s="94" t="str">
        <f t="shared" si="200"/>
        <v>Shadrack RONO10000m</v>
      </c>
      <c r="P2032" s="2">
        <f t="shared" si="201"/>
        <v>1045</v>
      </c>
      <c r="Q2032" s="79">
        <f t="shared" si="202"/>
        <v>118</v>
      </c>
      <c r="R2032" s="79" t="str">
        <f t="shared" si="203"/>
        <v/>
      </c>
    </row>
    <row r="2033" spans="1:18" x14ac:dyDescent="0.2">
      <c r="A2033" t="s">
        <v>1115</v>
      </c>
      <c r="B2033" t="s">
        <v>3295</v>
      </c>
      <c r="C2033" s="5" t="s">
        <v>2</v>
      </c>
      <c r="D2033" s="5">
        <v>34392</v>
      </c>
      <c r="E2033">
        <v>1125</v>
      </c>
      <c r="F2033" s="5">
        <v>44646</v>
      </c>
      <c r="G2033" s="2">
        <v>19</v>
      </c>
      <c r="H2033" s="2" t="str">
        <f t="shared" si="204"/>
        <v>Jazeel MURPHY100m</v>
      </c>
      <c r="I2033" s="2">
        <f t="shared" si="205"/>
        <v>1125</v>
      </c>
      <c r="J2033" s="136" cm="1">
        <f t="array" ref="J2033">MAX(IF($H$3:$H$4000=$H2033,$I$3:$I$4000))</f>
        <v>1148</v>
      </c>
      <c r="K2033" s="2" t="str">
        <v>KEN</v>
      </c>
      <c r="L2033" t="str">
        <v>Musa MITEI</v>
      </c>
      <c r="M2033" s="94" t="str">
        <v>10000m</v>
      </c>
      <c r="N2033" s="94">
        <v>0</v>
      </c>
      <c r="O2033" s="94" t="str">
        <f t="shared" si="200"/>
        <v>Musa MITEI10000m</v>
      </c>
      <c r="P2033" s="2">
        <f t="shared" si="201"/>
        <v>1045</v>
      </c>
      <c r="Q2033" s="79">
        <f t="shared" si="202"/>
        <v>118</v>
      </c>
      <c r="R2033" s="79" t="str">
        <f t="shared" si="203"/>
        <v/>
      </c>
    </row>
    <row r="2034" spans="1:18" x14ac:dyDescent="0.2">
      <c r="A2034" t="s">
        <v>1115</v>
      </c>
      <c r="B2034" t="s">
        <v>3314</v>
      </c>
      <c r="C2034" s="5" t="s">
        <v>2</v>
      </c>
      <c r="D2034" s="5">
        <v>1998</v>
      </c>
      <c r="E2034">
        <v>1105</v>
      </c>
      <c r="F2034" s="5">
        <v>44646</v>
      </c>
      <c r="G2034" s="2">
        <v>31</v>
      </c>
      <c r="H2034" s="2" t="str">
        <f t="shared" si="204"/>
        <v>Ashanie SMITH100m</v>
      </c>
      <c r="I2034" s="2">
        <f t="shared" si="205"/>
        <v>1105</v>
      </c>
      <c r="J2034" s="136" cm="1">
        <f t="array" ref="J2034">MAX(IF($H$3:$H$4000=$H2034,$I$3:$I$4000))</f>
        <v>1122</v>
      </c>
      <c r="K2034" s="2" t="str">
        <v>KEN</v>
      </c>
      <c r="L2034" t="str">
        <v>Stephen LEMAYA</v>
      </c>
      <c r="M2034" s="94" t="str">
        <v>10000m</v>
      </c>
      <c r="N2034" s="94">
        <v>0</v>
      </c>
      <c r="O2034" s="94" t="str">
        <f t="shared" si="200"/>
        <v>Stephen LEMAYA10000m</v>
      </c>
      <c r="P2034" s="2">
        <f t="shared" si="201"/>
        <v>1043</v>
      </c>
      <c r="Q2034" s="79">
        <f t="shared" si="202"/>
        <v>120</v>
      </c>
      <c r="R2034" s="79" t="str">
        <f t="shared" si="203"/>
        <v/>
      </c>
    </row>
    <row r="2035" spans="1:18" x14ac:dyDescent="0.2">
      <c r="A2035" t="s">
        <v>1115</v>
      </c>
      <c r="B2035" t="s">
        <v>3281</v>
      </c>
      <c r="C2035" t="s">
        <v>2</v>
      </c>
      <c r="D2035" s="5">
        <v>34900</v>
      </c>
      <c r="E2035">
        <v>1063</v>
      </c>
      <c r="F2035" s="5">
        <v>44646</v>
      </c>
      <c r="G2035" s="2">
        <v>82</v>
      </c>
      <c r="H2035" s="2" t="str">
        <f t="shared" si="204"/>
        <v>Jevaughn MINZIE100m</v>
      </c>
      <c r="I2035" s="2">
        <f t="shared" si="205"/>
        <v>1063</v>
      </c>
      <c r="J2035" s="136" cm="1">
        <f t="array" ref="J2035">MAX(IF($H$3:$H$4000=$H2035,$I$3:$I$4000))</f>
        <v>1159</v>
      </c>
      <c r="K2035" s="2" t="str">
        <v>KEN</v>
      </c>
      <c r="L2035" t="str">
        <v>Albert Kipkorir TONUI</v>
      </c>
      <c r="M2035" s="94" t="str">
        <v>10000m</v>
      </c>
      <c r="N2035" s="94">
        <v>36835</v>
      </c>
      <c r="O2035" s="94" t="str">
        <f t="shared" si="200"/>
        <v>Albert Kipkorir TONUI10000m</v>
      </c>
      <c r="P2035" s="2">
        <f t="shared" si="201"/>
        <v>1042</v>
      </c>
      <c r="Q2035" s="79">
        <f t="shared" si="202"/>
        <v>121</v>
      </c>
      <c r="R2035" s="79" t="str">
        <f t="shared" si="203"/>
        <v/>
      </c>
    </row>
    <row r="2036" spans="1:18" x14ac:dyDescent="0.2">
      <c r="A2036" t="s">
        <v>1115</v>
      </c>
      <c r="B2036" t="s">
        <v>3267</v>
      </c>
      <c r="C2036" s="5" t="s">
        <v>25</v>
      </c>
      <c r="D2036" s="5">
        <v>35650</v>
      </c>
      <c r="E2036">
        <v>1153</v>
      </c>
      <c r="F2036" s="5">
        <v>44646</v>
      </c>
      <c r="G2036" s="2">
        <v>4</v>
      </c>
      <c r="H2036" s="2" t="str">
        <f t="shared" si="204"/>
        <v>Nigel ELLIS200m</v>
      </c>
      <c r="I2036" s="2">
        <f t="shared" si="205"/>
        <v>1153</v>
      </c>
      <c r="J2036" s="136" cm="1">
        <f t="array" ref="J2036">MAX(IF($H$3:$H$4000=$H2036,$I$3:$I$4000))</f>
        <v>1156</v>
      </c>
      <c r="K2036" s="2" t="str">
        <v>KEN</v>
      </c>
      <c r="L2036" t="str">
        <v>Vincent Kiprotich MUTAI</v>
      </c>
      <c r="M2036" s="94" t="str">
        <v>10000m</v>
      </c>
      <c r="N2036" s="94">
        <v>34641</v>
      </c>
      <c r="O2036" s="94" t="str">
        <f t="shared" si="200"/>
        <v>Vincent Kiprotich MUTAI10000m</v>
      </c>
      <c r="P2036" s="2">
        <f t="shared" si="201"/>
        <v>1033</v>
      </c>
      <c r="Q2036" s="79">
        <f t="shared" si="202"/>
        <v>123</v>
      </c>
      <c r="R2036" s="79" t="str">
        <f t="shared" si="203"/>
        <v/>
      </c>
    </row>
    <row r="2037" spans="1:18" x14ac:dyDescent="0.2">
      <c r="A2037" t="s">
        <v>1115</v>
      </c>
      <c r="B2037" t="s">
        <v>2742</v>
      </c>
      <c r="C2037" s="5" t="s">
        <v>25</v>
      </c>
      <c r="D2037" s="5">
        <v>35742</v>
      </c>
      <c r="E2037">
        <v>1106</v>
      </c>
      <c r="F2037" s="5">
        <v>44646</v>
      </c>
      <c r="G2037" s="2">
        <v>12</v>
      </c>
      <c r="H2037" s="2" t="str">
        <f t="shared" si="204"/>
        <v>Kadrian GOLDSON200m</v>
      </c>
      <c r="I2037" s="2">
        <f t="shared" si="205"/>
        <v>1106</v>
      </c>
      <c r="J2037" s="136" cm="1">
        <f t="array" ref="J2037">MAX(IF($H$3:$H$4000=$H2037,$I$3:$I$4000))</f>
        <v>1106</v>
      </c>
      <c r="K2037" s="2" t="str">
        <v>KEN</v>
      </c>
      <c r="L2037" t="str">
        <v>Benson Moshon LINGOKAL</v>
      </c>
      <c r="M2037" s="94" t="str">
        <v>10000m</v>
      </c>
      <c r="N2037" s="94">
        <v>35133</v>
      </c>
      <c r="O2037" s="94" t="str">
        <f t="shared" si="200"/>
        <v>Benson Moshon LINGOKAL10000m</v>
      </c>
      <c r="P2037" s="2">
        <f t="shared" si="201"/>
        <v>1033</v>
      </c>
      <c r="Q2037" s="79">
        <f t="shared" si="202"/>
        <v>123</v>
      </c>
      <c r="R2037" s="79" t="str">
        <f t="shared" si="203"/>
        <v/>
      </c>
    </row>
    <row r="2038" spans="1:18" x14ac:dyDescent="0.2">
      <c r="A2038" t="s">
        <v>1115</v>
      </c>
      <c r="B2038" t="s">
        <v>2770</v>
      </c>
      <c r="C2038" s="5" t="s">
        <v>25</v>
      </c>
      <c r="D2038" s="5">
        <v>37120</v>
      </c>
      <c r="E2038">
        <v>1060</v>
      </c>
      <c r="F2038" s="5">
        <v>44646</v>
      </c>
      <c r="G2038" s="2">
        <v>50</v>
      </c>
      <c r="H2038" s="2" t="str">
        <f t="shared" si="204"/>
        <v>Zandrion BARNES200m</v>
      </c>
      <c r="I2038" s="2">
        <f t="shared" si="205"/>
        <v>1060</v>
      </c>
      <c r="J2038" s="136" cm="1">
        <f t="array" ref="J2038">MAX(IF($H$3:$H$4000=$H2038,$I$3:$I$4000))</f>
        <v>1060</v>
      </c>
      <c r="K2038" s="2" t="str">
        <v>KEN</v>
      </c>
      <c r="L2038" t="str">
        <v>Reuben Poghisho LONGOSIWA</v>
      </c>
      <c r="M2038" s="94" t="str">
        <v>10000m</v>
      </c>
      <c r="N2038" s="94">
        <v>36655</v>
      </c>
      <c r="O2038" s="94" t="str">
        <f t="shared" si="200"/>
        <v>Reuben Poghisho LONGOSIWA10000m</v>
      </c>
      <c r="P2038" s="2">
        <f t="shared" si="201"/>
        <v>1032</v>
      </c>
      <c r="Q2038" s="79">
        <f t="shared" si="202"/>
        <v>126</v>
      </c>
      <c r="R2038" s="79" t="str">
        <f t="shared" si="203"/>
        <v/>
      </c>
    </row>
    <row r="2039" spans="1:18" x14ac:dyDescent="0.2">
      <c r="A2039" t="s">
        <v>1115</v>
      </c>
      <c r="B2039" t="s">
        <v>5051</v>
      </c>
      <c r="C2039" s="5" t="s">
        <v>25</v>
      </c>
      <c r="D2039" s="5">
        <v>35398</v>
      </c>
      <c r="E2039">
        <v>1049</v>
      </c>
      <c r="F2039" s="5">
        <v>44646</v>
      </c>
      <c r="G2039" s="2">
        <v>68</v>
      </c>
      <c r="H2039" s="2" t="str">
        <f t="shared" si="204"/>
        <v>Micheal CAMPBELL200m</v>
      </c>
      <c r="I2039" s="2">
        <f t="shared" si="205"/>
        <v>1049</v>
      </c>
      <c r="J2039" s="136" cm="1">
        <f t="array" ref="J2039">MAX(IF($H$3:$H$4000=$H2039,$I$3:$I$4000))</f>
        <v>1049</v>
      </c>
      <c r="K2039" s="2" t="str">
        <v>KEN</v>
      </c>
      <c r="L2039" t="str">
        <v>Vincent Kipkurui TOO</v>
      </c>
      <c r="M2039" s="94" t="str">
        <v>10000m</v>
      </c>
      <c r="N2039" s="94">
        <v>36863</v>
      </c>
      <c r="O2039" s="94" t="str">
        <f t="shared" si="200"/>
        <v>Vincent Kipkurui TOO10000m</v>
      </c>
      <c r="P2039" s="2">
        <f t="shared" si="201"/>
        <v>1029</v>
      </c>
      <c r="Q2039" s="79">
        <f t="shared" si="202"/>
        <v>128</v>
      </c>
      <c r="R2039" s="79" t="str">
        <f t="shared" si="203"/>
        <v/>
      </c>
    </row>
    <row r="2040" spans="1:18" x14ac:dyDescent="0.2">
      <c r="A2040" t="s">
        <v>1115</v>
      </c>
      <c r="B2040" t="s">
        <v>3263</v>
      </c>
      <c r="C2040" s="5" t="s">
        <v>25</v>
      </c>
      <c r="D2040" s="5">
        <v>34130</v>
      </c>
      <c r="E2040">
        <v>1047</v>
      </c>
      <c r="F2040" s="5">
        <v>44646</v>
      </c>
      <c r="G2040" s="2">
        <v>70</v>
      </c>
      <c r="H2040" s="2" t="str">
        <f t="shared" si="204"/>
        <v>Tyquendo TRACEY200m</v>
      </c>
      <c r="I2040" s="2">
        <f t="shared" si="205"/>
        <v>1047</v>
      </c>
      <c r="J2040" s="136" cm="1">
        <f t="array" ref="J2040">MAX(IF($H$3:$H$4000=$H2040,$I$3:$I$4000))</f>
        <v>1167</v>
      </c>
      <c r="K2040" s="2" t="str">
        <v>KEN</v>
      </c>
      <c r="L2040" t="str">
        <v>Benard Matayian KERENGE</v>
      </c>
      <c r="M2040" s="94" t="str">
        <v>10000m</v>
      </c>
      <c r="N2040" s="94">
        <v>31575</v>
      </c>
      <c r="O2040" s="94" t="str">
        <f t="shared" si="200"/>
        <v>Benard Matayian KERENGE10000m</v>
      </c>
      <c r="P2040" s="2">
        <f t="shared" si="201"/>
        <v>1015</v>
      </c>
      <c r="Q2040" s="79">
        <f t="shared" si="202"/>
        <v>132</v>
      </c>
      <c r="R2040" s="79" t="str">
        <f t="shared" si="203"/>
        <v/>
      </c>
    </row>
    <row r="2041" spans="1:18" x14ac:dyDescent="0.2">
      <c r="A2041" t="s">
        <v>1115</v>
      </c>
      <c r="B2041" t="s">
        <v>2775</v>
      </c>
      <c r="C2041" s="5" t="s">
        <v>26</v>
      </c>
      <c r="D2041" s="5">
        <v>35463</v>
      </c>
      <c r="E2041">
        <v>1126</v>
      </c>
      <c r="F2041" s="5">
        <v>44646</v>
      </c>
      <c r="G2041" s="2">
        <v>10</v>
      </c>
      <c r="H2041" s="2" t="str">
        <f t="shared" si="204"/>
        <v>Jaheel HYDE400m</v>
      </c>
      <c r="I2041" s="2">
        <f t="shared" si="205"/>
        <v>1126</v>
      </c>
      <c r="J2041" s="136" cm="1">
        <f t="array" ref="J2041">MAX(IF($H$3:$H$4000=$H2041,$I$3:$I$4000))</f>
        <v>1126</v>
      </c>
      <c r="K2041" s="2" t="str">
        <v>KEN</v>
      </c>
      <c r="L2041" t="str">
        <v>Frederick CHEBII</v>
      </c>
      <c r="M2041" s="94" t="str">
        <v>10000m</v>
      </c>
      <c r="N2041" s="94">
        <v>1991</v>
      </c>
      <c r="O2041" s="94" t="str">
        <f t="shared" si="200"/>
        <v>Frederick CHEBII10000m</v>
      </c>
      <c r="P2041" s="2">
        <f t="shared" si="201"/>
        <v>1013</v>
      </c>
      <c r="Q2041" s="79">
        <f t="shared" si="202"/>
        <v>134</v>
      </c>
      <c r="R2041" s="79" t="str">
        <f t="shared" si="203"/>
        <v/>
      </c>
    </row>
    <row r="2042" spans="1:18" x14ac:dyDescent="0.2">
      <c r="A2042" t="s">
        <v>1115</v>
      </c>
      <c r="B2042" t="s">
        <v>2791</v>
      </c>
      <c r="C2042" s="5" t="s">
        <v>26</v>
      </c>
      <c r="D2042" s="5">
        <v>36764</v>
      </c>
      <c r="E2042">
        <v>1105</v>
      </c>
      <c r="F2042" s="5">
        <v>44646</v>
      </c>
      <c r="G2042" s="2">
        <v>18</v>
      </c>
      <c r="H2042" s="2" t="str">
        <f t="shared" si="204"/>
        <v>Anthony COX400m</v>
      </c>
      <c r="I2042" s="2">
        <f t="shared" si="205"/>
        <v>1105</v>
      </c>
      <c r="J2042" s="136" cm="1">
        <f t="array" ref="J2042">MAX(IF($H$3:$H$4000=$H2042,$I$3:$I$4000))</f>
        <v>1105</v>
      </c>
      <c r="K2042" s="2" t="str">
        <v>KEN</v>
      </c>
      <c r="L2042" t="str">
        <v>Nelson NDOMBI</v>
      </c>
      <c r="M2042" s="94" t="str">
        <v>10000m</v>
      </c>
      <c r="N2042" s="94">
        <v>0</v>
      </c>
      <c r="O2042" s="94" t="str">
        <f t="shared" si="200"/>
        <v>Nelson NDOMBI10000m</v>
      </c>
      <c r="P2042" s="2">
        <f t="shared" si="201"/>
        <v>1012</v>
      </c>
      <c r="Q2042" s="79">
        <f t="shared" si="202"/>
        <v>135</v>
      </c>
      <c r="R2042" s="79" t="str">
        <f t="shared" si="203"/>
        <v/>
      </c>
    </row>
    <row r="2043" spans="1:18" x14ac:dyDescent="0.2">
      <c r="A2043" t="s">
        <v>1115</v>
      </c>
      <c r="B2043" t="s">
        <v>3804</v>
      </c>
      <c r="C2043" s="5" t="s">
        <v>31</v>
      </c>
      <c r="D2043" s="5">
        <v>35229</v>
      </c>
      <c r="E2043">
        <v>931</v>
      </c>
      <c r="F2043" s="5">
        <v>44646</v>
      </c>
      <c r="G2043" s="2">
        <v>81</v>
      </c>
      <c r="H2043" s="2" t="str">
        <f t="shared" si="204"/>
        <v>Marvin WILLIAMS110mh</v>
      </c>
      <c r="I2043" s="2">
        <f t="shared" si="205"/>
        <v>931</v>
      </c>
      <c r="J2043" s="136" cm="1">
        <f t="array" ref="J2043">MAX(IF($H$3:$H$4000=$H2043,$I$3:$I$4000))</f>
        <v>1015</v>
      </c>
      <c r="K2043" s="2" t="str">
        <v>KEN</v>
      </c>
      <c r="L2043" t="str">
        <v>Peter RUTO</v>
      </c>
      <c r="M2043" s="94" t="str">
        <v>10000m</v>
      </c>
      <c r="N2043" s="94">
        <v>0</v>
      </c>
      <c r="O2043" s="94" t="str">
        <f t="shared" si="200"/>
        <v>Peter RUTO10000m</v>
      </c>
      <c r="P2043" s="2">
        <f t="shared" si="201"/>
        <v>1008</v>
      </c>
      <c r="Q2043" s="79">
        <f t="shared" si="202"/>
        <v>139</v>
      </c>
      <c r="R2043" s="79" t="str">
        <f t="shared" si="203"/>
        <v/>
      </c>
    </row>
    <row r="2044" spans="1:18" x14ac:dyDescent="0.2">
      <c r="A2044" t="s">
        <v>1115</v>
      </c>
      <c r="B2044" t="s">
        <v>5203</v>
      </c>
      <c r="C2044" s="5" t="s">
        <v>31</v>
      </c>
      <c r="D2044" s="5">
        <v>44612</v>
      </c>
      <c r="E2044">
        <v>941</v>
      </c>
      <c r="F2044" s="5">
        <v>44646</v>
      </c>
      <c r="G2044" s="2">
        <v>81</v>
      </c>
      <c r="H2044" s="2" t="str">
        <f t="shared" si="204"/>
        <v>Tijon TAYLOR110mh</v>
      </c>
      <c r="I2044" s="2">
        <f t="shared" si="205"/>
        <v>941</v>
      </c>
      <c r="J2044" s="136" cm="1">
        <f t="array" ref="J2044">MAX(IF($H$3:$H$4000=$H2044,$I$3:$I$4000))</f>
        <v>941</v>
      </c>
      <c r="K2044" s="2" t="str">
        <v>KEN</v>
      </c>
      <c r="L2044" t="str">
        <v>Pius KIPLETING</v>
      </c>
      <c r="M2044" s="94" t="str">
        <v>10000m</v>
      </c>
      <c r="N2044" s="94">
        <v>0</v>
      </c>
      <c r="O2044" s="94" t="str">
        <f t="shared" si="200"/>
        <v>Pius KIPLETING10000m</v>
      </c>
      <c r="P2044" s="2">
        <f t="shared" si="201"/>
        <v>1004</v>
      </c>
      <c r="Q2044" s="79">
        <f t="shared" si="202"/>
        <v>141</v>
      </c>
      <c r="R2044" s="79" t="str">
        <f t="shared" si="203"/>
        <v/>
      </c>
    </row>
    <row r="2045" spans="1:18" x14ac:dyDescent="0.2">
      <c r="A2045" t="s">
        <v>1115</v>
      </c>
      <c r="B2045" t="s">
        <v>5219</v>
      </c>
      <c r="C2045" s="6" t="s">
        <v>33</v>
      </c>
      <c r="D2045" s="5">
        <v>36922</v>
      </c>
      <c r="E2045">
        <v>969</v>
      </c>
      <c r="F2045" s="5">
        <v>44646</v>
      </c>
      <c r="G2045" s="2">
        <v>81</v>
      </c>
      <c r="H2045" s="2" t="str">
        <f t="shared" si="204"/>
        <v>Nicquaine HENRY400mh</v>
      </c>
      <c r="I2045" s="2">
        <f t="shared" si="205"/>
        <v>969</v>
      </c>
      <c r="J2045" s="136" cm="1">
        <f t="array" ref="J2045">MAX(IF($H$3:$H$4000=$H2045,$I$3:$I$4000))</f>
        <v>969</v>
      </c>
      <c r="K2045" s="2" t="str">
        <v>KEN</v>
      </c>
      <c r="L2045" t="str">
        <v>Abel Kiprop MUTAI</v>
      </c>
      <c r="M2045" s="94" t="str">
        <v>10000m</v>
      </c>
      <c r="N2045" s="94">
        <v>32418</v>
      </c>
      <c r="O2045" s="94" t="str">
        <f t="shared" si="200"/>
        <v>Abel Kiprop MUTAI10000m</v>
      </c>
      <c r="P2045" s="2">
        <f t="shared" si="201"/>
        <v>1002</v>
      </c>
      <c r="Q2045" s="79">
        <f t="shared" si="202"/>
        <v>146</v>
      </c>
      <c r="R2045" s="79" t="str">
        <f t="shared" si="203"/>
        <v/>
      </c>
    </row>
    <row r="2046" spans="1:18" x14ac:dyDescent="0.2">
      <c r="A2046" t="s">
        <v>1115</v>
      </c>
      <c r="B2046" s="5" t="s">
        <v>5222</v>
      </c>
      <c r="C2046" s="5" t="s">
        <v>33</v>
      </c>
      <c r="D2046" s="5">
        <v>1999</v>
      </c>
      <c r="E2046">
        <v>959</v>
      </c>
      <c r="F2046" s="5">
        <v>44646</v>
      </c>
      <c r="G2046" s="2">
        <v>91</v>
      </c>
      <c r="H2046" s="2" t="str">
        <f t="shared" si="204"/>
        <v>Agerian JACKSON400mh</v>
      </c>
      <c r="I2046" s="2">
        <f t="shared" si="205"/>
        <v>959</v>
      </c>
      <c r="J2046" s="136" cm="1">
        <f t="array" ref="J2046">MAX(IF($H$3:$H$4000=$H2046,$I$3:$I$4000))</f>
        <v>959</v>
      </c>
      <c r="K2046" s="2" t="str">
        <v>KEN</v>
      </c>
      <c r="L2046" t="str">
        <v>Cyrus MUTURI</v>
      </c>
      <c r="M2046" s="94" t="str">
        <v>10000m</v>
      </c>
      <c r="N2046" s="94">
        <v>0</v>
      </c>
      <c r="O2046" s="94" t="str">
        <f t="shared" si="200"/>
        <v>Cyrus MUTURI10000m</v>
      </c>
      <c r="P2046" s="2">
        <f t="shared" si="201"/>
        <v>996</v>
      </c>
      <c r="Q2046" s="79">
        <f t="shared" si="202"/>
        <v>149</v>
      </c>
      <c r="R2046" s="79" t="str">
        <f t="shared" si="203"/>
        <v/>
      </c>
    </row>
    <row r="2047" spans="1:18" x14ac:dyDescent="0.2">
      <c r="A2047" t="s">
        <v>1115</v>
      </c>
      <c r="B2047" t="s">
        <v>5223</v>
      </c>
      <c r="C2047" s="5" t="s">
        <v>33</v>
      </c>
      <c r="D2047" s="5">
        <v>37245</v>
      </c>
      <c r="E2047">
        <v>956</v>
      </c>
      <c r="F2047" s="5">
        <v>44646</v>
      </c>
      <c r="G2047" s="2">
        <v>93</v>
      </c>
      <c r="H2047" s="2" t="str">
        <f t="shared" si="204"/>
        <v>Shanthamoi BROWN400mh</v>
      </c>
      <c r="I2047" s="2">
        <f t="shared" si="205"/>
        <v>956</v>
      </c>
      <c r="J2047" s="136" cm="1">
        <f t="array" ref="J2047">MAX(IF($H$3:$H$4000=$H2047,$I$3:$I$4000))</f>
        <v>956</v>
      </c>
      <c r="K2047" s="2" t="str">
        <v>KEN</v>
      </c>
      <c r="L2047" t="str">
        <v>Paul MUCHOKA</v>
      </c>
      <c r="M2047" s="94" t="str">
        <v>10000m</v>
      </c>
      <c r="N2047" s="94">
        <v>0</v>
      </c>
      <c r="O2047" s="94" t="str">
        <f t="shared" si="200"/>
        <v>Paul MUCHOKA10000m</v>
      </c>
      <c r="P2047" s="2">
        <f t="shared" si="201"/>
        <v>994</v>
      </c>
      <c r="Q2047" s="79">
        <f t="shared" si="202"/>
        <v>150</v>
      </c>
      <c r="R2047" s="79" t="str">
        <f t="shared" si="203"/>
        <v/>
      </c>
    </row>
    <row r="2048" spans="1:18" x14ac:dyDescent="0.2">
      <c r="A2048" t="s">
        <v>1115</v>
      </c>
      <c r="B2048" t="s">
        <v>4944</v>
      </c>
      <c r="C2048" s="5" t="s">
        <v>38</v>
      </c>
      <c r="D2048" s="5">
        <v>37549</v>
      </c>
      <c r="E2048">
        <v>894</v>
      </c>
      <c r="F2048" s="5">
        <v>44646</v>
      </c>
      <c r="G2048" s="2">
        <v>90</v>
      </c>
      <c r="H2048" s="2" t="str">
        <f t="shared" si="204"/>
        <v>Iangelo ATKINSTALL-DALEYtriple-jump</v>
      </c>
      <c r="I2048" s="2">
        <f t="shared" si="205"/>
        <v>894</v>
      </c>
      <c r="J2048" s="136" cm="1">
        <f t="array" ref="J2048">MAX(IF($H$3:$H$4000=$H2048,$I$3:$I$4000))</f>
        <v>894</v>
      </c>
      <c r="K2048" s="2" t="str">
        <v>KEN</v>
      </c>
      <c r="L2048" t="str">
        <v>Steve RASWEI</v>
      </c>
      <c r="M2048" s="94" t="str">
        <v>10000m</v>
      </c>
      <c r="N2048" s="94">
        <v>1985</v>
      </c>
      <c r="O2048" s="94" t="str">
        <f t="shared" si="200"/>
        <v>Steve RASWEI10000m</v>
      </c>
      <c r="P2048" s="2">
        <f t="shared" si="201"/>
        <v>993</v>
      </c>
      <c r="Q2048" s="79">
        <f t="shared" si="202"/>
        <v>151</v>
      </c>
      <c r="R2048" s="79" t="str">
        <f t="shared" si="203"/>
        <v/>
      </c>
    </row>
    <row r="2049" spans="1:18" x14ac:dyDescent="0.2">
      <c r="A2049" t="s">
        <v>1115</v>
      </c>
      <c r="B2049" t="s">
        <v>4127</v>
      </c>
      <c r="C2049" s="5" t="s">
        <v>40</v>
      </c>
      <c r="D2049" s="5">
        <v>36947</v>
      </c>
      <c r="E2049">
        <v>970</v>
      </c>
      <c r="F2049" s="5">
        <v>44646</v>
      </c>
      <c r="G2049" s="2">
        <v>29</v>
      </c>
      <c r="H2049" s="2" t="str">
        <f t="shared" si="204"/>
        <v>Nathan REIDdiscus-throw</v>
      </c>
      <c r="I2049" s="2">
        <f t="shared" si="205"/>
        <v>970</v>
      </c>
      <c r="J2049" s="136" cm="1">
        <f t="array" ref="J2049">MAX(IF($H$3:$H$4000=$H2049,$I$3:$I$4000))</f>
        <v>970</v>
      </c>
      <c r="K2049" s="2" t="str">
        <v>KEN</v>
      </c>
      <c r="L2049" t="str">
        <v>Kimathi Kenneth KITHINJI</v>
      </c>
      <c r="M2049" s="94" t="str">
        <v>10000m</v>
      </c>
      <c r="N2049" s="94">
        <v>0</v>
      </c>
      <c r="O2049" s="94" t="str">
        <f t="shared" si="200"/>
        <v>Kimathi Kenneth KITHINJI10000m</v>
      </c>
      <c r="P2049" s="2">
        <f t="shared" si="201"/>
        <v>992</v>
      </c>
      <c r="Q2049" s="79">
        <f t="shared" si="202"/>
        <v>153</v>
      </c>
      <c r="R2049" s="79" t="str">
        <f t="shared" si="203"/>
        <v/>
      </c>
    </row>
    <row r="2050" spans="1:18" x14ac:dyDescent="0.2">
      <c r="A2050" t="s">
        <v>1115</v>
      </c>
      <c r="B2050" t="s">
        <v>5289</v>
      </c>
      <c r="C2050" s="5" t="s">
        <v>40</v>
      </c>
      <c r="D2050" s="5">
        <v>37322</v>
      </c>
      <c r="E2050">
        <v>937</v>
      </c>
      <c r="F2050" s="5">
        <v>44646</v>
      </c>
      <c r="G2050" s="2">
        <v>38</v>
      </c>
      <c r="H2050" s="2" t="str">
        <f t="shared" si="204"/>
        <v>Zackery DILLONdiscus-throw</v>
      </c>
      <c r="I2050" s="2">
        <f t="shared" si="205"/>
        <v>937</v>
      </c>
      <c r="J2050" s="136" cm="1">
        <f t="array" ref="J2050">MAX(IF($H$3:$H$4000=$H2050,$I$3:$I$4000))</f>
        <v>937</v>
      </c>
      <c r="K2050" s="2" t="str">
        <v>KEN</v>
      </c>
      <c r="L2050" t="str">
        <v>Raphael LONGISA</v>
      </c>
      <c r="M2050" s="94" t="str">
        <v>10000m</v>
      </c>
      <c r="N2050" s="94">
        <v>37854</v>
      </c>
      <c r="O2050" s="94" t="str">
        <f t="shared" si="200"/>
        <v>Raphael LONGISA10000m</v>
      </c>
      <c r="P2050" s="2">
        <f t="shared" si="201"/>
        <v>990</v>
      </c>
      <c r="Q2050" s="79">
        <f t="shared" si="202"/>
        <v>155</v>
      </c>
      <c r="R2050" s="79" t="str">
        <f t="shared" si="203"/>
        <v/>
      </c>
    </row>
    <row r="2051" spans="1:18" x14ac:dyDescent="0.2">
      <c r="A2051" t="s">
        <v>1115</v>
      </c>
      <c r="B2051" t="s">
        <v>4183</v>
      </c>
      <c r="C2051" s="5" t="s">
        <v>40</v>
      </c>
      <c r="D2051" s="5">
        <v>36139</v>
      </c>
      <c r="E2051">
        <v>900</v>
      </c>
      <c r="F2051" s="5">
        <v>44646</v>
      </c>
      <c r="G2051" s="2">
        <v>52</v>
      </c>
      <c r="H2051" s="2" t="str">
        <f t="shared" si="204"/>
        <v>Deandre LEITHdiscus-throw</v>
      </c>
      <c r="I2051" s="2">
        <f t="shared" si="205"/>
        <v>900</v>
      </c>
      <c r="J2051" s="136" cm="1">
        <f t="array" ref="J2051">MAX(IF($H$3:$H$4000=$H2051,$I$3:$I$4000))</f>
        <v>900</v>
      </c>
      <c r="K2051" s="2" t="str">
        <v>KEN</v>
      </c>
      <c r="L2051" t="str">
        <v>Paul LEMUYA</v>
      </c>
      <c r="M2051" s="94" t="str">
        <v>10000m</v>
      </c>
      <c r="N2051" s="94">
        <v>0</v>
      </c>
      <c r="O2051" s="94" t="str">
        <f t="shared" si="200"/>
        <v>Paul LEMUYA10000m</v>
      </c>
      <c r="P2051" s="2">
        <f t="shared" si="201"/>
        <v>981</v>
      </c>
      <c r="Q2051" s="79">
        <f t="shared" si="202"/>
        <v>160</v>
      </c>
      <c r="R2051" s="79" t="str">
        <f t="shared" si="203"/>
        <v/>
      </c>
    </row>
    <row r="2052" spans="1:18" x14ac:dyDescent="0.2">
      <c r="A2052" t="s">
        <v>1115</v>
      </c>
      <c r="B2052" t="s">
        <v>4183</v>
      </c>
      <c r="C2052" s="5" t="s">
        <v>39</v>
      </c>
      <c r="D2052" s="5">
        <v>36139</v>
      </c>
      <c r="E2052">
        <v>956</v>
      </c>
      <c r="F2052" s="5">
        <v>44646</v>
      </c>
      <c r="G2052" s="2">
        <v>32</v>
      </c>
      <c r="H2052" s="2" t="str">
        <f t="shared" si="204"/>
        <v>Deandre LEITHshot-put</v>
      </c>
      <c r="I2052" s="2">
        <f t="shared" si="205"/>
        <v>956</v>
      </c>
      <c r="J2052" s="136" cm="1">
        <f t="array" ref="J2052">MAX(IF($H$3:$H$4000=$H2052,$I$3:$I$4000))</f>
        <v>956</v>
      </c>
      <c r="K2052" s="2" t="str">
        <v>KEN</v>
      </c>
      <c r="L2052" t="str">
        <v>Jackson KARU</v>
      </c>
      <c r="M2052" s="94" t="str">
        <v>10000m</v>
      </c>
      <c r="N2052" s="94">
        <v>0</v>
      </c>
      <c r="O2052" s="94" t="str">
        <f t="shared" ref="O2052:O2115" si="206">L2052&amp;M2052</f>
        <v>Jackson KARU10000m</v>
      </c>
      <c r="P2052" s="2">
        <f t="shared" ref="P2052:P2115" si="207">VLOOKUP(L2052&amp;M2052,$H$3:$J$3881,3,FALSE)</f>
        <v>970</v>
      </c>
      <c r="Q2052" s="79">
        <f t="shared" ref="Q2052:Q2115" si="208">COUNTIFS($M$3:$M$3165,M2052,$P$3:$P$3165,"&gt;"&amp;P2052)+1</f>
        <v>166</v>
      </c>
      <c r="R2052" s="79" t="str">
        <f t="shared" ref="R2052:R2115" si="209">IFERROR(IF(K2052="AUS",COUNTIFS($K$3:$K$3165,"AUS",$M$3:$M$3165,M2052,$P$3:$P$3165,"&gt;"&amp;P2052)+1,""),"")</f>
        <v/>
      </c>
    </row>
    <row r="2053" spans="1:18" x14ac:dyDescent="0.2">
      <c r="A2053" t="s">
        <v>1115</v>
      </c>
      <c r="B2053" t="s">
        <v>5289</v>
      </c>
      <c r="C2053" s="5" t="s">
        <v>39</v>
      </c>
      <c r="D2053" s="5">
        <v>37322</v>
      </c>
      <c r="E2053">
        <v>930</v>
      </c>
      <c r="F2053" s="5">
        <v>44646</v>
      </c>
      <c r="G2053" s="2">
        <v>47</v>
      </c>
      <c r="H2053" s="2" t="str">
        <f t="shared" si="204"/>
        <v>Zackery DILLONshot-put</v>
      </c>
      <c r="I2053" s="2">
        <f t="shared" si="205"/>
        <v>930</v>
      </c>
      <c r="J2053" s="136" cm="1">
        <f t="array" ref="J2053">MAX(IF($H$3:$H$4000=$H2053,$I$3:$I$4000))</f>
        <v>930</v>
      </c>
      <c r="K2053" s="2" t="str">
        <v>KEN</v>
      </c>
      <c r="L2053" t="str">
        <v>Kiprono CHEPKWONY</v>
      </c>
      <c r="M2053" s="94" t="str">
        <v>10000m</v>
      </c>
      <c r="N2053" s="94">
        <v>1963</v>
      </c>
      <c r="O2053" s="94" t="str">
        <f t="shared" si="206"/>
        <v>Kiprono CHEPKWONY10000m</v>
      </c>
      <c r="P2053" s="2">
        <f t="shared" si="207"/>
        <v>969</v>
      </c>
      <c r="Q2053" s="79">
        <f t="shared" si="208"/>
        <v>168</v>
      </c>
      <c r="R2053" s="79" t="str">
        <f t="shared" si="209"/>
        <v/>
      </c>
    </row>
    <row r="2054" spans="1:18" x14ac:dyDescent="0.2">
      <c r="A2054" t="s">
        <v>1115</v>
      </c>
      <c r="B2054" t="s">
        <v>4118</v>
      </c>
      <c r="C2054" s="5" t="s">
        <v>39</v>
      </c>
      <c r="D2054" s="5">
        <v>36329</v>
      </c>
      <c r="E2054">
        <v>887</v>
      </c>
      <c r="F2054" s="5">
        <v>44646</v>
      </c>
      <c r="G2054" s="2">
        <v>72</v>
      </c>
      <c r="H2054" s="2" t="str">
        <f t="shared" si="204"/>
        <v>Deandre FYFFEshot-put</v>
      </c>
      <c r="I2054" s="2">
        <f t="shared" si="205"/>
        <v>887</v>
      </c>
      <c r="J2054" s="136" cm="1">
        <f t="array" ref="J2054">MAX(IF($H$3:$H$4000=$H2054,$I$3:$I$4000))</f>
        <v>945</v>
      </c>
      <c r="K2054" s="2" t="str">
        <v>KEN</v>
      </c>
      <c r="L2054" t="str">
        <v>Simon KAMAU</v>
      </c>
      <c r="M2054" s="94" t="str">
        <v>10000m</v>
      </c>
      <c r="N2054" s="94">
        <v>1983</v>
      </c>
      <c r="O2054" s="94" t="str">
        <f t="shared" si="206"/>
        <v>Simon KAMAU10000m</v>
      </c>
      <c r="P2054" s="2">
        <f t="shared" si="207"/>
        <v>969</v>
      </c>
      <c r="Q2054" s="79">
        <f t="shared" si="208"/>
        <v>168</v>
      </c>
      <c r="R2054" s="79" t="str">
        <f t="shared" si="209"/>
        <v/>
      </c>
    </row>
    <row r="2055" spans="1:18" x14ac:dyDescent="0.2">
      <c r="A2055" t="s">
        <v>1115</v>
      </c>
      <c r="B2055" t="s">
        <v>4173</v>
      </c>
      <c r="C2055" s="5" t="s">
        <v>39</v>
      </c>
      <c r="D2055" s="5">
        <v>36547</v>
      </c>
      <c r="E2055">
        <v>879</v>
      </c>
      <c r="F2055" s="5">
        <v>44646</v>
      </c>
      <c r="G2055" s="2">
        <v>76</v>
      </c>
      <c r="H2055" s="2" t="str">
        <f t="shared" si="204"/>
        <v>Cobe GRAHAMshot-put</v>
      </c>
      <c r="I2055" s="2">
        <f t="shared" si="205"/>
        <v>879</v>
      </c>
      <c r="J2055" s="136" cm="1">
        <f t="array" ref="J2055">MAX(IF($H$3:$H$4000=$H2055,$I$3:$I$4000))</f>
        <v>948</v>
      </c>
      <c r="K2055" s="2" t="str">
        <v>KEN</v>
      </c>
      <c r="L2055" t="str">
        <v>Nicholas KIPCHUMBA</v>
      </c>
      <c r="M2055" s="94" t="str">
        <v>10000m</v>
      </c>
      <c r="N2055" s="94">
        <v>0</v>
      </c>
      <c r="O2055" s="94" t="str">
        <f t="shared" si="206"/>
        <v>Nicholas KIPCHUMBA10000m</v>
      </c>
      <c r="P2055" s="2">
        <f t="shared" si="207"/>
        <v>962</v>
      </c>
      <c r="Q2055" s="79">
        <f t="shared" si="208"/>
        <v>178</v>
      </c>
      <c r="R2055" s="79" t="str">
        <f t="shared" si="209"/>
        <v/>
      </c>
    </row>
    <row r="2056" spans="1:18" x14ac:dyDescent="0.2">
      <c r="A2056" t="s">
        <v>1115</v>
      </c>
      <c r="B2056" t="s">
        <v>5053</v>
      </c>
      <c r="C2056" s="5" t="s">
        <v>2</v>
      </c>
      <c r="D2056" s="5">
        <v>36536</v>
      </c>
      <c r="E2056">
        <v>1089</v>
      </c>
      <c r="F2056" s="5">
        <v>44645</v>
      </c>
      <c r="G2056" s="2">
        <v>47</v>
      </c>
      <c r="H2056" s="2" t="str">
        <f t="shared" si="204"/>
        <v>Dashinelle DYER100m</v>
      </c>
      <c r="I2056" s="2">
        <f t="shared" si="205"/>
        <v>1089</v>
      </c>
      <c r="J2056" s="136" cm="1">
        <f t="array" ref="J2056">MAX(IF($H$3:$H$4000=$H2056,$I$3:$I$4000))</f>
        <v>1089</v>
      </c>
      <c r="K2056" s="2" t="str">
        <v>KEN</v>
      </c>
      <c r="L2056" t="str">
        <v>Stanley SIROR</v>
      </c>
      <c r="M2056" s="94" t="str">
        <v>10000m</v>
      </c>
      <c r="N2056" s="94">
        <v>0</v>
      </c>
      <c r="O2056" s="94" t="str">
        <f t="shared" si="206"/>
        <v>Stanley SIROR10000m</v>
      </c>
      <c r="P2056" s="2">
        <f t="shared" si="207"/>
        <v>962</v>
      </c>
      <c r="Q2056" s="79">
        <f t="shared" si="208"/>
        <v>178</v>
      </c>
      <c r="R2056" s="79" t="str">
        <f t="shared" si="209"/>
        <v/>
      </c>
    </row>
    <row r="2057" spans="1:18" x14ac:dyDescent="0.2">
      <c r="A2057" t="s">
        <v>1115</v>
      </c>
      <c r="B2057" t="s">
        <v>5060</v>
      </c>
      <c r="C2057" s="5" t="s">
        <v>2</v>
      </c>
      <c r="D2057" s="5"/>
      <c r="E2057">
        <v>1076</v>
      </c>
      <c r="F2057" s="5">
        <v>44645</v>
      </c>
      <c r="G2057" s="2">
        <v>66</v>
      </c>
      <c r="H2057" s="2" t="str">
        <f t="shared" si="204"/>
        <v>Christopher GRANT100m</v>
      </c>
      <c r="I2057" s="2">
        <f t="shared" si="205"/>
        <v>1076</v>
      </c>
      <c r="J2057" s="136" cm="1">
        <f t="array" ref="J2057">MAX(IF($H$3:$H$4000=$H2057,$I$3:$I$4000))</f>
        <v>1076</v>
      </c>
      <c r="K2057" s="2" t="str">
        <v>KEN</v>
      </c>
      <c r="L2057" t="str">
        <v>David MUNGAI</v>
      </c>
      <c r="M2057" s="94" t="str">
        <v>10000m</v>
      </c>
      <c r="N2057" s="94">
        <v>0</v>
      </c>
      <c r="O2057" s="94" t="str">
        <f t="shared" si="206"/>
        <v>David MUNGAI10000m</v>
      </c>
      <c r="P2057" s="2">
        <f t="shared" si="207"/>
        <v>954</v>
      </c>
      <c r="Q2057" s="79">
        <f t="shared" si="208"/>
        <v>188</v>
      </c>
      <c r="R2057" s="79" t="str">
        <f t="shared" si="209"/>
        <v/>
      </c>
    </row>
    <row r="2058" spans="1:18" x14ac:dyDescent="0.2">
      <c r="A2058" t="s">
        <v>1115</v>
      </c>
      <c r="B2058" t="s">
        <v>3763</v>
      </c>
      <c r="C2058" s="5" t="s">
        <v>31</v>
      </c>
      <c r="D2058" s="5">
        <v>36970</v>
      </c>
      <c r="E2058">
        <v>1047</v>
      </c>
      <c r="F2058" s="5">
        <v>44645</v>
      </c>
      <c r="G2058" s="2">
        <v>26</v>
      </c>
      <c r="H2058" s="2" t="str">
        <f t="shared" si="204"/>
        <v>Jaheem HAYLES110mh</v>
      </c>
      <c r="I2058" s="2">
        <f t="shared" si="205"/>
        <v>1047</v>
      </c>
      <c r="J2058" s="136" cm="1">
        <f t="array" ref="J2058">MAX(IF($H$3:$H$4000=$H2058,$I$3:$I$4000))</f>
        <v>1110</v>
      </c>
      <c r="K2058" s="2" t="str">
        <v>KEN</v>
      </c>
      <c r="L2058" t="str">
        <v>Wiseman Were MUKHOBE</v>
      </c>
      <c r="M2058" s="94" t="str">
        <v>400mh</v>
      </c>
      <c r="N2058" s="94">
        <v>35716</v>
      </c>
      <c r="O2058" s="94" t="str">
        <f t="shared" si="206"/>
        <v>Wiseman Were MUKHOBE400mh</v>
      </c>
      <c r="P2058" s="2">
        <f t="shared" si="207"/>
        <v>1140</v>
      </c>
      <c r="Q2058" s="79">
        <f t="shared" si="208"/>
        <v>23</v>
      </c>
      <c r="R2058" s="79" t="str">
        <f t="shared" si="209"/>
        <v/>
      </c>
    </row>
    <row r="2059" spans="1:18" x14ac:dyDescent="0.2">
      <c r="A2059" t="s">
        <v>1115</v>
      </c>
      <c r="B2059" t="s">
        <v>3748</v>
      </c>
      <c r="C2059" s="5" t="s">
        <v>31</v>
      </c>
      <c r="D2059" s="5">
        <v>36806</v>
      </c>
      <c r="E2059">
        <v>1025</v>
      </c>
      <c r="F2059" s="5">
        <v>44645</v>
      </c>
      <c r="G2059" s="2">
        <v>32</v>
      </c>
      <c r="H2059" s="2" t="str">
        <f t="shared" si="204"/>
        <v>Brithton SENIOR110mh</v>
      </c>
      <c r="I2059" s="2">
        <f t="shared" si="205"/>
        <v>1025</v>
      </c>
      <c r="J2059" s="136" cm="1">
        <f t="array" ref="J2059">MAX(IF($H$3:$H$4000=$H2059,$I$3:$I$4000))</f>
        <v>1151</v>
      </c>
      <c r="K2059" s="2" t="str">
        <v>KEN</v>
      </c>
      <c r="L2059" t="str">
        <v>William Mbevi MUTUNGA</v>
      </c>
      <c r="M2059" s="94" t="str">
        <v>400mh</v>
      </c>
      <c r="N2059" s="94">
        <v>34162</v>
      </c>
      <c r="O2059" s="94" t="str">
        <f t="shared" si="206"/>
        <v>William Mbevi MUTUNGA400mh</v>
      </c>
      <c r="P2059" s="2">
        <f t="shared" si="207"/>
        <v>1089</v>
      </c>
      <c r="Q2059" s="79">
        <f t="shared" si="208"/>
        <v>49</v>
      </c>
      <c r="R2059" s="79" t="str">
        <f t="shared" si="209"/>
        <v/>
      </c>
    </row>
    <row r="2060" spans="1:18" x14ac:dyDescent="0.2">
      <c r="A2060" t="s">
        <v>1115</v>
      </c>
      <c r="B2060" t="s">
        <v>4937</v>
      </c>
      <c r="C2060" s="5" t="s">
        <v>31</v>
      </c>
      <c r="D2060" s="5">
        <v>37260</v>
      </c>
      <c r="E2060">
        <v>969</v>
      </c>
      <c r="F2060" s="5">
        <v>44645</v>
      </c>
      <c r="G2060" s="2">
        <v>59</v>
      </c>
      <c r="H2060" s="2" t="str">
        <f t="shared" si="204"/>
        <v>Christian RAHYME110mh</v>
      </c>
      <c r="I2060" s="2">
        <f t="shared" si="205"/>
        <v>969</v>
      </c>
      <c r="J2060" s="136" cm="1">
        <f t="array" ref="J2060">MAX(IF($H$3:$H$4000=$H2060,$I$3:$I$4000))</f>
        <v>969</v>
      </c>
      <c r="K2060" s="2" t="str">
        <v>KEN</v>
      </c>
      <c r="L2060" t="str">
        <v>John GIKONYO</v>
      </c>
      <c r="M2060" s="94" t="str">
        <v>400mh</v>
      </c>
      <c r="N2060" s="94">
        <v>0</v>
      </c>
      <c r="O2060" s="94" t="str">
        <f t="shared" si="206"/>
        <v>John GIKONYO400mh</v>
      </c>
      <c r="P2060" s="2">
        <f t="shared" si="207"/>
        <v>1068</v>
      </c>
      <c r="Q2060" s="79">
        <f t="shared" si="208"/>
        <v>67</v>
      </c>
      <c r="R2060" s="79" t="str">
        <f t="shared" si="209"/>
        <v/>
      </c>
    </row>
    <row r="2061" spans="1:18" x14ac:dyDescent="0.2">
      <c r="A2061" t="s">
        <v>1115</v>
      </c>
      <c r="B2061" t="s">
        <v>4940</v>
      </c>
      <c r="C2061" s="5" t="s">
        <v>38</v>
      </c>
      <c r="D2061" s="5">
        <v>36806</v>
      </c>
      <c r="E2061">
        <v>1000</v>
      </c>
      <c r="F2061" s="5">
        <v>44645</v>
      </c>
      <c r="G2061" s="2">
        <v>33</v>
      </c>
      <c r="H2061" s="2" t="str">
        <f t="shared" si="204"/>
        <v>Nickaoli WILLIAMStriple-jump</v>
      </c>
      <c r="I2061" s="2">
        <f t="shared" si="205"/>
        <v>1000</v>
      </c>
      <c r="J2061" s="136" cm="1">
        <f t="array" ref="J2061">MAX(IF($H$3:$H$4000=$H2061,$I$3:$I$4000))</f>
        <v>1000</v>
      </c>
      <c r="K2061" s="2" t="str">
        <v>KEN</v>
      </c>
      <c r="L2061" t="str">
        <v>Edward NGUNJIRI</v>
      </c>
      <c r="M2061" s="94" t="str">
        <v>400mh</v>
      </c>
      <c r="N2061" s="94">
        <v>34072</v>
      </c>
      <c r="O2061" s="94" t="str">
        <f t="shared" si="206"/>
        <v>Edward NGUNJIRI400mh</v>
      </c>
      <c r="P2061" s="2">
        <f t="shared" si="207"/>
        <v>1077</v>
      </c>
      <c r="Q2061" s="79">
        <f t="shared" si="208"/>
        <v>59</v>
      </c>
      <c r="R2061" s="79" t="str">
        <f t="shared" si="209"/>
        <v/>
      </c>
    </row>
    <row r="2062" spans="1:18" x14ac:dyDescent="0.2">
      <c r="A2062" t="s">
        <v>1115</v>
      </c>
      <c r="B2062" t="s">
        <v>3932</v>
      </c>
      <c r="C2062" s="5" t="s">
        <v>38</v>
      </c>
      <c r="D2062" s="5">
        <v>37182</v>
      </c>
      <c r="E2062">
        <v>1011</v>
      </c>
      <c r="F2062" s="5">
        <v>44645</v>
      </c>
      <c r="G2062" s="2">
        <v>34</v>
      </c>
      <c r="H2062" s="2" t="str">
        <f t="shared" si="204"/>
        <v>Apalos EDWARDStriple-jump</v>
      </c>
      <c r="I2062" s="2">
        <f t="shared" si="205"/>
        <v>1011</v>
      </c>
      <c r="J2062" s="136" cm="1">
        <f t="array" ref="J2062">MAX(IF($H$3:$H$4000=$H2062,$I$3:$I$4000))</f>
        <v>1086</v>
      </c>
      <c r="K2062" s="2" t="str">
        <v>KEN</v>
      </c>
      <c r="L2062" t="str">
        <v>Duncan Kinyanchui MONG'ARE</v>
      </c>
      <c r="M2062" s="94" t="str">
        <v>javelin-throw</v>
      </c>
      <c r="N2062" s="94">
        <v>35071</v>
      </c>
      <c r="O2062" s="94" t="str">
        <f t="shared" si="206"/>
        <v>Duncan Kinyanchui MONG'AREjavelin-throw</v>
      </c>
      <c r="P2062" s="2">
        <f t="shared" si="207"/>
        <v>991</v>
      </c>
      <c r="Q2062" s="79">
        <f t="shared" si="208"/>
        <v>66</v>
      </c>
      <c r="R2062" s="79" t="str">
        <f t="shared" si="209"/>
        <v/>
      </c>
    </row>
    <row r="2063" spans="1:18" x14ac:dyDescent="0.2">
      <c r="A2063" t="s">
        <v>1115</v>
      </c>
      <c r="B2063" t="s">
        <v>4083</v>
      </c>
      <c r="C2063" s="5" t="s">
        <v>40</v>
      </c>
      <c r="D2063" s="5">
        <v>37582</v>
      </c>
      <c r="E2063">
        <v>1125</v>
      </c>
      <c r="F2063" s="5">
        <v>44645</v>
      </c>
      <c r="G2063" s="2">
        <v>5</v>
      </c>
      <c r="H2063" s="2" t="str">
        <f t="shared" si="204"/>
        <v>Ralford MULLINGSdiscus-throw</v>
      </c>
      <c r="I2063" s="2">
        <f t="shared" si="205"/>
        <v>1125</v>
      </c>
      <c r="J2063" s="136" cm="1">
        <f t="array" ref="J2063">MAX(IF($H$3:$H$4000=$H2063,$I$3:$I$4000))</f>
        <v>1125</v>
      </c>
      <c r="K2063" s="2" t="str">
        <v>KEN</v>
      </c>
      <c r="L2063" t="str">
        <v>Nelson MALAKWEN</v>
      </c>
      <c r="M2063" s="94" t="str">
        <v>javelin-throw</v>
      </c>
      <c r="N2063" s="94">
        <v>0</v>
      </c>
      <c r="O2063" s="94" t="str">
        <f t="shared" si="206"/>
        <v>Nelson MALAKWENjavelin-throw</v>
      </c>
      <c r="P2063" s="2">
        <f t="shared" si="207"/>
        <v>897</v>
      </c>
      <c r="Q2063" s="79">
        <f t="shared" si="208"/>
        <v>122</v>
      </c>
      <c r="R2063" s="79" t="str">
        <f t="shared" si="209"/>
        <v/>
      </c>
    </row>
    <row r="2064" spans="1:18" x14ac:dyDescent="0.2">
      <c r="A2064" t="s">
        <v>1115</v>
      </c>
      <c r="B2064" t="s">
        <v>4149</v>
      </c>
      <c r="C2064" s="5" t="s">
        <v>39</v>
      </c>
      <c r="D2064" s="5">
        <v>35682</v>
      </c>
      <c r="E2064">
        <v>969</v>
      </c>
      <c r="F2064" s="5">
        <v>44645</v>
      </c>
      <c r="G2064" s="2">
        <v>31</v>
      </c>
      <c r="H2064" s="2" t="str">
        <f t="shared" si="204"/>
        <v>Warren BARRETTshot-put</v>
      </c>
      <c r="I2064" s="2">
        <f t="shared" si="205"/>
        <v>969</v>
      </c>
      <c r="J2064" s="136" cm="1">
        <f t="array" ref="J2064">MAX(IF($H$3:$H$4000=$H2064,$I$3:$I$4000))</f>
        <v>1028</v>
      </c>
      <c r="K2064" s="2" t="str">
        <v>KEN</v>
      </c>
      <c r="L2064" t="str">
        <v>Methusellah KIPROP</v>
      </c>
      <c r="M2064" s="94" t="str">
        <v>javelin-throw</v>
      </c>
      <c r="N2064" s="94">
        <v>1991</v>
      </c>
      <c r="O2064" s="94" t="str">
        <f t="shared" si="206"/>
        <v>Methusellah KIPROPjavelin-throw</v>
      </c>
      <c r="P2064" s="2">
        <f t="shared" si="207"/>
        <v>931</v>
      </c>
      <c r="Q2064" s="79">
        <f t="shared" si="208"/>
        <v>102</v>
      </c>
      <c r="R2064" s="79" t="str">
        <f t="shared" si="209"/>
        <v/>
      </c>
    </row>
    <row r="2065" spans="1:18" x14ac:dyDescent="0.2">
      <c r="A2065" t="s">
        <v>1115</v>
      </c>
      <c r="B2065" t="s">
        <v>4897</v>
      </c>
      <c r="C2065" s="5" t="s">
        <v>25</v>
      </c>
      <c r="D2065" s="5">
        <v>1998</v>
      </c>
      <c r="E2065">
        <v>1050</v>
      </c>
      <c r="F2065" s="5">
        <v>44644</v>
      </c>
      <c r="G2065" s="2">
        <v>80</v>
      </c>
      <c r="H2065" s="2" t="str">
        <f t="shared" si="204"/>
        <v>Delano DUNKLEY200m</v>
      </c>
      <c r="I2065" s="2">
        <f t="shared" si="205"/>
        <v>1050</v>
      </c>
      <c r="J2065" s="136" cm="1">
        <f t="array" ref="J2065">MAX(IF($H$3:$H$4000=$H2065,$I$3:$I$4000))</f>
        <v>1050</v>
      </c>
      <c r="K2065" s="2" t="str">
        <v>KEN</v>
      </c>
      <c r="L2065" t="str">
        <v>Derrick WANJOHI</v>
      </c>
      <c r="M2065" s="94" t="str">
        <v>20km-race-walking</v>
      </c>
      <c r="N2065" s="94">
        <v>37133</v>
      </c>
      <c r="O2065" s="94" t="str">
        <f t="shared" si="206"/>
        <v>Derrick WANJOHI20km-race-walking</v>
      </c>
      <c r="P2065" s="2">
        <f t="shared" si="207"/>
        <v>946</v>
      </c>
      <c r="Q2065" s="79">
        <f t="shared" si="208"/>
        <v>38</v>
      </c>
      <c r="R2065" s="79" t="str">
        <f t="shared" si="209"/>
        <v/>
      </c>
    </row>
    <row r="2066" spans="1:18" x14ac:dyDescent="0.2">
      <c r="A2066" t="s">
        <v>1115</v>
      </c>
      <c r="B2066" t="s">
        <v>3277</v>
      </c>
      <c r="C2066" s="5" t="s">
        <v>25</v>
      </c>
      <c r="D2066" s="5">
        <v>34857</v>
      </c>
      <c r="E2066">
        <v>1044</v>
      </c>
      <c r="F2066" s="5">
        <v>44644</v>
      </c>
      <c r="G2066" s="2">
        <v>95</v>
      </c>
      <c r="H2066" s="2" t="str">
        <f t="shared" si="204"/>
        <v>Andre EWERS200m</v>
      </c>
      <c r="I2066" s="2">
        <f t="shared" si="205"/>
        <v>1044</v>
      </c>
      <c r="J2066" s="136" cm="1">
        <f t="array" ref="J2066">MAX(IF($H$3:$H$4000=$H2066,$I$3:$I$4000))</f>
        <v>1044</v>
      </c>
      <c r="K2066" s="2" t="str">
        <v>KEN</v>
      </c>
      <c r="L2066" t="str">
        <v>Stephen MUTUKU</v>
      </c>
      <c r="M2066" s="94" t="str">
        <v>20km-race-walking</v>
      </c>
      <c r="N2066" s="94">
        <v>0</v>
      </c>
      <c r="O2066" s="94" t="str">
        <f t="shared" si="206"/>
        <v>Stephen MUTUKU20km-race-walking</v>
      </c>
      <c r="P2066" s="2">
        <f t="shared" si="207"/>
        <v>993</v>
      </c>
      <c r="Q2066" s="79">
        <f t="shared" si="208"/>
        <v>24</v>
      </c>
      <c r="R2066" s="79" t="str">
        <f t="shared" si="209"/>
        <v/>
      </c>
    </row>
    <row r="2067" spans="1:18" x14ac:dyDescent="0.2">
      <c r="A2067" t="s">
        <v>1115</v>
      </c>
      <c r="B2067" t="s">
        <v>4500</v>
      </c>
      <c r="C2067" s="5" t="s">
        <v>31</v>
      </c>
      <c r="D2067" s="5">
        <v>35582</v>
      </c>
      <c r="E2067">
        <v>996</v>
      </c>
      <c r="F2067" s="5">
        <v>44644</v>
      </c>
      <c r="G2067" s="2">
        <v>54</v>
      </c>
      <c r="H2067" s="2" t="str">
        <f t="shared" si="204"/>
        <v>Asani HYLTON110mh</v>
      </c>
      <c r="I2067" s="2">
        <f t="shared" si="205"/>
        <v>996</v>
      </c>
      <c r="J2067" s="136" cm="1">
        <f t="array" ref="J2067">MAX(IF($H$3:$H$4000=$H2067,$I$3:$I$4000))</f>
        <v>996</v>
      </c>
      <c r="K2067" s="2" t="str">
        <v>KEN</v>
      </c>
      <c r="L2067" t="str">
        <v>Nichodemus MUSAU</v>
      </c>
      <c r="M2067" s="94" t="str">
        <v>20km-race-walking</v>
      </c>
      <c r="N2067" s="94">
        <v>0</v>
      </c>
      <c r="O2067" s="94" t="str">
        <f t="shared" si="206"/>
        <v>Nichodemus MUSAU20km-race-walking</v>
      </c>
      <c r="P2067" s="2">
        <f t="shared" si="207"/>
        <v>921</v>
      </c>
      <c r="Q2067" s="79">
        <f t="shared" si="208"/>
        <v>42</v>
      </c>
      <c r="R2067" s="79" t="str">
        <f t="shared" si="209"/>
        <v/>
      </c>
    </row>
    <row r="2068" spans="1:18" x14ac:dyDescent="0.2">
      <c r="A2068" t="s">
        <v>1115</v>
      </c>
      <c r="B2068" t="s">
        <v>3861</v>
      </c>
      <c r="C2068" s="5" t="s">
        <v>33</v>
      </c>
      <c r="D2068" s="5">
        <v>36003</v>
      </c>
      <c r="E2068">
        <v>974</v>
      </c>
      <c r="F2068" s="5">
        <v>44644</v>
      </c>
      <c r="G2068" s="2">
        <v>78</v>
      </c>
      <c r="H2068" s="2" t="str">
        <f t="shared" si="204"/>
        <v>Timor BARRETT400mh</v>
      </c>
      <c r="I2068" s="2">
        <f t="shared" si="205"/>
        <v>974</v>
      </c>
      <c r="J2068" s="136" cm="1">
        <f t="array" ref="J2068">MAX(IF($H$3:$H$4000=$H2068,$I$3:$I$4000))</f>
        <v>1063</v>
      </c>
      <c r="K2068" s="2" t="str">
        <v>KEN</v>
      </c>
      <c r="L2068" t="str">
        <v>Eric Maugo SIKUKU</v>
      </c>
      <c r="M2068" s="94" t="str">
        <v>20km-race-walking</v>
      </c>
      <c r="N2068" s="94">
        <v>1984</v>
      </c>
      <c r="O2068" s="94" t="str">
        <f t="shared" si="206"/>
        <v>Eric Maugo SIKUKU20km-race-walking</v>
      </c>
      <c r="P2068" s="2">
        <f t="shared" si="207"/>
        <v>898</v>
      </c>
      <c r="Q2068" s="79">
        <f t="shared" si="208"/>
        <v>47</v>
      </c>
      <c r="R2068" s="79" t="str">
        <f t="shared" si="209"/>
        <v/>
      </c>
    </row>
    <row r="2069" spans="1:18" x14ac:dyDescent="0.2">
      <c r="A2069" t="s">
        <v>1115</v>
      </c>
      <c r="B2069" t="s">
        <v>4500</v>
      </c>
      <c r="C2069" s="5" t="s">
        <v>44</v>
      </c>
      <c r="D2069" s="5">
        <v>35582</v>
      </c>
      <c r="E2069">
        <v>1075</v>
      </c>
      <c r="F2069" s="5">
        <v>44644</v>
      </c>
      <c r="G2069" s="2">
        <v>3</v>
      </c>
      <c r="H2069" s="2" t="str">
        <f t="shared" si="204"/>
        <v>Asani HYLTONdecathlon</v>
      </c>
      <c r="I2069" s="2">
        <f t="shared" si="205"/>
        <v>1075</v>
      </c>
      <c r="J2069" s="136" cm="1">
        <f t="array" ref="J2069">MAX(IF($H$3:$H$4000=$H2069,$I$3:$I$4000))</f>
        <v>1075</v>
      </c>
      <c r="K2069" s="2" t="str">
        <v>KEN</v>
      </c>
      <c r="L2069" t="str">
        <v>Stephen NDANGILI</v>
      </c>
      <c r="M2069" s="94" t="str">
        <v>20km-race-walking</v>
      </c>
      <c r="N2069" s="94">
        <v>0</v>
      </c>
      <c r="O2069" s="94" t="str">
        <f t="shared" si="206"/>
        <v>Stephen NDANGILI20km-race-walking</v>
      </c>
      <c r="P2069" s="2">
        <f t="shared" si="207"/>
        <v>897</v>
      </c>
      <c r="Q2069" s="79">
        <f t="shared" si="208"/>
        <v>48</v>
      </c>
      <c r="R2069" s="79" t="str">
        <f t="shared" si="209"/>
        <v/>
      </c>
    </row>
    <row r="2070" spans="1:18" x14ac:dyDescent="0.2">
      <c r="A2070" t="s">
        <v>1115</v>
      </c>
      <c r="B2070" t="s">
        <v>4500</v>
      </c>
      <c r="C2070" s="5" t="s">
        <v>35</v>
      </c>
      <c r="D2070" s="5">
        <v>35582</v>
      </c>
      <c r="E2070">
        <v>958</v>
      </c>
      <c r="F2070" s="5">
        <v>44643</v>
      </c>
      <c r="G2070" s="2">
        <v>51</v>
      </c>
      <c r="H2070" s="2" t="str">
        <f t="shared" si="204"/>
        <v>Asani HYLTONhigh-jump</v>
      </c>
      <c r="I2070" s="2">
        <f t="shared" si="205"/>
        <v>958</v>
      </c>
      <c r="J2070" s="136" cm="1">
        <f t="array" ref="J2070">MAX(IF($H$3:$H$4000=$H2070,$I$3:$I$4000))</f>
        <v>1019</v>
      </c>
      <c r="K2070" s="2" t="str">
        <v>KEN</v>
      </c>
      <c r="L2070" t="str">
        <v>David KINGORI</v>
      </c>
      <c r="M2070" s="94" t="str">
        <v>20km-race-walking</v>
      </c>
      <c r="N2070" s="94">
        <v>0</v>
      </c>
      <c r="O2070" s="94" t="str">
        <f t="shared" si="206"/>
        <v>David KINGORI20km-race-walking</v>
      </c>
      <c r="P2070" s="2">
        <f t="shared" si="207"/>
        <v>864</v>
      </c>
      <c r="Q2070" s="79">
        <f t="shared" si="208"/>
        <v>55</v>
      </c>
      <c r="R2070" s="79" t="str">
        <f t="shared" si="209"/>
        <v/>
      </c>
    </row>
    <row r="2071" spans="1:18" x14ac:dyDescent="0.2">
      <c r="A2071" t="s">
        <v>1115</v>
      </c>
      <c r="B2071" t="s">
        <v>2739</v>
      </c>
      <c r="C2071" s="6" t="s">
        <v>2</v>
      </c>
      <c r="D2071" s="5">
        <v>32537</v>
      </c>
      <c r="E2071">
        <v>1159</v>
      </c>
      <c r="F2071" s="5">
        <v>44639</v>
      </c>
      <c r="G2071" s="2">
        <v>11</v>
      </c>
      <c r="H2071" s="2" t="str">
        <f t="shared" si="204"/>
        <v>Rasheed DWYER100m</v>
      </c>
      <c r="I2071" s="2">
        <f t="shared" si="205"/>
        <v>1159</v>
      </c>
      <c r="J2071" s="136" cm="1">
        <f t="array" ref="J2071">MAX(IF($H$3:$H$4000=$H2071,$I$3:$I$4000))</f>
        <v>1159</v>
      </c>
      <c r="K2071" s="2" t="str">
        <v>KEN</v>
      </c>
      <c r="L2071" t="str">
        <v>Barnabas KIPTUM</v>
      </c>
      <c r="M2071" s="94" t="str">
        <v>marathon</v>
      </c>
      <c r="N2071" s="94">
        <v>31754</v>
      </c>
      <c r="O2071" s="94" t="str">
        <f t="shared" si="206"/>
        <v>Barnabas KIPTUMmarathon</v>
      </c>
      <c r="P2071" s="2">
        <f t="shared" si="207"/>
        <v>1257</v>
      </c>
      <c r="Q2071" s="79">
        <f t="shared" si="208"/>
        <v>7</v>
      </c>
      <c r="R2071" s="79" t="str">
        <f t="shared" si="209"/>
        <v/>
      </c>
    </row>
    <row r="2072" spans="1:18" x14ac:dyDescent="0.2">
      <c r="A2072" t="s">
        <v>1115</v>
      </c>
      <c r="B2072" t="s">
        <v>2742</v>
      </c>
      <c r="C2072" s="5" t="s">
        <v>2</v>
      </c>
      <c r="D2072" s="5">
        <v>35742</v>
      </c>
      <c r="E2072">
        <v>1142</v>
      </c>
      <c r="F2072" s="5">
        <v>44639</v>
      </c>
      <c r="G2072" s="2">
        <v>14</v>
      </c>
      <c r="H2072" s="2" t="str">
        <f t="shared" si="204"/>
        <v>Kadrian GOLDSON100m</v>
      </c>
      <c r="I2072" s="2">
        <f t="shared" si="205"/>
        <v>1142</v>
      </c>
      <c r="J2072" s="136" cm="1">
        <f t="array" ref="J2072">MAX(IF($H$3:$H$4000=$H2072,$I$3:$I$4000))</f>
        <v>1142</v>
      </c>
      <c r="K2072" s="2" t="str">
        <v>KEN</v>
      </c>
      <c r="L2072" t="str">
        <v>Joel Kemboi KIMURER</v>
      </c>
      <c r="M2072" s="94" t="str">
        <v>marathon</v>
      </c>
      <c r="N2072" s="94">
        <v>32163</v>
      </c>
      <c r="O2072" s="94" t="str">
        <f t="shared" si="206"/>
        <v>Joel Kemboi KIMURERmarathon</v>
      </c>
      <c r="P2072" s="2">
        <f t="shared" si="207"/>
        <v>1239</v>
      </c>
      <c r="Q2072" s="79">
        <f t="shared" si="208"/>
        <v>18</v>
      </c>
      <c r="R2072" s="79" t="str">
        <f t="shared" si="209"/>
        <v/>
      </c>
    </row>
    <row r="2073" spans="1:18" x14ac:dyDescent="0.2">
      <c r="A2073" t="s">
        <v>1115</v>
      </c>
      <c r="B2073" t="s">
        <v>4905</v>
      </c>
      <c r="C2073" s="5" t="s">
        <v>2</v>
      </c>
      <c r="D2073" s="5">
        <v>37159</v>
      </c>
      <c r="E2073">
        <v>1066</v>
      </c>
      <c r="F2073" s="5">
        <v>44639</v>
      </c>
      <c r="G2073" s="2">
        <v>77</v>
      </c>
      <c r="H2073" s="2" t="str">
        <f t="shared" si="204"/>
        <v>Javari THOMAS100m</v>
      </c>
      <c r="I2073" s="2">
        <f t="shared" si="205"/>
        <v>1066</v>
      </c>
      <c r="J2073" s="136" cm="1">
        <f t="array" ref="J2073">MAX(IF($H$3:$H$4000=$H2073,$I$3:$I$4000))</f>
        <v>1066</v>
      </c>
      <c r="K2073" s="2" t="str">
        <v>KEN</v>
      </c>
      <c r="L2073" t="str">
        <v>Kipkemoi KIPRONO</v>
      </c>
      <c r="M2073" s="94" t="str">
        <v>marathon</v>
      </c>
      <c r="N2073" s="94">
        <v>34954</v>
      </c>
      <c r="O2073" s="94" t="str">
        <f t="shared" si="206"/>
        <v>Kipkemoi KIPRONOmarathon</v>
      </c>
      <c r="P2073" s="2">
        <f t="shared" si="207"/>
        <v>1215</v>
      </c>
      <c r="Q2073" s="79">
        <f t="shared" si="208"/>
        <v>34</v>
      </c>
      <c r="R2073" s="79" t="str">
        <f t="shared" si="209"/>
        <v/>
      </c>
    </row>
    <row r="2074" spans="1:18" x14ac:dyDescent="0.2">
      <c r="A2074" t="s">
        <v>1115</v>
      </c>
      <c r="B2074" t="s">
        <v>4895</v>
      </c>
      <c r="C2074" s="5" t="s">
        <v>25</v>
      </c>
      <c r="D2074" s="5">
        <v>37277</v>
      </c>
      <c r="E2074">
        <v>1093</v>
      </c>
      <c r="F2074" s="5">
        <v>44639</v>
      </c>
      <c r="G2074" s="2">
        <v>19</v>
      </c>
      <c r="H2074" s="2" t="str">
        <f t="shared" si="204"/>
        <v>Ackeem BLAKE200m</v>
      </c>
      <c r="I2074" s="2">
        <f t="shared" si="205"/>
        <v>1093</v>
      </c>
      <c r="J2074" s="136" cm="1">
        <f t="array" ref="J2074">MAX(IF($H$3:$H$4000=$H2074,$I$3:$I$4000))</f>
        <v>1093</v>
      </c>
      <c r="K2074" s="2" t="str">
        <v>KEN</v>
      </c>
      <c r="L2074" t="str">
        <v>Mike KIPTUM</v>
      </c>
      <c r="M2074" s="94" t="str">
        <v>marathon</v>
      </c>
      <c r="N2074" s="94">
        <v>33861</v>
      </c>
      <c r="O2074" s="94" t="str">
        <f t="shared" si="206"/>
        <v>Mike KIPTUMmarathon</v>
      </c>
      <c r="P2074" s="2">
        <f t="shared" si="207"/>
        <v>1209</v>
      </c>
      <c r="Q2074" s="79">
        <f t="shared" si="208"/>
        <v>38</v>
      </c>
      <c r="R2074" s="79" t="str">
        <f t="shared" si="209"/>
        <v/>
      </c>
    </row>
    <row r="2075" spans="1:18" x14ac:dyDescent="0.2">
      <c r="A2075" t="s">
        <v>1115</v>
      </c>
      <c r="B2075" t="s">
        <v>5076</v>
      </c>
      <c r="C2075" s="6" t="s">
        <v>25</v>
      </c>
      <c r="D2075" s="5">
        <v>36286</v>
      </c>
      <c r="E2075">
        <v>1054</v>
      </c>
      <c r="F2075" s="5">
        <v>44639</v>
      </c>
      <c r="G2075" s="2">
        <v>58</v>
      </c>
      <c r="H2075" s="2" t="str">
        <f t="shared" si="204"/>
        <v>Shemar CHAMBERS200m</v>
      </c>
      <c r="I2075" s="2">
        <f t="shared" si="205"/>
        <v>1054</v>
      </c>
      <c r="J2075" s="136" cm="1">
        <f t="array" ref="J2075">MAX(IF($H$3:$H$4000=$H2075,$I$3:$I$4000))</f>
        <v>1054</v>
      </c>
      <c r="K2075" s="2" t="str">
        <v>KEN</v>
      </c>
      <c r="L2075" t="str">
        <v>Silas TOO</v>
      </c>
      <c r="M2075" s="94" t="str">
        <v>marathon</v>
      </c>
      <c r="N2075" s="94">
        <v>32155</v>
      </c>
      <c r="O2075" s="94" t="str">
        <f t="shared" si="206"/>
        <v>Silas TOOmarathon</v>
      </c>
      <c r="P2075" s="2">
        <f t="shared" si="207"/>
        <v>1218</v>
      </c>
      <c r="Q2075" s="79">
        <f t="shared" si="208"/>
        <v>30</v>
      </c>
      <c r="R2075" s="79" t="str">
        <f t="shared" si="209"/>
        <v/>
      </c>
    </row>
    <row r="2076" spans="1:18" x14ac:dyDescent="0.2">
      <c r="A2076" t="s">
        <v>1115</v>
      </c>
      <c r="B2076" t="s">
        <v>3295</v>
      </c>
      <c r="C2076" t="s">
        <v>25</v>
      </c>
      <c r="D2076" s="5">
        <v>34392</v>
      </c>
      <c r="E2076">
        <v>1054</v>
      </c>
      <c r="F2076" s="5">
        <v>44639</v>
      </c>
      <c r="G2076" s="2">
        <v>60</v>
      </c>
      <c r="H2076" s="2" t="str">
        <f t="shared" si="204"/>
        <v>Jazeel MURPHY200m</v>
      </c>
      <c r="I2076" s="2">
        <f t="shared" si="205"/>
        <v>1054</v>
      </c>
      <c r="J2076" s="136" cm="1">
        <f t="array" ref="J2076">MAX(IF($H$3:$H$4000=$H2076,$I$3:$I$4000))</f>
        <v>1144</v>
      </c>
      <c r="K2076" s="2" t="str">
        <v>KEN</v>
      </c>
      <c r="L2076" t="str">
        <v>Daniel KEMBOI</v>
      </c>
      <c r="M2076" s="94" t="str">
        <v>marathon</v>
      </c>
      <c r="N2076" s="94">
        <v>1986</v>
      </c>
      <c r="O2076" s="94" t="str">
        <f t="shared" si="206"/>
        <v>Daniel KEMBOImarathon</v>
      </c>
      <c r="P2076" s="2">
        <f t="shared" si="207"/>
        <v>1041</v>
      </c>
      <c r="Q2076" s="79">
        <f t="shared" si="208"/>
        <v>157</v>
      </c>
      <c r="R2076" s="79" t="str">
        <f t="shared" si="209"/>
        <v/>
      </c>
    </row>
    <row r="2077" spans="1:18" x14ac:dyDescent="0.2">
      <c r="A2077" t="s">
        <v>1115</v>
      </c>
      <c r="B2077" t="s">
        <v>3410</v>
      </c>
      <c r="C2077" s="5" t="s">
        <v>26</v>
      </c>
      <c r="D2077" s="5">
        <v>37610</v>
      </c>
      <c r="E2077">
        <v>1100</v>
      </c>
      <c r="F2077" s="5">
        <v>44639</v>
      </c>
      <c r="G2077" s="2">
        <v>22</v>
      </c>
      <c r="H2077" s="2" t="str">
        <f t="shared" si="204"/>
        <v>Jeremy BEMBRIDGE400m</v>
      </c>
      <c r="I2077" s="2">
        <f t="shared" si="205"/>
        <v>1100</v>
      </c>
      <c r="J2077" s="136" cm="1">
        <f t="array" ref="J2077">MAX(IF($H$3:$H$4000=$H2077,$I$3:$I$4000))</f>
        <v>1115</v>
      </c>
      <c r="K2077" s="2" t="str">
        <v>KEN</v>
      </c>
      <c r="L2077" t="str">
        <v>Collins Omae GICHANA</v>
      </c>
      <c r="M2077" s="94" t="str">
        <v>200m</v>
      </c>
      <c r="N2077" s="94">
        <v>32606</v>
      </c>
      <c r="O2077" s="94" t="str">
        <f t="shared" si="206"/>
        <v>Collins Omae GICHANA200m</v>
      </c>
      <c r="P2077" s="2">
        <f t="shared" si="207"/>
        <v>1049</v>
      </c>
      <c r="Q2077" s="79">
        <f t="shared" si="208"/>
        <v>151</v>
      </c>
      <c r="R2077" s="79" t="str">
        <f t="shared" si="209"/>
        <v/>
      </c>
    </row>
    <row r="2078" spans="1:18" x14ac:dyDescent="0.2">
      <c r="A2078" t="s">
        <v>1115</v>
      </c>
      <c r="B2078" t="s">
        <v>4912</v>
      </c>
      <c r="C2078" t="s">
        <v>26</v>
      </c>
      <c r="D2078" s="5">
        <v>36874</v>
      </c>
      <c r="E2078">
        <v>1067</v>
      </c>
      <c r="F2078" s="5">
        <v>44639</v>
      </c>
      <c r="G2078" s="2">
        <v>53</v>
      </c>
      <c r="H2078" s="2" t="str">
        <f t="shared" si="204"/>
        <v>Shevioe REID400m</v>
      </c>
      <c r="I2078" s="2">
        <f t="shared" si="205"/>
        <v>1067</v>
      </c>
      <c r="J2078" s="136" cm="1">
        <f t="array" ref="J2078">MAX(IF($H$3:$H$4000=$H2078,$I$3:$I$4000))</f>
        <v>1067</v>
      </c>
      <c r="K2078" s="2" t="str">
        <v>KEN</v>
      </c>
      <c r="L2078" t="str">
        <v>Elijah Onkware MATHEW</v>
      </c>
      <c r="M2078" s="94" t="str">
        <v>200m</v>
      </c>
      <c r="N2078" s="94">
        <v>36563</v>
      </c>
      <c r="O2078" s="94" t="str">
        <f t="shared" si="206"/>
        <v>Elijah Onkware MATHEW200m</v>
      </c>
      <c r="P2078" s="2">
        <f t="shared" si="207"/>
        <v>1044</v>
      </c>
      <c r="Q2078" s="79">
        <f t="shared" si="208"/>
        <v>160</v>
      </c>
      <c r="R2078" s="79" t="str">
        <f t="shared" si="209"/>
        <v/>
      </c>
    </row>
    <row r="2079" spans="1:18" x14ac:dyDescent="0.2">
      <c r="A2079" t="s">
        <v>1115</v>
      </c>
      <c r="B2079" t="s">
        <v>4915</v>
      </c>
      <c r="C2079" s="5" t="s">
        <v>26</v>
      </c>
      <c r="D2079" s="5">
        <v>36788</v>
      </c>
      <c r="E2079">
        <v>1048</v>
      </c>
      <c r="F2079" s="5">
        <v>44639</v>
      </c>
      <c r="G2079" s="2">
        <v>76</v>
      </c>
      <c r="H2079" s="2" t="str">
        <f t="shared" si="204"/>
        <v>Tarees RHODEN400m</v>
      </c>
      <c r="I2079" s="2">
        <f t="shared" si="205"/>
        <v>1048</v>
      </c>
      <c r="J2079" s="136" cm="1">
        <f t="array" ref="J2079">MAX(IF($H$3:$H$4000=$H2079,$I$3:$I$4000))</f>
        <v>1048</v>
      </c>
      <c r="K2079" s="2" t="str">
        <v>KEN</v>
      </c>
      <c r="L2079" t="str">
        <v>Stephen Otieno OLUOCH</v>
      </c>
      <c r="M2079" s="94" t="str">
        <v>200m</v>
      </c>
      <c r="N2079" s="94">
        <v>36383</v>
      </c>
      <c r="O2079" s="94" t="str">
        <f t="shared" si="206"/>
        <v>Stephen Otieno OLUOCH200m</v>
      </c>
      <c r="P2079" s="2">
        <f t="shared" si="207"/>
        <v>1038</v>
      </c>
      <c r="Q2079" s="79">
        <f t="shared" si="208"/>
        <v>172</v>
      </c>
      <c r="R2079" s="79" t="str">
        <f t="shared" si="209"/>
        <v/>
      </c>
    </row>
    <row r="2080" spans="1:18" x14ac:dyDescent="0.2">
      <c r="A2080" t="s">
        <v>1115</v>
      </c>
      <c r="B2080" t="s">
        <v>4916</v>
      </c>
      <c r="C2080" s="5" t="s">
        <v>26</v>
      </c>
      <c r="D2080" s="5">
        <v>37031</v>
      </c>
      <c r="E2080">
        <v>1047</v>
      </c>
      <c r="F2080" s="5">
        <v>44639</v>
      </c>
      <c r="G2080" s="2">
        <v>80</v>
      </c>
      <c r="H2080" s="2" t="str">
        <f t="shared" ref="H2080:H2143" si="210">B2080&amp;C2080</f>
        <v>Kimar FARQUHARSON400m</v>
      </c>
      <c r="I2080" s="2">
        <f t="shared" ref="I2080:I2143" si="211">E2080</f>
        <v>1047</v>
      </c>
      <c r="J2080" s="136" cm="1">
        <f t="array" ref="J2080">MAX(IF($H$3:$H$4000=$H2080,$I$3:$I$4000))</f>
        <v>1047</v>
      </c>
      <c r="K2080" s="2" t="str">
        <v>KEN</v>
      </c>
      <c r="L2080" t="str">
        <v>Kevin Kiprotich TONUI</v>
      </c>
      <c r="M2080" s="94" t="str">
        <v>400m</v>
      </c>
      <c r="N2080" s="94">
        <v>35637</v>
      </c>
      <c r="O2080" s="94" t="str">
        <f t="shared" si="206"/>
        <v>Kevin Kiprotich TONUI400m</v>
      </c>
      <c r="P2080" s="2">
        <f t="shared" si="207"/>
        <v>1094</v>
      </c>
      <c r="Q2080" s="79">
        <f t="shared" si="208"/>
        <v>102</v>
      </c>
      <c r="R2080" s="79" t="str">
        <f t="shared" si="209"/>
        <v/>
      </c>
    </row>
    <row r="2081" spans="1:18" x14ac:dyDescent="0.2">
      <c r="A2081" t="s">
        <v>1115</v>
      </c>
      <c r="B2081" s="5" t="s">
        <v>3738</v>
      </c>
      <c r="C2081" s="5" t="s">
        <v>31</v>
      </c>
      <c r="D2081" s="5">
        <v>36340</v>
      </c>
      <c r="E2081">
        <v>1061</v>
      </c>
      <c r="F2081" s="5">
        <v>44639</v>
      </c>
      <c r="G2081" s="2">
        <v>23</v>
      </c>
      <c r="H2081" s="2" t="str">
        <f t="shared" si="210"/>
        <v>Damion THOMAS110mh</v>
      </c>
      <c r="I2081" s="2">
        <f t="shared" si="211"/>
        <v>1061</v>
      </c>
      <c r="J2081" s="136" cm="1">
        <f t="array" ref="J2081">MAX(IF($H$3:$H$4000=$H2081,$I$3:$I$4000))</f>
        <v>1233</v>
      </c>
      <c r="K2081" s="2" t="str">
        <v>KEN</v>
      </c>
      <c r="L2081" t="str">
        <v>Wyclife KINYAMAL</v>
      </c>
      <c r="M2081" s="94" t="str">
        <v>400m</v>
      </c>
      <c r="N2081" s="94">
        <v>35613</v>
      </c>
      <c r="O2081" s="94" t="str">
        <f t="shared" si="206"/>
        <v>Wyclife KINYAMAL400m</v>
      </c>
      <c r="P2081" s="2">
        <f t="shared" si="207"/>
        <v>1065</v>
      </c>
      <c r="Q2081" s="79">
        <f t="shared" si="208"/>
        <v>128</v>
      </c>
      <c r="R2081" s="79" t="str">
        <f t="shared" si="209"/>
        <v/>
      </c>
    </row>
    <row r="2082" spans="1:18" x14ac:dyDescent="0.2">
      <c r="A2082" t="s">
        <v>1115</v>
      </c>
      <c r="B2082" t="s">
        <v>3798</v>
      </c>
      <c r="C2082" s="5" t="s">
        <v>31</v>
      </c>
      <c r="D2082" s="5">
        <v>36651</v>
      </c>
      <c r="E2082">
        <v>959</v>
      </c>
      <c r="F2082" s="5">
        <v>44639</v>
      </c>
      <c r="G2082" s="2">
        <v>70</v>
      </c>
      <c r="H2082" s="2" t="str">
        <f t="shared" si="210"/>
        <v>Oquendo BERNARD110mh</v>
      </c>
      <c r="I2082" s="2">
        <f t="shared" si="211"/>
        <v>959</v>
      </c>
      <c r="J2082" s="136" cm="1">
        <f t="array" ref="J2082">MAX(IF($H$3:$H$4000=$H2082,$I$3:$I$4000))</f>
        <v>1025</v>
      </c>
      <c r="K2082" s="2" t="str">
        <v>KEN</v>
      </c>
      <c r="L2082" t="str">
        <v>Emmanuel KIPROP</v>
      </c>
      <c r="M2082" s="94" t="str">
        <v>5000m</v>
      </c>
      <c r="N2082" s="94">
        <v>36393</v>
      </c>
      <c r="O2082" s="94" t="str">
        <f t="shared" si="206"/>
        <v>Emmanuel KIPROP5000m</v>
      </c>
      <c r="P2082" s="2">
        <f t="shared" si="207"/>
        <v>1170</v>
      </c>
      <c r="Q2082" s="79">
        <f t="shared" si="208"/>
        <v>14</v>
      </c>
      <c r="R2082" s="79" t="str">
        <f t="shared" si="209"/>
        <v/>
      </c>
    </row>
    <row r="2083" spans="1:18" x14ac:dyDescent="0.2">
      <c r="A2083" t="s">
        <v>1115</v>
      </c>
      <c r="B2083" t="s">
        <v>2778</v>
      </c>
      <c r="C2083" s="5" t="s">
        <v>33</v>
      </c>
      <c r="D2083" s="5">
        <v>36339</v>
      </c>
      <c r="E2083">
        <v>1039</v>
      </c>
      <c r="F2083" s="5">
        <v>44639</v>
      </c>
      <c r="G2083" s="2">
        <v>35</v>
      </c>
      <c r="H2083" s="2" t="str">
        <f t="shared" si="210"/>
        <v>Malik JAMES-KING400mh</v>
      </c>
      <c r="I2083" s="2">
        <f t="shared" si="211"/>
        <v>1039</v>
      </c>
      <c r="J2083" s="136" cm="1">
        <f t="array" ref="J2083">MAX(IF($H$3:$H$4000=$H2083,$I$3:$I$4000))</f>
        <v>1154</v>
      </c>
      <c r="K2083" s="2" t="str">
        <v>KEN</v>
      </c>
      <c r="L2083" t="str">
        <v>Cornelius KEMBOI</v>
      </c>
      <c r="M2083" s="94" t="str">
        <v>5000m</v>
      </c>
      <c r="N2083" s="94">
        <v>36585</v>
      </c>
      <c r="O2083" s="94" t="str">
        <f t="shared" si="206"/>
        <v>Cornelius KEMBOI5000m</v>
      </c>
      <c r="P2083" s="2">
        <f t="shared" si="207"/>
        <v>1134</v>
      </c>
      <c r="Q2083" s="79">
        <f t="shared" si="208"/>
        <v>40</v>
      </c>
      <c r="R2083" s="79" t="str">
        <f t="shared" si="209"/>
        <v/>
      </c>
    </row>
    <row r="2084" spans="1:18" x14ac:dyDescent="0.2">
      <c r="A2084" t="s">
        <v>1115</v>
      </c>
      <c r="B2084" t="s">
        <v>2970</v>
      </c>
      <c r="C2084" s="5" t="s">
        <v>33</v>
      </c>
      <c r="D2084" s="6">
        <v>37661</v>
      </c>
      <c r="E2084">
        <v>1016</v>
      </c>
      <c r="F2084" s="5">
        <v>44639</v>
      </c>
      <c r="G2084" s="2">
        <v>49</v>
      </c>
      <c r="H2084" s="2" t="str">
        <f t="shared" si="210"/>
        <v>Jayden BROWN400mh</v>
      </c>
      <c r="I2084" s="2">
        <f t="shared" si="211"/>
        <v>1016</v>
      </c>
      <c r="J2084" s="136" cm="1">
        <f t="array" ref="J2084">MAX(IF($H$3:$H$4000=$H2084,$I$3:$I$4000))</f>
        <v>1016</v>
      </c>
      <c r="K2084" s="2" t="str">
        <v>KEN</v>
      </c>
      <c r="L2084" t="str">
        <v>Robert Kiprop KOECH</v>
      </c>
      <c r="M2084" s="94" t="str">
        <v>5000m</v>
      </c>
      <c r="N2084" s="94">
        <v>35486</v>
      </c>
      <c r="O2084" s="94" t="str">
        <f t="shared" si="206"/>
        <v>Robert Kiprop KOECH5000m</v>
      </c>
      <c r="P2084" s="2">
        <f t="shared" si="207"/>
        <v>1164</v>
      </c>
      <c r="Q2084" s="79">
        <f t="shared" si="208"/>
        <v>17</v>
      </c>
      <c r="R2084" s="79" t="str">
        <f t="shared" si="209"/>
        <v/>
      </c>
    </row>
    <row r="2085" spans="1:18" x14ac:dyDescent="0.2">
      <c r="A2085" t="s">
        <v>1115</v>
      </c>
      <c r="B2085" t="s">
        <v>4940</v>
      </c>
      <c r="C2085" s="5" t="s">
        <v>37</v>
      </c>
      <c r="D2085" s="5">
        <v>36806</v>
      </c>
      <c r="E2085">
        <v>1029</v>
      </c>
      <c r="F2085" s="5">
        <v>44639</v>
      </c>
      <c r="G2085" s="2">
        <v>50</v>
      </c>
      <c r="H2085" s="2" t="str">
        <f t="shared" si="210"/>
        <v>Nickaoli WILLIAMSlong-jump</v>
      </c>
      <c r="I2085" s="2">
        <f t="shared" si="211"/>
        <v>1029</v>
      </c>
      <c r="J2085" s="136" cm="1">
        <f t="array" ref="J2085">MAX(IF($H$3:$H$4000=$H2085,$I$3:$I$4000))</f>
        <v>1029</v>
      </c>
      <c r="K2085" s="2" t="str">
        <v>KEN</v>
      </c>
      <c r="L2085" t="str">
        <v>Michael KIBET</v>
      </c>
      <c r="M2085" s="94" t="str">
        <v>5000m</v>
      </c>
      <c r="N2085" s="94">
        <v>36406</v>
      </c>
      <c r="O2085" s="94" t="str">
        <f t="shared" si="206"/>
        <v>Michael KIBET5000m</v>
      </c>
      <c r="P2085" s="2">
        <f t="shared" si="207"/>
        <v>1136</v>
      </c>
      <c r="Q2085" s="79">
        <f t="shared" si="208"/>
        <v>34</v>
      </c>
      <c r="R2085" s="79" t="str">
        <f t="shared" si="209"/>
        <v/>
      </c>
    </row>
    <row r="2086" spans="1:18" x14ac:dyDescent="0.2">
      <c r="A2086" t="s">
        <v>1115</v>
      </c>
      <c r="B2086" t="s">
        <v>3936</v>
      </c>
      <c r="C2086" s="5" t="s">
        <v>38</v>
      </c>
      <c r="D2086" s="5">
        <v>36759</v>
      </c>
      <c r="E2086">
        <v>1041</v>
      </c>
      <c r="F2086" s="5">
        <v>44639</v>
      </c>
      <c r="G2086" s="2">
        <v>18</v>
      </c>
      <c r="H2086" s="2" t="str">
        <f t="shared" si="210"/>
        <v>Safin WILLStriple-jump</v>
      </c>
      <c r="I2086" s="2">
        <f t="shared" si="211"/>
        <v>1041</v>
      </c>
      <c r="J2086" s="136" cm="1">
        <f t="array" ref="J2086">MAX(IF($H$3:$H$4000=$H2086,$I$3:$I$4000))</f>
        <v>1041</v>
      </c>
      <c r="K2086" s="2" t="str">
        <v>KEN</v>
      </c>
      <c r="L2086" t="str">
        <v>Gideon Kipkertich RONO</v>
      </c>
      <c r="M2086" s="94" t="str">
        <v>5000m</v>
      </c>
      <c r="N2086" s="94">
        <v>37674</v>
      </c>
      <c r="O2086" s="94" t="str">
        <f t="shared" si="206"/>
        <v>Gideon Kipkertich RONO5000m</v>
      </c>
      <c r="P2086" s="2">
        <f t="shared" si="207"/>
        <v>1133</v>
      </c>
      <c r="Q2086" s="79">
        <f t="shared" si="208"/>
        <v>42</v>
      </c>
      <c r="R2086" s="79" t="str">
        <f t="shared" si="209"/>
        <v/>
      </c>
    </row>
    <row r="2087" spans="1:18" x14ac:dyDescent="0.2">
      <c r="A2087" t="s">
        <v>1115</v>
      </c>
      <c r="B2087" t="s">
        <v>3089</v>
      </c>
      <c r="C2087" s="5" t="s">
        <v>40</v>
      </c>
      <c r="D2087" s="5">
        <v>33731</v>
      </c>
      <c r="E2087">
        <v>1163</v>
      </c>
      <c r="F2087" s="5">
        <v>44639</v>
      </c>
      <c r="G2087" s="2">
        <v>2</v>
      </c>
      <c r="H2087" s="2" t="str">
        <f t="shared" si="210"/>
        <v>Traves SMIKLEdiscus-throw</v>
      </c>
      <c r="I2087" s="2">
        <f t="shared" si="211"/>
        <v>1163</v>
      </c>
      <c r="J2087" s="136" cm="1">
        <f t="array" ref="J2087">MAX(IF($H$3:$H$4000=$H2087,$I$3:$I$4000))</f>
        <v>1163</v>
      </c>
      <c r="K2087" s="2" t="str">
        <v>KEN</v>
      </c>
      <c r="L2087" t="str">
        <v>Raynold Kipkorir CHERUIYOT</v>
      </c>
      <c r="M2087" s="94" t="str">
        <v>5000m</v>
      </c>
      <c r="N2087" s="94">
        <v>0</v>
      </c>
      <c r="O2087" s="94" t="str">
        <f t="shared" si="206"/>
        <v>Raynold Kipkorir CHERUIYOT5000m</v>
      </c>
      <c r="P2087" s="2">
        <f t="shared" si="207"/>
        <v>1091</v>
      </c>
      <c r="Q2087" s="79">
        <f t="shared" si="208"/>
        <v>93</v>
      </c>
      <c r="R2087" s="79" t="str">
        <f t="shared" si="209"/>
        <v/>
      </c>
    </row>
    <row r="2088" spans="1:18" x14ac:dyDescent="0.2">
      <c r="A2088" t="s">
        <v>1115</v>
      </c>
      <c r="B2088" t="s">
        <v>3094</v>
      </c>
      <c r="C2088" s="6" t="s">
        <v>40</v>
      </c>
      <c r="D2088" s="6">
        <v>36554</v>
      </c>
      <c r="E2088">
        <v>1052</v>
      </c>
      <c r="F2088" s="5">
        <v>44639</v>
      </c>
      <c r="G2088" s="2">
        <v>16</v>
      </c>
      <c r="H2088" s="2" t="str">
        <f t="shared" si="210"/>
        <v>Kai CHANGdiscus-throw</v>
      </c>
      <c r="I2088" s="2">
        <f t="shared" si="211"/>
        <v>1052</v>
      </c>
      <c r="J2088" s="136" cm="1">
        <f t="array" ref="J2088">MAX(IF($H$3:$H$4000=$H2088,$I$3:$I$4000))</f>
        <v>1143</v>
      </c>
      <c r="K2088" s="2" t="str">
        <v>KEN</v>
      </c>
      <c r="L2088" t="str">
        <v>Kiprono SITONIK</v>
      </c>
      <c r="M2088" s="94" t="str">
        <v>5000m</v>
      </c>
      <c r="N2088" s="94">
        <v>37196</v>
      </c>
      <c r="O2088" s="94" t="str">
        <f t="shared" si="206"/>
        <v>Kiprono SITONIK5000m</v>
      </c>
      <c r="P2088" s="2">
        <f t="shared" si="207"/>
        <v>1130</v>
      </c>
      <c r="Q2088" s="79">
        <f t="shared" si="208"/>
        <v>46</v>
      </c>
      <c r="R2088" s="79" t="str">
        <f t="shared" si="209"/>
        <v/>
      </c>
    </row>
    <row r="2089" spans="1:18" x14ac:dyDescent="0.2">
      <c r="A2089" t="s">
        <v>1115</v>
      </c>
      <c r="B2089" t="s">
        <v>4132</v>
      </c>
      <c r="C2089" s="6" t="s">
        <v>40</v>
      </c>
      <c r="D2089" s="5">
        <v>36425</v>
      </c>
      <c r="E2089">
        <v>886</v>
      </c>
      <c r="F2089" s="5">
        <v>44639</v>
      </c>
      <c r="G2089" s="2">
        <v>60</v>
      </c>
      <c r="H2089" s="2" t="str">
        <f t="shared" si="210"/>
        <v>Courtney LAWRENCEdiscus-throw</v>
      </c>
      <c r="I2089" s="2">
        <f t="shared" si="211"/>
        <v>886</v>
      </c>
      <c r="J2089" s="136" cm="1">
        <f t="array" ref="J2089">MAX(IF($H$3:$H$4000=$H2089,$I$3:$I$4000))</f>
        <v>906</v>
      </c>
      <c r="K2089" s="2" t="str">
        <v>KEN</v>
      </c>
      <c r="L2089" t="str">
        <v>Emmanuel KIPCHIRCHIR</v>
      </c>
      <c r="M2089" s="94" t="str">
        <v>5000m</v>
      </c>
      <c r="N2089" s="94">
        <v>37952</v>
      </c>
      <c r="O2089" s="94" t="str">
        <f t="shared" si="206"/>
        <v>Emmanuel KIPCHIRCHIR5000m</v>
      </c>
      <c r="P2089" s="2">
        <f t="shared" si="207"/>
        <v>1116</v>
      </c>
      <c r="Q2089" s="79">
        <f t="shared" si="208"/>
        <v>64</v>
      </c>
      <c r="R2089" s="79" t="str">
        <f t="shared" si="209"/>
        <v/>
      </c>
    </row>
    <row r="2090" spans="1:18" x14ac:dyDescent="0.2">
      <c r="A2090" t="s">
        <v>1115</v>
      </c>
      <c r="B2090" t="s">
        <v>4149</v>
      </c>
      <c r="C2090" s="5" t="s">
        <v>40</v>
      </c>
      <c r="D2090" s="5">
        <v>35682</v>
      </c>
      <c r="E2090">
        <v>868</v>
      </c>
      <c r="F2090" s="5">
        <v>44639</v>
      </c>
      <c r="G2090" s="2">
        <v>74</v>
      </c>
      <c r="H2090" s="2" t="str">
        <f t="shared" si="210"/>
        <v>Warren BARRETTdiscus-throw</v>
      </c>
      <c r="I2090" s="2">
        <f t="shared" si="211"/>
        <v>868</v>
      </c>
      <c r="J2090" s="136" cm="1">
        <f t="array" ref="J2090">MAX(IF($H$3:$H$4000=$H2090,$I$3:$I$4000))</f>
        <v>868</v>
      </c>
      <c r="K2090" s="2" t="str">
        <v>KEN</v>
      </c>
      <c r="L2090" t="str">
        <v>Ismael KURUI</v>
      </c>
      <c r="M2090" s="94" t="str">
        <v>5000m</v>
      </c>
      <c r="N2090" s="94">
        <v>0</v>
      </c>
      <c r="O2090" s="94" t="str">
        <f t="shared" si="206"/>
        <v>Ismael KURUI5000m</v>
      </c>
      <c r="P2090" s="2">
        <f t="shared" si="207"/>
        <v>1035</v>
      </c>
      <c r="Q2090" s="79">
        <f t="shared" si="208"/>
        <v>126</v>
      </c>
      <c r="R2090" s="79" t="str">
        <f t="shared" si="209"/>
        <v/>
      </c>
    </row>
    <row r="2091" spans="1:18" x14ac:dyDescent="0.2">
      <c r="A2091" t="s">
        <v>1115</v>
      </c>
      <c r="B2091" t="s">
        <v>3123</v>
      </c>
      <c r="C2091" s="5" t="s">
        <v>39</v>
      </c>
      <c r="D2091" s="5">
        <v>32491</v>
      </c>
      <c r="E2091">
        <v>1110</v>
      </c>
      <c r="F2091" s="5">
        <v>44639</v>
      </c>
      <c r="G2091" s="2">
        <v>7</v>
      </c>
      <c r="H2091" s="2" t="str">
        <f t="shared" si="210"/>
        <v>O'Dayne RICHARDSshot-put</v>
      </c>
      <c r="I2091" s="2">
        <f t="shared" si="211"/>
        <v>1110</v>
      </c>
      <c r="J2091" s="136" cm="1">
        <f t="array" ref="J2091">MAX(IF($H$3:$H$4000=$H2091,$I$3:$I$4000))</f>
        <v>1149</v>
      </c>
      <c r="K2091" s="2" t="str">
        <v>KEN</v>
      </c>
      <c r="L2091" t="str">
        <v>Charles ROTICH</v>
      </c>
      <c r="M2091" s="94" t="str">
        <v>5000m</v>
      </c>
      <c r="N2091" s="94">
        <v>0</v>
      </c>
      <c r="O2091" s="94" t="str">
        <f t="shared" si="206"/>
        <v>Charles ROTICH5000m</v>
      </c>
      <c r="P2091" s="2">
        <f t="shared" si="207"/>
        <v>1024</v>
      </c>
      <c r="Q2091" s="79">
        <f t="shared" si="208"/>
        <v>135</v>
      </c>
      <c r="R2091" s="79" t="str">
        <f t="shared" si="209"/>
        <v/>
      </c>
    </row>
    <row r="2092" spans="1:18" x14ac:dyDescent="0.2">
      <c r="A2092" t="s">
        <v>1115</v>
      </c>
      <c r="B2092" t="s">
        <v>4140</v>
      </c>
      <c r="C2092" t="s">
        <v>39</v>
      </c>
      <c r="D2092" s="5">
        <v>35992</v>
      </c>
      <c r="E2092">
        <v>1015</v>
      </c>
      <c r="F2092" s="5">
        <v>44639</v>
      </c>
      <c r="G2092" s="2">
        <v>17</v>
      </c>
      <c r="H2092" s="2" t="str">
        <f t="shared" si="210"/>
        <v>Kyle MITCHELLshot-put</v>
      </c>
      <c r="I2092" s="2">
        <f t="shared" si="211"/>
        <v>1015</v>
      </c>
      <c r="J2092" s="136" cm="1">
        <f t="array" ref="J2092">MAX(IF($H$3:$H$4000=$H2092,$I$3:$I$4000))</f>
        <v>1106</v>
      </c>
      <c r="K2092" s="2" t="str">
        <v>KEN</v>
      </c>
      <c r="L2092" t="str">
        <v>Samuel KIBATHI</v>
      </c>
      <c r="M2092" s="94" t="str">
        <v>5000m</v>
      </c>
      <c r="N2092" s="94">
        <v>38205</v>
      </c>
      <c r="O2092" s="94" t="str">
        <f t="shared" si="206"/>
        <v>Samuel KIBATHI5000m</v>
      </c>
      <c r="P2092" s="2">
        <f t="shared" si="207"/>
        <v>1083</v>
      </c>
      <c r="Q2092" s="79">
        <f t="shared" si="208"/>
        <v>101</v>
      </c>
      <c r="R2092" s="79" t="str">
        <f t="shared" si="209"/>
        <v/>
      </c>
    </row>
    <row r="2093" spans="1:18" x14ac:dyDescent="0.2">
      <c r="A2093" t="s">
        <v>1115</v>
      </c>
      <c r="B2093" t="s">
        <v>4083</v>
      </c>
      <c r="C2093" s="5" t="s">
        <v>39</v>
      </c>
      <c r="D2093" s="6">
        <v>37582</v>
      </c>
      <c r="E2093">
        <v>1010</v>
      </c>
      <c r="F2093" s="5">
        <v>44639</v>
      </c>
      <c r="G2093" s="2">
        <v>18</v>
      </c>
      <c r="H2093" s="2" t="str">
        <f t="shared" si="210"/>
        <v>Ralford MULLINGSshot-put</v>
      </c>
      <c r="I2093" s="2">
        <f t="shared" si="211"/>
        <v>1010</v>
      </c>
      <c r="J2093" s="136" cm="1">
        <f t="array" ref="J2093">MAX(IF($H$3:$H$4000=$H2093,$I$3:$I$4000))</f>
        <v>1010</v>
      </c>
      <c r="K2093" s="2" t="str">
        <v>KEN</v>
      </c>
      <c r="L2093" t="str">
        <v>Stephen LEMAYA</v>
      </c>
      <c r="M2093" s="94" t="str">
        <v>5000m</v>
      </c>
      <c r="N2093" s="94">
        <v>0</v>
      </c>
      <c r="O2093" s="94" t="str">
        <f t="shared" si="206"/>
        <v>Stephen LEMAYA5000m</v>
      </c>
      <c r="P2093" s="2">
        <f t="shared" si="207"/>
        <v>1019</v>
      </c>
      <c r="Q2093" s="79">
        <f t="shared" si="208"/>
        <v>137</v>
      </c>
      <c r="R2093" s="79" t="str">
        <f t="shared" si="209"/>
        <v/>
      </c>
    </row>
    <row r="2094" spans="1:18" x14ac:dyDescent="0.2">
      <c r="A2094" t="s">
        <v>1115</v>
      </c>
      <c r="B2094" t="s">
        <v>4952</v>
      </c>
      <c r="C2094" s="5" t="s">
        <v>39</v>
      </c>
      <c r="D2094" s="5">
        <v>35806</v>
      </c>
      <c r="E2094">
        <v>1007</v>
      </c>
      <c r="F2094" s="5">
        <v>44639</v>
      </c>
      <c r="G2094" s="2">
        <v>19</v>
      </c>
      <c r="H2094" s="2" t="str">
        <f t="shared" si="210"/>
        <v>Kevin NEDRICKshot-put</v>
      </c>
      <c r="I2094" s="2">
        <f t="shared" si="211"/>
        <v>1007</v>
      </c>
      <c r="J2094" s="136" cm="1">
        <f t="array" ref="J2094">MAX(IF($H$3:$H$4000=$H2094,$I$3:$I$4000))</f>
        <v>1007</v>
      </c>
      <c r="K2094" s="2" t="str">
        <v>KEN</v>
      </c>
      <c r="L2094" t="str">
        <v>James KARORI</v>
      </c>
      <c r="M2094" s="94" t="str">
        <v>5000m</v>
      </c>
      <c r="N2094" s="94">
        <v>0</v>
      </c>
      <c r="O2094" s="94" t="str">
        <f t="shared" si="206"/>
        <v>James KARORI5000m</v>
      </c>
      <c r="P2094" s="2">
        <f t="shared" si="207"/>
        <v>1010</v>
      </c>
      <c r="Q2094" s="79">
        <f t="shared" si="208"/>
        <v>143</v>
      </c>
      <c r="R2094" s="79" t="str">
        <f t="shared" si="209"/>
        <v/>
      </c>
    </row>
    <row r="2095" spans="1:18" x14ac:dyDescent="0.2">
      <c r="A2095" t="s">
        <v>1115</v>
      </c>
      <c r="B2095" t="s">
        <v>4116</v>
      </c>
      <c r="C2095" s="5" t="s">
        <v>39</v>
      </c>
      <c r="D2095" s="5">
        <v>37390</v>
      </c>
      <c r="E2095">
        <v>926</v>
      </c>
      <c r="F2095" s="5">
        <v>44639</v>
      </c>
      <c r="G2095" s="2">
        <v>53</v>
      </c>
      <c r="H2095" s="2" t="str">
        <f t="shared" si="210"/>
        <v>Javon OSBOURNEshot-put</v>
      </c>
      <c r="I2095" s="2">
        <f t="shared" si="211"/>
        <v>926</v>
      </c>
      <c r="J2095" s="136" cm="1">
        <f t="array" ref="J2095">MAX(IF($H$3:$H$4000=$H2095,$I$3:$I$4000))</f>
        <v>926</v>
      </c>
      <c r="K2095" s="2" t="str">
        <v>KEN</v>
      </c>
      <c r="L2095" t="str">
        <v>Francis ABONG</v>
      </c>
      <c r="M2095" s="94" t="str">
        <v>5000m</v>
      </c>
      <c r="N2095" s="94">
        <v>0</v>
      </c>
      <c r="O2095" s="94" t="str">
        <f t="shared" si="206"/>
        <v>Francis ABONG5000m</v>
      </c>
      <c r="P2095" s="2">
        <f t="shared" si="207"/>
        <v>1000</v>
      </c>
      <c r="Q2095" s="79">
        <f t="shared" si="208"/>
        <v>153</v>
      </c>
      <c r="R2095" s="79" t="str">
        <f t="shared" si="209"/>
        <v/>
      </c>
    </row>
    <row r="2096" spans="1:18" x14ac:dyDescent="0.2">
      <c r="A2096" t="s">
        <v>1115</v>
      </c>
      <c r="B2096" t="s">
        <v>4177</v>
      </c>
      <c r="C2096" t="s">
        <v>39</v>
      </c>
      <c r="D2096" s="5">
        <v>36299</v>
      </c>
      <c r="E2096">
        <v>924</v>
      </c>
      <c r="F2096" s="5">
        <v>44639</v>
      </c>
      <c r="G2096" s="2">
        <v>55</v>
      </c>
      <c r="H2096" s="2" t="str">
        <f t="shared" si="210"/>
        <v>Danree DELANCEYshot-put</v>
      </c>
      <c r="I2096" s="2">
        <f t="shared" si="211"/>
        <v>924</v>
      </c>
      <c r="J2096" s="136" cm="1">
        <f t="array" ref="J2096">MAX(IF($H$3:$H$4000=$H2096,$I$3:$I$4000))</f>
        <v>941</v>
      </c>
      <c r="K2096" s="2" t="str">
        <v>KEN</v>
      </c>
      <c r="L2096" t="str">
        <v>Leonard BETT</v>
      </c>
      <c r="M2096" s="94" t="str">
        <v>5000m</v>
      </c>
      <c r="N2096" s="94">
        <v>1992</v>
      </c>
      <c r="O2096" s="94" t="str">
        <f t="shared" si="206"/>
        <v>Leonard BETT5000m</v>
      </c>
      <c r="P2096" s="2">
        <f t="shared" si="207"/>
        <v>994</v>
      </c>
      <c r="Q2096" s="79">
        <f t="shared" si="208"/>
        <v>159</v>
      </c>
      <c r="R2096" s="79" t="str">
        <f t="shared" si="209"/>
        <v/>
      </c>
    </row>
    <row r="2097" spans="1:18" x14ac:dyDescent="0.2">
      <c r="A2097" t="s">
        <v>1115</v>
      </c>
      <c r="B2097" t="s">
        <v>4955</v>
      </c>
      <c r="C2097" s="5" t="s">
        <v>39</v>
      </c>
      <c r="D2097" s="5">
        <v>36820</v>
      </c>
      <c r="E2097">
        <v>868</v>
      </c>
      <c r="F2097" s="5">
        <v>44639</v>
      </c>
      <c r="G2097" s="2">
        <v>82</v>
      </c>
      <c r="H2097" s="2" t="str">
        <f t="shared" si="210"/>
        <v>Donroy BROWNshot-put</v>
      </c>
      <c r="I2097" s="2">
        <f t="shared" si="211"/>
        <v>868</v>
      </c>
      <c r="J2097" s="136" cm="1">
        <f t="array" ref="J2097">MAX(IF($H$3:$H$4000=$H2097,$I$3:$I$4000))</f>
        <v>868</v>
      </c>
      <c r="K2097" s="2" t="str">
        <v>KEN</v>
      </c>
      <c r="L2097" t="str">
        <v>Benjamin KIGEN</v>
      </c>
      <c r="M2097" s="94" t="str">
        <v>5000m</v>
      </c>
      <c r="N2097" s="94">
        <v>34155</v>
      </c>
      <c r="O2097" s="94" t="str">
        <f t="shared" si="206"/>
        <v>Benjamin KIGEN5000m</v>
      </c>
      <c r="P2097" s="2">
        <f t="shared" si="207"/>
        <v>990</v>
      </c>
      <c r="Q2097" s="79">
        <f t="shared" si="208"/>
        <v>164</v>
      </c>
      <c r="R2097" s="79" t="str">
        <f t="shared" si="209"/>
        <v/>
      </c>
    </row>
    <row r="2098" spans="1:18" x14ac:dyDescent="0.2">
      <c r="A2098" t="s">
        <v>1115</v>
      </c>
      <c r="B2098" t="s">
        <v>3191</v>
      </c>
      <c r="C2098" s="5" t="s">
        <v>41</v>
      </c>
      <c r="D2098" s="6">
        <v>35341</v>
      </c>
      <c r="E2098">
        <v>988</v>
      </c>
      <c r="F2098" s="5">
        <v>44639</v>
      </c>
      <c r="G2098" s="2">
        <v>36</v>
      </c>
      <c r="H2098" s="2" t="str">
        <f t="shared" si="210"/>
        <v>Elvis GRAHAMjavelin-throw</v>
      </c>
      <c r="I2098" s="2">
        <f t="shared" si="211"/>
        <v>988</v>
      </c>
      <c r="J2098" s="136" cm="1">
        <f t="array" ref="J2098">MAX(IF($H$3:$H$4000=$H2098,$I$3:$I$4000))</f>
        <v>988</v>
      </c>
      <c r="K2098" s="2" t="str">
        <v>KEN</v>
      </c>
      <c r="L2098" t="str">
        <v>Brian WEKESA</v>
      </c>
      <c r="M2098" s="94" t="str">
        <v>5000m</v>
      </c>
      <c r="N2098" s="94">
        <v>0</v>
      </c>
      <c r="O2098" s="94" t="str">
        <f t="shared" si="206"/>
        <v>Brian WEKESA5000m</v>
      </c>
      <c r="P2098" s="2">
        <f t="shared" si="207"/>
        <v>990</v>
      </c>
      <c r="Q2098" s="79">
        <f t="shared" si="208"/>
        <v>164</v>
      </c>
      <c r="R2098" s="79" t="str">
        <f t="shared" si="209"/>
        <v/>
      </c>
    </row>
    <row r="2099" spans="1:18" x14ac:dyDescent="0.2">
      <c r="A2099" t="s">
        <v>1115</v>
      </c>
      <c r="B2099" t="s">
        <v>3209</v>
      </c>
      <c r="C2099" s="5" t="s">
        <v>41</v>
      </c>
      <c r="D2099" s="5">
        <v>34810</v>
      </c>
      <c r="E2099">
        <v>899</v>
      </c>
      <c r="F2099" s="5">
        <v>44639</v>
      </c>
      <c r="G2099" s="2">
        <v>68</v>
      </c>
      <c r="H2099" s="2" t="str">
        <f t="shared" si="210"/>
        <v>Zaavan RICHARDSjavelin-throw</v>
      </c>
      <c r="I2099" s="2">
        <f t="shared" si="211"/>
        <v>899</v>
      </c>
      <c r="J2099" s="136" cm="1">
        <f t="array" ref="J2099">MAX(IF($H$3:$H$4000=$H2099,$I$3:$I$4000))</f>
        <v>899</v>
      </c>
      <c r="K2099" s="2" t="str">
        <v>KEN</v>
      </c>
      <c r="L2099" t="str">
        <v>Boniface KIPTANUI</v>
      </c>
      <c r="M2099" s="94" t="str">
        <v>5000m</v>
      </c>
      <c r="N2099" s="94">
        <v>0</v>
      </c>
      <c r="O2099" s="94" t="str">
        <f t="shared" si="206"/>
        <v>Boniface KIPTANUI5000m</v>
      </c>
      <c r="P2099" s="2">
        <f t="shared" si="207"/>
        <v>989</v>
      </c>
      <c r="Q2099" s="79">
        <f t="shared" si="208"/>
        <v>168</v>
      </c>
      <c r="R2099" s="79" t="str">
        <f t="shared" si="209"/>
        <v/>
      </c>
    </row>
    <row r="2100" spans="1:18" x14ac:dyDescent="0.2">
      <c r="A2100" t="s">
        <v>1115</v>
      </c>
      <c r="B2100" t="s">
        <v>4959</v>
      </c>
      <c r="C2100" s="5" t="s">
        <v>41</v>
      </c>
      <c r="D2100" s="5"/>
      <c r="E2100">
        <v>873</v>
      </c>
      <c r="F2100" s="5">
        <v>44639</v>
      </c>
      <c r="G2100" s="2">
        <v>85</v>
      </c>
      <c r="H2100" s="2" t="str">
        <f t="shared" si="210"/>
        <v>Adrian MITCHELLjavelin-throw</v>
      </c>
      <c r="I2100" s="2">
        <f t="shared" si="211"/>
        <v>873</v>
      </c>
      <c r="J2100" s="136" cm="1">
        <f t="array" ref="J2100">MAX(IF($H$3:$H$4000=$H2100,$I$3:$I$4000))</f>
        <v>873</v>
      </c>
      <c r="K2100" s="2" t="str">
        <v>KEN</v>
      </c>
      <c r="L2100" t="str">
        <v>Shadrack RONO</v>
      </c>
      <c r="M2100" s="94" t="str">
        <v>5000m</v>
      </c>
      <c r="N2100" s="94">
        <v>44612</v>
      </c>
      <c r="O2100" s="94" t="str">
        <f t="shared" si="206"/>
        <v>Shadrack RONO5000m</v>
      </c>
      <c r="P2100" s="2">
        <f t="shared" si="207"/>
        <v>987</v>
      </c>
      <c r="Q2100" s="79">
        <f t="shared" si="208"/>
        <v>169</v>
      </c>
      <c r="R2100" s="79" t="str">
        <f t="shared" si="209"/>
        <v/>
      </c>
    </row>
    <row r="2101" spans="1:18" x14ac:dyDescent="0.2">
      <c r="A2101" t="s">
        <v>1115</v>
      </c>
      <c r="B2101" t="s">
        <v>4897</v>
      </c>
      <c r="C2101" t="s">
        <v>2</v>
      </c>
      <c r="D2101" s="5">
        <v>1998</v>
      </c>
      <c r="E2101">
        <v>1125</v>
      </c>
      <c r="F2101" s="5">
        <v>44638</v>
      </c>
      <c r="G2101" s="2">
        <v>19</v>
      </c>
      <c r="H2101" s="2" t="str">
        <f t="shared" si="210"/>
        <v>Delano DUNKLEY100m</v>
      </c>
      <c r="I2101" s="2">
        <f t="shared" si="211"/>
        <v>1125</v>
      </c>
      <c r="J2101" s="136" cm="1">
        <f t="array" ref="J2101">MAX(IF($H$3:$H$4000=$H2101,$I$3:$I$4000))</f>
        <v>1125</v>
      </c>
      <c r="K2101" s="2" t="str">
        <v>KEN</v>
      </c>
      <c r="L2101" t="str">
        <v>Wesley LADEMA</v>
      </c>
      <c r="M2101" s="94" t="str">
        <v>5000m</v>
      </c>
      <c r="N2101" s="94">
        <v>36343</v>
      </c>
      <c r="O2101" s="94" t="str">
        <f t="shared" si="206"/>
        <v>Wesley LADEMA5000m</v>
      </c>
      <c r="P2101" s="2">
        <f t="shared" si="207"/>
        <v>984</v>
      </c>
      <c r="Q2101" s="79">
        <f t="shared" si="208"/>
        <v>173</v>
      </c>
      <c r="R2101" s="79" t="str">
        <f t="shared" si="209"/>
        <v/>
      </c>
    </row>
    <row r="2102" spans="1:18" x14ac:dyDescent="0.2">
      <c r="A2102" t="s">
        <v>1115</v>
      </c>
      <c r="B2102" t="s">
        <v>3355</v>
      </c>
      <c r="C2102" s="5" t="s">
        <v>25</v>
      </c>
      <c r="D2102" s="5">
        <v>36060</v>
      </c>
      <c r="E2102">
        <v>1063</v>
      </c>
      <c r="F2102" s="5">
        <v>44638</v>
      </c>
      <c r="G2102" s="2">
        <v>46</v>
      </c>
      <c r="H2102" s="2" t="str">
        <f t="shared" si="210"/>
        <v>Chevannie HANSON200m</v>
      </c>
      <c r="I2102" s="2">
        <f t="shared" si="211"/>
        <v>1063</v>
      </c>
      <c r="J2102" s="136" cm="1">
        <f t="array" ref="J2102">MAX(IF($H$3:$H$4000=$H2102,$I$3:$I$4000))</f>
        <v>1117</v>
      </c>
      <c r="K2102" s="2" t="str">
        <v>KEN</v>
      </c>
      <c r="L2102" t="str">
        <v>Joseph KIMUTAI</v>
      </c>
      <c r="M2102" s="94" t="str">
        <v>5000m</v>
      </c>
      <c r="N2102" s="94">
        <v>0</v>
      </c>
      <c r="O2102" s="94" t="str">
        <f t="shared" si="206"/>
        <v>Joseph KIMUTAI5000m</v>
      </c>
      <c r="P2102" s="2">
        <f t="shared" si="207"/>
        <v>979</v>
      </c>
      <c r="Q2102" s="79">
        <f t="shared" si="208"/>
        <v>182</v>
      </c>
      <c r="R2102" s="79" t="str">
        <f t="shared" si="209"/>
        <v/>
      </c>
    </row>
    <row r="2103" spans="1:18" x14ac:dyDescent="0.2">
      <c r="A2103" t="s">
        <v>1115</v>
      </c>
      <c r="B2103" t="s">
        <v>3835</v>
      </c>
      <c r="C2103" s="5" t="s">
        <v>33</v>
      </c>
      <c r="D2103" s="5"/>
      <c r="E2103">
        <v>1115</v>
      </c>
      <c r="F2103" s="5">
        <v>44638</v>
      </c>
      <c r="G2103" s="2">
        <v>12</v>
      </c>
      <c r="H2103" s="2" t="str">
        <f t="shared" si="210"/>
        <v>Kenroy WILLIAMS400mh</v>
      </c>
      <c r="I2103" s="2">
        <f t="shared" si="211"/>
        <v>1115</v>
      </c>
      <c r="J2103" s="136" cm="1">
        <f t="array" ref="J2103">MAX(IF($H$3:$H$4000=$H2103,$I$3:$I$4000))</f>
        <v>1121</v>
      </c>
      <c r="K2103" s="2" t="str">
        <v>KEN</v>
      </c>
      <c r="L2103" t="str">
        <v>Wiseman Were MUKHOBE</v>
      </c>
      <c r="M2103" s="94" t="str">
        <v>110mh</v>
      </c>
      <c r="N2103" s="94">
        <v>35716</v>
      </c>
      <c r="O2103" s="94" t="str">
        <f t="shared" si="206"/>
        <v>Wiseman Were MUKHOBE110mh</v>
      </c>
      <c r="P2103" s="2">
        <f t="shared" si="207"/>
        <v>1056</v>
      </c>
      <c r="Q2103" s="79">
        <f t="shared" si="208"/>
        <v>62</v>
      </c>
      <c r="R2103" s="79" t="str">
        <f t="shared" si="209"/>
        <v/>
      </c>
    </row>
    <row r="2104" spans="1:18" x14ac:dyDescent="0.2">
      <c r="A2104" t="s">
        <v>1115</v>
      </c>
      <c r="B2104" t="s">
        <v>4114</v>
      </c>
      <c r="C2104" s="5" t="s">
        <v>40</v>
      </c>
      <c r="D2104" s="5">
        <v>36540</v>
      </c>
      <c r="E2104">
        <v>938</v>
      </c>
      <c r="F2104" s="5">
        <v>44638</v>
      </c>
      <c r="G2104" s="2">
        <v>37</v>
      </c>
      <c r="H2104" s="2" t="str">
        <f t="shared" si="210"/>
        <v>Travis ROBINSONdiscus-throw</v>
      </c>
      <c r="I2104" s="2">
        <f t="shared" si="211"/>
        <v>938</v>
      </c>
      <c r="J2104" s="136" cm="1">
        <f t="array" ref="J2104">MAX(IF($H$3:$H$4000=$H2104,$I$3:$I$4000))</f>
        <v>940</v>
      </c>
      <c r="K2104" s="2" t="str">
        <v>KEN</v>
      </c>
      <c r="L2104" t="str">
        <v>Michael Musyoka NZUKU</v>
      </c>
      <c r="M2104" s="94" t="str">
        <v>110mh</v>
      </c>
      <c r="N2104" s="94">
        <v>35457</v>
      </c>
      <c r="O2104" s="94" t="str">
        <f t="shared" si="206"/>
        <v>Michael Musyoka NZUKU110mh</v>
      </c>
      <c r="P2104" s="2">
        <f t="shared" si="207"/>
        <v>1003</v>
      </c>
      <c r="Q2104" s="79">
        <f t="shared" si="208"/>
        <v>102</v>
      </c>
      <c r="R2104" s="79" t="str">
        <f t="shared" si="209"/>
        <v/>
      </c>
    </row>
    <row r="2105" spans="1:18" x14ac:dyDescent="0.2">
      <c r="A2105" t="s">
        <v>1115</v>
      </c>
      <c r="B2105" t="s">
        <v>4159</v>
      </c>
      <c r="C2105" s="5" t="s">
        <v>39</v>
      </c>
      <c r="D2105" s="5">
        <v>36433</v>
      </c>
      <c r="E2105">
        <v>911</v>
      </c>
      <c r="F2105" s="5">
        <v>44638</v>
      </c>
      <c r="G2105" s="2">
        <v>62</v>
      </c>
      <c r="H2105" s="2" t="str">
        <f t="shared" si="210"/>
        <v>Zico CAMPBELLshot-put</v>
      </c>
      <c r="I2105" s="2">
        <f t="shared" si="211"/>
        <v>911</v>
      </c>
      <c r="J2105" s="136" cm="1">
        <f t="array" ref="J2105">MAX(IF($H$3:$H$4000=$H2105,$I$3:$I$4000))</f>
        <v>973</v>
      </c>
      <c r="K2105" s="2" t="str">
        <v>KEN</v>
      </c>
      <c r="L2105" t="str">
        <v>William Mbevi MUTUNGA</v>
      </c>
      <c r="M2105" s="94" t="str">
        <v>110mh</v>
      </c>
      <c r="N2105" s="94">
        <v>34162</v>
      </c>
      <c r="O2105" s="94" t="str">
        <f t="shared" si="206"/>
        <v>William Mbevi MUTUNGA110mh</v>
      </c>
      <c r="P2105" s="2">
        <f t="shared" si="207"/>
        <v>911</v>
      </c>
      <c r="Q2105" s="79">
        <f t="shared" si="208"/>
        <v>146</v>
      </c>
      <c r="R2105" s="79" t="str">
        <f t="shared" si="209"/>
        <v/>
      </c>
    </row>
    <row r="2106" spans="1:18" x14ac:dyDescent="0.2">
      <c r="A2106" t="s">
        <v>1115</v>
      </c>
      <c r="B2106" t="s">
        <v>4783</v>
      </c>
      <c r="C2106" s="5" t="s">
        <v>2</v>
      </c>
      <c r="D2106" s="6">
        <v>38217</v>
      </c>
      <c r="E2106">
        <v>1053</v>
      </c>
      <c r="F2106" s="5">
        <v>44635</v>
      </c>
      <c r="G2106" s="2">
        <v>93</v>
      </c>
      <c r="H2106" s="2" t="str">
        <f t="shared" si="210"/>
        <v>Odaine CROOKS100m</v>
      </c>
      <c r="I2106" s="2">
        <f t="shared" si="211"/>
        <v>1053</v>
      </c>
      <c r="J2106" s="136" cm="1">
        <f t="array" ref="J2106">MAX(IF($H$3:$H$4000=$H2106,$I$3:$I$4000))</f>
        <v>1053</v>
      </c>
      <c r="K2106" s="2" t="str">
        <v>KEN</v>
      </c>
      <c r="L2106" t="str">
        <v>Newton KIPNGETICH</v>
      </c>
      <c r="M2106" s="94" t="str">
        <v>400mh</v>
      </c>
      <c r="N2106" s="94">
        <v>35656</v>
      </c>
      <c r="O2106" s="94" t="str">
        <f t="shared" si="206"/>
        <v>Newton KIPNGETICH400mh</v>
      </c>
      <c r="P2106" s="2">
        <f t="shared" si="207"/>
        <v>1065</v>
      </c>
      <c r="Q2106" s="79">
        <f t="shared" si="208"/>
        <v>70</v>
      </c>
      <c r="R2106" s="79" t="str">
        <f t="shared" si="209"/>
        <v/>
      </c>
    </row>
    <row r="2107" spans="1:18" x14ac:dyDescent="0.2">
      <c r="A2107" t="s">
        <v>1115</v>
      </c>
      <c r="B2107" t="s">
        <v>4786</v>
      </c>
      <c r="C2107" s="5" t="s">
        <v>26</v>
      </c>
      <c r="D2107" s="5">
        <v>37578</v>
      </c>
      <c r="E2107">
        <v>1091</v>
      </c>
      <c r="F2107" s="5">
        <v>44635</v>
      </c>
      <c r="G2107" s="2">
        <v>30</v>
      </c>
      <c r="H2107" s="2" t="str">
        <f t="shared" si="210"/>
        <v>Gregory PRINCE400m</v>
      </c>
      <c r="I2107" s="2">
        <f t="shared" si="211"/>
        <v>1091</v>
      </c>
      <c r="J2107" s="136" cm="1">
        <f t="array" ref="J2107">MAX(IF($H$3:$H$4000=$H2107,$I$3:$I$4000))</f>
        <v>1091</v>
      </c>
      <c r="K2107" s="2" t="str">
        <v>KEN</v>
      </c>
      <c r="L2107" t="str">
        <v>Kipkorir ROTICH</v>
      </c>
      <c r="M2107" s="94" t="str">
        <v>400mh</v>
      </c>
      <c r="N2107" s="94">
        <v>35920</v>
      </c>
      <c r="O2107" s="94" t="str">
        <f t="shared" si="206"/>
        <v>Kipkorir ROTICH400mh</v>
      </c>
      <c r="P2107" s="2">
        <f t="shared" si="207"/>
        <v>1107</v>
      </c>
      <c r="Q2107" s="79">
        <f t="shared" si="208"/>
        <v>38</v>
      </c>
      <c r="R2107" s="79" t="str">
        <f t="shared" si="209"/>
        <v/>
      </c>
    </row>
    <row r="2108" spans="1:18" x14ac:dyDescent="0.2">
      <c r="A2108" t="s">
        <v>1115</v>
      </c>
      <c r="B2108" t="s">
        <v>2733</v>
      </c>
      <c r="C2108" s="5" t="s">
        <v>25</v>
      </c>
      <c r="D2108" s="5">
        <v>37978</v>
      </c>
      <c r="E2108">
        <v>1145</v>
      </c>
      <c r="F2108" s="5">
        <v>44633</v>
      </c>
      <c r="G2108" s="2">
        <v>5</v>
      </c>
      <c r="H2108" s="2" t="str">
        <f t="shared" si="210"/>
        <v>Bryan LEVELL200m</v>
      </c>
      <c r="I2108" s="2">
        <f t="shared" si="211"/>
        <v>1145</v>
      </c>
      <c r="J2108" s="136" cm="1">
        <f t="array" ref="J2108">MAX(IF($H$3:$H$4000=$H2108,$I$3:$I$4000))</f>
        <v>1145</v>
      </c>
      <c r="K2108" s="2" t="str">
        <v>KEN</v>
      </c>
      <c r="L2108" t="str">
        <v>Geoffrey Kipngetich MUTAI</v>
      </c>
      <c r="M2108" s="94" t="str">
        <v>400mh</v>
      </c>
      <c r="N2108" s="94">
        <v>35080</v>
      </c>
      <c r="O2108" s="94" t="str">
        <f t="shared" si="206"/>
        <v>Geoffrey Kipngetich MUTAI400mh</v>
      </c>
      <c r="P2108" s="2">
        <f t="shared" si="207"/>
        <v>986</v>
      </c>
      <c r="Q2108" s="79">
        <f t="shared" si="208"/>
        <v>129</v>
      </c>
      <c r="R2108" s="79" t="str">
        <f t="shared" si="209"/>
        <v/>
      </c>
    </row>
    <row r="2109" spans="1:18" x14ac:dyDescent="0.2">
      <c r="A2109" t="s">
        <v>1115</v>
      </c>
      <c r="B2109" t="s">
        <v>2746</v>
      </c>
      <c r="C2109" s="5" t="s">
        <v>25</v>
      </c>
      <c r="D2109" s="5">
        <v>37646</v>
      </c>
      <c r="E2109">
        <v>1089</v>
      </c>
      <c r="F2109" s="5">
        <v>44633</v>
      </c>
      <c r="G2109" s="2">
        <v>27</v>
      </c>
      <c r="H2109" s="2" t="str">
        <f t="shared" si="210"/>
        <v>Sandrey DAVISON200m</v>
      </c>
      <c r="I2109" s="2">
        <f t="shared" si="211"/>
        <v>1089</v>
      </c>
      <c r="J2109" s="136" cm="1">
        <f t="array" ref="J2109">MAX(IF($H$3:$H$4000=$H2109,$I$3:$I$4000))</f>
        <v>1089</v>
      </c>
      <c r="K2109" s="2" t="str">
        <v>KEN</v>
      </c>
      <c r="L2109" t="str">
        <v>Nicholas Kiplimo KESSIO</v>
      </c>
      <c r="M2109" s="94" t="str">
        <v>400mh</v>
      </c>
      <c r="N2109" s="94">
        <v>0</v>
      </c>
      <c r="O2109" s="94" t="str">
        <f t="shared" si="206"/>
        <v>Nicholas Kiplimo KESSIO400mh</v>
      </c>
      <c r="P2109" s="2">
        <f t="shared" si="207"/>
        <v>979</v>
      </c>
      <c r="Q2109" s="79">
        <f t="shared" si="208"/>
        <v>135</v>
      </c>
      <c r="R2109" s="79" t="str">
        <f t="shared" si="209"/>
        <v/>
      </c>
    </row>
    <row r="2110" spans="1:18" x14ac:dyDescent="0.2">
      <c r="A2110" s="30" t="s">
        <v>1115</v>
      </c>
      <c r="B2110" s="30" t="s">
        <v>4629</v>
      </c>
      <c r="C2110" s="30" t="s">
        <v>25</v>
      </c>
      <c r="D2110" s="135">
        <v>37901</v>
      </c>
      <c r="E2110" s="30">
        <v>1089</v>
      </c>
      <c r="F2110" s="135">
        <v>44633</v>
      </c>
      <c r="G2110" s="136">
        <v>27</v>
      </c>
      <c r="H2110" s="2" t="str">
        <f t="shared" si="210"/>
        <v>Adrian KERR200m</v>
      </c>
      <c r="I2110" s="2">
        <f t="shared" si="211"/>
        <v>1089</v>
      </c>
      <c r="J2110" s="136" cm="1">
        <f t="array" ref="J2110">MAX(IF($H$3:$H$4000=$H2110,$I$3:$I$4000))</f>
        <v>1089</v>
      </c>
      <c r="K2110" s="2" t="str">
        <v>KEN</v>
      </c>
      <c r="L2110" t="str">
        <v>Leonard BETT</v>
      </c>
      <c r="M2110" s="94" t="str">
        <v>discus-throw</v>
      </c>
      <c r="N2110" s="94">
        <v>1992</v>
      </c>
      <c r="O2110" s="94" t="str">
        <f t="shared" si="206"/>
        <v>Leonard BETTdiscus-throw</v>
      </c>
      <c r="P2110" s="2">
        <f t="shared" si="207"/>
        <v>870</v>
      </c>
      <c r="Q2110" s="79">
        <f t="shared" si="208"/>
        <v>128</v>
      </c>
      <c r="R2110" s="79" t="str">
        <f t="shared" si="209"/>
        <v/>
      </c>
    </row>
    <row r="2111" spans="1:18" x14ac:dyDescent="0.2">
      <c r="A2111" t="s">
        <v>1115</v>
      </c>
      <c r="B2111" t="s">
        <v>2828</v>
      </c>
      <c r="C2111" s="5" t="s">
        <v>27</v>
      </c>
      <c r="D2111" s="5">
        <v>37633</v>
      </c>
      <c r="E2111">
        <v>1095</v>
      </c>
      <c r="F2111" s="5">
        <v>44633</v>
      </c>
      <c r="G2111" s="2">
        <v>24</v>
      </c>
      <c r="H2111" s="2" t="str">
        <f t="shared" si="210"/>
        <v>J'Voughnn BLAKE800m</v>
      </c>
      <c r="I2111" s="2">
        <f t="shared" si="211"/>
        <v>1095</v>
      </c>
      <c r="J2111" s="136" cm="1">
        <f t="array" ref="J2111">MAX(IF($H$3:$H$4000=$H2111,$I$3:$I$4000))</f>
        <v>1095</v>
      </c>
      <c r="K2111" s="2" t="str">
        <v>KEN</v>
      </c>
      <c r="L2111" t="str">
        <v>Ronald KORIR</v>
      </c>
      <c r="M2111" s="94" t="str">
        <v>marathon</v>
      </c>
      <c r="N2111" s="94">
        <v>33338</v>
      </c>
      <c r="O2111" s="94" t="str">
        <f t="shared" si="206"/>
        <v>Ronald KORIRmarathon</v>
      </c>
      <c r="P2111" s="2">
        <f t="shared" si="207"/>
        <v>1170</v>
      </c>
      <c r="Q2111" s="79">
        <f t="shared" si="208"/>
        <v>78</v>
      </c>
      <c r="R2111" s="79" t="str">
        <f t="shared" si="209"/>
        <v/>
      </c>
    </row>
    <row r="2112" spans="1:18" x14ac:dyDescent="0.2">
      <c r="A2112" t="s">
        <v>1115</v>
      </c>
      <c r="B2112" t="s">
        <v>4794</v>
      </c>
      <c r="C2112" s="5" t="s">
        <v>27</v>
      </c>
      <c r="D2112" s="5">
        <v>37993</v>
      </c>
      <c r="E2112">
        <v>1022</v>
      </c>
      <c r="F2112" s="5">
        <v>44633</v>
      </c>
      <c r="G2112" s="2">
        <v>97</v>
      </c>
      <c r="H2112" s="2" t="str">
        <f t="shared" si="210"/>
        <v>Adrian NETHERSOLE800m</v>
      </c>
      <c r="I2112" s="2">
        <f t="shared" si="211"/>
        <v>1022</v>
      </c>
      <c r="J2112" s="136" cm="1">
        <f t="array" ref="J2112">MAX(IF($H$3:$H$4000=$H2112,$I$3:$I$4000))</f>
        <v>1022</v>
      </c>
      <c r="K2112" s="2" t="str">
        <v>KEN</v>
      </c>
      <c r="L2112" t="str">
        <v>Douglas CHEBII</v>
      </c>
      <c r="M2112" s="94" t="str">
        <v>marathon</v>
      </c>
      <c r="N2112" s="94">
        <v>34274</v>
      </c>
      <c r="O2112" s="94" t="str">
        <f t="shared" si="206"/>
        <v>Douglas CHEBIImarathon</v>
      </c>
      <c r="P2112" s="2">
        <f t="shared" si="207"/>
        <v>1169</v>
      </c>
      <c r="Q2112" s="79">
        <f t="shared" si="208"/>
        <v>81</v>
      </c>
      <c r="R2112" s="79" t="str">
        <f t="shared" si="209"/>
        <v/>
      </c>
    </row>
    <row r="2113" spans="1:18" x14ac:dyDescent="0.2">
      <c r="A2113" t="s">
        <v>1115</v>
      </c>
      <c r="B2113" t="s">
        <v>4796</v>
      </c>
      <c r="C2113" s="5" t="s">
        <v>27</v>
      </c>
      <c r="D2113" s="5">
        <v>37917</v>
      </c>
      <c r="E2113">
        <v>1020</v>
      </c>
      <c r="F2113" s="5">
        <v>44633</v>
      </c>
      <c r="G2113" s="2">
        <v>99</v>
      </c>
      <c r="H2113" s="2" t="str">
        <f t="shared" si="210"/>
        <v>Tafar-Hi HINDS800m</v>
      </c>
      <c r="I2113" s="2">
        <f t="shared" si="211"/>
        <v>1020</v>
      </c>
      <c r="J2113" s="136" cm="1">
        <f t="array" ref="J2113">MAX(IF($H$3:$H$4000=$H2113,$I$3:$I$4000))</f>
        <v>1020</v>
      </c>
      <c r="K2113" s="2" t="str">
        <v>KEN</v>
      </c>
      <c r="L2113" t="str">
        <v>Samwel KIPTOO</v>
      </c>
      <c r="M2113" s="94" t="str">
        <v>marathon</v>
      </c>
      <c r="N2113" s="94">
        <v>1992</v>
      </c>
      <c r="O2113" s="94" t="str">
        <f t="shared" si="206"/>
        <v>Samwel KIPTOOmarathon</v>
      </c>
      <c r="P2113" s="2">
        <f t="shared" si="207"/>
        <v>1153</v>
      </c>
      <c r="Q2113" s="79">
        <f t="shared" si="208"/>
        <v>107</v>
      </c>
      <c r="R2113" s="79" t="str">
        <f t="shared" si="209"/>
        <v/>
      </c>
    </row>
    <row r="2114" spans="1:18" x14ac:dyDescent="0.2">
      <c r="A2114" t="s">
        <v>1115</v>
      </c>
      <c r="B2114" t="s">
        <v>2978</v>
      </c>
      <c r="C2114" s="5" t="s">
        <v>33</v>
      </c>
      <c r="D2114" s="5">
        <v>37777</v>
      </c>
      <c r="E2114">
        <v>1154</v>
      </c>
      <c r="F2114" s="5">
        <v>44633</v>
      </c>
      <c r="G2114" s="2">
        <v>5</v>
      </c>
      <c r="H2114" s="2" t="str">
        <f t="shared" si="210"/>
        <v>Rayon CAMPBELL400mh</v>
      </c>
      <c r="I2114" s="2">
        <f t="shared" si="211"/>
        <v>1154</v>
      </c>
      <c r="J2114" s="136" cm="1">
        <f t="array" ref="J2114">MAX(IF($H$3:$H$4000=$H2114,$I$3:$I$4000))</f>
        <v>1154</v>
      </c>
      <c r="K2114" s="2" t="str">
        <v>KEN</v>
      </c>
      <c r="L2114" t="str">
        <v>Amos KIPLAGAT</v>
      </c>
      <c r="M2114" s="94" t="str">
        <v>marathon</v>
      </c>
      <c r="N2114" s="94">
        <v>0</v>
      </c>
      <c r="O2114" s="94" t="str">
        <f t="shared" si="206"/>
        <v>Amos KIPLAGATmarathon</v>
      </c>
      <c r="P2114" s="2">
        <f t="shared" si="207"/>
        <v>1140</v>
      </c>
      <c r="Q2114" s="79">
        <f t="shared" si="208"/>
        <v>118</v>
      </c>
      <c r="R2114" s="79" t="str">
        <f t="shared" si="209"/>
        <v/>
      </c>
    </row>
    <row r="2115" spans="1:18" x14ac:dyDescent="0.2">
      <c r="A2115" t="s">
        <v>1115</v>
      </c>
      <c r="B2115" t="s">
        <v>2796</v>
      </c>
      <c r="C2115" s="5" t="s">
        <v>33</v>
      </c>
      <c r="D2115" s="5">
        <v>38169</v>
      </c>
      <c r="E2115">
        <v>1137</v>
      </c>
      <c r="F2115" s="5">
        <v>44633</v>
      </c>
      <c r="G2115" s="2">
        <v>7</v>
      </c>
      <c r="H2115" s="2" t="str">
        <f t="shared" si="210"/>
        <v>Roshawn CLARKE400mh</v>
      </c>
      <c r="I2115" s="2">
        <f t="shared" si="211"/>
        <v>1137</v>
      </c>
      <c r="J2115" s="136" cm="1">
        <f t="array" ref="J2115">MAX(IF($H$3:$H$4000=$H2115,$I$3:$I$4000))</f>
        <v>1137</v>
      </c>
      <c r="K2115" s="2" t="str">
        <v>KEN</v>
      </c>
      <c r="L2115" t="str">
        <v>James Gitahi RUNGARU</v>
      </c>
      <c r="M2115" s="94" t="str">
        <v>marathon</v>
      </c>
      <c r="N2115" s="94">
        <v>33983</v>
      </c>
      <c r="O2115" s="94" t="str">
        <f t="shared" si="206"/>
        <v>James Gitahi RUNGARUmarathon</v>
      </c>
      <c r="P2115" s="2">
        <f t="shared" si="207"/>
        <v>1187</v>
      </c>
      <c r="Q2115" s="79">
        <f t="shared" si="208"/>
        <v>56</v>
      </c>
      <c r="R2115" s="79" t="str">
        <f t="shared" si="209"/>
        <v/>
      </c>
    </row>
    <row r="2116" spans="1:18" x14ac:dyDescent="0.2">
      <c r="A2116" t="s">
        <v>1115</v>
      </c>
      <c r="B2116" t="s">
        <v>2974</v>
      </c>
      <c r="C2116" s="5" t="s">
        <v>33</v>
      </c>
      <c r="D2116" s="5">
        <v>38264</v>
      </c>
      <c r="E2116">
        <v>1106</v>
      </c>
      <c r="F2116" s="5">
        <v>44633</v>
      </c>
      <c r="G2116" s="2">
        <v>15</v>
      </c>
      <c r="H2116" s="2" t="str">
        <f t="shared" si="210"/>
        <v>Antonio FORBES400mh</v>
      </c>
      <c r="I2116" s="2">
        <f t="shared" si="211"/>
        <v>1106</v>
      </c>
      <c r="J2116" s="136" cm="1">
        <f t="array" ref="J2116">MAX(IF($H$3:$H$4000=$H2116,$I$3:$I$4000))</f>
        <v>1106</v>
      </c>
      <c r="K2116" s="2" t="str">
        <v>KEN</v>
      </c>
      <c r="L2116" t="str">
        <v>Eliud Kibet TOO</v>
      </c>
      <c r="M2116" s="94" t="str">
        <v>marathon</v>
      </c>
      <c r="N2116" s="94">
        <v>0</v>
      </c>
      <c r="O2116" s="94" t="str">
        <f t="shared" ref="O2116:O2179" si="212">L2116&amp;M2116</f>
        <v>Eliud Kibet TOOmarathon</v>
      </c>
      <c r="P2116" s="2">
        <f t="shared" ref="P2116:P2179" si="213">VLOOKUP(L2116&amp;M2116,$H$3:$J$3881,3,FALSE)</f>
        <v>1098</v>
      </c>
      <c r="Q2116" s="79">
        <f t="shared" ref="Q2116:Q2179" si="214">COUNTIFS($M$3:$M$3165,M2116,$P$3:$P$3165,"&gt;"&amp;P2116)+1</f>
        <v>129</v>
      </c>
      <c r="R2116" s="79" t="str">
        <f t="shared" ref="R2116:R2179" si="215">IFERROR(IF(K2116="AUS",COUNTIFS($K$3:$K$3165,"AUS",$M$3:$M$3165,M2116,$P$3:$P$3165,"&gt;"&amp;P2116)+1,""),"")</f>
        <v/>
      </c>
    </row>
    <row r="2117" spans="1:18" x14ac:dyDescent="0.2">
      <c r="A2117" t="s">
        <v>1115</v>
      </c>
      <c r="B2117" t="s">
        <v>2984</v>
      </c>
      <c r="C2117" s="5" t="s">
        <v>33</v>
      </c>
      <c r="D2117" s="5">
        <v>37718</v>
      </c>
      <c r="E2117">
        <v>1036</v>
      </c>
      <c r="F2117" s="5">
        <v>44633</v>
      </c>
      <c r="G2117" s="2">
        <v>38</v>
      </c>
      <c r="H2117" s="2" t="str">
        <f t="shared" si="210"/>
        <v>Jahmani SMITH400mh</v>
      </c>
      <c r="I2117" s="2">
        <f t="shared" si="211"/>
        <v>1036</v>
      </c>
      <c r="J2117" s="136" cm="1">
        <f t="array" ref="J2117">MAX(IF($H$3:$H$4000=$H2117,$I$3:$I$4000))</f>
        <v>1036</v>
      </c>
      <c r="K2117" s="2" t="str">
        <v>KEN</v>
      </c>
      <c r="L2117" t="str">
        <v>John KARIUKI</v>
      </c>
      <c r="M2117" s="94" t="str">
        <v>10000m</v>
      </c>
      <c r="N2117" s="94">
        <v>35758</v>
      </c>
      <c r="O2117" s="94" t="str">
        <f t="shared" si="212"/>
        <v>John KARIUKI10000m</v>
      </c>
      <c r="P2117" s="2">
        <f t="shared" si="213"/>
        <v>955</v>
      </c>
      <c r="Q2117" s="79">
        <f t="shared" si="214"/>
        <v>185</v>
      </c>
      <c r="R2117" s="79" t="str">
        <f t="shared" si="215"/>
        <v/>
      </c>
    </row>
    <row r="2118" spans="1:18" x14ac:dyDescent="0.2">
      <c r="A2118" t="s">
        <v>1115</v>
      </c>
      <c r="B2118" t="s">
        <v>2981</v>
      </c>
      <c r="C2118" t="s">
        <v>33</v>
      </c>
      <c r="D2118" s="5">
        <v>38396</v>
      </c>
      <c r="E2118">
        <v>987</v>
      </c>
      <c r="F2118" s="5">
        <v>44633</v>
      </c>
      <c r="G2118" s="2">
        <v>64</v>
      </c>
      <c r="H2118" s="2" t="str">
        <f t="shared" si="210"/>
        <v>Shamer BLAKE400mh</v>
      </c>
      <c r="I2118" s="2">
        <f t="shared" si="211"/>
        <v>987</v>
      </c>
      <c r="J2118" s="136" cm="1">
        <f t="array" ref="J2118">MAX(IF($H$3:$H$4000=$H2118,$I$3:$I$4000))</f>
        <v>987</v>
      </c>
      <c r="K2118" s="2" t="str">
        <v>KEN</v>
      </c>
      <c r="L2118" t="str">
        <v>Wesley KIPTOO</v>
      </c>
      <c r="M2118" s="94" t="str">
        <v>5000m</v>
      </c>
      <c r="N2118" s="94">
        <v>0</v>
      </c>
      <c r="O2118" s="94" t="str">
        <f t="shared" si="212"/>
        <v>Wesley KIPTOO5000m</v>
      </c>
      <c r="P2118" s="2">
        <f t="shared" si="213"/>
        <v>1134</v>
      </c>
      <c r="Q2118" s="79">
        <f t="shared" si="214"/>
        <v>40</v>
      </c>
      <c r="R2118" s="79" t="str">
        <f t="shared" si="215"/>
        <v/>
      </c>
    </row>
    <row r="2119" spans="1:18" x14ac:dyDescent="0.2">
      <c r="A2119" t="s">
        <v>1115</v>
      </c>
      <c r="B2119" t="s">
        <v>3007</v>
      </c>
      <c r="C2119" s="5" t="s">
        <v>38</v>
      </c>
      <c r="D2119" s="5">
        <v>38369</v>
      </c>
      <c r="E2119">
        <v>1118</v>
      </c>
      <c r="F2119" s="5">
        <v>44633</v>
      </c>
      <c r="G2119" s="2">
        <v>3</v>
      </c>
      <c r="H2119" s="2" t="str">
        <f t="shared" si="210"/>
        <v>Jaydon HIBBERTtriple-jump</v>
      </c>
      <c r="I2119" s="2">
        <f t="shared" si="211"/>
        <v>1118</v>
      </c>
      <c r="J2119" s="136" cm="1">
        <f t="array" ref="J2119">MAX(IF($H$3:$H$4000=$H2119,$I$3:$I$4000))</f>
        <v>1118</v>
      </c>
      <c r="K2119" s="2" t="str">
        <v>KEN</v>
      </c>
      <c r="L2119" t="str">
        <v>Ezekiel KIBICHII</v>
      </c>
      <c r="M2119" s="94" t="str">
        <v>5000m</v>
      </c>
      <c r="N2119" s="94">
        <v>0</v>
      </c>
      <c r="O2119" s="94" t="str">
        <f t="shared" si="212"/>
        <v>Ezekiel KIBICHII5000m</v>
      </c>
      <c r="P2119" s="2">
        <f t="shared" si="213"/>
        <v>1008</v>
      </c>
      <c r="Q2119" s="79">
        <f t="shared" si="214"/>
        <v>146</v>
      </c>
      <c r="R2119" s="79" t="str">
        <f t="shared" si="215"/>
        <v/>
      </c>
    </row>
    <row r="2120" spans="1:18" x14ac:dyDescent="0.2">
      <c r="A2120" t="s">
        <v>1115</v>
      </c>
      <c r="B2120" t="s">
        <v>3000</v>
      </c>
      <c r="C2120" s="5" t="s">
        <v>38</v>
      </c>
      <c r="D2120" s="5">
        <v>38079</v>
      </c>
      <c r="E2120">
        <v>976</v>
      </c>
      <c r="F2120" s="5">
        <v>44633</v>
      </c>
      <c r="G2120" s="2">
        <v>46</v>
      </c>
      <c r="H2120" s="2" t="str">
        <f t="shared" si="210"/>
        <v>Royan WALTERStriple-jump</v>
      </c>
      <c r="I2120" s="2">
        <f t="shared" si="211"/>
        <v>976</v>
      </c>
      <c r="J2120" s="136" cm="1">
        <f t="array" ref="J2120">MAX(IF($H$3:$H$4000=$H2120,$I$3:$I$4000))</f>
        <v>976</v>
      </c>
      <c r="K2120" s="2" t="str">
        <v>KEN</v>
      </c>
      <c r="L2120" t="str">
        <v>Victor SHITSAMA</v>
      </c>
      <c r="M2120" s="94" t="str">
        <v>5000m</v>
      </c>
      <c r="N2120" s="94">
        <v>36066</v>
      </c>
      <c r="O2120" s="94" t="str">
        <f t="shared" si="212"/>
        <v>Victor SHITSAMA5000m</v>
      </c>
      <c r="P2120" s="2">
        <f t="shared" si="213"/>
        <v>995</v>
      </c>
      <c r="Q2120" s="79">
        <f t="shared" si="214"/>
        <v>158</v>
      </c>
      <c r="R2120" s="79" t="str">
        <f t="shared" si="215"/>
        <v/>
      </c>
    </row>
    <row r="2121" spans="1:18" x14ac:dyDescent="0.2">
      <c r="A2121" t="s">
        <v>1115</v>
      </c>
      <c r="B2121" t="s">
        <v>4820</v>
      </c>
      <c r="C2121" s="5" t="s">
        <v>38</v>
      </c>
      <c r="D2121" s="5">
        <v>38231</v>
      </c>
      <c r="E2121">
        <v>937</v>
      </c>
      <c r="F2121" s="5">
        <v>44633</v>
      </c>
      <c r="G2121" s="2">
        <v>62</v>
      </c>
      <c r="H2121" s="2" t="str">
        <f t="shared" si="210"/>
        <v>Michael CURRIAHtriple-jump</v>
      </c>
      <c r="I2121" s="2">
        <f t="shared" si="211"/>
        <v>937</v>
      </c>
      <c r="J2121" s="136" cm="1">
        <f t="array" ref="J2121">MAX(IF($H$3:$H$4000=$H2121,$I$3:$I$4000))</f>
        <v>937</v>
      </c>
      <c r="K2121" s="2" t="str">
        <v>KEN</v>
      </c>
      <c r="L2121" t="str">
        <v>Alfred KOECH</v>
      </c>
      <c r="M2121" s="94" t="str">
        <v>marathon</v>
      </c>
      <c r="N2121" s="94">
        <v>0</v>
      </c>
      <c r="O2121" s="94" t="str">
        <f t="shared" si="212"/>
        <v>Alfred KOECHmarathon</v>
      </c>
      <c r="P2121" s="2">
        <f t="shared" si="213"/>
        <v>1177</v>
      </c>
      <c r="Q2121" s="79">
        <f t="shared" si="214"/>
        <v>70</v>
      </c>
      <c r="R2121" s="79" t="str">
        <f t="shared" si="215"/>
        <v/>
      </c>
    </row>
    <row r="2122" spans="1:18" x14ac:dyDescent="0.2">
      <c r="A2122" t="s">
        <v>1115</v>
      </c>
      <c r="B2122" t="s">
        <v>4821</v>
      </c>
      <c r="C2122" s="5" t="s">
        <v>38</v>
      </c>
      <c r="D2122" s="5">
        <v>44671</v>
      </c>
      <c r="E2122">
        <v>881</v>
      </c>
      <c r="F2122" s="5">
        <v>44633</v>
      </c>
      <c r="G2122" s="2">
        <v>97</v>
      </c>
      <c r="H2122" s="2" t="str">
        <f t="shared" si="210"/>
        <v>Zachary GORDONtriple-jump</v>
      </c>
      <c r="I2122" s="2">
        <f t="shared" si="211"/>
        <v>881</v>
      </c>
      <c r="J2122" s="136" cm="1">
        <f t="array" ref="J2122">MAX(IF($H$3:$H$4000=$H2122,$I$3:$I$4000))</f>
        <v>881</v>
      </c>
      <c r="K2122" s="2" t="str">
        <v>KEN</v>
      </c>
      <c r="L2122" t="str">
        <v>John LANGAT</v>
      </c>
      <c r="M2122" s="94" t="str">
        <v>marathon</v>
      </c>
      <c r="N2122" s="94">
        <v>34244</v>
      </c>
      <c r="O2122" s="94" t="str">
        <f t="shared" si="212"/>
        <v>John LANGATmarathon</v>
      </c>
      <c r="P2122" s="2">
        <f t="shared" si="213"/>
        <v>1148</v>
      </c>
      <c r="Q2122" s="79">
        <f t="shared" si="214"/>
        <v>111</v>
      </c>
      <c r="R2122" s="79" t="str">
        <f t="shared" si="215"/>
        <v/>
      </c>
    </row>
    <row r="2123" spans="1:18" x14ac:dyDescent="0.2">
      <c r="A2123" t="s">
        <v>1115</v>
      </c>
      <c r="B2123" t="s">
        <v>2733</v>
      </c>
      <c r="C2123" s="5" t="s">
        <v>2</v>
      </c>
      <c r="D2123" s="5">
        <v>37978</v>
      </c>
      <c r="E2123">
        <v>1094</v>
      </c>
      <c r="F2123" s="5">
        <v>44632</v>
      </c>
      <c r="G2123" s="2">
        <v>52</v>
      </c>
      <c r="H2123" s="2" t="str">
        <f t="shared" si="210"/>
        <v>Bryan LEVELL100m</v>
      </c>
      <c r="I2123" s="2">
        <f t="shared" si="211"/>
        <v>1094</v>
      </c>
      <c r="J2123" s="136" cm="1">
        <f t="array" ref="J2123">MAX(IF($H$3:$H$4000=$H2123,$I$3:$I$4000))</f>
        <v>1135</v>
      </c>
      <c r="K2123" s="2" t="str">
        <v>KEN</v>
      </c>
      <c r="L2123" t="str">
        <v>John Nzau MWANGANGI</v>
      </c>
      <c r="M2123" s="94" t="str">
        <v>marathon</v>
      </c>
      <c r="N2123" s="94">
        <v>32884</v>
      </c>
      <c r="O2123" s="94" t="str">
        <f t="shared" si="212"/>
        <v>John Nzau MWANGANGImarathon</v>
      </c>
      <c r="P2123" s="2">
        <f t="shared" si="213"/>
        <v>1175</v>
      </c>
      <c r="Q2123" s="79">
        <f t="shared" si="214"/>
        <v>74</v>
      </c>
      <c r="R2123" s="79" t="str">
        <f t="shared" si="215"/>
        <v/>
      </c>
    </row>
    <row r="2124" spans="1:18" x14ac:dyDescent="0.2">
      <c r="A2124" t="s">
        <v>1115</v>
      </c>
      <c r="B2124" t="s">
        <v>4789</v>
      </c>
      <c r="C2124" s="5" t="s">
        <v>26</v>
      </c>
      <c r="D2124" s="5">
        <v>38020</v>
      </c>
      <c r="E2124">
        <v>1047</v>
      </c>
      <c r="F2124" s="5">
        <v>44632</v>
      </c>
      <c r="G2124" s="2">
        <v>80</v>
      </c>
      <c r="H2124" s="2" t="str">
        <f t="shared" si="210"/>
        <v>Delano KENNEDY400m</v>
      </c>
      <c r="I2124" s="2">
        <f t="shared" si="211"/>
        <v>1047</v>
      </c>
      <c r="J2124" s="136" cm="1">
        <f t="array" ref="J2124">MAX(IF($H$3:$H$4000=$H2124,$I$3:$I$4000))</f>
        <v>1047</v>
      </c>
      <c r="K2124" s="2" t="str">
        <v>KEN</v>
      </c>
      <c r="L2124" t="str">
        <v>Victor KIPCHIRCHIR</v>
      </c>
      <c r="M2124" s="94" t="str">
        <v>marathon</v>
      </c>
      <c r="N2124" s="94">
        <v>32116</v>
      </c>
      <c r="O2124" s="94" t="str">
        <f t="shared" si="212"/>
        <v>Victor KIPCHIRCHIRmarathon</v>
      </c>
      <c r="P2124" s="2">
        <f t="shared" si="213"/>
        <v>1158</v>
      </c>
      <c r="Q2124" s="79">
        <f t="shared" si="214"/>
        <v>97</v>
      </c>
      <c r="R2124" s="79" t="str">
        <f t="shared" si="215"/>
        <v/>
      </c>
    </row>
    <row r="2125" spans="1:18" x14ac:dyDescent="0.2">
      <c r="A2125" t="s">
        <v>1115</v>
      </c>
      <c r="B2125" t="s">
        <v>2987</v>
      </c>
      <c r="C2125" s="5" t="s">
        <v>33</v>
      </c>
      <c r="D2125" s="5">
        <v>38190</v>
      </c>
      <c r="E2125">
        <v>966</v>
      </c>
      <c r="F2125" s="5">
        <v>44632</v>
      </c>
      <c r="G2125" s="2">
        <v>85</v>
      </c>
      <c r="H2125" s="2" t="str">
        <f t="shared" si="210"/>
        <v>Romario STEWART400mh</v>
      </c>
      <c r="I2125" s="2">
        <f t="shared" si="211"/>
        <v>966</v>
      </c>
      <c r="J2125" s="136" cm="1">
        <f t="array" ref="J2125">MAX(IF($H$3:$H$4000=$H2125,$I$3:$I$4000))</f>
        <v>966</v>
      </c>
      <c r="K2125" s="2" t="str">
        <v>KEN</v>
      </c>
      <c r="L2125" t="str">
        <v>Thomas KIBET</v>
      </c>
      <c r="M2125" s="94" t="str">
        <v>marathon</v>
      </c>
      <c r="N2125" s="94">
        <v>0</v>
      </c>
      <c r="O2125" s="94" t="str">
        <f t="shared" si="212"/>
        <v>Thomas KIBETmarathon</v>
      </c>
      <c r="P2125" s="2">
        <f t="shared" si="213"/>
        <v>1180</v>
      </c>
      <c r="Q2125" s="79">
        <f t="shared" si="214"/>
        <v>67</v>
      </c>
      <c r="R2125" s="79" t="str">
        <f t="shared" si="215"/>
        <v/>
      </c>
    </row>
    <row r="2126" spans="1:18" x14ac:dyDescent="0.2">
      <c r="A2126" t="s">
        <v>1115</v>
      </c>
      <c r="B2126" t="s">
        <v>4819</v>
      </c>
      <c r="C2126" t="s">
        <v>38</v>
      </c>
      <c r="D2126" s="5">
        <v>36702</v>
      </c>
      <c r="E2126">
        <v>974</v>
      </c>
      <c r="F2126" s="5">
        <v>44632</v>
      </c>
      <c r="G2126" s="2">
        <v>48</v>
      </c>
      <c r="H2126" s="2" t="str">
        <f t="shared" si="210"/>
        <v>Chad WILLIAMStriple-jump</v>
      </c>
      <c r="I2126" s="2">
        <f t="shared" si="211"/>
        <v>974</v>
      </c>
      <c r="J2126" s="136" cm="1">
        <f t="array" ref="J2126">MAX(IF($H$3:$H$4000=$H2126,$I$3:$I$4000))</f>
        <v>974</v>
      </c>
      <c r="K2126" s="2" t="str">
        <v>KEN</v>
      </c>
      <c r="L2126" t="str">
        <v>Nehemiah TOO</v>
      </c>
      <c r="M2126" s="94" t="str">
        <v>800m</v>
      </c>
      <c r="N2126" s="94">
        <v>34802</v>
      </c>
      <c r="O2126" s="94" t="str">
        <f t="shared" si="212"/>
        <v>Nehemiah TOO800m</v>
      </c>
      <c r="P2126" s="2">
        <f t="shared" si="213"/>
        <v>1038</v>
      </c>
      <c r="Q2126" s="79">
        <f t="shared" si="214"/>
        <v>150</v>
      </c>
      <c r="R2126" s="79" t="str">
        <f t="shared" si="215"/>
        <v/>
      </c>
    </row>
    <row r="2127" spans="1:18" x14ac:dyDescent="0.2">
      <c r="A2127" t="s">
        <v>1115</v>
      </c>
      <c r="B2127" t="s">
        <v>4822</v>
      </c>
      <c r="C2127" s="5" t="s">
        <v>35</v>
      </c>
      <c r="D2127" s="5">
        <v>38146</v>
      </c>
      <c r="E2127">
        <v>1002</v>
      </c>
      <c r="F2127" s="5">
        <v>44632</v>
      </c>
      <c r="G2127" s="2">
        <v>27</v>
      </c>
      <c r="H2127" s="2" t="str">
        <f t="shared" si="210"/>
        <v>Brandon POTTINGERhigh-jump</v>
      </c>
      <c r="I2127" s="2">
        <f t="shared" si="211"/>
        <v>1002</v>
      </c>
      <c r="J2127" s="136" cm="1">
        <f t="array" ref="J2127">MAX(IF($H$3:$H$4000=$H2127,$I$3:$I$4000))</f>
        <v>1002</v>
      </c>
      <c r="K2127" s="2" t="str">
        <v>KEN</v>
      </c>
      <c r="L2127" t="str">
        <v>David Barmasai TUMO</v>
      </c>
      <c r="M2127" s="94" t="str">
        <v>marathon</v>
      </c>
      <c r="N2127" s="94">
        <v>1987</v>
      </c>
      <c r="O2127" s="94" t="str">
        <f t="shared" si="212"/>
        <v>David Barmasai TUMOmarathon</v>
      </c>
      <c r="P2127" s="2">
        <f t="shared" si="213"/>
        <v>1101</v>
      </c>
      <c r="Q2127" s="79">
        <f t="shared" si="214"/>
        <v>127</v>
      </c>
      <c r="R2127" s="79" t="str">
        <f t="shared" si="215"/>
        <v/>
      </c>
    </row>
    <row r="2128" spans="1:18" x14ac:dyDescent="0.2">
      <c r="A2128" t="s">
        <v>1115</v>
      </c>
      <c r="B2128" t="s">
        <v>4832</v>
      </c>
      <c r="C2128" s="5" t="s">
        <v>41</v>
      </c>
      <c r="D2128" s="5">
        <v>37142</v>
      </c>
      <c r="E2128">
        <v>886</v>
      </c>
      <c r="F2128" s="5">
        <v>44632</v>
      </c>
      <c r="G2128" s="2">
        <v>76</v>
      </c>
      <c r="H2128" s="2" t="str">
        <f t="shared" si="210"/>
        <v>Akeel HANCHARDjavelin-throw</v>
      </c>
      <c r="I2128" s="2">
        <f t="shared" si="211"/>
        <v>886</v>
      </c>
      <c r="J2128" s="136" cm="1">
        <f t="array" ref="J2128">MAX(IF($H$3:$H$4000=$H2128,$I$3:$I$4000))</f>
        <v>886</v>
      </c>
      <c r="K2128" s="2" t="str">
        <v>KEN</v>
      </c>
      <c r="L2128" t="str">
        <v>Emmanuel NAIBEI</v>
      </c>
      <c r="M2128" s="94" t="str">
        <v>marathon</v>
      </c>
      <c r="N2128" s="94">
        <v>30517</v>
      </c>
      <c r="O2128" s="94" t="str">
        <f t="shared" si="212"/>
        <v>Emmanuel NAIBEImarathon</v>
      </c>
      <c r="P2128" s="2">
        <f t="shared" si="213"/>
        <v>1186</v>
      </c>
      <c r="Q2128" s="79">
        <f t="shared" si="214"/>
        <v>61</v>
      </c>
      <c r="R2128" s="79" t="str">
        <f t="shared" si="215"/>
        <v/>
      </c>
    </row>
    <row r="2129" spans="1:18" x14ac:dyDescent="0.2">
      <c r="A2129" t="s">
        <v>1115</v>
      </c>
      <c r="B2129" t="s">
        <v>2741</v>
      </c>
      <c r="C2129" s="5" t="s">
        <v>2</v>
      </c>
      <c r="D2129" s="5">
        <v>38391</v>
      </c>
      <c r="E2129">
        <v>1105</v>
      </c>
      <c r="F2129" s="5">
        <v>44631</v>
      </c>
      <c r="G2129" s="2">
        <v>31</v>
      </c>
      <c r="H2129" s="2" t="str">
        <f t="shared" si="210"/>
        <v>Deandre DALEY100m</v>
      </c>
      <c r="I2129" s="2">
        <f t="shared" si="211"/>
        <v>1105</v>
      </c>
      <c r="J2129" s="136" cm="1">
        <f t="array" ref="J2129">MAX(IF($H$3:$H$4000=$H2129,$I$3:$I$4000))</f>
        <v>1105</v>
      </c>
      <c r="K2129" s="2" t="str">
        <v>KEN</v>
      </c>
      <c r="L2129" t="str">
        <v>Gilbert MASAI</v>
      </c>
      <c r="M2129" s="94" t="str">
        <v>marathon</v>
      </c>
      <c r="N2129" s="94">
        <v>32858</v>
      </c>
      <c r="O2129" s="94" t="str">
        <f t="shared" si="212"/>
        <v>Gilbert MASAImarathon</v>
      </c>
      <c r="P2129" s="2">
        <f t="shared" si="213"/>
        <v>1070</v>
      </c>
      <c r="Q2129" s="79">
        <f t="shared" si="214"/>
        <v>138</v>
      </c>
      <c r="R2129" s="79" t="str">
        <f t="shared" si="215"/>
        <v/>
      </c>
    </row>
    <row r="2130" spans="1:18" x14ac:dyDescent="0.2">
      <c r="A2130" t="s">
        <v>1115</v>
      </c>
      <c r="B2130" t="s">
        <v>2746</v>
      </c>
      <c r="C2130" s="5" t="s">
        <v>2</v>
      </c>
      <c r="D2130" s="5">
        <v>37646</v>
      </c>
      <c r="E2130">
        <v>1099</v>
      </c>
      <c r="F2130" s="5">
        <v>44631</v>
      </c>
      <c r="G2130" s="2">
        <v>41</v>
      </c>
      <c r="H2130" s="2" t="str">
        <f t="shared" si="210"/>
        <v>Sandrey DAVISON100m</v>
      </c>
      <c r="I2130" s="2">
        <f t="shared" si="211"/>
        <v>1099</v>
      </c>
      <c r="J2130" s="136" cm="1">
        <f t="array" ref="J2130">MAX(IF($H$3:$H$4000=$H2130,$I$3:$I$4000))</f>
        <v>1099</v>
      </c>
      <c r="K2130" s="2" t="str">
        <v>KEN</v>
      </c>
      <c r="L2130" t="str">
        <v>Julius TUWEI</v>
      </c>
      <c r="M2130" s="94" t="str">
        <v>marathon</v>
      </c>
      <c r="N2130" s="94">
        <v>34238</v>
      </c>
      <c r="O2130" s="94" t="str">
        <f t="shared" si="212"/>
        <v>Julius TUWEImarathon</v>
      </c>
      <c r="P2130" s="2">
        <f t="shared" si="213"/>
        <v>1066</v>
      </c>
      <c r="Q2130" s="79">
        <f t="shared" si="214"/>
        <v>142</v>
      </c>
      <c r="R2130" s="79" t="str">
        <f t="shared" si="215"/>
        <v/>
      </c>
    </row>
    <row r="2131" spans="1:18" x14ac:dyDescent="0.2">
      <c r="A2131" t="s">
        <v>1115</v>
      </c>
      <c r="B2131" t="s">
        <v>4782</v>
      </c>
      <c r="C2131" s="5" t="s">
        <v>2</v>
      </c>
      <c r="D2131" s="5">
        <v>44671</v>
      </c>
      <c r="E2131">
        <v>1069</v>
      </c>
      <c r="F2131" s="5">
        <v>44631</v>
      </c>
      <c r="G2131" s="2">
        <v>72</v>
      </c>
      <c r="H2131" s="2" t="str">
        <f t="shared" si="210"/>
        <v>Jeevan NEWBY100m</v>
      </c>
      <c r="I2131" s="2">
        <f t="shared" si="211"/>
        <v>1069</v>
      </c>
      <c r="J2131" s="136" cm="1">
        <f t="array" ref="J2131">MAX(IF($H$3:$H$4000=$H2131,$I$3:$I$4000))</f>
        <v>1069</v>
      </c>
      <c r="K2131" s="2" t="str">
        <v>KEN</v>
      </c>
      <c r="L2131" t="str">
        <v>Felix KIRWA</v>
      </c>
      <c r="M2131" s="94" t="str">
        <v>marathon</v>
      </c>
      <c r="N2131" s="94">
        <v>34980</v>
      </c>
      <c r="O2131" s="94" t="str">
        <f t="shared" si="212"/>
        <v>Felix KIRWAmarathon</v>
      </c>
      <c r="P2131" s="2">
        <f t="shared" si="213"/>
        <v>1064</v>
      </c>
      <c r="Q2131" s="79">
        <f t="shared" si="214"/>
        <v>144</v>
      </c>
      <c r="R2131" s="79" t="str">
        <f t="shared" si="215"/>
        <v/>
      </c>
    </row>
    <row r="2132" spans="1:18" x14ac:dyDescent="0.2">
      <c r="A2132" t="s">
        <v>1115</v>
      </c>
      <c r="B2132" t="s">
        <v>4790</v>
      </c>
      <c r="C2132" s="5" t="s">
        <v>26</v>
      </c>
      <c r="D2132" s="5">
        <v>37661</v>
      </c>
      <c r="E2132">
        <v>1046</v>
      </c>
      <c r="F2132" s="5">
        <v>44631</v>
      </c>
      <c r="G2132" s="2">
        <v>84</v>
      </c>
      <c r="H2132" s="2" t="str">
        <f t="shared" si="210"/>
        <v>Shaemar UTER400m</v>
      </c>
      <c r="I2132" s="2">
        <f t="shared" si="211"/>
        <v>1046</v>
      </c>
      <c r="J2132" s="136" cm="1">
        <f t="array" ref="J2132">MAX(IF($H$3:$H$4000=$H2132,$I$3:$I$4000))</f>
        <v>1046</v>
      </c>
      <c r="K2132" s="2" t="str">
        <v>KEN</v>
      </c>
      <c r="L2132" t="str">
        <v>Ezekiel KOECH</v>
      </c>
      <c r="M2132" s="94" t="str">
        <v>marathon</v>
      </c>
      <c r="N2132" s="94">
        <v>0</v>
      </c>
      <c r="O2132" s="94" t="str">
        <f t="shared" si="212"/>
        <v>Ezekiel KOECHmarathon</v>
      </c>
      <c r="P2132" s="2">
        <f t="shared" si="213"/>
        <v>1165</v>
      </c>
      <c r="Q2132" s="79">
        <f t="shared" si="214"/>
        <v>84</v>
      </c>
      <c r="R2132" s="79" t="str">
        <f t="shared" si="215"/>
        <v/>
      </c>
    </row>
    <row r="2133" spans="1:18" x14ac:dyDescent="0.2">
      <c r="A2133" t="s">
        <v>1115</v>
      </c>
      <c r="B2133" t="s">
        <v>4686</v>
      </c>
      <c r="C2133" s="5" t="s">
        <v>37</v>
      </c>
      <c r="D2133" s="5">
        <v>38614</v>
      </c>
      <c r="E2133">
        <v>969</v>
      </c>
      <c r="F2133" s="5">
        <v>44631</v>
      </c>
      <c r="G2133" s="2">
        <v>95</v>
      </c>
      <c r="H2133" s="2" t="str">
        <f t="shared" si="210"/>
        <v>Balvin ISRAELlong-jump</v>
      </c>
      <c r="I2133" s="2">
        <f t="shared" si="211"/>
        <v>969</v>
      </c>
      <c r="J2133" s="136" cm="1">
        <f t="array" ref="J2133">MAX(IF($H$3:$H$4000=$H2133,$I$3:$I$4000))</f>
        <v>969</v>
      </c>
      <c r="K2133" s="2" t="str">
        <v>KEN</v>
      </c>
      <c r="L2133" t="str">
        <v>Robert KWAMBAI</v>
      </c>
      <c r="M2133" s="94" t="str">
        <v>marathon</v>
      </c>
      <c r="N2133" s="94">
        <v>31373</v>
      </c>
      <c r="O2133" s="94" t="str">
        <f t="shared" si="212"/>
        <v>Robert KWAMBAImarathon</v>
      </c>
      <c r="P2133" s="2">
        <f t="shared" si="213"/>
        <v>1014</v>
      </c>
      <c r="Q2133" s="79">
        <f t="shared" si="214"/>
        <v>168</v>
      </c>
      <c r="R2133" s="79" t="str">
        <f t="shared" si="215"/>
        <v/>
      </c>
    </row>
    <row r="2134" spans="1:18" x14ac:dyDescent="0.2">
      <c r="A2134" t="s">
        <v>1115</v>
      </c>
      <c r="B2134" t="s">
        <v>4625</v>
      </c>
      <c r="C2134" t="s">
        <v>2</v>
      </c>
      <c r="D2134" s="5">
        <v>38033</v>
      </c>
      <c r="E2134">
        <v>1073</v>
      </c>
      <c r="F2134" s="5">
        <v>44625</v>
      </c>
      <c r="G2134" s="2">
        <v>69</v>
      </c>
      <c r="H2134" s="2" t="str">
        <f t="shared" si="210"/>
        <v>Bouwahghi NKRUMIE100m</v>
      </c>
      <c r="I2134" s="2">
        <f t="shared" si="211"/>
        <v>1073</v>
      </c>
      <c r="J2134" s="136" cm="1">
        <f t="array" ref="J2134">MAX(IF($H$3:$H$4000=$H2134,$I$3:$I$4000))</f>
        <v>1073</v>
      </c>
      <c r="K2134" s="2" t="str">
        <v>KEN</v>
      </c>
      <c r="L2134" t="str">
        <v>Amon KEMBOI</v>
      </c>
      <c r="M2134" s="94" t="str">
        <v>5000m</v>
      </c>
      <c r="N2134" s="94">
        <v>0</v>
      </c>
      <c r="O2134" s="94" t="str">
        <f t="shared" si="212"/>
        <v>Amon KEMBOI5000m</v>
      </c>
      <c r="P2134" s="2">
        <f t="shared" si="213"/>
        <v>1115</v>
      </c>
      <c r="Q2134" s="79">
        <f t="shared" si="214"/>
        <v>68</v>
      </c>
      <c r="R2134" s="79" t="str">
        <f t="shared" si="215"/>
        <v/>
      </c>
    </row>
    <row r="2135" spans="1:18" x14ac:dyDescent="0.2">
      <c r="A2135" t="s">
        <v>1115</v>
      </c>
      <c r="B2135" s="5" t="s">
        <v>2757</v>
      </c>
      <c r="C2135" s="5" t="s">
        <v>25</v>
      </c>
      <c r="D2135" s="5">
        <v>37613</v>
      </c>
      <c r="E2135">
        <v>1063</v>
      </c>
      <c r="F2135" s="5">
        <v>44625</v>
      </c>
      <c r="G2135" s="2">
        <v>46</v>
      </c>
      <c r="H2135" s="2" t="str">
        <f t="shared" si="210"/>
        <v>Ricquan GRAHAM200m</v>
      </c>
      <c r="I2135" s="2">
        <f t="shared" si="211"/>
        <v>1063</v>
      </c>
      <c r="J2135" s="136" cm="1">
        <f t="array" ref="J2135">MAX(IF($H$3:$H$4000=$H2135,$I$3:$I$4000))</f>
        <v>1063</v>
      </c>
      <c r="K2135" s="2" t="str">
        <v>KEN</v>
      </c>
      <c r="L2135" t="str">
        <v>Patrick KIPROP</v>
      </c>
      <c r="M2135" s="94" t="str">
        <v>5000m</v>
      </c>
      <c r="N2135" s="94">
        <v>0</v>
      </c>
      <c r="O2135" s="94" t="str">
        <f t="shared" si="212"/>
        <v>Patrick KIPROP5000m</v>
      </c>
      <c r="P2135" s="2">
        <f t="shared" si="213"/>
        <v>1047</v>
      </c>
      <c r="Q2135" s="79">
        <f t="shared" si="214"/>
        <v>120</v>
      </c>
      <c r="R2135" s="79" t="str">
        <f t="shared" si="215"/>
        <v/>
      </c>
    </row>
    <row r="2136" spans="1:18" x14ac:dyDescent="0.2">
      <c r="A2136" t="s">
        <v>1115</v>
      </c>
      <c r="B2136" t="s">
        <v>4630</v>
      </c>
      <c r="C2136" s="5" t="s">
        <v>26</v>
      </c>
      <c r="D2136" s="5">
        <v>37020</v>
      </c>
      <c r="E2136">
        <v>1053</v>
      </c>
      <c r="F2136" s="5">
        <v>44625</v>
      </c>
      <c r="G2136" s="2">
        <v>71</v>
      </c>
      <c r="H2136" s="2" t="str">
        <f t="shared" si="210"/>
        <v>Malique SAVERY400m</v>
      </c>
      <c r="I2136" s="2">
        <f t="shared" si="211"/>
        <v>1053</v>
      </c>
      <c r="J2136" s="136" cm="1">
        <f t="array" ref="J2136">MAX(IF($H$3:$H$4000=$H2136,$I$3:$I$4000))</f>
        <v>1053</v>
      </c>
      <c r="K2136" s="2" t="str">
        <v>KEN</v>
      </c>
      <c r="L2136" t="str">
        <v>Emmanuel CHEBOSON</v>
      </c>
      <c r="M2136" s="94" t="str">
        <v>5000m</v>
      </c>
      <c r="N2136" s="94">
        <v>0</v>
      </c>
      <c r="O2136" s="94" t="str">
        <f t="shared" si="212"/>
        <v>Emmanuel CHEBOSON5000m</v>
      </c>
      <c r="P2136" s="2">
        <f t="shared" si="213"/>
        <v>1013</v>
      </c>
      <c r="Q2136" s="79">
        <f t="shared" si="214"/>
        <v>141</v>
      </c>
      <c r="R2136" s="79" t="str">
        <f t="shared" si="215"/>
        <v/>
      </c>
    </row>
    <row r="2137" spans="1:18" x14ac:dyDescent="0.2">
      <c r="A2137" t="s">
        <v>1115</v>
      </c>
      <c r="B2137" t="s">
        <v>2767</v>
      </c>
      <c r="C2137" s="6" t="s">
        <v>26</v>
      </c>
      <c r="D2137" s="5">
        <v>37538</v>
      </c>
      <c r="E2137">
        <v>1038</v>
      </c>
      <c r="F2137" s="5">
        <v>44625</v>
      </c>
      <c r="G2137" s="2">
        <v>98</v>
      </c>
      <c r="H2137" s="2" t="str">
        <f t="shared" si="210"/>
        <v>Deandre WATKIN400m</v>
      </c>
      <c r="I2137" s="2">
        <f t="shared" si="211"/>
        <v>1038</v>
      </c>
      <c r="J2137" s="136" cm="1">
        <f t="array" ref="J2137">MAX(IF($H$3:$H$4000=$H2137,$I$3:$I$4000))</f>
        <v>1038</v>
      </c>
      <c r="K2137" s="2" t="str">
        <v>KEN</v>
      </c>
      <c r="L2137" t="str">
        <v>Bonface Ontuga MWERESA</v>
      </c>
      <c r="M2137" s="94" t="str">
        <v>200m</v>
      </c>
      <c r="N2137" s="94">
        <v>34286</v>
      </c>
      <c r="O2137" s="94" t="str">
        <f t="shared" si="212"/>
        <v>Bonface Ontuga MWERESA200m</v>
      </c>
      <c r="P2137" s="2">
        <f t="shared" si="213"/>
        <v>1059</v>
      </c>
      <c r="Q2137" s="79">
        <f t="shared" si="214"/>
        <v>139</v>
      </c>
      <c r="R2137" s="79" t="str">
        <f t="shared" si="215"/>
        <v/>
      </c>
    </row>
    <row r="2138" spans="1:18" x14ac:dyDescent="0.2">
      <c r="A2138" t="s">
        <v>1115</v>
      </c>
      <c r="B2138" t="s">
        <v>3018</v>
      </c>
      <c r="C2138" s="5" t="s">
        <v>38</v>
      </c>
      <c r="D2138" s="5">
        <v>37853</v>
      </c>
      <c r="E2138">
        <v>965</v>
      </c>
      <c r="F2138" s="5">
        <v>44625</v>
      </c>
      <c r="G2138" s="2">
        <v>53</v>
      </c>
      <c r="H2138" s="2" t="str">
        <f t="shared" si="210"/>
        <v>Rajaun RICKETTStriple-jump</v>
      </c>
      <c r="I2138" s="2">
        <f t="shared" si="211"/>
        <v>965</v>
      </c>
      <c r="J2138" s="136" cm="1">
        <f t="array" ref="J2138">MAX(IF($H$3:$H$4000=$H2138,$I$3:$I$4000))</f>
        <v>965</v>
      </c>
      <c r="K2138" s="2" t="str">
        <v>KEN</v>
      </c>
      <c r="L2138" t="str">
        <v>Nicholas Kiplangat KEBENEI</v>
      </c>
      <c r="M2138" s="94" t="str">
        <v>800m</v>
      </c>
      <c r="N2138" s="94">
        <v>34887</v>
      </c>
      <c r="O2138" s="94" t="str">
        <f t="shared" si="212"/>
        <v>Nicholas Kiplangat KEBENEI800m</v>
      </c>
      <c r="P2138" s="2">
        <f t="shared" si="213"/>
        <v>1146</v>
      </c>
      <c r="Q2138" s="79">
        <f t="shared" si="214"/>
        <v>39</v>
      </c>
      <c r="R2138" s="79" t="str">
        <f t="shared" si="215"/>
        <v/>
      </c>
    </row>
    <row r="2139" spans="1:18" x14ac:dyDescent="0.2">
      <c r="A2139" t="s">
        <v>1115</v>
      </c>
      <c r="B2139" t="s">
        <v>3040</v>
      </c>
      <c r="C2139" s="5" t="s">
        <v>35</v>
      </c>
      <c r="D2139" s="5">
        <v>38816</v>
      </c>
      <c r="E2139">
        <v>1028</v>
      </c>
      <c r="F2139" s="5">
        <v>44625</v>
      </c>
      <c r="G2139" s="2">
        <v>20</v>
      </c>
      <c r="H2139" s="2" t="str">
        <f t="shared" si="210"/>
        <v>Aaron MCKENZIEhigh-jump</v>
      </c>
      <c r="I2139" s="2">
        <f t="shared" si="211"/>
        <v>1028</v>
      </c>
      <c r="J2139" s="136" cm="1">
        <f t="array" ref="J2139">MAX(IF($H$3:$H$4000=$H2139,$I$3:$I$4000))</f>
        <v>1028</v>
      </c>
      <c r="K2139" s="2" t="str">
        <v>KEN</v>
      </c>
      <c r="L2139" t="str">
        <v>Collins KIPRUTO</v>
      </c>
      <c r="M2139" s="94" t="str">
        <v>800m</v>
      </c>
      <c r="N2139" s="94">
        <v>34436</v>
      </c>
      <c r="O2139" s="94" t="str">
        <f t="shared" si="212"/>
        <v>Collins KIPRUTO800m</v>
      </c>
      <c r="P2139" s="2">
        <f t="shared" si="213"/>
        <v>1206</v>
      </c>
      <c r="Q2139" s="79">
        <f t="shared" si="214"/>
        <v>10</v>
      </c>
      <c r="R2139" s="79" t="str">
        <f t="shared" si="215"/>
        <v/>
      </c>
    </row>
    <row r="2140" spans="1:18" x14ac:dyDescent="0.2">
      <c r="A2140" t="s">
        <v>1115</v>
      </c>
      <c r="B2140" t="s">
        <v>4696</v>
      </c>
      <c r="C2140" s="5" t="s">
        <v>35</v>
      </c>
      <c r="D2140" s="5">
        <v>37771</v>
      </c>
      <c r="E2140">
        <v>958</v>
      </c>
      <c r="F2140" s="5">
        <v>44625</v>
      </c>
      <c r="G2140" s="2">
        <v>51</v>
      </c>
      <c r="H2140" s="2" t="str">
        <f t="shared" si="210"/>
        <v>Verrol SAMhigh-jump</v>
      </c>
      <c r="I2140" s="2">
        <f t="shared" si="211"/>
        <v>958</v>
      </c>
      <c r="J2140" s="136" cm="1">
        <f t="array" ref="J2140">MAX(IF($H$3:$H$4000=$H2140,$I$3:$I$4000))</f>
        <v>958</v>
      </c>
      <c r="K2140" s="2" t="str">
        <v>KEN</v>
      </c>
      <c r="L2140" t="str">
        <v>Jonah KIPROP</v>
      </c>
      <c r="M2140" s="94" t="str">
        <v>800m</v>
      </c>
      <c r="N2140" s="94">
        <v>35920</v>
      </c>
      <c r="O2140" s="94" t="str">
        <f t="shared" si="212"/>
        <v>Jonah KIPROP800m</v>
      </c>
      <c r="P2140" s="2">
        <f t="shared" si="213"/>
        <v>1104</v>
      </c>
      <c r="Q2140" s="79">
        <f t="shared" si="214"/>
        <v>83</v>
      </c>
      <c r="R2140" s="79" t="str">
        <f t="shared" si="215"/>
        <v/>
      </c>
    </row>
    <row r="2141" spans="1:18" x14ac:dyDescent="0.2">
      <c r="A2141" t="s">
        <v>1115</v>
      </c>
      <c r="B2141" t="s">
        <v>4116</v>
      </c>
      <c r="C2141" s="5" t="s">
        <v>40</v>
      </c>
      <c r="D2141" s="5">
        <v>37390</v>
      </c>
      <c r="E2141">
        <v>966</v>
      </c>
      <c r="F2141" s="5">
        <v>44625</v>
      </c>
      <c r="G2141" s="2">
        <v>30</v>
      </c>
      <c r="H2141" s="2" t="str">
        <f t="shared" si="210"/>
        <v>Javon OSBOURNEdiscus-throw</v>
      </c>
      <c r="I2141" s="2">
        <f t="shared" si="211"/>
        <v>966</v>
      </c>
      <c r="J2141" s="136" cm="1">
        <f t="array" ref="J2141">MAX(IF($H$3:$H$4000=$H2141,$I$3:$I$4000))</f>
        <v>966</v>
      </c>
      <c r="K2141" s="2" t="str">
        <v>KEN</v>
      </c>
      <c r="L2141" t="str">
        <v>Peter Kitum CHEPKWONY</v>
      </c>
      <c r="M2141" s="94" t="str">
        <v>800m</v>
      </c>
      <c r="N2141" s="94">
        <v>34387</v>
      </c>
      <c r="O2141" s="94" t="str">
        <f t="shared" si="212"/>
        <v>Peter Kitum CHEPKWONY800m</v>
      </c>
      <c r="P2141" s="2">
        <f t="shared" si="213"/>
        <v>1098</v>
      </c>
      <c r="Q2141" s="79">
        <f t="shared" si="214"/>
        <v>89</v>
      </c>
      <c r="R2141" s="79" t="str">
        <f t="shared" si="215"/>
        <v/>
      </c>
    </row>
    <row r="2142" spans="1:18" x14ac:dyDescent="0.2">
      <c r="A2142" t="s">
        <v>1115</v>
      </c>
      <c r="B2142" t="s">
        <v>3935</v>
      </c>
      <c r="C2142" s="5" t="s">
        <v>37</v>
      </c>
      <c r="D2142" s="5">
        <v>34356</v>
      </c>
      <c r="E2142">
        <v>1109</v>
      </c>
      <c r="F2142" s="5">
        <v>44618</v>
      </c>
      <c r="G2142" s="2">
        <v>7</v>
      </c>
      <c r="H2142" s="2" t="str">
        <f t="shared" si="210"/>
        <v>Adrian RILEYlong-jump</v>
      </c>
      <c r="I2142" s="2">
        <f t="shared" si="211"/>
        <v>1109</v>
      </c>
      <c r="J2142" s="136" cm="1">
        <f t="array" ref="J2142">MAX(IF($H$3:$H$4000=$H2142,$I$3:$I$4000))</f>
        <v>1109</v>
      </c>
      <c r="K2142" s="2" t="str">
        <v>KEN</v>
      </c>
      <c r="L2142" t="str">
        <v>Norbert Kipngetich KOLOMBOS</v>
      </c>
      <c r="M2142" s="94" t="str">
        <v>800m</v>
      </c>
      <c r="N2142" s="94">
        <v>36232</v>
      </c>
      <c r="O2142" s="94" t="str">
        <f t="shared" si="212"/>
        <v>Norbert Kipngetich KOLOMBOS800m</v>
      </c>
      <c r="P2142" s="2">
        <f t="shared" si="213"/>
        <v>1095</v>
      </c>
      <c r="Q2142" s="79">
        <f t="shared" si="214"/>
        <v>96</v>
      </c>
      <c r="R2142" s="79" t="str">
        <f t="shared" si="215"/>
        <v/>
      </c>
    </row>
    <row r="2143" spans="1:18" x14ac:dyDescent="0.2">
      <c r="A2143" t="s">
        <v>1115</v>
      </c>
      <c r="B2143" t="s">
        <v>3013</v>
      </c>
      <c r="C2143" s="5" t="s">
        <v>35</v>
      </c>
      <c r="D2143" s="5">
        <v>36049</v>
      </c>
      <c r="E2143">
        <v>1099</v>
      </c>
      <c r="F2143" s="5">
        <v>44618</v>
      </c>
      <c r="G2143" s="2">
        <v>5</v>
      </c>
      <c r="H2143" s="2" t="str">
        <f t="shared" si="210"/>
        <v>Lushane WILSONhigh-jump</v>
      </c>
      <c r="I2143" s="2">
        <f t="shared" si="211"/>
        <v>1099</v>
      </c>
      <c r="J2143" s="136" cm="1">
        <f t="array" ref="J2143">MAX(IF($H$3:$H$4000=$H2143,$I$3:$I$4000))</f>
        <v>1099</v>
      </c>
      <c r="K2143" s="2" t="str">
        <v>KEN</v>
      </c>
      <c r="L2143" t="str">
        <v>Brian KIPTUM</v>
      </c>
      <c r="M2143" s="94" t="str">
        <v>800m</v>
      </c>
      <c r="N2143" s="94">
        <v>0</v>
      </c>
      <c r="O2143" s="94" t="str">
        <f t="shared" si="212"/>
        <v>Brian KIPTUM800m</v>
      </c>
      <c r="P2143" s="2">
        <f t="shared" si="213"/>
        <v>1107</v>
      </c>
      <c r="Q2143" s="79">
        <f t="shared" si="214"/>
        <v>79</v>
      </c>
      <c r="R2143" s="79" t="str">
        <f t="shared" si="215"/>
        <v/>
      </c>
    </row>
    <row r="2144" spans="1:18" x14ac:dyDescent="0.2">
      <c r="A2144" t="s">
        <v>1115</v>
      </c>
      <c r="B2144" t="s">
        <v>3088</v>
      </c>
      <c r="C2144" s="5" t="s">
        <v>40</v>
      </c>
      <c r="D2144" s="5">
        <v>34393</v>
      </c>
      <c r="E2144">
        <v>1166</v>
      </c>
      <c r="F2144" s="5">
        <v>44618</v>
      </c>
      <c r="G2144" s="2">
        <v>1</v>
      </c>
      <c r="H2144" s="2" t="str">
        <f t="shared" ref="H2144:H2207" si="216">B2144&amp;C2144</f>
        <v>Fedrick DACRESdiscus-throw</v>
      </c>
      <c r="I2144" s="2">
        <f t="shared" ref="I2144:I2207" si="217">E2144</f>
        <v>1166</v>
      </c>
      <c r="J2144" s="136" cm="1">
        <f t="array" ref="J2144">MAX(IF($H$3:$H$4000=$H2144,$I$3:$I$4000))</f>
        <v>1171</v>
      </c>
      <c r="K2144" s="2" t="str">
        <v>KEN</v>
      </c>
      <c r="L2144" t="str">
        <v>Cornelius TUWEI</v>
      </c>
      <c r="M2144" s="94" t="str">
        <v>800m</v>
      </c>
      <c r="N2144" s="94">
        <v>34103</v>
      </c>
      <c r="O2144" s="94" t="str">
        <f t="shared" si="212"/>
        <v>Cornelius TUWEI800m</v>
      </c>
      <c r="P2144" s="2">
        <f t="shared" si="213"/>
        <v>1212</v>
      </c>
      <c r="Q2144" s="79">
        <f t="shared" si="214"/>
        <v>5</v>
      </c>
      <c r="R2144" s="79" t="str">
        <f t="shared" si="215"/>
        <v/>
      </c>
    </row>
    <row r="2145" spans="1:18" x14ac:dyDescent="0.2">
      <c r="A2145" t="s">
        <v>1115</v>
      </c>
      <c r="B2145" t="s">
        <v>3091</v>
      </c>
      <c r="C2145" s="6" t="s">
        <v>40</v>
      </c>
      <c r="D2145" s="5">
        <v>33322</v>
      </c>
      <c r="E2145">
        <v>1065</v>
      </c>
      <c r="F2145" s="5">
        <v>44618</v>
      </c>
      <c r="G2145" s="2">
        <v>11</v>
      </c>
      <c r="H2145" s="2" t="str">
        <f t="shared" si="216"/>
        <v>Chad WRIGHTdiscus-throw</v>
      </c>
      <c r="I2145" s="2">
        <f t="shared" si="217"/>
        <v>1065</v>
      </c>
      <c r="J2145" s="136" cm="1">
        <f t="array" ref="J2145">MAX(IF($H$3:$H$4000=$H2145,$I$3:$I$4000))</f>
        <v>1114</v>
      </c>
      <c r="K2145" s="2" t="str">
        <v>KEN</v>
      </c>
      <c r="L2145" t="str">
        <v>Vincent Kibet KETER</v>
      </c>
      <c r="M2145" s="94" t="str">
        <v>800m</v>
      </c>
      <c r="N2145" s="94">
        <v>37326</v>
      </c>
      <c r="O2145" s="94" t="str">
        <f t="shared" si="212"/>
        <v>Vincent Kibet KETER800m</v>
      </c>
      <c r="P2145" s="2">
        <f t="shared" si="213"/>
        <v>1085</v>
      </c>
      <c r="Q2145" s="79">
        <f t="shared" si="214"/>
        <v>110</v>
      </c>
      <c r="R2145" s="79" t="str">
        <f t="shared" si="215"/>
        <v/>
      </c>
    </row>
    <row r="2146" spans="1:18" x14ac:dyDescent="0.2">
      <c r="A2146" t="s">
        <v>1115</v>
      </c>
      <c r="B2146" t="s">
        <v>3097</v>
      </c>
      <c r="C2146" s="5" t="s">
        <v>40</v>
      </c>
      <c r="D2146" s="5">
        <v>34891</v>
      </c>
      <c r="E2146">
        <v>938</v>
      </c>
      <c r="F2146" s="5">
        <v>44618</v>
      </c>
      <c r="G2146" s="2">
        <v>36</v>
      </c>
      <c r="H2146" s="2" t="str">
        <f t="shared" si="216"/>
        <v>Glenford WATSONdiscus-throw</v>
      </c>
      <c r="I2146" s="2">
        <f t="shared" si="217"/>
        <v>938</v>
      </c>
      <c r="J2146" s="136" cm="1">
        <f t="array" ref="J2146">MAX(IF($H$3:$H$4000=$H2146,$I$3:$I$4000))</f>
        <v>951</v>
      </c>
      <c r="K2146" s="2" t="str">
        <v>KEN</v>
      </c>
      <c r="L2146" t="str">
        <v>Kelvin KIPYEGON</v>
      </c>
      <c r="M2146" s="94" t="str">
        <v>800m</v>
      </c>
      <c r="N2146" s="94">
        <v>44581</v>
      </c>
      <c r="O2146" s="94" t="str">
        <f t="shared" si="212"/>
        <v>Kelvin KIPYEGON800m</v>
      </c>
      <c r="P2146" s="2">
        <f t="shared" si="213"/>
        <v>1080</v>
      </c>
      <c r="Q2146" s="79">
        <f t="shared" si="214"/>
        <v>115</v>
      </c>
      <c r="R2146" s="79" t="str">
        <f t="shared" si="215"/>
        <v/>
      </c>
    </row>
    <row r="2147" spans="1:18" x14ac:dyDescent="0.2">
      <c r="A2147" t="s">
        <v>1115</v>
      </c>
      <c r="B2147" t="s">
        <v>2770</v>
      </c>
      <c r="C2147" t="s">
        <v>26</v>
      </c>
      <c r="D2147" s="5">
        <v>37120</v>
      </c>
      <c r="E2147">
        <v>1112</v>
      </c>
      <c r="F2147" s="5">
        <v>44611</v>
      </c>
      <c r="G2147" s="2">
        <v>15</v>
      </c>
      <c r="H2147" s="2" t="str">
        <f t="shared" si="216"/>
        <v>Zandrion BARNES400m</v>
      </c>
      <c r="I2147" s="2">
        <f t="shared" si="217"/>
        <v>1112</v>
      </c>
      <c r="J2147" s="136" cm="1">
        <f t="array" ref="J2147">MAX(IF($H$3:$H$4000=$H2147,$I$3:$I$4000))</f>
        <v>1112</v>
      </c>
      <c r="K2147" s="2" t="str">
        <v>KEN</v>
      </c>
      <c r="L2147" t="str">
        <v>Justin KOLOMBUS</v>
      </c>
      <c r="M2147" s="94" t="str">
        <v>800m</v>
      </c>
      <c r="N2147" s="94">
        <v>0</v>
      </c>
      <c r="O2147" s="94" t="str">
        <f t="shared" si="212"/>
        <v>Justin KOLOMBUS800m</v>
      </c>
      <c r="P2147" s="2">
        <f t="shared" si="213"/>
        <v>1068</v>
      </c>
      <c r="Q2147" s="79">
        <f t="shared" si="214"/>
        <v>124</v>
      </c>
      <c r="R2147" s="79" t="str">
        <f t="shared" si="215"/>
        <v/>
      </c>
    </row>
    <row r="2148" spans="1:18" x14ac:dyDescent="0.2">
      <c r="A2148" t="s">
        <v>1115</v>
      </c>
      <c r="B2148" t="s">
        <v>2778</v>
      </c>
      <c r="C2148" s="5" t="s">
        <v>26</v>
      </c>
      <c r="D2148" s="5">
        <v>36339</v>
      </c>
      <c r="E2148">
        <v>1067</v>
      </c>
      <c r="F2148" s="5">
        <v>44611</v>
      </c>
      <c r="G2148" s="2">
        <v>53</v>
      </c>
      <c r="H2148" s="2" t="str">
        <f t="shared" si="216"/>
        <v>Malik JAMES-KING400m</v>
      </c>
      <c r="I2148" s="2">
        <f t="shared" si="217"/>
        <v>1067</v>
      </c>
      <c r="J2148" s="136" cm="1">
        <f t="array" ref="J2148">MAX(IF($H$3:$H$4000=$H2148,$I$3:$I$4000))</f>
        <v>1067</v>
      </c>
      <c r="K2148" s="2" t="str">
        <v>KEN</v>
      </c>
      <c r="L2148" t="str">
        <v>Macdonald KIPRUTO</v>
      </c>
      <c r="M2148" s="94" t="str">
        <v>800m</v>
      </c>
      <c r="N2148" s="94">
        <v>0</v>
      </c>
      <c r="O2148" s="94" t="str">
        <f t="shared" si="212"/>
        <v>Macdonald KIPRUTO800m</v>
      </c>
      <c r="P2148" s="2">
        <f t="shared" si="213"/>
        <v>1065</v>
      </c>
      <c r="Q2148" s="79">
        <f t="shared" si="214"/>
        <v>128</v>
      </c>
      <c r="R2148" s="79" t="str">
        <f t="shared" si="215"/>
        <v/>
      </c>
    </row>
    <row r="2149" spans="1:18" x14ac:dyDescent="0.2">
      <c r="A2149" t="s">
        <v>1115</v>
      </c>
      <c r="B2149" t="s">
        <v>2810</v>
      </c>
      <c r="C2149" s="6" t="s">
        <v>27</v>
      </c>
      <c r="D2149" s="5">
        <v>35887</v>
      </c>
      <c r="E2149">
        <v>1084</v>
      </c>
      <c r="F2149" s="5">
        <v>44611</v>
      </c>
      <c r="G2149" s="2">
        <v>36</v>
      </c>
      <c r="H2149" s="2" t="str">
        <f t="shared" si="216"/>
        <v>Ackeen COLLEY800m</v>
      </c>
      <c r="I2149" s="2">
        <f t="shared" si="217"/>
        <v>1084</v>
      </c>
      <c r="J2149" s="136" cm="1">
        <f t="array" ref="J2149">MAX(IF($H$3:$H$4000=$H2149,$I$3:$I$4000))</f>
        <v>1092</v>
      </c>
      <c r="K2149" s="2" t="str">
        <v>KEN</v>
      </c>
      <c r="L2149" t="str">
        <v>Joshua KOSGEI</v>
      </c>
      <c r="M2149" s="94" t="str">
        <v>800m</v>
      </c>
      <c r="N2149" s="94">
        <v>0</v>
      </c>
      <c r="O2149" s="94" t="str">
        <f t="shared" si="212"/>
        <v>Joshua KOSGEI800m</v>
      </c>
      <c r="P2149" s="2">
        <f t="shared" si="213"/>
        <v>1060</v>
      </c>
      <c r="Q2149" s="79">
        <f t="shared" si="214"/>
        <v>130</v>
      </c>
      <c r="R2149" s="79" t="str">
        <f t="shared" si="215"/>
        <v/>
      </c>
    </row>
    <row r="2150" spans="1:18" x14ac:dyDescent="0.2">
      <c r="A2150" t="s">
        <v>1115</v>
      </c>
      <c r="B2150" t="s">
        <v>2822</v>
      </c>
      <c r="C2150" s="5" t="s">
        <v>27</v>
      </c>
      <c r="D2150" s="5">
        <v>36094</v>
      </c>
      <c r="E2150">
        <v>1046</v>
      </c>
      <c r="F2150" s="5">
        <v>44611</v>
      </c>
      <c r="G2150" s="2">
        <v>71</v>
      </c>
      <c r="H2150" s="2" t="str">
        <f t="shared" si="216"/>
        <v>Leon CLARKE800m</v>
      </c>
      <c r="I2150" s="2">
        <f t="shared" si="217"/>
        <v>1046</v>
      </c>
      <c r="J2150" s="136" cm="1">
        <f t="array" ref="J2150">MAX(IF($H$3:$H$4000=$H2150,$I$3:$I$4000))</f>
        <v>1046</v>
      </c>
      <c r="K2150" s="2" t="str">
        <v>KEN</v>
      </c>
      <c r="L2150" t="str">
        <v>Justin KEMBOI</v>
      </c>
      <c r="M2150" s="94" t="str">
        <v>800m</v>
      </c>
      <c r="N2150" s="94">
        <v>36787</v>
      </c>
      <c r="O2150" s="94" t="str">
        <f t="shared" si="212"/>
        <v>Justin KEMBOI800m</v>
      </c>
      <c r="P2150" s="2">
        <f t="shared" si="213"/>
        <v>1055</v>
      </c>
      <c r="Q2150" s="79">
        <f t="shared" si="214"/>
        <v>133</v>
      </c>
      <c r="R2150" s="79" t="str">
        <f t="shared" si="215"/>
        <v/>
      </c>
    </row>
    <row r="2151" spans="1:18" x14ac:dyDescent="0.2">
      <c r="A2151" t="s">
        <v>1115</v>
      </c>
      <c r="B2151" t="s">
        <v>2975</v>
      </c>
      <c r="C2151" s="5" t="s">
        <v>33</v>
      </c>
      <c r="D2151" s="5">
        <v>37673</v>
      </c>
      <c r="E2151">
        <v>992</v>
      </c>
      <c r="F2151" s="5">
        <v>44611</v>
      </c>
      <c r="G2151" s="2">
        <v>63</v>
      </c>
      <c r="H2151" s="2" t="str">
        <f t="shared" si="216"/>
        <v>Javel FULLERTON400mh</v>
      </c>
      <c r="I2151" s="2">
        <f t="shared" si="217"/>
        <v>992</v>
      </c>
      <c r="J2151" s="136" cm="1">
        <f t="array" ref="J2151">MAX(IF($H$3:$H$4000=$H2151,$I$3:$I$4000))</f>
        <v>1070</v>
      </c>
      <c r="K2151" s="2" t="str">
        <v>KEN</v>
      </c>
      <c r="L2151" t="str">
        <v>Laban KIPKORIR</v>
      </c>
      <c r="M2151" s="94" t="str">
        <v>800m</v>
      </c>
      <c r="N2151" s="94">
        <v>0</v>
      </c>
      <c r="O2151" s="94" t="str">
        <f t="shared" si="212"/>
        <v>Laban KIPKORIR800m</v>
      </c>
      <c r="P2151" s="2">
        <f t="shared" si="213"/>
        <v>1113</v>
      </c>
      <c r="Q2151" s="79">
        <f t="shared" si="214"/>
        <v>74</v>
      </c>
      <c r="R2151" s="79" t="str">
        <f t="shared" si="215"/>
        <v/>
      </c>
    </row>
    <row r="2152" spans="1:18" x14ac:dyDescent="0.2">
      <c r="A2152" t="s">
        <v>1115</v>
      </c>
      <c r="B2152" t="s">
        <v>2982</v>
      </c>
      <c r="C2152" s="5" t="s">
        <v>33</v>
      </c>
      <c r="D2152" s="5">
        <v>38267</v>
      </c>
      <c r="E2152">
        <v>961</v>
      </c>
      <c r="F2152" s="5">
        <v>44611</v>
      </c>
      <c r="G2152" s="2">
        <v>90</v>
      </c>
      <c r="H2152" s="2" t="str">
        <f t="shared" si="216"/>
        <v>Shamari JENNINGS400mh</v>
      </c>
      <c r="I2152" s="2">
        <f t="shared" si="217"/>
        <v>961</v>
      </c>
      <c r="J2152" s="136" cm="1">
        <f t="array" ref="J2152">MAX(IF($H$3:$H$4000=$H2152,$I$3:$I$4000))</f>
        <v>961</v>
      </c>
      <c r="K2152" s="2" t="str">
        <v>KEN</v>
      </c>
      <c r="L2152" t="str">
        <v>Evans KOSGEI</v>
      </c>
      <c r="M2152" s="94" t="str">
        <v>800m</v>
      </c>
      <c r="N2152" s="94">
        <v>37504</v>
      </c>
      <c r="O2152" s="94" t="str">
        <f t="shared" si="212"/>
        <v>Evans KOSGEI800m</v>
      </c>
      <c r="P2152" s="2">
        <f t="shared" si="213"/>
        <v>1047</v>
      </c>
      <c r="Q2152" s="79">
        <f t="shared" si="214"/>
        <v>141</v>
      </c>
      <c r="R2152" s="79" t="str">
        <f t="shared" si="215"/>
        <v/>
      </c>
    </row>
    <row r="2153" spans="1:18" x14ac:dyDescent="0.2">
      <c r="A2153" t="s">
        <v>1115</v>
      </c>
      <c r="B2153" t="s">
        <v>2983</v>
      </c>
      <c r="C2153" s="5" t="s">
        <v>33</v>
      </c>
      <c r="D2153" s="5">
        <v>38540</v>
      </c>
      <c r="E2153">
        <v>952</v>
      </c>
      <c r="F2153" s="5">
        <v>44611</v>
      </c>
      <c r="G2153" s="2">
        <v>94</v>
      </c>
      <c r="H2153" s="2" t="str">
        <f t="shared" si="216"/>
        <v>Richard HALL400mh</v>
      </c>
      <c r="I2153" s="2">
        <f t="shared" si="217"/>
        <v>952</v>
      </c>
      <c r="J2153" s="136" cm="1">
        <f t="array" ref="J2153">MAX(IF($H$3:$H$4000=$H2153,$I$3:$I$4000))</f>
        <v>952</v>
      </c>
      <c r="K2153" s="2" t="str">
        <v>KEN</v>
      </c>
      <c r="L2153" t="str">
        <v>Timothy SEIN</v>
      </c>
      <c r="M2153" s="94" t="str">
        <v>800m</v>
      </c>
      <c r="N2153" s="94">
        <v>32174</v>
      </c>
      <c r="O2153" s="94" t="str">
        <f t="shared" si="212"/>
        <v>Timothy SEIN800m</v>
      </c>
      <c r="P2153" s="2">
        <f t="shared" si="213"/>
        <v>1095</v>
      </c>
      <c r="Q2153" s="79">
        <f t="shared" si="214"/>
        <v>96</v>
      </c>
      <c r="R2153" s="79" t="str">
        <f t="shared" si="215"/>
        <v/>
      </c>
    </row>
    <row r="2154" spans="1:18" x14ac:dyDescent="0.2">
      <c r="A2154" t="s">
        <v>1115</v>
      </c>
      <c r="B2154" t="s">
        <v>2997</v>
      </c>
      <c r="C2154" t="s">
        <v>37</v>
      </c>
      <c r="D2154" s="5">
        <v>34534</v>
      </c>
      <c r="E2154">
        <v>1030</v>
      </c>
      <c r="F2154" s="5">
        <v>44611</v>
      </c>
      <c r="G2154" s="2">
        <v>52</v>
      </c>
      <c r="H2154" s="2" t="str">
        <f t="shared" si="216"/>
        <v>Aubrey ALLENlong-jump</v>
      </c>
      <c r="I2154" s="2">
        <f t="shared" si="217"/>
        <v>1030</v>
      </c>
      <c r="J2154" s="136" cm="1">
        <f t="array" ref="J2154">MAX(IF($H$3:$H$4000=$H2154,$I$3:$I$4000))</f>
        <v>1066</v>
      </c>
      <c r="K2154" s="2" t="str">
        <v>KEN</v>
      </c>
      <c r="L2154" t="str">
        <v>Vincent Kiplangat KOSGEI</v>
      </c>
      <c r="M2154" s="94" t="str">
        <v>400mh</v>
      </c>
      <c r="N2154" s="94">
        <v>31362</v>
      </c>
      <c r="O2154" s="94" t="str">
        <f t="shared" si="212"/>
        <v>Vincent Kiplangat KOSGEI400mh</v>
      </c>
      <c r="P2154" s="2">
        <f t="shared" si="213"/>
        <v>1060</v>
      </c>
      <c r="Q2154" s="79">
        <f t="shared" si="214"/>
        <v>78</v>
      </c>
      <c r="R2154" s="79" t="str">
        <f t="shared" si="215"/>
        <v/>
      </c>
    </row>
    <row r="2155" spans="1:18" x14ac:dyDescent="0.2">
      <c r="A2155" t="s">
        <v>1115</v>
      </c>
      <c r="B2155" t="s">
        <v>3000</v>
      </c>
      <c r="C2155" s="5" t="s">
        <v>37</v>
      </c>
      <c r="D2155" s="5">
        <v>38079</v>
      </c>
      <c r="E2155">
        <v>1000</v>
      </c>
      <c r="F2155" s="5">
        <v>44611</v>
      </c>
      <c r="G2155" s="2">
        <v>74</v>
      </c>
      <c r="H2155" s="2" t="str">
        <f t="shared" si="216"/>
        <v>Royan WALTERSlong-jump</v>
      </c>
      <c r="I2155" s="2">
        <f t="shared" si="217"/>
        <v>1000</v>
      </c>
      <c r="J2155" s="136" cm="1">
        <f t="array" ref="J2155">MAX(IF($H$3:$H$4000=$H2155,$I$3:$I$4000))</f>
        <v>1000</v>
      </c>
      <c r="K2155" s="2" t="str">
        <v>KEN</v>
      </c>
      <c r="L2155" t="str">
        <v>Peter Kithome MUTHOKA</v>
      </c>
      <c r="M2155" s="94" t="str">
        <v>400mh</v>
      </c>
      <c r="N2155" s="94">
        <v>37692</v>
      </c>
      <c r="O2155" s="94" t="str">
        <f t="shared" si="212"/>
        <v>Peter Kithome MUTHOKA400mh</v>
      </c>
      <c r="P2155" s="2">
        <f t="shared" si="213"/>
        <v>1103</v>
      </c>
      <c r="Q2155" s="79">
        <f t="shared" si="214"/>
        <v>41</v>
      </c>
      <c r="R2155" s="79" t="str">
        <f t="shared" si="215"/>
        <v/>
      </c>
    </row>
    <row r="2156" spans="1:18" x14ac:dyDescent="0.2">
      <c r="A2156" t="s">
        <v>1115</v>
      </c>
      <c r="B2156" t="s">
        <v>2772</v>
      </c>
      <c r="C2156" s="5" t="s">
        <v>26</v>
      </c>
      <c r="D2156" s="5">
        <v>37145</v>
      </c>
      <c r="E2156">
        <v>1100</v>
      </c>
      <c r="F2156" s="5">
        <v>44604</v>
      </c>
      <c r="G2156" s="2">
        <v>22</v>
      </c>
      <c r="H2156" s="2" t="str">
        <f t="shared" si="216"/>
        <v>Antonio WATSON400m</v>
      </c>
      <c r="I2156" s="2">
        <f t="shared" si="217"/>
        <v>1100</v>
      </c>
      <c r="J2156" s="136" cm="1">
        <f t="array" ref="J2156">MAX(IF($H$3:$H$4000=$H2156,$I$3:$I$4000))</f>
        <v>1100</v>
      </c>
      <c r="K2156" s="2" t="str">
        <v>KEN</v>
      </c>
      <c r="L2156" t="str">
        <v>Meshack BARAKA</v>
      </c>
      <c r="M2156" s="94" t="str">
        <v>400mh</v>
      </c>
      <c r="N2156" s="94">
        <v>37619</v>
      </c>
      <c r="O2156" s="94" t="str">
        <f t="shared" si="212"/>
        <v>Meshack BARAKA400mh</v>
      </c>
      <c r="P2156" s="2">
        <f t="shared" si="213"/>
        <v>976</v>
      </c>
      <c r="Q2156" s="79">
        <f t="shared" si="214"/>
        <v>138</v>
      </c>
      <c r="R2156" s="79" t="str">
        <f t="shared" si="215"/>
        <v/>
      </c>
    </row>
    <row r="2157" spans="1:18" x14ac:dyDescent="0.2">
      <c r="A2157" t="s">
        <v>1115</v>
      </c>
      <c r="B2157" t="s">
        <v>2781</v>
      </c>
      <c r="C2157" s="5" t="s">
        <v>26</v>
      </c>
      <c r="D2157" s="5">
        <v>36644</v>
      </c>
      <c r="E2157">
        <v>1055</v>
      </c>
      <c r="F2157" s="5">
        <v>44604</v>
      </c>
      <c r="G2157" s="2">
        <v>65</v>
      </c>
      <c r="H2157" s="2" t="str">
        <f t="shared" si="216"/>
        <v>Jamoi JACKSON400m</v>
      </c>
      <c r="I2157" s="2">
        <f t="shared" si="217"/>
        <v>1055</v>
      </c>
      <c r="J2157" s="136" cm="1">
        <f t="array" ref="J2157">MAX(IF($H$3:$H$4000=$H2157,$I$3:$I$4000))</f>
        <v>1055</v>
      </c>
      <c r="K2157" s="2" t="str">
        <v>KEN</v>
      </c>
      <c r="L2157" t="str">
        <v>Geoffrey RONO</v>
      </c>
      <c r="M2157" s="94" t="str">
        <v>400mh</v>
      </c>
      <c r="N2157" s="94">
        <v>0</v>
      </c>
      <c r="O2157" s="94" t="str">
        <f t="shared" si="212"/>
        <v>Geoffrey RONO400mh</v>
      </c>
      <c r="P2157" s="2">
        <f t="shared" si="213"/>
        <v>948</v>
      </c>
      <c r="Q2157" s="79">
        <f t="shared" si="214"/>
        <v>155</v>
      </c>
      <c r="R2157" s="79" t="str">
        <f t="shared" si="215"/>
        <v/>
      </c>
    </row>
    <row r="2158" spans="1:18" x14ac:dyDescent="0.2">
      <c r="A2158" t="s">
        <v>1115</v>
      </c>
      <c r="B2158" t="s">
        <v>5091</v>
      </c>
      <c r="C2158" s="5" t="s">
        <v>26</v>
      </c>
      <c r="D2158" s="5">
        <v>35551</v>
      </c>
      <c r="E2158">
        <v>1048</v>
      </c>
      <c r="F2158" s="5">
        <v>44604</v>
      </c>
      <c r="G2158" s="2">
        <v>78</v>
      </c>
      <c r="H2158" s="2" t="str">
        <f t="shared" si="216"/>
        <v>Terry THOMAS400m</v>
      </c>
      <c r="I2158" s="2">
        <f t="shared" si="217"/>
        <v>1048</v>
      </c>
      <c r="J2158" s="136" cm="1">
        <f t="array" ref="J2158">MAX(IF($H$3:$H$4000=$H2158,$I$3:$I$4000))</f>
        <v>1099</v>
      </c>
      <c r="K2158" s="2" t="str">
        <v>KEN</v>
      </c>
      <c r="L2158" t="str">
        <v>Stanley Kieti MUTUNGA</v>
      </c>
      <c r="M2158" s="94" t="str">
        <v>400m</v>
      </c>
      <c r="N2158" s="94">
        <v>35429</v>
      </c>
      <c r="O2158" s="94" t="str">
        <f t="shared" si="212"/>
        <v>Stanley Kieti MUTUNGA400m</v>
      </c>
      <c r="P2158" s="2">
        <f t="shared" si="213"/>
        <v>1097</v>
      </c>
      <c r="Q2158" s="79">
        <f t="shared" si="214"/>
        <v>94</v>
      </c>
      <c r="R2158" s="79" t="str">
        <f t="shared" si="215"/>
        <v/>
      </c>
    </row>
    <row r="2159" spans="1:18" x14ac:dyDescent="0.2">
      <c r="A2159" t="s">
        <v>1115</v>
      </c>
      <c r="B2159" t="s">
        <v>3021</v>
      </c>
      <c r="C2159" s="5" t="s">
        <v>38</v>
      </c>
      <c r="D2159" s="5">
        <v>38281</v>
      </c>
      <c r="E2159">
        <v>885</v>
      </c>
      <c r="F2159" s="5">
        <v>44604</v>
      </c>
      <c r="G2159" s="2">
        <v>93</v>
      </c>
      <c r="H2159" s="2" t="str">
        <f t="shared" si="216"/>
        <v>Javar THOMAStriple-jump</v>
      </c>
      <c r="I2159" s="2">
        <f t="shared" si="217"/>
        <v>885</v>
      </c>
      <c r="J2159" s="136" cm="1">
        <f t="array" ref="J2159">MAX(IF($H$3:$H$4000=$H2159,$I$3:$I$4000))</f>
        <v>885</v>
      </c>
      <c r="K2159" s="2" t="str">
        <v>KEN</v>
      </c>
      <c r="L2159" t="str">
        <v>Arnorld KIPKORIR</v>
      </c>
      <c r="M2159" s="94" t="str">
        <v>1500m</v>
      </c>
      <c r="N2159" s="94">
        <v>0</v>
      </c>
      <c r="O2159" s="94" t="str">
        <f t="shared" si="212"/>
        <v>Arnorld KIPKORIR1500m</v>
      </c>
      <c r="P2159" s="2">
        <f t="shared" si="213"/>
        <v>1129</v>
      </c>
      <c r="Q2159" s="79">
        <f t="shared" si="214"/>
        <v>49</v>
      </c>
      <c r="R2159" s="79" t="str">
        <f t="shared" si="215"/>
        <v/>
      </c>
    </row>
    <row r="2160" spans="1:18" x14ac:dyDescent="0.2">
      <c r="A2160" t="s">
        <v>1115</v>
      </c>
      <c r="B2160" t="s">
        <v>3013</v>
      </c>
      <c r="C2160" s="5" t="s">
        <v>38</v>
      </c>
      <c r="D2160" s="5">
        <v>36049</v>
      </c>
      <c r="E2160">
        <v>978</v>
      </c>
      <c r="F2160" s="5">
        <v>44590</v>
      </c>
      <c r="G2160" s="2">
        <v>51</v>
      </c>
      <c r="H2160" s="2" t="str">
        <f t="shared" si="216"/>
        <v>Lushane WILSONtriple-jump</v>
      </c>
      <c r="I2160" s="2">
        <f t="shared" si="217"/>
        <v>978</v>
      </c>
      <c r="J2160" s="136" cm="1">
        <f t="array" ref="J2160">MAX(IF($H$3:$H$4000=$H2160,$I$3:$I$4000))</f>
        <v>978</v>
      </c>
      <c r="K2160" s="2" t="str">
        <v>KEN</v>
      </c>
      <c r="L2160" t="str">
        <v>Nickson Lesiyia PARIKEN</v>
      </c>
      <c r="M2160" s="94" t="str">
        <v>1500m</v>
      </c>
      <c r="N2160" s="94">
        <v>37164</v>
      </c>
      <c r="O2160" s="94" t="str">
        <f t="shared" si="212"/>
        <v>Nickson Lesiyia PARIKEN1500m</v>
      </c>
      <c r="P2160" s="2">
        <f t="shared" si="213"/>
        <v>1071</v>
      </c>
      <c r="Q2160" s="79">
        <f t="shared" si="214"/>
        <v>113</v>
      </c>
      <c r="R2160" s="79" t="str">
        <f t="shared" si="215"/>
        <v/>
      </c>
    </row>
    <row r="2161" spans="1:18" x14ac:dyDescent="0.2">
      <c r="A2161" t="s">
        <v>1115</v>
      </c>
      <c r="B2161" t="s">
        <v>3088</v>
      </c>
      <c r="C2161" t="s">
        <v>39</v>
      </c>
      <c r="D2161" s="5">
        <v>34393</v>
      </c>
      <c r="E2161">
        <v>1015</v>
      </c>
      <c r="F2161" s="5">
        <v>44590</v>
      </c>
      <c r="G2161" s="2">
        <v>16</v>
      </c>
      <c r="H2161" s="2" t="str">
        <f t="shared" si="216"/>
        <v>Fedrick DACRESshot-put</v>
      </c>
      <c r="I2161" s="2">
        <f t="shared" si="217"/>
        <v>1015</v>
      </c>
      <c r="J2161" s="136" cm="1">
        <f t="array" ref="J2161">MAX(IF($H$3:$H$4000=$H2161,$I$3:$I$4000))</f>
        <v>1015</v>
      </c>
      <c r="K2161" s="2" t="str">
        <v>KEN</v>
      </c>
      <c r="L2161" t="str">
        <v>Mathew KEMBOI</v>
      </c>
      <c r="M2161" s="94" t="str">
        <v>1500m</v>
      </c>
      <c r="N2161" s="94">
        <v>0</v>
      </c>
      <c r="O2161" s="94" t="str">
        <f t="shared" si="212"/>
        <v>Mathew KEMBOI1500m</v>
      </c>
      <c r="P2161" s="2">
        <f t="shared" si="213"/>
        <v>1011</v>
      </c>
      <c r="Q2161" s="79">
        <f t="shared" si="214"/>
        <v>180</v>
      </c>
      <c r="R2161" s="79" t="str">
        <f t="shared" si="215"/>
        <v/>
      </c>
    </row>
    <row r="2162" spans="1:18" x14ac:dyDescent="0.2">
      <c r="A2162" t="s">
        <v>1115</v>
      </c>
      <c r="B2162" t="s">
        <v>3129</v>
      </c>
      <c r="C2162" s="5" t="s">
        <v>39</v>
      </c>
      <c r="D2162" s="5">
        <v>38029</v>
      </c>
      <c r="E2162">
        <v>987</v>
      </c>
      <c r="F2162" s="5">
        <v>44590</v>
      </c>
      <c r="G2162" s="2">
        <v>25</v>
      </c>
      <c r="H2162" s="2" t="str">
        <f t="shared" si="216"/>
        <v>Kobe LAWRENCEshot-put</v>
      </c>
      <c r="I2162" s="2">
        <f t="shared" si="217"/>
        <v>987</v>
      </c>
      <c r="J2162" s="136" cm="1">
        <f t="array" ref="J2162">MAX(IF($H$3:$H$4000=$H2162,$I$3:$I$4000))</f>
        <v>987</v>
      </c>
      <c r="K2162" s="2" t="str">
        <v>KEN</v>
      </c>
      <c r="L2162" t="str">
        <v>Vincent KIPCHUMBA</v>
      </c>
      <c r="M2162" s="94" t="str">
        <v>3000msc</v>
      </c>
      <c r="N2162" s="94">
        <v>37251</v>
      </c>
      <c r="O2162" s="94" t="str">
        <f t="shared" si="212"/>
        <v>Vincent KIPCHUMBA3000msc</v>
      </c>
      <c r="P2162" s="2">
        <f t="shared" si="213"/>
        <v>1103</v>
      </c>
      <c r="Q2162" s="79">
        <f t="shared" si="214"/>
        <v>37</v>
      </c>
      <c r="R2162" s="79" t="str">
        <f t="shared" si="215"/>
        <v/>
      </c>
    </row>
    <row r="2163" spans="1:18" x14ac:dyDescent="0.2">
      <c r="A2163" t="s">
        <v>1115</v>
      </c>
      <c r="B2163" t="s">
        <v>3091</v>
      </c>
      <c r="C2163" s="5" t="s">
        <v>39</v>
      </c>
      <c r="D2163" s="5">
        <v>33322</v>
      </c>
      <c r="E2163">
        <v>953</v>
      </c>
      <c r="F2163" s="5">
        <v>44590</v>
      </c>
      <c r="G2163" s="2">
        <v>34</v>
      </c>
      <c r="H2163" s="2" t="str">
        <f t="shared" si="216"/>
        <v>Chad WRIGHTshot-put</v>
      </c>
      <c r="I2163" s="2">
        <f t="shared" si="217"/>
        <v>953</v>
      </c>
      <c r="J2163" s="136" cm="1">
        <f t="array" ref="J2163">MAX(IF($H$3:$H$4000=$H2163,$I$3:$I$4000))</f>
        <v>953</v>
      </c>
      <c r="K2163" s="2" t="str">
        <v>KEN</v>
      </c>
      <c r="L2163" t="str">
        <v>Wesley LANGAT</v>
      </c>
      <c r="M2163" s="94" t="str">
        <v>3000msc</v>
      </c>
      <c r="N2163" s="94">
        <v>1995</v>
      </c>
      <c r="O2163" s="94" t="str">
        <f t="shared" si="212"/>
        <v>Wesley LANGAT3000msc</v>
      </c>
      <c r="P2163" s="2">
        <f t="shared" si="213"/>
        <v>1068</v>
      </c>
      <c r="Q2163" s="79">
        <f t="shared" si="214"/>
        <v>60</v>
      </c>
      <c r="R2163" s="79" t="str">
        <f t="shared" si="215"/>
        <v/>
      </c>
    </row>
    <row r="2164" spans="1:18" x14ac:dyDescent="0.2">
      <c r="A2164" t="s">
        <v>1115</v>
      </c>
      <c r="B2164" t="s">
        <v>3135</v>
      </c>
      <c r="C2164" s="6" t="s">
        <v>39</v>
      </c>
      <c r="D2164" s="5">
        <v>1999</v>
      </c>
      <c r="E2164">
        <v>932</v>
      </c>
      <c r="F2164" s="5">
        <v>44590</v>
      </c>
      <c r="G2164" s="2">
        <v>46</v>
      </c>
      <c r="H2164" s="2" t="str">
        <f t="shared" si="216"/>
        <v>Rasheed DOWNERshot-put</v>
      </c>
      <c r="I2164" s="2">
        <f t="shared" si="217"/>
        <v>932</v>
      </c>
      <c r="J2164" s="136" cm="1">
        <f t="array" ref="J2164">MAX(IF($H$3:$H$4000=$H2164,$I$3:$I$4000))</f>
        <v>932</v>
      </c>
      <c r="K2164" s="2" t="str">
        <v>KEN</v>
      </c>
      <c r="L2164" t="str">
        <v>Kipsambul KIMAKAL</v>
      </c>
      <c r="M2164" s="94" t="str">
        <v>3000msc</v>
      </c>
      <c r="N2164" s="94">
        <v>36762</v>
      </c>
      <c r="O2164" s="94" t="str">
        <f t="shared" si="212"/>
        <v>Kipsambul KIMAKAL3000msc</v>
      </c>
      <c r="P2164" s="2">
        <f t="shared" si="213"/>
        <v>1054</v>
      </c>
      <c r="Q2164" s="79">
        <f t="shared" si="214"/>
        <v>63</v>
      </c>
      <c r="R2164" s="79" t="str">
        <f t="shared" si="215"/>
        <v/>
      </c>
    </row>
    <row r="2165" spans="1:18" x14ac:dyDescent="0.2">
      <c r="A2165" t="s">
        <v>1115</v>
      </c>
      <c r="B2165" t="s">
        <v>3187</v>
      </c>
      <c r="C2165" s="5" t="s">
        <v>41</v>
      </c>
      <c r="D2165" s="5">
        <v>34712</v>
      </c>
      <c r="E2165">
        <v>1012</v>
      </c>
      <c r="F2165" s="5">
        <v>44590</v>
      </c>
      <c r="G2165" s="2">
        <v>26</v>
      </c>
      <c r="H2165" s="2" t="str">
        <f t="shared" si="216"/>
        <v>Oralndo THOMASjavelin-throw</v>
      </c>
      <c r="I2165" s="2">
        <f t="shared" si="217"/>
        <v>1012</v>
      </c>
      <c r="J2165" s="136" cm="1">
        <f t="array" ref="J2165">MAX(IF($H$3:$H$4000=$H2165,$I$3:$I$4000))</f>
        <v>1012</v>
      </c>
      <c r="K2165" s="2" t="str">
        <v>KEN</v>
      </c>
      <c r="L2165" t="str">
        <v>Elkana CHEROP</v>
      </c>
      <c r="M2165" s="94" t="str">
        <v>3000msc</v>
      </c>
      <c r="N2165" s="94">
        <v>0</v>
      </c>
      <c r="O2165" s="94" t="str">
        <f t="shared" si="212"/>
        <v>Elkana CHEROP3000msc</v>
      </c>
      <c r="P2165" s="2">
        <f t="shared" si="213"/>
        <v>1086</v>
      </c>
      <c r="Q2165" s="79">
        <f t="shared" si="214"/>
        <v>45</v>
      </c>
      <c r="R2165" s="79" t="str">
        <f t="shared" si="215"/>
        <v/>
      </c>
    </row>
    <row r="2166" spans="1:18" x14ac:dyDescent="0.2">
      <c r="A2166" t="s">
        <v>1115</v>
      </c>
      <c r="B2166" t="s">
        <v>3053</v>
      </c>
      <c r="C2166" s="5" t="s">
        <v>35</v>
      </c>
      <c r="D2166" s="5">
        <v>37579</v>
      </c>
      <c r="E2166">
        <v>914</v>
      </c>
      <c r="F2166" s="5">
        <v>44569</v>
      </c>
      <c r="G2166" s="2">
        <v>88</v>
      </c>
      <c r="H2166" s="2" t="str">
        <f t="shared" si="216"/>
        <v>Corey OTTEYhigh-jump</v>
      </c>
      <c r="I2166" s="2">
        <f t="shared" si="217"/>
        <v>914</v>
      </c>
      <c r="J2166" s="136" cm="1">
        <f t="array" ref="J2166">MAX(IF($H$3:$H$4000=$H2166,$I$3:$I$4000))</f>
        <v>914</v>
      </c>
      <c r="K2166" s="2" t="str">
        <v>KEN</v>
      </c>
      <c r="L2166" t="str">
        <v>Isaac KIRWA</v>
      </c>
      <c r="M2166" s="94" t="str">
        <v>3000msc</v>
      </c>
      <c r="N2166" s="94">
        <v>0</v>
      </c>
      <c r="O2166" s="94" t="str">
        <f t="shared" si="212"/>
        <v>Isaac KIRWA3000msc</v>
      </c>
      <c r="P2166" s="2">
        <f t="shared" si="213"/>
        <v>1042</v>
      </c>
      <c r="Q2166" s="79">
        <f t="shared" si="214"/>
        <v>70</v>
      </c>
      <c r="R2166" s="79" t="str">
        <f t="shared" si="215"/>
        <v/>
      </c>
    </row>
    <row r="2167" spans="1:18" x14ac:dyDescent="0.2">
      <c r="A2167" t="s">
        <v>1115</v>
      </c>
      <c r="B2167" t="s">
        <v>3736</v>
      </c>
      <c r="C2167" s="5" t="s">
        <v>31</v>
      </c>
      <c r="D2167" s="5">
        <v>33907</v>
      </c>
      <c r="E2167">
        <v>1243</v>
      </c>
      <c r="F2167" s="5">
        <v>44448</v>
      </c>
      <c r="G2167" s="2">
        <v>3</v>
      </c>
      <c r="H2167" s="2" t="str">
        <f t="shared" si="216"/>
        <v>Ronald LEVY110mh</v>
      </c>
      <c r="I2167" s="2">
        <f t="shared" si="217"/>
        <v>1243</v>
      </c>
      <c r="J2167" s="136" cm="1">
        <f t="array" ref="J2167">MAX(IF($H$3:$H$4000=$H2167,$I$3:$I$4000))</f>
        <v>1243</v>
      </c>
      <c r="K2167" s="2" t="str">
        <v>KEN</v>
      </c>
      <c r="L2167" t="str">
        <v>Lawi KIPNGENO</v>
      </c>
      <c r="M2167" s="94" t="str">
        <v>3000msc</v>
      </c>
      <c r="N2167" s="94">
        <v>36678</v>
      </c>
      <c r="O2167" s="94" t="str">
        <f t="shared" si="212"/>
        <v>Lawi KIPNGENO3000msc</v>
      </c>
      <c r="P2167" s="2">
        <f t="shared" si="213"/>
        <v>1027</v>
      </c>
      <c r="Q2167" s="79">
        <f t="shared" si="214"/>
        <v>98</v>
      </c>
      <c r="R2167" s="79" t="str">
        <f t="shared" si="215"/>
        <v/>
      </c>
    </row>
    <row r="2168" spans="1:18" x14ac:dyDescent="0.2">
      <c r="A2168" t="s">
        <v>1115</v>
      </c>
      <c r="B2168" t="s">
        <v>3735</v>
      </c>
      <c r="C2168" s="5" t="s">
        <v>31</v>
      </c>
      <c r="D2168" s="5">
        <v>33041</v>
      </c>
      <c r="E2168">
        <v>1249</v>
      </c>
      <c r="F2168" s="5">
        <v>44436</v>
      </c>
      <c r="G2168" s="2">
        <v>2</v>
      </c>
      <c r="H2168" s="2" t="str">
        <f t="shared" si="216"/>
        <v>Hansle PARCHMENT110mh</v>
      </c>
      <c r="I2168" s="2">
        <f t="shared" si="217"/>
        <v>1249</v>
      </c>
      <c r="J2168" s="136" cm="1">
        <f t="array" ref="J2168">MAX(IF($H$3:$H$4000=$H2168,$I$3:$I$4000))</f>
        <v>1249</v>
      </c>
      <c r="K2168" s="2" t="str">
        <v>KEN</v>
      </c>
      <c r="L2168" t="str">
        <v>Nicholas Kiptonui BETT</v>
      </c>
      <c r="M2168" s="94" t="str">
        <v>3000msc</v>
      </c>
      <c r="N2168" s="94">
        <v>35419</v>
      </c>
      <c r="O2168" s="94" t="str">
        <f t="shared" si="212"/>
        <v>Nicholas Kiptonui BETT3000msc</v>
      </c>
      <c r="P2168" s="2">
        <f t="shared" si="213"/>
        <v>1136</v>
      </c>
      <c r="Q2168" s="79">
        <f t="shared" si="214"/>
        <v>22</v>
      </c>
      <c r="R2168" s="79" t="str">
        <f t="shared" si="215"/>
        <v/>
      </c>
    </row>
    <row r="2169" spans="1:18" x14ac:dyDescent="0.2">
      <c r="A2169" t="s">
        <v>1115</v>
      </c>
      <c r="B2169" t="s">
        <v>3831</v>
      </c>
      <c r="C2169" s="5" t="s">
        <v>33</v>
      </c>
      <c r="D2169" s="5">
        <v>37402</v>
      </c>
      <c r="E2169">
        <v>1141</v>
      </c>
      <c r="F2169" s="5">
        <v>44430</v>
      </c>
      <c r="G2169" s="2">
        <v>19</v>
      </c>
      <c r="H2169" s="2" t="str">
        <f t="shared" si="216"/>
        <v>Devontie ARCHER400mh</v>
      </c>
      <c r="I2169" s="2">
        <f t="shared" si="217"/>
        <v>1141</v>
      </c>
      <c r="J2169" s="136" cm="1">
        <f t="array" ref="J2169">MAX(IF($H$3:$H$4000=$H2169,$I$3:$I$4000))</f>
        <v>1141</v>
      </c>
      <c r="K2169" s="2" t="str">
        <v>KEN</v>
      </c>
      <c r="L2169" t="str">
        <v>Elisha KIBET</v>
      </c>
      <c r="M2169" s="94" t="str">
        <v>3000msc</v>
      </c>
      <c r="N2169" s="94">
        <v>0</v>
      </c>
      <c r="O2169" s="94" t="str">
        <f t="shared" si="212"/>
        <v>Elisha KIBET3000msc</v>
      </c>
      <c r="P2169" s="2">
        <f t="shared" si="213"/>
        <v>1029</v>
      </c>
      <c r="Q2169" s="79">
        <f t="shared" si="214"/>
        <v>93</v>
      </c>
      <c r="R2169" s="79" t="str">
        <f t="shared" si="215"/>
        <v/>
      </c>
    </row>
    <row r="2170" spans="1:18" x14ac:dyDescent="0.2">
      <c r="A2170" t="s">
        <v>1115</v>
      </c>
      <c r="B2170" t="s">
        <v>3007</v>
      </c>
      <c r="C2170" s="5" t="s">
        <v>38</v>
      </c>
      <c r="D2170" s="5">
        <v>38369</v>
      </c>
      <c r="E2170">
        <v>1064</v>
      </c>
      <c r="F2170" s="5">
        <v>44430</v>
      </c>
      <c r="G2170" s="2">
        <v>35</v>
      </c>
      <c r="H2170" s="2" t="str">
        <f t="shared" si="216"/>
        <v>Jaydon HIBBERTtriple-jump</v>
      </c>
      <c r="I2170" s="2">
        <f t="shared" si="217"/>
        <v>1064</v>
      </c>
      <c r="J2170" s="136" cm="1">
        <f t="array" ref="J2170">MAX(IF($H$3:$H$4000=$H2170,$I$3:$I$4000))</f>
        <v>1118</v>
      </c>
      <c r="K2170" s="2" t="str">
        <v>KEN</v>
      </c>
      <c r="L2170" t="str">
        <v>Peter RONO</v>
      </c>
      <c r="M2170" s="94" t="str">
        <v>3000msc</v>
      </c>
      <c r="N2170" s="94">
        <v>0</v>
      </c>
      <c r="O2170" s="94" t="str">
        <f t="shared" si="212"/>
        <v>Peter RONO3000msc</v>
      </c>
      <c r="P2170" s="2">
        <f t="shared" si="213"/>
        <v>955</v>
      </c>
      <c r="Q2170" s="79">
        <f t="shared" si="214"/>
        <v>132</v>
      </c>
      <c r="R2170" s="79" t="str">
        <f t="shared" si="215"/>
        <v/>
      </c>
    </row>
    <row r="2171" spans="1:18" x14ac:dyDescent="0.2">
      <c r="A2171" t="s">
        <v>1115</v>
      </c>
      <c r="B2171" t="s">
        <v>3911</v>
      </c>
      <c r="C2171" s="5" t="s">
        <v>37</v>
      </c>
      <c r="D2171" s="6">
        <v>37297</v>
      </c>
      <c r="E2171">
        <v>1116</v>
      </c>
      <c r="F2171" s="5">
        <v>44428</v>
      </c>
      <c r="G2171" s="2">
        <v>31</v>
      </c>
      <c r="H2171" s="2" t="str">
        <f t="shared" si="216"/>
        <v>Kavian KERRlong-jump</v>
      </c>
      <c r="I2171" s="2">
        <f t="shared" si="217"/>
        <v>1116</v>
      </c>
      <c r="J2171" s="136" cm="1">
        <f t="array" ref="J2171">MAX(IF($H$3:$H$4000=$H2171,$I$3:$I$4000))</f>
        <v>1116</v>
      </c>
      <c r="K2171" s="2" t="str">
        <v>KEN</v>
      </c>
      <c r="L2171" t="str">
        <v>Erick KIPLANGAT</v>
      </c>
      <c r="M2171" s="94" t="str">
        <v>3000msc</v>
      </c>
      <c r="N2171" s="94">
        <v>0</v>
      </c>
      <c r="O2171" s="94" t="str">
        <f t="shared" si="212"/>
        <v>Erick KIPLANGAT3000msc</v>
      </c>
      <c r="P2171" s="2">
        <f t="shared" si="213"/>
        <v>947</v>
      </c>
      <c r="Q2171" s="79">
        <f t="shared" si="214"/>
        <v>134</v>
      </c>
      <c r="R2171" s="79" t="str">
        <f t="shared" si="215"/>
        <v/>
      </c>
    </row>
    <row r="2172" spans="1:18" x14ac:dyDescent="0.2">
      <c r="A2172" t="s">
        <v>1115</v>
      </c>
      <c r="B2172" t="s">
        <v>3306</v>
      </c>
      <c r="C2172" s="5" t="s">
        <v>2</v>
      </c>
      <c r="D2172" s="5">
        <v>36475</v>
      </c>
      <c r="E2172">
        <v>1138</v>
      </c>
      <c r="F2172" s="5">
        <v>44423</v>
      </c>
      <c r="G2172" s="2">
        <v>55</v>
      </c>
      <c r="H2172" s="2" t="str">
        <f t="shared" si="216"/>
        <v>Romell GLAVE100m</v>
      </c>
      <c r="I2172" s="2">
        <f t="shared" si="217"/>
        <v>1138</v>
      </c>
      <c r="J2172" s="136" cm="1">
        <f t="array" ref="J2172">MAX(IF($H$3:$H$4000=$H2172,$I$3:$I$4000))</f>
        <v>1138</v>
      </c>
      <c r="K2172" s="2" t="str">
        <v>KEN</v>
      </c>
      <c r="L2172" t="str">
        <v>Philemon KOSGEI</v>
      </c>
      <c r="M2172" s="94" t="str">
        <v>3000msc</v>
      </c>
      <c r="N2172" s="94">
        <v>1993</v>
      </c>
      <c r="O2172" s="94" t="str">
        <f t="shared" si="212"/>
        <v>Philemon KOSGEI3000msc</v>
      </c>
      <c r="P2172" s="2">
        <f t="shared" si="213"/>
        <v>933</v>
      </c>
      <c r="Q2172" s="79">
        <f t="shared" si="214"/>
        <v>141</v>
      </c>
      <c r="R2172" s="79" t="str">
        <f t="shared" si="215"/>
        <v/>
      </c>
    </row>
    <row r="2173" spans="1:18" x14ac:dyDescent="0.2">
      <c r="A2173" t="s">
        <v>1115</v>
      </c>
      <c r="B2173" t="s">
        <v>3091</v>
      </c>
      <c r="C2173" t="s">
        <v>39</v>
      </c>
      <c r="D2173" s="5">
        <v>33322</v>
      </c>
      <c r="E2173">
        <v>923</v>
      </c>
      <c r="F2173" s="5">
        <v>44422</v>
      </c>
      <c r="G2173" s="2">
        <v>83</v>
      </c>
      <c r="H2173" s="2" t="str">
        <f t="shared" si="216"/>
        <v>Chad WRIGHTshot-put</v>
      </c>
      <c r="I2173" s="2">
        <f t="shared" si="217"/>
        <v>923</v>
      </c>
      <c r="J2173" s="136" cm="1">
        <f t="array" ref="J2173">MAX(IF($H$3:$H$4000=$H2173,$I$3:$I$4000))</f>
        <v>953</v>
      </c>
      <c r="K2173" s="2" t="str">
        <v>KEN</v>
      </c>
      <c r="L2173" t="str">
        <v>Festus KORIR</v>
      </c>
      <c r="M2173" s="94" t="str">
        <v>3000msc</v>
      </c>
      <c r="N2173" s="94">
        <v>0</v>
      </c>
      <c r="O2173" s="94" t="str">
        <f t="shared" si="212"/>
        <v>Festus KORIR3000msc</v>
      </c>
      <c r="P2173" s="2">
        <f t="shared" si="213"/>
        <v>913</v>
      </c>
      <c r="Q2173" s="79">
        <f t="shared" si="214"/>
        <v>156</v>
      </c>
      <c r="R2173" s="79" t="str">
        <f t="shared" si="215"/>
        <v/>
      </c>
    </row>
    <row r="2174" spans="1:18" x14ac:dyDescent="0.2">
      <c r="A2174" t="s">
        <v>1115</v>
      </c>
      <c r="B2174" t="s">
        <v>3364</v>
      </c>
      <c r="C2174" t="s">
        <v>26</v>
      </c>
      <c r="D2174" s="6">
        <v>36434</v>
      </c>
      <c r="E2174">
        <v>1194</v>
      </c>
      <c r="F2174" s="5">
        <v>44413</v>
      </c>
      <c r="G2174" s="2">
        <v>8</v>
      </c>
      <c r="H2174" s="2" t="str">
        <f t="shared" si="216"/>
        <v>Christopher TAYLOR400m</v>
      </c>
      <c r="I2174" s="2">
        <f t="shared" si="217"/>
        <v>1194</v>
      </c>
      <c r="J2174" s="136" cm="1">
        <f t="array" ref="J2174">MAX(IF($H$3:$H$4000=$H2174,$I$3:$I$4000))</f>
        <v>1194</v>
      </c>
      <c r="K2174" s="2" t="str">
        <v>KEN</v>
      </c>
      <c r="L2174" t="str">
        <v>Felix KORIR</v>
      </c>
      <c r="M2174" s="94" t="str">
        <v>5000m</v>
      </c>
      <c r="N2174" s="94">
        <v>0</v>
      </c>
      <c r="O2174" s="94" t="str">
        <f t="shared" si="212"/>
        <v>Felix KORIR5000m</v>
      </c>
      <c r="P2174" s="2">
        <f t="shared" si="213"/>
        <v>1043</v>
      </c>
      <c r="Q2174" s="79">
        <f t="shared" si="214"/>
        <v>125</v>
      </c>
      <c r="R2174" s="79" t="str">
        <f t="shared" si="215"/>
        <v/>
      </c>
    </row>
    <row r="2175" spans="1:18" x14ac:dyDescent="0.2">
      <c r="A2175" t="s">
        <v>1115</v>
      </c>
      <c r="B2175" t="s">
        <v>2739</v>
      </c>
      <c r="C2175" t="s">
        <v>25</v>
      </c>
      <c r="D2175" s="5">
        <v>32537</v>
      </c>
      <c r="E2175">
        <v>1201</v>
      </c>
      <c r="F2175" s="5">
        <v>44411</v>
      </c>
      <c r="G2175" s="2">
        <v>7</v>
      </c>
      <c r="H2175" s="2" t="str">
        <f t="shared" si="216"/>
        <v>Rasheed DWYER200m</v>
      </c>
      <c r="I2175" s="2">
        <f t="shared" si="217"/>
        <v>1201</v>
      </c>
      <c r="J2175" s="136" cm="1">
        <f t="array" ref="J2175">MAX(IF($H$3:$H$4000=$H2175,$I$3:$I$4000))</f>
        <v>1201</v>
      </c>
      <c r="K2175" s="2" t="str">
        <v>KEN</v>
      </c>
      <c r="L2175" t="str">
        <v>Mike KIPLANGAT</v>
      </c>
      <c r="M2175" s="94" t="str">
        <v>5000m</v>
      </c>
      <c r="N2175" s="94">
        <v>37361</v>
      </c>
      <c r="O2175" s="94" t="str">
        <f t="shared" si="212"/>
        <v>Mike KIPLANGAT5000m</v>
      </c>
      <c r="P2175" s="2">
        <f t="shared" si="213"/>
        <v>1035</v>
      </c>
      <c r="Q2175" s="79">
        <f t="shared" si="214"/>
        <v>126</v>
      </c>
      <c r="R2175" s="79" t="str">
        <f t="shared" si="215"/>
        <v/>
      </c>
    </row>
    <row r="2176" spans="1:18" x14ac:dyDescent="0.2">
      <c r="A2176" t="s">
        <v>1115</v>
      </c>
      <c r="B2176" s="5" t="s">
        <v>3385</v>
      </c>
      <c r="C2176" s="5" t="s">
        <v>26</v>
      </c>
      <c r="D2176" s="5">
        <v>33989</v>
      </c>
      <c r="E2176">
        <v>1174</v>
      </c>
      <c r="F2176" s="5">
        <v>44410</v>
      </c>
      <c r="G2176" s="2">
        <v>13</v>
      </c>
      <c r="H2176" s="2" t="str">
        <f t="shared" si="216"/>
        <v>Demish GAYE400m</v>
      </c>
      <c r="I2176" s="2">
        <f t="shared" si="217"/>
        <v>1174</v>
      </c>
      <c r="J2176" s="136" cm="1">
        <f t="array" ref="J2176">MAX(IF($H$3:$H$4000=$H2176,$I$3:$I$4000))</f>
        <v>1174</v>
      </c>
      <c r="K2176" s="2" t="str">
        <v>KEN</v>
      </c>
      <c r="L2176" t="str">
        <v>Nickson Lesiyia PARIKEN</v>
      </c>
      <c r="M2176" s="94" t="str">
        <v>5000m</v>
      </c>
      <c r="N2176" s="94">
        <v>37164</v>
      </c>
      <c r="O2176" s="94" t="str">
        <f t="shared" si="212"/>
        <v>Nickson Lesiyia PARIKEN5000m</v>
      </c>
      <c r="P2176" s="2">
        <f t="shared" si="213"/>
        <v>1031</v>
      </c>
      <c r="Q2176" s="79">
        <f t="shared" si="214"/>
        <v>132</v>
      </c>
      <c r="R2176" s="79" t="str">
        <f t="shared" si="215"/>
        <v/>
      </c>
    </row>
    <row r="2177" spans="1:18" x14ac:dyDescent="0.2">
      <c r="A2177" t="s">
        <v>1115</v>
      </c>
      <c r="B2177" t="s">
        <v>3820</v>
      </c>
      <c r="C2177" s="5" t="s">
        <v>33</v>
      </c>
      <c r="D2177" s="5">
        <v>33945</v>
      </c>
      <c r="E2177">
        <v>1189</v>
      </c>
      <c r="F2177" s="5">
        <v>44409</v>
      </c>
      <c r="G2177" s="2">
        <v>6</v>
      </c>
      <c r="H2177" s="2" t="str">
        <f t="shared" si="216"/>
        <v>Shawn ROWE400mh</v>
      </c>
      <c r="I2177" s="2">
        <f t="shared" si="217"/>
        <v>1189</v>
      </c>
      <c r="J2177" s="136" cm="1">
        <f t="array" ref="J2177">MAX(IF($H$3:$H$4000=$H2177,$I$3:$I$4000))</f>
        <v>1189</v>
      </c>
      <c r="K2177" s="2" t="str">
        <v>KEN</v>
      </c>
      <c r="L2177" t="str">
        <v>Victor KIMTAI</v>
      </c>
      <c r="M2177" s="94" t="str">
        <v>5000m</v>
      </c>
      <c r="N2177" s="94">
        <v>37717</v>
      </c>
      <c r="O2177" s="94" t="str">
        <f t="shared" si="212"/>
        <v>Victor KIMTAI5000m</v>
      </c>
      <c r="P2177" s="2">
        <f t="shared" si="213"/>
        <v>1019</v>
      </c>
      <c r="Q2177" s="79">
        <f t="shared" si="214"/>
        <v>137</v>
      </c>
      <c r="R2177" s="79" t="str">
        <f t="shared" si="215"/>
        <v/>
      </c>
    </row>
    <row r="2178" spans="1:18" x14ac:dyDescent="0.2">
      <c r="A2178" t="s">
        <v>1115</v>
      </c>
      <c r="B2178" t="s">
        <v>3091</v>
      </c>
      <c r="C2178" s="5" t="s">
        <v>40</v>
      </c>
      <c r="D2178" s="5">
        <v>33322</v>
      </c>
      <c r="E2178">
        <v>1114</v>
      </c>
      <c r="F2178" s="5">
        <v>44407</v>
      </c>
      <c r="G2178" s="2">
        <v>11</v>
      </c>
      <c r="H2178" s="2" t="str">
        <f t="shared" si="216"/>
        <v>Chad WRIGHTdiscus-throw</v>
      </c>
      <c r="I2178" s="2">
        <f t="shared" si="217"/>
        <v>1114</v>
      </c>
      <c r="J2178" s="136" cm="1">
        <f t="array" ref="J2178">MAX(IF($H$3:$H$4000=$H2178,$I$3:$I$4000))</f>
        <v>1114</v>
      </c>
      <c r="K2178" s="2" t="str">
        <v>KEN</v>
      </c>
      <c r="L2178" t="str">
        <v>Felix KIBET</v>
      </c>
      <c r="M2178" s="94" t="str">
        <v>5000m</v>
      </c>
      <c r="N2178" s="94">
        <v>37292</v>
      </c>
      <c r="O2178" s="94" t="str">
        <f t="shared" si="212"/>
        <v>Felix KIBET5000m</v>
      </c>
      <c r="P2178" s="2">
        <f t="shared" si="213"/>
        <v>1006</v>
      </c>
      <c r="Q2178" s="79">
        <f t="shared" si="214"/>
        <v>150</v>
      </c>
      <c r="R2178" s="79" t="str">
        <f t="shared" si="215"/>
        <v/>
      </c>
    </row>
    <row r="2179" spans="1:18" x14ac:dyDescent="0.2">
      <c r="A2179" t="s">
        <v>1115</v>
      </c>
      <c r="B2179" t="s">
        <v>2778</v>
      </c>
      <c r="C2179" s="6" t="s">
        <v>33</v>
      </c>
      <c r="D2179" s="5">
        <v>36339</v>
      </c>
      <c r="E2179">
        <v>1154</v>
      </c>
      <c r="F2179" s="5">
        <v>44399</v>
      </c>
      <c r="G2179" s="2">
        <v>14</v>
      </c>
      <c r="H2179" s="2" t="str">
        <f t="shared" si="216"/>
        <v>Malik JAMES-KING400mh</v>
      </c>
      <c r="I2179" s="2">
        <f t="shared" si="217"/>
        <v>1154</v>
      </c>
      <c r="J2179" s="136" cm="1">
        <f t="array" ref="J2179">MAX(IF($H$3:$H$4000=$H2179,$I$3:$I$4000))</f>
        <v>1154</v>
      </c>
      <c r="K2179" s="2" t="str">
        <v>KEN</v>
      </c>
      <c r="L2179" t="str">
        <v>Stephen MUTHINI</v>
      </c>
      <c r="M2179" s="94" t="str">
        <v>5000m</v>
      </c>
      <c r="N2179" s="94">
        <v>38188</v>
      </c>
      <c r="O2179" s="94" t="str">
        <f t="shared" si="212"/>
        <v>Stephen MUTHINI5000m</v>
      </c>
      <c r="P2179" s="2">
        <f t="shared" si="213"/>
        <v>996</v>
      </c>
      <c r="Q2179" s="79">
        <f t="shared" si="214"/>
        <v>156</v>
      </c>
      <c r="R2179" s="79" t="str">
        <f t="shared" si="215"/>
        <v/>
      </c>
    </row>
    <row r="2180" spans="1:18" x14ac:dyDescent="0.2">
      <c r="A2180" t="s">
        <v>1115</v>
      </c>
      <c r="B2180" t="s">
        <v>2997</v>
      </c>
      <c r="C2180" s="5" t="s">
        <v>37</v>
      </c>
      <c r="D2180" s="5">
        <v>34534</v>
      </c>
      <c r="E2180">
        <v>1066</v>
      </c>
      <c r="F2180" s="5">
        <v>44399</v>
      </c>
      <c r="G2180" s="2">
        <v>73</v>
      </c>
      <c r="H2180" s="2" t="str">
        <f t="shared" si="216"/>
        <v>Aubrey ALLENlong-jump</v>
      </c>
      <c r="I2180" s="2">
        <f t="shared" si="217"/>
        <v>1066</v>
      </c>
      <c r="J2180" s="136" cm="1">
        <f t="array" ref="J2180">MAX(IF($H$3:$H$4000=$H2180,$I$3:$I$4000))</f>
        <v>1066</v>
      </c>
      <c r="K2180" s="2" t="str">
        <v>KEN</v>
      </c>
      <c r="L2180" t="str">
        <v>Alex KIPCHIRCHIR</v>
      </c>
      <c r="M2180" s="94" t="str">
        <v>5000m</v>
      </c>
      <c r="N2180" s="94">
        <v>31012</v>
      </c>
      <c r="O2180" s="94" t="str">
        <f t="shared" ref="O2180:O2243" si="218">L2180&amp;M2180</f>
        <v>Alex KIPCHIRCHIR5000m</v>
      </c>
      <c r="P2180" s="2">
        <f t="shared" ref="P2180:P2243" si="219">VLOOKUP(L2180&amp;M2180,$H$3:$J$3881,3,FALSE)</f>
        <v>992</v>
      </c>
      <c r="Q2180" s="79">
        <f t="shared" ref="Q2180:Q2243" si="220">COUNTIFS($M$3:$M$3165,M2180,$P$3:$P$3165,"&gt;"&amp;P2180)+1</f>
        <v>161</v>
      </c>
      <c r="R2180" s="79" t="str">
        <f t="shared" ref="R2180:R2243" si="221">IFERROR(IF(K2180="AUS",COUNTIFS($K$3:$K$3165,"AUS",$M$3:$M$3165,M2180,$P$3:$P$3165,"&gt;"&amp;P2180)+1,""),"")</f>
        <v/>
      </c>
    </row>
    <row r="2181" spans="1:18" x14ac:dyDescent="0.2">
      <c r="A2181" t="s">
        <v>1115</v>
      </c>
      <c r="B2181" t="s">
        <v>2739</v>
      </c>
      <c r="C2181" s="5" t="s">
        <v>2</v>
      </c>
      <c r="D2181" s="5">
        <v>32537</v>
      </c>
      <c r="E2181">
        <v>1148</v>
      </c>
      <c r="F2181" s="5">
        <v>44395</v>
      </c>
      <c r="G2181" s="2">
        <v>45</v>
      </c>
      <c r="H2181" s="2" t="str">
        <f t="shared" si="216"/>
        <v>Rasheed DWYER100m</v>
      </c>
      <c r="I2181" s="2">
        <f t="shared" si="217"/>
        <v>1148</v>
      </c>
      <c r="J2181" s="136" cm="1">
        <f t="array" ref="J2181">MAX(IF($H$3:$H$4000=$H2181,$I$3:$I$4000))</f>
        <v>1159</v>
      </c>
      <c r="K2181" s="2" t="str">
        <v>KEN</v>
      </c>
      <c r="L2181" t="str">
        <v>Mathew SAMPERU</v>
      </c>
      <c r="M2181" s="94" t="str">
        <v>10000m</v>
      </c>
      <c r="N2181" s="94">
        <v>34151</v>
      </c>
      <c r="O2181" s="94" t="str">
        <f t="shared" si="218"/>
        <v>Mathew SAMPERU10000m</v>
      </c>
      <c r="P2181" s="2">
        <f t="shared" si="219"/>
        <v>1034</v>
      </c>
      <c r="Q2181" s="79">
        <f t="shared" si="220"/>
        <v>122</v>
      </c>
      <c r="R2181" s="79" t="str">
        <f t="shared" si="221"/>
        <v/>
      </c>
    </row>
    <row r="2182" spans="1:18" x14ac:dyDescent="0.2">
      <c r="A2182" t="s">
        <v>1115</v>
      </c>
      <c r="B2182" t="s">
        <v>3295</v>
      </c>
      <c r="C2182" s="5" t="s">
        <v>2</v>
      </c>
      <c r="D2182" s="5">
        <v>34392</v>
      </c>
      <c r="E2182">
        <v>1148</v>
      </c>
      <c r="F2182" s="5">
        <v>44395</v>
      </c>
      <c r="G2182" s="2">
        <v>45</v>
      </c>
      <c r="H2182" s="2" t="str">
        <f t="shared" si="216"/>
        <v>Jazeel MURPHY100m</v>
      </c>
      <c r="I2182" s="2">
        <f t="shared" si="217"/>
        <v>1148</v>
      </c>
      <c r="J2182" s="136" cm="1">
        <f t="array" ref="J2182">MAX(IF($H$3:$H$4000=$H2182,$I$3:$I$4000))</f>
        <v>1148</v>
      </c>
      <c r="K2182" s="2" t="str">
        <v>KEN</v>
      </c>
      <c r="L2182" t="str">
        <v>Isaac TOO</v>
      </c>
      <c r="M2182" s="94" t="str">
        <v>10000m</v>
      </c>
      <c r="N2182" s="94">
        <v>0</v>
      </c>
      <c r="O2182" s="94" t="str">
        <f t="shared" si="218"/>
        <v>Isaac TOO10000m</v>
      </c>
      <c r="P2182" s="2">
        <f t="shared" si="219"/>
        <v>1033</v>
      </c>
      <c r="Q2182" s="79">
        <f t="shared" si="220"/>
        <v>123</v>
      </c>
      <c r="R2182" s="79" t="str">
        <f t="shared" si="221"/>
        <v/>
      </c>
    </row>
    <row r="2183" spans="1:18" x14ac:dyDescent="0.2">
      <c r="A2183" t="s">
        <v>1115</v>
      </c>
      <c r="B2183" t="s">
        <v>3326</v>
      </c>
      <c r="C2183" s="6" t="s">
        <v>2</v>
      </c>
      <c r="D2183" s="5">
        <v>35563</v>
      </c>
      <c r="E2183">
        <v>1112</v>
      </c>
      <c r="F2183" s="5">
        <v>44395</v>
      </c>
      <c r="G2183" s="2">
        <v>85</v>
      </c>
      <c r="H2183" s="2" t="str">
        <f t="shared" si="216"/>
        <v>Javoy TUCKER100m</v>
      </c>
      <c r="I2183" s="2">
        <f t="shared" si="217"/>
        <v>1112</v>
      </c>
      <c r="J2183" s="136" cm="1">
        <f t="array" ref="J2183">MAX(IF($H$3:$H$4000=$H2183,$I$3:$I$4000))</f>
        <v>1112</v>
      </c>
      <c r="K2183" s="2" t="str">
        <v>KEN</v>
      </c>
      <c r="L2183" t="str">
        <v>Pius KARANJA</v>
      </c>
      <c r="M2183" s="94" t="str">
        <v>10000m</v>
      </c>
      <c r="N2183" s="94">
        <v>1992</v>
      </c>
      <c r="O2183" s="94" t="str">
        <f t="shared" si="218"/>
        <v>Pius KARANJA10000m</v>
      </c>
      <c r="P2183" s="2">
        <f t="shared" si="219"/>
        <v>1023</v>
      </c>
      <c r="Q2183" s="79">
        <f t="shared" si="220"/>
        <v>129</v>
      </c>
      <c r="R2183" s="79" t="str">
        <f t="shared" si="221"/>
        <v/>
      </c>
    </row>
    <row r="2184" spans="1:18" x14ac:dyDescent="0.2">
      <c r="A2184" t="s">
        <v>1115</v>
      </c>
      <c r="B2184" t="s">
        <v>3281</v>
      </c>
      <c r="C2184" s="5" t="s">
        <v>25</v>
      </c>
      <c r="D2184" s="5">
        <v>34900</v>
      </c>
      <c r="E2184">
        <v>1175</v>
      </c>
      <c r="F2184" s="5">
        <v>44395</v>
      </c>
      <c r="G2184" s="2">
        <v>19</v>
      </c>
      <c r="H2184" s="2" t="str">
        <f t="shared" si="216"/>
        <v>Jevaughn MINZIE200m</v>
      </c>
      <c r="I2184" s="2">
        <f t="shared" si="217"/>
        <v>1175</v>
      </c>
      <c r="J2184" s="136" cm="1">
        <f t="array" ref="J2184">MAX(IF($H$3:$H$4000=$H2184,$I$3:$I$4000))</f>
        <v>1175</v>
      </c>
      <c r="K2184" s="2" t="str">
        <v>KEN</v>
      </c>
      <c r="L2184" t="str">
        <v>Nelson MANDELA</v>
      </c>
      <c r="M2184" s="94" t="str">
        <v>10000m</v>
      </c>
      <c r="N2184" s="94">
        <v>38351</v>
      </c>
      <c r="O2184" s="94" t="str">
        <f t="shared" si="218"/>
        <v>Nelson MANDELA10000m</v>
      </c>
      <c r="P2184" s="2">
        <f t="shared" si="219"/>
        <v>1003</v>
      </c>
      <c r="Q2184" s="79">
        <f t="shared" si="220"/>
        <v>143</v>
      </c>
      <c r="R2184" s="79" t="str">
        <f t="shared" si="221"/>
        <v/>
      </c>
    </row>
    <row r="2185" spans="1:18" x14ac:dyDescent="0.2">
      <c r="A2185" t="s">
        <v>1115</v>
      </c>
      <c r="B2185" t="s">
        <v>3295</v>
      </c>
      <c r="C2185" s="5" t="s">
        <v>25</v>
      </c>
      <c r="D2185" s="5">
        <v>34392</v>
      </c>
      <c r="E2185">
        <v>1144</v>
      </c>
      <c r="F2185" s="5">
        <v>44395</v>
      </c>
      <c r="G2185" s="2">
        <v>35</v>
      </c>
      <c r="H2185" s="2" t="str">
        <f t="shared" si="216"/>
        <v>Jazeel MURPHY200m</v>
      </c>
      <c r="I2185" s="2">
        <f t="shared" si="217"/>
        <v>1144</v>
      </c>
      <c r="J2185" s="136" cm="1">
        <f t="array" ref="J2185">MAX(IF($H$3:$H$4000=$H2185,$I$3:$I$4000))</f>
        <v>1144</v>
      </c>
      <c r="K2185" s="2" t="str">
        <v>KEN</v>
      </c>
      <c r="L2185" t="str">
        <v>Cosmas MWANGI</v>
      </c>
      <c r="M2185" s="94" t="str">
        <v>10000m</v>
      </c>
      <c r="N2185" s="94">
        <v>37692</v>
      </c>
      <c r="O2185" s="94" t="str">
        <f t="shared" si="218"/>
        <v>Cosmas MWANGI10000m</v>
      </c>
      <c r="P2185" s="2">
        <f t="shared" si="219"/>
        <v>1002</v>
      </c>
      <c r="Q2185" s="79">
        <f t="shared" si="220"/>
        <v>146</v>
      </c>
      <c r="R2185" s="79" t="str">
        <f t="shared" si="221"/>
        <v/>
      </c>
    </row>
    <row r="2186" spans="1:18" x14ac:dyDescent="0.2">
      <c r="A2186" t="s">
        <v>1115</v>
      </c>
      <c r="B2186" t="s">
        <v>3361</v>
      </c>
      <c r="C2186" s="6" t="s">
        <v>26</v>
      </c>
      <c r="D2186" s="5">
        <v>35000</v>
      </c>
      <c r="E2186">
        <v>1119</v>
      </c>
      <c r="F2186" s="5">
        <v>44395</v>
      </c>
      <c r="G2186" s="2">
        <v>54</v>
      </c>
      <c r="H2186" s="2" t="str">
        <f t="shared" si="216"/>
        <v>Nathon ALLEN400m</v>
      </c>
      <c r="I2186" s="2">
        <f t="shared" si="217"/>
        <v>1119</v>
      </c>
      <c r="J2186" s="136" cm="1">
        <f t="array" ref="J2186">MAX(IF($H$3:$H$4000=$H2186,$I$3:$I$4000))</f>
        <v>1119</v>
      </c>
      <c r="K2186" s="2" t="str">
        <v>KEN</v>
      </c>
      <c r="L2186" t="str">
        <v>Simon EKIDOR</v>
      </c>
      <c r="M2186" s="94" t="str">
        <v>10000m</v>
      </c>
      <c r="N2186" s="94">
        <v>0</v>
      </c>
      <c r="O2186" s="94" t="str">
        <f t="shared" si="218"/>
        <v>Simon EKIDOR10000m</v>
      </c>
      <c r="P2186" s="2">
        <f t="shared" si="219"/>
        <v>985</v>
      </c>
      <c r="Q2186" s="79">
        <f t="shared" si="220"/>
        <v>157</v>
      </c>
      <c r="R2186" s="79" t="str">
        <f t="shared" si="221"/>
        <v/>
      </c>
    </row>
    <row r="2187" spans="1:18" x14ac:dyDescent="0.2">
      <c r="A2187" t="s">
        <v>1115</v>
      </c>
      <c r="B2187" t="s">
        <v>3758</v>
      </c>
      <c r="C2187" s="5" t="s">
        <v>31</v>
      </c>
      <c r="D2187" s="5">
        <v>35337</v>
      </c>
      <c r="E2187">
        <v>1134</v>
      </c>
      <c r="F2187" s="5">
        <v>44387</v>
      </c>
      <c r="G2187" s="2">
        <v>27</v>
      </c>
      <c r="H2187" s="2" t="str">
        <f t="shared" si="216"/>
        <v>Michael O'HARA110mh</v>
      </c>
      <c r="I2187" s="2">
        <f t="shared" si="217"/>
        <v>1134</v>
      </c>
      <c r="J2187" s="136" cm="1">
        <f t="array" ref="J2187">MAX(IF($H$3:$H$4000=$H2187,$I$3:$I$4000))</f>
        <v>1134</v>
      </c>
      <c r="K2187" s="2" t="str">
        <v>KEN</v>
      </c>
      <c r="L2187" t="str">
        <v>Stanley NJIHIA</v>
      </c>
      <c r="M2187" s="94" t="str">
        <v>10000m</v>
      </c>
      <c r="N2187" s="94">
        <v>0</v>
      </c>
      <c r="O2187" s="94" t="str">
        <f t="shared" si="218"/>
        <v>Stanley NJIHIA10000m</v>
      </c>
      <c r="P2187" s="2">
        <f t="shared" si="219"/>
        <v>983</v>
      </c>
      <c r="Q2187" s="79">
        <f t="shared" si="220"/>
        <v>158</v>
      </c>
      <c r="R2187" s="79" t="str">
        <f t="shared" si="221"/>
        <v/>
      </c>
    </row>
    <row r="2188" spans="1:18" x14ac:dyDescent="0.2">
      <c r="A2188" t="s">
        <v>1115</v>
      </c>
      <c r="B2188" t="s">
        <v>3259</v>
      </c>
      <c r="C2188" s="5" t="s">
        <v>2</v>
      </c>
      <c r="D2188" s="5">
        <v>32868</v>
      </c>
      <c r="E2188">
        <v>1224</v>
      </c>
      <c r="F2188" s="5">
        <v>44386</v>
      </c>
      <c r="G2188" s="2">
        <v>5</v>
      </c>
      <c r="H2188" s="2" t="str">
        <f t="shared" si="216"/>
        <v>Yohan BLAKE100m</v>
      </c>
      <c r="I2188" s="2">
        <f t="shared" si="217"/>
        <v>1224</v>
      </c>
      <c r="J2188" s="136" cm="1">
        <f t="array" ref="J2188">MAX(IF($H$3:$H$4000=$H2188,$I$3:$I$4000))</f>
        <v>1224</v>
      </c>
      <c r="K2188" s="2" t="str">
        <v>KEN</v>
      </c>
      <c r="L2188" t="str">
        <v>Joseph KIMUTAI</v>
      </c>
      <c r="M2188" s="94" t="str">
        <v>10000m</v>
      </c>
      <c r="N2188" s="94">
        <v>0</v>
      </c>
      <c r="O2188" s="94" t="str">
        <f t="shared" si="218"/>
        <v>Joseph KIMUTAI10000m</v>
      </c>
      <c r="P2188" s="2">
        <f t="shared" si="219"/>
        <v>982</v>
      </c>
      <c r="Q2188" s="79">
        <f t="shared" si="220"/>
        <v>159</v>
      </c>
      <c r="R2188" s="79" t="str">
        <f t="shared" si="221"/>
        <v/>
      </c>
    </row>
    <row r="2189" spans="1:18" x14ac:dyDescent="0.2">
      <c r="A2189" t="s">
        <v>1115</v>
      </c>
      <c r="B2189" t="s">
        <v>3298</v>
      </c>
      <c r="C2189" t="s">
        <v>37</v>
      </c>
      <c r="D2189" s="5">
        <v>35279</v>
      </c>
      <c r="E2189">
        <v>1201</v>
      </c>
      <c r="F2189" s="5">
        <v>44386</v>
      </c>
      <c r="G2189" s="2">
        <v>2</v>
      </c>
      <c r="H2189" s="2" t="str">
        <f t="shared" si="216"/>
        <v>Tajay GAYLElong-jump</v>
      </c>
      <c r="I2189" s="2">
        <f t="shared" si="217"/>
        <v>1201</v>
      </c>
      <c r="J2189" s="136" cm="1">
        <f t="array" ref="J2189">MAX(IF($H$3:$H$4000=$H2189,$I$3:$I$4000))</f>
        <v>1201</v>
      </c>
      <c r="K2189" s="2" t="str">
        <v>KEN</v>
      </c>
      <c r="L2189" t="str">
        <v>Peter KAMAU</v>
      </c>
      <c r="M2189" s="94" t="str">
        <v>10000m</v>
      </c>
      <c r="N2189" s="94">
        <v>37952</v>
      </c>
      <c r="O2189" s="94" t="str">
        <f t="shared" si="218"/>
        <v>Peter KAMAU10000m</v>
      </c>
      <c r="P2189" s="2">
        <f t="shared" si="219"/>
        <v>979</v>
      </c>
      <c r="Q2189" s="79">
        <f t="shared" si="220"/>
        <v>162</v>
      </c>
      <c r="R2189" s="79" t="str">
        <f t="shared" si="221"/>
        <v/>
      </c>
    </row>
    <row r="2190" spans="1:18" x14ac:dyDescent="0.2">
      <c r="A2190" t="s">
        <v>1115</v>
      </c>
      <c r="B2190" t="s">
        <v>3818</v>
      </c>
      <c r="C2190" s="5" t="s">
        <v>33</v>
      </c>
      <c r="D2190" s="5">
        <v>34770</v>
      </c>
      <c r="E2190">
        <v>1193</v>
      </c>
      <c r="F2190" s="5">
        <v>44381</v>
      </c>
      <c r="G2190" s="2">
        <v>4</v>
      </c>
      <c r="H2190" s="2" t="str">
        <f t="shared" si="216"/>
        <v>Kemar MOWATT400mh</v>
      </c>
      <c r="I2190" s="2">
        <f t="shared" si="217"/>
        <v>1193</v>
      </c>
      <c r="J2190" s="136" cm="1">
        <f t="array" ref="J2190">MAX(IF($H$3:$H$4000=$H2190,$I$3:$I$4000))</f>
        <v>1193</v>
      </c>
      <c r="K2190" s="2" t="str">
        <v>KEN</v>
      </c>
      <c r="L2190" t="str">
        <v>Patrick KOSGEI</v>
      </c>
      <c r="M2190" s="94" t="str">
        <v>10000m</v>
      </c>
      <c r="N2190" s="94">
        <v>0</v>
      </c>
      <c r="O2190" s="94" t="str">
        <f t="shared" si="218"/>
        <v>Patrick KOSGEI10000m</v>
      </c>
      <c r="P2190" s="2">
        <f t="shared" si="219"/>
        <v>969</v>
      </c>
      <c r="Q2190" s="79">
        <f t="shared" si="220"/>
        <v>168</v>
      </c>
      <c r="R2190" s="79" t="str">
        <f t="shared" si="221"/>
        <v/>
      </c>
    </row>
    <row r="2191" spans="1:18" x14ac:dyDescent="0.2">
      <c r="A2191" t="s">
        <v>1115</v>
      </c>
      <c r="B2191" t="s">
        <v>3094</v>
      </c>
      <c r="C2191" s="5" t="s">
        <v>40</v>
      </c>
      <c r="D2191" s="5">
        <v>36554</v>
      </c>
      <c r="E2191">
        <v>1143</v>
      </c>
      <c r="F2191" s="5">
        <v>44375</v>
      </c>
      <c r="G2191" s="2">
        <v>7</v>
      </c>
      <c r="H2191" s="2" t="str">
        <f t="shared" si="216"/>
        <v>Kai CHANGdiscus-throw</v>
      </c>
      <c r="I2191" s="2">
        <f t="shared" si="217"/>
        <v>1143</v>
      </c>
      <c r="J2191" s="136" cm="1">
        <f t="array" ref="J2191">MAX(IF($H$3:$H$4000=$H2191,$I$3:$I$4000))</f>
        <v>1143</v>
      </c>
      <c r="K2191" s="2" t="str">
        <v>KEN</v>
      </c>
      <c r="L2191" t="str">
        <v>Issac CHELUGO</v>
      </c>
      <c r="M2191" s="94" t="str">
        <v>10000m</v>
      </c>
      <c r="N2191" s="94">
        <v>0</v>
      </c>
      <c r="O2191" s="94" t="str">
        <f t="shared" si="218"/>
        <v>Issac CHELUGO10000m</v>
      </c>
      <c r="P2191" s="2">
        <f t="shared" si="219"/>
        <v>968</v>
      </c>
      <c r="Q2191" s="79">
        <f t="shared" si="220"/>
        <v>171</v>
      </c>
      <c r="R2191" s="79" t="str">
        <f t="shared" si="221"/>
        <v/>
      </c>
    </row>
    <row r="2192" spans="1:18" x14ac:dyDescent="0.2">
      <c r="A2192" t="s">
        <v>1115</v>
      </c>
      <c r="B2192" t="s">
        <v>3259</v>
      </c>
      <c r="C2192" s="5" t="s">
        <v>25</v>
      </c>
      <c r="D2192" s="5">
        <v>32868</v>
      </c>
      <c r="E2192">
        <v>1192</v>
      </c>
      <c r="F2192" s="5">
        <v>44374</v>
      </c>
      <c r="G2192" s="2">
        <v>10</v>
      </c>
      <c r="H2192" s="2" t="str">
        <f t="shared" si="216"/>
        <v>Yohan BLAKE200m</v>
      </c>
      <c r="I2192" s="2">
        <f t="shared" si="217"/>
        <v>1192</v>
      </c>
      <c r="J2192" s="136" cm="1">
        <f t="array" ref="J2192">MAX(IF($H$3:$H$4000=$H2192,$I$3:$I$4000))</f>
        <v>1192</v>
      </c>
      <c r="K2192" s="2" t="str">
        <v>KEN</v>
      </c>
      <c r="L2192" t="str">
        <v>Solomon Gachoka KAGIMBI</v>
      </c>
      <c r="M2192" s="94" t="str">
        <v>10000m</v>
      </c>
      <c r="N2192" s="94">
        <v>32003</v>
      </c>
      <c r="O2192" s="94" t="str">
        <f t="shared" si="218"/>
        <v>Solomon Gachoka KAGIMBI10000m</v>
      </c>
      <c r="P2192" s="2">
        <f t="shared" si="219"/>
        <v>965</v>
      </c>
      <c r="Q2192" s="79">
        <f t="shared" si="220"/>
        <v>175</v>
      </c>
      <c r="R2192" s="79" t="str">
        <f t="shared" si="221"/>
        <v/>
      </c>
    </row>
    <row r="2193" spans="1:18" x14ac:dyDescent="0.2">
      <c r="A2193" t="s">
        <v>1115</v>
      </c>
      <c r="B2193" t="s">
        <v>3263</v>
      </c>
      <c r="C2193" s="5" t="s">
        <v>25</v>
      </c>
      <c r="D2193" s="5">
        <v>34130</v>
      </c>
      <c r="E2193">
        <v>1167</v>
      </c>
      <c r="F2193" s="5">
        <v>44374</v>
      </c>
      <c r="G2193" s="2">
        <v>23</v>
      </c>
      <c r="H2193" s="2" t="str">
        <f t="shared" si="216"/>
        <v>Tyquendo TRACEY200m</v>
      </c>
      <c r="I2193" s="2">
        <f t="shared" si="217"/>
        <v>1167</v>
      </c>
      <c r="J2193" s="136" cm="1">
        <f t="array" ref="J2193">MAX(IF($H$3:$H$4000=$H2193,$I$3:$I$4000))</f>
        <v>1167</v>
      </c>
      <c r="K2193" s="2" t="str">
        <v>KEN</v>
      </c>
      <c r="L2193" t="str">
        <v>Simon MWANGI</v>
      </c>
      <c r="M2193" s="94" t="str">
        <v>10000m</v>
      </c>
      <c r="N2193" s="94">
        <v>0</v>
      </c>
      <c r="O2193" s="94" t="str">
        <f t="shared" si="218"/>
        <v>Simon MWANGI10000m</v>
      </c>
      <c r="P2193" s="2">
        <f t="shared" si="219"/>
        <v>961</v>
      </c>
      <c r="Q2193" s="79">
        <f t="shared" si="220"/>
        <v>181</v>
      </c>
      <c r="R2193" s="79" t="str">
        <f t="shared" si="221"/>
        <v/>
      </c>
    </row>
    <row r="2194" spans="1:18" x14ac:dyDescent="0.2">
      <c r="A2194" t="s">
        <v>1115</v>
      </c>
      <c r="B2194" t="s">
        <v>3383</v>
      </c>
      <c r="C2194" s="5" t="s">
        <v>26</v>
      </c>
      <c r="D2194" s="5">
        <v>35626</v>
      </c>
      <c r="E2194">
        <v>1177</v>
      </c>
      <c r="F2194" s="5">
        <v>44374</v>
      </c>
      <c r="G2194" s="2">
        <v>11</v>
      </c>
      <c r="H2194" s="2" t="str">
        <f t="shared" si="216"/>
        <v>Sean BAILEY400m</v>
      </c>
      <c r="I2194" s="2">
        <f t="shared" si="217"/>
        <v>1177</v>
      </c>
      <c r="J2194" s="136" cm="1">
        <f t="array" ref="J2194">MAX(IF($H$3:$H$4000=$H2194,$I$3:$I$4000))</f>
        <v>1177</v>
      </c>
      <c r="K2194" s="2" t="str">
        <v>KEN</v>
      </c>
      <c r="L2194" t="str">
        <v>Leonard BOR</v>
      </c>
      <c r="M2194" s="94" t="str">
        <v>10000m</v>
      </c>
      <c r="N2194" s="94">
        <v>0</v>
      </c>
      <c r="O2194" s="94" t="str">
        <f t="shared" si="218"/>
        <v>Leonard BOR10000m</v>
      </c>
      <c r="P2194" s="2">
        <f t="shared" si="219"/>
        <v>959</v>
      </c>
      <c r="Q2194" s="79">
        <f t="shared" si="220"/>
        <v>183</v>
      </c>
      <c r="R2194" s="79" t="str">
        <f t="shared" si="221"/>
        <v/>
      </c>
    </row>
    <row r="2195" spans="1:18" x14ac:dyDescent="0.2">
      <c r="A2195" t="s">
        <v>1115</v>
      </c>
      <c r="B2195" t="s">
        <v>3348</v>
      </c>
      <c r="C2195" s="5" t="s">
        <v>26</v>
      </c>
      <c r="D2195" s="5">
        <v>34952</v>
      </c>
      <c r="E2195">
        <v>1168</v>
      </c>
      <c r="F2195" s="5">
        <v>44374</v>
      </c>
      <c r="G2195" s="2">
        <v>14</v>
      </c>
      <c r="H2195" s="2" t="str">
        <f t="shared" si="216"/>
        <v>Karayme BARTLEY400m</v>
      </c>
      <c r="I2195" s="2">
        <f t="shared" si="217"/>
        <v>1168</v>
      </c>
      <c r="J2195" s="136" cm="1">
        <f t="array" ref="J2195">MAX(IF($H$3:$H$4000=$H2195,$I$3:$I$4000))</f>
        <v>1168</v>
      </c>
      <c r="K2195" s="2" t="str">
        <v>KEN</v>
      </c>
      <c r="L2195" t="str">
        <v>Kemboi Asbel KIPROP</v>
      </c>
      <c r="M2195" s="94" t="str">
        <v>high-jump</v>
      </c>
      <c r="N2195" s="94">
        <v>35831</v>
      </c>
      <c r="O2195" s="94" t="str">
        <f t="shared" si="218"/>
        <v>Kemboi Asbel KIPROPhigh-jump</v>
      </c>
      <c r="P2195" s="2">
        <f t="shared" si="219"/>
        <v>1055</v>
      </c>
      <c r="Q2195" s="79">
        <f t="shared" si="220"/>
        <v>45</v>
      </c>
      <c r="R2195" s="79" t="str">
        <f t="shared" si="221"/>
        <v/>
      </c>
    </row>
    <row r="2196" spans="1:18" x14ac:dyDescent="0.2">
      <c r="A2196" t="s">
        <v>1115</v>
      </c>
      <c r="B2196" t="s">
        <v>3398</v>
      </c>
      <c r="C2196" s="5" t="s">
        <v>26</v>
      </c>
      <c r="D2196" s="5">
        <v>33833</v>
      </c>
      <c r="E2196">
        <v>1130</v>
      </c>
      <c r="F2196" s="5">
        <v>44374</v>
      </c>
      <c r="G2196" s="2">
        <v>37</v>
      </c>
      <c r="H2196" s="2" t="str">
        <f t="shared" si="216"/>
        <v>Rusheen MCDONALD400m</v>
      </c>
      <c r="I2196" s="2">
        <f t="shared" si="217"/>
        <v>1130</v>
      </c>
      <c r="J2196" s="136" cm="1">
        <f t="array" ref="J2196">MAX(IF($H$3:$H$4000=$H2196,$I$3:$I$4000))</f>
        <v>1130</v>
      </c>
      <c r="K2196" s="2" t="str">
        <v>KEN</v>
      </c>
      <c r="L2196" t="str">
        <v>Edwin Kipmutai TOO</v>
      </c>
      <c r="M2196" s="94" t="str">
        <v>high-jump</v>
      </c>
      <c r="N2196" s="94">
        <v>34803</v>
      </c>
      <c r="O2196" s="94" t="str">
        <f t="shared" si="218"/>
        <v>Edwin Kipmutai TOOhigh-jump</v>
      </c>
      <c r="P2196" s="2">
        <f t="shared" si="219"/>
        <v>914</v>
      </c>
      <c r="Q2196" s="79">
        <f t="shared" si="220"/>
        <v>146</v>
      </c>
      <c r="R2196" s="79" t="str">
        <f t="shared" si="221"/>
        <v/>
      </c>
    </row>
    <row r="2197" spans="1:18" x14ac:dyDescent="0.2">
      <c r="A2197" t="s">
        <v>1115</v>
      </c>
      <c r="B2197" t="s">
        <v>3738</v>
      </c>
      <c r="C2197" s="5" t="s">
        <v>31</v>
      </c>
      <c r="D2197" s="5">
        <v>36340</v>
      </c>
      <c r="E2197">
        <v>1233</v>
      </c>
      <c r="F2197" s="5">
        <v>44374</v>
      </c>
      <c r="G2197" s="2">
        <v>5</v>
      </c>
      <c r="H2197" s="2" t="str">
        <f t="shared" si="216"/>
        <v>Damion THOMAS110mh</v>
      </c>
      <c r="I2197" s="2">
        <f t="shared" si="217"/>
        <v>1233</v>
      </c>
      <c r="J2197" s="136" cm="1">
        <f t="array" ref="J2197">MAX(IF($H$3:$H$4000=$H2197,$I$3:$I$4000))</f>
        <v>1233</v>
      </c>
      <c r="K2197" s="2" t="str">
        <v>KEN</v>
      </c>
      <c r="L2197" t="str">
        <v>Peter Kamau MWANGI</v>
      </c>
      <c r="M2197" s="94" t="str">
        <v>shot-put</v>
      </c>
      <c r="N2197" s="94">
        <v>30600</v>
      </c>
      <c r="O2197" s="94" t="str">
        <f t="shared" si="218"/>
        <v>Peter Kamau MWANGIshot-put</v>
      </c>
      <c r="P2197" s="2">
        <f t="shared" si="219"/>
        <v>903</v>
      </c>
      <c r="Q2197" s="79">
        <f t="shared" si="220"/>
        <v>119</v>
      </c>
      <c r="R2197" s="79" t="str">
        <f t="shared" si="221"/>
        <v/>
      </c>
    </row>
    <row r="2198" spans="1:18" x14ac:dyDescent="0.2">
      <c r="A2198" t="s">
        <v>1115</v>
      </c>
      <c r="B2198" t="s">
        <v>3741</v>
      </c>
      <c r="C2198" s="5" t="s">
        <v>31</v>
      </c>
      <c r="D2198" s="5">
        <v>36445</v>
      </c>
      <c r="E2198">
        <v>1200</v>
      </c>
      <c r="F2198" s="5">
        <v>44374</v>
      </c>
      <c r="G2198" s="2">
        <v>8</v>
      </c>
      <c r="H2198" s="2" t="str">
        <f t="shared" si="216"/>
        <v>Orlando BENNETT110mh</v>
      </c>
      <c r="I2198" s="2">
        <f t="shared" si="217"/>
        <v>1200</v>
      </c>
      <c r="J2198" s="136" cm="1">
        <f t="array" ref="J2198">MAX(IF($H$3:$H$4000=$H2198,$I$3:$I$4000))</f>
        <v>1200</v>
      </c>
      <c r="K2198" s="2" t="str">
        <v>KEN</v>
      </c>
      <c r="L2198" t="str">
        <v>Benson MAINA</v>
      </c>
      <c r="M2198" s="94" t="str">
        <v>shot-put</v>
      </c>
      <c r="N2198" s="94">
        <v>1992</v>
      </c>
      <c r="O2198" s="94" t="str">
        <f t="shared" si="218"/>
        <v>Benson MAINAshot-put</v>
      </c>
      <c r="P2198" s="2">
        <f t="shared" si="219"/>
        <v>861</v>
      </c>
      <c r="Q2198" s="79">
        <f t="shared" si="220"/>
        <v>132</v>
      </c>
      <c r="R2198" s="79" t="str">
        <f t="shared" si="221"/>
        <v/>
      </c>
    </row>
    <row r="2199" spans="1:18" x14ac:dyDescent="0.2">
      <c r="A2199" t="s">
        <v>1115</v>
      </c>
      <c r="B2199" t="s">
        <v>3123</v>
      </c>
      <c r="C2199" s="5" t="s">
        <v>39</v>
      </c>
      <c r="D2199" s="5">
        <v>32491</v>
      </c>
      <c r="E2199">
        <v>1149</v>
      </c>
      <c r="F2199" s="5">
        <v>44374</v>
      </c>
      <c r="G2199" s="2">
        <v>11</v>
      </c>
      <c r="H2199" s="2" t="str">
        <f t="shared" si="216"/>
        <v>O'Dayne RICHARDSshot-put</v>
      </c>
      <c r="I2199" s="2">
        <f t="shared" si="217"/>
        <v>1149</v>
      </c>
      <c r="J2199" s="136" cm="1">
        <f t="array" ref="J2199">MAX(IF($H$3:$H$4000=$H2199,$I$3:$I$4000))</f>
        <v>1149</v>
      </c>
      <c r="K2199" s="2" t="str">
        <v>KEN</v>
      </c>
      <c r="L2199" t="str">
        <v>Dominic Ongidi ABUNDA</v>
      </c>
      <c r="M2199" s="94" t="str">
        <v>hammer-throw</v>
      </c>
      <c r="N2199" s="94">
        <v>34189</v>
      </c>
      <c r="O2199" s="94" t="str">
        <f t="shared" si="218"/>
        <v>Dominic Ongidi ABUNDAhammer-throw</v>
      </c>
      <c r="P2199" s="2">
        <f t="shared" si="219"/>
        <v>910</v>
      </c>
      <c r="Q2199" s="79">
        <f t="shared" si="220"/>
        <v>66</v>
      </c>
      <c r="R2199" s="79" t="str">
        <f t="shared" si="221"/>
        <v/>
      </c>
    </row>
    <row r="2200" spans="1:18" x14ac:dyDescent="0.2">
      <c r="A2200" t="s">
        <v>1115</v>
      </c>
      <c r="B2200" t="s">
        <v>4183</v>
      </c>
      <c r="C2200" t="s">
        <v>39</v>
      </c>
      <c r="D2200" s="5">
        <v>36139</v>
      </c>
      <c r="E2200">
        <v>929</v>
      </c>
      <c r="F2200" s="5">
        <v>44374</v>
      </c>
      <c r="G2200" s="2">
        <v>80</v>
      </c>
      <c r="H2200" s="2" t="str">
        <f t="shared" si="216"/>
        <v>Deandre LEITHshot-put</v>
      </c>
      <c r="I2200" s="2">
        <f t="shared" si="217"/>
        <v>929</v>
      </c>
      <c r="J2200" s="136" cm="1">
        <f t="array" ref="J2200">MAX(IF($H$3:$H$4000=$H2200,$I$3:$I$4000))</f>
        <v>956</v>
      </c>
      <c r="K2200" s="2" t="str">
        <v>KEN</v>
      </c>
      <c r="L2200" t="str">
        <v>Boniface Kyalo KILONZO</v>
      </c>
      <c r="M2200" s="94" t="str">
        <v>javelin-throw</v>
      </c>
      <c r="N2200" s="94">
        <v>34905</v>
      </c>
      <c r="O2200" s="94" t="str">
        <f t="shared" si="218"/>
        <v>Boniface Kyalo KILONZOjavelin-throw</v>
      </c>
      <c r="P2200" s="2">
        <f t="shared" si="219"/>
        <v>946</v>
      </c>
      <c r="Q2200" s="79">
        <f t="shared" si="220"/>
        <v>96</v>
      </c>
      <c r="R2200" s="79" t="str">
        <f t="shared" si="221"/>
        <v/>
      </c>
    </row>
    <row r="2201" spans="1:18" x14ac:dyDescent="0.2">
      <c r="A2201" t="s">
        <v>1115</v>
      </c>
      <c r="B2201" t="s">
        <v>2794</v>
      </c>
      <c r="C2201" s="5" t="s">
        <v>26</v>
      </c>
      <c r="D2201" s="5">
        <v>34600</v>
      </c>
      <c r="E2201">
        <v>1102</v>
      </c>
      <c r="F2201" s="5">
        <v>44373</v>
      </c>
      <c r="G2201" s="2">
        <v>73</v>
      </c>
      <c r="H2201" s="2" t="str">
        <f t="shared" si="216"/>
        <v>Keeno BURRELL400m</v>
      </c>
      <c r="I2201" s="2">
        <f t="shared" si="217"/>
        <v>1102</v>
      </c>
      <c r="J2201" s="136" cm="1">
        <f t="array" ref="J2201">MAX(IF($H$3:$H$4000=$H2201,$I$3:$I$4000))</f>
        <v>1102</v>
      </c>
      <c r="K2201" s="2" t="str">
        <v>KEN</v>
      </c>
      <c r="L2201" t="str">
        <v>Nelson YEGON</v>
      </c>
      <c r="M2201" s="94" t="str">
        <v>javelin-throw</v>
      </c>
      <c r="N2201" s="94">
        <v>34083</v>
      </c>
      <c r="O2201" s="94" t="str">
        <f t="shared" si="218"/>
        <v>Nelson YEGONjavelin-throw</v>
      </c>
      <c r="P2201" s="2">
        <f t="shared" si="219"/>
        <v>930</v>
      </c>
      <c r="Q2201" s="79">
        <f t="shared" si="220"/>
        <v>104</v>
      </c>
      <c r="R2201" s="79" t="str">
        <f t="shared" si="221"/>
        <v/>
      </c>
    </row>
    <row r="2202" spans="1:18" x14ac:dyDescent="0.2">
      <c r="A2202" t="s">
        <v>1115</v>
      </c>
      <c r="B2202" t="s">
        <v>5091</v>
      </c>
      <c r="C2202" s="5" t="s">
        <v>26</v>
      </c>
      <c r="D2202" s="5">
        <v>35551</v>
      </c>
      <c r="E2202">
        <v>1099</v>
      </c>
      <c r="F2202" s="5">
        <v>44373</v>
      </c>
      <c r="G2202" s="2">
        <v>77</v>
      </c>
      <c r="H2202" s="2" t="str">
        <f t="shared" si="216"/>
        <v>Terry THOMAS400m</v>
      </c>
      <c r="I2202" s="2">
        <f t="shared" si="217"/>
        <v>1099</v>
      </c>
      <c r="J2202" s="136" cm="1">
        <f t="array" ref="J2202">MAX(IF($H$3:$H$4000=$H2202,$I$3:$I$4000))</f>
        <v>1099</v>
      </c>
      <c r="K2202" s="2" t="str">
        <v>KEN</v>
      </c>
      <c r="L2202" t="str">
        <v>James NGANDU</v>
      </c>
      <c r="M2202" s="94" t="str">
        <v>marathon</v>
      </c>
      <c r="N2202" s="94">
        <v>32965</v>
      </c>
      <c r="O2202" s="94" t="str">
        <f t="shared" si="218"/>
        <v>James NGANDUmarathon</v>
      </c>
      <c r="P2202" s="2">
        <f t="shared" si="219"/>
        <v>1143</v>
      </c>
      <c r="Q2202" s="79">
        <f t="shared" si="220"/>
        <v>117</v>
      </c>
      <c r="R2202" s="79" t="str">
        <f t="shared" si="221"/>
        <v/>
      </c>
    </row>
    <row r="2203" spans="1:18" x14ac:dyDescent="0.2">
      <c r="A2203" t="s">
        <v>1115</v>
      </c>
      <c r="B2203" t="s">
        <v>3425</v>
      </c>
      <c r="C2203" s="5" t="s">
        <v>26</v>
      </c>
      <c r="D2203" s="5">
        <v>37195</v>
      </c>
      <c r="E2203">
        <v>1093</v>
      </c>
      <c r="F2203" s="5">
        <v>44373</v>
      </c>
      <c r="G2203" s="2">
        <v>89</v>
      </c>
      <c r="H2203" s="2" t="str">
        <f t="shared" si="216"/>
        <v>Tyrice TAYLOR400m</v>
      </c>
      <c r="I2203" s="2">
        <f t="shared" si="217"/>
        <v>1093</v>
      </c>
      <c r="J2203" s="136" cm="1">
        <f t="array" ref="J2203">MAX(IF($H$3:$H$4000=$H2203,$I$3:$I$4000))</f>
        <v>1093</v>
      </c>
      <c r="K2203" s="2" t="str">
        <v>KEN</v>
      </c>
      <c r="L2203" t="str">
        <v>Elisha Kiprop BARNO</v>
      </c>
      <c r="M2203" s="94" t="str">
        <v>marathon</v>
      </c>
      <c r="N2203" s="94">
        <v>1985</v>
      </c>
      <c r="O2203" s="94" t="str">
        <f t="shared" si="218"/>
        <v>Elisha Kiprop BARNOmarathon</v>
      </c>
      <c r="P2203" s="2">
        <f t="shared" si="219"/>
        <v>1139</v>
      </c>
      <c r="Q2203" s="79">
        <f t="shared" si="220"/>
        <v>119</v>
      </c>
      <c r="R2203" s="79" t="str">
        <f t="shared" si="221"/>
        <v/>
      </c>
    </row>
    <row r="2204" spans="1:18" x14ac:dyDescent="0.2">
      <c r="A2204" t="s">
        <v>1115</v>
      </c>
      <c r="B2204" t="s">
        <v>2791</v>
      </c>
      <c r="C2204" s="5" t="s">
        <v>26</v>
      </c>
      <c r="D2204" s="5">
        <v>36764</v>
      </c>
      <c r="E2204">
        <v>1093</v>
      </c>
      <c r="F2204" s="5">
        <v>44373</v>
      </c>
      <c r="G2204" s="2">
        <v>93</v>
      </c>
      <c r="H2204" s="2" t="str">
        <f t="shared" si="216"/>
        <v>Anthony COX400m</v>
      </c>
      <c r="I2204" s="2">
        <f t="shared" si="217"/>
        <v>1093</v>
      </c>
      <c r="J2204" s="136" cm="1">
        <f t="array" ref="J2204">MAX(IF($H$3:$H$4000=$H2204,$I$3:$I$4000))</f>
        <v>1105</v>
      </c>
      <c r="K2204" s="2" t="str">
        <v>KEN</v>
      </c>
      <c r="L2204" t="str">
        <v>Rodgers GESABWA</v>
      </c>
      <c r="M2204" s="94" t="str">
        <v>marathon</v>
      </c>
      <c r="N2204" s="94">
        <v>32064</v>
      </c>
      <c r="O2204" s="94" t="str">
        <f t="shared" si="218"/>
        <v>Rodgers GESABWAmarathon</v>
      </c>
      <c r="P2204" s="2">
        <f t="shared" si="219"/>
        <v>1082</v>
      </c>
      <c r="Q2204" s="79">
        <f t="shared" si="220"/>
        <v>134</v>
      </c>
      <c r="R2204" s="79" t="str">
        <f t="shared" si="221"/>
        <v/>
      </c>
    </row>
    <row r="2205" spans="1:18" x14ac:dyDescent="0.2">
      <c r="A2205" t="s">
        <v>1115</v>
      </c>
      <c r="B2205" t="s">
        <v>3739</v>
      </c>
      <c r="C2205" s="5" t="s">
        <v>31</v>
      </c>
      <c r="D2205" s="6">
        <v>36141</v>
      </c>
      <c r="E2205">
        <v>1214</v>
      </c>
      <c r="F2205" s="5">
        <v>44373</v>
      </c>
      <c r="G2205" s="2">
        <v>6</v>
      </c>
      <c r="H2205" s="2" t="str">
        <f t="shared" si="216"/>
        <v>Phillip LEMONIOUS110mh</v>
      </c>
      <c r="I2205" s="2">
        <f t="shared" si="217"/>
        <v>1214</v>
      </c>
      <c r="J2205" s="136" cm="1">
        <f t="array" ref="J2205">MAX(IF($H$3:$H$4000=$H2205,$I$3:$I$4000))</f>
        <v>1214</v>
      </c>
      <c r="K2205" s="2" t="str">
        <v>KEN</v>
      </c>
      <c r="L2205" t="str">
        <v>Japhet KIPKOECH</v>
      </c>
      <c r="M2205" s="94" t="str">
        <v>marathon</v>
      </c>
      <c r="N2205" s="94">
        <v>1990</v>
      </c>
      <c r="O2205" s="94" t="str">
        <f t="shared" si="218"/>
        <v>Japhet KIPKOECHmarathon</v>
      </c>
      <c r="P2205" s="2">
        <f t="shared" si="219"/>
        <v>1017</v>
      </c>
      <c r="Q2205" s="79">
        <f t="shared" si="220"/>
        <v>166</v>
      </c>
      <c r="R2205" s="79" t="str">
        <f t="shared" si="221"/>
        <v/>
      </c>
    </row>
    <row r="2206" spans="1:18" x14ac:dyDescent="0.2">
      <c r="A2206" t="s">
        <v>1115</v>
      </c>
      <c r="B2206" t="s">
        <v>3772</v>
      </c>
      <c r="C2206" s="6" t="s">
        <v>31</v>
      </c>
      <c r="D2206" s="5">
        <v>37207</v>
      </c>
      <c r="E2206">
        <v>1086</v>
      </c>
      <c r="F2206" s="5">
        <v>44373</v>
      </c>
      <c r="G2206" s="2">
        <v>43</v>
      </c>
      <c r="H2206" s="2" t="str">
        <f t="shared" si="216"/>
        <v>Jordani WOODLEY110mh</v>
      </c>
      <c r="I2206" s="2">
        <f t="shared" si="217"/>
        <v>1086</v>
      </c>
      <c r="J2206" s="136" cm="1">
        <f t="array" ref="J2206">MAX(IF($H$3:$H$4000=$H2206,$I$3:$I$4000))</f>
        <v>1086</v>
      </c>
      <c r="K2206" s="2" t="str">
        <v>KEN</v>
      </c>
      <c r="L2206" t="str">
        <v>Vincent Kipsang RONO</v>
      </c>
      <c r="M2206" s="94" t="str">
        <v>marathon</v>
      </c>
      <c r="N2206" s="94">
        <v>33187</v>
      </c>
      <c r="O2206" s="94" t="str">
        <f t="shared" si="218"/>
        <v>Vincent Kipsang RONOmarathon</v>
      </c>
      <c r="P2206" s="2">
        <f t="shared" si="219"/>
        <v>1169</v>
      </c>
      <c r="Q2206" s="79">
        <f t="shared" si="220"/>
        <v>81</v>
      </c>
      <c r="R2206" s="79" t="str">
        <f t="shared" si="221"/>
        <v/>
      </c>
    </row>
    <row r="2207" spans="1:18" x14ac:dyDescent="0.2">
      <c r="A2207" t="s">
        <v>1115</v>
      </c>
      <c r="B2207" t="s">
        <v>3981</v>
      </c>
      <c r="C2207" s="5" t="s">
        <v>38</v>
      </c>
      <c r="D2207" s="5">
        <v>37558</v>
      </c>
      <c r="E2207">
        <v>1048</v>
      </c>
      <c r="F2207" s="5">
        <v>44373</v>
      </c>
      <c r="G2207" s="2">
        <v>49</v>
      </c>
      <c r="H2207" s="2" t="str">
        <f t="shared" si="216"/>
        <v>Luke BROWNtriple-jump</v>
      </c>
      <c r="I2207" s="2">
        <f t="shared" si="217"/>
        <v>1048</v>
      </c>
      <c r="J2207" s="136" cm="1">
        <f t="array" ref="J2207">MAX(IF($H$3:$H$4000=$H2207,$I$3:$I$4000))</f>
        <v>1048</v>
      </c>
      <c r="K2207" s="2" t="str">
        <v>KEN</v>
      </c>
      <c r="L2207" t="str">
        <v>Silas Kiplagat CHEBOTIBIN</v>
      </c>
      <c r="M2207" s="94" t="str">
        <v>10000m</v>
      </c>
      <c r="N2207" s="94">
        <v>37782</v>
      </c>
      <c r="O2207" s="94" t="str">
        <f t="shared" si="218"/>
        <v>Silas Kiplagat CHEBOTIBIN10000m</v>
      </c>
      <c r="P2207" s="2">
        <f t="shared" si="219"/>
        <v>1012</v>
      </c>
      <c r="Q2207" s="79">
        <f t="shared" si="220"/>
        <v>135</v>
      </c>
      <c r="R2207" s="79" t="str">
        <f t="shared" si="221"/>
        <v/>
      </c>
    </row>
    <row r="2208" spans="1:18" x14ac:dyDescent="0.2">
      <c r="A2208" t="s">
        <v>1115</v>
      </c>
      <c r="B2208" t="s">
        <v>3097</v>
      </c>
      <c r="C2208" s="5" t="s">
        <v>40</v>
      </c>
      <c r="D2208" s="5">
        <v>34891</v>
      </c>
      <c r="E2208">
        <v>951</v>
      </c>
      <c r="F2208" s="5">
        <v>44373</v>
      </c>
      <c r="G2208" s="2">
        <v>60</v>
      </c>
      <c r="H2208" s="2" t="str">
        <f t="shared" ref="H2208:H2271" si="222">B2208&amp;C2208</f>
        <v>Glenford WATSONdiscus-throw</v>
      </c>
      <c r="I2208" s="2">
        <f t="shared" ref="I2208:I2271" si="223">E2208</f>
        <v>951</v>
      </c>
      <c r="J2208" s="136" cm="1">
        <f t="array" ref="J2208">MAX(IF($H$3:$H$4000=$H2208,$I$3:$I$4000))</f>
        <v>951</v>
      </c>
      <c r="K2208" s="2" t="str">
        <v>KEN</v>
      </c>
      <c r="L2208" t="str">
        <v>Dominic NYAIRO</v>
      </c>
      <c r="M2208" s="94" t="str">
        <v>marathon</v>
      </c>
      <c r="N2208" s="94">
        <v>35664</v>
      </c>
      <c r="O2208" s="94" t="str">
        <f t="shared" si="218"/>
        <v>Dominic NYAIROmarathon</v>
      </c>
      <c r="P2208" s="2">
        <f t="shared" si="219"/>
        <v>1167</v>
      </c>
      <c r="Q2208" s="79">
        <f t="shared" si="220"/>
        <v>83</v>
      </c>
      <c r="R2208" s="79" t="str">
        <f t="shared" si="221"/>
        <v/>
      </c>
    </row>
    <row r="2209" spans="1:18" x14ac:dyDescent="0.2">
      <c r="A2209" t="s">
        <v>1115</v>
      </c>
      <c r="B2209" t="s">
        <v>3263</v>
      </c>
      <c r="C2209" s="5" t="s">
        <v>2</v>
      </c>
      <c r="D2209" s="5">
        <v>34130</v>
      </c>
      <c r="E2209">
        <v>1206</v>
      </c>
      <c r="F2209" s="5">
        <v>44372</v>
      </c>
      <c r="G2209" s="2">
        <v>9</v>
      </c>
      <c r="H2209" s="2" t="str">
        <f t="shared" si="222"/>
        <v>Tyquendo TRACEY100m</v>
      </c>
      <c r="I2209" s="2">
        <f t="shared" si="223"/>
        <v>1206</v>
      </c>
      <c r="J2209" s="136" cm="1">
        <f t="array" ref="J2209">MAX(IF($H$3:$H$4000=$H2209,$I$3:$I$4000))</f>
        <v>1206</v>
      </c>
      <c r="K2209" s="2" t="str">
        <v>KEN</v>
      </c>
      <c r="L2209" t="str">
        <v>Mark KORIR</v>
      </c>
      <c r="M2209" s="94" t="str">
        <v>marathon</v>
      </c>
      <c r="N2209" s="94">
        <v>31057</v>
      </c>
      <c r="O2209" s="94" t="str">
        <f t="shared" si="218"/>
        <v>Mark KORIRmarathon</v>
      </c>
      <c r="P2209" s="2">
        <f t="shared" si="219"/>
        <v>1200</v>
      </c>
      <c r="Q2209" s="79">
        <f t="shared" si="220"/>
        <v>47</v>
      </c>
      <c r="R2209" s="79" t="str">
        <f t="shared" si="221"/>
        <v/>
      </c>
    </row>
    <row r="2210" spans="1:18" x14ac:dyDescent="0.2">
      <c r="A2210" t="s">
        <v>1115</v>
      </c>
      <c r="B2210" t="s">
        <v>3266</v>
      </c>
      <c r="C2210" s="5" t="s">
        <v>2</v>
      </c>
      <c r="D2210" s="5">
        <v>33976</v>
      </c>
      <c r="E2210">
        <v>1196</v>
      </c>
      <c r="F2210" s="5">
        <v>44372</v>
      </c>
      <c r="G2210" s="2">
        <v>13</v>
      </c>
      <c r="H2210" s="2" t="str">
        <f t="shared" si="222"/>
        <v>Julian FORTE100m</v>
      </c>
      <c r="I2210" s="2">
        <f t="shared" si="223"/>
        <v>1196</v>
      </c>
      <c r="J2210" s="136" cm="1">
        <f t="array" ref="J2210">MAX(IF($H$3:$H$4000=$H2210,$I$3:$I$4000))</f>
        <v>1196</v>
      </c>
      <c r="K2210" s="2" t="str">
        <v>KEN</v>
      </c>
      <c r="L2210" t="str">
        <v>Raymond Kipchumba CHOGE</v>
      </c>
      <c r="M2210" s="94" t="str">
        <v>marathon</v>
      </c>
      <c r="N2210" s="94">
        <v>32144</v>
      </c>
      <c r="O2210" s="94" t="str">
        <f t="shared" si="218"/>
        <v>Raymond Kipchumba CHOGEmarathon</v>
      </c>
      <c r="P2210" s="2">
        <f t="shared" si="219"/>
        <v>1162</v>
      </c>
      <c r="Q2210" s="79">
        <f t="shared" si="220"/>
        <v>89</v>
      </c>
      <c r="R2210" s="79" t="str">
        <f t="shared" si="221"/>
        <v/>
      </c>
    </row>
    <row r="2211" spans="1:18" x14ac:dyDescent="0.2">
      <c r="A2211" t="s">
        <v>1115</v>
      </c>
      <c r="B2211" t="s">
        <v>2800</v>
      </c>
      <c r="C2211" s="5" t="s">
        <v>2</v>
      </c>
      <c r="D2211" s="5">
        <v>36966</v>
      </c>
      <c r="E2211">
        <v>1193</v>
      </c>
      <c r="F2211" s="5">
        <v>44372</v>
      </c>
      <c r="G2211" s="2">
        <v>15</v>
      </c>
      <c r="H2211" s="2" t="str">
        <f t="shared" si="222"/>
        <v>Oblique SEVILLE100m</v>
      </c>
      <c r="I2211" s="2">
        <f t="shared" si="223"/>
        <v>1193</v>
      </c>
      <c r="J2211" s="136" cm="1">
        <f t="array" ref="J2211">MAX(IF($H$3:$H$4000=$H2211,$I$3:$I$4000))</f>
        <v>1193</v>
      </c>
      <c r="K2211" s="2" t="str">
        <v>KEN</v>
      </c>
      <c r="L2211" t="str">
        <v>Samwel MASAI</v>
      </c>
      <c r="M2211" s="94" t="str">
        <v>5000m</v>
      </c>
      <c r="N2211" s="94">
        <v>36970</v>
      </c>
      <c r="O2211" s="94" t="str">
        <f t="shared" si="218"/>
        <v>Samwel MASAI5000m</v>
      </c>
      <c r="P2211" s="2">
        <f t="shared" si="219"/>
        <v>1167</v>
      </c>
      <c r="Q2211" s="79">
        <f t="shared" si="220"/>
        <v>15</v>
      </c>
      <c r="R2211" s="79" t="str">
        <f t="shared" si="221"/>
        <v/>
      </c>
    </row>
    <row r="2212" spans="1:18" x14ac:dyDescent="0.2">
      <c r="A2212" t="s">
        <v>1115</v>
      </c>
      <c r="B2212" t="s">
        <v>3281</v>
      </c>
      <c r="C2212" s="5" t="s">
        <v>2</v>
      </c>
      <c r="D2212" s="5">
        <v>34900</v>
      </c>
      <c r="E2212">
        <v>1159</v>
      </c>
      <c r="F2212" s="5">
        <v>44372</v>
      </c>
      <c r="G2212" s="2">
        <v>33</v>
      </c>
      <c r="H2212" s="2" t="str">
        <f t="shared" si="222"/>
        <v>Jevaughn MINZIE100m</v>
      </c>
      <c r="I2212" s="2">
        <f t="shared" si="223"/>
        <v>1159</v>
      </c>
      <c r="J2212" s="136" cm="1">
        <f t="array" ref="J2212">MAX(IF($H$3:$H$4000=$H2212,$I$3:$I$4000))</f>
        <v>1159</v>
      </c>
      <c r="K2212" s="2" t="str">
        <v>KEN</v>
      </c>
      <c r="L2212" t="str">
        <v>Charles Katul LOKIR</v>
      </c>
      <c r="M2212" s="94" t="str">
        <v>5000m</v>
      </c>
      <c r="N2212" s="94">
        <v>36687</v>
      </c>
      <c r="O2212" s="94" t="str">
        <f t="shared" si="218"/>
        <v>Charles Katul LOKIR5000m</v>
      </c>
      <c r="P2212" s="2">
        <f t="shared" si="219"/>
        <v>1102</v>
      </c>
      <c r="Q2212" s="79">
        <f t="shared" si="220"/>
        <v>85</v>
      </c>
      <c r="R2212" s="79" t="str">
        <f t="shared" si="221"/>
        <v/>
      </c>
    </row>
    <row r="2213" spans="1:18" x14ac:dyDescent="0.2">
      <c r="A2213" t="s">
        <v>1115</v>
      </c>
      <c r="B2213" t="s">
        <v>3266</v>
      </c>
      <c r="C2213" s="5" t="s">
        <v>25</v>
      </c>
      <c r="D2213" s="5">
        <v>33976</v>
      </c>
      <c r="E2213">
        <v>1186</v>
      </c>
      <c r="F2213" s="5">
        <v>44372</v>
      </c>
      <c r="G2213" s="2">
        <v>13</v>
      </c>
      <c r="H2213" s="2" t="str">
        <f t="shared" si="222"/>
        <v>Julian FORTE200m</v>
      </c>
      <c r="I2213" s="2">
        <f t="shared" si="223"/>
        <v>1186</v>
      </c>
      <c r="J2213" s="136" cm="1">
        <f t="array" ref="J2213">MAX(IF($H$3:$H$4000=$H2213,$I$3:$I$4000))</f>
        <v>1186</v>
      </c>
      <c r="K2213" s="2" t="str">
        <v>KEN</v>
      </c>
      <c r="L2213" t="str">
        <v>Anthony KIBE</v>
      </c>
      <c r="M2213" s="94" t="str">
        <v>5000m</v>
      </c>
      <c r="N2213" s="94">
        <v>37707</v>
      </c>
      <c r="O2213" s="94" t="str">
        <f t="shared" si="218"/>
        <v>Anthony KIBE5000m</v>
      </c>
      <c r="P2213" s="2">
        <f t="shared" si="219"/>
        <v>1111</v>
      </c>
      <c r="Q2213" s="79">
        <f t="shared" si="220"/>
        <v>72</v>
      </c>
      <c r="R2213" s="79" t="str">
        <f t="shared" si="221"/>
        <v/>
      </c>
    </row>
    <row r="2214" spans="1:18" x14ac:dyDescent="0.2">
      <c r="A2214" t="s">
        <v>1115</v>
      </c>
      <c r="B2214" t="s">
        <v>3267</v>
      </c>
      <c r="C2214" s="5" t="s">
        <v>25</v>
      </c>
      <c r="D2214" s="6">
        <v>35650</v>
      </c>
      <c r="E2214">
        <v>1156</v>
      </c>
      <c r="F2214" s="5">
        <v>44372</v>
      </c>
      <c r="G2214" s="2">
        <v>30</v>
      </c>
      <c r="H2214" s="2" t="str">
        <f t="shared" si="222"/>
        <v>Nigel ELLIS200m</v>
      </c>
      <c r="I2214" s="2">
        <f t="shared" si="223"/>
        <v>1156</v>
      </c>
      <c r="J2214" s="136" cm="1">
        <f t="array" ref="J2214">MAX(IF($H$3:$H$4000=$H2214,$I$3:$I$4000))</f>
        <v>1156</v>
      </c>
      <c r="K2214" s="2" t="str">
        <v>KEN</v>
      </c>
      <c r="L2214" t="str">
        <v>Lawrence CHERONO</v>
      </c>
      <c r="M2214" s="94" t="str">
        <v>marathon</v>
      </c>
      <c r="N2214" s="94">
        <v>32362</v>
      </c>
      <c r="O2214" s="94" t="str">
        <f t="shared" si="218"/>
        <v>Lawrence CHERONOmarathon</v>
      </c>
      <c r="P2214" s="2">
        <f t="shared" si="219"/>
        <v>1241</v>
      </c>
      <c r="Q2214" s="79">
        <f t="shared" si="220"/>
        <v>17</v>
      </c>
      <c r="R2214" s="79" t="str">
        <f t="shared" si="221"/>
        <v/>
      </c>
    </row>
    <row r="2215" spans="1:18" x14ac:dyDescent="0.2">
      <c r="A2215" t="s">
        <v>1115</v>
      </c>
      <c r="B2215" t="s">
        <v>2772</v>
      </c>
      <c r="C2215" s="5" t="s">
        <v>25</v>
      </c>
      <c r="D2215" s="5">
        <v>37145</v>
      </c>
      <c r="E2215">
        <v>1138</v>
      </c>
      <c r="F2215" s="5">
        <v>44372</v>
      </c>
      <c r="G2215" s="2">
        <v>43</v>
      </c>
      <c r="H2215" s="2" t="str">
        <f t="shared" si="222"/>
        <v>Antonio WATSON200m</v>
      </c>
      <c r="I2215" s="2">
        <f t="shared" si="223"/>
        <v>1138</v>
      </c>
      <c r="J2215" s="136" cm="1">
        <f t="array" ref="J2215">MAX(IF($H$3:$H$4000=$H2215,$I$3:$I$4000))</f>
        <v>1138</v>
      </c>
      <c r="K2215" s="2" t="str">
        <v>KEN</v>
      </c>
      <c r="L2215" t="str">
        <v>Philemon KACHERAN</v>
      </c>
      <c r="M2215" s="94" t="str">
        <v>marathon</v>
      </c>
      <c r="N2215" s="94">
        <v>33789</v>
      </c>
      <c r="O2215" s="94" t="str">
        <f t="shared" si="218"/>
        <v>Philemon KACHERANmarathon</v>
      </c>
      <c r="P2215" s="2">
        <f t="shared" si="219"/>
        <v>1239</v>
      </c>
      <c r="Q2215" s="79">
        <f t="shared" si="220"/>
        <v>18</v>
      </c>
      <c r="R2215" s="79" t="str">
        <f t="shared" si="221"/>
        <v/>
      </c>
    </row>
    <row r="2216" spans="1:18" x14ac:dyDescent="0.2">
      <c r="A2216" t="s">
        <v>1115</v>
      </c>
      <c r="B2216" t="s">
        <v>2775</v>
      </c>
      <c r="C2216" s="5" t="s">
        <v>33</v>
      </c>
      <c r="D2216" s="6">
        <v>35463</v>
      </c>
      <c r="E2216">
        <v>1222</v>
      </c>
      <c r="F2216" s="5">
        <v>44372</v>
      </c>
      <c r="G2216" s="2">
        <v>2</v>
      </c>
      <c r="H2216" s="2" t="str">
        <f t="shared" si="222"/>
        <v>Jaheel HYDE400mh</v>
      </c>
      <c r="I2216" s="2">
        <f t="shared" si="223"/>
        <v>1222</v>
      </c>
      <c r="J2216" s="136" cm="1">
        <f t="array" ref="J2216">MAX(IF($H$3:$H$4000=$H2216,$I$3:$I$4000))</f>
        <v>1222</v>
      </c>
      <c r="K2216" s="2" t="str">
        <v>KEN</v>
      </c>
      <c r="L2216" t="str">
        <v>Geoffrey KAMWOROR</v>
      </c>
      <c r="M2216" s="94" t="str">
        <v>marathon</v>
      </c>
      <c r="N2216" s="94">
        <v>33930</v>
      </c>
      <c r="O2216" s="94" t="str">
        <f t="shared" si="218"/>
        <v>Geoffrey KAMWORORmarathon</v>
      </c>
      <c r="P2216" s="2">
        <f t="shared" si="219"/>
        <v>1238</v>
      </c>
      <c r="Q2216" s="79">
        <f t="shared" si="220"/>
        <v>22</v>
      </c>
      <c r="R2216" s="79" t="str">
        <f t="shared" si="221"/>
        <v/>
      </c>
    </row>
    <row r="2217" spans="1:18" x14ac:dyDescent="0.2">
      <c r="A2217" t="s">
        <v>1115</v>
      </c>
      <c r="B2217" t="s">
        <v>3833</v>
      </c>
      <c r="C2217" s="5" t="s">
        <v>33</v>
      </c>
      <c r="D2217" s="5">
        <v>35003</v>
      </c>
      <c r="E2217">
        <v>1135</v>
      </c>
      <c r="F2217" s="5">
        <v>44372</v>
      </c>
      <c r="G2217" s="2">
        <v>25</v>
      </c>
      <c r="H2217" s="2" t="str">
        <f t="shared" si="222"/>
        <v>Troy WHYTE400mh</v>
      </c>
      <c r="I2217" s="2">
        <f t="shared" si="223"/>
        <v>1135</v>
      </c>
      <c r="J2217" s="136" cm="1">
        <f t="array" ref="J2217">MAX(IF($H$3:$H$4000=$H2217,$I$3:$I$4000))</f>
        <v>1135</v>
      </c>
      <c r="K2217" s="2" t="str">
        <v>KEN</v>
      </c>
      <c r="L2217" t="str">
        <v>Bernard Kipkemoi NGENO</v>
      </c>
      <c r="M2217" s="94" t="str">
        <v>marathon</v>
      </c>
      <c r="N2217" s="94">
        <v>0</v>
      </c>
      <c r="O2217" s="94" t="str">
        <f t="shared" si="218"/>
        <v>Bernard Kipkemoi NGENOmarathon</v>
      </c>
      <c r="P2217" s="2">
        <f t="shared" si="219"/>
        <v>1205</v>
      </c>
      <c r="Q2217" s="79">
        <f t="shared" si="220"/>
        <v>41</v>
      </c>
      <c r="R2217" s="79" t="str">
        <f t="shared" si="221"/>
        <v/>
      </c>
    </row>
    <row r="2218" spans="1:18" x14ac:dyDescent="0.2">
      <c r="A2218" t="s">
        <v>1115</v>
      </c>
      <c r="B2218" t="s">
        <v>3303</v>
      </c>
      <c r="C2218" s="5" t="s">
        <v>2</v>
      </c>
      <c r="D2218" s="5">
        <v>34333</v>
      </c>
      <c r="E2218">
        <v>1138</v>
      </c>
      <c r="F2218" s="5">
        <v>44371</v>
      </c>
      <c r="G2218" s="2">
        <v>55</v>
      </c>
      <c r="H2218" s="2" t="str">
        <f t="shared" si="222"/>
        <v>Senoj-Jay GIVANS100m</v>
      </c>
      <c r="I2218" s="2">
        <f t="shared" si="223"/>
        <v>1138</v>
      </c>
      <c r="J2218" s="136" cm="1">
        <f t="array" ref="J2218">MAX(IF($H$3:$H$4000=$H2218,$I$3:$I$4000))</f>
        <v>1138</v>
      </c>
      <c r="K2218" s="2" t="str">
        <v>KEN</v>
      </c>
      <c r="L2218" t="str">
        <v>Kibet KANDIE</v>
      </c>
      <c r="M2218" s="94" t="str">
        <v>10000m</v>
      </c>
      <c r="N2218" s="94">
        <v>35157</v>
      </c>
      <c r="O2218" s="94" t="str">
        <f t="shared" si="218"/>
        <v>Kibet KANDIE10000m</v>
      </c>
      <c r="P2218" s="2">
        <f t="shared" si="219"/>
        <v>1190</v>
      </c>
      <c r="Q2218" s="79">
        <f t="shared" si="220"/>
        <v>14</v>
      </c>
      <c r="R2218" s="79" t="str">
        <f t="shared" si="221"/>
        <v/>
      </c>
    </row>
    <row r="2219" spans="1:18" x14ac:dyDescent="0.2">
      <c r="A2219" t="s">
        <v>1115</v>
      </c>
      <c r="B2219" t="s">
        <v>3311</v>
      </c>
      <c r="C2219" s="5" t="s">
        <v>2</v>
      </c>
      <c r="D2219" s="5">
        <v>35398</v>
      </c>
      <c r="E2219">
        <v>1125</v>
      </c>
      <c r="F2219" s="5">
        <v>44371</v>
      </c>
      <c r="G2219" s="2">
        <v>69</v>
      </c>
      <c r="H2219" s="2" t="str">
        <f t="shared" si="222"/>
        <v>Michael CAMPBELL100m</v>
      </c>
      <c r="I2219" s="2">
        <f t="shared" si="223"/>
        <v>1125</v>
      </c>
      <c r="J2219" s="136" cm="1">
        <f t="array" ref="J2219">MAX(IF($H$3:$H$4000=$H2219,$I$3:$I$4000))</f>
        <v>1125</v>
      </c>
      <c r="K2219" s="2" t="str">
        <v>KEN</v>
      </c>
      <c r="L2219" t="str">
        <v>Vincent Kibet YEGON</v>
      </c>
      <c r="M2219" s="94" t="str">
        <v>10000m</v>
      </c>
      <c r="N2219" s="94">
        <v>36865</v>
      </c>
      <c r="O2219" s="94" t="str">
        <f t="shared" si="218"/>
        <v>Vincent Kibet YEGON10000m</v>
      </c>
      <c r="P2219" s="2">
        <f t="shared" si="219"/>
        <v>1187</v>
      </c>
      <c r="Q2219" s="79">
        <f t="shared" si="220"/>
        <v>17</v>
      </c>
      <c r="R2219" s="79" t="str">
        <f t="shared" si="221"/>
        <v/>
      </c>
    </row>
    <row r="2220" spans="1:18" x14ac:dyDescent="0.2">
      <c r="A2220" t="s">
        <v>1115</v>
      </c>
      <c r="B2220" t="s">
        <v>3314</v>
      </c>
      <c r="C2220" s="5" t="s">
        <v>2</v>
      </c>
      <c r="D2220" s="5">
        <v>1998</v>
      </c>
      <c r="E2220">
        <v>1122</v>
      </c>
      <c r="F2220" s="5">
        <v>44371</v>
      </c>
      <c r="G2220" s="2">
        <v>71</v>
      </c>
      <c r="H2220" s="2" t="str">
        <f t="shared" si="222"/>
        <v>Ashanie SMITH100m</v>
      </c>
      <c r="I2220" s="2">
        <f t="shared" si="223"/>
        <v>1122</v>
      </c>
      <c r="J2220" s="136" cm="1">
        <f t="array" ref="J2220">MAX(IF($H$3:$H$4000=$H2220,$I$3:$I$4000))</f>
        <v>1122</v>
      </c>
      <c r="K2220" s="2" t="str">
        <v>KEN</v>
      </c>
      <c r="L2220" t="str">
        <v>Patrick KINYANJUI</v>
      </c>
      <c r="M2220" s="94" t="str">
        <v>10000m</v>
      </c>
      <c r="N2220" s="94">
        <v>37878</v>
      </c>
      <c r="O2220" s="94" t="str">
        <f t="shared" si="218"/>
        <v>Patrick KINYANJUI10000m</v>
      </c>
      <c r="P2220" s="2">
        <f t="shared" si="219"/>
        <v>1122</v>
      </c>
      <c r="Q2220" s="79">
        <f t="shared" si="220"/>
        <v>73</v>
      </c>
      <c r="R2220" s="79" t="str">
        <f t="shared" si="221"/>
        <v/>
      </c>
    </row>
    <row r="2221" spans="1:18" x14ac:dyDescent="0.2">
      <c r="A2221" t="s">
        <v>1115</v>
      </c>
      <c r="B2221" t="s">
        <v>3825</v>
      </c>
      <c r="C2221" s="5" t="s">
        <v>33</v>
      </c>
      <c r="D2221" s="5">
        <v>33761</v>
      </c>
      <c r="E2221">
        <v>1161</v>
      </c>
      <c r="F2221" s="5">
        <v>44371</v>
      </c>
      <c r="G2221" s="2">
        <v>12</v>
      </c>
      <c r="H2221" s="2" t="str">
        <f t="shared" si="222"/>
        <v>Andre CLARKE400mh</v>
      </c>
      <c r="I2221" s="2">
        <f t="shared" si="223"/>
        <v>1161</v>
      </c>
      <c r="J2221" s="136" cm="1">
        <f t="array" ref="J2221">MAX(IF($H$3:$H$4000=$H2221,$I$3:$I$4000))</f>
        <v>1161</v>
      </c>
      <c r="K2221" s="2" t="str">
        <v>KEN</v>
      </c>
      <c r="L2221" t="str">
        <v>Edwin KIPKEMOI</v>
      </c>
      <c r="M2221" s="94" t="str">
        <v>10000m</v>
      </c>
      <c r="N2221" s="94">
        <v>37016</v>
      </c>
      <c r="O2221" s="94" t="str">
        <f t="shared" si="218"/>
        <v>Edwin KIPKEMOI10000m</v>
      </c>
      <c r="P2221" s="2">
        <f t="shared" si="219"/>
        <v>1088</v>
      </c>
      <c r="Q2221" s="79">
        <f t="shared" si="220"/>
        <v>104</v>
      </c>
      <c r="R2221" s="79" t="str">
        <f t="shared" si="221"/>
        <v/>
      </c>
    </row>
    <row r="2222" spans="1:18" x14ac:dyDescent="0.2">
      <c r="A2222" t="s">
        <v>1115</v>
      </c>
      <c r="B2222" t="s">
        <v>3837</v>
      </c>
      <c r="C2222" s="5" t="s">
        <v>33</v>
      </c>
      <c r="D2222" s="5">
        <v>32147</v>
      </c>
      <c r="E2222">
        <v>1117</v>
      </c>
      <c r="F2222" s="5">
        <v>44371</v>
      </c>
      <c r="G2222" s="2">
        <v>29</v>
      </c>
      <c r="H2222" s="2" t="str">
        <f t="shared" si="222"/>
        <v>Roxroy CATO400mh</v>
      </c>
      <c r="I2222" s="2">
        <f t="shared" si="223"/>
        <v>1117</v>
      </c>
      <c r="J2222" s="136" cm="1">
        <f t="array" ref="J2222">MAX(IF($H$3:$H$4000=$H2222,$I$3:$I$4000))</f>
        <v>1117</v>
      </c>
      <c r="K2222" s="2" t="str">
        <v>KEN</v>
      </c>
      <c r="L2222" t="str">
        <v>Luka MUSEMBI</v>
      </c>
      <c r="M2222" s="94" t="str">
        <v>10000m</v>
      </c>
      <c r="N2222" s="94">
        <v>36872</v>
      </c>
      <c r="O2222" s="94" t="str">
        <f t="shared" si="218"/>
        <v>Luka MUSEMBI10000m</v>
      </c>
      <c r="P2222" s="2">
        <f t="shared" si="219"/>
        <v>1088</v>
      </c>
      <c r="Q2222" s="79">
        <f t="shared" si="220"/>
        <v>104</v>
      </c>
      <c r="R2222" s="79" t="str">
        <f t="shared" si="221"/>
        <v/>
      </c>
    </row>
    <row r="2223" spans="1:18" x14ac:dyDescent="0.2">
      <c r="A2223" t="s">
        <v>1115</v>
      </c>
      <c r="B2223" t="s">
        <v>3841</v>
      </c>
      <c r="C2223" s="5" t="s">
        <v>33</v>
      </c>
      <c r="D2223" s="5">
        <v>1995</v>
      </c>
      <c r="E2223">
        <v>1106</v>
      </c>
      <c r="F2223" s="5">
        <v>44371</v>
      </c>
      <c r="G2223" s="2">
        <v>34</v>
      </c>
      <c r="H2223" s="2" t="str">
        <f t="shared" si="222"/>
        <v>Owayne RUSSELL400mh</v>
      </c>
      <c r="I2223" s="2">
        <f t="shared" si="223"/>
        <v>1106</v>
      </c>
      <c r="J2223" s="136" cm="1">
        <f t="array" ref="J2223">MAX(IF($H$3:$H$4000=$H2223,$I$3:$I$4000))</f>
        <v>1106</v>
      </c>
      <c r="K2223" s="2" t="str">
        <v>KEN</v>
      </c>
      <c r="L2223" t="str">
        <v>CyBrian KOTUT</v>
      </c>
      <c r="M2223" s="94" t="str">
        <v>marathon</v>
      </c>
      <c r="N2223" s="94">
        <v>33761</v>
      </c>
      <c r="O2223" s="94" t="str">
        <f t="shared" si="218"/>
        <v>CyBrian KOTUTmarathon</v>
      </c>
      <c r="P2223" s="2">
        <f t="shared" si="219"/>
        <v>1177</v>
      </c>
      <c r="Q2223" s="79">
        <f t="shared" si="220"/>
        <v>70</v>
      </c>
      <c r="R2223" s="79" t="str">
        <f t="shared" si="221"/>
        <v/>
      </c>
    </row>
    <row r="2224" spans="1:18" x14ac:dyDescent="0.2">
      <c r="A2224" t="s">
        <v>1115</v>
      </c>
      <c r="B2224" t="s">
        <v>3191</v>
      </c>
      <c r="C2224" t="s">
        <v>41</v>
      </c>
      <c r="D2224" s="5">
        <v>35341</v>
      </c>
      <c r="E2224">
        <v>959</v>
      </c>
      <c r="F2224" s="5">
        <v>44371</v>
      </c>
      <c r="G2224" s="2">
        <v>78</v>
      </c>
      <c r="H2224" s="2" t="str">
        <f t="shared" si="222"/>
        <v>Elvis GRAHAMjavelin-throw</v>
      </c>
      <c r="I2224" s="2">
        <f t="shared" si="223"/>
        <v>959</v>
      </c>
      <c r="J2224" s="136" cm="1">
        <f t="array" ref="J2224">MAX(IF($H$3:$H$4000=$H2224,$I$3:$I$4000))</f>
        <v>988</v>
      </c>
      <c r="K2224" s="2" t="str">
        <v>KEN</v>
      </c>
      <c r="L2224" t="str">
        <v>Samuel LOMOI</v>
      </c>
      <c r="M2224" s="94" t="str">
        <v>marathon</v>
      </c>
      <c r="N2224" s="94">
        <v>0</v>
      </c>
      <c r="O2224" s="94" t="str">
        <f t="shared" si="218"/>
        <v>Samuel LOMOImarathon</v>
      </c>
      <c r="P2224" s="2">
        <f t="shared" si="219"/>
        <v>1162</v>
      </c>
      <c r="Q2224" s="79">
        <f t="shared" si="220"/>
        <v>89</v>
      </c>
      <c r="R2224" s="79" t="str">
        <f t="shared" si="221"/>
        <v/>
      </c>
    </row>
    <row r="2225" spans="1:18" x14ac:dyDescent="0.2">
      <c r="A2225" t="s">
        <v>1115</v>
      </c>
      <c r="B2225" t="s">
        <v>3187</v>
      </c>
      <c r="C2225" t="s">
        <v>41</v>
      </c>
      <c r="D2225" s="5">
        <v>34712</v>
      </c>
      <c r="E2225">
        <v>927</v>
      </c>
      <c r="F2225" s="5">
        <v>44371</v>
      </c>
      <c r="G2225" s="2">
        <v>99</v>
      </c>
      <c r="H2225" s="2" t="str">
        <f t="shared" si="222"/>
        <v>Oralndo THOMASjavelin-throw</v>
      </c>
      <c r="I2225" s="2">
        <f t="shared" si="223"/>
        <v>927</v>
      </c>
      <c r="J2225" s="136" cm="1">
        <f t="array" ref="J2225">MAX(IF($H$3:$H$4000=$H2225,$I$3:$I$4000))</f>
        <v>1012</v>
      </c>
      <c r="K2225" s="2" t="str">
        <v>KEN</v>
      </c>
      <c r="L2225" t="str">
        <v>Evans Keitany KIPTUM</v>
      </c>
      <c r="M2225" s="94" t="str">
        <v>10000m</v>
      </c>
      <c r="N2225" s="94">
        <v>36491</v>
      </c>
      <c r="O2225" s="94" t="str">
        <f t="shared" si="218"/>
        <v>Evans Keitany KIPTUM10000m</v>
      </c>
      <c r="P2225" s="2">
        <f t="shared" si="219"/>
        <v>1181</v>
      </c>
      <c r="Q2225" s="79">
        <f t="shared" si="220"/>
        <v>23</v>
      </c>
      <c r="R2225" s="79" t="str">
        <f t="shared" si="221"/>
        <v/>
      </c>
    </row>
    <row r="2226" spans="1:18" x14ac:dyDescent="0.2">
      <c r="A2226" t="s">
        <v>1115</v>
      </c>
      <c r="B2226" t="s">
        <v>3013</v>
      </c>
      <c r="C2226" s="5" t="s">
        <v>35</v>
      </c>
      <c r="D2226" s="5">
        <v>36049</v>
      </c>
      <c r="E2226">
        <v>1090</v>
      </c>
      <c r="F2226" s="5">
        <v>44366</v>
      </c>
      <c r="G2226" s="2">
        <v>27</v>
      </c>
      <c r="H2226" s="2" t="str">
        <f t="shared" si="222"/>
        <v>Lushane WILSONhigh-jump</v>
      </c>
      <c r="I2226" s="2">
        <f t="shared" si="223"/>
        <v>1090</v>
      </c>
      <c r="J2226" s="136" cm="1">
        <f t="array" ref="J2226">MAX(IF($H$3:$H$4000=$H2226,$I$3:$I$4000))</f>
        <v>1099</v>
      </c>
      <c r="K2226" s="2" t="str">
        <v>KEN</v>
      </c>
      <c r="L2226" t="str">
        <v>James KIMEU</v>
      </c>
      <c r="M2226" s="94" t="str">
        <v>10000m</v>
      </c>
      <c r="N2226" s="94">
        <v>36874</v>
      </c>
      <c r="O2226" s="94" t="str">
        <f t="shared" si="218"/>
        <v>James KIMEU10000m</v>
      </c>
      <c r="P2226" s="2">
        <f t="shared" si="219"/>
        <v>1181</v>
      </c>
      <c r="Q2226" s="79">
        <f t="shared" si="220"/>
        <v>23</v>
      </c>
      <c r="R2226" s="79" t="str">
        <f t="shared" si="221"/>
        <v/>
      </c>
    </row>
    <row r="2227" spans="1:18" x14ac:dyDescent="0.2">
      <c r="A2227" t="s">
        <v>1115</v>
      </c>
      <c r="B2227" t="s">
        <v>3135</v>
      </c>
      <c r="C2227" s="6" t="s">
        <v>39</v>
      </c>
      <c r="D2227" s="5">
        <v>1999</v>
      </c>
      <c r="E2227">
        <v>912</v>
      </c>
      <c r="F2227" s="5">
        <v>44366</v>
      </c>
      <c r="G2227" s="2">
        <v>88</v>
      </c>
      <c r="H2227" s="2" t="str">
        <f t="shared" si="222"/>
        <v>Rasheed DOWNERshot-put</v>
      </c>
      <c r="I2227" s="2">
        <f t="shared" si="223"/>
        <v>912</v>
      </c>
      <c r="J2227" s="136" cm="1">
        <f t="array" ref="J2227">MAX(IF($H$3:$H$4000=$H2227,$I$3:$I$4000))</f>
        <v>932</v>
      </c>
      <c r="K2227" s="2" t="str">
        <v>KEN</v>
      </c>
      <c r="L2227" t="str">
        <v>Samwel MASAI</v>
      </c>
      <c r="M2227" s="94" t="str">
        <v>10000m</v>
      </c>
      <c r="N2227" s="94">
        <v>36970</v>
      </c>
      <c r="O2227" s="94" t="str">
        <f t="shared" si="218"/>
        <v>Samwel MASAI10000m</v>
      </c>
      <c r="P2227" s="2">
        <f t="shared" si="219"/>
        <v>1180</v>
      </c>
      <c r="Q2227" s="79">
        <f t="shared" si="220"/>
        <v>25</v>
      </c>
      <c r="R2227" s="79" t="str">
        <f t="shared" si="221"/>
        <v/>
      </c>
    </row>
    <row r="2228" spans="1:18" x14ac:dyDescent="0.2">
      <c r="A2228" t="s">
        <v>1115</v>
      </c>
      <c r="B2228" t="s">
        <v>3862</v>
      </c>
      <c r="C2228" t="s">
        <v>33</v>
      </c>
      <c r="E2228">
        <v>1063</v>
      </c>
      <c r="F2228" s="5">
        <v>44359</v>
      </c>
      <c r="G2228" s="2">
        <v>63</v>
      </c>
      <c r="H2228" s="2" t="str">
        <f t="shared" si="222"/>
        <v>Kemario ELDEMIRE400mh</v>
      </c>
      <c r="I2228" s="2">
        <f t="shared" si="223"/>
        <v>1063</v>
      </c>
      <c r="J2228" s="136" cm="1">
        <f t="array" ref="J2228">MAX(IF($H$3:$H$4000=$H2228,$I$3:$I$4000))</f>
        <v>1063</v>
      </c>
      <c r="K2228" s="2" t="str">
        <v>KEN</v>
      </c>
      <c r="L2228" t="str">
        <v>Kiprono SITONIK</v>
      </c>
      <c r="M2228" s="94" t="str">
        <v>10000m</v>
      </c>
      <c r="N2228" s="94">
        <v>37196</v>
      </c>
      <c r="O2228" s="94" t="str">
        <f t="shared" si="218"/>
        <v>Kiprono SITONIK10000m</v>
      </c>
      <c r="P2228" s="2">
        <f t="shared" si="219"/>
        <v>1173</v>
      </c>
      <c r="Q2228" s="79">
        <f t="shared" si="220"/>
        <v>30</v>
      </c>
      <c r="R2228" s="79" t="str">
        <f t="shared" si="221"/>
        <v/>
      </c>
    </row>
    <row r="2229" spans="1:18" x14ac:dyDescent="0.2">
      <c r="A2229" t="s">
        <v>1115</v>
      </c>
      <c r="B2229" t="s">
        <v>3361</v>
      </c>
      <c r="C2229" s="5" t="s">
        <v>25</v>
      </c>
      <c r="D2229" s="5">
        <v>35000</v>
      </c>
      <c r="E2229">
        <v>1111</v>
      </c>
      <c r="F2229" s="5">
        <v>44358</v>
      </c>
      <c r="G2229" s="2">
        <v>61</v>
      </c>
      <c r="H2229" s="2" t="str">
        <f t="shared" si="222"/>
        <v>Nathon ALLEN200m</v>
      </c>
      <c r="I2229" s="2">
        <f t="shared" si="223"/>
        <v>1111</v>
      </c>
      <c r="J2229" s="136" cm="1">
        <f t="array" ref="J2229">MAX(IF($H$3:$H$4000=$H2229,$I$3:$I$4000))</f>
        <v>1111</v>
      </c>
      <c r="K2229" s="2" t="str">
        <v>KEN</v>
      </c>
      <c r="L2229" t="str">
        <v>Cleophas Kandie MEYAN</v>
      </c>
      <c r="M2229" s="94" t="str">
        <v>10000m</v>
      </c>
      <c r="N2229" s="94">
        <v>36752</v>
      </c>
      <c r="O2229" s="94" t="str">
        <f t="shared" si="218"/>
        <v>Cleophas Kandie MEYAN10000m</v>
      </c>
      <c r="P2229" s="2">
        <f t="shared" si="219"/>
        <v>1169</v>
      </c>
      <c r="Q2229" s="79">
        <f t="shared" si="220"/>
        <v>32</v>
      </c>
      <c r="R2229" s="79" t="str">
        <f t="shared" si="221"/>
        <v/>
      </c>
    </row>
    <row r="2230" spans="1:18" x14ac:dyDescent="0.2">
      <c r="A2230" t="s">
        <v>1115</v>
      </c>
      <c r="B2230" t="s">
        <v>3760</v>
      </c>
      <c r="C2230" s="5" t="s">
        <v>31</v>
      </c>
      <c r="D2230" s="5">
        <v>35540</v>
      </c>
      <c r="E2230">
        <v>1128</v>
      </c>
      <c r="F2230" s="5">
        <v>44358</v>
      </c>
      <c r="G2230" s="2">
        <v>30</v>
      </c>
      <c r="H2230" s="2" t="str">
        <f t="shared" si="222"/>
        <v>Odario PHILLIPS110mh</v>
      </c>
      <c r="I2230" s="2">
        <f t="shared" si="223"/>
        <v>1128</v>
      </c>
      <c r="J2230" s="136" cm="1">
        <f t="array" ref="J2230">MAX(IF($H$3:$H$4000=$H2230,$I$3:$I$4000))</f>
        <v>1128</v>
      </c>
      <c r="K2230" s="2" t="str">
        <v>KEN</v>
      </c>
      <c r="L2230" t="str">
        <v>Titus WANBUA</v>
      </c>
      <c r="M2230" s="94" t="str">
        <v>10000m</v>
      </c>
      <c r="N2230" s="94">
        <v>35656</v>
      </c>
      <c r="O2230" s="94" t="str">
        <f t="shared" si="218"/>
        <v>Titus WANBUA10000m</v>
      </c>
      <c r="P2230" s="2">
        <f t="shared" si="219"/>
        <v>1168</v>
      </c>
      <c r="Q2230" s="79">
        <f t="shared" si="220"/>
        <v>33</v>
      </c>
      <c r="R2230" s="79" t="str">
        <f t="shared" si="221"/>
        <v/>
      </c>
    </row>
    <row r="2231" spans="1:18" x14ac:dyDescent="0.2">
      <c r="A2231" t="s">
        <v>1115</v>
      </c>
      <c r="B2231" t="s">
        <v>3960</v>
      </c>
      <c r="C2231" s="5" t="s">
        <v>38</v>
      </c>
      <c r="D2231" s="5">
        <v>35407</v>
      </c>
      <c r="E2231">
        <v>1120</v>
      </c>
      <c r="F2231" s="5">
        <v>44358</v>
      </c>
      <c r="G2231" s="2">
        <v>9</v>
      </c>
      <c r="H2231" s="2" t="str">
        <f t="shared" si="222"/>
        <v>Clayton BROWNtriple-jump</v>
      </c>
      <c r="I2231" s="2">
        <f t="shared" si="223"/>
        <v>1120</v>
      </c>
      <c r="J2231" s="136" cm="1">
        <f t="array" ref="J2231">MAX(IF($H$3:$H$4000=$H2231,$I$3:$I$4000))</f>
        <v>1120</v>
      </c>
      <c r="K2231" s="2" t="str">
        <v>KEN</v>
      </c>
      <c r="L2231" t="str">
        <v>Amos KURGAT</v>
      </c>
      <c r="M2231" s="94" t="str">
        <v>10000m</v>
      </c>
      <c r="N2231" s="94">
        <v>33670</v>
      </c>
      <c r="O2231" s="94" t="str">
        <f t="shared" si="218"/>
        <v>Amos KURGAT10000m</v>
      </c>
      <c r="P2231" s="2">
        <f t="shared" si="219"/>
        <v>1166</v>
      </c>
      <c r="Q2231" s="79">
        <f t="shared" si="220"/>
        <v>35</v>
      </c>
      <c r="R2231" s="79" t="str">
        <f t="shared" si="221"/>
        <v/>
      </c>
    </row>
    <row r="2232" spans="1:18" x14ac:dyDescent="0.2">
      <c r="A2232" t="s">
        <v>1115</v>
      </c>
      <c r="B2232" t="s">
        <v>3893</v>
      </c>
      <c r="C2232" s="5" t="s">
        <v>38</v>
      </c>
      <c r="D2232" s="6">
        <v>35899</v>
      </c>
      <c r="E2232">
        <v>1101</v>
      </c>
      <c r="F2232" s="5">
        <v>44358</v>
      </c>
      <c r="G2232" s="2">
        <v>17</v>
      </c>
      <c r="H2232" s="2" t="str">
        <f t="shared" si="222"/>
        <v>Carey MCLEODtriple-jump</v>
      </c>
      <c r="I2232" s="2">
        <f t="shared" si="223"/>
        <v>1101</v>
      </c>
      <c r="J2232" s="136" cm="1">
        <f t="array" ref="J2232">MAX(IF($H$3:$H$4000=$H2232,$I$3:$I$4000))</f>
        <v>1101</v>
      </c>
      <c r="K2232" s="2" t="str">
        <v>KEN</v>
      </c>
      <c r="L2232" t="str">
        <v>Philemon Kiplagat RUTO</v>
      </c>
      <c r="M2232" s="94" t="str">
        <v>10000m</v>
      </c>
      <c r="N2232" s="94">
        <v>37154</v>
      </c>
      <c r="O2232" s="94" t="str">
        <f t="shared" si="218"/>
        <v>Philemon Kiplagat RUTO10000m</v>
      </c>
      <c r="P2232" s="2">
        <f t="shared" si="219"/>
        <v>1152</v>
      </c>
      <c r="Q2232" s="79">
        <f t="shared" si="220"/>
        <v>43</v>
      </c>
      <c r="R2232" s="79" t="str">
        <f t="shared" si="221"/>
        <v/>
      </c>
    </row>
    <row r="2233" spans="1:18" x14ac:dyDescent="0.2">
      <c r="A2233" t="s">
        <v>1115</v>
      </c>
      <c r="B2233" t="s">
        <v>4075</v>
      </c>
      <c r="C2233" s="5" t="s">
        <v>40</v>
      </c>
      <c r="D2233" s="5">
        <v>36217</v>
      </c>
      <c r="E2233">
        <v>1096</v>
      </c>
      <c r="F2233" s="5">
        <v>44358</v>
      </c>
      <c r="G2233" s="2">
        <v>15</v>
      </c>
      <c r="H2233" s="2" t="str">
        <f t="shared" si="222"/>
        <v>Roje STONAdiscus-throw</v>
      </c>
      <c r="I2233" s="2">
        <f t="shared" si="223"/>
        <v>1096</v>
      </c>
      <c r="J2233" s="136" cm="1">
        <f t="array" ref="J2233">MAX(IF($H$3:$H$4000=$H2233,$I$3:$I$4000))</f>
        <v>1096</v>
      </c>
      <c r="K2233" s="2" t="str">
        <v>KEN</v>
      </c>
      <c r="L2233" t="str">
        <v>Josphat LEDAMA</v>
      </c>
      <c r="M2233" s="94" t="str">
        <v>10000m</v>
      </c>
      <c r="N2233" s="94">
        <v>35971</v>
      </c>
      <c r="O2233" s="94" t="str">
        <f t="shared" si="218"/>
        <v>Josphat LEDAMA10000m</v>
      </c>
      <c r="P2233" s="2">
        <f t="shared" si="219"/>
        <v>1152</v>
      </c>
      <c r="Q2233" s="79">
        <f t="shared" si="220"/>
        <v>43</v>
      </c>
      <c r="R2233" s="79" t="str">
        <f t="shared" si="221"/>
        <v/>
      </c>
    </row>
    <row r="2234" spans="1:18" x14ac:dyDescent="0.2">
      <c r="A2234" t="s">
        <v>1115</v>
      </c>
      <c r="B2234" t="s">
        <v>3734</v>
      </c>
      <c r="C2234" s="5" t="s">
        <v>31</v>
      </c>
      <c r="D2234" s="5">
        <v>34449</v>
      </c>
      <c r="E2234">
        <v>1253</v>
      </c>
      <c r="F2234" s="5">
        <v>44357</v>
      </c>
      <c r="G2234" s="2">
        <v>1</v>
      </c>
      <c r="H2234" s="2" t="str">
        <f t="shared" si="222"/>
        <v>Omar MCLEOD110mh</v>
      </c>
      <c r="I2234" s="2">
        <f t="shared" si="223"/>
        <v>1253</v>
      </c>
      <c r="J2234" s="136" cm="1">
        <f t="array" ref="J2234">MAX(IF($H$3:$H$4000=$H2234,$I$3:$I$4000))</f>
        <v>1253</v>
      </c>
      <c r="K2234" s="2" t="str">
        <v>KEN</v>
      </c>
      <c r="L2234" t="str">
        <v>Mogeni Benuel MAGOMA</v>
      </c>
      <c r="M2234" s="94" t="str">
        <v>10000m</v>
      </c>
      <c r="N2234" s="94">
        <v>36961</v>
      </c>
      <c r="O2234" s="94" t="str">
        <f t="shared" si="218"/>
        <v>Mogeni Benuel MAGOMA10000m</v>
      </c>
      <c r="P2234" s="2">
        <f t="shared" si="219"/>
        <v>1149</v>
      </c>
      <c r="Q2234" s="79">
        <f t="shared" si="220"/>
        <v>48</v>
      </c>
      <c r="R2234" s="79" t="str">
        <f t="shared" si="221"/>
        <v/>
      </c>
    </row>
    <row r="2235" spans="1:18" x14ac:dyDescent="0.2">
      <c r="A2235" t="s">
        <v>1115</v>
      </c>
      <c r="B2235" t="s">
        <v>3369</v>
      </c>
      <c r="C2235" s="5" t="s">
        <v>25</v>
      </c>
      <c r="D2235" s="5">
        <v>35111</v>
      </c>
      <c r="E2235">
        <v>1099</v>
      </c>
      <c r="F2235" s="5">
        <v>44353</v>
      </c>
      <c r="G2235" s="2">
        <v>80</v>
      </c>
      <c r="H2235" s="2" t="str">
        <f t="shared" si="222"/>
        <v>Jahnoy THOMPSON200m</v>
      </c>
      <c r="I2235" s="2">
        <f t="shared" si="223"/>
        <v>1099</v>
      </c>
      <c r="J2235" s="136" cm="1">
        <f t="array" ref="J2235">MAX(IF($H$3:$H$4000=$H2235,$I$3:$I$4000))</f>
        <v>1099</v>
      </c>
      <c r="K2235" s="2" t="str">
        <v>KEN</v>
      </c>
      <c r="L2235" t="str">
        <v>Muthoni MUIRU</v>
      </c>
      <c r="M2235" s="94" t="str">
        <v>10000m</v>
      </c>
      <c r="N2235" s="94">
        <v>35881</v>
      </c>
      <c r="O2235" s="94" t="str">
        <f t="shared" si="218"/>
        <v>Muthoni MUIRU10000m</v>
      </c>
      <c r="P2235" s="2">
        <f t="shared" si="219"/>
        <v>1145</v>
      </c>
      <c r="Q2235" s="79">
        <f t="shared" si="220"/>
        <v>54</v>
      </c>
      <c r="R2235" s="79" t="str">
        <f t="shared" si="221"/>
        <v/>
      </c>
    </row>
    <row r="2236" spans="1:18" x14ac:dyDescent="0.2">
      <c r="A2236" t="s">
        <v>1115</v>
      </c>
      <c r="B2236" t="s">
        <v>3901</v>
      </c>
      <c r="C2236" s="5" t="s">
        <v>37</v>
      </c>
      <c r="D2236" s="5">
        <v>36079</v>
      </c>
      <c r="E2236">
        <v>1146</v>
      </c>
      <c r="F2236" s="5">
        <v>44353</v>
      </c>
      <c r="G2236" s="2">
        <v>12</v>
      </c>
      <c r="H2236" s="2" t="str">
        <f t="shared" si="222"/>
        <v>Ryan BROWNlong-jump</v>
      </c>
      <c r="I2236" s="2">
        <f t="shared" si="223"/>
        <v>1146</v>
      </c>
      <c r="J2236" s="136" cm="1">
        <f t="array" ref="J2236">MAX(IF($H$3:$H$4000=$H2236,$I$3:$I$4000))</f>
        <v>1146</v>
      </c>
      <c r="K2236" s="2" t="str">
        <v>KEN</v>
      </c>
      <c r="L2236" t="str">
        <v>Dominic LANGAT</v>
      </c>
      <c r="M2236" s="94" t="str">
        <v>10000m</v>
      </c>
      <c r="N2236" s="94">
        <v>34834</v>
      </c>
      <c r="O2236" s="94" t="str">
        <f t="shared" si="218"/>
        <v>Dominic LANGAT10000m</v>
      </c>
      <c r="P2236" s="2">
        <f t="shared" si="219"/>
        <v>1136</v>
      </c>
      <c r="Q2236" s="79">
        <f t="shared" si="220"/>
        <v>63</v>
      </c>
      <c r="R2236" s="79" t="str">
        <f t="shared" si="221"/>
        <v/>
      </c>
    </row>
    <row r="2237" spans="1:18" x14ac:dyDescent="0.2">
      <c r="A2237" t="s">
        <v>1115</v>
      </c>
      <c r="B2237" t="s">
        <v>3908</v>
      </c>
      <c r="C2237" t="s">
        <v>37</v>
      </c>
      <c r="D2237" s="5">
        <v>33127</v>
      </c>
      <c r="E2237">
        <v>1131</v>
      </c>
      <c r="F2237" s="5">
        <v>44353</v>
      </c>
      <c r="G2237" s="2">
        <v>23</v>
      </c>
      <c r="H2237" s="2" t="str">
        <f t="shared" si="222"/>
        <v>Damar FORBESlong-jump</v>
      </c>
      <c r="I2237" s="2">
        <f t="shared" si="223"/>
        <v>1131</v>
      </c>
      <c r="J2237" s="136" cm="1">
        <f t="array" ref="J2237">MAX(IF($H$3:$H$4000=$H2237,$I$3:$I$4000))</f>
        <v>1131</v>
      </c>
      <c r="K2237" s="2" t="str">
        <v>KEN</v>
      </c>
      <c r="L2237" t="str">
        <v>Donald MITEI</v>
      </c>
      <c r="M2237" s="94" t="str">
        <v>10000m</v>
      </c>
      <c r="N2237" s="94">
        <v>35167</v>
      </c>
      <c r="O2237" s="94" t="str">
        <f t="shared" si="218"/>
        <v>Donald MITEI10000m</v>
      </c>
      <c r="P2237" s="2">
        <f t="shared" si="219"/>
        <v>1081</v>
      </c>
      <c r="Q2237" s="79">
        <f t="shared" si="220"/>
        <v>109</v>
      </c>
      <c r="R2237" s="79" t="str">
        <f t="shared" si="221"/>
        <v/>
      </c>
    </row>
    <row r="2238" spans="1:18" x14ac:dyDescent="0.2">
      <c r="A2238" t="s">
        <v>1115</v>
      </c>
      <c r="B2238" t="s">
        <v>3277</v>
      </c>
      <c r="C2238" s="5" t="s">
        <v>2</v>
      </c>
      <c r="D2238" s="5">
        <v>34857</v>
      </c>
      <c r="E2238">
        <v>1165</v>
      </c>
      <c r="F2238" s="5">
        <v>44352</v>
      </c>
      <c r="G2238" s="2">
        <v>26</v>
      </c>
      <c r="H2238" s="2" t="str">
        <f t="shared" si="222"/>
        <v>Andre EWERS100m</v>
      </c>
      <c r="I2238" s="2">
        <f t="shared" si="223"/>
        <v>1165</v>
      </c>
      <c r="J2238" s="136" cm="1">
        <f t="array" ref="J2238">MAX(IF($H$3:$H$4000=$H2238,$I$3:$I$4000))</f>
        <v>1165</v>
      </c>
      <c r="K2238" s="2" t="str">
        <v>KEN</v>
      </c>
      <c r="L2238" t="str">
        <v>Razini LEMETEKI</v>
      </c>
      <c r="M2238" s="94" t="str">
        <v>5000m</v>
      </c>
      <c r="N2238" s="94">
        <v>36150</v>
      </c>
      <c r="O2238" s="94" t="str">
        <f t="shared" si="218"/>
        <v>Razini LEMETEKI5000m</v>
      </c>
      <c r="P2238" s="2">
        <f t="shared" si="219"/>
        <v>1142</v>
      </c>
      <c r="Q2238" s="79">
        <f t="shared" si="220"/>
        <v>27</v>
      </c>
      <c r="R2238" s="79" t="str">
        <f t="shared" si="221"/>
        <v/>
      </c>
    </row>
    <row r="2239" spans="1:18" x14ac:dyDescent="0.2">
      <c r="A2239" t="s">
        <v>1115</v>
      </c>
      <c r="B2239" t="s">
        <v>2733</v>
      </c>
      <c r="C2239" s="5" t="s">
        <v>2</v>
      </c>
      <c r="D2239" s="5">
        <v>37978</v>
      </c>
      <c r="E2239">
        <v>1135</v>
      </c>
      <c r="F2239" s="5">
        <v>44352</v>
      </c>
      <c r="G2239" s="2">
        <v>62</v>
      </c>
      <c r="H2239" s="2" t="str">
        <f t="shared" si="222"/>
        <v>Bryan LEVELL100m</v>
      </c>
      <c r="I2239" s="2">
        <f t="shared" si="223"/>
        <v>1135</v>
      </c>
      <c r="J2239" s="136" cm="1">
        <f t="array" ref="J2239">MAX(IF($H$3:$H$4000=$H2239,$I$3:$I$4000))</f>
        <v>1135</v>
      </c>
      <c r="K2239" s="2" t="str">
        <v>KEN</v>
      </c>
      <c r="L2239" t="str">
        <v>Daniel NDIRITU</v>
      </c>
      <c r="M2239" s="94" t="str">
        <v>5000m</v>
      </c>
      <c r="N2239" s="94">
        <v>38144</v>
      </c>
      <c r="O2239" s="94" t="str">
        <f t="shared" si="218"/>
        <v>Daniel NDIRITU5000m</v>
      </c>
      <c r="P2239" s="2">
        <f t="shared" si="219"/>
        <v>1142</v>
      </c>
      <c r="Q2239" s="79">
        <f t="shared" si="220"/>
        <v>27</v>
      </c>
      <c r="R2239" s="79" t="str">
        <f t="shared" si="221"/>
        <v/>
      </c>
    </row>
    <row r="2240" spans="1:18" x14ac:dyDescent="0.2">
      <c r="A2240" t="s">
        <v>1115</v>
      </c>
      <c r="B2240" t="s">
        <v>3329</v>
      </c>
      <c r="C2240" s="5" t="s">
        <v>2</v>
      </c>
      <c r="D2240" s="5">
        <v>32163</v>
      </c>
      <c r="E2240">
        <v>1111</v>
      </c>
      <c r="F2240" s="5">
        <v>44352</v>
      </c>
      <c r="G2240" s="2">
        <v>90</v>
      </c>
      <c r="H2240" s="2" t="str">
        <f t="shared" si="222"/>
        <v>Ramone BARNSWELL100m</v>
      </c>
      <c r="I2240" s="2">
        <f t="shared" si="223"/>
        <v>1111</v>
      </c>
      <c r="J2240" s="136" cm="1">
        <f t="array" ref="J2240">MAX(IF($H$3:$H$4000=$H2240,$I$3:$I$4000))</f>
        <v>1111</v>
      </c>
      <c r="K2240" s="2" t="str">
        <v>KEN</v>
      </c>
      <c r="L2240" t="str">
        <v>Philip MULUWA</v>
      </c>
      <c r="M2240" s="94" t="str">
        <v>5000m</v>
      </c>
      <c r="N2240" s="94">
        <v>37318</v>
      </c>
      <c r="O2240" s="94" t="str">
        <f t="shared" si="218"/>
        <v>Philip MULUWA5000m</v>
      </c>
      <c r="P2240" s="2">
        <f t="shared" si="219"/>
        <v>1104</v>
      </c>
      <c r="Q2240" s="79">
        <f t="shared" si="220"/>
        <v>81</v>
      </c>
      <c r="R2240" s="79" t="str">
        <f t="shared" si="221"/>
        <v/>
      </c>
    </row>
    <row r="2241" spans="1:18" x14ac:dyDescent="0.2">
      <c r="A2241" t="s">
        <v>1115</v>
      </c>
      <c r="B2241" t="s">
        <v>2733</v>
      </c>
      <c r="C2241" s="5" t="s">
        <v>25</v>
      </c>
      <c r="D2241" s="5">
        <v>37978</v>
      </c>
      <c r="E2241">
        <v>1131</v>
      </c>
      <c r="F2241" s="5">
        <v>44352</v>
      </c>
      <c r="G2241" s="2">
        <v>49</v>
      </c>
      <c r="H2241" s="2" t="str">
        <f t="shared" si="222"/>
        <v>Bryan LEVELL200m</v>
      </c>
      <c r="I2241" s="2">
        <f t="shared" si="223"/>
        <v>1131</v>
      </c>
      <c r="J2241" s="136" cm="1">
        <f t="array" ref="J2241">MAX(IF($H$3:$H$4000=$H2241,$I$3:$I$4000))</f>
        <v>1145</v>
      </c>
      <c r="K2241" s="2" t="str">
        <v>KEN</v>
      </c>
      <c r="L2241" t="str">
        <v>Charles Kamau WANJIKU</v>
      </c>
      <c r="M2241" s="94" t="str">
        <v>10000m</v>
      </c>
      <c r="N2241" s="94">
        <v>36662</v>
      </c>
      <c r="O2241" s="94" t="str">
        <f t="shared" si="218"/>
        <v>Charles Kamau WANJIKU10000m</v>
      </c>
      <c r="P2241" s="2">
        <f t="shared" si="219"/>
        <v>1196</v>
      </c>
      <c r="Q2241" s="79">
        <f t="shared" si="220"/>
        <v>10</v>
      </c>
      <c r="R2241" s="79" t="str">
        <f t="shared" si="221"/>
        <v/>
      </c>
    </row>
    <row r="2242" spans="1:18" x14ac:dyDescent="0.2">
      <c r="A2242" t="s">
        <v>1115</v>
      </c>
      <c r="B2242" t="s">
        <v>3088</v>
      </c>
      <c r="C2242" s="5" t="s">
        <v>40</v>
      </c>
      <c r="D2242" s="5">
        <v>34393</v>
      </c>
      <c r="E2242">
        <v>1171</v>
      </c>
      <c r="F2242" s="5">
        <v>44352</v>
      </c>
      <c r="G2242" s="2">
        <v>4</v>
      </c>
      <c r="H2242" s="2" t="str">
        <f t="shared" si="222"/>
        <v>Fedrick DACRESdiscus-throw</v>
      </c>
      <c r="I2242" s="2">
        <f t="shared" si="223"/>
        <v>1171</v>
      </c>
      <c r="J2242" s="136" cm="1">
        <f t="array" ref="J2242">MAX(IF($H$3:$H$4000=$H2242,$I$3:$I$4000))</f>
        <v>1171</v>
      </c>
      <c r="K2242" s="2" t="str">
        <v>KEN</v>
      </c>
      <c r="L2242" t="str">
        <v>Richard YATOR</v>
      </c>
      <c r="M2242" s="94" t="str">
        <v>10000m</v>
      </c>
      <c r="N2242" s="94">
        <v>35950</v>
      </c>
      <c r="O2242" s="94" t="str">
        <f t="shared" si="218"/>
        <v>Richard YATOR10000m</v>
      </c>
      <c r="P2242" s="2">
        <f t="shared" si="219"/>
        <v>1194</v>
      </c>
      <c r="Q2242" s="79">
        <f t="shared" si="220"/>
        <v>12</v>
      </c>
      <c r="R2242" s="79" t="str">
        <f t="shared" si="221"/>
        <v/>
      </c>
    </row>
    <row r="2243" spans="1:18" x14ac:dyDescent="0.2">
      <c r="A2243" t="s">
        <v>1115</v>
      </c>
      <c r="B2243" t="s">
        <v>4083</v>
      </c>
      <c r="C2243" s="5" t="s">
        <v>40</v>
      </c>
      <c r="D2243" s="5">
        <v>37582</v>
      </c>
      <c r="E2243">
        <v>1042</v>
      </c>
      <c r="F2243" s="5">
        <v>44352</v>
      </c>
      <c r="G2243" s="2">
        <v>26</v>
      </c>
      <c r="H2243" s="2" t="str">
        <f t="shared" si="222"/>
        <v>Ralford MULLINGSdiscus-throw</v>
      </c>
      <c r="I2243" s="2">
        <f t="shared" si="223"/>
        <v>1042</v>
      </c>
      <c r="J2243" s="136" cm="1">
        <f t="array" ref="J2243">MAX(IF($H$3:$H$4000=$H2243,$I$3:$I$4000))</f>
        <v>1125</v>
      </c>
      <c r="K2243" s="2" t="str">
        <v>KEN</v>
      </c>
      <c r="L2243" t="str">
        <v>Jonathan Muia NDIKU</v>
      </c>
      <c r="M2243" s="94" t="str">
        <v>10000m</v>
      </c>
      <c r="N2243" s="94">
        <v>33499</v>
      </c>
      <c r="O2243" s="94" t="str">
        <f t="shared" si="218"/>
        <v>Jonathan Muia NDIKU10000m</v>
      </c>
      <c r="P2243" s="2">
        <f t="shared" si="219"/>
        <v>1193</v>
      </c>
      <c r="Q2243" s="79">
        <f t="shared" si="220"/>
        <v>13</v>
      </c>
      <c r="R2243" s="79" t="str">
        <f t="shared" si="221"/>
        <v/>
      </c>
    </row>
    <row r="2244" spans="1:18" x14ac:dyDescent="0.2">
      <c r="A2244" t="s">
        <v>1115</v>
      </c>
      <c r="B2244" t="s">
        <v>4111</v>
      </c>
      <c r="C2244" s="6" t="s">
        <v>40</v>
      </c>
      <c r="D2244" s="6">
        <v>37576</v>
      </c>
      <c r="E2244">
        <v>951</v>
      </c>
      <c r="F2244" s="5">
        <v>44352</v>
      </c>
      <c r="G2244" s="2">
        <v>63</v>
      </c>
      <c r="H2244" s="2" t="str">
        <f t="shared" si="222"/>
        <v>Trevor GUNZELLdiscus-throw</v>
      </c>
      <c r="I2244" s="2">
        <f t="shared" si="223"/>
        <v>951</v>
      </c>
      <c r="J2244" s="136" cm="1">
        <f t="array" ref="J2244">MAX(IF($H$3:$H$4000=$H2244,$I$3:$I$4000))</f>
        <v>951</v>
      </c>
      <c r="K2244" s="2" t="str">
        <v>KEN</v>
      </c>
      <c r="L2244" t="str">
        <v>Charles Katul LOKIR</v>
      </c>
      <c r="M2244" s="94" t="str">
        <v>10000m</v>
      </c>
      <c r="N2244" s="94">
        <v>36687</v>
      </c>
      <c r="O2244" s="94" t="str">
        <f t="shared" ref="O2244:O2307" si="224">L2244&amp;M2244</f>
        <v>Charles Katul LOKIR10000m</v>
      </c>
      <c r="P2244" s="2">
        <f t="shared" ref="P2244:P2307" si="225">VLOOKUP(L2244&amp;M2244,$H$3:$J$3881,3,FALSE)</f>
        <v>1178</v>
      </c>
      <c r="Q2244" s="79">
        <f t="shared" ref="Q2244:Q2307" si="226">COUNTIFS($M$3:$M$3165,M2244,$P$3:$P$3165,"&gt;"&amp;P2244)+1</f>
        <v>27</v>
      </c>
      <c r="R2244" s="79" t="str">
        <f t="shared" ref="R2244:R2307" si="227">IFERROR(IF(K2244="AUS",COUNTIFS($K$3:$K$3165,"AUS",$M$3:$M$3165,M2244,$P$3:$P$3165,"&gt;"&amp;P2244)+1,""),"")</f>
        <v/>
      </c>
    </row>
    <row r="2245" spans="1:18" x14ac:dyDescent="0.2">
      <c r="A2245" t="s">
        <v>1115</v>
      </c>
      <c r="B2245" t="s">
        <v>4124</v>
      </c>
      <c r="C2245" s="6" t="s">
        <v>40</v>
      </c>
      <c r="D2245" s="5">
        <v>37801</v>
      </c>
      <c r="E2245">
        <v>917</v>
      </c>
      <c r="F2245" s="5">
        <v>44352</v>
      </c>
      <c r="G2245" s="2">
        <v>80</v>
      </c>
      <c r="H2245" s="2" t="str">
        <f t="shared" si="222"/>
        <v>Christopher YOUNGdiscus-throw</v>
      </c>
      <c r="I2245" s="2">
        <f t="shared" si="223"/>
        <v>917</v>
      </c>
      <c r="J2245" s="136" cm="1">
        <f t="array" ref="J2245">MAX(IF($H$3:$H$4000=$H2245,$I$3:$I$4000))</f>
        <v>917</v>
      </c>
      <c r="K2245" s="2" t="str">
        <v>KEN</v>
      </c>
      <c r="L2245" t="str">
        <v>Charles NDUNGU</v>
      </c>
      <c r="M2245" s="94" t="str">
        <v>10000m</v>
      </c>
      <c r="N2245" s="94">
        <v>35115</v>
      </c>
      <c r="O2245" s="94" t="str">
        <f t="shared" si="224"/>
        <v>Charles NDUNGU10000m</v>
      </c>
      <c r="P2245" s="2">
        <f t="shared" si="225"/>
        <v>1150</v>
      </c>
      <c r="Q2245" s="79">
        <f t="shared" si="226"/>
        <v>47</v>
      </c>
      <c r="R2245" s="79" t="str">
        <f t="shared" si="227"/>
        <v/>
      </c>
    </row>
    <row r="2246" spans="1:18" x14ac:dyDescent="0.2">
      <c r="A2246" t="s">
        <v>1115</v>
      </c>
      <c r="B2246" t="s">
        <v>3132</v>
      </c>
      <c r="C2246" t="s">
        <v>39</v>
      </c>
      <c r="D2246" s="5">
        <v>36083</v>
      </c>
      <c r="E2246">
        <v>908</v>
      </c>
      <c r="F2246" s="5">
        <v>44352</v>
      </c>
      <c r="G2246" s="2">
        <v>94</v>
      </c>
      <c r="H2246" s="2" t="str">
        <f t="shared" si="222"/>
        <v>Moses PARKINSONshot-put</v>
      </c>
      <c r="I2246" s="2">
        <f t="shared" si="223"/>
        <v>908</v>
      </c>
      <c r="J2246" s="136" cm="1">
        <f t="array" ref="J2246">MAX(IF($H$3:$H$4000=$H2246,$I$3:$I$4000))</f>
        <v>955</v>
      </c>
      <c r="K2246" s="2" t="str">
        <v>KEN</v>
      </c>
      <c r="L2246" t="str">
        <v>Evans YEGO</v>
      </c>
      <c r="M2246" s="94" t="str">
        <v>10000m</v>
      </c>
      <c r="N2246" s="94">
        <v>34947</v>
      </c>
      <c r="O2246" s="94" t="str">
        <f t="shared" si="224"/>
        <v>Evans YEGO10000m</v>
      </c>
      <c r="P2246" s="2">
        <f t="shared" si="225"/>
        <v>1148</v>
      </c>
      <c r="Q2246" s="79">
        <f t="shared" si="226"/>
        <v>51</v>
      </c>
      <c r="R2246" s="79" t="str">
        <f t="shared" si="227"/>
        <v/>
      </c>
    </row>
    <row r="2247" spans="1:18" x14ac:dyDescent="0.2">
      <c r="A2247" t="s">
        <v>1115</v>
      </c>
      <c r="B2247" t="s">
        <v>3406</v>
      </c>
      <c r="C2247" s="5" t="s">
        <v>26</v>
      </c>
      <c r="D2247" s="5">
        <v>34682</v>
      </c>
      <c r="E2247">
        <v>1122</v>
      </c>
      <c r="F2247" s="5">
        <v>44347</v>
      </c>
      <c r="G2247" s="2">
        <v>48</v>
      </c>
      <c r="H2247" s="2" t="str">
        <f t="shared" si="222"/>
        <v>Javon FRANCIS400m</v>
      </c>
      <c r="I2247" s="2">
        <f t="shared" si="223"/>
        <v>1122</v>
      </c>
      <c r="J2247" s="136" cm="1">
        <f t="array" ref="J2247">MAX(IF($H$3:$H$4000=$H2247,$I$3:$I$4000))</f>
        <v>1122</v>
      </c>
      <c r="K2247" s="2" t="str">
        <v>KEN</v>
      </c>
      <c r="L2247" t="str">
        <v>John MURITU</v>
      </c>
      <c r="M2247" s="94" t="str">
        <v>10000m</v>
      </c>
      <c r="N2247" s="94">
        <v>35246</v>
      </c>
      <c r="O2247" s="94" t="str">
        <f t="shared" si="224"/>
        <v>John MURITU10000m</v>
      </c>
      <c r="P2247" s="2">
        <f t="shared" si="225"/>
        <v>1147</v>
      </c>
      <c r="Q2247" s="79">
        <f t="shared" si="226"/>
        <v>52</v>
      </c>
      <c r="R2247" s="79" t="str">
        <f t="shared" si="227"/>
        <v/>
      </c>
    </row>
    <row r="2248" spans="1:18" x14ac:dyDescent="0.2">
      <c r="A2248" t="s">
        <v>1115</v>
      </c>
      <c r="B2248" t="s">
        <v>3293</v>
      </c>
      <c r="C2248" s="5" t="s">
        <v>25</v>
      </c>
      <c r="D2248" s="5">
        <v>32970</v>
      </c>
      <c r="E2248">
        <v>1111</v>
      </c>
      <c r="F2248" s="5">
        <v>44346</v>
      </c>
      <c r="G2248" s="2">
        <v>61</v>
      </c>
      <c r="H2248" s="2" t="str">
        <f t="shared" si="222"/>
        <v>Nickel ASHMEADE200m</v>
      </c>
      <c r="I2248" s="2">
        <f t="shared" si="223"/>
        <v>1111</v>
      </c>
      <c r="J2248" s="136" cm="1">
        <f t="array" ref="J2248">MAX(IF($H$3:$H$4000=$H2248,$I$3:$I$4000))</f>
        <v>1111</v>
      </c>
      <c r="K2248" s="2" t="str">
        <v>KEN</v>
      </c>
      <c r="L2248" t="str">
        <v>Paul ONYIEGO</v>
      </c>
      <c r="M2248" s="94" t="str">
        <v>10000m</v>
      </c>
      <c r="N2248" s="94">
        <v>36332</v>
      </c>
      <c r="O2248" s="94" t="str">
        <f t="shared" si="224"/>
        <v>Paul ONYIEGO10000m</v>
      </c>
      <c r="P2248" s="2">
        <f t="shared" si="225"/>
        <v>1145</v>
      </c>
      <c r="Q2248" s="79">
        <f t="shared" si="226"/>
        <v>54</v>
      </c>
      <c r="R2248" s="79" t="str">
        <f t="shared" si="227"/>
        <v/>
      </c>
    </row>
    <row r="2249" spans="1:18" x14ac:dyDescent="0.2">
      <c r="A2249" t="s">
        <v>1115</v>
      </c>
      <c r="B2249" t="s">
        <v>3320</v>
      </c>
      <c r="C2249" s="5" t="s">
        <v>25</v>
      </c>
      <c r="D2249" s="5">
        <v>35956</v>
      </c>
      <c r="E2249">
        <v>1093</v>
      </c>
      <c r="F2249" s="5">
        <v>44346</v>
      </c>
      <c r="G2249" s="2">
        <v>93</v>
      </c>
      <c r="H2249" s="2" t="str">
        <f t="shared" si="222"/>
        <v>Jelani WALKER200m</v>
      </c>
      <c r="I2249" s="2">
        <f t="shared" si="223"/>
        <v>1093</v>
      </c>
      <c r="J2249" s="136" cm="1">
        <f t="array" ref="J2249">MAX(IF($H$3:$H$4000=$H2249,$I$3:$I$4000))</f>
        <v>1093</v>
      </c>
      <c r="K2249" s="2" t="str">
        <v>KEN</v>
      </c>
      <c r="L2249" t="str">
        <v>Simon KARIUKI</v>
      </c>
      <c r="M2249" s="94" t="str">
        <v>10000m</v>
      </c>
      <c r="N2249" s="94">
        <v>35156</v>
      </c>
      <c r="O2249" s="94" t="str">
        <f t="shared" si="224"/>
        <v>Simon KARIUKI10000m</v>
      </c>
      <c r="P2249" s="2">
        <f t="shared" si="225"/>
        <v>1119</v>
      </c>
      <c r="Q2249" s="79">
        <f t="shared" si="226"/>
        <v>74</v>
      </c>
      <c r="R2249" s="79" t="str">
        <f t="shared" si="227"/>
        <v/>
      </c>
    </row>
    <row r="2250" spans="1:18" x14ac:dyDescent="0.2">
      <c r="A2250" t="s">
        <v>1115</v>
      </c>
      <c r="B2250" t="s">
        <v>3811</v>
      </c>
      <c r="C2250" s="5" t="s">
        <v>31</v>
      </c>
      <c r="D2250" s="5"/>
      <c r="E2250">
        <v>1001</v>
      </c>
      <c r="F2250" s="5">
        <v>44346</v>
      </c>
      <c r="G2250" s="2">
        <v>94</v>
      </c>
      <c r="H2250" s="2" t="str">
        <f t="shared" si="222"/>
        <v>Ramoye SIMON110mh</v>
      </c>
      <c r="I2250" s="2">
        <f t="shared" si="223"/>
        <v>1001</v>
      </c>
      <c r="J2250" s="136" cm="1">
        <f t="array" ref="J2250">MAX(IF($H$3:$H$4000=$H2250,$I$3:$I$4000))</f>
        <v>1001</v>
      </c>
      <c r="K2250" s="2" t="str">
        <v>KEN</v>
      </c>
      <c r="L2250" t="str">
        <v>Bonface MUTETI</v>
      </c>
      <c r="M2250" s="94" t="str">
        <v>10000m</v>
      </c>
      <c r="N2250" s="94">
        <v>38371</v>
      </c>
      <c r="O2250" s="94" t="str">
        <f t="shared" si="224"/>
        <v>Bonface MUTETI10000m</v>
      </c>
      <c r="P2250" s="2">
        <f t="shared" si="225"/>
        <v>1114</v>
      </c>
      <c r="Q2250" s="79">
        <f t="shared" si="226"/>
        <v>76</v>
      </c>
      <c r="R2250" s="79" t="str">
        <f t="shared" si="227"/>
        <v/>
      </c>
    </row>
    <row r="2251" spans="1:18" x14ac:dyDescent="0.2">
      <c r="A2251" t="s">
        <v>1115</v>
      </c>
      <c r="B2251" t="s">
        <v>3298</v>
      </c>
      <c r="C2251" s="5" t="s">
        <v>2</v>
      </c>
      <c r="D2251" s="5">
        <v>35279</v>
      </c>
      <c r="E2251">
        <v>1145</v>
      </c>
      <c r="F2251" s="5">
        <v>44345</v>
      </c>
      <c r="G2251" s="2">
        <v>51</v>
      </c>
      <c r="H2251" s="2" t="str">
        <f t="shared" si="222"/>
        <v>Tajay GAYLE100m</v>
      </c>
      <c r="I2251" s="2">
        <f t="shared" si="223"/>
        <v>1145</v>
      </c>
      <c r="J2251" s="136" cm="1">
        <f t="array" ref="J2251">MAX(IF($H$3:$H$4000=$H2251,$I$3:$I$4000))</f>
        <v>1145</v>
      </c>
      <c r="K2251" s="2" t="str">
        <v>KEN</v>
      </c>
      <c r="L2251" t="str">
        <v>Samuel Kiplimo KOSGEI</v>
      </c>
      <c r="M2251" s="94" t="str">
        <v>marathon</v>
      </c>
      <c r="N2251" s="94">
        <v>31432</v>
      </c>
      <c r="O2251" s="94" t="str">
        <f t="shared" si="224"/>
        <v>Samuel Kiplimo KOSGEImarathon</v>
      </c>
      <c r="P2251" s="2">
        <f t="shared" si="225"/>
        <v>1227</v>
      </c>
      <c r="Q2251" s="79">
        <f t="shared" si="226"/>
        <v>26</v>
      </c>
      <c r="R2251" s="79" t="str">
        <f t="shared" si="227"/>
        <v/>
      </c>
    </row>
    <row r="2252" spans="1:18" x14ac:dyDescent="0.2">
      <c r="A2252" t="s">
        <v>1115</v>
      </c>
      <c r="B2252" t="s">
        <v>2770</v>
      </c>
      <c r="C2252" s="5" t="s">
        <v>26</v>
      </c>
      <c r="D2252" s="5">
        <v>37120</v>
      </c>
      <c r="E2252">
        <v>1102</v>
      </c>
      <c r="F2252" s="5">
        <v>44345</v>
      </c>
      <c r="G2252" s="2">
        <v>73</v>
      </c>
      <c r="H2252" s="2" t="str">
        <f t="shared" si="222"/>
        <v>Zandrion BARNES400m</v>
      </c>
      <c r="I2252" s="2">
        <f t="shared" si="223"/>
        <v>1102</v>
      </c>
      <c r="J2252" s="136" cm="1">
        <f t="array" ref="J2252">MAX(IF($H$3:$H$4000=$H2252,$I$3:$I$4000))</f>
        <v>1112</v>
      </c>
      <c r="K2252" s="2" t="str">
        <v>KEN</v>
      </c>
      <c r="L2252" t="str">
        <v>Albert KORIR</v>
      </c>
      <c r="M2252" s="94" t="str">
        <v>marathon</v>
      </c>
      <c r="N2252" s="94">
        <v>34395</v>
      </c>
      <c r="O2252" s="94" t="str">
        <f t="shared" si="224"/>
        <v>Albert KORIRmarathon</v>
      </c>
      <c r="P2252" s="2">
        <f t="shared" si="225"/>
        <v>1187</v>
      </c>
      <c r="Q2252" s="79">
        <f t="shared" si="226"/>
        <v>56</v>
      </c>
      <c r="R2252" s="79" t="str">
        <f t="shared" si="227"/>
        <v/>
      </c>
    </row>
    <row r="2253" spans="1:18" x14ac:dyDescent="0.2">
      <c r="A2253" t="s">
        <v>1115</v>
      </c>
      <c r="B2253" t="s">
        <v>3819</v>
      </c>
      <c r="C2253" t="s">
        <v>33</v>
      </c>
      <c r="D2253" s="5">
        <v>36277</v>
      </c>
      <c r="E2253">
        <v>1191</v>
      </c>
      <c r="F2253" s="5">
        <v>44345</v>
      </c>
      <c r="G2253" s="2">
        <v>5</v>
      </c>
      <c r="H2253" s="2" t="str">
        <f t="shared" si="222"/>
        <v>Leonardo LEDGISTER400mh</v>
      </c>
      <c r="I2253" s="2">
        <f t="shared" si="223"/>
        <v>1191</v>
      </c>
      <c r="J2253" s="136" cm="1">
        <f t="array" ref="J2253">MAX(IF($H$3:$H$4000=$H2253,$I$3:$I$4000))</f>
        <v>1191</v>
      </c>
      <c r="K2253" s="2" t="str">
        <v>KEN</v>
      </c>
      <c r="L2253" t="str">
        <v>Bernard KIPROTICH</v>
      </c>
      <c r="M2253" s="94" t="str">
        <v>marathon</v>
      </c>
      <c r="N2253" s="94">
        <v>0</v>
      </c>
      <c r="O2253" s="94" t="str">
        <f t="shared" si="224"/>
        <v>Bernard KIPROTICHmarathon</v>
      </c>
      <c r="P2253" s="2">
        <f t="shared" si="225"/>
        <v>1165</v>
      </c>
      <c r="Q2253" s="79">
        <f t="shared" si="226"/>
        <v>84</v>
      </c>
      <c r="R2253" s="79" t="str">
        <f t="shared" si="227"/>
        <v/>
      </c>
    </row>
    <row r="2254" spans="1:18" x14ac:dyDescent="0.2">
      <c r="A2254" t="s">
        <v>1115</v>
      </c>
      <c r="B2254" t="s">
        <v>3959</v>
      </c>
      <c r="C2254" s="5" t="s">
        <v>38</v>
      </c>
      <c r="D2254" s="5">
        <v>34625</v>
      </c>
      <c r="E2254">
        <v>1120</v>
      </c>
      <c r="F2254" s="5">
        <v>44345</v>
      </c>
      <c r="G2254" s="2">
        <v>8</v>
      </c>
      <c r="H2254" s="2" t="str">
        <f t="shared" si="222"/>
        <v>Clive PULLENtriple-jump</v>
      </c>
      <c r="I2254" s="2">
        <f t="shared" si="223"/>
        <v>1120</v>
      </c>
      <c r="J2254" s="136" cm="1">
        <f t="array" ref="J2254">MAX(IF($H$3:$H$4000=$H2254,$I$3:$I$4000))</f>
        <v>1120</v>
      </c>
      <c r="K2254" s="2" t="str">
        <v>KEN</v>
      </c>
      <c r="L2254" t="str">
        <v>Robert KIPKEMBOI</v>
      </c>
      <c r="M2254" s="94" t="str">
        <v>marathon</v>
      </c>
      <c r="N2254" s="94">
        <v>32313</v>
      </c>
      <c r="O2254" s="94" t="str">
        <f t="shared" si="224"/>
        <v>Robert KIPKEMBOImarathon</v>
      </c>
      <c r="P2254" s="2">
        <f t="shared" si="225"/>
        <v>1154</v>
      </c>
      <c r="Q2254" s="79">
        <f t="shared" si="226"/>
        <v>104</v>
      </c>
      <c r="R2254" s="79" t="str">
        <f t="shared" si="227"/>
        <v/>
      </c>
    </row>
    <row r="2255" spans="1:18" x14ac:dyDescent="0.2">
      <c r="A2255" t="s">
        <v>1115</v>
      </c>
      <c r="B2255" t="s">
        <v>3993</v>
      </c>
      <c r="C2255" s="5" t="s">
        <v>38</v>
      </c>
      <c r="D2255" s="5">
        <v>36335</v>
      </c>
      <c r="E2255">
        <v>1036</v>
      </c>
      <c r="F2255" s="5">
        <v>44345</v>
      </c>
      <c r="G2255" s="2">
        <v>63</v>
      </c>
      <c r="H2255" s="2" t="str">
        <f t="shared" si="222"/>
        <v>Shemar MILLERtriple-jump</v>
      </c>
      <c r="I2255" s="2">
        <f t="shared" si="223"/>
        <v>1036</v>
      </c>
      <c r="J2255" s="136" cm="1">
        <f t="array" ref="J2255">MAX(IF($H$3:$H$4000=$H2255,$I$3:$I$4000))</f>
        <v>1036</v>
      </c>
      <c r="K2255" s="2" t="str">
        <v>KEN</v>
      </c>
      <c r="L2255" t="str">
        <v>Moses KEMEI</v>
      </c>
      <c r="M2255" s="94" t="str">
        <v>marathon</v>
      </c>
      <c r="N2255" s="94">
        <v>34215</v>
      </c>
      <c r="O2255" s="94" t="str">
        <f t="shared" si="224"/>
        <v>Moses KEMEImarathon</v>
      </c>
      <c r="P2255" s="2">
        <f t="shared" si="225"/>
        <v>1152</v>
      </c>
      <c r="Q2255" s="79">
        <f t="shared" si="226"/>
        <v>110</v>
      </c>
      <c r="R2255" s="79" t="str">
        <f t="shared" si="227"/>
        <v/>
      </c>
    </row>
    <row r="2256" spans="1:18" x14ac:dyDescent="0.2">
      <c r="A2256" t="s">
        <v>1115</v>
      </c>
      <c r="B2256" t="s">
        <v>3089</v>
      </c>
      <c r="C2256" s="6" t="s">
        <v>40</v>
      </c>
      <c r="D2256" s="6">
        <v>33731</v>
      </c>
      <c r="E2256">
        <v>1099</v>
      </c>
      <c r="F2256" s="5">
        <v>44345</v>
      </c>
      <c r="G2256" s="2">
        <v>13</v>
      </c>
      <c r="H2256" s="2" t="str">
        <f t="shared" si="222"/>
        <v>Traves SMIKLEdiscus-throw</v>
      </c>
      <c r="I2256" s="2">
        <f t="shared" si="223"/>
        <v>1099</v>
      </c>
      <c r="J2256" s="136" cm="1">
        <f t="array" ref="J2256">MAX(IF($H$3:$H$4000=$H2256,$I$3:$I$4000))</f>
        <v>1163</v>
      </c>
      <c r="K2256" s="2" t="str">
        <v>KEN</v>
      </c>
      <c r="L2256" t="str">
        <v>Marius KIPSEREM</v>
      </c>
      <c r="M2256" s="94" t="str">
        <v>marathon</v>
      </c>
      <c r="N2256" s="94">
        <v>32280</v>
      </c>
      <c r="O2256" s="94" t="str">
        <f t="shared" si="224"/>
        <v>Marius KIPSEREMmarathon</v>
      </c>
      <c r="P2256" s="2">
        <f t="shared" si="225"/>
        <v>1261</v>
      </c>
      <c r="Q2256" s="79">
        <f t="shared" si="226"/>
        <v>5</v>
      </c>
      <c r="R2256" s="79" t="str">
        <f t="shared" si="227"/>
        <v/>
      </c>
    </row>
    <row r="2257" spans="1:18" x14ac:dyDescent="0.2">
      <c r="A2257" t="s">
        <v>1115</v>
      </c>
      <c r="B2257" t="s">
        <v>4116</v>
      </c>
      <c r="C2257" s="5" t="s">
        <v>40</v>
      </c>
      <c r="D2257" s="5">
        <v>37390</v>
      </c>
      <c r="E2257">
        <v>931</v>
      </c>
      <c r="F2257" s="5">
        <v>44345</v>
      </c>
      <c r="G2257" s="2">
        <v>70</v>
      </c>
      <c r="H2257" s="2" t="str">
        <f t="shared" si="222"/>
        <v>Javon OSBOURNEdiscus-throw</v>
      </c>
      <c r="I2257" s="2">
        <f t="shared" si="223"/>
        <v>931</v>
      </c>
      <c r="J2257" s="136" cm="1">
        <f t="array" ref="J2257">MAX(IF($H$3:$H$4000=$H2257,$I$3:$I$4000))</f>
        <v>966</v>
      </c>
      <c r="K2257" s="2" t="str">
        <v>KEN</v>
      </c>
      <c r="L2257" t="str">
        <v>Emmanuel SAINA</v>
      </c>
      <c r="M2257" s="94" t="str">
        <v>marathon</v>
      </c>
      <c r="N2257" s="94">
        <v>33853</v>
      </c>
      <c r="O2257" s="94" t="str">
        <f t="shared" si="224"/>
        <v>Emmanuel SAINAmarathon</v>
      </c>
      <c r="P2257" s="2">
        <f t="shared" si="225"/>
        <v>1230</v>
      </c>
      <c r="Q2257" s="79">
        <f t="shared" si="226"/>
        <v>25</v>
      </c>
      <c r="R2257" s="79" t="str">
        <f t="shared" si="227"/>
        <v/>
      </c>
    </row>
    <row r="2258" spans="1:18" x14ac:dyDescent="0.2">
      <c r="A2258" t="s">
        <v>1115</v>
      </c>
      <c r="B2258" t="s">
        <v>4085</v>
      </c>
      <c r="C2258" t="s">
        <v>39</v>
      </c>
      <c r="D2258" s="5">
        <v>35124</v>
      </c>
      <c r="E2258">
        <v>1120</v>
      </c>
      <c r="F2258" s="5">
        <v>44345</v>
      </c>
      <c r="G2258" s="2">
        <v>14</v>
      </c>
      <c r="H2258" s="2" t="str">
        <f t="shared" si="222"/>
        <v>Rajindra CAMPBELLshot-put</v>
      </c>
      <c r="I2258" s="2">
        <f t="shared" si="223"/>
        <v>1120</v>
      </c>
      <c r="J2258" s="136" cm="1">
        <f t="array" ref="J2258">MAX(IF($H$3:$H$4000=$H2258,$I$3:$I$4000))</f>
        <v>1120</v>
      </c>
      <c r="K2258" s="2" t="str">
        <v>KEN</v>
      </c>
      <c r="L2258" t="str">
        <v>Bernard Kiprop KOECH</v>
      </c>
      <c r="M2258" s="94" t="str">
        <v>marathon</v>
      </c>
      <c r="N2258" s="94">
        <v>32173</v>
      </c>
      <c r="O2258" s="94" t="str">
        <f t="shared" si="224"/>
        <v>Bernard Kiprop KOECHmarathon</v>
      </c>
      <c r="P2258" s="2">
        <f t="shared" si="225"/>
        <v>1259</v>
      </c>
      <c r="Q2258" s="79">
        <f t="shared" si="226"/>
        <v>6</v>
      </c>
      <c r="R2258" s="79" t="str">
        <f t="shared" si="227"/>
        <v/>
      </c>
    </row>
    <row r="2259" spans="1:18" x14ac:dyDescent="0.2">
      <c r="A2259" t="s">
        <v>1115</v>
      </c>
      <c r="B2259" t="s">
        <v>3835</v>
      </c>
      <c r="C2259" s="5" t="s">
        <v>33</v>
      </c>
      <c r="D2259" s="5"/>
      <c r="E2259">
        <v>1121</v>
      </c>
      <c r="F2259" s="5">
        <v>44344</v>
      </c>
      <c r="G2259" s="2">
        <v>27</v>
      </c>
      <c r="H2259" s="2" t="str">
        <f t="shared" si="222"/>
        <v>Kenroy WILLIAMS400mh</v>
      </c>
      <c r="I2259" s="2">
        <f t="shared" si="223"/>
        <v>1121</v>
      </c>
      <c r="J2259" s="136" cm="1">
        <f t="array" ref="J2259">MAX(IF($H$3:$H$4000=$H2259,$I$3:$I$4000))</f>
        <v>1121</v>
      </c>
      <c r="K2259" s="2" t="str">
        <v>KEN</v>
      </c>
      <c r="L2259" t="str">
        <v>Elisha ROTICH</v>
      </c>
      <c r="M2259" s="94" t="str">
        <v>marathon</v>
      </c>
      <c r="N2259" s="94">
        <v>32975</v>
      </c>
      <c r="O2259" s="94" t="str">
        <f t="shared" si="224"/>
        <v>Elisha ROTICHmarathon</v>
      </c>
      <c r="P2259" s="2">
        <f t="shared" si="225"/>
        <v>1256</v>
      </c>
      <c r="Q2259" s="79">
        <f t="shared" si="226"/>
        <v>8</v>
      </c>
      <c r="R2259" s="79" t="str">
        <f t="shared" si="227"/>
        <v/>
      </c>
    </row>
    <row r="2260" spans="1:18" x14ac:dyDescent="0.2">
      <c r="A2260" t="s">
        <v>1115</v>
      </c>
      <c r="B2260" t="s">
        <v>4012</v>
      </c>
      <c r="C2260" s="5" t="s">
        <v>38</v>
      </c>
      <c r="D2260" s="6"/>
      <c r="E2260">
        <v>1015</v>
      </c>
      <c r="F2260" s="5">
        <v>44344</v>
      </c>
      <c r="G2260" s="2">
        <v>86</v>
      </c>
      <c r="H2260" s="2" t="str">
        <f t="shared" si="222"/>
        <v>Andre DOUGLAStriple-jump</v>
      </c>
      <c r="I2260" s="2">
        <f t="shared" si="223"/>
        <v>1015</v>
      </c>
      <c r="J2260" s="136" cm="1">
        <f t="array" ref="J2260">MAX(IF($H$3:$H$4000=$H2260,$I$3:$I$4000))</f>
        <v>1015</v>
      </c>
      <c r="K2260" s="2" t="str">
        <v>KEN</v>
      </c>
      <c r="L2260" t="str">
        <v>Barselius KIPYEGO</v>
      </c>
      <c r="M2260" s="94" t="str">
        <v>marathon</v>
      </c>
      <c r="N2260" s="94">
        <v>34172</v>
      </c>
      <c r="O2260" s="94" t="str">
        <f t="shared" si="224"/>
        <v>Barselius KIPYEGOmarathon</v>
      </c>
      <c r="P2260" s="2">
        <f t="shared" si="225"/>
        <v>1248</v>
      </c>
      <c r="Q2260" s="79">
        <f t="shared" si="226"/>
        <v>12</v>
      </c>
      <c r="R2260" s="79" t="str">
        <f t="shared" si="227"/>
        <v/>
      </c>
    </row>
    <row r="2261" spans="1:18" x14ac:dyDescent="0.2">
      <c r="A2261" t="s">
        <v>1115</v>
      </c>
      <c r="B2261" t="s">
        <v>3293</v>
      </c>
      <c r="C2261" s="5" t="s">
        <v>2</v>
      </c>
      <c r="D2261" s="5">
        <v>32970</v>
      </c>
      <c r="E2261">
        <v>1148</v>
      </c>
      <c r="F2261" s="5">
        <v>44339</v>
      </c>
      <c r="G2261" s="2">
        <v>45</v>
      </c>
      <c r="H2261" s="2" t="str">
        <f t="shared" si="222"/>
        <v>Nickel ASHMEADE100m</v>
      </c>
      <c r="I2261" s="2">
        <f t="shared" si="223"/>
        <v>1148</v>
      </c>
      <c r="J2261" s="136" cm="1">
        <f t="array" ref="J2261">MAX(IF($H$3:$H$4000=$H2261,$I$3:$I$4000))</f>
        <v>1148</v>
      </c>
      <c r="K2261" s="2" t="str">
        <v>KEN</v>
      </c>
      <c r="L2261" t="str">
        <v>Morris Munene GACHAGA</v>
      </c>
      <c r="M2261" s="94" t="str">
        <v>marathon</v>
      </c>
      <c r="N2261" s="94">
        <v>34796</v>
      </c>
      <c r="O2261" s="94" t="str">
        <f t="shared" si="224"/>
        <v>Morris Munene GACHAGAmarathon</v>
      </c>
      <c r="P2261" s="2">
        <f t="shared" si="225"/>
        <v>1242</v>
      </c>
      <c r="Q2261" s="79">
        <f t="shared" si="226"/>
        <v>16</v>
      </c>
      <c r="R2261" s="79" t="str">
        <f t="shared" si="227"/>
        <v/>
      </c>
    </row>
    <row r="2262" spans="1:18" x14ac:dyDescent="0.2">
      <c r="A2262" t="s">
        <v>1115</v>
      </c>
      <c r="B2262" t="s">
        <v>3296</v>
      </c>
      <c r="C2262" s="5" t="s">
        <v>2</v>
      </c>
      <c r="D2262" s="5">
        <v>37034</v>
      </c>
      <c r="E2262">
        <v>1146</v>
      </c>
      <c r="F2262" s="5">
        <v>44339</v>
      </c>
      <c r="G2262" s="2">
        <v>51</v>
      </c>
      <c r="H2262" s="2" t="str">
        <f t="shared" si="222"/>
        <v>Ryiem FORDE100m</v>
      </c>
      <c r="I2262" s="2">
        <f t="shared" si="223"/>
        <v>1146</v>
      </c>
      <c r="J2262" s="136" cm="1">
        <f t="array" ref="J2262">MAX(IF($H$3:$H$4000=$H2262,$I$3:$I$4000))</f>
        <v>1146</v>
      </c>
      <c r="K2262" s="2" t="str">
        <v>KEN</v>
      </c>
      <c r="L2262" t="str">
        <v>Moses KIBET</v>
      </c>
      <c r="M2262" s="94" t="str">
        <v>marathon</v>
      </c>
      <c r="N2262" s="94">
        <v>35465</v>
      </c>
      <c r="O2262" s="94" t="str">
        <f t="shared" si="224"/>
        <v>Moses KIBETmarathon</v>
      </c>
      <c r="P2262" s="2">
        <f t="shared" si="225"/>
        <v>1239</v>
      </c>
      <c r="Q2262" s="79">
        <f t="shared" si="226"/>
        <v>18</v>
      </c>
      <c r="R2262" s="79" t="str">
        <f t="shared" si="227"/>
        <v/>
      </c>
    </row>
    <row r="2263" spans="1:18" x14ac:dyDescent="0.2">
      <c r="A2263" t="s">
        <v>1115</v>
      </c>
      <c r="B2263" t="s">
        <v>3283</v>
      </c>
      <c r="C2263" s="5" t="s">
        <v>2</v>
      </c>
      <c r="D2263" s="5">
        <v>37470</v>
      </c>
      <c r="E2263">
        <v>1155</v>
      </c>
      <c r="F2263" s="5">
        <v>44338</v>
      </c>
      <c r="G2263" s="2">
        <v>35</v>
      </c>
      <c r="H2263" s="2" t="str">
        <f t="shared" si="222"/>
        <v>Sachin DENNIS100m</v>
      </c>
      <c r="I2263" s="2">
        <f t="shared" si="223"/>
        <v>1155</v>
      </c>
      <c r="J2263" s="136" cm="1">
        <f t="array" ref="J2263">MAX(IF($H$3:$H$4000=$H2263,$I$3:$I$4000))</f>
        <v>1155</v>
      </c>
      <c r="K2263" s="2" t="str">
        <v>KEN</v>
      </c>
      <c r="L2263" t="str">
        <v>Kenneth KETER</v>
      </c>
      <c r="M2263" s="94" t="str">
        <v>marathon</v>
      </c>
      <c r="N2263" s="94">
        <v>35281</v>
      </c>
      <c r="O2263" s="94" t="str">
        <f t="shared" si="224"/>
        <v>Kenneth KETERmarathon</v>
      </c>
      <c r="P2263" s="2">
        <f t="shared" si="225"/>
        <v>1226</v>
      </c>
      <c r="Q2263" s="79">
        <f t="shared" si="226"/>
        <v>27</v>
      </c>
      <c r="R2263" s="79" t="str">
        <f t="shared" si="227"/>
        <v/>
      </c>
    </row>
    <row r="2264" spans="1:18" x14ac:dyDescent="0.2">
      <c r="A2264" t="s">
        <v>1115</v>
      </c>
      <c r="B2264" t="s">
        <v>3285</v>
      </c>
      <c r="C2264" s="5" t="s">
        <v>25</v>
      </c>
      <c r="D2264" s="5">
        <v>35020</v>
      </c>
      <c r="E2264">
        <v>1135</v>
      </c>
      <c r="F2264" s="5">
        <v>44338</v>
      </c>
      <c r="G2264" s="2">
        <v>44</v>
      </c>
      <c r="H2264" s="2" t="str">
        <f t="shared" si="222"/>
        <v>Romario WILLIAMS200m</v>
      </c>
      <c r="I2264" s="2">
        <f t="shared" si="223"/>
        <v>1135</v>
      </c>
      <c r="J2264" s="136" cm="1">
        <f t="array" ref="J2264">MAX(IF($H$3:$H$4000=$H2264,$I$3:$I$4000))</f>
        <v>1135</v>
      </c>
      <c r="K2264" s="2" t="str">
        <v>KEN</v>
      </c>
      <c r="L2264" t="str">
        <v>Bernard Kiprop KIPYEGO</v>
      </c>
      <c r="M2264" s="94" t="str">
        <v>marathon</v>
      </c>
      <c r="N2264" s="94">
        <v>31609</v>
      </c>
      <c r="O2264" s="94" t="str">
        <f t="shared" si="224"/>
        <v>Bernard Kiprop KIPYEGOmarathon</v>
      </c>
      <c r="P2264" s="2">
        <f t="shared" si="225"/>
        <v>1218</v>
      </c>
      <c r="Q2264" s="79">
        <f t="shared" si="226"/>
        <v>30</v>
      </c>
      <c r="R2264" s="79" t="str">
        <f t="shared" si="227"/>
        <v/>
      </c>
    </row>
    <row r="2265" spans="1:18" x14ac:dyDescent="0.2">
      <c r="A2265" t="s">
        <v>1115</v>
      </c>
      <c r="B2265" t="s">
        <v>2775</v>
      </c>
      <c r="C2265" s="5" t="s">
        <v>26</v>
      </c>
      <c r="D2265" s="5">
        <v>35463</v>
      </c>
      <c r="E2265">
        <v>1096</v>
      </c>
      <c r="F2265" s="5">
        <v>44338</v>
      </c>
      <c r="G2265" s="2">
        <v>83</v>
      </c>
      <c r="H2265" s="2" t="str">
        <f t="shared" si="222"/>
        <v>Jaheel HYDE400m</v>
      </c>
      <c r="I2265" s="2">
        <f t="shared" si="223"/>
        <v>1096</v>
      </c>
      <c r="J2265" s="136" cm="1">
        <f t="array" ref="J2265">MAX(IF($H$3:$H$4000=$H2265,$I$3:$I$4000))</f>
        <v>1126</v>
      </c>
      <c r="K2265" s="2" t="str">
        <v>KEN</v>
      </c>
      <c r="L2265" t="str">
        <v>Stephen CHEBOGUT</v>
      </c>
      <c r="M2265" s="94" t="str">
        <v>marathon</v>
      </c>
      <c r="N2265" s="94">
        <v>31056</v>
      </c>
      <c r="O2265" s="94" t="str">
        <f t="shared" si="224"/>
        <v>Stephen CHEBOGUTmarathon</v>
      </c>
      <c r="P2265" s="2">
        <f t="shared" si="225"/>
        <v>1180</v>
      </c>
      <c r="Q2265" s="79">
        <f t="shared" si="226"/>
        <v>67</v>
      </c>
      <c r="R2265" s="79" t="str">
        <f t="shared" si="227"/>
        <v/>
      </c>
    </row>
    <row r="2266" spans="1:18" x14ac:dyDescent="0.2">
      <c r="A2266" t="s">
        <v>1115</v>
      </c>
      <c r="B2266" t="s">
        <v>2798</v>
      </c>
      <c r="C2266" t="s">
        <v>26</v>
      </c>
      <c r="D2266" s="5">
        <v>33481</v>
      </c>
      <c r="E2266">
        <v>1093</v>
      </c>
      <c r="F2266" s="5">
        <v>44338</v>
      </c>
      <c r="G2266" s="2">
        <v>89</v>
      </c>
      <c r="H2266" s="2" t="str">
        <f t="shared" si="222"/>
        <v>Demar MURRAY400m</v>
      </c>
      <c r="I2266" s="2">
        <f t="shared" si="223"/>
        <v>1093</v>
      </c>
      <c r="J2266" s="136" cm="1">
        <f t="array" ref="J2266">MAX(IF($H$3:$H$4000=$H2266,$I$3:$I$4000))</f>
        <v>1093</v>
      </c>
      <c r="K2266" s="2" t="str">
        <v>KEN</v>
      </c>
      <c r="L2266" t="str">
        <v>Shadrack Kimutai KOECH</v>
      </c>
      <c r="M2266" s="94" t="str">
        <v>marathon</v>
      </c>
      <c r="N2266" s="94">
        <v>36522</v>
      </c>
      <c r="O2266" s="94" t="str">
        <f t="shared" si="224"/>
        <v>Shadrack Kimutai KOECHmarathon</v>
      </c>
      <c r="P2266" s="2">
        <f t="shared" si="225"/>
        <v>1176</v>
      </c>
      <c r="Q2266" s="79">
        <f t="shared" si="226"/>
        <v>72</v>
      </c>
      <c r="R2266" s="79" t="str">
        <f t="shared" si="227"/>
        <v/>
      </c>
    </row>
    <row r="2267" spans="1:18" x14ac:dyDescent="0.2">
      <c r="A2267" t="s">
        <v>1115</v>
      </c>
      <c r="B2267" t="s">
        <v>3737</v>
      </c>
      <c r="C2267" s="5" t="s">
        <v>31</v>
      </c>
      <c r="D2267" s="6">
        <v>36751</v>
      </c>
      <c r="E2267">
        <v>1235</v>
      </c>
      <c r="F2267" s="5">
        <v>44338</v>
      </c>
      <c r="G2267" s="2">
        <v>4</v>
      </c>
      <c r="H2267" s="2" t="str">
        <f t="shared" si="222"/>
        <v>Rasheed BROADBELL110mh</v>
      </c>
      <c r="I2267" s="2">
        <f t="shared" si="223"/>
        <v>1235</v>
      </c>
      <c r="J2267" s="136" cm="1">
        <f t="array" ref="J2267">MAX(IF($H$3:$H$4000=$H2267,$I$3:$I$4000))</f>
        <v>1235</v>
      </c>
      <c r="K2267" s="2" t="str">
        <v>KEN</v>
      </c>
      <c r="L2267" t="str">
        <v>Barnaba KIPKOECH</v>
      </c>
      <c r="M2267" s="94" t="str">
        <v>marathon</v>
      </c>
      <c r="N2267" s="94">
        <v>34086</v>
      </c>
      <c r="O2267" s="94" t="str">
        <f t="shared" si="224"/>
        <v>Barnaba KIPKOECHmarathon</v>
      </c>
      <c r="P2267" s="2">
        <f t="shared" si="225"/>
        <v>1174</v>
      </c>
      <c r="Q2267" s="79">
        <f t="shared" si="226"/>
        <v>76</v>
      </c>
      <c r="R2267" s="79" t="str">
        <f t="shared" si="227"/>
        <v/>
      </c>
    </row>
    <row r="2268" spans="1:18" x14ac:dyDescent="0.2">
      <c r="A2268" t="s">
        <v>1115</v>
      </c>
      <c r="B2268" t="s">
        <v>3777</v>
      </c>
      <c r="C2268" s="5" t="s">
        <v>31</v>
      </c>
      <c r="D2268" s="5">
        <v>34946</v>
      </c>
      <c r="E2268">
        <v>1070</v>
      </c>
      <c r="F2268" s="5">
        <v>44338</v>
      </c>
      <c r="G2268" s="2">
        <v>49</v>
      </c>
      <c r="H2268" s="2" t="str">
        <f t="shared" si="222"/>
        <v>Norman PITTERSGILL110mh</v>
      </c>
      <c r="I2268" s="2">
        <f t="shared" si="223"/>
        <v>1070</v>
      </c>
      <c r="J2268" s="136" cm="1">
        <f t="array" ref="J2268">MAX(IF($H$3:$H$4000=$H2268,$I$3:$I$4000))</f>
        <v>1070</v>
      </c>
      <c r="K2268" s="2" t="str">
        <v>KEN</v>
      </c>
      <c r="L2268" t="str">
        <v>Martin KIPRUGUT KOSGEY</v>
      </c>
      <c r="M2268" s="94" t="str">
        <v>marathon</v>
      </c>
      <c r="N2268" s="94">
        <v>32588</v>
      </c>
      <c r="O2268" s="94" t="str">
        <f t="shared" si="224"/>
        <v>Martin KIPRUGUT KOSGEYmarathon</v>
      </c>
      <c r="P2268" s="2">
        <f t="shared" si="225"/>
        <v>1212</v>
      </c>
      <c r="Q2268" s="79">
        <f t="shared" si="226"/>
        <v>36</v>
      </c>
      <c r="R2268" s="79" t="str">
        <f t="shared" si="227"/>
        <v/>
      </c>
    </row>
    <row r="2269" spans="1:18" x14ac:dyDescent="0.2">
      <c r="A2269" t="s">
        <v>1115</v>
      </c>
      <c r="B2269" t="s">
        <v>3788</v>
      </c>
      <c r="C2269" s="5" t="s">
        <v>31</v>
      </c>
      <c r="D2269" s="5">
        <v>35018</v>
      </c>
      <c r="E2269">
        <v>1044</v>
      </c>
      <c r="F2269" s="5">
        <v>44338</v>
      </c>
      <c r="G2269" s="2">
        <v>65</v>
      </c>
      <c r="H2269" s="2" t="str">
        <f t="shared" si="222"/>
        <v>Tyler MASON110mh</v>
      </c>
      <c r="I2269" s="2">
        <f t="shared" si="223"/>
        <v>1044</v>
      </c>
      <c r="J2269" s="136" cm="1">
        <f t="array" ref="J2269">MAX(IF($H$3:$H$4000=$H2269,$I$3:$I$4000))</f>
        <v>1071</v>
      </c>
      <c r="K2269" s="2" t="str">
        <v>KEN</v>
      </c>
      <c r="L2269" t="str">
        <v>Timothy KIPLAGAT</v>
      </c>
      <c r="M2269" s="94" t="str">
        <v>marathon</v>
      </c>
      <c r="N2269" s="94">
        <v>0</v>
      </c>
      <c r="O2269" s="94" t="str">
        <f t="shared" si="224"/>
        <v>Timothy KIPLAGATmarathon</v>
      </c>
      <c r="P2269" s="2">
        <f t="shared" si="225"/>
        <v>1210</v>
      </c>
      <c r="Q2269" s="79">
        <f t="shared" si="226"/>
        <v>37</v>
      </c>
      <c r="R2269" s="79" t="str">
        <f t="shared" si="227"/>
        <v/>
      </c>
    </row>
    <row r="2270" spans="1:18" x14ac:dyDescent="0.2">
      <c r="A2270" t="s">
        <v>1115</v>
      </c>
      <c r="B2270" t="s">
        <v>3129</v>
      </c>
      <c r="C2270" t="s">
        <v>39</v>
      </c>
      <c r="D2270" s="5">
        <v>38029</v>
      </c>
      <c r="E2270">
        <v>956</v>
      </c>
      <c r="F2270" s="5">
        <v>44338</v>
      </c>
      <c r="G2270" s="2">
        <v>53</v>
      </c>
      <c r="H2270" s="2" t="str">
        <f t="shared" si="222"/>
        <v>Kobe LAWRENCEshot-put</v>
      </c>
      <c r="I2270" s="2">
        <f t="shared" si="223"/>
        <v>956</v>
      </c>
      <c r="J2270" s="136" cm="1">
        <f t="array" ref="J2270">MAX(IF($H$3:$H$4000=$H2270,$I$3:$I$4000))</f>
        <v>987</v>
      </c>
      <c r="K2270" s="2" t="str">
        <v>KEN</v>
      </c>
      <c r="L2270" t="str">
        <v>Simon KIPKOSGEI</v>
      </c>
      <c r="M2270" s="94" t="str">
        <v>marathon</v>
      </c>
      <c r="N2270" s="94">
        <v>35918</v>
      </c>
      <c r="O2270" s="94" t="str">
        <f t="shared" si="224"/>
        <v>Simon KIPKOSGEImarathon</v>
      </c>
      <c r="P2270" s="2">
        <f t="shared" si="225"/>
        <v>1209</v>
      </c>
      <c r="Q2270" s="79">
        <f t="shared" si="226"/>
        <v>38</v>
      </c>
      <c r="R2270" s="79" t="str">
        <f t="shared" si="227"/>
        <v/>
      </c>
    </row>
    <row r="2271" spans="1:18" x14ac:dyDescent="0.2">
      <c r="A2271" t="s">
        <v>1115</v>
      </c>
      <c r="B2271" t="s">
        <v>4147</v>
      </c>
      <c r="C2271" s="5" t="s">
        <v>39</v>
      </c>
      <c r="D2271" s="5">
        <v>34126</v>
      </c>
      <c r="E2271">
        <v>1101</v>
      </c>
      <c r="F2271" s="5">
        <v>44334</v>
      </c>
      <c r="G2271" s="2">
        <v>19</v>
      </c>
      <c r="H2271" s="2" t="str">
        <f t="shared" si="222"/>
        <v>Ashinia MILLERshot-put</v>
      </c>
      <c r="I2271" s="2">
        <f t="shared" si="223"/>
        <v>1101</v>
      </c>
      <c r="J2271" s="136" cm="1">
        <f t="array" ref="J2271">MAX(IF($H$3:$H$4000=$H2271,$I$3:$I$4000))</f>
        <v>1101</v>
      </c>
      <c r="K2271" s="2" t="str">
        <v>KEN</v>
      </c>
      <c r="L2271" t="str">
        <v>Charles JUMA</v>
      </c>
      <c r="M2271" s="94" t="str">
        <v>marathon</v>
      </c>
      <c r="N2271" s="94">
        <v>33979</v>
      </c>
      <c r="O2271" s="94" t="str">
        <f t="shared" si="224"/>
        <v>Charles JUMAmarathon</v>
      </c>
      <c r="P2271" s="2">
        <f t="shared" si="225"/>
        <v>1148</v>
      </c>
      <c r="Q2271" s="79">
        <f t="shared" si="226"/>
        <v>111</v>
      </c>
      <c r="R2271" s="79" t="str">
        <f t="shared" si="227"/>
        <v/>
      </c>
    </row>
    <row r="2272" spans="1:18" x14ac:dyDescent="0.2">
      <c r="A2272" t="s">
        <v>1115</v>
      </c>
      <c r="B2272" t="s">
        <v>3881</v>
      </c>
      <c r="C2272" s="5" t="s">
        <v>33</v>
      </c>
      <c r="D2272" s="5">
        <v>44581</v>
      </c>
      <c r="E2272">
        <v>1046</v>
      </c>
      <c r="F2272" s="5">
        <v>44332</v>
      </c>
      <c r="G2272" s="2">
        <v>86</v>
      </c>
      <c r="H2272" s="2" t="str">
        <f t="shared" ref="H2272:H2335" si="228">B2272&amp;C2272</f>
        <v>Kewani CAMPBELL400mh</v>
      </c>
      <c r="I2272" s="2">
        <f t="shared" ref="I2272:I2335" si="229">E2272</f>
        <v>1046</v>
      </c>
      <c r="J2272" s="136" cm="1">
        <f t="array" ref="J2272">MAX(IF($H$3:$H$4000=$H2272,$I$3:$I$4000))</f>
        <v>1046</v>
      </c>
      <c r="K2272" s="2" t="str">
        <v>KEN</v>
      </c>
      <c r="L2272" t="str">
        <v>Kibet KANDIE</v>
      </c>
      <c r="M2272" s="94" t="str">
        <v>5000m</v>
      </c>
      <c r="N2272" s="94">
        <v>35157</v>
      </c>
      <c r="O2272" s="94" t="str">
        <f t="shared" si="224"/>
        <v>Kibet KANDIE5000m</v>
      </c>
      <c r="P2272" s="2">
        <f t="shared" si="225"/>
        <v>1178</v>
      </c>
      <c r="Q2272" s="79">
        <f t="shared" si="226"/>
        <v>12</v>
      </c>
      <c r="R2272" s="79" t="str">
        <f t="shared" si="227"/>
        <v/>
      </c>
    </row>
    <row r="2273" spans="1:18" x14ac:dyDescent="0.2">
      <c r="A2273" t="s">
        <v>1115</v>
      </c>
      <c r="B2273" t="s">
        <v>4010</v>
      </c>
      <c r="C2273" t="s">
        <v>38</v>
      </c>
      <c r="D2273" s="5">
        <v>36527</v>
      </c>
      <c r="E2273">
        <v>1020</v>
      </c>
      <c r="F2273" s="5">
        <v>44332</v>
      </c>
      <c r="G2273" s="2">
        <v>81</v>
      </c>
      <c r="H2273" s="2" t="str">
        <f t="shared" si="228"/>
        <v>Terrol WILSONtriple-jump</v>
      </c>
      <c r="I2273" s="2">
        <f t="shared" si="229"/>
        <v>1020</v>
      </c>
      <c r="J2273" s="136" cm="1">
        <f t="array" ref="J2273">MAX(IF($H$3:$H$4000=$H2273,$I$3:$I$4000))</f>
        <v>1020</v>
      </c>
      <c r="K2273" s="2" t="str">
        <v>KEN</v>
      </c>
      <c r="L2273" t="str">
        <v>Stanley Waithaka MBURU</v>
      </c>
      <c r="M2273" s="94" t="str">
        <v>5000m</v>
      </c>
      <c r="N2273" s="94">
        <v>36625</v>
      </c>
      <c r="O2273" s="94" t="str">
        <f t="shared" si="224"/>
        <v>Stanley Waithaka MBURU5000m</v>
      </c>
      <c r="P2273" s="2">
        <f t="shared" si="225"/>
        <v>1158</v>
      </c>
      <c r="Q2273" s="79">
        <f t="shared" si="226"/>
        <v>22</v>
      </c>
      <c r="R2273" s="79" t="str">
        <f t="shared" si="227"/>
        <v/>
      </c>
    </row>
    <row r="2274" spans="1:18" x14ac:dyDescent="0.2">
      <c r="A2274" t="s">
        <v>1115</v>
      </c>
      <c r="B2274" t="s">
        <v>3936</v>
      </c>
      <c r="C2274" s="5" t="s">
        <v>38</v>
      </c>
      <c r="D2274" s="5">
        <v>36759</v>
      </c>
      <c r="E2274">
        <v>1012</v>
      </c>
      <c r="F2274" s="5">
        <v>44332</v>
      </c>
      <c r="G2274" s="2">
        <v>91</v>
      </c>
      <c r="H2274" s="2" t="str">
        <f t="shared" si="228"/>
        <v>Safin WILLStriple-jump</v>
      </c>
      <c r="I2274" s="2">
        <f t="shared" si="229"/>
        <v>1012</v>
      </c>
      <c r="J2274" s="136" cm="1">
        <f t="array" ref="J2274">MAX(IF($H$3:$H$4000=$H2274,$I$3:$I$4000))</f>
        <v>1041</v>
      </c>
      <c r="K2274" s="2" t="str">
        <v>KEN</v>
      </c>
      <c r="L2274" t="str">
        <v>Josphat LEDAMA</v>
      </c>
      <c r="M2274" s="94" t="str">
        <v>5000m</v>
      </c>
      <c r="N2274" s="94">
        <v>35971</v>
      </c>
      <c r="O2274" s="94" t="str">
        <f t="shared" si="224"/>
        <v>Josphat LEDAMA5000m</v>
      </c>
      <c r="P2274" s="2">
        <f t="shared" si="225"/>
        <v>1109</v>
      </c>
      <c r="Q2274" s="79">
        <f t="shared" si="226"/>
        <v>73</v>
      </c>
      <c r="R2274" s="79" t="str">
        <f t="shared" si="227"/>
        <v/>
      </c>
    </row>
    <row r="2275" spans="1:18" x14ac:dyDescent="0.2">
      <c r="A2275" t="s">
        <v>1115</v>
      </c>
      <c r="B2275" t="s">
        <v>2792</v>
      </c>
      <c r="C2275" s="6" t="s">
        <v>26</v>
      </c>
      <c r="D2275" s="5">
        <v>37172</v>
      </c>
      <c r="E2275">
        <v>1128</v>
      </c>
      <c r="F2275" s="5">
        <v>44331</v>
      </c>
      <c r="G2275" s="2">
        <v>40</v>
      </c>
      <c r="H2275" s="2" t="str">
        <f t="shared" si="228"/>
        <v>Javier BROWN400m</v>
      </c>
      <c r="I2275" s="2">
        <f t="shared" si="229"/>
        <v>1128</v>
      </c>
      <c r="J2275" s="136" cm="1">
        <f t="array" ref="J2275">MAX(IF($H$3:$H$4000=$H2275,$I$3:$I$4000))</f>
        <v>1128</v>
      </c>
      <c r="K2275" s="2" t="str">
        <v>KEN</v>
      </c>
      <c r="L2275" t="str">
        <v>Vincent KIPCHUMBA</v>
      </c>
      <c r="M2275" s="94" t="str">
        <v>marathon</v>
      </c>
      <c r="N2275" s="94">
        <v>33088</v>
      </c>
      <c r="O2275" s="94" t="str">
        <f t="shared" si="224"/>
        <v>Vincent KIPCHUMBAmarathon</v>
      </c>
      <c r="P2275" s="2">
        <f t="shared" si="225"/>
        <v>1254</v>
      </c>
      <c r="Q2275" s="79">
        <f t="shared" si="226"/>
        <v>9</v>
      </c>
      <c r="R2275" s="79" t="str">
        <f t="shared" si="227"/>
        <v/>
      </c>
    </row>
    <row r="2276" spans="1:18" x14ac:dyDescent="0.2">
      <c r="A2276" t="s">
        <v>1115</v>
      </c>
      <c r="B2276" t="s">
        <v>3410</v>
      </c>
      <c r="C2276" s="5" t="s">
        <v>26</v>
      </c>
      <c r="D2276" s="6">
        <v>37610</v>
      </c>
      <c r="E2276">
        <v>1115</v>
      </c>
      <c r="F2276" s="5">
        <v>44331</v>
      </c>
      <c r="G2276" s="2">
        <v>59</v>
      </c>
      <c r="H2276" s="2" t="str">
        <f t="shared" si="228"/>
        <v>Jeremy BEMBRIDGE400m</v>
      </c>
      <c r="I2276" s="2">
        <f t="shared" si="229"/>
        <v>1115</v>
      </c>
      <c r="J2276" s="136" cm="1">
        <f t="array" ref="J2276">MAX(IF($H$3:$H$4000=$H2276,$I$3:$I$4000))</f>
        <v>1115</v>
      </c>
      <c r="K2276" s="2" t="str">
        <v>KEN</v>
      </c>
      <c r="L2276" t="str">
        <v>Evans CHEBET</v>
      </c>
      <c r="M2276" s="94" t="str">
        <v>marathon</v>
      </c>
      <c r="N2276" s="94">
        <v>32457</v>
      </c>
      <c r="O2276" s="94" t="str">
        <f t="shared" si="224"/>
        <v>Evans CHEBETmarathon</v>
      </c>
      <c r="P2276" s="2">
        <f t="shared" si="225"/>
        <v>1232</v>
      </c>
      <c r="Q2276" s="79">
        <f t="shared" si="226"/>
        <v>23</v>
      </c>
      <c r="R2276" s="79" t="str">
        <f t="shared" si="227"/>
        <v/>
      </c>
    </row>
    <row r="2277" spans="1:18" x14ac:dyDescent="0.2">
      <c r="A2277" t="s">
        <v>1115</v>
      </c>
      <c r="B2277" t="s">
        <v>3909</v>
      </c>
      <c r="C2277" s="5" t="s">
        <v>37</v>
      </c>
      <c r="D2277" s="5">
        <v>35063</v>
      </c>
      <c r="E2277">
        <v>1129</v>
      </c>
      <c r="F2277" s="5">
        <v>44331</v>
      </c>
      <c r="G2277" s="2">
        <v>27</v>
      </c>
      <c r="H2277" s="2" t="str">
        <f t="shared" si="228"/>
        <v>Jullane WALKERlong-jump</v>
      </c>
      <c r="I2277" s="2">
        <f t="shared" si="229"/>
        <v>1129</v>
      </c>
      <c r="J2277" s="136" cm="1">
        <f t="array" ref="J2277">MAX(IF($H$3:$H$4000=$H2277,$I$3:$I$4000))</f>
        <v>1129</v>
      </c>
      <c r="K2277" s="2" t="str">
        <v>KEN</v>
      </c>
      <c r="L2277" t="str">
        <v>Reuben KERIO</v>
      </c>
      <c r="M2277" s="94" t="str">
        <v>marathon</v>
      </c>
      <c r="N2277" s="94">
        <v>34487</v>
      </c>
      <c r="O2277" s="94" t="str">
        <f t="shared" si="224"/>
        <v>Reuben KERIOmarathon</v>
      </c>
      <c r="P2277" s="2">
        <f t="shared" si="225"/>
        <v>1205</v>
      </c>
      <c r="Q2277" s="79">
        <f t="shared" si="226"/>
        <v>41</v>
      </c>
      <c r="R2277" s="79" t="str">
        <f t="shared" si="227"/>
        <v/>
      </c>
    </row>
    <row r="2278" spans="1:18" x14ac:dyDescent="0.2">
      <c r="A2278" t="s">
        <v>1115</v>
      </c>
      <c r="B2278" t="s">
        <v>3927</v>
      </c>
      <c r="C2278" s="5" t="s">
        <v>37</v>
      </c>
      <c r="D2278" s="5">
        <v>35454</v>
      </c>
      <c r="E2278">
        <v>1086</v>
      </c>
      <c r="F2278" s="5">
        <v>44331</v>
      </c>
      <c r="G2278" s="2">
        <v>58</v>
      </c>
      <c r="H2278" s="2" t="str">
        <f t="shared" si="228"/>
        <v>O'Brien WASOMElong-jump</v>
      </c>
      <c r="I2278" s="2">
        <f t="shared" si="229"/>
        <v>1086</v>
      </c>
      <c r="J2278" s="136" cm="1">
        <f t="array" ref="J2278">MAX(IF($H$3:$H$4000=$H2278,$I$3:$I$4000))</f>
        <v>1086</v>
      </c>
      <c r="K2278" s="2" t="str">
        <v>KEN</v>
      </c>
      <c r="L2278" t="str">
        <v>Albert KANGOGO</v>
      </c>
      <c r="M2278" s="94" t="str">
        <v>marathon</v>
      </c>
      <c r="N2278" s="94">
        <v>32005</v>
      </c>
      <c r="O2278" s="94" t="str">
        <f t="shared" si="224"/>
        <v>Albert KANGOGOmarathon</v>
      </c>
      <c r="P2278" s="2">
        <f t="shared" si="225"/>
        <v>1196</v>
      </c>
      <c r="Q2278" s="79">
        <f t="shared" si="226"/>
        <v>50</v>
      </c>
      <c r="R2278" s="79" t="str">
        <f t="shared" si="227"/>
        <v/>
      </c>
    </row>
    <row r="2279" spans="1:18" x14ac:dyDescent="0.2">
      <c r="A2279" t="s">
        <v>1115</v>
      </c>
      <c r="B2279" t="s">
        <v>3936</v>
      </c>
      <c r="C2279" s="5" t="s">
        <v>37</v>
      </c>
      <c r="D2279" s="5">
        <v>36759</v>
      </c>
      <c r="E2279">
        <v>1070</v>
      </c>
      <c r="F2279" s="5">
        <v>44331</v>
      </c>
      <c r="G2279" s="2">
        <v>70</v>
      </c>
      <c r="H2279" s="2" t="str">
        <f t="shared" si="228"/>
        <v>Safin WILLSlong-jump</v>
      </c>
      <c r="I2279" s="2">
        <f t="shared" si="229"/>
        <v>1070</v>
      </c>
      <c r="J2279" s="136" cm="1">
        <f t="array" ref="J2279">MAX(IF($H$3:$H$4000=$H2279,$I$3:$I$4000))</f>
        <v>1070</v>
      </c>
      <c r="K2279" s="2" t="str">
        <v>KEN</v>
      </c>
      <c r="L2279" t="str">
        <v>Cosmas MWANGI</v>
      </c>
      <c r="M2279" s="94" t="str">
        <v>5000m</v>
      </c>
      <c r="N2279" s="94">
        <v>37692</v>
      </c>
      <c r="O2279" s="94" t="str">
        <f t="shared" si="224"/>
        <v>Cosmas MWANGI5000m</v>
      </c>
      <c r="P2279" s="2">
        <f t="shared" si="225"/>
        <v>1130</v>
      </c>
      <c r="Q2279" s="79">
        <f t="shared" si="226"/>
        <v>46</v>
      </c>
      <c r="R2279" s="79" t="str">
        <f t="shared" si="227"/>
        <v/>
      </c>
    </row>
    <row r="2280" spans="1:18" x14ac:dyDescent="0.2">
      <c r="A2280" t="s">
        <v>1115</v>
      </c>
      <c r="B2280" t="s">
        <v>3421</v>
      </c>
      <c r="C2280" s="5" t="s">
        <v>26</v>
      </c>
      <c r="D2280" s="5">
        <v>38055</v>
      </c>
      <c r="E2280">
        <v>1097</v>
      </c>
      <c r="F2280" s="5">
        <v>44330</v>
      </c>
      <c r="G2280" s="2">
        <v>80</v>
      </c>
      <c r="H2280" s="2" t="str">
        <f t="shared" si="228"/>
        <v>Tahj HAMM400m</v>
      </c>
      <c r="I2280" s="2">
        <f t="shared" si="229"/>
        <v>1097</v>
      </c>
      <c r="J2280" s="136" cm="1">
        <f t="array" ref="J2280">MAX(IF($H$3:$H$4000=$H2280,$I$3:$I$4000))</f>
        <v>1097</v>
      </c>
      <c r="K2280" s="2" t="str">
        <v>KEN</v>
      </c>
      <c r="L2280" t="str">
        <v>Dominic NYAIRO</v>
      </c>
      <c r="M2280" s="94" t="str">
        <v>10000m</v>
      </c>
      <c r="N2280" s="94">
        <v>35664</v>
      </c>
      <c r="O2280" s="94" t="str">
        <f t="shared" si="224"/>
        <v>Dominic NYAIRO10000m</v>
      </c>
      <c r="P2280" s="2">
        <f t="shared" si="225"/>
        <v>1111</v>
      </c>
      <c r="Q2280" s="79">
        <f t="shared" si="226"/>
        <v>80</v>
      </c>
      <c r="R2280" s="79" t="str">
        <f t="shared" si="227"/>
        <v/>
      </c>
    </row>
    <row r="2281" spans="1:18" x14ac:dyDescent="0.2">
      <c r="A2281" t="s">
        <v>1115</v>
      </c>
      <c r="B2281" t="s">
        <v>2792</v>
      </c>
      <c r="C2281" s="5" t="s">
        <v>33</v>
      </c>
      <c r="D2281" s="5">
        <v>37172</v>
      </c>
      <c r="E2281">
        <v>1137</v>
      </c>
      <c r="F2281" s="5">
        <v>44330</v>
      </c>
      <c r="G2281" s="2">
        <v>23</v>
      </c>
      <c r="H2281" s="2" t="str">
        <f t="shared" si="228"/>
        <v>Javier BROWN400mh</v>
      </c>
      <c r="I2281" s="2">
        <f t="shared" si="229"/>
        <v>1137</v>
      </c>
      <c r="J2281" s="136" cm="1">
        <f t="array" ref="J2281">MAX(IF($H$3:$H$4000=$H2281,$I$3:$I$4000))</f>
        <v>1137</v>
      </c>
      <c r="K2281" s="2" t="str">
        <v>KEN</v>
      </c>
      <c r="L2281" t="str">
        <v>Jonathan Muia NDIKU</v>
      </c>
      <c r="M2281" s="94" t="str">
        <v>5000m</v>
      </c>
      <c r="N2281" s="94">
        <v>33499</v>
      </c>
      <c r="O2281" s="94" t="str">
        <f t="shared" si="224"/>
        <v>Jonathan Muia NDIKU5000m</v>
      </c>
      <c r="P2281" s="2">
        <f t="shared" si="225"/>
        <v>1130</v>
      </c>
      <c r="Q2281" s="79">
        <f t="shared" si="226"/>
        <v>46</v>
      </c>
      <c r="R2281" s="79" t="str">
        <f t="shared" si="227"/>
        <v/>
      </c>
    </row>
    <row r="2282" spans="1:18" x14ac:dyDescent="0.2">
      <c r="A2282" t="s">
        <v>1115</v>
      </c>
      <c r="B2282" t="s">
        <v>2796</v>
      </c>
      <c r="C2282" t="s">
        <v>33</v>
      </c>
      <c r="D2282" s="5">
        <v>38169</v>
      </c>
      <c r="E2282">
        <v>1084</v>
      </c>
      <c r="F2282" s="5">
        <v>44330</v>
      </c>
      <c r="G2282" s="2">
        <v>48</v>
      </c>
      <c r="H2282" s="2" t="str">
        <f t="shared" si="228"/>
        <v>Roshawn CLARKE400mh</v>
      </c>
      <c r="I2282" s="2">
        <f t="shared" si="229"/>
        <v>1084</v>
      </c>
      <c r="J2282" s="136" cm="1">
        <f t="array" ref="J2282">MAX(IF($H$3:$H$4000=$H2282,$I$3:$I$4000))</f>
        <v>1137</v>
      </c>
      <c r="K2282" s="2" t="str">
        <v>KEN</v>
      </c>
      <c r="L2282" t="str">
        <v>Mogeni Benuel MAGOMA</v>
      </c>
      <c r="M2282" s="94" t="str">
        <v>5000m</v>
      </c>
      <c r="N2282" s="94">
        <v>36961</v>
      </c>
      <c r="O2282" s="94" t="str">
        <f t="shared" si="224"/>
        <v>Mogeni Benuel MAGOMA5000m</v>
      </c>
      <c r="P2282" s="2">
        <f t="shared" si="225"/>
        <v>1123</v>
      </c>
      <c r="Q2282" s="79">
        <f t="shared" si="226"/>
        <v>55</v>
      </c>
      <c r="R2282" s="79" t="str">
        <f t="shared" si="227"/>
        <v/>
      </c>
    </row>
    <row r="2283" spans="1:18" x14ac:dyDescent="0.2">
      <c r="A2283" t="s">
        <v>1115</v>
      </c>
      <c r="B2283" t="s">
        <v>3893</v>
      </c>
      <c r="C2283" s="6" t="s">
        <v>37</v>
      </c>
      <c r="D2283" s="5">
        <v>35899</v>
      </c>
      <c r="E2283">
        <v>1212</v>
      </c>
      <c r="F2283" s="5">
        <v>44330</v>
      </c>
      <c r="G2283" s="2">
        <v>1</v>
      </c>
      <c r="H2283" s="2" t="str">
        <f t="shared" si="228"/>
        <v>Carey MCLEODlong-jump</v>
      </c>
      <c r="I2283" s="2">
        <f t="shared" si="229"/>
        <v>1212</v>
      </c>
      <c r="J2283" s="136" cm="1">
        <f t="array" ref="J2283">MAX(IF($H$3:$H$4000=$H2283,$I$3:$I$4000))</f>
        <v>1212</v>
      </c>
      <c r="K2283" s="2" t="str">
        <v>KEN</v>
      </c>
      <c r="L2283" t="str">
        <v>Benard KIBET</v>
      </c>
      <c r="M2283" s="94" t="str">
        <v>5000m</v>
      </c>
      <c r="N2283" s="94">
        <v>36489</v>
      </c>
      <c r="O2283" s="94" t="str">
        <f t="shared" si="224"/>
        <v>Benard KIBET5000m</v>
      </c>
      <c r="P2283" s="2">
        <f t="shared" si="225"/>
        <v>1122</v>
      </c>
      <c r="Q2283" s="79">
        <f t="shared" si="226"/>
        <v>57</v>
      </c>
      <c r="R2283" s="79" t="str">
        <f t="shared" si="227"/>
        <v/>
      </c>
    </row>
    <row r="2284" spans="1:18" x14ac:dyDescent="0.2">
      <c r="A2284" t="s">
        <v>1115</v>
      </c>
      <c r="B2284" t="s">
        <v>4016</v>
      </c>
      <c r="C2284" s="5" t="s">
        <v>38</v>
      </c>
      <c r="D2284" s="5">
        <v>37334</v>
      </c>
      <c r="E2284">
        <v>1012</v>
      </c>
      <c r="F2284" s="5">
        <v>44330</v>
      </c>
      <c r="G2284" s="2">
        <v>91</v>
      </c>
      <c r="H2284" s="2" t="str">
        <f t="shared" si="228"/>
        <v>Jhavor BENNETTtriple-jump</v>
      </c>
      <c r="I2284" s="2">
        <f t="shared" si="229"/>
        <v>1012</v>
      </c>
      <c r="J2284" s="136" cm="1">
        <f t="array" ref="J2284">MAX(IF($H$3:$H$4000=$H2284,$I$3:$I$4000))</f>
        <v>1012</v>
      </c>
      <c r="K2284" s="2" t="str">
        <v>KEN</v>
      </c>
      <c r="L2284" t="str">
        <v>Dan KIPLANGAT</v>
      </c>
      <c r="M2284" s="94" t="str">
        <v>5000m</v>
      </c>
      <c r="N2284" s="94">
        <v>35220</v>
      </c>
      <c r="O2284" s="94" t="str">
        <f t="shared" si="224"/>
        <v>Dan KIPLANGAT5000m</v>
      </c>
      <c r="P2284" s="2">
        <f t="shared" si="225"/>
        <v>1117</v>
      </c>
      <c r="Q2284" s="79">
        <f t="shared" si="226"/>
        <v>63</v>
      </c>
      <c r="R2284" s="79" t="str">
        <f t="shared" si="227"/>
        <v/>
      </c>
    </row>
    <row r="2285" spans="1:18" x14ac:dyDescent="0.2">
      <c r="A2285" t="s">
        <v>1115</v>
      </c>
      <c r="B2285" t="s">
        <v>3960</v>
      </c>
      <c r="C2285" s="5" t="s">
        <v>35</v>
      </c>
      <c r="D2285" s="5">
        <v>35407</v>
      </c>
      <c r="E2285">
        <v>1126</v>
      </c>
      <c r="F2285" s="5">
        <v>44330</v>
      </c>
      <c r="G2285" s="2">
        <v>16</v>
      </c>
      <c r="H2285" s="2" t="str">
        <f t="shared" si="228"/>
        <v>Clayton BROWNhigh-jump</v>
      </c>
      <c r="I2285" s="2">
        <f t="shared" si="229"/>
        <v>1126</v>
      </c>
      <c r="J2285" s="136" cm="1">
        <f t="array" ref="J2285">MAX(IF($H$3:$H$4000=$H2285,$I$3:$I$4000))</f>
        <v>1126</v>
      </c>
      <c r="K2285" s="2" t="str">
        <v>KEN</v>
      </c>
      <c r="L2285" t="str">
        <v>Victor Kipkirui KORIR</v>
      </c>
      <c r="M2285" s="94" t="str">
        <v>5000m</v>
      </c>
      <c r="N2285" s="94">
        <v>37482</v>
      </c>
      <c r="O2285" s="94" t="str">
        <f t="shared" si="224"/>
        <v>Victor Kipkirui KORIR5000m</v>
      </c>
      <c r="P2285" s="2">
        <f t="shared" si="225"/>
        <v>1109</v>
      </c>
      <c r="Q2285" s="79">
        <f t="shared" si="226"/>
        <v>73</v>
      </c>
      <c r="R2285" s="79" t="str">
        <f t="shared" si="227"/>
        <v/>
      </c>
    </row>
    <row r="2286" spans="1:18" x14ac:dyDescent="0.2">
      <c r="A2286" t="s">
        <v>1115</v>
      </c>
      <c r="B2286" t="s">
        <v>4140</v>
      </c>
      <c r="C2286" s="5" t="s">
        <v>39</v>
      </c>
      <c r="D2286" s="5">
        <v>35992</v>
      </c>
      <c r="E2286">
        <v>1106</v>
      </c>
      <c r="F2286" s="5">
        <v>44330</v>
      </c>
      <c r="G2286" s="2">
        <v>18</v>
      </c>
      <c r="H2286" s="2" t="str">
        <f t="shared" si="228"/>
        <v>Kyle MITCHELLshot-put</v>
      </c>
      <c r="I2286" s="2">
        <f t="shared" si="229"/>
        <v>1106</v>
      </c>
      <c r="J2286" s="136" cm="1">
        <f t="array" ref="J2286">MAX(IF($H$3:$H$4000=$H2286,$I$3:$I$4000))</f>
        <v>1106</v>
      </c>
      <c r="K2286" s="2" t="str">
        <v>KEN</v>
      </c>
      <c r="L2286" t="str">
        <v>Bethwel YEGON</v>
      </c>
      <c r="M2286" s="94" t="str">
        <v>marathon</v>
      </c>
      <c r="N2286" s="94">
        <v>33974</v>
      </c>
      <c r="O2286" s="94" t="str">
        <f t="shared" si="224"/>
        <v>Bethwel YEGONmarathon</v>
      </c>
      <c r="P2286" s="2">
        <f t="shared" si="225"/>
        <v>1224</v>
      </c>
      <c r="Q2286" s="79">
        <f t="shared" si="226"/>
        <v>28</v>
      </c>
      <c r="R2286" s="79" t="str">
        <f t="shared" si="227"/>
        <v/>
      </c>
    </row>
    <row r="2287" spans="1:18" x14ac:dyDescent="0.2">
      <c r="A2287" t="s">
        <v>1115</v>
      </c>
      <c r="B2287" t="s">
        <v>4080</v>
      </c>
      <c r="C2287" s="5" t="s">
        <v>42</v>
      </c>
      <c r="D2287" s="6">
        <v>36322</v>
      </c>
      <c r="E2287">
        <v>996</v>
      </c>
      <c r="F2287" s="5">
        <v>44330</v>
      </c>
      <c r="G2287" s="2">
        <v>26</v>
      </c>
      <c r="H2287" s="2" t="str">
        <f t="shared" si="228"/>
        <v>Phillipe BARNETThammer-throw</v>
      </c>
      <c r="I2287" s="2">
        <f t="shared" si="229"/>
        <v>996</v>
      </c>
      <c r="J2287" s="136" cm="1">
        <f t="array" ref="J2287">MAX(IF($H$3:$H$4000=$H2287,$I$3:$I$4000))</f>
        <v>996</v>
      </c>
      <c r="K2287" s="2" t="str">
        <v>KEN</v>
      </c>
      <c r="L2287" t="str">
        <v>Cosmas MATOLO</v>
      </c>
      <c r="M2287" s="94" t="str">
        <v>marathon</v>
      </c>
      <c r="N2287" s="94">
        <v>0</v>
      </c>
      <c r="O2287" s="94" t="str">
        <f t="shared" si="224"/>
        <v>Cosmas MATOLOmarathon</v>
      </c>
      <c r="P2287" s="2">
        <f t="shared" si="225"/>
        <v>1181</v>
      </c>
      <c r="Q2287" s="79">
        <f t="shared" si="226"/>
        <v>66</v>
      </c>
      <c r="R2287" s="79" t="str">
        <f t="shared" si="227"/>
        <v/>
      </c>
    </row>
    <row r="2288" spans="1:18" x14ac:dyDescent="0.2">
      <c r="A2288" t="s">
        <v>1115</v>
      </c>
      <c r="B2288" t="s">
        <v>4507</v>
      </c>
      <c r="C2288" t="s">
        <v>44</v>
      </c>
      <c r="D2288" s="5">
        <v>36847</v>
      </c>
      <c r="E2288">
        <v>915</v>
      </c>
      <c r="F2288" s="5">
        <v>44330</v>
      </c>
      <c r="G2288" s="2">
        <v>45</v>
      </c>
      <c r="H2288" s="2" t="str">
        <f t="shared" si="228"/>
        <v>David EDMONDSONdecathlon</v>
      </c>
      <c r="I2288" s="2">
        <f t="shared" si="229"/>
        <v>915</v>
      </c>
      <c r="J2288" s="136" cm="1">
        <f t="array" ref="J2288">MAX(IF($H$3:$H$4000=$H2288,$I$3:$I$4000))</f>
        <v>915</v>
      </c>
      <c r="K2288" s="2" t="str">
        <v>KEN</v>
      </c>
      <c r="L2288" t="str">
        <v>Benard KIMELI</v>
      </c>
      <c r="M2288" s="94" t="str">
        <v>marathon</v>
      </c>
      <c r="N2288" s="94">
        <v>34952</v>
      </c>
      <c r="O2288" s="94" t="str">
        <f t="shared" si="224"/>
        <v>Benard KIMELImarathon</v>
      </c>
      <c r="P2288" s="2">
        <f t="shared" si="225"/>
        <v>1146</v>
      </c>
      <c r="Q2288" s="79">
        <f t="shared" si="226"/>
        <v>115</v>
      </c>
      <c r="R2288" s="79" t="str">
        <f t="shared" si="227"/>
        <v/>
      </c>
    </row>
    <row r="2289" spans="1:18" x14ac:dyDescent="0.2">
      <c r="A2289" t="s">
        <v>1115</v>
      </c>
      <c r="B2289" t="s">
        <v>3410</v>
      </c>
      <c r="C2289" t="s">
        <v>33</v>
      </c>
      <c r="D2289" s="5">
        <v>37610</v>
      </c>
      <c r="E2289">
        <v>1068</v>
      </c>
      <c r="F2289" s="5">
        <v>44329</v>
      </c>
      <c r="G2289" s="2">
        <v>60</v>
      </c>
      <c r="H2289" s="2" t="str">
        <f t="shared" si="228"/>
        <v>Jeremy BEMBRIDGE400mh</v>
      </c>
      <c r="I2289" s="2">
        <f t="shared" si="229"/>
        <v>1068</v>
      </c>
      <c r="J2289" s="136" cm="1">
        <f t="array" ref="J2289">MAX(IF($H$3:$H$4000=$H2289,$I$3:$I$4000))</f>
        <v>1068</v>
      </c>
      <c r="K2289" s="2" t="str">
        <v>KEN</v>
      </c>
      <c r="L2289" t="str">
        <v>Jonathan Muia NDIKU</v>
      </c>
      <c r="M2289" s="94" t="str">
        <v>3000msc</v>
      </c>
      <c r="N2289" s="94">
        <v>33499</v>
      </c>
      <c r="O2289" s="94" t="str">
        <f t="shared" si="224"/>
        <v>Jonathan Muia NDIKU3000msc</v>
      </c>
      <c r="P2289" s="2">
        <f t="shared" si="225"/>
        <v>1140</v>
      </c>
      <c r="Q2289" s="79">
        <f t="shared" si="226"/>
        <v>21</v>
      </c>
      <c r="R2289" s="79" t="str">
        <f t="shared" si="227"/>
        <v/>
      </c>
    </row>
    <row r="2290" spans="1:18" x14ac:dyDescent="0.2">
      <c r="A2290" t="s">
        <v>1115</v>
      </c>
      <c r="B2290" t="s">
        <v>4507</v>
      </c>
      <c r="C2290" s="5" t="s">
        <v>35</v>
      </c>
      <c r="D2290" s="5">
        <v>36847</v>
      </c>
      <c r="E2290">
        <v>1002</v>
      </c>
      <c r="F2290" s="5">
        <v>44329</v>
      </c>
      <c r="G2290" s="2">
        <v>79</v>
      </c>
      <c r="H2290" s="2" t="str">
        <f t="shared" si="228"/>
        <v>David EDMONDSONhigh-jump</v>
      </c>
      <c r="I2290" s="2">
        <f t="shared" si="229"/>
        <v>1002</v>
      </c>
      <c r="J2290" s="136" cm="1">
        <f t="array" ref="J2290">MAX(IF($H$3:$H$4000=$H2290,$I$3:$I$4000))</f>
        <v>1002</v>
      </c>
      <c r="K2290" s="2" t="str">
        <v>KEN</v>
      </c>
      <c r="L2290" t="str">
        <v>Benard KIBET</v>
      </c>
      <c r="M2290" s="94" t="str">
        <v>10000m</v>
      </c>
      <c r="N2290" s="94">
        <v>36489</v>
      </c>
      <c r="O2290" s="94" t="str">
        <f t="shared" si="224"/>
        <v>Benard KIBET10000m</v>
      </c>
      <c r="P2290" s="2">
        <f t="shared" si="225"/>
        <v>1155</v>
      </c>
      <c r="Q2290" s="79">
        <f t="shared" si="226"/>
        <v>39</v>
      </c>
      <c r="R2290" s="79" t="str">
        <f t="shared" si="227"/>
        <v/>
      </c>
    </row>
    <row r="2291" spans="1:18" x14ac:dyDescent="0.2">
      <c r="A2291" t="s">
        <v>1115</v>
      </c>
      <c r="B2291" t="s">
        <v>4092</v>
      </c>
      <c r="C2291" t="s">
        <v>40</v>
      </c>
      <c r="D2291" s="5">
        <v>36590</v>
      </c>
      <c r="E2291">
        <v>997</v>
      </c>
      <c r="F2291" s="5">
        <v>44329</v>
      </c>
      <c r="G2291" s="2">
        <v>37</v>
      </c>
      <c r="H2291" s="2" t="str">
        <f t="shared" si="228"/>
        <v>Daniel COPEdiscus-throw</v>
      </c>
      <c r="I2291" s="2">
        <f t="shared" si="229"/>
        <v>997</v>
      </c>
      <c r="J2291" s="136" cm="1">
        <f t="array" ref="J2291">MAX(IF($H$3:$H$4000=$H2291,$I$3:$I$4000))</f>
        <v>997</v>
      </c>
      <c r="K2291" s="2" t="str">
        <v>KEN</v>
      </c>
      <c r="L2291" t="str">
        <v>Joseph Mana NDIRANGU</v>
      </c>
      <c r="M2291" s="94" t="str">
        <v>10000m</v>
      </c>
      <c r="N2291" s="94">
        <v>34586</v>
      </c>
      <c r="O2291" s="94" t="str">
        <f t="shared" si="224"/>
        <v>Joseph Mana NDIRANGU10000m</v>
      </c>
      <c r="P2291" s="2">
        <f t="shared" si="225"/>
        <v>1143</v>
      </c>
      <c r="Q2291" s="79">
        <f t="shared" si="226"/>
        <v>57</v>
      </c>
      <c r="R2291" s="79" t="str">
        <f t="shared" si="227"/>
        <v/>
      </c>
    </row>
    <row r="2292" spans="1:18" x14ac:dyDescent="0.2">
      <c r="A2292" t="s">
        <v>1115</v>
      </c>
      <c r="B2292" t="s">
        <v>4132</v>
      </c>
      <c r="C2292" s="5" t="s">
        <v>40</v>
      </c>
      <c r="D2292" s="5">
        <v>36425</v>
      </c>
      <c r="E2292">
        <v>906</v>
      </c>
      <c r="F2292" s="5">
        <v>44329</v>
      </c>
      <c r="G2292" s="2">
        <v>90</v>
      </c>
      <c r="H2292" s="2" t="str">
        <f t="shared" si="228"/>
        <v>Courtney LAWRENCEdiscus-throw</v>
      </c>
      <c r="I2292" s="2">
        <f t="shared" si="229"/>
        <v>906</v>
      </c>
      <c r="J2292" s="136" cm="1">
        <f t="array" ref="J2292">MAX(IF($H$3:$H$4000=$H2292,$I$3:$I$4000))</f>
        <v>906</v>
      </c>
      <c r="K2292" s="2" t="str">
        <v>KEN</v>
      </c>
      <c r="L2292" t="str">
        <v>Joel MWAURA</v>
      </c>
      <c r="M2292" s="94" t="str">
        <v>10000m</v>
      </c>
      <c r="N2292" s="94">
        <v>36180</v>
      </c>
      <c r="O2292" s="94" t="str">
        <f t="shared" si="224"/>
        <v>Joel MWAURA10000m</v>
      </c>
      <c r="P2292" s="2">
        <f t="shared" si="225"/>
        <v>1110</v>
      </c>
      <c r="Q2292" s="79">
        <f t="shared" si="226"/>
        <v>81</v>
      </c>
      <c r="R2292" s="79" t="str">
        <f t="shared" si="227"/>
        <v/>
      </c>
    </row>
    <row r="2293" spans="1:18" x14ac:dyDescent="0.2">
      <c r="A2293" t="s">
        <v>1115</v>
      </c>
      <c r="B2293" t="s">
        <v>3792</v>
      </c>
      <c r="C2293" s="5" t="s">
        <v>31</v>
      </c>
      <c r="D2293" s="5">
        <v>36704</v>
      </c>
      <c r="E2293">
        <v>1041</v>
      </c>
      <c r="F2293" s="5">
        <v>44328</v>
      </c>
      <c r="G2293" s="2">
        <v>69</v>
      </c>
      <c r="H2293" s="2" t="str">
        <f t="shared" si="228"/>
        <v>Micheal BUCHANAN110mh</v>
      </c>
      <c r="I2293" s="2">
        <f t="shared" si="229"/>
        <v>1041</v>
      </c>
      <c r="J2293" s="136" cm="1">
        <f t="array" ref="J2293">MAX(IF($H$3:$H$4000=$H2293,$I$3:$I$4000))</f>
        <v>1041</v>
      </c>
      <c r="K2293" s="2" t="str">
        <v>KEN</v>
      </c>
      <c r="L2293" t="str">
        <v>Razini LEMETEKI</v>
      </c>
      <c r="M2293" s="94" t="str">
        <v>10000m</v>
      </c>
      <c r="N2293" s="94">
        <v>36150</v>
      </c>
      <c r="O2293" s="94" t="str">
        <f t="shared" si="224"/>
        <v>Razini LEMETEKI10000m</v>
      </c>
      <c r="P2293" s="2">
        <f t="shared" si="225"/>
        <v>1185</v>
      </c>
      <c r="Q2293" s="79">
        <f t="shared" si="226"/>
        <v>20</v>
      </c>
      <c r="R2293" s="79" t="str">
        <f t="shared" si="227"/>
        <v/>
      </c>
    </row>
    <row r="2294" spans="1:18" x14ac:dyDescent="0.2">
      <c r="A2294" t="s">
        <v>1115</v>
      </c>
      <c r="B2294" t="s">
        <v>4132</v>
      </c>
      <c r="C2294" s="6" t="s">
        <v>39</v>
      </c>
      <c r="D2294" s="5">
        <v>36425</v>
      </c>
      <c r="E2294">
        <v>1060</v>
      </c>
      <c r="F2294" s="5">
        <v>44328</v>
      </c>
      <c r="G2294" s="2">
        <v>22</v>
      </c>
      <c r="H2294" s="2" t="str">
        <f t="shared" si="228"/>
        <v>Courtney LAWRENCEshot-put</v>
      </c>
      <c r="I2294" s="2">
        <f t="shared" si="229"/>
        <v>1060</v>
      </c>
      <c r="J2294" s="136" cm="1">
        <f t="array" ref="J2294">MAX(IF($H$3:$H$4000=$H2294,$I$3:$I$4000))</f>
        <v>1060</v>
      </c>
      <c r="K2294" s="2" t="str">
        <v>KEN</v>
      </c>
      <c r="L2294" t="str">
        <v>Clement Kiprono LANGAT</v>
      </c>
      <c r="M2294" s="94" t="str">
        <v>marathon</v>
      </c>
      <c r="N2294" s="94">
        <v>33590</v>
      </c>
      <c r="O2294" s="94" t="str">
        <f t="shared" si="224"/>
        <v>Clement Kiprono LANGATmarathon</v>
      </c>
      <c r="P2294" s="2">
        <f t="shared" si="225"/>
        <v>1187</v>
      </c>
      <c r="Q2294" s="79">
        <f t="shared" si="226"/>
        <v>56</v>
      </c>
      <c r="R2294" s="79" t="str">
        <f t="shared" si="227"/>
        <v/>
      </c>
    </row>
    <row r="2295" spans="1:18" x14ac:dyDescent="0.2">
      <c r="A2295" t="s">
        <v>1115</v>
      </c>
      <c r="B2295" t="s">
        <v>3480</v>
      </c>
      <c r="C2295" s="5" t="s">
        <v>27</v>
      </c>
      <c r="D2295" s="5">
        <v>34936</v>
      </c>
      <c r="E2295">
        <v>1109</v>
      </c>
      <c r="F2295" s="5">
        <v>44325</v>
      </c>
      <c r="G2295" s="2">
        <v>73</v>
      </c>
      <c r="H2295" s="2" t="str">
        <f t="shared" si="228"/>
        <v>Rajay HAMILTON800m</v>
      </c>
      <c r="I2295" s="2">
        <f t="shared" si="229"/>
        <v>1109</v>
      </c>
      <c r="J2295" s="136" cm="1">
        <f t="array" ref="J2295">MAX(IF($H$3:$H$4000=$H2295,$I$3:$I$4000))</f>
        <v>1114</v>
      </c>
      <c r="K2295" s="2" t="str">
        <v>KEN</v>
      </c>
      <c r="L2295" t="str">
        <v>David KIPRONO</v>
      </c>
      <c r="M2295" s="94" t="str">
        <v>marathon</v>
      </c>
      <c r="N2295" s="94">
        <v>1990</v>
      </c>
      <c r="O2295" s="94" t="str">
        <f t="shared" si="224"/>
        <v>David KIPRONOmarathon</v>
      </c>
      <c r="P2295" s="2">
        <f t="shared" si="225"/>
        <v>1164</v>
      </c>
      <c r="Q2295" s="79">
        <f t="shared" si="226"/>
        <v>88</v>
      </c>
      <c r="R2295" s="79" t="str">
        <f t="shared" si="227"/>
        <v/>
      </c>
    </row>
    <row r="2296" spans="1:18" x14ac:dyDescent="0.2">
      <c r="A2296" t="s">
        <v>1115</v>
      </c>
      <c r="B2296" t="s">
        <v>4311</v>
      </c>
      <c r="C2296" s="5" t="s">
        <v>41</v>
      </c>
      <c r="D2296" s="5"/>
      <c r="E2296">
        <v>955</v>
      </c>
      <c r="F2296" s="5">
        <v>44325</v>
      </c>
      <c r="G2296" s="2">
        <v>82</v>
      </c>
      <c r="H2296" s="2" t="str">
        <f t="shared" si="228"/>
        <v>Rajheim CARBYjavelin-throw</v>
      </c>
      <c r="I2296" s="2">
        <f t="shared" si="229"/>
        <v>955</v>
      </c>
      <c r="J2296" s="136" cm="1">
        <f t="array" ref="J2296">MAX(IF($H$3:$H$4000=$H2296,$I$3:$I$4000))</f>
        <v>955</v>
      </c>
      <c r="K2296" s="2" t="str">
        <v>KEN</v>
      </c>
      <c r="L2296" t="str">
        <v>Jacob KROP</v>
      </c>
      <c r="M2296" s="94" t="str">
        <v>5000m</v>
      </c>
      <c r="N2296" s="94">
        <v>37046</v>
      </c>
      <c r="O2296" s="94" t="str">
        <f t="shared" si="224"/>
        <v>Jacob KROP5000m</v>
      </c>
      <c r="P2296" s="2">
        <f t="shared" si="225"/>
        <v>1125</v>
      </c>
      <c r="Q2296" s="79">
        <f t="shared" si="226"/>
        <v>52</v>
      </c>
      <c r="R2296" s="79" t="str">
        <f t="shared" si="227"/>
        <v/>
      </c>
    </row>
    <row r="2297" spans="1:18" x14ac:dyDescent="0.2">
      <c r="A2297" t="s">
        <v>1115</v>
      </c>
      <c r="B2297" t="s">
        <v>2751</v>
      </c>
      <c r="C2297" s="5" t="s">
        <v>2</v>
      </c>
      <c r="D2297" s="5">
        <v>32759</v>
      </c>
      <c r="E2297">
        <v>1162</v>
      </c>
      <c r="F2297" s="5">
        <v>44324</v>
      </c>
      <c r="G2297" s="2">
        <v>31</v>
      </c>
      <c r="H2297" s="2" t="str">
        <f t="shared" si="228"/>
        <v>Oshane BAILEY100m</v>
      </c>
      <c r="I2297" s="2">
        <f t="shared" si="229"/>
        <v>1162</v>
      </c>
      <c r="J2297" s="136" cm="1">
        <f t="array" ref="J2297">MAX(IF($H$3:$H$4000=$H2297,$I$3:$I$4000))</f>
        <v>1162</v>
      </c>
      <c r="K2297" s="2" t="str">
        <v>KEN</v>
      </c>
      <c r="L2297" t="str">
        <v>Nicholas Kiprotich CHIRCHIR</v>
      </c>
      <c r="M2297" s="94" t="str">
        <v>400mh</v>
      </c>
      <c r="N2297" s="94">
        <v>36120</v>
      </c>
      <c r="O2297" s="94" t="str">
        <f t="shared" si="224"/>
        <v>Nicholas Kiprotich CHIRCHIR400mh</v>
      </c>
      <c r="P2297" s="2">
        <f t="shared" si="225"/>
        <v>1120</v>
      </c>
      <c r="Q2297" s="79">
        <f t="shared" si="226"/>
        <v>34</v>
      </c>
      <c r="R2297" s="79" t="str">
        <f t="shared" si="227"/>
        <v/>
      </c>
    </row>
    <row r="2298" spans="1:18" x14ac:dyDescent="0.2">
      <c r="A2298" t="s">
        <v>1115</v>
      </c>
      <c r="B2298" t="s">
        <v>3285</v>
      </c>
      <c r="C2298" s="6" t="s">
        <v>2</v>
      </c>
      <c r="D2298" s="5">
        <v>35020</v>
      </c>
      <c r="E2298">
        <v>1152</v>
      </c>
      <c r="F2298" s="5">
        <v>44324</v>
      </c>
      <c r="G2298" s="2">
        <v>37</v>
      </c>
      <c r="H2298" s="2" t="str">
        <f t="shared" si="228"/>
        <v>Romario WILLIAMS100m</v>
      </c>
      <c r="I2298" s="2">
        <f t="shared" si="229"/>
        <v>1152</v>
      </c>
      <c r="J2298" s="136" cm="1">
        <f t="array" ref="J2298">MAX(IF($H$3:$H$4000=$H2298,$I$3:$I$4000))</f>
        <v>1152</v>
      </c>
      <c r="K2298" s="2" t="str">
        <v>KEN</v>
      </c>
      <c r="L2298" t="str">
        <v>Leonard LANGAT</v>
      </c>
      <c r="M2298" s="94" t="str">
        <v>marathon</v>
      </c>
      <c r="N2298" s="94">
        <v>35279</v>
      </c>
      <c r="O2298" s="94" t="str">
        <f t="shared" si="224"/>
        <v>Leonard LANGATmarathon</v>
      </c>
      <c r="P2298" s="2">
        <f t="shared" si="225"/>
        <v>1170</v>
      </c>
      <c r="Q2298" s="79">
        <f t="shared" si="226"/>
        <v>78</v>
      </c>
      <c r="R2298" s="79" t="str">
        <f t="shared" si="227"/>
        <v/>
      </c>
    </row>
    <row r="2299" spans="1:18" x14ac:dyDescent="0.2">
      <c r="A2299" t="s">
        <v>1115</v>
      </c>
      <c r="B2299" t="s">
        <v>3800</v>
      </c>
      <c r="C2299" s="5" t="s">
        <v>31</v>
      </c>
      <c r="D2299" s="5">
        <v>1999</v>
      </c>
      <c r="E2299">
        <v>1020</v>
      </c>
      <c r="F2299" s="5">
        <v>44324</v>
      </c>
      <c r="G2299" s="2">
        <v>82</v>
      </c>
      <c r="H2299" s="2" t="str">
        <f t="shared" si="228"/>
        <v>Lloyd FACEY110mh</v>
      </c>
      <c r="I2299" s="2">
        <f t="shared" si="229"/>
        <v>1020</v>
      </c>
      <c r="J2299" s="136" cm="1">
        <f t="array" ref="J2299">MAX(IF($H$3:$H$4000=$H2299,$I$3:$I$4000))</f>
        <v>1020</v>
      </c>
      <c r="K2299" s="2" t="str">
        <v>KEN</v>
      </c>
      <c r="L2299" t="str">
        <v>Ronald KWEMOI</v>
      </c>
      <c r="M2299" s="94" t="str">
        <v>1500m</v>
      </c>
      <c r="N2299" s="94">
        <v>34961</v>
      </c>
      <c r="O2299" s="94" t="str">
        <f t="shared" si="224"/>
        <v>Ronald KWEMOI1500m</v>
      </c>
      <c r="P2299" s="2">
        <f t="shared" si="225"/>
        <v>1198</v>
      </c>
      <c r="Q2299" s="79">
        <f t="shared" si="226"/>
        <v>10</v>
      </c>
      <c r="R2299" s="79" t="str">
        <f t="shared" si="227"/>
        <v/>
      </c>
    </row>
    <row r="2300" spans="1:18" x14ac:dyDescent="0.2">
      <c r="A2300" t="s">
        <v>1115</v>
      </c>
      <c r="B2300" t="s">
        <v>3814</v>
      </c>
      <c r="C2300" t="s">
        <v>31</v>
      </c>
      <c r="D2300" s="5">
        <v>37046</v>
      </c>
      <c r="E2300">
        <v>990</v>
      </c>
      <c r="F2300" s="5">
        <v>44324</v>
      </c>
      <c r="G2300" s="2">
        <v>98</v>
      </c>
      <c r="H2300" s="2" t="str">
        <f t="shared" si="228"/>
        <v>Rashane BARTLETT110mh</v>
      </c>
      <c r="I2300" s="2">
        <f t="shared" si="229"/>
        <v>990</v>
      </c>
      <c r="J2300" s="136" cm="1">
        <f t="array" ref="J2300">MAX(IF($H$3:$H$4000=$H2300,$I$3:$I$4000))</f>
        <v>990</v>
      </c>
      <c r="K2300" s="2" t="str">
        <v>KEN</v>
      </c>
      <c r="L2300" t="str">
        <v>Leonard Kipkemoi BETT</v>
      </c>
      <c r="M2300" s="94" t="str">
        <v>3000msc</v>
      </c>
      <c r="N2300" s="94">
        <v>36833</v>
      </c>
      <c r="O2300" s="94" t="str">
        <f t="shared" si="224"/>
        <v>Leonard Kipkemoi BETT3000msc</v>
      </c>
      <c r="P2300" s="2">
        <f t="shared" si="225"/>
        <v>1211</v>
      </c>
      <c r="Q2300" s="79">
        <f t="shared" si="226"/>
        <v>3</v>
      </c>
      <c r="R2300" s="79" t="str">
        <f t="shared" si="227"/>
        <v/>
      </c>
    </row>
    <row r="2301" spans="1:18" x14ac:dyDescent="0.2">
      <c r="A2301" t="s">
        <v>1115</v>
      </c>
      <c r="B2301" t="s">
        <v>4080</v>
      </c>
      <c r="C2301" s="5" t="s">
        <v>40</v>
      </c>
      <c r="D2301" s="5">
        <v>36322</v>
      </c>
      <c r="E2301">
        <v>1052</v>
      </c>
      <c r="F2301" s="5">
        <v>44324</v>
      </c>
      <c r="G2301" s="2">
        <v>22</v>
      </c>
      <c r="H2301" s="2" t="str">
        <f t="shared" si="228"/>
        <v>Phillipe BARNETTdiscus-throw</v>
      </c>
      <c r="I2301" s="2">
        <f t="shared" si="229"/>
        <v>1052</v>
      </c>
      <c r="J2301" s="136" cm="1">
        <f t="array" ref="J2301">MAX(IF($H$3:$H$4000=$H2301,$I$3:$I$4000))</f>
        <v>1052</v>
      </c>
      <c r="K2301" s="2" t="str">
        <v>KEN</v>
      </c>
      <c r="L2301" t="str">
        <v>Noah KIBET</v>
      </c>
      <c r="M2301" s="94" t="str">
        <v>800m</v>
      </c>
      <c r="N2301" s="94">
        <v>38089</v>
      </c>
      <c r="O2301" s="94" t="str">
        <f t="shared" si="224"/>
        <v>Noah KIBET800m</v>
      </c>
      <c r="P2301" s="2">
        <f t="shared" si="225"/>
        <v>1177</v>
      </c>
      <c r="Q2301" s="79">
        <f t="shared" si="226"/>
        <v>23</v>
      </c>
      <c r="R2301" s="79" t="str">
        <f t="shared" si="227"/>
        <v/>
      </c>
    </row>
    <row r="2302" spans="1:18" x14ac:dyDescent="0.2">
      <c r="A2302" t="s">
        <v>1115</v>
      </c>
      <c r="B2302" t="s">
        <v>4182</v>
      </c>
      <c r="C2302" t="s">
        <v>39</v>
      </c>
      <c r="D2302" s="5"/>
      <c r="E2302">
        <v>934</v>
      </c>
      <c r="F2302" s="5">
        <v>44324</v>
      </c>
      <c r="G2302" s="2">
        <v>79</v>
      </c>
      <c r="H2302" s="2" t="str">
        <f t="shared" si="228"/>
        <v>Caesar KEMPshot-put</v>
      </c>
      <c r="I2302" s="2">
        <f t="shared" si="229"/>
        <v>934</v>
      </c>
      <c r="J2302" s="136" cm="1">
        <f t="array" ref="J2302">MAX(IF($H$3:$H$4000=$H2302,$I$3:$I$4000))</f>
        <v>934</v>
      </c>
      <c r="K2302" s="2" t="str">
        <v>KEN</v>
      </c>
      <c r="L2302" t="str">
        <v>Heristone Wanyonyi WAFULA</v>
      </c>
      <c r="M2302" s="94" t="str">
        <v>20km-race-walking</v>
      </c>
      <c r="N2302" s="94">
        <v>37802</v>
      </c>
      <c r="O2302" s="94" t="str">
        <f t="shared" si="224"/>
        <v>Heristone Wanyonyi WAFULA20km-race-walking</v>
      </c>
      <c r="P2302" s="2">
        <f t="shared" si="225"/>
        <v>1036</v>
      </c>
      <c r="Q2302" s="79">
        <f t="shared" si="226"/>
        <v>16</v>
      </c>
      <c r="R2302" s="79" t="str">
        <f t="shared" si="227"/>
        <v/>
      </c>
    </row>
    <row r="2303" spans="1:18" x14ac:dyDescent="0.2">
      <c r="A2303" t="s">
        <v>1115</v>
      </c>
      <c r="B2303" t="s">
        <v>4140</v>
      </c>
      <c r="C2303" s="6" t="s">
        <v>40</v>
      </c>
      <c r="D2303" s="5">
        <v>35992</v>
      </c>
      <c r="E2303">
        <v>898</v>
      </c>
      <c r="F2303" s="5">
        <v>44321</v>
      </c>
      <c r="G2303" s="2">
        <v>100</v>
      </c>
      <c r="H2303" s="2" t="str">
        <f t="shared" si="228"/>
        <v>Kyle MITCHELLdiscus-throw</v>
      </c>
      <c r="I2303" s="2">
        <f t="shared" si="229"/>
        <v>898</v>
      </c>
      <c r="J2303" s="136" cm="1">
        <f t="array" ref="J2303">MAX(IF($H$3:$H$4000=$H2303,$I$3:$I$4000))</f>
        <v>898</v>
      </c>
      <c r="K2303" s="2" t="str">
        <v>KEN</v>
      </c>
      <c r="L2303" t="str">
        <v>Benson KIPLANGAT</v>
      </c>
      <c r="M2303" s="94" t="str">
        <v>5000m</v>
      </c>
      <c r="N2303" s="94">
        <v>37789</v>
      </c>
      <c r="O2303" s="94" t="str">
        <f t="shared" si="224"/>
        <v>Benson KIPLANGAT5000m</v>
      </c>
      <c r="P2303" s="2">
        <f t="shared" si="225"/>
        <v>1136</v>
      </c>
      <c r="Q2303" s="79">
        <f t="shared" si="226"/>
        <v>34</v>
      </c>
      <c r="R2303" s="79" t="str">
        <f t="shared" si="227"/>
        <v/>
      </c>
    </row>
    <row r="2304" spans="1:18" x14ac:dyDescent="0.2">
      <c r="A2304" t="s">
        <v>1115</v>
      </c>
      <c r="B2304" t="s">
        <v>4005</v>
      </c>
      <c r="C2304" s="5" t="s">
        <v>38</v>
      </c>
      <c r="D2304" s="5">
        <v>34861</v>
      </c>
      <c r="E2304">
        <v>1029</v>
      </c>
      <c r="F2304" s="5">
        <v>44318</v>
      </c>
      <c r="G2304" s="2">
        <v>77</v>
      </c>
      <c r="H2304" s="2" t="str">
        <f t="shared" si="228"/>
        <v>Nicholas DOUGLAStriple-jump</v>
      </c>
      <c r="I2304" s="2">
        <f t="shared" si="229"/>
        <v>1029</v>
      </c>
      <c r="J2304" s="136" cm="1">
        <f t="array" ref="J2304">MAX(IF($H$3:$H$4000=$H2304,$I$3:$I$4000))</f>
        <v>1029</v>
      </c>
      <c r="K2304" s="2" t="str">
        <v>KEN</v>
      </c>
      <c r="L2304" t="str">
        <v>Levy KIBET</v>
      </c>
      <c r="M2304" s="94" t="str">
        <v>5000m</v>
      </c>
      <c r="N2304" s="94">
        <v>37909</v>
      </c>
      <c r="O2304" s="94" t="str">
        <f t="shared" si="224"/>
        <v>Levy KIBET5000m</v>
      </c>
      <c r="P2304" s="2">
        <f t="shared" si="225"/>
        <v>1116</v>
      </c>
      <c r="Q2304" s="79">
        <f t="shared" si="226"/>
        <v>64</v>
      </c>
      <c r="R2304" s="79" t="str">
        <f t="shared" si="227"/>
        <v/>
      </c>
    </row>
    <row r="2305" spans="1:18" x14ac:dyDescent="0.2">
      <c r="A2305" t="s">
        <v>1115</v>
      </c>
      <c r="B2305" t="s">
        <v>4114</v>
      </c>
      <c r="C2305" t="s">
        <v>39</v>
      </c>
      <c r="D2305" s="5">
        <v>36540</v>
      </c>
      <c r="E2305">
        <v>904</v>
      </c>
      <c r="F2305" s="5">
        <v>44318</v>
      </c>
      <c r="G2305" s="2">
        <v>99</v>
      </c>
      <c r="H2305" s="2" t="str">
        <f t="shared" si="228"/>
        <v>Travis ROBINSONshot-put</v>
      </c>
      <c r="I2305" s="2">
        <f t="shared" si="229"/>
        <v>904</v>
      </c>
      <c r="J2305" s="136" cm="1">
        <f t="array" ref="J2305">MAX(IF($H$3:$H$4000=$H2305,$I$3:$I$4000))</f>
        <v>904</v>
      </c>
      <c r="K2305" s="2" t="str">
        <v>KEN</v>
      </c>
      <c r="L2305" t="str">
        <v>Abel KIPSANG</v>
      </c>
      <c r="M2305" s="94" t="str">
        <v>1500m</v>
      </c>
      <c r="N2305" s="94">
        <v>35396</v>
      </c>
      <c r="O2305" s="94" t="str">
        <f t="shared" si="224"/>
        <v>Abel KIPSANG1500m</v>
      </c>
      <c r="P2305" s="2">
        <f t="shared" si="225"/>
        <v>1251</v>
      </c>
      <c r="Q2305" s="79">
        <f t="shared" si="226"/>
        <v>4</v>
      </c>
      <c r="R2305" s="79" t="str">
        <f t="shared" si="227"/>
        <v/>
      </c>
    </row>
    <row r="2306" spans="1:18" x14ac:dyDescent="0.2">
      <c r="A2306" t="s">
        <v>1115</v>
      </c>
      <c r="B2306" t="s">
        <v>3358</v>
      </c>
      <c r="C2306" s="5" t="s">
        <v>25</v>
      </c>
      <c r="D2306" s="5">
        <v>36849</v>
      </c>
      <c r="E2306">
        <v>1113</v>
      </c>
      <c r="F2306" s="5">
        <v>44317</v>
      </c>
      <c r="G2306" s="2">
        <v>58</v>
      </c>
      <c r="H2306" s="2" t="str">
        <f t="shared" si="228"/>
        <v>Jevaughn POWELL200m</v>
      </c>
      <c r="I2306" s="2">
        <f t="shared" si="229"/>
        <v>1113</v>
      </c>
      <c r="J2306" s="136" cm="1">
        <f t="array" ref="J2306">MAX(IF($H$3:$H$4000=$H2306,$I$3:$I$4000))</f>
        <v>1113</v>
      </c>
      <c r="K2306" s="2" t="str">
        <v>KEN</v>
      </c>
      <c r="L2306" t="str">
        <v>Nicholas Kipkorir KIMELI</v>
      </c>
      <c r="M2306" s="94" t="str">
        <v>5000m</v>
      </c>
      <c r="N2306" s="94">
        <v>36067</v>
      </c>
      <c r="O2306" s="94" t="str">
        <f t="shared" si="224"/>
        <v>Nicholas Kipkorir KIMELI5000m</v>
      </c>
      <c r="P2306" s="2">
        <f t="shared" si="225"/>
        <v>1213</v>
      </c>
      <c r="Q2306" s="79">
        <f t="shared" si="226"/>
        <v>6</v>
      </c>
      <c r="R2306" s="79" t="str">
        <f t="shared" si="227"/>
        <v/>
      </c>
    </row>
    <row r="2307" spans="1:18" x14ac:dyDescent="0.2">
      <c r="A2307" t="s">
        <v>1115</v>
      </c>
      <c r="B2307" t="s">
        <v>3355</v>
      </c>
      <c r="C2307" s="5" t="s">
        <v>26</v>
      </c>
      <c r="D2307" s="5">
        <v>36060</v>
      </c>
      <c r="E2307">
        <v>1121</v>
      </c>
      <c r="F2307" s="5">
        <v>44317</v>
      </c>
      <c r="G2307" s="2">
        <v>51</v>
      </c>
      <c r="H2307" s="2" t="str">
        <f t="shared" si="228"/>
        <v>Chevannie HANSON400m</v>
      </c>
      <c r="I2307" s="2">
        <f t="shared" si="229"/>
        <v>1121</v>
      </c>
      <c r="J2307" s="136" cm="1">
        <f t="array" ref="J2307">MAX(IF($H$3:$H$4000=$H2307,$I$3:$I$4000))</f>
        <v>1121</v>
      </c>
      <c r="K2307" s="2" t="str">
        <v>KEN</v>
      </c>
      <c r="L2307" t="str">
        <v>Julius YEGO</v>
      </c>
      <c r="M2307" s="94" t="str">
        <v>javelin-throw</v>
      </c>
      <c r="N2307" s="94">
        <v>32512</v>
      </c>
      <c r="O2307" s="94" t="str">
        <f t="shared" si="224"/>
        <v>Julius YEGOjavelin-throw</v>
      </c>
      <c r="P2307" s="2">
        <f t="shared" si="225"/>
        <v>1063</v>
      </c>
      <c r="Q2307" s="79">
        <f t="shared" si="226"/>
        <v>22</v>
      </c>
      <c r="R2307" s="79" t="str">
        <f t="shared" si="227"/>
        <v/>
      </c>
    </row>
    <row r="2308" spans="1:18" x14ac:dyDescent="0.2">
      <c r="A2308" t="s">
        <v>1115</v>
      </c>
      <c r="B2308" t="s">
        <v>3761</v>
      </c>
      <c r="C2308" s="5" t="s">
        <v>31</v>
      </c>
      <c r="D2308" s="6">
        <v>35722</v>
      </c>
      <c r="E2308">
        <v>1123</v>
      </c>
      <c r="F2308" s="5">
        <v>44317</v>
      </c>
      <c r="G2308" s="2">
        <v>31</v>
      </c>
      <c r="H2308" s="2" t="str">
        <f t="shared" si="228"/>
        <v>Lafranz CAMPBELL110mh</v>
      </c>
      <c r="I2308" s="2">
        <f t="shared" si="229"/>
        <v>1123</v>
      </c>
      <c r="J2308" s="136" cm="1">
        <f t="array" ref="J2308">MAX(IF($H$3:$H$4000=$H2308,$I$3:$I$4000))</f>
        <v>1123</v>
      </c>
      <c r="K2308" s="2" t="str">
        <v>KEN</v>
      </c>
      <c r="L2308" t="str">
        <v>Michael SARUNI</v>
      </c>
      <c r="M2308" s="94" t="str">
        <v>800m</v>
      </c>
      <c r="N2308" s="94">
        <v>34868</v>
      </c>
      <c r="O2308" s="94" t="str">
        <f t="shared" ref="O2308:O2371" si="230">L2308&amp;M2308</f>
        <v>Michael SARUNI800m</v>
      </c>
      <c r="P2308" s="2">
        <f t="shared" ref="P2308:P2371" si="231">VLOOKUP(L2308&amp;M2308,$H$3:$J$3881,3,FALSE)</f>
        <v>1188</v>
      </c>
      <c r="Q2308" s="79">
        <f t="shared" ref="Q2308:Q2371" si="232">COUNTIFS($M$3:$M$3165,M2308,$P$3:$P$3165,"&gt;"&amp;P2308)+1</f>
        <v>18</v>
      </c>
      <c r="R2308" s="79" t="str">
        <f t="shared" ref="R2308:R2371" si="233">IFERROR(IF(K2308="AUS",COUNTIFS($K$3:$K$3165,"AUS",$M$3:$M$3165,M2308,$P$3:$P$3165,"&gt;"&amp;P2308)+1,""),"")</f>
        <v/>
      </c>
    </row>
    <row r="2309" spans="1:18" x14ac:dyDescent="0.2">
      <c r="A2309" t="s">
        <v>1115</v>
      </c>
      <c r="B2309" t="s">
        <v>3773</v>
      </c>
      <c r="C2309" s="5" t="s">
        <v>31</v>
      </c>
      <c r="D2309" s="5">
        <v>35039</v>
      </c>
      <c r="E2309">
        <v>1081</v>
      </c>
      <c r="F2309" s="5">
        <v>44317</v>
      </c>
      <c r="G2309" s="2">
        <v>45</v>
      </c>
      <c r="H2309" s="2" t="str">
        <f t="shared" si="228"/>
        <v>Jovaine ATKINSON110mh</v>
      </c>
      <c r="I2309" s="2">
        <f t="shared" si="229"/>
        <v>1081</v>
      </c>
      <c r="J2309" s="136" cm="1">
        <f t="array" ref="J2309">MAX(IF($H$3:$H$4000=$H2309,$I$3:$I$4000))</f>
        <v>1081</v>
      </c>
      <c r="K2309" s="2" t="str">
        <v>KEN</v>
      </c>
      <c r="L2309" t="str">
        <v>Bonface MUTETI</v>
      </c>
      <c r="M2309" s="94" t="str">
        <v>3000msc</v>
      </c>
      <c r="N2309" s="94">
        <v>38371</v>
      </c>
      <c r="O2309" s="94" t="str">
        <f t="shared" si="230"/>
        <v>Bonface MUTETI3000msc</v>
      </c>
      <c r="P2309" s="2">
        <f t="shared" si="231"/>
        <v>1042</v>
      </c>
      <c r="Q2309" s="79">
        <f t="shared" si="232"/>
        <v>70</v>
      </c>
      <c r="R2309" s="79" t="str">
        <f t="shared" si="233"/>
        <v/>
      </c>
    </row>
    <row r="2310" spans="1:18" x14ac:dyDescent="0.2">
      <c r="A2310" t="s">
        <v>1115</v>
      </c>
      <c r="B2310" t="s">
        <v>3804</v>
      </c>
      <c r="C2310" t="s">
        <v>31</v>
      </c>
      <c r="D2310" s="5">
        <v>35229</v>
      </c>
      <c r="E2310">
        <v>1015</v>
      </c>
      <c r="F2310" s="5">
        <v>44317</v>
      </c>
      <c r="G2310" s="2">
        <v>86</v>
      </c>
      <c r="H2310" s="2" t="str">
        <f t="shared" si="228"/>
        <v>Marvin WILLIAMS110mh</v>
      </c>
      <c r="I2310" s="2">
        <f t="shared" si="229"/>
        <v>1015</v>
      </c>
      <c r="J2310" s="136" cm="1">
        <f t="array" ref="J2310">MAX(IF($H$3:$H$4000=$H2310,$I$3:$I$4000))</f>
        <v>1015</v>
      </c>
      <c r="K2310" s="2" t="str">
        <v>KEN</v>
      </c>
      <c r="L2310" t="str">
        <v>Festus LAGAT</v>
      </c>
      <c r="M2310" s="94" t="str">
        <v>800m</v>
      </c>
      <c r="N2310" s="94">
        <v>35348</v>
      </c>
      <c r="O2310" s="94" t="str">
        <f t="shared" si="230"/>
        <v>Festus LAGAT800m</v>
      </c>
      <c r="P2310" s="2">
        <f t="shared" si="231"/>
        <v>1190</v>
      </c>
      <c r="Q2310" s="79">
        <f t="shared" si="232"/>
        <v>17</v>
      </c>
      <c r="R2310" s="79" t="str">
        <f t="shared" si="233"/>
        <v/>
      </c>
    </row>
    <row r="2311" spans="1:18" x14ac:dyDescent="0.2">
      <c r="A2311" t="s">
        <v>1115</v>
      </c>
      <c r="B2311" t="s">
        <v>3864</v>
      </c>
      <c r="C2311" t="s">
        <v>33</v>
      </c>
      <c r="D2311" s="5">
        <v>32170</v>
      </c>
      <c r="E2311">
        <v>1062</v>
      </c>
      <c r="F2311" s="5">
        <v>44317</v>
      </c>
      <c r="G2311" s="2">
        <v>66</v>
      </c>
      <c r="H2311" s="2" t="str">
        <f t="shared" si="228"/>
        <v>Romel LEWIS400mh</v>
      </c>
      <c r="I2311" s="2">
        <f t="shared" si="229"/>
        <v>1062</v>
      </c>
      <c r="J2311" s="136" cm="1">
        <f t="array" ref="J2311">MAX(IF($H$3:$H$4000=$H2311,$I$3:$I$4000))</f>
        <v>1062</v>
      </c>
      <c r="K2311" s="2" t="str">
        <v>KEN</v>
      </c>
      <c r="L2311" t="str">
        <v>Jonah KOECH</v>
      </c>
      <c r="M2311" s="94" t="str">
        <v>800m</v>
      </c>
      <c r="N2311" s="94">
        <v>0</v>
      </c>
      <c r="O2311" s="94" t="str">
        <f t="shared" si="230"/>
        <v>Jonah KOECH800m</v>
      </c>
      <c r="P2311" s="2">
        <f t="shared" si="231"/>
        <v>1115</v>
      </c>
      <c r="Q2311" s="79">
        <f t="shared" si="232"/>
        <v>67</v>
      </c>
      <c r="R2311" s="79" t="str">
        <f t="shared" si="233"/>
        <v/>
      </c>
    </row>
    <row r="2312" spans="1:18" x14ac:dyDescent="0.2">
      <c r="A2312" t="s">
        <v>1115</v>
      </c>
      <c r="B2312" t="s">
        <v>3898</v>
      </c>
      <c r="C2312" s="5" t="s">
        <v>37</v>
      </c>
      <c r="D2312" s="5">
        <v>36823</v>
      </c>
      <c r="E2312">
        <v>1155</v>
      </c>
      <c r="F2312" s="5">
        <v>44317</v>
      </c>
      <c r="G2312" s="2">
        <v>10</v>
      </c>
      <c r="H2312" s="2" t="str">
        <f t="shared" si="228"/>
        <v>Wayne PINNOCKlong-jump</v>
      </c>
      <c r="I2312" s="2">
        <f t="shared" si="229"/>
        <v>1155</v>
      </c>
      <c r="J2312" s="136" cm="1">
        <f t="array" ref="J2312">MAX(IF($H$3:$H$4000=$H2312,$I$3:$I$4000))</f>
        <v>1155</v>
      </c>
      <c r="K2312" s="2" t="str">
        <v>KEN</v>
      </c>
      <c r="L2312" t="str">
        <v>James KIMEU</v>
      </c>
      <c r="M2312" s="94" t="str">
        <v>5000m</v>
      </c>
      <c r="N2312" s="94">
        <v>36874</v>
      </c>
      <c r="O2312" s="94" t="str">
        <f t="shared" si="230"/>
        <v>James KIMEU5000m</v>
      </c>
      <c r="P2312" s="2">
        <f t="shared" si="231"/>
        <v>1138</v>
      </c>
      <c r="Q2312" s="79">
        <f t="shared" si="232"/>
        <v>31</v>
      </c>
      <c r="R2312" s="79" t="str">
        <f t="shared" si="233"/>
        <v/>
      </c>
    </row>
    <row r="2313" spans="1:18" x14ac:dyDescent="0.2">
      <c r="A2313" t="s">
        <v>1115</v>
      </c>
      <c r="B2313" t="s">
        <v>4092</v>
      </c>
      <c r="C2313" s="5" t="s">
        <v>42</v>
      </c>
      <c r="D2313" s="5">
        <v>36590</v>
      </c>
      <c r="E2313">
        <v>870</v>
      </c>
      <c r="F2313" s="5">
        <v>44316</v>
      </c>
      <c r="G2313" s="2">
        <v>76</v>
      </c>
      <c r="H2313" s="2" t="str">
        <f t="shared" si="228"/>
        <v>Daniel COPEhammer-throw</v>
      </c>
      <c r="I2313" s="2">
        <f t="shared" si="229"/>
        <v>870</v>
      </c>
      <c r="J2313" s="136" cm="1">
        <f t="array" ref="J2313">MAX(IF($H$3:$H$4000=$H2313,$I$3:$I$4000))</f>
        <v>885</v>
      </c>
      <c r="K2313" s="2" t="str">
        <v>KEN</v>
      </c>
      <c r="L2313" t="str">
        <v>Musio SAIDAMU</v>
      </c>
      <c r="M2313" s="94" t="str">
        <v>5000m</v>
      </c>
      <c r="N2313" s="94">
        <v>36811</v>
      </c>
      <c r="O2313" s="94" t="str">
        <f t="shared" si="230"/>
        <v>Musio SAIDAMU5000m</v>
      </c>
      <c r="P2313" s="2">
        <f t="shared" si="231"/>
        <v>1123</v>
      </c>
      <c r="Q2313" s="79">
        <f t="shared" si="232"/>
        <v>55</v>
      </c>
      <c r="R2313" s="79" t="str">
        <f t="shared" si="233"/>
        <v/>
      </c>
    </row>
    <row r="2314" spans="1:18" x14ac:dyDescent="0.2">
      <c r="A2314" t="s">
        <v>1115</v>
      </c>
      <c r="B2314" t="s">
        <v>4156</v>
      </c>
      <c r="C2314" s="5" t="s">
        <v>39</v>
      </c>
      <c r="D2314" s="5">
        <v>35495</v>
      </c>
      <c r="E2314">
        <v>996</v>
      </c>
      <c r="F2314" s="5">
        <v>44315</v>
      </c>
      <c r="G2314" s="2">
        <v>36</v>
      </c>
      <c r="H2314" s="2" t="str">
        <f t="shared" si="228"/>
        <v>Sanjae LAWRENCEshot-put</v>
      </c>
      <c r="I2314" s="2">
        <f t="shared" si="229"/>
        <v>996</v>
      </c>
      <c r="J2314" s="136" cm="1">
        <f t="array" ref="J2314">MAX(IF($H$3:$H$4000=$H2314,$I$3:$I$4000))</f>
        <v>996</v>
      </c>
      <c r="K2314" s="2" t="str">
        <v>KEN</v>
      </c>
      <c r="L2314" t="str">
        <v>Patrick KINYANJUI</v>
      </c>
      <c r="M2314" s="94" t="str">
        <v>5000m</v>
      </c>
      <c r="N2314" s="94">
        <v>37878</v>
      </c>
      <c r="O2314" s="94" t="str">
        <f t="shared" si="230"/>
        <v>Patrick KINYANJUI5000m</v>
      </c>
      <c r="P2314" s="2">
        <f t="shared" si="231"/>
        <v>1118</v>
      </c>
      <c r="Q2314" s="79">
        <f t="shared" si="232"/>
        <v>62</v>
      </c>
      <c r="R2314" s="79" t="str">
        <f t="shared" si="233"/>
        <v/>
      </c>
    </row>
    <row r="2315" spans="1:18" x14ac:dyDescent="0.2">
      <c r="A2315" t="s">
        <v>1115</v>
      </c>
      <c r="B2315" t="s">
        <v>3267</v>
      </c>
      <c r="C2315" t="s">
        <v>2</v>
      </c>
      <c r="D2315" s="5">
        <v>35650</v>
      </c>
      <c r="E2315">
        <v>1193</v>
      </c>
      <c r="F2315" s="5">
        <v>44310</v>
      </c>
      <c r="G2315" s="2">
        <v>15</v>
      </c>
      <c r="H2315" s="2" t="str">
        <f t="shared" si="228"/>
        <v>Nigel ELLIS100m</v>
      </c>
      <c r="I2315" s="2">
        <f t="shared" si="229"/>
        <v>1193</v>
      </c>
      <c r="J2315" s="136" cm="1">
        <f t="array" ref="J2315">MAX(IF($H$3:$H$4000=$H2315,$I$3:$I$4000))</f>
        <v>1193</v>
      </c>
      <c r="K2315" s="2" t="str">
        <v>KEN</v>
      </c>
      <c r="L2315" t="str">
        <v>Evans YEGO</v>
      </c>
      <c r="M2315" s="94" t="str">
        <v>5000m</v>
      </c>
      <c r="N2315" s="94">
        <v>34947</v>
      </c>
      <c r="O2315" s="94" t="str">
        <f t="shared" si="230"/>
        <v>Evans YEGO5000m</v>
      </c>
      <c r="P2315" s="2">
        <f t="shared" si="231"/>
        <v>1113</v>
      </c>
      <c r="Q2315" s="79">
        <f t="shared" si="232"/>
        <v>70</v>
      </c>
      <c r="R2315" s="79" t="str">
        <f t="shared" si="233"/>
        <v/>
      </c>
    </row>
    <row r="2316" spans="1:18" x14ac:dyDescent="0.2">
      <c r="A2316" t="s">
        <v>1115</v>
      </c>
      <c r="B2316" t="s">
        <v>3276</v>
      </c>
      <c r="C2316" s="5" t="s">
        <v>2</v>
      </c>
      <c r="D2316" s="5">
        <v>36757</v>
      </c>
      <c r="E2316">
        <v>1165</v>
      </c>
      <c r="F2316" s="5">
        <v>44310</v>
      </c>
      <c r="G2316" s="2">
        <v>26</v>
      </c>
      <c r="H2316" s="2" t="str">
        <f t="shared" si="228"/>
        <v>Michael STEPHENS100m</v>
      </c>
      <c r="I2316" s="2">
        <f t="shared" si="229"/>
        <v>1165</v>
      </c>
      <c r="J2316" s="136" cm="1">
        <f t="array" ref="J2316">MAX(IF($H$3:$H$4000=$H2316,$I$3:$I$4000))</f>
        <v>1165</v>
      </c>
      <c r="K2316" s="2" t="str">
        <v>KEN</v>
      </c>
      <c r="L2316" t="str">
        <v>Andrew LOROT</v>
      </c>
      <c r="M2316" s="94" t="str">
        <v>10000m</v>
      </c>
      <c r="N2316" s="94">
        <v>35766</v>
      </c>
      <c r="O2316" s="94" t="str">
        <f t="shared" si="230"/>
        <v>Andrew LOROT10000m</v>
      </c>
      <c r="P2316" s="2">
        <f t="shared" si="231"/>
        <v>1145</v>
      </c>
      <c r="Q2316" s="79">
        <f t="shared" si="232"/>
        <v>54</v>
      </c>
      <c r="R2316" s="79" t="str">
        <f t="shared" si="233"/>
        <v/>
      </c>
    </row>
    <row r="2317" spans="1:18" x14ac:dyDescent="0.2">
      <c r="A2317" t="s">
        <v>1115</v>
      </c>
      <c r="B2317" t="s">
        <v>3364</v>
      </c>
      <c r="C2317" s="5" t="s">
        <v>25</v>
      </c>
      <c r="D2317" s="5">
        <v>36434</v>
      </c>
      <c r="E2317">
        <v>1115</v>
      </c>
      <c r="F2317" s="5">
        <v>44310</v>
      </c>
      <c r="G2317" s="2">
        <v>69</v>
      </c>
      <c r="H2317" s="2" t="str">
        <f t="shared" si="228"/>
        <v>Christopher TAYLOR200m</v>
      </c>
      <c r="I2317" s="2">
        <f t="shared" si="229"/>
        <v>1115</v>
      </c>
      <c r="J2317" s="136" cm="1">
        <f t="array" ref="J2317">MAX(IF($H$3:$H$4000=$H2317,$I$3:$I$4000))</f>
        <v>1115</v>
      </c>
      <c r="K2317" s="2" t="str">
        <v>KEN</v>
      </c>
      <c r="L2317" t="str">
        <v>James BUNUKA</v>
      </c>
      <c r="M2317" s="94" t="str">
        <v>10000m</v>
      </c>
      <c r="N2317" s="94">
        <v>35735</v>
      </c>
      <c r="O2317" s="94" t="str">
        <f t="shared" si="230"/>
        <v>James BUNUKA10000m</v>
      </c>
      <c r="P2317" s="2">
        <f t="shared" si="231"/>
        <v>1143</v>
      </c>
      <c r="Q2317" s="79">
        <f t="shared" si="232"/>
        <v>57</v>
      </c>
      <c r="R2317" s="79" t="str">
        <f t="shared" si="233"/>
        <v/>
      </c>
    </row>
    <row r="2318" spans="1:18" x14ac:dyDescent="0.2">
      <c r="A2318" t="s">
        <v>1115</v>
      </c>
      <c r="B2318" t="s">
        <v>4500</v>
      </c>
      <c r="C2318" s="5" t="s">
        <v>35</v>
      </c>
      <c r="D2318" s="5">
        <v>35582</v>
      </c>
      <c r="E2318">
        <v>1019</v>
      </c>
      <c r="F2318" s="5">
        <v>44310</v>
      </c>
      <c r="G2318" s="2">
        <v>65</v>
      </c>
      <c r="H2318" s="2" t="str">
        <f t="shared" si="228"/>
        <v>Asani HYLTONhigh-jump</v>
      </c>
      <c r="I2318" s="2">
        <f t="shared" si="229"/>
        <v>1019</v>
      </c>
      <c r="J2318" s="136" cm="1">
        <f t="array" ref="J2318">MAX(IF($H$3:$H$4000=$H2318,$I$3:$I$4000))</f>
        <v>1019</v>
      </c>
      <c r="K2318" s="2" t="str">
        <v>KEN</v>
      </c>
      <c r="L2318" t="str">
        <v>Noah KIPLIMO</v>
      </c>
      <c r="M2318" s="94" t="str">
        <v>10000m</v>
      </c>
      <c r="N2318" s="94">
        <v>36852</v>
      </c>
      <c r="O2318" s="94" t="str">
        <f t="shared" si="230"/>
        <v>Noah KIPLIMO10000m</v>
      </c>
      <c r="P2318" s="2">
        <f t="shared" si="231"/>
        <v>1134</v>
      </c>
      <c r="Q2318" s="79">
        <f t="shared" si="232"/>
        <v>65</v>
      </c>
      <c r="R2318" s="79" t="str">
        <f t="shared" si="233"/>
        <v/>
      </c>
    </row>
    <row r="2319" spans="1:18" x14ac:dyDescent="0.2">
      <c r="A2319" t="s">
        <v>1115</v>
      </c>
      <c r="B2319" t="s">
        <v>4091</v>
      </c>
      <c r="C2319" s="5" t="s">
        <v>40</v>
      </c>
      <c r="D2319" s="5">
        <v>30230</v>
      </c>
      <c r="E2319">
        <v>1002</v>
      </c>
      <c r="F2319" s="5">
        <v>44310</v>
      </c>
      <c r="G2319" s="2">
        <v>36</v>
      </c>
      <c r="H2319" s="2" t="str">
        <f t="shared" si="228"/>
        <v>Jason MORGANdiscus-throw</v>
      </c>
      <c r="I2319" s="2">
        <f t="shared" si="229"/>
        <v>1002</v>
      </c>
      <c r="J2319" s="136" cm="1">
        <f t="array" ref="J2319">MAX(IF($H$3:$H$4000=$H2319,$I$3:$I$4000))</f>
        <v>1002</v>
      </c>
      <c r="K2319" s="2" t="str">
        <v>KEN</v>
      </c>
      <c r="L2319" t="str">
        <v>Dominic LANGAT</v>
      </c>
      <c r="M2319" s="94" t="str">
        <v>5000m</v>
      </c>
      <c r="N2319" s="94">
        <v>34834</v>
      </c>
      <c r="O2319" s="94" t="str">
        <f t="shared" si="230"/>
        <v>Dominic LANGAT5000m</v>
      </c>
      <c r="P2319" s="2">
        <f t="shared" si="231"/>
        <v>1112</v>
      </c>
      <c r="Q2319" s="79">
        <f t="shared" si="232"/>
        <v>71</v>
      </c>
      <c r="R2319" s="79" t="str">
        <f t="shared" si="233"/>
        <v/>
      </c>
    </row>
    <row r="2320" spans="1:18" x14ac:dyDescent="0.2">
      <c r="A2320" t="s">
        <v>1115</v>
      </c>
      <c r="B2320" t="s">
        <v>4118</v>
      </c>
      <c r="C2320" s="5" t="s">
        <v>39</v>
      </c>
      <c r="D2320" s="5">
        <v>36329</v>
      </c>
      <c r="E2320">
        <v>945</v>
      </c>
      <c r="F2320" s="5">
        <v>44310</v>
      </c>
      <c r="G2320" s="2">
        <v>68</v>
      </c>
      <c r="H2320" s="2" t="str">
        <f t="shared" si="228"/>
        <v>Deandre FYFFEshot-put</v>
      </c>
      <c r="I2320" s="2">
        <f t="shared" si="229"/>
        <v>945</v>
      </c>
      <c r="J2320" s="136" cm="1">
        <f t="array" ref="J2320">MAX(IF($H$3:$H$4000=$H2320,$I$3:$I$4000))</f>
        <v>945</v>
      </c>
      <c r="K2320" s="2" t="str">
        <v>KEN</v>
      </c>
      <c r="L2320" t="str">
        <v>Emmanuel Kipkurui KORIR</v>
      </c>
      <c r="M2320" s="94" t="str">
        <v>800m</v>
      </c>
      <c r="N2320" s="94">
        <v>34865</v>
      </c>
      <c r="O2320" s="94" t="str">
        <f t="shared" si="230"/>
        <v>Emmanuel Kipkurui KORIR800m</v>
      </c>
      <c r="P2320" s="2">
        <f t="shared" si="231"/>
        <v>1234</v>
      </c>
      <c r="Q2320" s="79">
        <f t="shared" si="232"/>
        <v>2</v>
      </c>
      <c r="R2320" s="79" t="str">
        <f t="shared" si="233"/>
        <v/>
      </c>
    </row>
    <row r="2321" spans="1:18" x14ac:dyDescent="0.2">
      <c r="A2321" t="s">
        <v>1115</v>
      </c>
      <c r="B2321" t="s">
        <v>3348</v>
      </c>
      <c r="C2321" s="5" t="s">
        <v>25</v>
      </c>
      <c r="D2321" s="5">
        <v>34952</v>
      </c>
      <c r="E2321">
        <v>1155</v>
      </c>
      <c r="F2321" s="5">
        <v>44309</v>
      </c>
      <c r="G2321" s="2">
        <v>32</v>
      </c>
      <c r="H2321" s="2" t="str">
        <f t="shared" si="228"/>
        <v>Karayme BARTLEY200m</v>
      </c>
      <c r="I2321" s="2">
        <f t="shared" si="229"/>
        <v>1155</v>
      </c>
      <c r="J2321" s="136" cm="1">
        <f t="array" ref="J2321">MAX(IF($H$3:$H$4000=$H2321,$I$3:$I$4000))</f>
        <v>1155</v>
      </c>
      <c r="K2321" s="2" t="str">
        <v>KEN</v>
      </c>
      <c r="L2321" t="str">
        <v>Ferguson Cheruiyot ROTICH</v>
      </c>
      <c r="M2321" s="94" t="str">
        <v>800m</v>
      </c>
      <c r="N2321" s="94">
        <v>32842</v>
      </c>
      <c r="O2321" s="94" t="str">
        <f t="shared" si="230"/>
        <v>Ferguson Cheruiyot ROTICH800m</v>
      </c>
      <c r="P2321" s="2">
        <f t="shared" si="231"/>
        <v>1217</v>
      </c>
      <c r="Q2321" s="79">
        <f t="shared" si="232"/>
        <v>4</v>
      </c>
      <c r="R2321" s="79" t="str">
        <f t="shared" si="233"/>
        <v/>
      </c>
    </row>
    <row r="2322" spans="1:18" x14ac:dyDescent="0.2">
      <c r="A2322" t="s">
        <v>1115</v>
      </c>
      <c r="B2322" t="s">
        <v>2975</v>
      </c>
      <c r="C2322" t="s">
        <v>33</v>
      </c>
      <c r="D2322" s="5">
        <v>37673</v>
      </c>
      <c r="E2322">
        <v>1070</v>
      </c>
      <c r="F2322" s="5">
        <v>44309</v>
      </c>
      <c r="G2322" s="2">
        <v>59</v>
      </c>
      <c r="H2322" s="2" t="str">
        <f t="shared" si="228"/>
        <v>Javel FULLERTON400mh</v>
      </c>
      <c r="I2322" s="2">
        <f t="shared" si="229"/>
        <v>1070</v>
      </c>
      <c r="J2322" s="136" cm="1">
        <f t="array" ref="J2322">MAX(IF($H$3:$H$4000=$H2322,$I$3:$I$4000))</f>
        <v>1070</v>
      </c>
      <c r="K2322" s="2" t="str">
        <v>KEN</v>
      </c>
      <c r="L2322" t="str">
        <v>Timothy CHERUIYOT</v>
      </c>
      <c r="M2322" s="94" t="str">
        <v>1500m</v>
      </c>
      <c r="N2322" s="94">
        <v>35023</v>
      </c>
      <c r="O2322" s="94" t="str">
        <f t="shared" si="230"/>
        <v>Timothy CHERUIYOT1500m</v>
      </c>
      <c r="P2322" s="2">
        <f t="shared" si="231"/>
        <v>1269</v>
      </c>
      <c r="Q2322" s="79">
        <f t="shared" si="232"/>
        <v>1</v>
      </c>
      <c r="R2322" s="79" t="str">
        <f t="shared" si="233"/>
        <v/>
      </c>
    </row>
    <row r="2323" spans="1:18" x14ac:dyDescent="0.2">
      <c r="A2323" t="s">
        <v>1115</v>
      </c>
      <c r="B2323" t="s">
        <v>4114</v>
      </c>
      <c r="C2323" s="5" t="s">
        <v>40</v>
      </c>
      <c r="D2323" s="5">
        <v>36540</v>
      </c>
      <c r="E2323">
        <v>940</v>
      </c>
      <c r="F2323" s="5">
        <v>44309</v>
      </c>
      <c r="G2323" s="2">
        <v>67</v>
      </c>
      <c r="H2323" s="2" t="str">
        <f t="shared" si="228"/>
        <v>Travis ROBINSONdiscus-throw</v>
      </c>
      <c r="I2323" s="2">
        <f t="shared" si="229"/>
        <v>940</v>
      </c>
      <c r="J2323" s="136" cm="1">
        <f t="array" ref="J2323">MAX(IF($H$3:$H$4000=$H2323,$I$3:$I$4000))</f>
        <v>940</v>
      </c>
      <c r="K2323" s="2" t="str">
        <v>KEN</v>
      </c>
      <c r="L2323" t="str">
        <v>Charles Cheboi SIMOTWO</v>
      </c>
      <c r="M2323" s="94" t="str">
        <v>1500m</v>
      </c>
      <c r="N2323" s="94">
        <v>34855</v>
      </c>
      <c r="O2323" s="94" t="str">
        <f t="shared" si="230"/>
        <v>Charles Cheboi SIMOTWO1500m</v>
      </c>
      <c r="P2323" s="2">
        <f t="shared" si="231"/>
        <v>1240</v>
      </c>
      <c r="Q2323" s="79">
        <f t="shared" si="232"/>
        <v>5</v>
      </c>
      <c r="R2323" s="79" t="str">
        <f t="shared" si="233"/>
        <v/>
      </c>
    </row>
    <row r="2324" spans="1:18" x14ac:dyDescent="0.2">
      <c r="A2324" t="s">
        <v>1115</v>
      </c>
      <c r="B2324" t="s">
        <v>4127</v>
      </c>
      <c r="C2324" s="5" t="s">
        <v>40</v>
      </c>
      <c r="D2324" s="5">
        <v>36947</v>
      </c>
      <c r="E2324">
        <v>911</v>
      </c>
      <c r="F2324" s="5">
        <v>44304</v>
      </c>
      <c r="G2324" s="2">
        <v>85</v>
      </c>
      <c r="H2324" s="2" t="str">
        <f t="shared" si="228"/>
        <v>Nathan REIDdiscus-throw</v>
      </c>
      <c r="I2324" s="2">
        <f t="shared" si="229"/>
        <v>911</v>
      </c>
      <c r="J2324" s="136" cm="1">
        <f t="array" ref="J2324">MAX(IF($H$3:$H$4000=$H2324,$I$3:$I$4000))</f>
        <v>970</v>
      </c>
      <c r="K2324" s="2" t="str">
        <v>KEN</v>
      </c>
      <c r="L2324" t="str">
        <v>Abraham KIBIWOT</v>
      </c>
      <c r="M2324" s="94" t="str">
        <v>3000msc</v>
      </c>
      <c r="N2324" s="94">
        <v>35161</v>
      </c>
      <c r="O2324" s="94" t="str">
        <f t="shared" si="230"/>
        <v>Abraham KIBIWOT3000msc</v>
      </c>
      <c r="P2324" s="2">
        <f t="shared" si="231"/>
        <v>1222</v>
      </c>
      <c r="Q2324" s="79">
        <f t="shared" si="232"/>
        <v>2</v>
      </c>
      <c r="R2324" s="79" t="str">
        <f t="shared" si="233"/>
        <v/>
      </c>
    </row>
    <row r="2325" spans="1:18" x14ac:dyDescent="0.2">
      <c r="A2325" t="s">
        <v>1115</v>
      </c>
      <c r="B2325" t="s">
        <v>3320</v>
      </c>
      <c r="C2325" s="5" t="s">
        <v>2</v>
      </c>
      <c r="D2325" s="5">
        <v>35956</v>
      </c>
      <c r="E2325">
        <v>1115</v>
      </c>
      <c r="F2325" s="5">
        <v>44303</v>
      </c>
      <c r="G2325" s="2">
        <v>82</v>
      </c>
      <c r="H2325" s="2" t="str">
        <f t="shared" si="228"/>
        <v>Jelani WALKER100m</v>
      </c>
      <c r="I2325" s="2">
        <f t="shared" si="229"/>
        <v>1115</v>
      </c>
      <c r="J2325" s="136" cm="1">
        <f t="array" ref="J2325">MAX(IF($H$3:$H$4000=$H2325,$I$3:$I$4000))</f>
        <v>1115</v>
      </c>
      <c r="K2325" s="2" t="str">
        <v>KEN</v>
      </c>
      <c r="L2325" t="str">
        <v>Samson NDIRANGU</v>
      </c>
      <c r="M2325" s="94" t="str">
        <v>10000m</v>
      </c>
      <c r="N2325" s="94">
        <v>34468</v>
      </c>
      <c r="O2325" s="94" t="str">
        <f t="shared" si="230"/>
        <v>Samson NDIRANGU10000m</v>
      </c>
      <c r="P2325" s="2">
        <f t="shared" si="231"/>
        <v>1157</v>
      </c>
      <c r="Q2325" s="79">
        <f t="shared" si="232"/>
        <v>36</v>
      </c>
      <c r="R2325" s="79" t="str">
        <f t="shared" si="233"/>
        <v/>
      </c>
    </row>
    <row r="2326" spans="1:18" x14ac:dyDescent="0.2">
      <c r="A2326" t="s">
        <v>1115</v>
      </c>
      <c r="B2326" t="s">
        <v>3785</v>
      </c>
      <c r="C2326" s="5" t="s">
        <v>31</v>
      </c>
      <c r="D2326" s="5">
        <v>33144</v>
      </c>
      <c r="E2326">
        <v>1049</v>
      </c>
      <c r="F2326" s="5">
        <v>44303</v>
      </c>
      <c r="G2326" s="2">
        <v>62</v>
      </c>
      <c r="H2326" s="2" t="str">
        <f t="shared" si="228"/>
        <v>Deuce CARTER110mh</v>
      </c>
      <c r="I2326" s="2">
        <f t="shared" si="229"/>
        <v>1049</v>
      </c>
      <c r="J2326" s="136" cm="1">
        <f t="array" ref="J2326">MAX(IF($H$3:$H$4000=$H2326,$I$3:$I$4000))</f>
        <v>1049</v>
      </c>
      <c r="K2326" s="2" t="str">
        <v>KEN</v>
      </c>
      <c r="L2326" t="str">
        <v>Patrick MATHENGE</v>
      </c>
      <c r="M2326" s="94" t="str">
        <v>10000m</v>
      </c>
      <c r="N2326" s="94">
        <v>35736</v>
      </c>
      <c r="O2326" s="94" t="str">
        <f t="shared" si="230"/>
        <v>Patrick MATHENGE10000m</v>
      </c>
      <c r="P2326" s="2">
        <f t="shared" si="231"/>
        <v>1147</v>
      </c>
      <c r="Q2326" s="79">
        <f t="shared" si="232"/>
        <v>52</v>
      </c>
      <c r="R2326" s="79" t="str">
        <f t="shared" si="233"/>
        <v/>
      </c>
    </row>
    <row r="2327" spans="1:18" x14ac:dyDescent="0.2">
      <c r="A2327" t="s">
        <v>1115</v>
      </c>
      <c r="B2327" t="s">
        <v>3843</v>
      </c>
      <c r="C2327" t="s">
        <v>33</v>
      </c>
      <c r="D2327" s="5"/>
      <c r="E2327">
        <v>1100</v>
      </c>
      <c r="F2327" s="5">
        <v>44303</v>
      </c>
      <c r="G2327" s="2">
        <v>37</v>
      </c>
      <c r="H2327" s="2" t="str">
        <f t="shared" si="228"/>
        <v>Ryan HOLMES400mh</v>
      </c>
      <c r="I2327" s="2">
        <f t="shared" si="229"/>
        <v>1100</v>
      </c>
      <c r="J2327" s="136" cm="1">
        <f t="array" ref="J2327">MAX(IF($H$3:$H$4000=$H2327,$I$3:$I$4000))</f>
        <v>1100</v>
      </c>
      <c r="K2327" s="2" t="str">
        <v>KEN</v>
      </c>
      <c r="L2327" t="str">
        <v>Victor Kipkirui KORIR</v>
      </c>
      <c r="M2327" s="94" t="str">
        <v>10000m</v>
      </c>
      <c r="N2327" s="94">
        <v>37482</v>
      </c>
      <c r="O2327" s="94" t="str">
        <f t="shared" si="230"/>
        <v>Victor Kipkirui KORIR10000m</v>
      </c>
      <c r="P2327" s="2">
        <f t="shared" si="231"/>
        <v>1139</v>
      </c>
      <c r="Q2327" s="79">
        <f t="shared" si="232"/>
        <v>60</v>
      </c>
      <c r="R2327" s="79" t="str">
        <f t="shared" si="233"/>
        <v/>
      </c>
    </row>
    <row r="2328" spans="1:18" x14ac:dyDescent="0.2">
      <c r="A2328" t="s">
        <v>1115</v>
      </c>
      <c r="B2328" t="s">
        <v>5228</v>
      </c>
      <c r="C2328" t="s">
        <v>37</v>
      </c>
      <c r="D2328" s="5">
        <v>35450</v>
      </c>
      <c r="E2328">
        <v>1096</v>
      </c>
      <c r="F2328" s="5">
        <v>44303</v>
      </c>
      <c r="G2328" s="2">
        <v>45</v>
      </c>
      <c r="H2328" s="2" t="str">
        <f t="shared" si="228"/>
        <v>Shawn-D THOMPSONlong-jump</v>
      </c>
      <c r="I2328" s="2">
        <f t="shared" si="229"/>
        <v>1096</v>
      </c>
      <c r="J2328" s="136" cm="1">
        <f t="array" ref="J2328">MAX(IF($H$3:$H$4000=$H2328,$I$3:$I$4000))</f>
        <v>1099</v>
      </c>
      <c r="K2328" s="2" t="str">
        <v>KEN</v>
      </c>
      <c r="L2328" t="str">
        <v>Bernard KIMANI</v>
      </c>
      <c r="M2328" s="94" t="str">
        <v>10000m</v>
      </c>
      <c r="N2328" s="94">
        <v>34242</v>
      </c>
      <c r="O2328" s="94" t="str">
        <f t="shared" si="230"/>
        <v>Bernard KIMANI10000m</v>
      </c>
      <c r="P2328" s="2">
        <f t="shared" si="231"/>
        <v>1107</v>
      </c>
      <c r="Q2328" s="79">
        <f t="shared" si="232"/>
        <v>83</v>
      </c>
      <c r="R2328" s="79" t="str">
        <f t="shared" si="233"/>
        <v/>
      </c>
    </row>
    <row r="2329" spans="1:18" x14ac:dyDescent="0.2">
      <c r="A2329" t="s">
        <v>1115</v>
      </c>
      <c r="B2329" t="s">
        <v>3963</v>
      </c>
      <c r="C2329" s="5" t="s">
        <v>38</v>
      </c>
      <c r="D2329" s="5">
        <v>36593</v>
      </c>
      <c r="E2329">
        <v>1106</v>
      </c>
      <c r="F2329" s="5">
        <v>44303</v>
      </c>
      <c r="G2329" s="2">
        <v>13</v>
      </c>
      <c r="H2329" s="2" t="str">
        <f t="shared" si="228"/>
        <v>Owayne OWENStriple-jump</v>
      </c>
      <c r="I2329" s="2">
        <f t="shared" si="229"/>
        <v>1106</v>
      </c>
      <c r="J2329" s="136" cm="1">
        <f t="array" ref="J2329">MAX(IF($H$3:$H$4000=$H2329,$I$3:$I$4000))</f>
        <v>1106</v>
      </c>
      <c r="K2329" s="2" t="str">
        <v>KEN</v>
      </c>
      <c r="L2329" t="str">
        <v>Jonathan KITILIT</v>
      </c>
      <c r="M2329" s="94" t="str">
        <v>800m</v>
      </c>
      <c r="N2329" s="94">
        <v>34448</v>
      </c>
      <c r="O2329" s="94" t="str">
        <f t="shared" si="230"/>
        <v>Jonathan KITILIT800m</v>
      </c>
      <c r="P2329" s="2">
        <f t="shared" si="231"/>
        <v>1183</v>
      </c>
      <c r="Q2329" s="79">
        <f t="shared" si="232"/>
        <v>19</v>
      </c>
      <c r="R2329" s="79" t="str">
        <f t="shared" si="233"/>
        <v/>
      </c>
    </row>
    <row r="2330" spans="1:18" x14ac:dyDescent="0.2">
      <c r="A2330" t="s">
        <v>1115</v>
      </c>
      <c r="B2330" t="s">
        <v>4003</v>
      </c>
      <c r="C2330" s="5" t="s">
        <v>38</v>
      </c>
      <c r="D2330" s="5">
        <v>36481</v>
      </c>
      <c r="E2330">
        <v>1026</v>
      </c>
      <c r="F2330" s="5">
        <v>44303</v>
      </c>
      <c r="G2330" s="2">
        <v>75</v>
      </c>
      <c r="H2330" s="2" t="str">
        <f t="shared" si="228"/>
        <v>Malik CUNNINGHAMtriple-jump</v>
      </c>
      <c r="I2330" s="2">
        <f t="shared" si="229"/>
        <v>1026</v>
      </c>
      <c r="J2330" s="136" cm="1">
        <f t="array" ref="J2330">MAX(IF($H$3:$H$4000=$H2330,$I$3:$I$4000))</f>
        <v>1026</v>
      </c>
      <c r="K2330" s="2" t="str">
        <v>KEN</v>
      </c>
      <c r="L2330" t="str">
        <v>Simon Kiprop KOECH</v>
      </c>
      <c r="M2330" s="94" t="str">
        <v>3000msc</v>
      </c>
      <c r="N2330" s="94">
        <v>37782</v>
      </c>
      <c r="O2330" s="94" t="str">
        <f t="shared" si="230"/>
        <v>Simon Kiprop KOECH3000msc</v>
      </c>
      <c r="P2330" s="2">
        <f t="shared" si="231"/>
        <v>1174</v>
      </c>
      <c r="Q2330" s="79">
        <f t="shared" si="232"/>
        <v>7</v>
      </c>
      <c r="R2330" s="79" t="str">
        <f t="shared" si="233"/>
        <v/>
      </c>
    </row>
    <row r="2331" spans="1:18" x14ac:dyDescent="0.2">
      <c r="A2331" t="s">
        <v>1115</v>
      </c>
      <c r="B2331" t="s">
        <v>4102</v>
      </c>
      <c r="C2331" s="5" t="s">
        <v>40</v>
      </c>
      <c r="D2331" s="5">
        <v>37223</v>
      </c>
      <c r="E2331">
        <v>973</v>
      </c>
      <c r="F2331" s="5">
        <v>44303</v>
      </c>
      <c r="G2331" s="2">
        <v>52</v>
      </c>
      <c r="H2331" s="2" t="str">
        <f t="shared" si="228"/>
        <v>Brandon LLOYDdiscus-throw</v>
      </c>
      <c r="I2331" s="2">
        <f t="shared" si="229"/>
        <v>973</v>
      </c>
      <c r="J2331" s="136" cm="1">
        <f t="array" ref="J2331">MAX(IF($H$3:$H$4000=$H2331,$I$3:$I$4000))</f>
        <v>1005</v>
      </c>
      <c r="K2331" s="2" t="str">
        <v>KEN</v>
      </c>
      <c r="L2331" t="str">
        <v>Aron BET</v>
      </c>
      <c r="M2331" s="94" t="str">
        <v>3000msc</v>
      </c>
      <c r="N2331" s="94">
        <v>37642</v>
      </c>
      <c r="O2331" s="94" t="str">
        <f t="shared" si="230"/>
        <v>Aron BET3000msc</v>
      </c>
      <c r="P2331" s="2">
        <f t="shared" si="231"/>
        <v>1085</v>
      </c>
      <c r="Q2331" s="79">
        <f t="shared" si="232"/>
        <v>47</v>
      </c>
      <c r="R2331" s="79" t="str">
        <f t="shared" si="233"/>
        <v/>
      </c>
    </row>
    <row r="2332" spans="1:18" x14ac:dyDescent="0.2">
      <c r="A2332" t="s">
        <v>1115</v>
      </c>
      <c r="B2332" t="s">
        <v>4118</v>
      </c>
      <c r="C2332" s="5" t="s">
        <v>40</v>
      </c>
      <c r="D2332" s="6">
        <v>36329</v>
      </c>
      <c r="E2332">
        <v>926</v>
      </c>
      <c r="F2332" s="5">
        <v>44303</v>
      </c>
      <c r="G2332" s="2">
        <v>73</v>
      </c>
      <c r="H2332" s="2" t="str">
        <f t="shared" si="228"/>
        <v>Deandre FYFFEdiscus-throw</v>
      </c>
      <c r="I2332" s="2">
        <f t="shared" si="229"/>
        <v>926</v>
      </c>
      <c r="J2332" s="136" cm="1">
        <f t="array" ref="J2332">MAX(IF($H$3:$H$4000=$H2332,$I$3:$I$4000))</f>
        <v>926</v>
      </c>
      <c r="K2332" s="2" t="str">
        <v>KEN</v>
      </c>
      <c r="L2332" t="str">
        <v>Fredrick Yeko DOMONGOLE</v>
      </c>
      <c r="M2332" s="94" t="str">
        <v>3000msc</v>
      </c>
      <c r="N2332" s="94">
        <v>37532</v>
      </c>
      <c r="O2332" s="94" t="str">
        <f t="shared" si="230"/>
        <v>Fredrick Yeko DOMONGOLE3000msc</v>
      </c>
      <c r="P2332" s="2">
        <f t="shared" si="231"/>
        <v>1077</v>
      </c>
      <c r="Q2332" s="79">
        <f t="shared" si="232"/>
        <v>53</v>
      </c>
      <c r="R2332" s="79" t="str">
        <f t="shared" si="233"/>
        <v/>
      </c>
    </row>
    <row r="2333" spans="1:18" x14ac:dyDescent="0.2">
      <c r="A2333" t="s">
        <v>1115</v>
      </c>
      <c r="B2333" t="s">
        <v>4177</v>
      </c>
      <c r="C2333" s="5" t="s">
        <v>39</v>
      </c>
      <c r="D2333" s="5">
        <v>36299</v>
      </c>
      <c r="E2333">
        <v>941</v>
      </c>
      <c r="F2333" s="5">
        <v>44303</v>
      </c>
      <c r="G2333" s="2">
        <v>72</v>
      </c>
      <c r="H2333" s="2" t="str">
        <f t="shared" si="228"/>
        <v>Danree DELANCEYshot-put</v>
      </c>
      <c r="I2333" s="2">
        <f t="shared" si="229"/>
        <v>941</v>
      </c>
      <c r="J2333" s="136" cm="1">
        <f t="array" ref="J2333">MAX(IF($H$3:$H$4000=$H2333,$I$3:$I$4000))</f>
        <v>941</v>
      </c>
      <c r="K2333" s="2" t="str">
        <v>KEN</v>
      </c>
      <c r="L2333" t="str">
        <v>Titus WANBUA</v>
      </c>
      <c r="M2333" s="94" t="str">
        <v>5000m</v>
      </c>
      <c r="N2333" s="94">
        <v>35656</v>
      </c>
      <c r="O2333" s="94" t="str">
        <f t="shared" si="230"/>
        <v>Titus WANBUA5000m</v>
      </c>
      <c r="P2333" s="2">
        <f t="shared" si="231"/>
        <v>1129</v>
      </c>
      <c r="Q2333" s="79">
        <f t="shared" si="232"/>
        <v>51</v>
      </c>
      <c r="R2333" s="79" t="str">
        <f t="shared" si="233"/>
        <v/>
      </c>
    </row>
    <row r="2334" spans="1:18" x14ac:dyDescent="0.2">
      <c r="A2334" t="s">
        <v>1115</v>
      </c>
      <c r="B2334" t="s">
        <v>2810</v>
      </c>
      <c r="C2334" s="5" t="s">
        <v>27</v>
      </c>
      <c r="D2334" s="5">
        <v>35887</v>
      </c>
      <c r="E2334">
        <v>1092</v>
      </c>
      <c r="F2334" s="5">
        <v>44296</v>
      </c>
      <c r="G2334" s="2">
        <v>87</v>
      </c>
      <c r="H2334" s="2" t="str">
        <f t="shared" si="228"/>
        <v>Ackeen COLLEY800m</v>
      </c>
      <c r="I2334" s="2">
        <f t="shared" si="229"/>
        <v>1092</v>
      </c>
      <c r="J2334" s="136" cm="1">
        <f t="array" ref="J2334">MAX(IF($H$3:$H$4000=$H2334,$I$3:$I$4000))</f>
        <v>1092</v>
      </c>
      <c r="K2334" s="2" t="str">
        <v>KEN</v>
      </c>
      <c r="L2334" t="str">
        <v>Amos KURGAT</v>
      </c>
      <c r="M2334" s="94" t="str">
        <v>5000m</v>
      </c>
      <c r="N2334" s="94">
        <v>33670</v>
      </c>
      <c r="O2334" s="94" t="str">
        <f t="shared" si="230"/>
        <v>Amos KURGAT5000m</v>
      </c>
      <c r="P2334" s="2">
        <f t="shared" si="231"/>
        <v>1119</v>
      </c>
      <c r="Q2334" s="79">
        <f t="shared" si="232"/>
        <v>61</v>
      </c>
      <c r="R2334" s="79" t="str">
        <f t="shared" si="233"/>
        <v/>
      </c>
    </row>
    <row r="2335" spans="1:18" x14ac:dyDescent="0.2">
      <c r="A2335" t="s">
        <v>1115</v>
      </c>
      <c r="B2335" t="s">
        <v>3798</v>
      </c>
      <c r="C2335" s="5" t="s">
        <v>31</v>
      </c>
      <c r="D2335" s="5">
        <v>36651</v>
      </c>
      <c r="E2335">
        <v>1025</v>
      </c>
      <c r="F2335" s="5">
        <v>44296</v>
      </c>
      <c r="G2335" s="2">
        <v>79</v>
      </c>
      <c r="H2335" s="2" t="str">
        <f t="shared" si="228"/>
        <v>Oquendo BERNARD110mh</v>
      </c>
      <c r="I2335" s="2">
        <f t="shared" si="229"/>
        <v>1025</v>
      </c>
      <c r="J2335" s="136" cm="1">
        <f t="array" ref="J2335">MAX(IF($H$3:$H$4000=$H2335,$I$3:$I$4000))</f>
        <v>1025</v>
      </c>
      <c r="K2335" s="2" t="str">
        <v>KEN</v>
      </c>
      <c r="L2335" t="str">
        <v>Charles Karanja KAMAU</v>
      </c>
      <c r="M2335" s="94" t="str">
        <v>5000m</v>
      </c>
      <c r="N2335" s="94">
        <v>35647</v>
      </c>
      <c r="O2335" s="94" t="str">
        <f t="shared" si="230"/>
        <v>Charles Karanja KAMAU5000m</v>
      </c>
      <c r="P2335" s="2">
        <f t="shared" si="231"/>
        <v>1116</v>
      </c>
      <c r="Q2335" s="79">
        <f t="shared" si="232"/>
        <v>64</v>
      </c>
      <c r="R2335" s="79" t="str">
        <f t="shared" si="233"/>
        <v/>
      </c>
    </row>
    <row r="2336" spans="1:18" x14ac:dyDescent="0.2">
      <c r="A2336" t="s">
        <v>1115</v>
      </c>
      <c r="B2336" t="s">
        <v>3871</v>
      </c>
      <c r="C2336" t="s">
        <v>33</v>
      </c>
      <c r="D2336" s="5">
        <v>36515</v>
      </c>
      <c r="E2336">
        <v>1054</v>
      </c>
      <c r="F2336" s="5">
        <v>44296</v>
      </c>
      <c r="G2336" s="2">
        <v>76</v>
      </c>
      <c r="H2336" s="2" t="str">
        <f t="shared" ref="H2336:H2399" si="234">B2336&amp;C2336</f>
        <v>Javed JONES400mh</v>
      </c>
      <c r="I2336" s="2">
        <f t="shared" ref="I2336:I2399" si="235">E2336</f>
        <v>1054</v>
      </c>
      <c r="J2336" s="136" cm="1">
        <f t="array" ref="J2336">MAX(IF($H$3:$H$4000=$H2336,$I$3:$I$4000))</f>
        <v>1054</v>
      </c>
      <c r="K2336" s="2" t="str">
        <v>KEN</v>
      </c>
      <c r="L2336" t="str">
        <v>Samson NDIRANGU</v>
      </c>
      <c r="M2336" s="94" t="str">
        <v>5000m</v>
      </c>
      <c r="N2336" s="94">
        <v>34468</v>
      </c>
      <c r="O2336" s="94" t="str">
        <f t="shared" si="230"/>
        <v>Samson NDIRANGU5000m</v>
      </c>
      <c r="P2336" s="2">
        <f t="shared" si="231"/>
        <v>1116</v>
      </c>
      <c r="Q2336" s="79">
        <f t="shared" si="232"/>
        <v>64</v>
      </c>
      <c r="R2336" s="79" t="str">
        <f t="shared" si="233"/>
        <v/>
      </c>
    </row>
    <row r="2337" spans="1:18" x14ac:dyDescent="0.2">
      <c r="A2337" t="s">
        <v>1115</v>
      </c>
      <c r="B2337" t="s">
        <v>3861</v>
      </c>
      <c r="C2337" t="s">
        <v>33</v>
      </c>
      <c r="D2337" s="5">
        <v>36003</v>
      </c>
      <c r="E2337">
        <v>1063</v>
      </c>
      <c r="F2337" s="5">
        <v>44295</v>
      </c>
      <c r="G2337" s="2">
        <v>63</v>
      </c>
      <c r="H2337" s="2" t="str">
        <f t="shared" si="234"/>
        <v>Timor BARRETT400mh</v>
      </c>
      <c r="I2337" s="2">
        <f t="shared" si="235"/>
        <v>1063</v>
      </c>
      <c r="J2337" s="136" cm="1">
        <f t="array" ref="J2337">MAX(IF($H$3:$H$4000=$H2337,$I$3:$I$4000))</f>
        <v>1063</v>
      </c>
      <c r="K2337" s="2" t="str">
        <v>KEN</v>
      </c>
      <c r="L2337" t="str">
        <v>Ronald Kipngetich MUTAI</v>
      </c>
      <c r="M2337" s="94" t="str">
        <v>3000msc</v>
      </c>
      <c r="N2337" s="94">
        <v>37422</v>
      </c>
      <c r="O2337" s="94" t="str">
        <f t="shared" si="230"/>
        <v>Ronald Kipngetich MUTAI3000msc</v>
      </c>
      <c r="P2337" s="2">
        <f t="shared" si="231"/>
        <v>1033</v>
      </c>
      <c r="Q2337" s="79">
        <f t="shared" si="232"/>
        <v>87</v>
      </c>
      <c r="R2337" s="79" t="str">
        <f t="shared" si="233"/>
        <v/>
      </c>
    </row>
    <row r="2338" spans="1:18" x14ac:dyDescent="0.2">
      <c r="A2338" t="s">
        <v>1115</v>
      </c>
      <c r="B2338" t="s">
        <v>3366</v>
      </c>
      <c r="C2338" s="6" t="s">
        <v>26</v>
      </c>
      <c r="D2338" s="6">
        <v>35744</v>
      </c>
      <c r="E2338">
        <v>1126</v>
      </c>
      <c r="F2338" s="5">
        <v>44290</v>
      </c>
      <c r="G2338" s="2">
        <v>43</v>
      </c>
      <c r="H2338" s="2" t="str">
        <f t="shared" si="234"/>
        <v>Akeem BLOOMFIELD400m</v>
      </c>
      <c r="I2338" s="2">
        <f t="shared" si="235"/>
        <v>1126</v>
      </c>
      <c r="J2338" s="136" cm="1">
        <f t="array" ref="J2338">MAX(IF($H$3:$H$4000=$H2338,$I$3:$I$4000))</f>
        <v>1126</v>
      </c>
      <c r="K2338" s="2" t="str">
        <v>KEN</v>
      </c>
      <c r="L2338" t="str">
        <v>Allan KIPLAGAT</v>
      </c>
      <c r="M2338" s="94" t="str">
        <v>3000msc</v>
      </c>
      <c r="N2338" s="94">
        <v>0</v>
      </c>
      <c r="O2338" s="94" t="str">
        <f t="shared" si="230"/>
        <v>Allan KIPLAGAT3000msc</v>
      </c>
      <c r="P2338" s="2">
        <f t="shared" si="231"/>
        <v>1017</v>
      </c>
      <c r="Q2338" s="79">
        <f t="shared" si="232"/>
        <v>108</v>
      </c>
      <c r="R2338" s="79" t="str">
        <f t="shared" si="233"/>
        <v/>
      </c>
    </row>
    <row r="2339" spans="1:18" x14ac:dyDescent="0.2">
      <c r="A2339" t="s">
        <v>1115</v>
      </c>
      <c r="B2339" t="s">
        <v>3791</v>
      </c>
      <c r="C2339" t="s">
        <v>31</v>
      </c>
      <c r="D2339" s="5">
        <v>36817</v>
      </c>
      <c r="E2339">
        <v>1042</v>
      </c>
      <c r="F2339" s="5">
        <v>44289</v>
      </c>
      <c r="G2339" s="2">
        <v>69</v>
      </c>
      <c r="H2339" s="2" t="str">
        <f t="shared" si="234"/>
        <v>Tajean HOUSTON110mh</v>
      </c>
      <c r="I2339" s="2">
        <f t="shared" si="235"/>
        <v>1042</v>
      </c>
      <c r="J2339" s="136" cm="1">
        <f t="array" ref="J2339">MAX(IF($H$3:$H$4000=$H2339,$I$3:$I$4000))</f>
        <v>1042</v>
      </c>
      <c r="K2339" s="2" t="str">
        <v>KEN</v>
      </c>
      <c r="L2339" t="str">
        <v>Hazard KIBET</v>
      </c>
      <c r="M2339" s="94" t="str">
        <v>3000msc</v>
      </c>
      <c r="N2339" s="94">
        <v>0</v>
      </c>
      <c r="O2339" s="94" t="str">
        <f t="shared" si="230"/>
        <v>Hazard KIBET3000msc</v>
      </c>
      <c r="P2339" s="2">
        <f t="shared" si="231"/>
        <v>1015</v>
      </c>
      <c r="Q2339" s="79">
        <f t="shared" si="232"/>
        <v>112</v>
      </c>
      <c r="R2339" s="79" t="str">
        <f t="shared" si="233"/>
        <v/>
      </c>
    </row>
    <row r="2340" spans="1:18" x14ac:dyDescent="0.2">
      <c r="A2340" t="s">
        <v>1115</v>
      </c>
      <c r="B2340" t="s">
        <v>3955</v>
      </c>
      <c r="C2340" s="5" t="s">
        <v>38</v>
      </c>
      <c r="D2340" s="5">
        <v>35610</v>
      </c>
      <c r="E2340">
        <v>1160</v>
      </c>
      <c r="F2340" s="5">
        <v>44289</v>
      </c>
      <c r="G2340" s="2">
        <v>3</v>
      </c>
      <c r="H2340" s="2" t="str">
        <f t="shared" si="234"/>
        <v>Jordan SCOTTtriple-jump</v>
      </c>
      <c r="I2340" s="2">
        <f t="shared" si="235"/>
        <v>1160</v>
      </c>
      <c r="J2340" s="136" cm="1">
        <f t="array" ref="J2340">MAX(IF($H$3:$H$4000=$H2340,$I$3:$I$4000))</f>
        <v>1160</v>
      </c>
      <c r="K2340" s="2" t="str">
        <v>KEN</v>
      </c>
      <c r="L2340" t="str">
        <v>Pascal WISON</v>
      </c>
      <c r="M2340" s="94" t="str">
        <v>800m</v>
      </c>
      <c r="N2340" s="94">
        <v>44671</v>
      </c>
      <c r="O2340" s="94" t="str">
        <f t="shared" si="230"/>
        <v>Pascal WISON800m</v>
      </c>
      <c r="P2340" s="2">
        <f t="shared" si="231"/>
        <v>1128</v>
      </c>
      <c r="Q2340" s="79">
        <f t="shared" si="232"/>
        <v>54</v>
      </c>
      <c r="R2340" s="79" t="str">
        <f t="shared" si="233"/>
        <v/>
      </c>
    </row>
    <row r="2341" spans="1:18" x14ac:dyDescent="0.2">
      <c r="A2341" t="s">
        <v>1115</v>
      </c>
      <c r="B2341" t="s">
        <v>3960</v>
      </c>
      <c r="C2341" s="5" t="s">
        <v>38</v>
      </c>
      <c r="D2341" s="5"/>
      <c r="E2341">
        <v>1102</v>
      </c>
      <c r="F2341" s="5">
        <v>44289</v>
      </c>
      <c r="G2341" s="2">
        <v>16</v>
      </c>
      <c r="H2341" s="2" t="str">
        <f t="shared" si="234"/>
        <v>Clayton BROWNtriple-jump</v>
      </c>
      <c r="I2341" s="2">
        <f t="shared" si="235"/>
        <v>1102</v>
      </c>
      <c r="J2341" s="136" cm="1">
        <f t="array" ref="J2341">MAX(IF($H$3:$H$4000=$H2341,$I$3:$I$4000))</f>
        <v>1120</v>
      </c>
      <c r="K2341" s="2" t="str">
        <v>KEN</v>
      </c>
      <c r="L2341" t="str">
        <v>Daniel Simiu EBENYO</v>
      </c>
      <c r="M2341" s="94" t="str">
        <v>5000m</v>
      </c>
      <c r="N2341" s="94">
        <v>34960</v>
      </c>
      <c r="O2341" s="94" t="str">
        <f t="shared" si="230"/>
        <v>Daniel Simiu EBENYO5000m</v>
      </c>
      <c r="P2341" s="2">
        <f t="shared" si="231"/>
        <v>1225</v>
      </c>
      <c r="Q2341" s="79">
        <f t="shared" si="232"/>
        <v>5</v>
      </c>
      <c r="R2341" s="79" t="str">
        <f t="shared" si="233"/>
        <v/>
      </c>
    </row>
    <row r="2342" spans="1:18" x14ac:dyDescent="0.2">
      <c r="A2342" t="s">
        <v>1115</v>
      </c>
      <c r="B2342" t="s">
        <v>3895</v>
      </c>
      <c r="C2342" s="5" t="s">
        <v>38</v>
      </c>
      <c r="D2342" s="5">
        <v>36440</v>
      </c>
      <c r="E2342">
        <v>1016</v>
      </c>
      <c r="F2342" s="5">
        <v>44289</v>
      </c>
      <c r="G2342" s="2">
        <v>85</v>
      </c>
      <c r="H2342" s="2" t="str">
        <f t="shared" si="234"/>
        <v>Shakwon COKEtriple-jump</v>
      </c>
      <c r="I2342" s="2">
        <f t="shared" si="235"/>
        <v>1016</v>
      </c>
      <c r="J2342" s="136" cm="1">
        <f t="array" ref="J2342">MAX(IF($H$3:$H$4000=$H2342,$I$3:$I$4000))</f>
        <v>1016</v>
      </c>
      <c r="K2342" s="2" t="str">
        <v>KEN</v>
      </c>
      <c r="L2342" t="str">
        <v>Boniface KIBIWOTT</v>
      </c>
      <c r="M2342" s="94" t="str">
        <v>5000m</v>
      </c>
      <c r="N2342" s="94">
        <v>1993</v>
      </c>
      <c r="O2342" s="94" t="str">
        <f t="shared" si="230"/>
        <v>Boniface KIBIWOTT5000m</v>
      </c>
      <c r="P2342" s="2">
        <f t="shared" si="231"/>
        <v>1187</v>
      </c>
      <c r="Q2342" s="79">
        <f t="shared" si="232"/>
        <v>10</v>
      </c>
      <c r="R2342" s="79" t="str">
        <f t="shared" si="233"/>
        <v/>
      </c>
    </row>
    <row r="2343" spans="1:18" x14ac:dyDescent="0.2">
      <c r="A2343" t="s">
        <v>1115</v>
      </c>
      <c r="B2343" t="s">
        <v>4085</v>
      </c>
      <c r="C2343" s="5" t="s">
        <v>40</v>
      </c>
      <c r="D2343" s="5">
        <v>35124</v>
      </c>
      <c r="E2343">
        <v>1037</v>
      </c>
      <c r="F2343" s="5">
        <v>44289</v>
      </c>
      <c r="G2343" s="2">
        <v>28</v>
      </c>
      <c r="H2343" s="2" t="str">
        <f t="shared" si="234"/>
        <v>Rajindra CAMPBELLdiscus-throw</v>
      </c>
      <c r="I2343" s="2">
        <f t="shared" si="235"/>
        <v>1037</v>
      </c>
      <c r="J2343" s="136" cm="1">
        <f t="array" ref="J2343">MAX(IF($H$3:$H$4000=$H2343,$I$3:$I$4000))</f>
        <v>1037</v>
      </c>
      <c r="K2343" s="2" t="str">
        <v>KEN</v>
      </c>
      <c r="L2343" t="str">
        <v>Jackson Kavesa MUEMA</v>
      </c>
      <c r="M2343" s="94" t="str">
        <v>5000m</v>
      </c>
      <c r="N2343" s="94">
        <v>36959</v>
      </c>
      <c r="O2343" s="94" t="str">
        <f t="shared" si="230"/>
        <v>Jackson Kavesa MUEMA5000m</v>
      </c>
      <c r="P2343" s="2">
        <f t="shared" si="231"/>
        <v>1137</v>
      </c>
      <c r="Q2343" s="79">
        <f t="shared" si="232"/>
        <v>33</v>
      </c>
      <c r="R2343" s="79" t="str">
        <f t="shared" si="233"/>
        <v/>
      </c>
    </row>
    <row r="2344" spans="1:18" x14ac:dyDescent="0.2">
      <c r="A2344" t="s">
        <v>1115</v>
      </c>
      <c r="B2344" t="s">
        <v>3300</v>
      </c>
      <c r="C2344" s="5" t="s">
        <v>2</v>
      </c>
      <c r="D2344" s="5">
        <v>36801</v>
      </c>
      <c r="E2344">
        <v>1138</v>
      </c>
      <c r="F2344" s="5">
        <v>44282</v>
      </c>
      <c r="G2344" s="2">
        <v>55</v>
      </c>
      <c r="H2344" s="2" t="str">
        <f t="shared" si="234"/>
        <v>Xavier NAIRNE100m</v>
      </c>
      <c r="I2344" s="2">
        <f t="shared" si="235"/>
        <v>1138</v>
      </c>
      <c r="J2344" s="136" cm="1">
        <f t="array" ref="J2344">MAX(IF($H$3:$H$4000=$H2344,$I$3:$I$4000))</f>
        <v>1138</v>
      </c>
      <c r="K2344" s="2" t="str">
        <v>KEN</v>
      </c>
      <c r="L2344" t="str">
        <v>Kamar ETIANG</v>
      </c>
      <c r="M2344" s="94" t="str">
        <v>1500m</v>
      </c>
      <c r="N2344" s="94">
        <v>37543</v>
      </c>
      <c r="O2344" s="94" t="str">
        <f t="shared" si="230"/>
        <v>Kamar ETIANG1500m</v>
      </c>
      <c r="P2344" s="2">
        <f t="shared" si="231"/>
        <v>1201</v>
      </c>
      <c r="Q2344" s="79">
        <f t="shared" si="232"/>
        <v>8</v>
      </c>
      <c r="R2344" s="79" t="str">
        <f t="shared" si="233"/>
        <v/>
      </c>
    </row>
    <row r="2345" spans="1:18" x14ac:dyDescent="0.2">
      <c r="A2345" t="s">
        <v>1115</v>
      </c>
      <c r="B2345" t="s">
        <v>3355</v>
      </c>
      <c r="C2345" t="s">
        <v>25</v>
      </c>
      <c r="D2345" s="5">
        <v>36060</v>
      </c>
      <c r="E2345">
        <v>1117</v>
      </c>
      <c r="F2345" s="5">
        <v>44282</v>
      </c>
      <c r="G2345" s="2">
        <v>55</v>
      </c>
      <c r="H2345" s="2" t="str">
        <f t="shared" si="234"/>
        <v>Chevannie HANSON200m</v>
      </c>
      <c r="I2345" s="2">
        <f t="shared" si="235"/>
        <v>1117</v>
      </c>
      <c r="J2345" s="136" cm="1">
        <f t="array" ref="J2345">MAX(IF($H$3:$H$4000=$H2345,$I$3:$I$4000))</f>
        <v>1117</v>
      </c>
      <c r="K2345" s="2" t="str">
        <v>KEN</v>
      </c>
      <c r="L2345" t="str">
        <v>George Meitamei MANANGOI</v>
      </c>
      <c r="M2345" s="94" t="str">
        <v>1500m</v>
      </c>
      <c r="N2345" s="94">
        <v>36859</v>
      </c>
      <c r="O2345" s="94" t="str">
        <f t="shared" si="230"/>
        <v>George Meitamei MANANGOI1500m</v>
      </c>
      <c r="P2345" s="2">
        <f t="shared" si="231"/>
        <v>1133</v>
      </c>
      <c r="Q2345" s="79">
        <f t="shared" si="232"/>
        <v>45</v>
      </c>
      <c r="R2345" s="79" t="str">
        <f t="shared" si="233"/>
        <v/>
      </c>
    </row>
    <row r="2346" spans="1:18" x14ac:dyDescent="0.2">
      <c r="A2346" t="s">
        <v>1115</v>
      </c>
      <c r="B2346" t="s">
        <v>3300</v>
      </c>
      <c r="C2346" s="5" t="s">
        <v>25</v>
      </c>
      <c r="D2346" s="5">
        <v>36801</v>
      </c>
      <c r="E2346">
        <v>1108</v>
      </c>
      <c r="F2346" s="5">
        <v>44282</v>
      </c>
      <c r="G2346" s="2">
        <v>69</v>
      </c>
      <c r="H2346" s="2" t="str">
        <f t="shared" si="234"/>
        <v>Xavier NAIRNE200m</v>
      </c>
      <c r="I2346" s="2">
        <f t="shared" si="235"/>
        <v>1108</v>
      </c>
      <c r="J2346" s="136" cm="1">
        <f t="array" ref="J2346">MAX(IF($H$3:$H$4000=$H2346,$I$3:$I$4000))</f>
        <v>1108</v>
      </c>
      <c r="K2346" s="2" t="str">
        <v>KEN</v>
      </c>
      <c r="L2346" t="str">
        <v>Cleopas KIBET</v>
      </c>
      <c r="M2346" s="94" t="str">
        <v>3000msc</v>
      </c>
      <c r="N2346" s="94">
        <v>0</v>
      </c>
      <c r="O2346" s="94" t="str">
        <f t="shared" si="230"/>
        <v>Cleopas KIBET3000msc</v>
      </c>
      <c r="P2346" s="2">
        <f t="shared" si="231"/>
        <v>1085</v>
      </c>
      <c r="Q2346" s="79">
        <f t="shared" si="232"/>
        <v>47</v>
      </c>
      <c r="R2346" s="79" t="str">
        <f t="shared" si="233"/>
        <v/>
      </c>
    </row>
    <row r="2347" spans="1:18" x14ac:dyDescent="0.2">
      <c r="A2347" t="s">
        <v>1115</v>
      </c>
      <c r="B2347" t="s">
        <v>3748</v>
      </c>
      <c r="C2347" s="6" t="s">
        <v>31</v>
      </c>
      <c r="D2347" s="6">
        <v>36806</v>
      </c>
      <c r="E2347">
        <v>1151</v>
      </c>
      <c r="F2347" s="5">
        <v>44282</v>
      </c>
      <c r="G2347" s="2">
        <v>17</v>
      </c>
      <c r="H2347" s="2" t="str">
        <f t="shared" si="234"/>
        <v>Brithton SENIOR110mh</v>
      </c>
      <c r="I2347" s="2">
        <f t="shared" si="235"/>
        <v>1151</v>
      </c>
      <c r="J2347" s="136" cm="1">
        <f t="array" ref="J2347">MAX(IF($H$3:$H$4000=$H2347,$I$3:$I$4000))</f>
        <v>1151</v>
      </c>
      <c r="K2347" s="2" t="str">
        <v>KEN</v>
      </c>
      <c r="L2347" t="str">
        <v>Christopher BETT</v>
      </c>
      <c r="M2347" s="94" t="str">
        <v>3000msc</v>
      </c>
      <c r="N2347" s="94">
        <v>0</v>
      </c>
      <c r="O2347" s="94" t="str">
        <f t="shared" si="230"/>
        <v>Christopher BETT3000msc</v>
      </c>
      <c r="P2347" s="2">
        <f t="shared" si="231"/>
        <v>1029</v>
      </c>
      <c r="Q2347" s="79">
        <f t="shared" si="232"/>
        <v>93</v>
      </c>
      <c r="R2347" s="79" t="str">
        <f t="shared" si="233"/>
        <v/>
      </c>
    </row>
    <row r="2348" spans="1:18" x14ac:dyDescent="0.2">
      <c r="A2348" t="s">
        <v>1115</v>
      </c>
      <c r="B2348" t="s">
        <v>3895</v>
      </c>
      <c r="C2348" s="5" t="s">
        <v>37</v>
      </c>
      <c r="D2348" s="5">
        <v>36440</v>
      </c>
      <c r="E2348">
        <v>1173</v>
      </c>
      <c r="F2348" s="5">
        <v>44282</v>
      </c>
      <c r="G2348" s="2">
        <v>6</v>
      </c>
      <c r="H2348" s="2" t="str">
        <f t="shared" si="234"/>
        <v>Shakwon COKElong-jump</v>
      </c>
      <c r="I2348" s="2">
        <f t="shared" si="235"/>
        <v>1173</v>
      </c>
      <c r="J2348" s="136" cm="1">
        <f t="array" ref="J2348">MAX(IF($H$3:$H$4000=$H2348,$I$3:$I$4000))</f>
        <v>1173</v>
      </c>
      <c r="K2348" s="2" t="str">
        <v>KEN</v>
      </c>
      <c r="L2348" t="str">
        <v>Alexander Mutiso MUNYAO</v>
      </c>
      <c r="M2348" s="94" t="str">
        <v>5000m</v>
      </c>
      <c r="N2348" s="94">
        <v>35318</v>
      </c>
      <c r="O2348" s="94" t="str">
        <f t="shared" si="230"/>
        <v>Alexander Mutiso MUNYAO5000m</v>
      </c>
      <c r="P2348" s="2">
        <f t="shared" si="231"/>
        <v>1108</v>
      </c>
      <c r="Q2348" s="79">
        <f t="shared" si="232"/>
        <v>76</v>
      </c>
      <c r="R2348" s="79" t="str">
        <f t="shared" si="233"/>
        <v/>
      </c>
    </row>
    <row r="2349" spans="1:18" x14ac:dyDescent="0.2">
      <c r="A2349" t="s">
        <v>1115</v>
      </c>
      <c r="B2349" t="s">
        <v>4149</v>
      </c>
      <c r="C2349" s="5" t="s">
        <v>39</v>
      </c>
      <c r="D2349" s="5">
        <v>35682</v>
      </c>
      <c r="E2349">
        <v>1028</v>
      </c>
      <c r="F2349" s="5">
        <v>44282</v>
      </c>
      <c r="G2349" s="2">
        <v>27</v>
      </c>
      <c r="H2349" s="2" t="str">
        <f t="shared" si="234"/>
        <v>Warren BARRETTshot-put</v>
      </c>
      <c r="I2349" s="2">
        <f t="shared" si="235"/>
        <v>1028</v>
      </c>
      <c r="J2349" s="136" cm="1">
        <f t="array" ref="J2349">MAX(IF($H$3:$H$4000=$H2349,$I$3:$I$4000))</f>
        <v>1028</v>
      </c>
      <c r="K2349" s="2" t="str">
        <v>KEN</v>
      </c>
      <c r="L2349" t="str">
        <v>Vincent Kibor RAIMOI</v>
      </c>
      <c r="M2349" s="94" t="str">
        <v>10000m</v>
      </c>
      <c r="N2349" s="94">
        <v>35262</v>
      </c>
      <c r="O2349" s="94" t="str">
        <f t="shared" si="230"/>
        <v>Vincent Kibor RAIMOI10000m</v>
      </c>
      <c r="P2349" s="2">
        <f t="shared" si="231"/>
        <v>1124</v>
      </c>
      <c r="Q2349" s="79">
        <f t="shared" si="232"/>
        <v>72</v>
      </c>
      <c r="R2349" s="79" t="str">
        <f t="shared" si="233"/>
        <v/>
      </c>
    </row>
    <row r="2350" spans="1:18" x14ac:dyDescent="0.2">
      <c r="A2350" t="s">
        <v>1115</v>
      </c>
      <c r="B2350" t="s">
        <v>4173</v>
      </c>
      <c r="C2350" t="s">
        <v>39</v>
      </c>
      <c r="D2350" s="5">
        <v>36547</v>
      </c>
      <c r="E2350">
        <v>948</v>
      </c>
      <c r="F2350" s="5">
        <v>44282</v>
      </c>
      <c r="G2350" s="2">
        <v>64</v>
      </c>
      <c r="H2350" s="2" t="str">
        <f t="shared" si="234"/>
        <v>Cobe GRAHAMshot-put</v>
      </c>
      <c r="I2350" s="2">
        <f t="shared" si="235"/>
        <v>948</v>
      </c>
      <c r="J2350" s="136" cm="1">
        <f t="array" ref="J2350">MAX(IF($H$3:$H$4000=$H2350,$I$3:$I$4000))</f>
        <v>948</v>
      </c>
      <c r="K2350" s="2" t="str">
        <v>KEN</v>
      </c>
      <c r="L2350" t="str">
        <v>Geoffrey KAMWOROR</v>
      </c>
      <c r="M2350" s="94" t="str">
        <v>10000m</v>
      </c>
      <c r="N2350" s="94">
        <v>33930</v>
      </c>
      <c r="O2350" s="94" t="str">
        <f t="shared" si="230"/>
        <v>Geoffrey KAMWOROR10000m</v>
      </c>
      <c r="P2350" s="2">
        <f t="shared" si="231"/>
        <v>1224</v>
      </c>
      <c r="Q2350" s="79">
        <f t="shared" si="232"/>
        <v>3</v>
      </c>
      <c r="R2350" s="79" t="str">
        <f t="shared" si="233"/>
        <v/>
      </c>
    </row>
    <row r="2351" spans="1:18" x14ac:dyDescent="0.2">
      <c r="A2351" t="s">
        <v>1115</v>
      </c>
      <c r="B2351" t="s">
        <v>3752</v>
      </c>
      <c r="C2351" s="5" t="s">
        <v>31</v>
      </c>
      <c r="D2351" s="5">
        <v>32392</v>
      </c>
      <c r="E2351">
        <v>1143</v>
      </c>
      <c r="F2351" s="5">
        <v>44281</v>
      </c>
      <c r="G2351" s="2">
        <v>21</v>
      </c>
      <c r="H2351" s="2" t="str">
        <f t="shared" si="234"/>
        <v>Andrew RILEY110mh</v>
      </c>
      <c r="I2351" s="2">
        <f t="shared" si="235"/>
        <v>1143</v>
      </c>
      <c r="J2351" s="136" cm="1">
        <f t="array" ref="J2351">MAX(IF($H$3:$H$4000=$H2351,$I$3:$I$4000))</f>
        <v>1143</v>
      </c>
      <c r="K2351" s="2" t="str">
        <v>KEN</v>
      </c>
      <c r="L2351" t="str">
        <v>Rodgers KWEMOI</v>
      </c>
      <c r="M2351" s="94" t="str">
        <v>10000m</v>
      </c>
      <c r="N2351" s="94">
        <v>35857</v>
      </c>
      <c r="O2351" s="94" t="str">
        <f t="shared" si="230"/>
        <v>Rodgers KWEMOI10000m</v>
      </c>
      <c r="P2351" s="2">
        <f t="shared" si="231"/>
        <v>1217</v>
      </c>
      <c r="Q2351" s="79">
        <f t="shared" si="232"/>
        <v>5</v>
      </c>
      <c r="R2351" s="79" t="str">
        <f t="shared" si="233"/>
        <v/>
      </c>
    </row>
    <row r="2352" spans="1:18" x14ac:dyDescent="0.2">
      <c r="A2352" t="s">
        <v>1115</v>
      </c>
      <c r="B2352" t="s">
        <v>3806</v>
      </c>
      <c r="C2352" s="5" t="s">
        <v>31</v>
      </c>
      <c r="D2352" s="5">
        <v>30342</v>
      </c>
      <c r="E2352">
        <v>1012</v>
      </c>
      <c r="F2352" s="5">
        <v>44281</v>
      </c>
      <c r="G2352" s="2">
        <v>88</v>
      </c>
      <c r="H2352" s="2" t="str">
        <f t="shared" si="234"/>
        <v>Richard PHILLIPS110mh</v>
      </c>
      <c r="I2352" s="2">
        <f t="shared" si="235"/>
        <v>1012</v>
      </c>
      <c r="J2352" s="136" cm="1">
        <f t="array" ref="J2352">MAX(IF($H$3:$H$4000=$H2352,$I$3:$I$4000))</f>
        <v>1012</v>
      </c>
      <c r="K2352" s="2" t="str">
        <v>KEN</v>
      </c>
      <c r="L2352" t="str">
        <v>Weldon LANGAT</v>
      </c>
      <c r="M2352" s="94" t="str">
        <v>10000m</v>
      </c>
      <c r="N2352" s="94">
        <v>35850</v>
      </c>
      <c r="O2352" s="94" t="str">
        <f t="shared" si="230"/>
        <v>Weldon LANGAT10000m</v>
      </c>
      <c r="P2352" s="2">
        <f t="shared" si="231"/>
        <v>1187</v>
      </c>
      <c r="Q2352" s="79">
        <f t="shared" si="232"/>
        <v>17</v>
      </c>
      <c r="R2352" s="79" t="str">
        <f t="shared" si="233"/>
        <v/>
      </c>
    </row>
    <row r="2353" spans="1:18" x14ac:dyDescent="0.2">
      <c r="A2353" t="s">
        <v>1115</v>
      </c>
      <c r="B2353" t="s">
        <v>4159</v>
      </c>
      <c r="C2353" s="5" t="s">
        <v>39</v>
      </c>
      <c r="D2353" s="5">
        <v>36433</v>
      </c>
      <c r="E2353">
        <v>973</v>
      </c>
      <c r="F2353" s="5">
        <v>44280</v>
      </c>
      <c r="G2353" s="2">
        <v>43</v>
      </c>
      <c r="H2353" s="2" t="str">
        <f t="shared" si="234"/>
        <v>Zico CAMPBELLshot-put</v>
      </c>
      <c r="I2353" s="2">
        <f t="shared" si="235"/>
        <v>973</v>
      </c>
      <c r="J2353" s="136" cm="1">
        <f t="array" ref="J2353">MAX(IF($H$3:$H$4000=$H2353,$I$3:$I$4000))</f>
        <v>973</v>
      </c>
      <c r="K2353" s="2" t="str">
        <v>KEN</v>
      </c>
      <c r="L2353" t="str">
        <v>Edward CHESEREK</v>
      </c>
      <c r="M2353" s="94" t="str">
        <v>10000m</v>
      </c>
      <c r="N2353" s="94">
        <v>34367</v>
      </c>
      <c r="O2353" s="94" t="str">
        <f t="shared" si="230"/>
        <v>Edward CHESEREK10000m</v>
      </c>
      <c r="P2353" s="2">
        <f t="shared" si="231"/>
        <v>1131</v>
      </c>
      <c r="Q2353" s="79">
        <f t="shared" si="232"/>
        <v>69</v>
      </c>
      <c r="R2353" s="79" t="str">
        <f t="shared" si="233"/>
        <v/>
      </c>
    </row>
    <row r="2354" spans="1:18" x14ac:dyDescent="0.2">
      <c r="A2354" t="s">
        <v>1115</v>
      </c>
      <c r="B2354" t="s">
        <v>3366</v>
      </c>
      <c r="C2354" s="5" t="s">
        <v>25</v>
      </c>
      <c r="D2354" s="5">
        <v>35744</v>
      </c>
      <c r="E2354">
        <v>1105</v>
      </c>
      <c r="F2354" s="5">
        <v>44275</v>
      </c>
      <c r="G2354" s="2">
        <v>73</v>
      </c>
      <c r="H2354" s="2" t="str">
        <f t="shared" si="234"/>
        <v>Akeem BLOOMFIELD200m</v>
      </c>
      <c r="I2354" s="2">
        <f t="shared" si="235"/>
        <v>1105</v>
      </c>
      <c r="J2354" s="136" cm="1">
        <f t="array" ref="J2354">MAX(IF($H$3:$H$4000=$H2354,$I$3:$I$4000))</f>
        <v>1105</v>
      </c>
      <c r="K2354" s="2" t="str">
        <v>KEN</v>
      </c>
      <c r="L2354" t="str">
        <v>Edwin Cheruiyot SOI</v>
      </c>
      <c r="M2354" s="94" t="str">
        <v>10000m</v>
      </c>
      <c r="N2354" s="94">
        <v>31474</v>
      </c>
      <c r="O2354" s="94" t="str">
        <f t="shared" si="230"/>
        <v>Edwin Cheruiyot SOI10000m</v>
      </c>
      <c r="P2354" s="2">
        <f t="shared" si="231"/>
        <v>1113</v>
      </c>
      <c r="Q2354" s="79">
        <f t="shared" si="232"/>
        <v>78</v>
      </c>
      <c r="R2354" s="79" t="str">
        <f t="shared" si="233"/>
        <v/>
      </c>
    </row>
    <row r="2355" spans="1:18" x14ac:dyDescent="0.2">
      <c r="A2355" t="s">
        <v>1115</v>
      </c>
      <c r="B2355" t="s">
        <v>2978</v>
      </c>
      <c r="C2355" t="s">
        <v>33</v>
      </c>
      <c r="D2355" s="5">
        <v>37777</v>
      </c>
      <c r="E2355">
        <v>1060</v>
      </c>
      <c r="F2355" s="5">
        <v>44275</v>
      </c>
      <c r="G2355" s="2">
        <v>69</v>
      </c>
      <c r="H2355" s="2" t="str">
        <f t="shared" si="234"/>
        <v>Rayon CAMPBELL400mh</v>
      </c>
      <c r="I2355" s="2">
        <f t="shared" si="235"/>
        <v>1060</v>
      </c>
      <c r="J2355" s="136" cm="1">
        <f t="array" ref="J2355">MAX(IF($H$3:$H$4000=$H2355,$I$3:$I$4000))</f>
        <v>1154</v>
      </c>
      <c r="K2355" s="2" t="str">
        <v>KEN</v>
      </c>
      <c r="L2355" t="str">
        <v>Fredrick MURANGA</v>
      </c>
      <c r="M2355" s="94" t="str">
        <v>10000m</v>
      </c>
      <c r="N2355" s="94">
        <v>1996</v>
      </c>
      <c r="O2355" s="94" t="str">
        <f t="shared" si="230"/>
        <v>Fredrick MURANGA10000m</v>
      </c>
      <c r="P2355" s="2">
        <f t="shared" si="231"/>
        <v>1113</v>
      </c>
      <c r="Q2355" s="79">
        <f t="shared" si="232"/>
        <v>78</v>
      </c>
      <c r="R2355" s="79" t="str">
        <f t="shared" si="233"/>
        <v/>
      </c>
    </row>
    <row r="2356" spans="1:18" x14ac:dyDescent="0.2">
      <c r="A2356" t="s">
        <v>1115</v>
      </c>
      <c r="B2356" t="s">
        <v>4486</v>
      </c>
      <c r="C2356" s="5" t="s">
        <v>35</v>
      </c>
      <c r="D2356" s="5">
        <v>37009</v>
      </c>
      <c r="E2356">
        <v>1046</v>
      </c>
      <c r="F2356" s="5">
        <v>44275</v>
      </c>
      <c r="G2356" s="2">
        <v>49</v>
      </c>
      <c r="H2356" s="2" t="str">
        <f t="shared" si="234"/>
        <v>Raymond RICHARDShigh-jump</v>
      </c>
      <c r="I2356" s="2">
        <f t="shared" si="235"/>
        <v>1046</v>
      </c>
      <c r="J2356" s="136" cm="1">
        <f t="array" ref="J2356">MAX(IF($H$3:$H$4000=$H2356,$I$3:$I$4000))</f>
        <v>1046</v>
      </c>
      <c r="K2356" s="2" t="str">
        <v>KEN</v>
      </c>
      <c r="L2356" t="str">
        <v>Wilfred KIMITEI</v>
      </c>
      <c r="M2356" s="94" t="str">
        <v>10000m</v>
      </c>
      <c r="N2356" s="94">
        <v>31117</v>
      </c>
      <c r="O2356" s="94" t="str">
        <f t="shared" si="230"/>
        <v>Wilfred KIMITEI10000m</v>
      </c>
      <c r="P2356" s="2">
        <f t="shared" si="231"/>
        <v>1106</v>
      </c>
      <c r="Q2356" s="79">
        <f t="shared" si="232"/>
        <v>85</v>
      </c>
      <c r="R2356" s="79" t="str">
        <f t="shared" si="233"/>
        <v/>
      </c>
    </row>
    <row r="2357" spans="1:18" x14ac:dyDescent="0.2">
      <c r="A2357" t="s">
        <v>1115</v>
      </c>
      <c r="B2357" t="s">
        <v>3763</v>
      </c>
      <c r="C2357" s="5" t="s">
        <v>31</v>
      </c>
      <c r="D2357" s="5">
        <v>36970</v>
      </c>
      <c r="E2357">
        <v>1110</v>
      </c>
      <c r="F2357" s="5">
        <v>44274</v>
      </c>
      <c r="G2357" s="2">
        <v>33</v>
      </c>
      <c r="H2357" s="2" t="str">
        <f t="shared" si="234"/>
        <v>Jaheem HAYLES110mh</v>
      </c>
      <c r="I2357" s="2">
        <f t="shared" si="235"/>
        <v>1110</v>
      </c>
      <c r="J2357" s="136" cm="1">
        <f t="array" ref="J2357">MAX(IF($H$3:$H$4000=$H2357,$I$3:$I$4000))</f>
        <v>1110</v>
      </c>
      <c r="K2357" s="2" t="str">
        <v>KEN</v>
      </c>
      <c r="L2357" t="str">
        <v>Vedic KIPKOECH</v>
      </c>
      <c r="M2357" s="94" t="str">
        <v>10000m</v>
      </c>
      <c r="N2357" s="94">
        <v>35129</v>
      </c>
      <c r="O2357" s="94" t="str">
        <f t="shared" si="230"/>
        <v>Vedic KIPKOECH10000m</v>
      </c>
      <c r="P2357" s="2">
        <f t="shared" si="231"/>
        <v>1083</v>
      </c>
      <c r="Q2357" s="79">
        <f t="shared" si="232"/>
        <v>108</v>
      </c>
      <c r="R2357" s="79" t="str">
        <f t="shared" si="233"/>
        <v/>
      </c>
    </row>
    <row r="2358" spans="1:18" x14ac:dyDescent="0.2">
      <c r="A2358" t="s">
        <v>1115</v>
      </c>
      <c r="B2358" t="s">
        <v>3918</v>
      </c>
      <c r="C2358" s="6" t="s">
        <v>37</v>
      </c>
      <c r="D2358" s="5">
        <v>37511</v>
      </c>
      <c r="E2358">
        <v>1099</v>
      </c>
      <c r="F2358" s="5">
        <v>44274</v>
      </c>
      <c r="G2358" s="2">
        <v>43</v>
      </c>
      <c r="H2358" s="2" t="str">
        <f t="shared" si="234"/>
        <v>Jordan TURNERlong-jump</v>
      </c>
      <c r="I2358" s="2">
        <f t="shared" si="235"/>
        <v>1099</v>
      </c>
      <c r="J2358" s="136" cm="1">
        <f t="array" ref="J2358">MAX(IF($H$3:$H$4000=$H2358,$I$3:$I$4000))</f>
        <v>1099</v>
      </c>
      <c r="K2358" s="2" t="str">
        <v>KEN</v>
      </c>
      <c r="L2358" t="str">
        <v>Mark Otieno ODHIAMBO</v>
      </c>
      <c r="M2358" s="94" t="str">
        <v>100m</v>
      </c>
      <c r="N2358" s="94">
        <v>34100</v>
      </c>
      <c r="O2358" s="94" t="str">
        <f t="shared" si="230"/>
        <v>Mark Otieno ODHIAMBO100m</v>
      </c>
      <c r="P2358" s="2">
        <f t="shared" si="231"/>
        <v>1189</v>
      </c>
      <c r="Q2358" s="79">
        <f t="shared" si="232"/>
        <v>19</v>
      </c>
      <c r="R2358" s="79" t="str">
        <f t="shared" si="233"/>
        <v/>
      </c>
    </row>
    <row r="2359" spans="1:18" x14ac:dyDescent="0.2">
      <c r="A2359" t="s">
        <v>1115</v>
      </c>
      <c r="B2359" t="s">
        <v>2751</v>
      </c>
      <c r="C2359" s="5" t="s">
        <v>25</v>
      </c>
      <c r="D2359" s="5">
        <v>32759</v>
      </c>
      <c r="E2359">
        <v>1102</v>
      </c>
      <c r="F2359" s="5">
        <v>44268</v>
      </c>
      <c r="G2359" s="2">
        <v>93</v>
      </c>
      <c r="H2359" s="2" t="str">
        <f t="shared" si="234"/>
        <v>Oshane BAILEY200m</v>
      </c>
      <c r="I2359" s="2">
        <f t="shared" si="235"/>
        <v>1102</v>
      </c>
      <c r="J2359" s="136" cm="1">
        <f t="array" ref="J2359">MAX(IF($H$3:$H$4000=$H2359,$I$3:$I$4000))</f>
        <v>1102</v>
      </c>
      <c r="K2359" s="2" t="str">
        <v>KEN</v>
      </c>
      <c r="L2359" t="str">
        <v>Joseph Poghisio LOSHANGAR</v>
      </c>
      <c r="M2359" s="94" t="str">
        <v>400m</v>
      </c>
      <c r="N2359" s="94">
        <v>33026</v>
      </c>
      <c r="O2359" s="94" t="str">
        <f t="shared" si="230"/>
        <v>Joseph Poghisio LOSHANGAR400m</v>
      </c>
      <c r="P2359" s="2">
        <f t="shared" si="231"/>
        <v>1090</v>
      </c>
      <c r="Q2359" s="79">
        <f t="shared" si="232"/>
        <v>115</v>
      </c>
      <c r="R2359" s="79" t="str">
        <f t="shared" si="233"/>
        <v/>
      </c>
    </row>
    <row r="2360" spans="1:18" x14ac:dyDescent="0.2">
      <c r="A2360" t="s">
        <v>1115</v>
      </c>
      <c r="B2360" t="s">
        <v>2997</v>
      </c>
      <c r="C2360" s="5" t="s">
        <v>38</v>
      </c>
      <c r="D2360" s="5">
        <v>34534</v>
      </c>
      <c r="E2360">
        <v>1051</v>
      </c>
      <c r="F2360" s="5">
        <v>44268</v>
      </c>
      <c r="G2360" s="2">
        <v>47</v>
      </c>
      <c r="H2360" s="2" t="str">
        <f t="shared" si="234"/>
        <v>Aubrey ALLENtriple-jump</v>
      </c>
      <c r="I2360" s="2">
        <f t="shared" si="235"/>
        <v>1051</v>
      </c>
      <c r="J2360" s="136" cm="1">
        <f t="array" ref="J2360">MAX(IF($H$3:$H$4000=$H2360,$I$3:$I$4000))</f>
        <v>1051</v>
      </c>
      <c r="K2360" s="2" t="str">
        <v>KEN</v>
      </c>
      <c r="L2360" t="str">
        <v>Nicholas Kiplangat KIPKOECH</v>
      </c>
      <c r="M2360" s="94" t="str">
        <v>800m</v>
      </c>
      <c r="N2360" s="94">
        <v>33899</v>
      </c>
      <c r="O2360" s="94" t="str">
        <f t="shared" si="230"/>
        <v>Nicholas Kiplangat KIPKOECH800m</v>
      </c>
      <c r="P2360" s="2">
        <f t="shared" si="231"/>
        <v>1154</v>
      </c>
      <c r="Q2360" s="79">
        <f t="shared" si="232"/>
        <v>31</v>
      </c>
      <c r="R2360" s="79" t="str">
        <f t="shared" si="233"/>
        <v/>
      </c>
    </row>
    <row r="2361" spans="1:18" x14ac:dyDescent="0.2">
      <c r="A2361" t="s">
        <v>1115</v>
      </c>
      <c r="B2361" t="s">
        <v>3014</v>
      </c>
      <c r="C2361" s="5" t="s">
        <v>38</v>
      </c>
      <c r="D2361" s="5">
        <v>1998</v>
      </c>
      <c r="E2361">
        <v>1008</v>
      </c>
      <c r="F2361" s="5">
        <v>44268</v>
      </c>
      <c r="G2361" s="2">
        <v>98</v>
      </c>
      <c r="H2361" s="2" t="str">
        <f t="shared" si="234"/>
        <v>Tevin DUNNtriple-jump</v>
      </c>
      <c r="I2361" s="2">
        <f t="shared" si="235"/>
        <v>1008</v>
      </c>
      <c r="J2361" s="136" cm="1">
        <f t="array" ref="J2361">MAX(IF($H$3:$H$4000=$H2361,$I$3:$I$4000))</f>
        <v>1035</v>
      </c>
      <c r="K2361" s="2" t="str">
        <v>KEN</v>
      </c>
      <c r="L2361" t="str">
        <v>Vincent Kibet KETER</v>
      </c>
      <c r="M2361" s="94" t="str">
        <v>1500m</v>
      </c>
      <c r="N2361" s="94">
        <v>37326</v>
      </c>
      <c r="O2361" s="94" t="str">
        <f t="shared" si="230"/>
        <v>Vincent Kibet KETER1500m</v>
      </c>
      <c r="P2361" s="2">
        <f t="shared" si="231"/>
        <v>1172</v>
      </c>
      <c r="Q2361" s="79">
        <f t="shared" si="232"/>
        <v>20</v>
      </c>
      <c r="R2361" s="79" t="str">
        <f t="shared" si="233"/>
        <v/>
      </c>
    </row>
    <row r="2362" spans="1:18" x14ac:dyDescent="0.2">
      <c r="A2362" t="s">
        <v>1115</v>
      </c>
      <c r="B2362" t="s">
        <v>4179</v>
      </c>
      <c r="C2362" s="5" t="s">
        <v>39</v>
      </c>
      <c r="D2362" s="5">
        <v>1995</v>
      </c>
      <c r="E2362">
        <v>939</v>
      </c>
      <c r="F2362" s="5">
        <v>44267</v>
      </c>
      <c r="G2362" s="2">
        <v>75</v>
      </c>
      <c r="H2362" s="2" t="str">
        <f t="shared" si="234"/>
        <v>Stevon CROOKSshot-put</v>
      </c>
      <c r="I2362" s="2">
        <f t="shared" si="235"/>
        <v>939</v>
      </c>
      <c r="J2362" s="136" cm="1">
        <f t="array" ref="J2362">MAX(IF($H$3:$H$4000=$H2362,$I$3:$I$4000))</f>
        <v>939</v>
      </c>
      <c r="K2362" s="2" t="str">
        <v>KEN</v>
      </c>
      <c r="L2362" t="str">
        <v>Kigen CHEMADI</v>
      </c>
      <c r="M2362" s="94" t="str">
        <v>3000msc</v>
      </c>
      <c r="N2362" s="94">
        <v>0</v>
      </c>
      <c r="O2362" s="94" t="str">
        <f t="shared" si="230"/>
        <v>Kigen CHEMADI3000msc</v>
      </c>
      <c r="P2362" s="2">
        <f t="shared" si="231"/>
        <v>1130</v>
      </c>
      <c r="Q2362" s="79">
        <f t="shared" si="232"/>
        <v>24</v>
      </c>
      <c r="R2362" s="79" t="str">
        <f t="shared" si="233"/>
        <v/>
      </c>
    </row>
    <row r="2363" spans="1:18" x14ac:dyDescent="0.2">
      <c r="A2363" t="s">
        <v>1115</v>
      </c>
      <c r="B2363" t="s">
        <v>3932</v>
      </c>
      <c r="C2363" s="6" t="s">
        <v>37</v>
      </c>
      <c r="D2363" s="5">
        <v>37182</v>
      </c>
      <c r="E2363">
        <v>1077</v>
      </c>
      <c r="F2363" s="5">
        <v>44261</v>
      </c>
      <c r="G2363" s="2">
        <v>64</v>
      </c>
      <c r="H2363" s="2" t="str">
        <f t="shared" si="234"/>
        <v>Apalos EDWARDSlong-jump</v>
      </c>
      <c r="I2363" s="2">
        <f t="shared" si="235"/>
        <v>1077</v>
      </c>
      <c r="J2363" s="136" cm="1">
        <f t="array" ref="J2363">MAX(IF($H$3:$H$4000=$H2363,$I$3:$I$4000))</f>
        <v>1077</v>
      </c>
      <c r="K2363" s="2" t="str">
        <v>KEN</v>
      </c>
      <c r="L2363" t="str">
        <v>Athanas KIOKO</v>
      </c>
      <c r="M2363" s="94" t="str">
        <v>5000m</v>
      </c>
      <c r="N2363" s="94">
        <v>1995</v>
      </c>
      <c r="O2363" s="94" t="str">
        <f t="shared" si="230"/>
        <v>Athanas KIOKO5000m</v>
      </c>
      <c r="P2363" s="2">
        <f t="shared" si="231"/>
        <v>1161</v>
      </c>
      <c r="Q2363" s="79">
        <f t="shared" si="232"/>
        <v>20</v>
      </c>
      <c r="R2363" s="79" t="str">
        <f t="shared" si="233"/>
        <v/>
      </c>
    </row>
    <row r="2364" spans="1:18" x14ac:dyDescent="0.2">
      <c r="A2364" t="s">
        <v>1115</v>
      </c>
      <c r="B2364" t="s">
        <v>3927</v>
      </c>
      <c r="C2364" s="5" t="s">
        <v>38</v>
      </c>
      <c r="D2364" s="5">
        <v>35454</v>
      </c>
      <c r="E2364">
        <v>1170</v>
      </c>
      <c r="F2364" s="5">
        <v>44261</v>
      </c>
      <c r="G2364" s="2">
        <v>1</v>
      </c>
      <c r="H2364" s="2" t="str">
        <f t="shared" si="234"/>
        <v>O'Brien WASOMEtriple-jump</v>
      </c>
      <c r="I2364" s="2">
        <f t="shared" si="235"/>
        <v>1170</v>
      </c>
      <c r="J2364" s="136" cm="1">
        <f t="array" ref="J2364">MAX(IF($H$3:$H$4000=$H2364,$I$3:$I$4000))</f>
        <v>1170</v>
      </c>
      <c r="K2364" s="2" t="str">
        <v>KEN</v>
      </c>
      <c r="L2364" t="str">
        <v>Alex Chesiro MASAI</v>
      </c>
      <c r="M2364" s="94" t="str">
        <v>5000m</v>
      </c>
      <c r="N2364" s="94">
        <v>35466</v>
      </c>
      <c r="O2364" s="94" t="str">
        <f t="shared" si="230"/>
        <v>Alex Chesiro MASAI5000m</v>
      </c>
      <c r="P2364" s="2">
        <f t="shared" si="231"/>
        <v>1121</v>
      </c>
      <c r="Q2364" s="79">
        <f t="shared" si="232"/>
        <v>59</v>
      </c>
      <c r="R2364" s="79" t="str">
        <f t="shared" si="233"/>
        <v/>
      </c>
    </row>
    <row r="2365" spans="1:18" x14ac:dyDescent="0.2">
      <c r="A2365" t="s">
        <v>1115</v>
      </c>
      <c r="B2365" t="s">
        <v>3932</v>
      </c>
      <c r="C2365" s="5" t="s">
        <v>38</v>
      </c>
      <c r="D2365" s="5">
        <v>37182</v>
      </c>
      <c r="E2365">
        <v>1086</v>
      </c>
      <c r="F2365" s="5">
        <v>44261</v>
      </c>
      <c r="G2365" s="2">
        <v>29</v>
      </c>
      <c r="H2365" s="2" t="str">
        <f t="shared" si="234"/>
        <v>Apalos EDWARDStriple-jump</v>
      </c>
      <c r="I2365" s="2">
        <f t="shared" si="235"/>
        <v>1086</v>
      </c>
      <c r="J2365" s="136" cm="1">
        <f t="array" ref="J2365">MAX(IF($H$3:$H$4000=$H2365,$I$3:$I$4000))</f>
        <v>1086</v>
      </c>
      <c r="K2365" s="2" t="str">
        <v>KEN</v>
      </c>
      <c r="L2365" t="str">
        <v>Alex Chesiro MASAI</v>
      </c>
      <c r="M2365" s="94" t="str">
        <v>10000m</v>
      </c>
      <c r="N2365" s="94">
        <v>35466</v>
      </c>
      <c r="O2365" s="94" t="str">
        <f t="shared" si="230"/>
        <v>Alex Chesiro MASAI10000m</v>
      </c>
      <c r="P2365" s="2">
        <f t="shared" si="231"/>
        <v>1155</v>
      </c>
      <c r="Q2365" s="79">
        <f t="shared" si="232"/>
        <v>39</v>
      </c>
      <c r="R2365" s="79" t="str">
        <f t="shared" si="233"/>
        <v/>
      </c>
    </row>
    <row r="2366" spans="1:18" x14ac:dyDescent="0.2">
      <c r="A2366" t="s">
        <v>1115</v>
      </c>
      <c r="B2366" t="s">
        <v>2772</v>
      </c>
      <c r="C2366" s="5" t="s">
        <v>26</v>
      </c>
      <c r="D2366" s="5">
        <v>37145</v>
      </c>
      <c r="E2366">
        <v>1093</v>
      </c>
      <c r="F2366" s="5">
        <v>44254</v>
      </c>
      <c r="G2366" s="2">
        <v>89</v>
      </c>
      <c r="H2366" s="2" t="str">
        <f t="shared" si="234"/>
        <v>Antonio WATSON400m</v>
      </c>
      <c r="I2366" s="2">
        <f t="shared" si="235"/>
        <v>1093</v>
      </c>
      <c r="J2366" s="136" cm="1">
        <f t="array" ref="J2366">MAX(IF($H$3:$H$4000=$H2366,$I$3:$I$4000))</f>
        <v>1100</v>
      </c>
      <c r="K2366" s="2" t="str">
        <v>KEN</v>
      </c>
      <c r="L2366" t="str">
        <v>Gilbert BOIT</v>
      </c>
      <c r="M2366" s="94" t="str">
        <v>10000m</v>
      </c>
      <c r="N2366" s="94">
        <v>0</v>
      </c>
      <c r="O2366" s="94" t="str">
        <f t="shared" si="230"/>
        <v>Gilbert BOIT10000m</v>
      </c>
      <c r="P2366" s="2">
        <f t="shared" si="231"/>
        <v>1118</v>
      </c>
      <c r="Q2366" s="79">
        <f t="shared" si="232"/>
        <v>75</v>
      </c>
      <c r="R2366" s="79" t="str">
        <f t="shared" si="233"/>
        <v/>
      </c>
    </row>
    <row r="2367" spans="1:18" x14ac:dyDescent="0.2">
      <c r="A2367" t="s">
        <v>1115</v>
      </c>
      <c r="B2367" t="s">
        <v>3935</v>
      </c>
      <c r="C2367" t="s">
        <v>37</v>
      </c>
      <c r="D2367" s="5">
        <v>34356</v>
      </c>
      <c r="E2367">
        <v>1073</v>
      </c>
      <c r="F2367" s="5">
        <v>44254</v>
      </c>
      <c r="G2367" s="2">
        <v>69</v>
      </c>
      <c r="H2367" s="2" t="str">
        <f t="shared" si="234"/>
        <v>Adrian RILEYlong-jump</v>
      </c>
      <c r="I2367" s="2">
        <f t="shared" si="235"/>
        <v>1073</v>
      </c>
      <c r="J2367" s="136" cm="1">
        <f t="array" ref="J2367">MAX(IF($H$3:$H$4000=$H2367,$I$3:$I$4000))</f>
        <v>1109</v>
      </c>
      <c r="K2367" s="2" t="str">
        <v>KEN</v>
      </c>
      <c r="L2367" t="str">
        <v>Vincent KIPROP</v>
      </c>
      <c r="M2367" s="94" t="str">
        <v>10000m</v>
      </c>
      <c r="N2367" s="94">
        <v>0</v>
      </c>
      <c r="O2367" s="94" t="str">
        <f t="shared" si="230"/>
        <v>Vincent KIPROP10000m</v>
      </c>
      <c r="P2367" s="2">
        <f t="shared" si="231"/>
        <v>1103</v>
      </c>
      <c r="Q2367" s="79">
        <f t="shared" si="232"/>
        <v>87</v>
      </c>
      <c r="R2367" s="79" t="str">
        <f t="shared" si="233"/>
        <v/>
      </c>
    </row>
    <row r="2368" spans="1:18" x14ac:dyDescent="0.2">
      <c r="A2368" t="s">
        <v>1115</v>
      </c>
      <c r="B2368" t="s">
        <v>4467</v>
      </c>
      <c r="C2368" s="5" t="s">
        <v>35</v>
      </c>
      <c r="D2368" s="5">
        <v>37446</v>
      </c>
      <c r="E2368">
        <v>1090</v>
      </c>
      <c r="F2368" s="5">
        <v>44233</v>
      </c>
      <c r="G2368" s="2">
        <v>27</v>
      </c>
      <c r="H2368" s="2" t="str">
        <f t="shared" si="234"/>
        <v>Romaine BECKFORDhigh-jump</v>
      </c>
      <c r="I2368" s="2">
        <f t="shared" si="235"/>
        <v>1090</v>
      </c>
      <c r="J2368" s="136" cm="1">
        <f t="array" ref="J2368">MAX(IF($H$3:$H$4000=$H2368,$I$3:$I$4000))</f>
        <v>1090</v>
      </c>
      <c r="K2368" s="2" t="str">
        <v>KEN</v>
      </c>
      <c r="L2368" t="str">
        <v>Daniel MATAIKO</v>
      </c>
      <c r="M2368" s="94" t="str">
        <v>10000m</v>
      </c>
      <c r="N2368" s="94">
        <v>36011</v>
      </c>
      <c r="O2368" s="94" t="str">
        <f t="shared" si="230"/>
        <v>Daniel MATAIKO10000m</v>
      </c>
      <c r="P2368" s="2">
        <f t="shared" si="231"/>
        <v>1220</v>
      </c>
      <c r="Q2368" s="79">
        <f t="shared" si="232"/>
        <v>4</v>
      </c>
      <c r="R2368" s="79" t="str">
        <f t="shared" si="233"/>
        <v/>
      </c>
    </row>
    <row r="2369" spans="1:18" x14ac:dyDescent="0.2">
      <c r="A2369" t="s">
        <v>1152</v>
      </c>
      <c r="B2369" t="s">
        <v>4337</v>
      </c>
      <c r="C2369" s="5" t="s">
        <v>82</v>
      </c>
      <c r="D2369" s="5">
        <v>35971</v>
      </c>
      <c r="E2369">
        <v>1243</v>
      </c>
      <c r="F2369" s="5">
        <v>44654</v>
      </c>
      <c r="G2369" s="2">
        <v>3</v>
      </c>
      <c r="H2369" s="2" t="str">
        <f t="shared" si="234"/>
        <v>Titus KIPRUTOmarathon</v>
      </c>
      <c r="I2369" s="2">
        <f t="shared" si="235"/>
        <v>1243</v>
      </c>
      <c r="J2369" s="136" cm="1">
        <f t="array" ref="J2369">MAX(IF($H$3:$H$4000=$H2369,$I$3:$I$4000))</f>
        <v>1243</v>
      </c>
      <c r="K2369" s="2" t="str">
        <v>KEN</v>
      </c>
      <c r="L2369" t="str">
        <v>Timothy Kibet KOSGEI</v>
      </c>
      <c r="M2369" s="94" t="str">
        <v>10000m</v>
      </c>
      <c r="N2369" s="94">
        <v>35431</v>
      </c>
      <c r="O2369" s="94" t="str">
        <f t="shared" si="230"/>
        <v>Timothy Kibet KOSGEI10000m</v>
      </c>
      <c r="P2369" s="2">
        <f t="shared" si="231"/>
        <v>1198</v>
      </c>
      <c r="Q2369" s="79">
        <f t="shared" si="232"/>
        <v>9</v>
      </c>
      <c r="R2369" s="79" t="str">
        <f t="shared" si="233"/>
        <v/>
      </c>
    </row>
    <row r="2370" spans="1:18" x14ac:dyDescent="0.2">
      <c r="A2370" t="s">
        <v>1152</v>
      </c>
      <c r="B2370" t="s">
        <v>5332</v>
      </c>
      <c r="C2370" s="5" t="s">
        <v>82</v>
      </c>
      <c r="D2370" s="5"/>
      <c r="E2370">
        <v>1239</v>
      </c>
      <c r="F2370" s="5">
        <v>44654</v>
      </c>
      <c r="G2370" s="2">
        <v>4</v>
      </c>
      <c r="H2370" s="2" t="str">
        <f t="shared" si="234"/>
        <v>Daniel KIBETmarathon</v>
      </c>
      <c r="I2370" s="2">
        <f t="shared" si="235"/>
        <v>1239</v>
      </c>
      <c r="J2370" s="136" cm="1">
        <f t="array" ref="J2370">MAX(IF($H$3:$H$4000=$H2370,$I$3:$I$4000))</f>
        <v>1239</v>
      </c>
      <c r="K2370" s="2" t="str">
        <v>KEN</v>
      </c>
      <c r="L2370" t="str">
        <v>Boaz KIPRUGUT</v>
      </c>
      <c r="M2370" s="94" t="str">
        <v>1500m</v>
      </c>
      <c r="N2370" s="94">
        <v>35933</v>
      </c>
      <c r="O2370" s="94" t="str">
        <f t="shared" si="230"/>
        <v>Boaz KIPRUGUT1500m</v>
      </c>
      <c r="P2370" s="2">
        <f t="shared" si="231"/>
        <v>1171</v>
      </c>
      <c r="Q2370" s="79">
        <f t="shared" si="232"/>
        <v>21</v>
      </c>
      <c r="R2370" s="79" t="str">
        <f t="shared" si="233"/>
        <v/>
      </c>
    </row>
    <row r="2371" spans="1:18" x14ac:dyDescent="0.2">
      <c r="A2371" t="s">
        <v>1152</v>
      </c>
      <c r="B2371" t="s">
        <v>4329</v>
      </c>
      <c r="C2371" s="5" t="s">
        <v>82</v>
      </c>
      <c r="D2371" s="5">
        <v>31082</v>
      </c>
      <c r="E2371">
        <v>1212</v>
      </c>
      <c r="F2371" s="5">
        <v>44654</v>
      </c>
      <c r="G2371" s="2">
        <v>7</v>
      </c>
      <c r="H2371" s="2" t="str">
        <f t="shared" si="234"/>
        <v>Hillary KIPSAMBUmarathon</v>
      </c>
      <c r="I2371" s="2">
        <f t="shared" si="235"/>
        <v>1212</v>
      </c>
      <c r="J2371" s="136" cm="1">
        <f t="array" ref="J2371">MAX(IF($H$3:$H$4000=$H2371,$I$3:$I$4000))</f>
        <v>1249</v>
      </c>
      <c r="K2371" s="2" t="str">
        <v>KEN</v>
      </c>
      <c r="L2371" t="str">
        <v>Justus SOGET</v>
      </c>
      <c r="M2371" s="94" t="str">
        <v>5000m</v>
      </c>
      <c r="N2371" s="94">
        <v>36455</v>
      </c>
      <c r="O2371" s="94" t="str">
        <f t="shared" si="230"/>
        <v>Justus SOGET5000m</v>
      </c>
      <c r="P2371" s="2">
        <f t="shared" si="231"/>
        <v>1158</v>
      </c>
      <c r="Q2371" s="79">
        <f t="shared" si="232"/>
        <v>22</v>
      </c>
      <c r="R2371" s="79" t="str">
        <f t="shared" si="233"/>
        <v/>
      </c>
    </row>
    <row r="2372" spans="1:18" x14ac:dyDescent="0.2">
      <c r="A2372" t="s">
        <v>1152</v>
      </c>
      <c r="B2372" t="s">
        <v>4401</v>
      </c>
      <c r="C2372" s="5" t="s">
        <v>82</v>
      </c>
      <c r="D2372" s="5">
        <v>31712</v>
      </c>
      <c r="E2372">
        <v>1207</v>
      </c>
      <c r="F2372" s="5">
        <v>44654</v>
      </c>
      <c r="G2372" s="2">
        <v>8</v>
      </c>
      <c r="H2372" s="2" t="str">
        <f t="shared" si="234"/>
        <v>Dickson CHUMBAmarathon</v>
      </c>
      <c r="I2372" s="2">
        <f t="shared" si="235"/>
        <v>1207</v>
      </c>
      <c r="J2372" s="136" cm="1">
        <f t="array" ref="J2372">MAX(IF($H$3:$H$4000=$H2372,$I$3:$I$4000))</f>
        <v>1207</v>
      </c>
      <c r="K2372" s="2" t="str">
        <v>KEN</v>
      </c>
      <c r="L2372" t="str">
        <v>Muthoni MUIRU</v>
      </c>
      <c r="M2372" s="94" t="str">
        <v>5000m</v>
      </c>
      <c r="N2372" s="94">
        <v>35881</v>
      </c>
      <c r="O2372" s="94" t="str">
        <f t="shared" ref="O2372:O2435" si="236">L2372&amp;M2372</f>
        <v>Muthoni MUIRU5000m</v>
      </c>
      <c r="P2372" s="2">
        <f t="shared" ref="P2372:P2435" si="237">VLOOKUP(L2372&amp;M2372,$H$3:$J$3881,3,FALSE)</f>
        <v>1139</v>
      </c>
      <c r="Q2372" s="79">
        <f t="shared" ref="Q2372:Q2435" si="238">COUNTIFS($M$3:$M$3165,M2372,$P$3:$P$3165,"&gt;"&amp;P2372)+1</f>
        <v>29</v>
      </c>
      <c r="R2372" s="79" t="str">
        <f t="shared" ref="R2372:R2435" si="239">IFERROR(IF(K2372="AUS",COUNTIFS($K$3:$K$3165,"AUS",$M$3:$M$3165,M2372,$P$3:$P$3165,"&gt;"&amp;P2372)+1,""),"")</f>
        <v/>
      </c>
    </row>
    <row r="2373" spans="1:18" x14ac:dyDescent="0.2">
      <c r="A2373" t="s">
        <v>1152</v>
      </c>
      <c r="B2373" t="s">
        <v>4376</v>
      </c>
      <c r="C2373" s="5" t="s">
        <v>82</v>
      </c>
      <c r="D2373" s="5">
        <v>33592</v>
      </c>
      <c r="E2373">
        <v>1205</v>
      </c>
      <c r="F2373" s="5">
        <v>44654</v>
      </c>
      <c r="G2373" s="2">
        <v>9</v>
      </c>
      <c r="H2373" s="2" t="str">
        <f t="shared" si="234"/>
        <v>Zablon CHUMBAmarathon</v>
      </c>
      <c r="I2373" s="2">
        <f t="shared" si="235"/>
        <v>1205</v>
      </c>
      <c r="J2373" s="136" cm="1">
        <f t="array" ref="J2373">MAX(IF($H$3:$H$4000=$H2373,$I$3:$I$4000))</f>
        <v>1205</v>
      </c>
      <c r="K2373" s="2" t="str">
        <v>KEN</v>
      </c>
      <c r="L2373" t="str">
        <v>Paul Kipngetich TANUI</v>
      </c>
      <c r="M2373" s="94" t="str">
        <v>10000m</v>
      </c>
      <c r="N2373" s="94">
        <v>33229</v>
      </c>
      <c r="O2373" s="94" t="str">
        <f t="shared" si="236"/>
        <v>Paul Kipngetich TANUI10000m</v>
      </c>
      <c r="P2373" s="2">
        <f t="shared" si="237"/>
        <v>1157</v>
      </c>
      <c r="Q2373" s="79">
        <f t="shared" si="238"/>
        <v>36</v>
      </c>
      <c r="R2373" s="79" t="str">
        <f t="shared" si="239"/>
        <v/>
      </c>
    </row>
    <row r="2374" spans="1:18" x14ac:dyDescent="0.2">
      <c r="A2374" t="s">
        <v>1152</v>
      </c>
      <c r="B2374" t="s">
        <v>4404</v>
      </c>
      <c r="C2374" s="6" t="s">
        <v>82</v>
      </c>
      <c r="D2374" s="6">
        <v>1996</v>
      </c>
      <c r="E2374">
        <v>1195</v>
      </c>
      <c r="F2374" s="5">
        <v>44654</v>
      </c>
      <c r="G2374" s="2">
        <v>12</v>
      </c>
      <c r="H2374" s="2" t="str">
        <f t="shared" si="234"/>
        <v>Elkanah LANGATmarathon</v>
      </c>
      <c r="I2374" s="2">
        <f t="shared" si="235"/>
        <v>1195</v>
      </c>
      <c r="J2374" s="136" cm="1">
        <f t="array" ref="J2374">MAX(IF($H$3:$H$4000=$H2374,$I$3:$I$4000))</f>
        <v>1195</v>
      </c>
      <c r="K2374" s="2" t="str">
        <v>KEN</v>
      </c>
      <c r="L2374" t="str">
        <v>Davis KIPLANGAT</v>
      </c>
      <c r="M2374" s="94" t="str">
        <v>5000m</v>
      </c>
      <c r="N2374" s="94">
        <v>35986</v>
      </c>
      <c r="O2374" s="94" t="str">
        <f t="shared" si="236"/>
        <v>Davis KIPLANGAT5000m</v>
      </c>
      <c r="P2374" s="2">
        <f t="shared" si="237"/>
        <v>1107</v>
      </c>
      <c r="Q2374" s="79">
        <f t="shared" si="238"/>
        <v>77</v>
      </c>
      <c r="R2374" s="79" t="str">
        <f t="shared" si="239"/>
        <v/>
      </c>
    </row>
    <row r="2375" spans="1:18" x14ac:dyDescent="0.2">
      <c r="A2375" t="s">
        <v>1152</v>
      </c>
      <c r="B2375" t="s">
        <v>5333</v>
      </c>
      <c r="C2375" s="5" t="s">
        <v>82</v>
      </c>
      <c r="D2375" s="5">
        <v>35792</v>
      </c>
      <c r="E2375">
        <v>1187</v>
      </c>
      <c r="F2375" s="5">
        <v>44654</v>
      </c>
      <c r="G2375" s="2">
        <v>16</v>
      </c>
      <c r="H2375" s="2" t="str">
        <f t="shared" si="234"/>
        <v>Cornelius KIBETmarathon</v>
      </c>
      <c r="I2375" s="2">
        <f t="shared" si="235"/>
        <v>1187</v>
      </c>
      <c r="J2375" s="136" cm="1">
        <f t="array" ref="J2375">MAX(IF($H$3:$H$4000=$H2375,$I$3:$I$4000))</f>
        <v>1187</v>
      </c>
      <c r="K2375" s="2" t="str">
        <v>KEN</v>
      </c>
      <c r="L2375" t="str">
        <v>Hillary KIPKOECH</v>
      </c>
      <c r="M2375" s="94" t="str">
        <v>5000m</v>
      </c>
      <c r="N2375" s="94">
        <v>36149</v>
      </c>
      <c r="O2375" s="94" t="str">
        <f t="shared" si="236"/>
        <v>Hillary KIPKOECH5000m</v>
      </c>
      <c r="P2375" s="2">
        <f t="shared" si="237"/>
        <v>1135</v>
      </c>
      <c r="Q2375" s="79">
        <f t="shared" si="238"/>
        <v>38</v>
      </c>
      <c r="R2375" s="79" t="str">
        <f t="shared" si="239"/>
        <v/>
      </c>
    </row>
    <row r="2376" spans="1:18" x14ac:dyDescent="0.2">
      <c r="A2376" t="s">
        <v>1152</v>
      </c>
      <c r="B2376" t="s">
        <v>4358</v>
      </c>
      <c r="C2376" s="5" t="s">
        <v>82</v>
      </c>
      <c r="D2376" s="5">
        <v>34065</v>
      </c>
      <c r="E2376">
        <v>1172</v>
      </c>
      <c r="F2376" s="5">
        <v>44654</v>
      </c>
      <c r="G2376" s="2">
        <v>21</v>
      </c>
      <c r="H2376" s="2" t="str">
        <f t="shared" si="234"/>
        <v>Bethwell KIPKEMBOImarathon</v>
      </c>
      <c r="I2376" s="2">
        <f t="shared" si="235"/>
        <v>1172</v>
      </c>
      <c r="J2376" s="136" cm="1">
        <f t="array" ref="J2376">MAX(IF($H$3:$H$4000=$H2376,$I$3:$I$4000))</f>
        <v>1199</v>
      </c>
      <c r="K2376" s="2" t="str">
        <v>KEN</v>
      </c>
      <c r="L2376" t="str">
        <v>Alfred KIPCHIRCHIR</v>
      </c>
      <c r="M2376" s="94" t="str">
        <v>5000m</v>
      </c>
      <c r="N2376" s="94">
        <v>1994</v>
      </c>
      <c r="O2376" s="94" t="str">
        <f t="shared" si="236"/>
        <v>Alfred KIPCHIRCHIR5000m</v>
      </c>
      <c r="P2376" s="2">
        <f t="shared" si="237"/>
        <v>1092</v>
      </c>
      <c r="Q2376" s="79">
        <f t="shared" si="238"/>
        <v>91</v>
      </c>
      <c r="R2376" s="79" t="str">
        <f t="shared" si="239"/>
        <v/>
      </c>
    </row>
    <row r="2377" spans="1:18" x14ac:dyDescent="0.2">
      <c r="A2377" t="s">
        <v>1152</v>
      </c>
      <c r="B2377" t="s">
        <v>5337</v>
      </c>
      <c r="C2377" t="s">
        <v>82</v>
      </c>
      <c r="D2377" s="5">
        <v>32888</v>
      </c>
      <c r="E2377">
        <v>1155</v>
      </c>
      <c r="F2377" s="5">
        <v>44654</v>
      </c>
      <c r="G2377" s="2">
        <v>29</v>
      </c>
      <c r="H2377" s="2" t="str">
        <f t="shared" si="234"/>
        <v>Denis CHIRCHIRmarathon</v>
      </c>
      <c r="I2377" s="2">
        <f t="shared" si="235"/>
        <v>1155</v>
      </c>
      <c r="J2377" s="136" cm="1">
        <f t="array" ref="J2377">MAX(IF($H$3:$H$4000=$H2377,$I$3:$I$4000))</f>
        <v>1155</v>
      </c>
      <c r="K2377" s="2" t="str">
        <v>KEN</v>
      </c>
      <c r="L2377" t="str">
        <v>Benson KIPRUTO</v>
      </c>
      <c r="M2377" s="94" t="str">
        <v>marathon</v>
      </c>
      <c r="N2377" s="94">
        <v>33314</v>
      </c>
      <c r="O2377" s="94" t="str">
        <f t="shared" si="236"/>
        <v>Benson KIPRUTOmarathon</v>
      </c>
      <c r="P2377" s="2">
        <f t="shared" si="237"/>
        <v>1156</v>
      </c>
      <c r="Q2377" s="79">
        <f t="shared" si="238"/>
        <v>98</v>
      </c>
      <c r="R2377" s="79" t="str">
        <f t="shared" si="239"/>
        <v/>
      </c>
    </row>
    <row r="2378" spans="1:18" x14ac:dyDescent="0.2">
      <c r="A2378" t="s">
        <v>1152</v>
      </c>
      <c r="B2378" t="s">
        <v>4387</v>
      </c>
      <c r="C2378" s="5" t="s">
        <v>82</v>
      </c>
      <c r="D2378" s="5">
        <v>1986</v>
      </c>
      <c r="E2378">
        <v>1154</v>
      </c>
      <c r="F2378" s="5">
        <v>44654</v>
      </c>
      <c r="G2378" s="2">
        <v>30</v>
      </c>
      <c r="H2378" s="2" t="str">
        <f t="shared" si="234"/>
        <v>Mathew Sang KIBIWOTmarathon</v>
      </c>
      <c r="I2378" s="2">
        <f t="shared" si="235"/>
        <v>1154</v>
      </c>
      <c r="J2378" s="136" cm="1">
        <f t="array" ref="J2378">MAX(IF($H$3:$H$4000=$H2378,$I$3:$I$4000))</f>
        <v>1162</v>
      </c>
      <c r="K2378" s="2" t="str">
        <v>KEN</v>
      </c>
      <c r="L2378" t="str">
        <v>Nobert KIGEN</v>
      </c>
      <c r="M2378" s="94" t="str">
        <v>marathon</v>
      </c>
      <c r="N2378" s="94">
        <v>33993</v>
      </c>
      <c r="O2378" s="94" t="str">
        <f t="shared" si="236"/>
        <v>Nobert KIGENmarathon</v>
      </c>
      <c r="P2378" s="2">
        <f t="shared" si="237"/>
        <v>1153</v>
      </c>
      <c r="Q2378" s="79">
        <f t="shared" si="238"/>
        <v>107</v>
      </c>
      <c r="R2378" s="79" t="str">
        <f t="shared" si="239"/>
        <v/>
      </c>
    </row>
    <row r="2379" spans="1:18" x14ac:dyDescent="0.2">
      <c r="A2379" t="s">
        <v>1152</v>
      </c>
      <c r="B2379" t="s">
        <v>4332</v>
      </c>
      <c r="C2379" s="5" t="s">
        <v>82</v>
      </c>
      <c r="D2379" s="6">
        <v>34501</v>
      </c>
      <c r="E2379">
        <v>1138</v>
      </c>
      <c r="F2379" s="5">
        <v>44654</v>
      </c>
      <c r="G2379" s="2">
        <v>38</v>
      </c>
      <c r="H2379" s="2" t="str">
        <f t="shared" si="234"/>
        <v>Nicholas KIRWAmarathon</v>
      </c>
      <c r="I2379" s="2">
        <f t="shared" si="235"/>
        <v>1138</v>
      </c>
      <c r="J2379" s="136" cm="1">
        <f t="array" ref="J2379">MAX(IF($H$3:$H$4000=$H2379,$I$3:$I$4000))</f>
        <v>1244</v>
      </c>
      <c r="K2379" s="2" t="str">
        <v>KEN</v>
      </c>
      <c r="L2379" t="str">
        <v>Elias NGENY</v>
      </c>
      <c r="M2379" s="94" t="str">
        <v>800m</v>
      </c>
      <c r="N2379" s="94">
        <v>35189</v>
      </c>
      <c r="O2379" s="94" t="str">
        <f t="shared" si="236"/>
        <v>Elias NGENY800m</v>
      </c>
      <c r="P2379" s="2">
        <f t="shared" si="237"/>
        <v>1209</v>
      </c>
      <c r="Q2379" s="79">
        <f t="shared" si="238"/>
        <v>8</v>
      </c>
      <c r="R2379" s="79" t="str">
        <f t="shared" si="239"/>
        <v/>
      </c>
    </row>
    <row r="2380" spans="1:18" x14ac:dyDescent="0.2">
      <c r="A2380" t="s">
        <v>1152</v>
      </c>
      <c r="B2380" t="s">
        <v>4391</v>
      </c>
      <c r="C2380" s="5" t="s">
        <v>82</v>
      </c>
      <c r="D2380" s="5">
        <v>32157</v>
      </c>
      <c r="E2380">
        <v>1133</v>
      </c>
      <c r="F2380" s="5">
        <v>44654</v>
      </c>
      <c r="G2380" s="2">
        <v>43</v>
      </c>
      <c r="H2380" s="2" t="str">
        <f t="shared" si="234"/>
        <v>Laban MUTAImarathon</v>
      </c>
      <c r="I2380" s="2">
        <f t="shared" si="235"/>
        <v>1133</v>
      </c>
      <c r="J2380" s="136" cm="1">
        <f t="array" ref="J2380">MAX(IF($H$3:$H$4000=$H2380,$I$3:$I$4000))</f>
        <v>1160</v>
      </c>
      <c r="K2380" s="2" t="str">
        <v>KEN</v>
      </c>
      <c r="L2380" t="str">
        <v>Hillary BIWOTT</v>
      </c>
      <c r="M2380" s="94" t="str">
        <v>800m</v>
      </c>
      <c r="N2380" s="94">
        <v>37592</v>
      </c>
      <c r="O2380" s="94" t="str">
        <f t="shared" si="236"/>
        <v>Hillary BIWOTT800m</v>
      </c>
      <c r="P2380" s="2">
        <f t="shared" si="237"/>
        <v>1180</v>
      </c>
      <c r="Q2380" s="79">
        <f t="shared" si="238"/>
        <v>21</v>
      </c>
      <c r="R2380" s="79" t="str">
        <f t="shared" si="239"/>
        <v/>
      </c>
    </row>
    <row r="2381" spans="1:18" x14ac:dyDescent="0.2">
      <c r="A2381" t="s">
        <v>1152</v>
      </c>
      <c r="B2381" t="s">
        <v>5343</v>
      </c>
      <c r="C2381" s="5" t="s">
        <v>82</v>
      </c>
      <c r="D2381" s="5">
        <v>34289</v>
      </c>
      <c r="E2381">
        <v>1098</v>
      </c>
      <c r="F2381" s="5">
        <v>44654</v>
      </c>
      <c r="G2381" s="2">
        <v>52</v>
      </c>
      <c r="H2381" s="2" t="str">
        <f t="shared" si="234"/>
        <v>Josphat Kiprop KIPTISmarathon</v>
      </c>
      <c r="I2381" s="2">
        <f t="shared" si="235"/>
        <v>1098</v>
      </c>
      <c r="J2381" s="136" cm="1">
        <f t="array" ref="J2381">MAX(IF($H$3:$H$4000=$H2381,$I$3:$I$4000))</f>
        <v>1098</v>
      </c>
      <c r="K2381" s="2" t="str">
        <v>KEN</v>
      </c>
      <c r="L2381" t="str">
        <v>Gideon KIPLIMO</v>
      </c>
      <c r="M2381" s="94" t="str">
        <v>800m</v>
      </c>
      <c r="N2381" s="94">
        <v>36493</v>
      </c>
      <c r="O2381" s="94" t="str">
        <f t="shared" si="236"/>
        <v>Gideon KIPLIMO800m</v>
      </c>
      <c r="P2381" s="2">
        <f t="shared" si="237"/>
        <v>1157</v>
      </c>
      <c r="Q2381" s="79">
        <f t="shared" si="238"/>
        <v>29</v>
      </c>
      <c r="R2381" s="79" t="str">
        <f t="shared" si="239"/>
        <v/>
      </c>
    </row>
    <row r="2382" spans="1:18" x14ac:dyDescent="0.2">
      <c r="A2382" t="s">
        <v>1152</v>
      </c>
      <c r="B2382" t="s">
        <v>5345</v>
      </c>
      <c r="C2382" t="s">
        <v>82</v>
      </c>
      <c r="D2382" s="5">
        <v>34682</v>
      </c>
      <c r="E2382">
        <v>1083</v>
      </c>
      <c r="F2382" s="5">
        <v>44654</v>
      </c>
      <c r="G2382" s="2">
        <v>57</v>
      </c>
      <c r="H2382" s="2" t="str">
        <f t="shared" si="234"/>
        <v>Wilfred KIPTOOmarathon</v>
      </c>
      <c r="I2382" s="2">
        <f t="shared" si="235"/>
        <v>1083</v>
      </c>
      <c r="J2382" s="136" cm="1">
        <f t="array" ref="J2382">MAX(IF($H$3:$H$4000=$H2382,$I$3:$I$4000))</f>
        <v>1083</v>
      </c>
      <c r="K2382" s="2" t="str">
        <v>KEN</v>
      </c>
      <c r="L2382" t="str">
        <v>Jackson Mumbwa KIVUVA</v>
      </c>
      <c r="M2382" s="94" t="str">
        <v>800m</v>
      </c>
      <c r="N2382" s="94">
        <v>32731</v>
      </c>
      <c r="O2382" s="94" t="str">
        <f t="shared" si="236"/>
        <v>Jackson Mumbwa KIVUVA800m</v>
      </c>
      <c r="P2382" s="2">
        <f t="shared" si="237"/>
        <v>1141</v>
      </c>
      <c r="Q2382" s="79">
        <f t="shared" si="238"/>
        <v>44</v>
      </c>
      <c r="R2382" s="79" t="str">
        <f t="shared" si="239"/>
        <v/>
      </c>
    </row>
    <row r="2383" spans="1:18" x14ac:dyDescent="0.2">
      <c r="A2383" t="s">
        <v>1152</v>
      </c>
      <c r="B2383" t="s">
        <v>4389</v>
      </c>
      <c r="C2383" s="5" t="s">
        <v>82</v>
      </c>
      <c r="D2383" s="5">
        <v>1991</v>
      </c>
      <c r="E2383">
        <v>1080</v>
      </c>
      <c r="F2383" s="5">
        <v>44654</v>
      </c>
      <c r="G2383" s="2">
        <v>60</v>
      </c>
      <c r="H2383" s="2" t="str">
        <f t="shared" si="234"/>
        <v>Bethwel KIBETmarathon</v>
      </c>
      <c r="I2383" s="2">
        <f t="shared" si="235"/>
        <v>1080</v>
      </c>
      <c r="J2383" s="136" cm="1">
        <f t="array" ref="J2383">MAX(IF($H$3:$H$4000=$H2383,$I$3:$I$4000))</f>
        <v>1161</v>
      </c>
      <c r="K2383" s="2" t="str">
        <v>KEN</v>
      </c>
      <c r="L2383" t="str">
        <v>Amos KIRUI</v>
      </c>
      <c r="M2383" s="94" t="str">
        <v>3000msc</v>
      </c>
      <c r="N2383" s="94">
        <v>35835</v>
      </c>
      <c r="O2383" s="94" t="str">
        <f t="shared" si="236"/>
        <v>Amos KIRUI3000msc</v>
      </c>
      <c r="P2383" s="2">
        <f t="shared" si="237"/>
        <v>1148</v>
      </c>
      <c r="Q2383" s="79">
        <f t="shared" si="238"/>
        <v>17</v>
      </c>
      <c r="R2383" s="79" t="str">
        <f t="shared" si="239"/>
        <v/>
      </c>
    </row>
    <row r="2384" spans="1:18" x14ac:dyDescent="0.2">
      <c r="A2384" t="s">
        <v>1152</v>
      </c>
      <c r="B2384" t="s">
        <v>3606</v>
      </c>
      <c r="C2384" s="5" t="s">
        <v>28</v>
      </c>
      <c r="D2384" s="5"/>
      <c r="E2384">
        <v>1047</v>
      </c>
      <c r="F2384" s="5">
        <v>44652</v>
      </c>
      <c r="G2384" s="2">
        <v>56</v>
      </c>
      <c r="H2384" s="2" t="str">
        <f t="shared" si="234"/>
        <v>Andrew KIBET1500m</v>
      </c>
      <c r="I2384" s="2">
        <f t="shared" si="235"/>
        <v>1047</v>
      </c>
      <c r="J2384" s="136" cm="1">
        <f t="array" ref="J2384">MAX(IF($H$3:$H$4000=$H2384,$I$3:$I$4000))</f>
        <v>1047</v>
      </c>
      <c r="K2384" s="2" t="str">
        <v>KEN</v>
      </c>
      <c r="L2384" t="str">
        <v>Cleophas Kandie MEYAN</v>
      </c>
      <c r="M2384" s="94" t="str">
        <v>3000msc</v>
      </c>
      <c r="N2384" s="94">
        <v>36752</v>
      </c>
      <c r="O2384" s="94" t="str">
        <f t="shared" si="236"/>
        <v>Cleophas Kandie MEYAN3000msc</v>
      </c>
      <c r="P2384" s="2">
        <f t="shared" si="237"/>
        <v>1092</v>
      </c>
      <c r="Q2384" s="79">
        <f t="shared" si="238"/>
        <v>43</v>
      </c>
      <c r="R2384" s="79" t="str">
        <f t="shared" si="239"/>
        <v/>
      </c>
    </row>
    <row r="2385" spans="1:18" x14ac:dyDescent="0.2">
      <c r="A2385" t="s">
        <v>1152</v>
      </c>
      <c r="B2385" t="s">
        <v>3574</v>
      </c>
      <c r="C2385" t="s">
        <v>34</v>
      </c>
      <c r="D2385" s="5"/>
      <c r="E2385">
        <v>1091</v>
      </c>
      <c r="F2385" s="5">
        <v>44652</v>
      </c>
      <c r="G2385" s="2">
        <v>8</v>
      </c>
      <c r="H2385" s="2" t="str">
        <f t="shared" si="234"/>
        <v>Felix KANDIE3000msc</v>
      </c>
      <c r="I2385" s="2">
        <f t="shared" si="235"/>
        <v>1091</v>
      </c>
      <c r="J2385" s="136" cm="1">
        <f t="array" ref="J2385">MAX(IF($H$3:$H$4000=$H2385,$I$3:$I$4000))</f>
        <v>1109</v>
      </c>
      <c r="K2385" s="2" t="str">
        <v>KEN</v>
      </c>
      <c r="L2385" t="str">
        <v>Kelvin KIPLIMO</v>
      </c>
      <c r="M2385" s="94" t="str">
        <v>3000msc</v>
      </c>
      <c r="N2385" s="94">
        <v>0</v>
      </c>
      <c r="O2385" s="94" t="str">
        <f t="shared" si="236"/>
        <v>Kelvin KIPLIMO3000msc</v>
      </c>
      <c r="P2385" s="2">
        <f t="shared" si="237"/>
        <v>1082</v>
      </c>
      <c r="Q2385" s="79">
        <f t="shared" si="238"/>
        <v>49</v>
      </c>
      <c r="R2385" s="79" t="str">
        <f t="shared" si="239"/>
        <v/>
      </c>
    </row>
    <row r="2386" spans="1:18" x14ac:dyDescent="0.2">
      <c r="A2386" t="s">
        <v>1152</v>
      </c>
      <c r="B2386" t="s">
        <v>5140</v>
      </c>
      <c r="C2386" s="6" t="s">
        <v>34</v>
      </c>
      <c r="D2386" s="5">
        <v>36600</v>
      </c>
      <c r="E2386">
        <v>1025</v>
      </c>
      <c r="F2386" s="5">
        <v>44652</v>
      </c>
      <c r="G2386" s="2">
        <v>31</v>
      </c>
      <c r="H2386" s="2" t="str">
        <f t="shared" si="234"/>
        <v>Kelvin Kipkoech LIMO3000msc</v>
      </c>
      <c r="I2386" s="2">
        <f t="shared" si="235"/>
        <v>1025</v>
      </c>
      <c r="J2386" s="136" cm="1">
        <f t="array" ref="J2386">MAX(IF($H$3:$H$4000=$H2386,$I$3:$I$4000))</f>
        <v>1025</v>
      </c>
      <c r="K2386" s="2" t="str">
        <v>KEN</v>
      </c>
      <c r="L2386" t="str">
        <v>David TOO</v>
      </c>
      <c r="M2386" s="94" t="str">
        <v>3000msc</v>
      </c>
      <c r="N2386" s="94">
        <v>0</v>
      </c>
      <c r="O2386" s="94" t="str">
        <f t="shared" si="236"/>
        <v>David TOO3000msc</v>
      </c>
      <c r="P2386" s="2">
        <f t="shared" si="237"/>
        <v>1080</v>
      </c>
      <c r="Q2386" s="79">
        <f t="shared" si="238"/>
        <v>51</v>
      </c>
      <c r="R2386" s="79" t="str">
        <f t="shared" si="239"/>
        <v/>
      </c>
    </row>
    <row r="2387" spans="1:18" x14ac:dyDescent="0.2">
      <c r="A2387" t="s">
        <v>1152</v>
      </c>
      <c r="B2387" t="s">
        <v>2823</v>
      </c>
      <c r="C2387" s="5" t="s">
        <v>29</v>
      </c>
      <c r="D2387" s="5">
        <v>34802</v>
      </c>
      <c r="E2387">
        <v>1026</v>
      </c>
      <c r="F2387" s="5">
        <v>44652</v>
      </c>
      <c r="G2387" s="2">
        <v>48</v>
      </c>
      <c r="H2387" s="2" t="str">
        <f t="shared" si="234"/>
        <v>Nehemiah TOO5000m</v>
      </c>
      <c r="I2387" s="2">
        <f t="shared" si="235"/>
        <v>1026</v>
      </c>
      <c r="J2387" s="136" cm="1">
        <f t="array" ref="J2387">MAX(IF($H$3:$H$4000=$H2387,$I$3:$I$4000))</f>
        <v>1026</v>
      </c>
      <c r="K2387" s="2" t="str">
        <v>KEN</v>
      </c>
      <c r="L2387" t="str">
        <v>Isaac YEGO</v>
      </c>
      <c r="M2387" s="94" t="str">
        <v>3000msc</v>
      </c>
      <c r="N2387" s="94">
        <v>32616</v>
      </c>
      <c r="O2387" s="94" t="str">
        <f t="shared" si="236"/>
        <v>Isaac YEGO3000msc</v>
      </c>
      <c r="P2387" s="2">
        <f t="shared" si="237"/>
        <v>1080</v>
      </c>
      <c r="Q2387" s="79">
        <f t="shared" si="238"/>
        <v>51</v>
      </c>
      <c r="R2387" s="79" t="str">
        <f t="shared" si="239"/>
        <v/>
      </c>
    </row>
    <row r="2388" spans="1:18" x14ac:dyDescent="0.2">
      <c r="A2388" t="s">
        <v>1152</v>
      </c>
      <c r="B2388" t="s">
        <v>3667</v>
      </c>
      <c r="C2388" s="5" t="s">
        <v>30</v>
      </c>
      <c r="D2388" s="5"/>
      <c r="E2388">
        <v>1108</v>
      </c>
      <c r="F2388" s="5">
        <v>44652</v>
      </c>
      <c r="G2388" s="2">
        <v>7</v>
      </c>
      <c r="H2388" s="2" t="str">
        <f t="shared" si="234"/>
        <v>Victor KIPROP10000m</v>
      </c>
      <c r="I2388" s="2">
        <f t="shared" si="235"/>
        <v>1108</v>
      </c>
      <c r="J2388" s="136" cm="1">
        <f t="array" ref="J2388">MAX(IF($H$3:$H$4000=$H2388,$I$3:$I$4000))</f>
        <v>1108</v>
      </c>
      <c r="K2388" s="2" t="str">
        <v>KEN</v>
      </c>
      <c r="L2388" t="str">
        <v>Andrew KIBET</v>
      </c>
      <c r="M2388" s="94" t="str">
        <v>3000msc</v>
      </c>
      <c r="N2388" s="94">
        <v>0</v>
      </c>
      <c r="O2388" s="94" t="str">
        <f t="shared" si="236"/>
        <v>Andrew KIBET3000msc</v>
      </c>
      <c r="P2388" s="2">
        <f t="shared" si="237"/>
        <v>1035</v>
      </c>
      <c r="Q2388" s="79">
        <f t="shared" si="238"/>
        <v>80</v>
      </c>
      <c r="R2388" s="79" t="str">
        <f t="shared" si="239"/>
        <v/>
      </c>
    </row>
    <row r="2389" spans="1:18" x14ac:dyDescent="0.2">
      <c r="A2389" t="s">
        <v>1152</v>
      </c>
      <c r="B2389" s="5" t="s">
        <v>2892</v>
      </c>
      <c r="C2389" s="5" t="s">
        <v>30</v>
      </c>
      <c r="D2389" s="5"/>
      <c r="E2389">
        <v>1100</v>
      </c>
      <c r="F2389" s="5">
        <v>44652</v>
      </c>
      <c r="G2389" s="2">
        <v>11</v>
      </c>
      <c r="H2389" s="2" t="str">
        <f t="shared" si="234"/>
        <v>Patrick KIPROP10000m</v>
      </c>
      <c r="I2389" s="2">
        <f t="shared" si="235"/>
        <v>1100</v>
      </c>
      <c r="J2389" s="136" cm="1">
        <f t="array" ref="J2389">MAX(IF($H$3:$H$4000=$H2389,$I$3:$I$4000))</f>
        <v>1100</v>
      </c>
      <c r="K2389" s="2" t="str">
        <v>KEN</v>
      </c>
      <c r="L2389" t="str">
        <v>Victor KIPROP</v>
      </c>
      <c r="M2389" s="94" t="str">
        <v>5000m</v>
      </c>
      <c r="N2389" s="94">
        <v>0</v>
      </c>
      <c r="O2389" s="94" t="str">
        <f t="shared" si="236"/>
        <v>Victor KIPROP5000m</v>
      </c>
      <c r="P2389" s="2">
        <f t="shared" si="237"/>
        <v>1115</v>
      </c>
      <c r="Q2389" s="79">
        <f t="shared" si="238"/>
        <v>68</v>
      </c>
      <c r="R2389" s="79" t="str">
        <f t="shared" si="239"/>
        <v/>
      </c>
    </row>
    <row r="2390" spans="1:18" x14ac:dyDescent="0.2">
      <c r="A2390" t="s">
        <v>1152</v>
      </c>
      <c r="B2390" s="5" t="s">
        <v>2897</v>
      </c>
      <c r="C2390" s="5" t="s">
        <v>30</v>
      </c>
      <c r="D2390" s="6"/>
      <c r="E2390">
        <v>1073</v>
      </c>
      <c r="F2390" s="5">
        <v>44652</v>
      </c>
      <c r="G2390" s="2">
        <v>22</v>
      </c>
      <c r="H2390" s="2" t="str">
        <f t="shared" si="234"/>
        <v>Emmanuel CHEBOSON10000m</v>
      </c>
      <c r="I2390" s="2">
        <f t="shared" si="235"/>
        <v>1073</v>
      </c>
      <c r="J2390" s="136" cm="1">
        <f t="array" ref="J2390">MAX(IF($H$3:$H$4000=$H2390,$I$3:$I$4000))</f>
        <v>1073</v>
      </c>
      <c r="K2390" s="2" t="str">
        <v>KEN</v>
      </c>
      <c r="L2390" t="str">
        <v>Weldon LANGAT</v>
      </c>
      <c r="M2390" s="94" t="str">
        <v>5000m</v>
      </c>
      <c r="N2390" s="94">
        <v>35850</v>
      </c>
      <c r="O2390" s="94" t="str">
        <f t="shared" si="236"/>
        <v>Weldon LANGAT5000m</v>
      </c>
      <c r="P2390" s="2">
        <f t="shared" si="237"/>
        <v>1089</v>
      </c>
      <c r="Q2390" s="79">
        <f t="shared" si="238"/>
        <v>96</v>
      </c>
      <c r="R2390" s="79" t="str">
        <f t="shared" si="239"/>
        <v/>
      </c>
    </row>
    <row r="2391" spans="1:18" x14ac:dyDescent="0.2">
      <c r="A2391" t="s">
        <v>1152</v>
      </c>
      <c r="B2391" t="s">
        <v>2903</v>
      </c>
      <c r="C2391" s="5" t="s">
        <v>30</v>
      </c>
      <c r="D2391" s="5">
        <v>36066</v>
      </c>
      <c r="E2391">
        <v>1053</v>
      </c>
      <c r="F2391" s="5">
        <v>44652</v>
      </c>
      <c r="G2391" s="2">
        <v>27</v>
      </c>
      <c r="H2391" s="2" t="str">
        <f t="shared" si="234"/>
        <v>Victor SHITSAMA10000m</v>
      </c>
      <c r="I2391" s="2">
        <f t="shared" si="235"/>
        <v>1053</v>
      </c>
      <c r="J2391" s="136" cm="1">
        <f t="array" ref="J2391">MAX(IF($H$3:$H$4000=$H2391,$I$3:$I$4000))</f>
        <v>1053</v>
      </c>
      <c r="K2391" s="2" t="str">
        <v>KEN</v>
      </c>
      <c r="L2391" t="str">
        <v>Reuben Mosin MOSIP</v>
      </c>
      <c r="M2391" s="94" t="str">
        <v>5000m</v>
      </c>
      <c r="N2391" s="94">
        <v>37621</v>
      </c>
      <c r="O2391" s="94" t="str">
        <f t="shared" si="236"/>
        <v>Reuben Mosin MOSIP5000m</v>
      </c>
      <c r="P2391" s="2">
        <f t="shared" si="237"/>
        <v>1086</v>
      </c>
      <c r="Q2391" s="79">
        <f t="shared" si="238"/>
        <v>97</v>
      </c>
      <c r="R2391" s="79" t="str">
        <f t="shared" si="239"/>
        <v/>
      </c>
    </row>
    <row r="2392" spans="1:18" x14ac:dyDescent="0.2">
      <c r="A2392" t="s">
        <v>1152</v>
      </c>
      <c r="B2392" t="s">
        <v>5185</v>
      </c>
      <c r="C2392" s="5" t="s">
        <v>30</v>
      </c>
      <c r="D2392" s="5"/>
      <c r="E2392">
        <v>979</v>
      </c>
      <c r="F2392" s="5">
        <v>44652</v>
      </c>
      <c r="G2392" s="2">
        <v>75</v>
      </c>
      <c r="H2392" s="2" t="str">
        <f t="shared" si="234"/>
        <v>Hillary CHERUIYOT10000m</v>
      </c>
      <c r="I2392" s="2">
        <f t="shared" si="235"/>
        <v>979</v>
      </c>
      <c r="J2392" s="136" cm="1">
        <f t="array" ref="J2392">MAX(IF($H$3:$H$4000=$H2392,$I$3:$I$4000))</f>
        <v>979</v>
      </c>
      <c r="K2392" s="2" t="str">
        <v>KEN</v>
      </c>
      <c r="L2392" t="str">
        <v>Jared Nyambweke MOMANYI</v>
      </c>
      <c r="M2392" s="94" t="str">
        <v>400m</v>
      </c>
      <c r="N2392" s="94">
        <v>32998</v>
      </c>
      <c r="O2392" s="94" t="str">
        <f t="shared" si="236"/>
        <v>Jared Nyambweke MOMANYI400m</v>
      </c>
      <c r="P2392" s="2">
        <f t="shared" si="237"/>
        <v>1127</v>
      </c>
      <c r="Q2392" s="79">
        <f t="shared" si="238"/>
        <v>45</v>
      </c>
      <c r="R2392" s="79" t="str">
        <f t="shared" si="239"/>
        <v/>
      </c>
    </row>
    <row r="2393" spans="1:18" x14ac:dyDescent="0.2">
      <c r="A2393" t="s">
        <v>1152</v>
      </c>
      <c r="B2393" t="s">
        <v>3866</v>
      </c>
      <c r="C2393" s="5" t="s">
        <v>33</v>
      </c>
      <c r="D2393" s="5">
        <v>38310</v>
      </c>
      <c r="E2393">
        <v>1040</v>
      </c>
      <c r="F2393" s="5">
        <v>44652</v>
      </c>
      <c r="G2393" s="2">
        <v>33</v>
      </c>
      <c r="H2393" s="2" t="str">
        <f t="shared" si="234"/>
        <v>Alocias KIPNGETICH400mh</v>
      </c>
      <c r="I2393" s="2">
        <f t="shared" si="235"/>
        <v>1040</v>
      </c>
      <c r="J2393" s="136" cm="1">
        <f t="array" ref="J2393">MAX(IF($H$3:$H$4000=$H2393,$I$3:$I$4000))</f>
        <v>1061</v>
      </c>
      <c r="K2393" s="2" t="str">
        <v>KEN</v>
      </c>
      <c r="L2393" t="str">
        <v>Wyclife KINYAMAL</v>
      </c>
      <c r="M2393" s="94" t="str">
        <v>800m</v>
      </c>
      <c r="N2393" s="94">
        <v>35613</v>
      </c>
      <c r="O2393" s="94" t="str">
        <f t="shared" si="236"/>
        <v>Wyclife KINYAMAL800m</v>
      </c>
      <c r="P2393" s="2">
        <f t="shared" si="237"/>
        <v>1207</v>
      </c>
      <c r="Q2393" s="79">
        <f t="shared" si="238"/>
        <v>9</v>
      </c>
      <c r="R2393" s="79" t="str">
        <f t="shared" si="239"/>
        <v/>
      </c>
    </row>
    <row r="2394" spans="1:18" x14ac:dyDescent="0.2">
      <c r="A2394" t="s">
        <v>1152</v>
      </c>
      <c r="B2394" t="s">
        <v>5159</v>
      </c>
      <c r="C2394" s="5" t="s">
        <v>34</v>
      </c>
      <c r="D2394" s="5"/>
      <c r="E2394">
        <v>894</v>
      </c>
      <c r="F2394" s="5">
        <v>44651</v>
      </c>
      <c r="G2394" s="2">
        <v>97</v>
      </c>
      <c r="H2394" s="2" t="str">
        <f t="shared" si="234"/>
        <v>Kip YEGON3000msc</v>
      </c>
      <c r="I2394" s="2">
        <f t="shared" si="235"/>
        <v>894</v>
      </c>
      <c r="J2394" s="136" cm="1">
        <f t="array" ref="J2394">MAX(IF($H$3:$H$4000=$H2394,$I$3:$I$4000))</f>
        <v>894</v>
      </c>
      <c r="K2394" s="2" t="str">
        <v>KEN</v>
      </c>
      <c r="L2394" t="str">
        <v>Bethwell BIRGEN</v>
      </c>
      <c r="M2394" s="94" t="str">
        <v>1500m</v>
      </c>
      <c r="N2394" s="94">
        <v>32361</v>
      </c>
      <c r="O2394" s="94" t="str">
        <f t="shared" si="236"/>
        <v>Bethwell BIRGEN1500m</v>
      </c>
      <c r="P2394" s="2">
        <f t="shared" si="237"/>
        <v>1193</v>
      </c>
      <c r="Q2394" s="79">
        <f t="shared" si="238"/>
        <v>13</v>
      </c>
      <c r="R2394" s="79" t="str">
        <f t="shared" si="239"/>
        <v/>
      </c>
    </row>
    <row r="2395" spans="1:18" x14ac:dyDescent="0.2">
      <c r="A2395" t="s">
        <v>1152</v>
      </c>
      <c r="B2395" t="s">
        <v>5334</v>
      </c>
      <c r="C2395" s="6" t="s">
        <v>82</v>
      </c>
      <c r="D2395" s="5">
        <v>30778</v>
      </c>
      <c r="E2395">
        <v>1182</v>
      </c>
      <c r="F2395" s="5">
        <v>44647</v>
      </c>
      <c r="G2395" s="2">
        <v>17</v>
      </c>
      <c r="H2395" s="2" t="str">
        <f t="shared" si="234"/>
        <v>Chesari Kirui JACOBmarathon</v>
      </c>
      <c r="I2395" s="2">
        <f t="shared" si="235"/>
        <v>1182</v>
      </c>
      <c r="J2395" s="136" cm="1">
        <f t="array" ref="J2395">MAX(IF($H$3:$H$4000=$H2395,$I$3:$I$4000))</f>
        <v>1182</v>
      </c>
      <c r="K2395" s="2" t="str">
        <v>KEN</v>
      </c>
      <c r="L2395" t="str">
        <v>Eliud KIPSANG</v>
      </c>
      <c r="M2395" s="94" t="str">
        <v>1500m</v>
      </c>
      <c r="N2395" s="94">
        <v>35317</v>
      </c>
      <c r="O2395" s="94" t="str">
        <f t="shared" si="236"/>
        <v>Eliud KIPSANG1500m</v>
      </c>
      <c r="P2395" s="2">
        <f t="shared" si="237"/>
        <v>1168</v>
      </c>
      <c r="Q2395" s="79">
        <f t="shared" si="238"/>
        <v>24</v>
      </c>
      <c r="R2395" s="79" t="str">
        <f t="shared" si="239"/>
        <v/>
      </c>
    </row>
    <row r="2396" spans="1:18" x14ac:dyDescent="0.2">
      <c r="A2396" t="s">
        <v>1152</v>
      </c>
      <c r="B2396" t="s">
        <v>5335</v>
      </c>
      <c r="C2396" s="5" t="s">
        <v>82</v>
      </c>
      <c r="D2396" s="5"/>
      <c r="E2396">
        <v>1174</v>
      </c>
      <c r="F2396" s="5">
        <v>44647</v>
      </c>
      <c r="G2396" s="2">
        <v>20</v>
      </c>
      <c r="H2396" s="2" t="str">
        <f t="shared" si="234"/>
        <v>Joshua KOGOmarathon</v>
      </c>
      <c r="I2396" s="2">
        <f t="shared" si="235"/>
        <v>1174</v>
      </c>
      <c r="J2396" s="136" cm="1">
        <f t="array" ref="J2396">MAX(IF($H$3:$H$4000=$H2396,$I$3:$I$4000))</f>
        <v>1174</v>
      </c>
      <c r="K2396" s="2" t="str">
        <v>KEN</v>
      </c>
      <c r="L2396" t="str">
        <v>Vincent KIBET</v>
      </c>
      <c r="M2396" s="94" t="str">
        <v>1500m</v>
      </c>
      <c r="N2396" s="94">
        <v>33364</v>
      </c>
      <c r="O2396" s="94" t="str">
        <f t="shared" si="236"/>
        <v>Vincent KIBET1500m</v>
      </c>
      <c r="P2396" s="2">
        <f t="shared" si="237"/>
        <v>1159</v>
      </c>
      <c r="Q2396" s="79">
        <f t="shared" si="238"/>
        <v>27</v>
      </c>
      <c r="R2396" s="79" t="str">
        <f t="shared" si="239"/>
        <v/>
      </c>
    </row>
    <row r="2397" spans="1:18" x14ac:dyDescent="0.2">
      <c r="A2397" t="s">
        <v>1152</v>
      </c>
      <c r="B2397" t="s">
        <v>2847</v>
      </c>
      <c r="C2397" s="6" t="s">
        <v>82</v>
      </c>
      <c r="D2397" s="5">
        <v>34137</v>
      </c>
      <c r="E2397">
        <v>1165</v>
      </c>
      <c r="F2397" s="5">
        <v>44647</v>
      </c>
      <c r="G2397" s="2">
        <v>25</v>
      </c>
      <c r="H2397" s="2" t="str">
        <f t="shared" si="234"/>
        <v>Samuel Naibei KIPLIMOmarathon</v>
      </c>
      <c r="I2397" s="2">
        <f t="shared" si="235"/>
        <v>1165</v>
      </c>
      <c r="J2397" s="136" cm="1">
        <f t="array" ref="J2397">MAX(IF($H$3:$H$4000=$H2397,$I$3:$I$4000))</f>
        <v>1165</v>
      </c>
      <c r="K2397" s="2" t="str">
        <v>KEN</v>
      </c>
      <c r="L2397" t="str">
        <v>Silas KIPLAGAT</v>
      </c>
      <c r="M2397" s="94" t="str">
        <v>1500m</v>
      </c>
      <c r="N2397" s="94">
        <v>32740</v>
      </c>
      <c r="O2397" s="94" t="str">
        <f t="shared" si="236"/>
        <v>Silas KIPLAGAT1500m</v>
      </c>
      <c r="P2397" s="2">
        <f t="shared" si="237"/>
        <v>1106</v>
      </c>
      <c r="Q2397" s="79">
        <f t="shared" si="238"/>
        <v>81</v>
      </c>
      <c r="R2397" s="79" t="str">
        <f t="shared" si="239"/>
        <v/>
      </c>
    </row>
    <row r="2398" spans="1:18" x14ac:dyDescent="0.2">
      <c r="A2398" t="s">
        <v>1152</v>
      </c>
      <c r="B2398" t="s">
        <v>5336</v>
      </c>
      <c r="C2398" s="6" t="s">
        <v>82</v>
      </c>
      <c r="D2398" s="5">
        <v>34839</v>
      </c>
      <c r="E2398">
        <v>1162</v>
      </c>
      <c r="F2398" s="5">
        <v>44647</v>
      </c>
      <c r="G2398" s="2">
        <v>27</v>
      </c>
      <c r="H2398" s="2" t="str">
        <f t="shared" si="234"/>
        <v>Ernest NGENOmarathon</v>
      </c>
      <c r="I2398" s="2">
        <f t="shared" si="235"/>
        <v>1162</v>
      </c>
      <c r="J2398" s="136" cm="1">
        <f t="array" ref="J2398">MAX(IF($H$3:$H$4000=$H2398,$I$3:$I$4000))</f>
        <v>1162</v>
      </c>
      <c r="K2398" s="2" t="str">
        <v>KEN</v>
      </c>
      <c r="L2398" t="str">
        <v>Mathew Kipchumba KIPSANG</v>
      </c>
      <c r="M2398" s="94" t="str">
        <v>1500m</v>
      </c>
      <c r="N2398" s="94">
        <v>35019</v>
      </c>
      <c r="O2398" s="94" t="str">
        <f t="shared" si="236"/>
        <v>Mathew Kipchumba KIPSANG1500m</v>
      </c>
      <c r="P2398" s="2">
        <f t="shared" si="237"/>
        <v>1104</v>
      </c>
      <c r="Q2398" s="79">
        <f t="shared" si="238"/>
        <v>83</v>
      </c>
      <c r="R2398" s="79" t="str">
        <f t="shared" si="239"/>
        <v/>
      </c>
    </row>
    <row r="2399" spans="1:18" x14ac:dyDescent="0.2">
      <c r="A2399" t="s">
        <v>1152</v>
      </c>
      <c r="B2399" t="s">
        <v>5349</v>
      </c>
      <c r="C2399" s="5" t="s">
        <v>82</v>
      </c>
      <c r="D2399" s="5">
        <v>1987</v>
      </c>
      <c r="E2399">
        <v>1069</v>
      </c>
      <c r="F2399" s="5">
        <v>44647</v>
      </c>
      <c r="G2399" s="2">
        <v>66</v>
      </c>
      <c r="H2399" s="2" t="str">
        <f t="shared" si="234"/>
        <v>Simon NJERImarathon</v>
      </c>
      <c r="I2399" s="2">
        <f t="shared" si="235"/>
        <v>1069</v>
      </c>
      <c r="J2399" s="136" cm="1">
        <f t="array" ref="J2399">MAX(IF($H$3:$H$4000=$H2399,$I$3:$I$4000))</f>
        <v>1069</v>
      </c>
      <c r="K2399" s="2" t="str">
        <v>KEN</v>
      </c>
      <c r="L2399" t="str">
        <v>Moses Kibet KIPSANG</v>
      </c>
      <c r="M2399" s="94" t="str">
        <v>3000msc</v>
      </c>
      <c r="N2399" s="94">
        <v>32823</v>
      </c>
      <c r="O2399" s="94" t="str">
        <f t="shared" si="236"/>
        <v>Moses Kibet KIPSANG3000msc</v>
      </c>
      <c r="P2399" s="2">
        <f t="shared" si="237"/>
        <v>1122</v>
      </c>
      <c r="Q2399" s="79">
        <f t="shared" si="238"/>
        <v>27</v>
      </c>
      <c r="R2399" s="79" t="str">
        <f t="shared" si="239"/>
        <v/>
      </c>
    </row>
    <row r="2400" spans="1:18" x14ac:dyDescent="0.2">
      <c r="A2400" t="s">
        <v>1152</v>
      </c>
      <c r="B2400" t="s">
        <v>5350</v>
      </c>
      <c r="C2400" s="5" t="s">
        <v>82</v>
      </c>
      <c r="D2400" s="5"/>
      <c r="E2400">
        <v>1066</v>
      </c>
      <c r="F2400" s="5">
        <v>44647</v>
      </c>
      <c r="G2400" s="2">
        <v>69</v>
      </c>
      <c r="H2400" s="2" t="str">
        <f t="shared" ref="H2400:H2463" si="240">B2400&amp;C2400</f>
        <v>Douglas KIPRUGUTmarathon</v>
      </c>
      <c r="I2400" s="2">
        <f t="shared" ref="I2400:I2463" si="241">E2400</f>
        <v>1066</v>
      </c>
      <c r="J2400" s="136" cm="1">
        <f t="array" ref="J2400">MAX(IF($H$3:$H$4000=$H2400,$I$3:$I$4000))</f>
        <v>1066</v>
      </c>
      <c r="K2400" s="2" t="str">
        <v>KEN</v>
      </c>
      <c r="L2400" t="str">
        <v>Brian KIPKORIR</v>
      </c>
      <c r="M2400" s="94" t="str">
        <v>3000msc</v>
      </c>
      <c r="N2400" s="94">
        <v>36757</v>
      </c>
      <c r="O2400" s="94" t="str">
        <f t="shared" si="236"/>
        <v>Brian KIPKORIR3000msc</v>
      </c>
      <c r="P2400" s="2">
        <f t="shared" si="237"/>
        <v>1070</v>
      </c>
      <c r="Q2400" s="79">
        <f t="shared" si="238"/>
        <v>59</v>
      </c>
      <c r="R2400" s="79" t="str">
        <f t="shared" si="239"/>
        <v/>
      </c>
    </row>
    <row r="2401" spans="1:18" x14ac:dyDescent="0.2">
      <c r="A2401" t="s">
        <v>1152</v>
      </c>
      <c r="B2401" t="s">
        <v>3575</v>
      </c>
      <c r="C2401" s="5" t="s">
        <v>34</v>
      </c>
      <c r="D2401" s="5"/>
      <c r="E2401">
        <v>1011</v>
      </c>
      <c r="F2401" s="5">
        <v>44645</v>
      </c>
      <c r="G2401" s="2">
        <v>37</v>
      </c>
      <c r="H2401" s="2" t="str">
        <f t="shared" si="240"/>
        <v>Albert KOSGEI3000msc</v>
      </c>
      <c r="I2401" s="2">
        <f t="shared" si="241"/>
        <v>1011</v>
      </c>
      <c r="J2401" s="136" cm="1">
        <f t="array" ref="J2401">MAX(IF($H$3:$H$4000=$H2401,$I$3:$I$4000))</f>
        <v>1103</v>
      </c>
      <c r="K2401" s="2" t="str">
        <v>KEN</v>
      </c>
      <c r="L2401" t="str">
        <v>Moses NJOROGE</v>
      </c>
      <c r="M2401" s="94" t="str">
        <v>5000m</v>
      </c>
      <c r="N2401" s="94">
        <v>1998</v>
      </c>
      <c r="O2401" s="94" t="str">
        <f t="shared" si="236"/>
        <v>Moses NJOROGE5000m</v>
      </c>
      <c r="P2401" s="2">
        <f t="shared" si="237"/>
        <v>1081</v>
      </c>
      <c r="Q2401" s="79">
        <f t="shared" si="238"/>
        <v>105</v>
      </c>
      <c r="R2401" s="79" t="str">
        <f t="shared" si="239"/>
        <v/>
      </c>
    </row>
    <row r="2402" spans="1:18" x14ac:dyDescent="0.2">
      <c r="A2402" t="s">
        <v>1152</v>
      </c>
      <c r="B2402" t="s">
        <v>5147</v>
      </c>
      <c r="C2402" s="5" t="s">
        <v>34</v>
      </c>
      <c r="D2402" s="6"/>
      <c r="E2402">
        <v>957</v>
      </c>
      <c r="F2402" s="5">
        <v>44645</v>
      </c>
      <c r="G2402" s="2">
        <v>61</v>
      </c>
      <c r="H2402" s="2" t="str">
        <f t="shared" si="240"/>
        <v>Nixon KORIR3000msc</v>
      </c>
      <c r="I2402" s="2">
        <f t="shared" si="241"/>
        <v>957</v>
      </c>
      <c r="J2402" s="136" cm="1">
        <f t="array" ref="J2402">MAX(IF($H$3:$H$4000=$H2402,$I$3:$I$4000))</f>
        <v>957</v>
      </c>
      <c r="K2402" s="2" t="str">
        <v>KEN</v>
      </c>
      <c r="L2402" t="str">
        <v>Alex Toroitich KIPROTICH</v>
      </c>
      <c r="M2402" s="94" t="str">
        <v>javelin-throw</v>
      </c>
      <c r="N2402" s="94">
        <v>34617</v>
      </c>
      <c r="O2402" s="94" t="str">
        <f t="shared" si="236"/>
        <v>Alex Toroitich KIPROTICHjavelin-throw</v>
      </c>
      <c r="P2402" s="2">
        <f t="shared" si="237"/>
        <v>1061</v>
      </c>
      <c r="Q2402" s="79">
        <f t="shared" si="238"/>
        <v>25</v>
      </c>
      <c r="R2402" s="79" t="str">
        <f t="shared" si="239"/>
        <v/>
      </c>
    </row>
    <row r="2403" spans="1:18" x14ac:dyDescent="0.2">
      <c r="A2403" t="s">
        <v>1152</v>
      </c>
      <c r="B2403" t="s">
        <v>5149</v>
      </c>
      <c r="C2403" s="5" t="s">
        <v>34</v>
      </c>
      <c r="D2403" s="5"/>
      <c r="E2403">
        <v>943</v>
      </c>
      <c r="F2403" s="5">
        <v>44645</v>
      </c>
      <c r="G2403" s="2">
        <v>67</v>
      </c>
      <c r="H2403" s="2" t="str">
        <f t="shared" si="240"/>
        <v>Dennis KIPTOO3000msc</v>
      </c>
      <c r="I2403" s="2">
        <f t="shared" si="241"/>
        <v>943</v>
      </c>
      <c r="J2403" s="136" cm="1">
        <f t="array" ref="J2403">MAX(IF($H$3:$H$4000=$H2403,$I$3:$I$4000))</f>
        <v>943</v>
      </c>
      <c r="K2403" s="2" t="str">
        <v>KEN</v>
      </c>
      <c r="L2403" t="str">
        <v>Ronald Kiprotich KIRUI</v>
      </c>
      <c r="M2403" s="94" t="str">
        <v>10000m</v>
      </c>
      <c r="N2403" s="94">
        <v>36135</v>
      </c>
      <c r="O2403" s="94" t="str">
        <f t="shared" si="236"/>
        <v>Ronald Kiprotich KIRUI10000m</v>
      </c>
      <c r="P2403" s="2">
        <f t="shared" si="237"/>
        <v>1086</v>
      </c>
      <c r="Q2403" s="79">
        <f t="shared" si="238"/>
        <v>106</v>
      </c>
      <c r="R2403" s="79" t="str">
        <f t="shared" si="239"/>
        <v/>
      </c>
    </row>
    <row r="2404" spans="1:18" x14ac:dyDescent="0.2">
      <c r="A2404" t="s">
        <v>1152</v>
      </c>
      <c r="B2404" t="s">
        <v>5154</v>
      </c>
      <c r="C2404" t="s">
        <v>34</v>
      </c>
      <c r="D2404" s="5"/>
      <c r="E2404">
        <v>927</v>
      </c>
      <c r="F2404" s="5">
        <v>44645</v>
      </c>
      <c r="G2404" s="2">
        <v>80</v>
      </c>
      <c r="H2404" s="2" t="str">
        <f t="shared" si="240"/>
        <v>Maxwell KIPLAGAT3000msc</v>
      </c>
      <c r="I2404" s="2">
        <f t="shared" si="241"/>
        <v>927</v>
      </c>
      <c r="J2404" s="136" cm="1">
        <f t="array" ref="J2404">MAX(IF($H$3:$H$4000=$H2404,$I$3:$I$4000))</f>
        <v>927</v>
      </c>
      <c r="K2404" s="2" t="str">
        <v>KEN</v>
      </c>
      <c r="L2404" t="str">
        <v>Isaac KIPSANG</v>
      </c>
      <c r="M2404" s="94" t="str">
        <v>10000m</v>
      </c>
      <c r="N2404" s="94">
        <v>36211</v>
      </c>
      <c r="O2404" s="94" t="str">
        <f t="shared" si="236"/>
        <v>Isaac KIPSANG10000m</v>
      </c>
      <c r="P2404" s="2">
        <f t="shared" si="237"/>
        <v>1084</v>
      </c>
      <c r="Q2404" s="79">
        <f t="shared" si="238"/>
        <v>107</v>
      </c>
      <c r="R2404" s="79" t="str">
        <f t="shared" si="239"/>
        <v/>
      </c>
    </row>
    <row r="2405" spans="1:18" x14ac:dyDescent="0.2">
      <c r="A2405" t="s">
        <v>1152</v>
      </c>
      <c r="B2405" t="s">
        <v>5155</v>
      </c>
      <c r="C2405" t="s">
        <v>34</v>
      </c>
      <c r="D2405" s="5"/>
      <c r="E2405">
        <v>920</v>
      </c>
      <c r="F2405" s="5">
        <v>44645</v>
      </c>
      <c r="G2405" s="2">
        <v>84</v>
      </c>
      <c r="H2405" s="2" t="str">
        <f t="shared" si="240"/>
        <v>Denis LAGAT3000msc</v>
      </c>
      <c r="I2405" s="2">
        <f t="shared" si="241"/>
        <v>920</v>
      </c>
      <c r="J2405" s="136" cm="1">
        <f t="array" ref="J2405">MAX(IF($H$3:$H$4000=$H2405,$I$3:$I$4000))</f>
        <v>920</v>
      </c>
      <c r="K2405" s="2" t="str">
        <v>KEN</v>
      </c>
      <c r="L2405" t="str">
        <v>Adelbert MUSEVENI</v>
      </c>
      <c r="M2405" s="94" t="str">
        <v>hammer-throw</v>
      </c>
      <c r="N2405" s="94">
        <v>1990</v>
      </c>
      <c r="O2405" s="94" t="str">
        <f t="shared" si="236"/>
        <v>Adelbert MUSEVENIhammer-throw</v>
      </c>
      <c r="P2405" s="2">
        <f t="shared" si="237"/>
        <v>863</v>
      </c>
      <c r="Q2405" s="79">
        <f t="shared" si="238"/>
        <v>92</v>
      </c>
      <c r="R2405" s="79" t="str">
        <f t="shared" si="239"/>
        <v/>
      </c>
    </row>
    <row r="2406" spans="1:18" x14ac:dyDescent="0.2">
      <c r="A2406" t="s">
        <v>1152</v>
      </c>
      <c r="B2406" t="s">
        <v>3523</v>
      </c>
      <c r="C2406" s="5" t="s">
        <v>30</v>
      </c>
      <c r="D2406" s="5">
        <v>1995</v>
      </c>
      <c r="E2406">
        <v>1107</v>
      </c>
      <c r="F2406" s="5">
        <v>44645</v>
      </c>
      <c r="G2406" s="2">
        <v>8</v>
      </c>
      <c r="H2406" s="2" t="str">
        <f t="shared" si="240"/>
        <v>Athanas KIOKO10000m</v>
      </c>
      <c r="I2406" s="2">
        <f t="shared" si="241"/>
        <v>1107</v>
      </c>
      <c r="J2406" s="136" cm="1">
        <f t="array" ref="J2406">MAX(IF($H$3:$H$4000=$H2406,$I$3:$I$4000))</f>
        <v>1107</v>
      </c>
      <c r="K2406" s="2" t="str">
        <v>KEN</v>
      </c>
      <c r="L2406" t="str">
        <v>Phenus KIPLETING</v>
      </c>
      <c r="M2406" s="94" t="str">
        <v>3000msc</v>
      </c>
      <c r="N2406" s="94">
        <v>1985</v>
      </c>
      <c r="O2406" s="94" t="str">
        <f t="shared" si="236"/>
        <v>Phenus KIPLETING3000msc</v>
      </c>
      <c r="P2406" s="2">
        <f t="shared" si="237"/>
        <v>1022</v>
      </c>
      <c r="Q2406" s="79">
        <f t="shared" si="238"/>
        <v>102</v>
      </c>
      <c r="R2406" s="79" t="str">
        <f t="shared" si="239"/>
        <v/>
      </c>
    </row>
    <row r="2407" spans="1:18" x14ac:dyDescent="0.2">
      <c r="A2407" t="s">
        <v>1152</v>
      </c>
      <c r="B2407" t="s">
        <v>5182</v>
      </c>
      <c r="C2407" s="5" t="s">
        <v>30</v>
      </c>
      <c r="D2407" s="5"/>
      <c r="E2407">
        <v>1004</v>
      </c>
      <c r="F2407" s="5">
        <v>44645</v>
      </c>
      <c r="G2407" s="2">
        <v>53</v>
      </c>
      <c r="H2407" s="2" t="str">
        <f t="shared" si="240"/>
        <v>Joshua CHEPKESIR10000m</v>
      </c>
      <c r="I2407" s="2">
        <f t="shared" si="241"/>
        <v>1004</v>
      </c>
      <c r="J2407" s="136" cm="1">
        <f t="array" ref="J2407">MAX(IF($H$3:$H$4000=$H2407,$I$3:$I$4000))</f>
        <v>1004</v>
      </c>
      <c r="K2407" s="2" t="str">
        <v>KEN</v>
      </c>
      <c r="L2407" t="str">
        <v>Philemon Kiplagat RUTO</v>
      </c>
      <c r="M2407" s="94" t="str">
        <v>5000m</v>
      </c>
      <c r="N2407" s="94">
        <v>37154</v>
      </c>
      <c r="O2407" s="94" t="str">
        <f t="shared" si="236"/>
        <v>Philemon Kiplagat RUTO5000m</v>
      </c>
      <c r="P2407" s="2">
        <f t="shared" si="237"/>
        <v>1098</v>
      </c>
      <c r="Q2407" s="79">
        <f t="shared" si="238"/>
        <v>89</v>
      </c>
      <c r="R2407" s="79" t="str">
        <f t="shared" si="239"/>
        <v/>
      </c>
    </row>
    <row r="2408" spans="1:18" x14ac:dyDescent="0.2">
      <c r="A2408" t="s">
        <v>1152</v>
      </c>
      <c r="B2408" t="s">
        <v>3817</v>
      </c>
      <c r="C2408" s="5" t="s">
        <v>33</v>
      </c>
      <c r="D2408" s="5">
        <v>36930</v>
      </c>
      <c r="E2408">
        <v>1162</v>
      </c>
      <c r="F2408" s="5">
        <v>44645</v>
      </c>
      <c r="G2408" s="2">
        <v>4</v>
      </c>
      <c r="H2408" s="2" t="str">
        <f t="shared" si="240"/>
        <v>Moitalel Mpoke NAADOKILA400mh</v>
      </c>
      <c r="I2408" s="2">
        <f t="shared" si="241"/>
        <v>1162</v>
      </c>
      <c r="J2408" s="136" cm="1">
        <f t="array" ref="J2408">MAX(IF($H$3:$H$4000=$H2408,$I$3:$I$4000))</f>
        <v>1195</v>
      </c>
      <c r="K2408" s="2" t="str">
        <v>KEN</v>
      </c>
      <c r="L2408" t="str">
        <v>Richard YATOR</v>
      </c>
      <c r="M2408" s="94" t="str">
        <v>5000m</v>
      </c>
      <c r="N2408" s="94">
        <v>35950</v>
      </c>
      <c r="O2408" s="94" t="str">
        <f t="shared" si="236"/>
        <v>Richard YATOR5000m</v>
      </c>
      <c r="P2408" s="2">
        <f t="shared" si="237"/>
        <v>1083</v>
      </c>
      <c r="Q2408" s="79">
        <f t="shared" si="238"/>
        <v>101</v>
      </c>
      <c r="R2408" s="79" t="str">
        <f t="shared" si="239"/>
        <v/>
      </c>
    </row>
    <row r="2409" spans="1:18" x14ac:dyDescent="0.2">
      <c r="A2409" t="s">
        <v>1152</v>
      </c>
      <c r="B2409" t="s">
        <v>5168</v>
      </c>
      <c r="C2409" s="6" t="s">
        <v>29</v>
      </c>
      <c r="D2409" s="6">
        <v>36245</v>
      </c>
      <c r="E2409">
        <v>997</v>
      </c>
      <c r="F2409" s="5">
        <v>44644</v>
      </c>
      <c r="G2409" s="2">
        <v>70</v>
      </c>
      <c r="H2409" s="2" t="str">
        <f t="shared" si="240"/>
        <v>Kirami Collin YEGO5000m</v>
      </c>
      <c r="I2409" s="2">
        <f t="shared" si="241"/>
        <v>997</v>
      </c>
      <c r="J2409" s="136" cm="1">
        <f t="array" ref="J2409">MAX(IF($H$3:$H$4000=$H2409,$I$3:$I$4000))</f>
        <v>997</v>
      </c>
      <c r="K2409" s="2" t="str">
        <v>KEN</v>
      </c>
      <c r="L2409" t="str">
        <v>Titus EKIRU</v>
      </c>
      <c r="M2409" s="94" t="str">
        <v>marathon</v>
      </c>
      <c r="N2409" s="94">
        <v>33605</v>
      </c>
      <c r="O2409" s="94" t="str">
        <f t="shared" si="236"/>
        <v>Titus EKIRUmarathon</v>
      </c>
      <c r="P2409" s="2">
        <f t="shared" si="237"/>
        <v>1280</v>
      </c>
      <c r="Q2409" s="79">
        <f t="shared" si="238"/>
        <v>2</v>
      </c>
      <c r="R2409" s="79" t="str">
        <f t="shared" si="239"/>
        <v/>
      </c>
    </row>
    <row r="2410" spans="1:18" x14ac:dyDescent="0.2">
      <c r="A2410" t="s">
        <v>1152</v>
      </c>
      <c r="B2410" t="s">
        <v>5171</v>
      </c>
      <c r="C2410" s="5" t="s">
        <v>29</v>
      </c>
      <c r="D2410" s="5"/>
      <c r="E2410">
        <v>990</v>
      </c>
      <c r="F2410" s="5">
        <v>44644</v>
      </c>
      <c r="G2410" s="2">
        <v>80</v>
      </c>
      <c r="H2410" s="2" t="str">
        <f t="shared" si="240"/>
        <v>Dennis KIPNGENO5000m</v>
      </c>
      <c r="I2410" s="2">
        <f t="shared" si="241"/>
        <v>990</v>
      </c>
      <c r="J2410" s="136" cm="1">
        <f t="array" ref="J2410">MAX(IF($H$3:$H$4000=$H2410,$I$3:$I$4000))</f>
        <v>990</v>
      </c>
      <c r="K2410" s="2" t="str">
        <v>KEN</v>
      </c>
      <c r="L2410" t="str">
        <v>Reuben Kiprop KIPYEGO</v>
      </c>
      <c r="M2410" s="94" t="str">
        <v>marathon</v>
      </c>
      <c r="N2410" s="94">
        <v>35298</v>
      </c>
      <c r="O2410" s="94" t="str">
        <f t="shared" si="236"/>
        <v>Reuben Kiprop KIPYEGOmarathon</v>
      </c>
      <c r="P2410" s="2">
        <f t="shared" si="237"/>
        <v>1263</v>
      </c>
      <c r="Q2410" s="79">
        <f t="shared" si="238"/>
        <v>4</v>
      </c>
      <c r="R2410" s="79" t="str">
        <f t="shared" si="239"/>
        <v/>
      </c>
    </row>
    <row r="2411" spans="1:18" x14ac:dyDescent="0.2">
      <c r="A2411" t="s">
        <v>1152</v>
      </c>
      <c r="B2411" t="s">
        <v>4962</v>
      </c>
      <c r="C2411" s="5" t="s">
        <v>82</v>
      </c>
      <c r="D2411" s="5">
        <v>35401</v>
      </c>
      <c r="E2411">
        <v>1175</v>
      </c>
      <c r="F2411" s="5">
        <v>44640</v>
      </c>
      <c r="G2411" s="2">
        <v>19</v>
      </c>
      <c r="H2411" s="2" t="str">
        <f t="shared" si="240"/>
        <v>John KORIRmarathon</v>
      </c>
      <c r="I2411" s="2">
        <f t="shared" si="241"/>
        <v>1175</v>
      </c>
      <c r="J2411" s="136" cm="1">
        <f t="array" ref="J2411">MAX(IF($H$3:$H$4000=$H2411,$I$3:$I$4000))</f>
        <v>1175</v>
      </c>
      <c r="K2411" s="2" t="str">
        <v>KEN</v>
      </c>
      <c r="L2411" t="str">
        <v>Abel KIRUI</v>
      </c>
      <c r="M2411" s="94" t="str">
        <v>marathon</v>
      </c>
      <c r="N2411" s="94">
        <v>30106</v>
      </c>
      <c r="O2411" s="94" t="str">
        <f t="shared" si="236"/>
        <v>Abel KIRUImarathon</v>
      </c>
      <c r="P2411" s="2">
        <f t="shared" si="237"/>
        <v>1213</v>
      </c>
      <c r="Q2411" s="79">
        <f t="shared" si="238"/>
        <v>35</v>
      </c>
      <c r="R2411" s="79" t="str">
        <f t="shared" si="239"/>
        <v/>
      </c>
    </row>
    <row r="2412" spans="1:18" x14ac:dyDescent="0.2">
      <c r="A2412" t="s">
        <v>1152</v>
      </c>
      <c r="B2412" t="s">
        <v>4366</v>
      </c>
      <c r="C2412" s="5" t="s">
        <v>82</v>
      </c>
      <c r="D2412" s="5">
        <v>34019</v>
      </c>
      <c r="E2412">
        <v>1148</v>
      </c>
      <c r="F2412" s="5">
        <v>44640</v>
      </c>
      <c r="G2412" s="2">
        <v>32</v>
      </c>
      <c r="H2412" s="2" t="str">
        <f t="shared" si="240"/>
        <v>Edwin KIPLAGATmarathon</v>
      </c>
      <c r="I2412" s="2">
        <f t="shared" si="241"/>
        <v>1148</v>
      </c>
      <c r="J2412" s="136" cm="1">
        <f t="array" ref="J2412">MAX(IF($H$3:$H$4000=$H2412,$I$3:$I$4000))</f>
        <v>1189</v>
      </c>
      <c r="K2412" s="2" t="str">
        <v>KEN</v>
      </c>
      <c r="L2412" t="str">
        <v>Vincent RONO</v>
      </c>
      <c r="M2412" s="94" t="str">
        <v>marathon</v>
      </c>
      <c r="N2412" s="94">
        <v>33187</v>
      </c>
      <c r="O2412" s="94" t="str">
        <f t="shared" si="236"/>
        <v>Vincent RONOmarathon</v>
      </c>
      <c r="P2412" s="2">
        <f t="shared" si="237"/>
        <v>1190</v>
      </c>
      <c r="Q2412" s="79">
        <f t="shared" si="238"/>
        <v>54</v>
      </c>
      <c r="R2412" s="79" t="str">
        <f t="shared" si="239"/>
        <v/>
      </c>
    </row>
    <row r="2413" spans="1:18" x14ac:dyDescent="0.2">
      <c r="A2413" t="s">
        <v>1152</v>
      </c>
      <c r="B2413" t="s">
        <v>4406</v>
      </c>
      <c r="C2413" s="5" t="s">
        <v>82</v>
      </c>
      <c r="D2413" s="5">
        <v>32551</v>
      </c>
      <c r="E2413">
        <v>1025</v>
      </c>
      <c r="F2413" s="5">
        <v>44640</v>
      </c>
      <c r="G2413" s="2">
        <v>94</v>
      </c>
      <c r="H2413" s="2" t="str">
        <f t="shared" si="240"/>
        <v>Felix KIMUTAImarathon</v>
      </c>
      <c r="I2413" s="2">
        <f t="shared" si="241"/>
        <v>1025</v>
      </c>
      <c r="J2413" s="136" cm="1">
        <f t="array" ref="J2413">MAX(IF($H$3:$H$4000=$H2413,$I$3:$I$4000))</f>
        <v>1147</v>
      </c>
      <c r="K2413" s="2" t="str">
        <v>KEN</v>
      </c>
      <c r="L2413" t="str">
        <v>Wilson Kwambai CHEBET</v>
      </c>
      <c r="M2413" s="94" t="str">
        <v>marathon</v>
      </c>
      <c r="N2413" s="94">
        <v>31240</v>
      </c>
      <c r="O2413" s="94" t="str">
        <f t="shared" si="236"/>
        <v>Wilson Kwambai CHEBETmarathon</v>
      </c>
      <c r="P2413" s="2">
        <f t="shared" si="237"/>
        <v>1183</v>
      </c>
      <c r="Q2413" s="79">
        <f t="shared" si="238"/>
        <v>64</v>
      </c>
      <c r="R2413" s="79" t="str">
        <f t="shared" si="239"/>
        <v/>
      </c>
    </row>
    <row r="2414" spans="1:18" x14ac:dyDescent="0.2">
      <c r="A2414" t="s">
        <v>1152</v>
      </c>
      <c r="B2414" t="s">
        <v>3817</v>
      </c>
      <c r="C2414" s="5" t="s">
        <v>26</v>
      </c>
      <c r="D2414" s="5">
        <v>36930</v>
      </c>
      <c r="E2414">
        <v>1122</v>
      </c>
      <c r="F2414" s="5">
        <v>44639</v>
      </c>
      <c r="G2414" s="2">
        <v>11</v>
      </c>
      <c r="H2414" s="2" t="str">
        <f t="shared" si="240"/>
        <v>Moitalel Mpoke NAADOKILA400m</v>
      </c>
      <c r="I2414" s="2">
        <f t="shared" si="241"/>
        <v>1122</v>
      </c>
      <c r="J2414" s="136" cm="1">
        <f t="array" ref="J2414">MAX(IF($H$3:$H$4000=$H2414,$I$3:$I$4000))</f>
        <v>1122</v>
      </c>
      <c r="K2414" s="2" t="str">
        <v>KEN</v>
      </c>
      <c r="L2414" t="str">
        <v>Justus SOGET</v>
      </c>
      <c r="M2414" s="94" t="str">
        <v>1500m</v>
      </c>
      <c r="N2414" s="94">
        <v>36455</v>
      </c>
      <c r="O2414" s="94" t="str">
        <f t="shared" si="236"/>
        <v>Justus SOGET1500m</v>
      </c>
      <c r="P2414" s="2">
        <f t="shared" si="237"/>
        <v>1118</v>
      </c>
      <c r="Q2414" s="79">
        <f t="shared" si="238"/>
        <v>60</v>
      </c>
      <c r="R2414" s="79" t="str">
        <f t="shared" si="239"/>
        <v/>
      </c>
    </row>
    <row r="2415" spans="1:18" x14ac:dyDescent="0.2">
      <c r="A2415" t="s">
        <v>1152</v>
      </c>
      <c r="B2415" t="s">
        <v>4801</v>
      </c>
      <c r="C2415" t="s">
        <v>29</v>
      </c>
      <c r="D2415" s="5"/>
      <c r="E2415">
        <v>985</v>
      </c>
      <c r="F2415" s="5">
        <v>44631</v>
      </c>
      <c r="G2415" s="2">
        <v>87</v>
      </c>
      <c r="H2415" s="2" t="str">
        <f t="shared" si="240"/>
        <v>Mutai EZRA5000m</v>
      </c>
      <c r="I2415" s="2">
        <f t="shared" si="241"/>
        <v>985</v>
      </c>
      <c r="J2415" s="136" cm="1">
        <f t="array" ref="J2415">MAX(IF($H$3:$H$4000=$H2415,$I$3:$I$4000))</f>
        <v>985</v>
      </c>
      <c r="K2415" s="2" t="str">
        <v>KEN</v>
      </c>
      <c r="L2415" t="str">
        <v>Amon KEMBOI</v>
      </c>
      <c r="M2415" s="94" t="str">
        <v>1500m</v>
      </c>
      <c r="N2415" s="94">
        <v>0</v>
      </c>
      <c r="O2415" s="94" t="str">
        <f t="shared" si="236"/>
        <v>Amon KEMBOI1500m</v>
      </c>
      <c r="P2415" s="2">
        <f t="shared" si="237"/>
        <v>1101</v>
      </c>
      <c r="Q2415" s="79">
        <f t="shared" si="238"/>
        <v>87</v>
      </c>
      <c r="R2415" s="79" t="str">
        <f t="shared" si="239"/>
        <v/>
      </c>
    </row>
    <row r="2416" spans="1:18" x14ac:dyDescent="0.2">
      <c r="A2416" t="s">
        <v>1152</v>
      </c>
      <c r="B2416" t="s">
        <v>4327</v>
      </c>
      <c r="C2416" s="5" t="s">
        <v>82</v>
      </c>
      <c r="D2416" s="6">
        <v>30991</v>
      </c>
      <c r="E2416">
        <v>1285</v>
      </c>
      <c r="F2416" s="5">
        <v>44626</v>
      </c>
      <c r="G2416" s="2">
        <v>1</v>
      </c>
      <c r="H2416" s="2" t="str">
        <f t="shared" si="240"/>
        <v>Eliud KIPCHOGEmarathon</v>
      </c>
      <c r="I2416" s="2">
        <f t="shared" si="241"/>
        <v>1285</v>
      </c>
      <c r="J2416" s="136" cm="1">
        <f t="array" ref="J2416">MAX(IF($H$3:$H$4000=$H2416,$I$3:$I$4000))</f>
        <v>1285</v>
      </c>
      <c r="K2416" s="2" t="str">
        <v>KEN</v>
      </c>
      <c r="L2416" t="str">
        <v>Wesley KIPTOO</v>
      </c>
      <c r="M2416" s="94" t="str">
        <v>3000msc</v>
      </c>
      <c r="N2416" s="94">
        <v>0</v>
      </c>
      <c r="O2416" s="94" t="str">
        <f t="shared" si="236"/>
        <v>Wesley KIPTOO3000msc</v>
      </c>
      <c r="P2416" s="2">
        <f t="shared" si="237"/>
        <v>1114</v>
      </c>
      <c r="Q2416" s="79">
        <f t="shared" si="238"/>
        <v>31</v>
      </c>
      <c r="R2416" s="79" t="str">
        <f t="shared" si="239"/>
        <v/>
      </c>
    </row>
    <row r="2417" spans="1:18" x14ac:dyDescent="0.2">
      <c r="A2417" t="s">
        <v>1152</v>
      </c>
      <c r="B2417" t="s">
        <v>4710</v>
      </c>
      <c r="C2417" s="5" t="s">
        <v>82</v>
      </c>
      <c r="D2417" s="5">
        <v>33863</v>
      </c>
      <c r="E2417">
        <v>1275</v>
      </c>
      <c r="F2417" s="5">
        <v>44626</v>
      </c>
      <c r="G2417" s="2">
        <v>2</v>
      </c>
      <c r="H2417" s="2" t="str">
        <f t="shared" si="240"/>
        <v>Amos KIPRUTOmarathon</v>
      </c>
      <c r="I2417" s="2">
        <f t="shared" si="241"/>
        <v>1275</v>
      </c>
      <c r="J2417" s="136" cm="1">
        <f t="array" ref="J2417">MAX(IF($H$3:$H$4000=$H2417,$I$3:$I$4000))</f>
        <v>1275</v>
      </c>
      <c r="K2417" s="2" t="str">
        <v>KEN</v>
      </c>
      <c r="L2417" t="str">
        <v>Leakey KIPKOSGEI</v>
      </c>
      <c r="M2417" s="94" t="str">
        <v>3000msc</v>
      </c>
      <c r="N2417" s="94">
        <v>0</v>
      </c>
      <c r="O2417" s="94" t="str">
        <f t="shared" si="236"/>
        <v>Leakey KIPKOSGEI3000msc</v>
      </c>
      <c r="P2417" s="2">
        <f t="shared" si="237"/>
        <v>1031</v>
      </c>
      <c r="Q2417" s="79">
        <f t="shared" si="238"/>
        <v>89</v>
      </c>
      <c r="R2417" s="79" t="str">
        <f t="shared" si="239"/>
        <v/>
      </c>
    </row>
    <row r="2418" spans="1:18" x14ac:dyDescent="0.2">
      <c r="A2418" t="s">
        <v>1152</v>
      </c>
      <c r="B2418" t="s">
        <v>4364</v>
      </c>
      <c r="C2418" s="5" t="s">
        <v>82</v>
      </c>
      <c r="D2418" s="5">
        <v>31228</v>
      </c>
      <c r="E2418">
        <v>1217</v>
      </c>
      <c r="F2418" s="5">
        <v>44626</v>
      </c>
      <c r="G2418" s="2">
        <v>6</v>
      </c>
      <c r="H2418" s="2" t="str">
        <f t="shared" si="240"/>
        <v>Laban Kipngetich KORIRmarathon</v>
      </c>
      <c r="I2418" s="2">
        <f t="shared" si="241"/>
        <v>1217</v>
      </c>
      <c r="J2418" s="136" cm="1">
        <f t="array" ref="J2418">MAX(IF($H$3:$H$4000=$H2418,$I$3:$I$4000))</f>
        <v>1217</v>
      </c>
      <c r="K2418" s="2" t="str">
        <v>KEN</v>
      </c>
      <c r="L2418" t="str">
        <v>Jackson Kavesa MUEMA</v>
      </c>
      <c r="M2418" s="94" t="str">
        <v>10000m</v>
      </c>
      <c r="N2418" s="94">
        <v>36959</v>
      </c>
      <c r="O2418" s="94" t="str">
        <f t="shared" si="236"/>
        <v>Jackson Kavesa MUEMA10000m</v>
      </c>
      <c r="P2418" s="2">
        <f t="shared" si="237"/>
        <v>1114</v>
      </c>
      <c r="Q2418" s="79">
        <f t="shared" si="238"/>
        <v>76</v>
      </c>
      <c r="R2418" s="79" t="str">
        <f t="shared" si="239"/>
        <v/>
      </c>
    </row>
    <row r="2419" spans="1:18" x14ac:dyDescent="0.2">
      <c r="A2419" t="s">
        <v>1152</v>
      </c>
      <c r="B2419" t="s">
        <v>4362</v>
      </c>
      <c r="C2419" s="5" t="s">
        <v>82</v>
      </c>
      <c r="D2419" s="5">
        <v>34572</v>
      </c>
      <c r="E2419">
        <v>1195</v>
      </c>
      <c r="F2419" s="5">
        <v>44626</v>
      </c>
      <c r="G2419" s="2">
        <v>11</v>
      </c>
      <c r="H2419" s="2" t="str">
        <f t="shared" si="240"/>
        <v>Michel GITHAEmarathon</v>
      </c>
      <c r="I2419" s="2">
        <f t="shared" si="241"/>
        <v>1195</v>
      </c>
      <c r="J2419" s="136" cm="1">
        <f t="array" ref="J2419">MAX(IF($H$3:$H$4000=$H2419,$I$3:$I$4000))</f>
        <v>1196</v>
      </c>
      <c r="K2419" s="2" t="str">
        <v>KEN</v>
      </c>
      <c r="L2419" t="str">
        <v>Mathew SAWE</v>
      </c>
      <c r="M2419" s="94" t="str">
        <v>high-jump</v>
      </c>
      <c r="N2419" s="94">
        <v>32326</v>
      </c>
      <c r="O2419" s="94" t="str">
        <f t="shared" si="236"/>
        <v>Mathew SAWEhigh-jump</v>
      </c>
      <c r="P2419" s="2">
        <f t="shared" si="237"/>
        <v>1135</v>
      </c>
      <c r="Q2419" s="79">
        <f t="shared" si="238"/>
        <v>13</v>
      </c>
      <c r="R2419" s="79" t="str">
        <f t="shared" si="239"/>
        <v/>
      </c>
    </row>
    <row r="2420" spans="1:18" x14ac:dyDescent="0.2">
      <c r="A2420" t="s">
        <v>1152</v>
      </c>
      <c r="B2420" t="s">
        <v>4328</v>
      </c>
      <c r="C2420" s="5" t="s">
        <v>82</v>
      </c>
      <c r="D2420" s="5">
        <v>31736</v>
      </c>
      <c r="E2420">
        <v>1192</v>
      </c>
      <c r="F2420" s="5">
        <v>44626</v>
      </c>
      <c r="G2420" s="2">
        <v>13</v>
      </c>
      <c r="H2420" s="2" t="str">
        <f t="shared" si="240"/>
        <v>Jonathan KORIRmarathon</v>
      </c>
      <c r="I2420" s="2">
        <f t="shared" si="241"/>
        <v>1192</v>
      </c>
      <c r="J2420" s="136" cm="1">
        <f t="array" ref="J2420">MAX(IF($H$3:$H$4000=$H2420,$I$3:$I$4000))</f>
        <v>1253</v>
      </c>
      <c r="K2420" s="2" t="str">
        <v>KEN</v>
      </c>
      <c r="L2420" t="str">
        <v>Simon WACHIRA</v>
      </c>
      <c r="M2420" s="94" t="str">
        <v>20km-race-walking</v>
      </c>
      <c r="N2420" s="94">
        <v>30808</v>
      </c>
      <c r="O2420" s="94" t="str">
        <f t="shared" si="236"/>
        <v>Simon WACHIRA20km-race-walking</v>
      </c>
      <c r="P2420" s="2">
        <f t="shared" si="237"/>
        <v>1015</v>
      </c>
      <c r="Q2420" s="79">
        <f t="shared" si="238"/>
        <v>20</v>
      </c>
      <c r="R2420" s="79" t="str">
        <f t="shared" si="239"/>
        <v/>
      </c>
    </row>
    <row r="2421" spans="1:18" x14ac:dyDescent="0.2">
      <c r="A2421" t="s">
        <v>1152</v>
      </c>
      <c r="B2421" t="s">
        <v>4711</v>
      </c>
      <c r="C2421" s="5" t="s">
        <v>82</v>
      </c>
      <c r="D2421" s="5"/>
      <c r="E2421">
        <v>1114</v>
      </c>
      <c r="F2421" s="5">
        <v>44626</v>
      </c>
      <c r="G2421" s="2">
        <v>45</v>
      </c>
      <c r="H2421" s="2" t="str">
        <f t="shared" si="240"/>
        <v>Zaphania CHERUIYOTmarathon</v>
      </c>
      <c r="I2421" s="2">
        <f t="shared" si="241"/>
        <v>1114</v>
      </c>
      <c r="J2421" s="136" cm="1">
        <f t="array" ref="J2421">MAX(IF($H$3:$H$4000=$H2421,$I$3:$I$4000))</f>
        <v>1114</v>
      </c>
      <c r="K2421" s="2" t="str">
        <v>KEN</v>
      </c>
      <c r="L2421" t="str">
        <v>Vincent KIPROP</v>
      </c>
      <c r="M2421" s="94" t="str">
        <v>3000msc</v>
      </c>
      <c r="N2421" s="94">
        <v>0</v>
      </c>
      <c r="O2421" s="94" t="str">
        <f t="shared" si="236"/>
        <v>Vincent KIPROP3000msc</v>
      </c>
      <c r="P2421" s="2">
        <f t="shared" si="237"/>
        <v>1048</v>
      </c>
      <c r="Q2421" s="79">
        <f t="shared" si="238"/>
        <v>66</v>
      </c>
      <c r="R2421" s="79" t="str">
        <f t="shared" si="239"/>
        <v/>
      </c>
    </row>
    <row r="2422" spans="1:18" x14ac:dyDescent="0.2">
      <c r="A2422" t="s">
        <v>1152</v>
      </c>
      <c r="B2422" t="s">
        <v>4712</v>
      </c>
      <c r="C2422" s="5" t="s">
        <v>82</v>
      </c>
      <c r="D2422" s="5">
        <v>34346</v>
      </c>
      <c r="E2422">
        <v>1074</v>
      </c>
      <c r="F2422" s="5">
        <v>44626</v>
      </c>
      <c r="G2422" s="2">
        <v>62</v>
      </c>
      <c r="H2422" s="2" t="str">
        <f t="shared" si="240"/>
        <v>Daniel MUIVA KITONYImarathon</v>
      </c>
      <c r="I2422" s="2">
        <f t="shared" si="241"/>
        <v>1074</v>
      </c>
      <c r="J2422" s="136" cm="1">
        <f t="array" ref="J2422">MAX(IF($H$3:$H$4000=$H2422,$I$3:$I$4000))</f>
        <v>1074</v>
      </c>
      <c r="K2422" s="2" t="str">
        <v>KEN</v>
      </c>
      <c r="L2422" t="str">
        <v>Eliud KIPSANG</v>
      </c>
      <c r="M2422" s="94" t="str">
        <v>800m</v>
      </c>
      <c r="N2422" s="94">
        <v>35317</v>
      </c>
      <c r="O2422" s="94" t="str">
        <f t="shared" si="236"/>
        <v>Eliud KIPSANG800m</v>
      </c>
      <c r="P2422" s="2">
        <f t="shared" si="237"/>
        <v>1114</v>
      </c>
      <c r="Q2422" s="79">
        <f t="shared" si="238"/>
        <v>70</v>
      </c>
      <c r="R2422" s="79" t="str">
        <f t="shared" si="239"/>
        <v/>
      </c>
    </row>
    <row r="2423" spans="1:18" x14ac:dyDescent="0.2">
      <c r="A2423" t="s">
        <v>1152</v>
      </c>
      <c r="B2423" t="s">
        <v>4713</v>
      </c>
      <c r="C2423" s="5" t="s">
        <v>82</v>
      </c>
      <c r="D2423" s="5">
        <v>1983</v>
      </c>
      <c r="E2423">
        <v>1050</v>
      </c>
      <c r="F2423" s="5">
        <v>44626</v>
      </c>
      <c r="G2423" s="2">
        <v>78</v>
      </c>
      <c r="H2423" s="2" t="str">
        <f t="shared" si="240"/>
        <v>Thomas EKIRUmarathon</v>
      </c>
      <c r="I2423" s="2">
        <f t="shared" si="241"/>
        <v>1050</v>
      </c>
      <c r="J2423" s="136" cm="1">
        <f t="array" ref="J2423">MAX(IF($H$3:$H$4000=$H2423,$I$3:$I$4000))</f>
        <v>1050</v>
      </c>
      <c r="K2423" s="2" t="str">
        <v>KEN</v>
      </c>
      <c r="L2423" t="str">
        <v>Mark Owon LOMUKET</v>
      </c>
      <c r="M2423" s="94" t="str">
        <v>5000m</v>
      </c>
      <c r="N2423" s="94">
        <v>36170</v>
      </c>
      <c r="O2423" s="94" t="str">
        <f t="shared" si="236"/>
        <v>Mark Owon LOMUKET5000m</v>
      </c>
      <c r="P2423" s="2">
        <f t="shared" si="237"/>
        <v>1203</v>
      </c>
      <c r="Q2423" s="79">
        <f t="shared" si="238"/>
        <v>7</v>
      </c>
      <c r="R2423" s="79" t="str">
        <f t="shared" si="239"/>
        <v/>
      </c>
    </row>
    <row r="2424" spans="1:18" x14ac:dyDescent="0.2">
      <c r="A2424" t="s">
        <v>1152</v>
      </c>
      <c r="B2424" t="s">
        <v>3255</v>
      </c>
      <c r="C2424" s="5" t="s">
        <v>2</v>
      </c>
      <c r="D2424" s="5">
        <v>35066</v>
      </c>
      <c r="E2424">
        <v>1206</v>
      </c>
      <c r="F2424" s="5">
        <v>44625</v>
      </c>
      <c r="G2424" s="2">
        <v>2</v>
      </c>
      <c r="H2424" s="2" t="str">
        <f t="shared" si="240"/>
        <v>Ferdinand OMANYALA100m</v>
      </c>
      <c r="I2424" s="2">
        <f t="shared" si="241"/>
        <v>1206</v>
      </c>
      <c r="J2424" s="136" cm="1">
        <f t="array" ref="J2424">MAX(IF($H$3:$H$4000=$H2424,$I$3:$I$4000))</f>
        <v>1287</v>
      </c>
      <c r="K2424" s="2" t="str">
        <v>KEN</v>
      </c>
      <c r="L2424" t="str">
        <v>Emmanuel Kipkurui KORIR</v>
      </c>
      <c r="M2424" s="94" t="str">
        <v>400m</v>
      </c>
      <c r="N2424" s="94">
        <v>34865</v>
      </c>
      <c r="O2424" s="94" t="str">
        <f t="shared" si="236"/>
        <v>Emmanuel Kipkurui KORIR400m</v>
      </c>
      <c r="P2424" s="2">
        <f t="shared" si="237"/>
        <v>1160</v>
      </c>
      <c r="Q2424" s="79">
        <f t="shared" si="238"/>
        <v>19</v>
      </c>
      <c r="R2424" s="79" t="str">
        <f t="shared" si="239"/>
        <v/>
      </c>
    </row>
    <row r="2425" spans="1:18" x14ac:dyDescent="0.2">
      <c r="A2425" t="s">
        <v>1152</v>
      </c>
      <c r="B2425" t="s">
        <v>5054</v>
      </c>
      <c r="C2425" s="5" t="s">
        <v>2</v>
      </c>
      <c r="D2425" s="6">
        <v>36002</v>
      </c>
      <c r="E2425">
        <v>1085</v>
      </c>
      <c r="F2425" s="5">
        <v>44625</v>
      </c>
      <c r="G2425" s="2">
        <v>52</v>
      </c>
      <c r="H2425" s="2" t="str">
        <f t="shared" si="240"/>
        <v>Samwel Bitonyake IMETA100m</v>
      </c>
      <c r="I2425" s="2">
        <f t="shared" si="241"/>
        <v>1085</v>
      </c>
      <c r="J2425" s="136" cm="1">
        <f t="array" ref="J2425">MAX(IF($H$3:$H$4000=$H2425,$I$3:$I$4000))</f>
        <v>1085</v>
      </c>
      <c r="K2425" s="2" t="str">
        <v>KEN</v>
      </c>
      <c r="L2425" t="str">
        <v>Philemon Kiplagat RUTO</v>
      </c>
      <c r="M2425" s="94" t="str">
        <v>3000msc</v>
      </c>
      <c r="N2425" s="94">
        <v>37154</v>
      </c>
      <c r="O2425" s="94" t="str">
        <f t="shared" si="236"/>
        <v>Philemon Kiplagat RUTO3000msc</v>
      </c>
      <c r="P2425" s="2">
        <f t="shared" si="237"/>
        <v>1162</v>
      </c>
      <c r="Q2425" s="79">
        <f t="shared" si="238"/>
        <v>11</v>
      </c>
      <c r="R2425" s="79" t="str">
        <f t="shared" si="239"/>
        <v/>
      </c>
    </row>
    <row r="2426" spans="1:18" x14ac:dyDescent="0.2">
      <c r="A2426" t="s">
        <v>1152</v>
      </c>
      <c r="B2426" t="s">
        <v>2753</v>
      </c>
      <c r="C2426" t="s">
        <v>26</v>
      </c>
      <c r="D2426" s="5">
        <v>34286</v>
      </c>
      <c r="E2426">
        <v>1132</v>
      </c>
      <c r="F2426" s="5">
        <v>44625</v>
      </c>
      <c r="G2426" s="2">
        <v>6</v>
      </c>
      <c r="H2426" s="2" t="str">
        <f t="shared" si="240"/>
        <v>Bonface Ontuga MWERESA400m</v>
      </c>
      <c r="I2426" s="2">
        <f t="shared" si="241"/>
        <v>1132</v>
      </c>
      <c r="J2426" s="136" cm="1">
        <f t="array" ref="J2426">MAX(IF($H$3:$H$4000=$H2426,$I$3:$I$4000))</f>
        <v>1132</v>
      </c>
      <c r="K2426" s="2" t="str">
        <v>KEN</v>
      </c>
      <c r="L2426" t="str">
        <v>Vincent Kibet YEGON</v>
      </c>
      <c r="M2426" s="94" t="str">
        <v>5000m</v>
      </c>
      <c r="N2426" s="94">
        <v>36865</v>
      </c>
      <c r="O2426" s="94" t="str">
        <f t="shared" si="236"/>
        <v>Vincent Kibet YEGON5000m</v>
      </c>
      <c r="P2426" s="2">
        <f t="shared" si="237"/>
        <v>1155</v>
      </c>
      <c r="Q2426" s="79">
        <f t="shared" si="238"/>
        <v>24</v>
      </c>
      <c r="R2426" s="79" t="str">
        <f t="shared" si="239"/>
        <v/>
      </c>
    </row>
    <row r="2427" spans="1:18" x14ac:dyDescent="0.2">
      <c r="A2427" t="s">
        <v>1152</v>
      </c>
      <c r="B2427" t="s">
        <v>5089</v>
      </c>
      <c r="C2427" s="5" t="s">
        <v>26</v>
      </c>
      <c r="D2427" s="5">
        <v>37610</v>
      </c>
      <c r="E2427">
        <v>1073</v>
      </c>
      <c r="F2427" s="5">
        <v>44625</v>
      </c>
      <c r="G2427" s="2">
        <v>47</v>
      </c>
      <c r="H2427" s="2" t="str">
        <f t="shared" si="240"/>
        <v>Kennedy Kimeu MUTHOKI400m</v>
      </c>
      <c r="I2427" s="2">
        <f t="shared" si="241"/>
        <v>1073</v>
      </c>
      <c r="J2427" s="136" cm="1">
        <f t="array" ref="J2427">MAX(IF($H$3:$H$4000=$H2427,$I$3:$I$4000))</f>
        <v>1073</v>
      </c>
      <c r="K2427" s="2" t="str">
        <v>KEN</v>
      </c>
      <c r="L2427" t="str">
        <v>Cleophas Kandie MEYAN</v>
      </c>
      <c r="M2427" s="94" t="str">
        <v>5000m</v>
      </c>
      <c r="N2427" s="94">
        <v>36752</v>
      </c>
      <c r="O2427" s="94" t="str">
        <f t="shared" si="236"/>
        <v>Cleophas Kandie MEYAN5000m</v>
      </c>
      <c r="P2427" s="2">
        <f t="shared" si="237"/>
        <v>1104</v>
      </c>
      <c r="Q2427" s="79">
        <f t="shared" si="238"/>
        <v>81</v>
      </c>
      <c r="R2427" s="79" t="str">
        <f t="shared" si="239"/>
        <v/>
      </c>
    </row>
    <row r="2428" spans="1:18" x14ac:dyDescent="0.2">
      <c r="A2428" t="s">
        <v>1152</v>
      </c>
      <c r="B2428" t="s">
        <v>2786</v>
      </c>
      <c r="C2428" s="6" t="s">
        <v>26</v>
      </c>
      <c r="D2428" s="5">
        <v>34467</v>
      </c>
      <c r="E2428">
        <v>1069</v>
      </c>
      <c r="F2428" s="5">
        <v>44625</v>
      </c>
      <c r="G2428" s="2">
        <v>52</v>
      </c>
      <c r="H2428" s="2" t="str">
        <f t="shared" si="240"/>
        <v>William RAYIAN400m</v>
      </c>
      <c r="I2428" s="2">
        <f t="shared" si="241"/>
        <v>1069</v>
      </c>
      <c r="J2428" s="136" cm="1">
        <f t="array" ref="J2428">MAX(IF($H$3:$H$4000=$H2428,$I$3:$I$4000))</f>
        <v>1103</v>
      </c>
      <c r="K2428" s="2" t="str">
        <v>KEN</v>
      </c>
      <c r="L2428" t="str">
        <v>Bedan KAROKI</v>
      </c>
      <c r="M2428" s="94" t="str">
        <v>5000m</v>
      </c>
      <c r="N2428" s="94">
        <v>33106</v>
      </c>
      <c r="O2428" s="94" t="str">
        <f t="shared" si="236"/>
        <v>Bedan KAROKI5000m</v>
      </c>
      <c r="P2428" s="2">
        <f t="shared" si="237"/>
        <v>1097</v>
      </c>
      <c r="Q2428" s="79">
        <f t="shared" si="238"/>
        <v>90</v>
      </c>
      <c r="R2428" s="79" t="str">
        <f t="shared" si="239"/>
        <v/>
      </c>
    </row>
    <row r="2429" spans="1:18" x14ac:dyDescent="0.2">
      <c r="A2429" t="s">
        <v>1152</v>
      </c>
      <c r="B2429" t="s">
        <v>2793</v>
      </c>
      <c r="C2429" s="6" t="s">
        <v>26</v>
      </c>
      <c r="D2429" s="5">
        <v>38106</v>
      </c>
      <c r="E2429">
        <v>1055</v>
      </c>
      <c r="F2429" s="5">
        <v>44625</v>
      </c>
      <c r="G2429" s="2">
        <v>65</v>
      </c>
      <c r="H2429" s="2" t="str">
        <f t="shared" si="240"/>
        <v>Elkanah Kiprotich CHEMELIL400m</v>
      </c>
      <c r="I2429" s="2">
        <f t="shared" si="241"/>
        <v>1055</v>
      </c>
      <c r="J2429" s="136" cm="1">
        <f t="array" ref="J2429">MAX(IF($H$3:$H$4000=$H2429,$I$3:$I$4000))</f>
        <v>1055</v>
      </c>
      <c r="K2429" s="2" t="str">
        <v>KEN</v>
      </c>
      <c r="L2429" t="str">
        <v>Rhonex KIPRUTO</v>
      </c>
      <c r="M2429" s="94" t="str">
        <v>10000m</v>
      </c>
      <c r="N2429" s="94">
        <v>36445</v>
      </c>
      <c r="O2429" s="94" t="str">
        <f t="shared" si="236"/>
        <v>Rhonex KIPRUTO10000m</v>
      </c>
      <c r="P2429" s="2">
        <f t="shared" si="237"/>
        <v>1209</v>
      </c>
      <c r="Q2429" s="79">
        <f t="shared" si="238"/>
        <v>6</v>
      </c>
      <c r="R2429" s="79" t="str">
        <f t="shared" si="239"/>
        <v/>
      </c>
    </row>
    <row r="2430" spans="1:18" x14ac:dyDescent="0.2">
      <c r="A2430" t="s">
        <v>1152</v>
      </c>
      <c r="B2430" t="s">
        <v>4918</v>
      </c>
      <c r="C2430" s="5" t="s">
        <v>26</v>
      </c>
      <c r="D2430" s="6">
        <v>35407</v>
      </c>
      <c r="E2430">
        <v>1044</v>
      </c>
      <c r="F2430" s="5">
        <v>44625</v>
      </c>
      <c r="G2430" s="2">
        <v>89</v>
      </c>
      <c r="H2430" s="2" t="str">
        <f t="shared" si="240"/>
        <v>Cleophus Kipruto KIPKORIR400m</v>
      </c>
      <c r="I2430" s="2">
        <f t="shared" si="241"/>
        <v>1044</v>
      </c>
      <c r="J2430" s="136" cm="1">
        <f t="array" ref="J2430">MAX(IF($H$3:$H$4000=$H2430,$I$3:$I$4000))</f>
        <v>1141</v>
      </c>
      <c r="K2430" s="2" t="str">
        <v>KEN</v>
      </c>
      <c r="L2430" t="str">
        <v>Shadrack Kipngetich KOECH</v>
      </c>
      <c r="M2430" s="94" t="str">
        <v>10000m</v>
      </c>
      <c r="N2430" s="94">
        <v>35678</v>
      </c>
      <c r="O2430" s="94" t="str">
        <f t="shared" si="236"/>
        <v>Shadrack Kipngetich KOECH10000m</v>
      </c>
      <c r="P2430" s="2">
        <f t="shared" si="237"/>
        <v>1133</v>
      </c>
      <c r="Q2430" s="79">
        <f t="shared" si="238"/>
        <v>68</v>
      </c>
      <c r="R2430" s="79" t="str">
        <f t="shared" si="239"/>
        <v/>
      </c>
    </row>
    <row r="2431" spans="1:18" x14ac:dyDescent="0.2">
      <c r="A2431" t="s">
        <v>1152</v>
      </c>
      <c r="B2431" t="s">
        <v>3430</v>
      </c>
      <c r="C2431" s="5" t="s">
        <v>27</v>
      </c>
      <c r="D2431" s="5">
        <v>38200</v>
      </c>
      <c r="E2431">
        <v>1156</v>
      </c>
      <c r="F2431" s="5">
        <v>44625</v>
      </c>
      <c r="G2431" s="2">
        <v>1</v>
      </c>
      <c r="H2431" s="2" t="str">
        <f t="shared" si="240"/>
        <v>Emmanuel WANYONYI800m</v>
      </c>
      <c r="I2431" s="2">
        <f t="shared" si="241"/>
        <v>1156</v>
      </c>
      <c r="J2431" s="136" cm="1">
        <f t="array" ref="J2431">MAX(IF($H$3:$H$4000=$H2431,$I$3:$I$4000))</f>
        <v>1212</v>
      </c>
      <c r="K2431" s="2" t="str">
        <v>KEN</v>
      </c>
      <c r="L2431" t="str">
        <v>Philemon KIPLIMO</v>
      </c>
      <c r="M2431" s="94" t="str">
        <v>10000m</v>
      </c>
      <c r="N2431" s="94">
        <v>36078</v>
      </c>
      <c r="O2431" s="94" t="str">
        <f t="shared" si="236"/>
        <v>Philemon KIPLIMO10000m</v>
      </c>
      <c r="P2431" s="2">
        <f t="shared" si="237"/>
        <v>1186</v>
      </c>
      <c r="Q2431" s="79">
        <f t="shared" si="238"/>
        <v>19</v>
      </c>
      <c r="R2431" s="79" t="str">
        <f t="shared" si="239"/>
        <v/>
      </c>
    </row>
    <row r="2432" spans="1:18" x14ac:dyDescent="0.2">
      <c r="A2432" t="s">
        <v>1152</v>
      </c>
      <c r="B2432" t="s">
        <v>3446</v>
      </c>
      <c r="C2432" s="5" t="s">
        <v>27</v>
      </c>
      <c r="D2432" s="5">
        <v>35396</v>
      </c>
      <c r="E2432">
        <v>1148</v>
      </c>
      <c r="F2432" s="5">
        <v>44625</v>
      </c>
      <c r="G2432" s="2">
        <v>4</v>
      </c>
      <c r="H2432" s="2" t="str">
        <f t="shared" si="240"/>
        <v>Abel KIPSANG800m</v>
      </c>
      <c r="I2432" s="2">
        <f t="shared" si="241"/>
        <v>1148</v>
      </c>
      <c r="J2432" s="136" cm="1">
        <f t="array" ref="J2432">MAX(IF($H$3:$H$4000=$H2432,$I$3:$I$4000))</f>
        <v>1169</v>
      </c>
      <c r="K2432" s="2" t="str">
        <v>KEN</v>
      </c>
      <c r="L2432" t="str">
        <v>Kennedy KIMUTAI</v>
      </c>
      <c r="M2432" s="94" t="str">
        <v>10000m</v>
      </c>
      <c r="N2432" s="94">
        <v>36314</v>
      </c>
      <c r="O2432" s="94" t="str">
        <f t="shared" si="236"/>
        <v>Kennedy KIMUTAI10000m</v>
      </c>
      <c r="P2432" s="2">
        <f t="shared" si="237"/>
        <v>1180</v>
      </c>
      <c r="Q2432" s="79">
        <f t="shared" si="238"/>
        <v>25</v>
      </c>
      <c r="R2432" s="79" t="str">
        <f t="shared" si="239"/>
        <v/>
      </c>
    </row>
    <row r="2433" spans="1:18" x14ac:dyDescent="0.2">
      <c r="A2433" t="s">
        <v>1152</v>
      </c>
      <c r="B2433" t="s">
        <v>3463</v>
      </c>
      <c r="C2433" s="5" t="s">
        <v>27</v>
      </c>
      <c r="D2433" s="5">
        <v>35933</v>
      </c>
      <c r="E2433">
        <v>1093</v>
      </c>
      <c r="F2433" s="5">
        <v>44625</v>
      </c>
      <c r="G2433" s="2">
        <v>27</v>
      </c>
      <c r="H2433" s="2" t="str">
        <f t="shared" si="240"/>
        <v>Boaz KIPRUGUT800m</v>
      </c>
      <c r="I2433" s="2">
        <f t="shared" si="241"/>
        <v>1093</v>
      </c>
      <c r="J2433" s="136" cm="1">
        <f t="array" ref="J2433">MAX(IF($H$3:$H$4000=$H2433,$I$3:$I$4000))</f>
        <v>1132</v>
      </c>
      <c r="K2433" s="2" t="str">
        <v>KEN</v>
      </c>
      <c r="L2433" t="str">
        <v>Alfred BARKACH</v>
      </c>
      <c r="M2433" s="94" t="str">
        <v>10000m</v>
      </c>
      <c r="N2433" s="94">
        <v>35491</v>
      </c>
      <c r="O2433" s="94" t="str">
        <f t="shared" si="236"/>
        <v>Alfred BARKACH10000m</v>
      </c>
      <c r="P2433" s="2">
        <f t="shared" si="237"/>
        <v>1178</v>
      </c>
      <c r="Q2433" s="79">
        <f t="shared" si="238"/>
        <v>27</v>
      </c>
      <c r="R2433" s="79" t="str">
        <f t="shared" si="239"/>
        <v/>
      </c>
    </row>
    <row r="2434" spans="1:18" x14ac:dyDescent="0.2">
      <c r="A2434" t="s">
        <v>1152</v>
      </c>
      <c r="B2434" t="s">
        <v>2812</v>
      </c>
      <c r="C2434" s="5" t="s">
        <v>27</v>
      </c>
      <c r="D2434" s="5"/>
      <c r="E2434">
        <v>1082</v>
      </c>
      <c r="F2434" s="5">
        <v>44625</v>
      </c>
      <c r="G2434" s="2">
        <v>37</v>
      </c>
      <c r="H2434" s="2" t="str">
        <f t="shared" si="240"/>
        <v>Francis KOTATOI800m</v>
      </c>
      <c r="I2434" s="2">
        <f t="shared" si="241"/>
        <v>1082</v>
      </c>
      <c r="J2434" s="136" cm="1">
        <f t="array" ref="J2434">MAX(IF($H$3:$H$4000=$H2434,$I$3:$I$4000))</f>
        <v>1082</v>
      </c>
      <c r="K2434" s="2" t="str">
        <v>KEN</v>
      </c>
      <c r="L2434" t="str">
        <v>Solomon Kiplimo BOIT</v>
      </c>
      <c r="M2434" s="94" t="str">
        <v>10000m</v>
      </c>
      <c r="N2434" s="94">
        <v>36434</v>
      </c>
      <c r="O2434" s="94" t="str">
        <f t="shared" si="236"/>
        <v>Solomon Kiplimo BOIT10000m</v>
      </c>
      <c r="P2434" s="2">
        <f t="shared" si="237"/>
        <v>1174</v>
      </c>
      <c r="Q2434" s="79">
        <f t="shared" si="238"/>
        <v>29</v>
      </c>
      <c r="R2434" s="79" t="str">
        <f t="shared" si="239"/>
        <v/>
      </c>
    </row>
    <row r="2435" spans="1:18" x14ac:dyDescent="0.2">
      <c r="A2435" t="s">
        <v>1152</v>
      </c>
      <c r="B2435" t="s">
        <v>2856</v>
      </c>
      <c r="C2435" s="5" t="s">
        <v>27</v>
      </c>
      <c r="D2435" s="5">
        <v>34644</v>
      </c>
      <c r="E2435">
        <v>1080</v>
      </c>
      <c r="F2435" s="5">
        <v>44625</v>
      </c>
      <c r="G2435" s="2">
        <v>39</v>
      </c>
      <c r="H2435" s="2" t="str">
        <f t="shared" si="240"/>
        <v>Evans KIPCHUMBA800m</v>
      </c>
      <c r="I2435" s="2">
        <f t="shared" si="241"/>
        <v>1080</v>
      </c>
      <c r="J2435" s="136" cm="1">
        <f t="array" ref="J2435">MAX(IF($H$3:$H$4000=$H2435,$I$3:$I$4000))</f>
        <v>1080</v>
      </c>
      <c r="K2435" s="2" t="str">
        <v>KEN</v>
      </c>
      <c r="L2435" t="str">
        <v>Kelvin KIPTUM</v>
      </c>
      <c r="M2435" s="94" t="str">
        <v>10000m</v>
      </c>
      <c r="N2435" s="94">
        <v>36496</v>
      </c>
      <c r="O2435" s="94" t="str">
        <f t="shared" si="236"/>
        <v>Kelvin KIPTUM10000m</v>
      </c>
      <c r="P2435" s="2">
        <f t="shared" si="237"/>
        <v>1089</v>
      </c>
      <c r="Q2435" s="79">
        <f t="shared" si="238"/>
        <v>102</v>
      </c>
      <c r="R2435" s="79" t="str">
        <f t="shared" si="239"/>
        <v/>
      </c>
    </row>
    <row r="2436" spans="1:18" x14ac:dyDescent="0.2">
      <c r="A2436" t="s">
        <v>1152</v>
      </c>
      <c r="B2436" t="s">
        <v>4631</v>
      </c>
      <c r="C2436" t="s">
        <v>27</v>
      </c>
      <c r="D2436" s="5"/>
      <c r="E2436">
        <v>1072</v>
      </c>
      <c r="F2436" s="5">
        <v>44625</v>
      </c>
      <c r="G2436" s="2">
        <v>46</v>
      </c>
      <c r="H2436" s="2" t="str">
        <f t="shared" si="240"/>
        <v>Moses KEMBOI800m</v>
      </c>
      <c r="I2436" s="2">
        <f t="shared" si="241"/>
        <v>1072</v>
      </c>
      <c r="J2436" s="136" cm="1">
        <f t="array" ref="J2436">MAX(IF($H$3:$H$4000=$H2436,$I$3:$I$4000))</f>
        <v>1072</v>
      </c>
      <c r="K2436" s="2" t="str">
        <v>KEN</v>
      </c>
      <c r="L2436" t="str">
        <v>Kennedy CHEBOROR</v>
      </c>
      <c r="M2436" s="94" t="str">
        <v>marathon</v>
      </c>
      <c r="N2436" s="94">
        <v>32989</v>
      </c>
      <c r="O2436" s="94" t="str">
        <f t="shared" ref="O2436:O2499" si="242">L2436&amp;M2436</f>
        <v>Kennedy CHEBORORmarathon</v>
      </c>
      <c r="P2436" s="2">
        <f t="shared" ref="P2436:P2499" si="243">VLOOKUP(L2436&amp;M2436,$H$3:$J$3881,3,FALSE)</f>
        <v>1199</v>
      </c>
      <c r="Q2436" s="79">
        <f t="shared" ref="Q2436:Q2499" si="244">COUNTIFS($M$3:$M$3165,M2436,$P$3:$P$3165,"&gt;"&amp;P2436)+1</f>
        <v>48</v>
      </c>
      <c r="R2436" s="79" t="str">
        <f t="shared" ref="R2436:R2499" si="245">IFERROR(IF(K2436="AUS",COUNTIFS($K$3:$K$3165,"AUS",$M$3:$M$3165,M2436,$P$3:$P$3165,"&gt;"&amp;P2436)+1,""),"")</f>
        <v/>
      </c>
    </row>
    <row r="2437" spans="1:18" x14ac:dyDescent="0.2">
      <c r="A2437" t="s">
        <v>1152</v>
      </c>
      <c r="B2437" t="s">
        <v>4632</v>
      </c>
      <c r="C2437" s="5" t="s">
        <v>27</v>
      </c>
      <c r="D2437" s="5"/>
      <c r="E2437">
        <v>1068</v>
      </c>
      <c r="F2437" s="5">
        <v>44625</v>
      </c>
      <c r="G2437" s="2">
        <v>49</v>
      </c>
      <c r="H2437" s="2" t="str">
        <f t="shared" si="240"/>
        <v>Patrick RONO800m</v>
      </c>
      <c r="I2437" s="2">
        <f t="shared" si="241"/>
        <v>1068</v>
      </c>
      <c r="J2437" s="136" cm="1">
        <f t="array" ref="J2437">MAX(IF($H$3:$H$4000=$H2437,$I$3:$I$4000))</f>
        <v>1068</v>
      </c>
      <c r="K2437" s="2" t="str">
        <v>KEN</v>
      </c>
      <c r="L2437" t="str">
        <v>Leonard LANGAT</v>
      </c>
      <c r="M2437" s="94" t="str">
        <v>marathon</v>
      </c>
      <c r="N2437" s="94">
        <v>33092</v>
      </c>
      <c r="O2437" s="94" t="str">
        <f t="shared" si="242"/>
        <v>Leonard LANGATmarathon</v>
      </c>
      <c r="P2437" s="2">
        <f t="shared" si="243"/>
        <v>1170</v>
      </c>
      <c r="Q2437" s="79">
        <f t="shared" si="244"/>
        <v>78</v>
      </c>
      <c r="R2437" s="79" t="str">
        <f t="shared" si="245"/>
        <v/>
      </c>
    </row>
    <row r="2438" spans="1:18" x14ac:dyDescent="0.2">
      <c r="A2438" t="s">
        <v>1152</v>
      </c>
      <c r="B2438" t="s">
        <v>4633</v>
      </c>
      <c r="C2438" s="5" t="s">
        <v>27</v>
      </c>
      <c r="D2438" s="5">
        <v>37078</v>
      </c>
      <c r="E2438">
        <v>1053</v>
      </c>
      <c r="F2438" s="5">
        <v>44625</v>
      </c>
      <c r="G2438" s="2">
        <v>60</v>
      </c>
      <c r="H2438" s="2" t="str">
        <f t="shared" si="240"/>
        <v>Francis Leshoo PESI800m</v>
      </c>
      <c r="I2438" s="2">
        <f t="shared" si="241"/>
        <v>1053</v>
      </c>
      <c r="J2438" s="136" cm="1">
        <f t="array" ref="J2438">MAX(IF($H$3:$H$4000=$H2438,$I$3:$I$4000))</f>
        <v>1053</v>
      </c>
      <c r="K2438" s="2" t="str">
        <v>KEN</v>
      </c>
      <c r="L2438" t="str">
        <v>Athanas KIOKO</v>
      </c>
      <c r="M2438" s="94" t="str">
        <v>1500m</v>
      </c>
      <c r="N2438" s="94">
        <v>1995</v>
      </c>
      <c r="O2438" s="94" t="str">
        <f t="shared" si="242"/>
        <v>Athanas KIOKO1500m</v>
      </c>
      <c r="P2438" s="2">
        <f t="shared" si="243"/>
        <v>1126</v>
      </c>
      <c r="Q2438" s="79">
        <f t="shared" si="244"/>
        <v>51</v>
      </c>
      <c r="R2438" s="79" t="str">
        <f t="shared" si="245"/>
        <v/>
      </c>
    </row>
    <row r="2439" spans="1:18" x14ac:dyDescent="0.2">
      <c r="A2439" t="s">
        <v>1152</v>
      </c>
      <c r="B2439" t="s">
        <v>3447</v>
      </c>
      <c r="C2439" s="5" t="s">
        <v>27</v>
      </c>
      <c r="D2439" s="5">
        <v>34447</v>
      </c>
      <c r="E2439">
        <v>1053</v>
      </c>
      <c r="F2439" s="5">
        <v>44625</v>
      </c>
      <c r="G2439" s="2">
        <v>62</v>
      </c>
      <c r="H2439" s="2" t="str">
        <f t="shared" si="240"/>
        <v>Edwin Kiplagat MELLY800m</v>
      </c>
      <c r="I2439" s="2">
        <f t="shared" si="241"/>
        <v>1053</v>
      </c>
      <c r="J2439" s="136" cm="1">
        <f t="array" ref="J2439">MAX(IF($H$3:$H$4000=$H2439,$I$3:$I$4000))</f>
        <v>1158</v>
      </c>
      <c r="K2439" s="2" t="str">
        <v>KEN</v>
      </c>
      <c r="L2439" t="str">
        <v>Donald MITEI</v>
      </c>
      <c r="M2439" s="94" t="str">
        <v>5000m</v>
      </c>
      <c r="N2439" s="94">
        <v>35167</v>
      </c>
      <c r="O2439" s="94" t="str">
        <f t="shared" si="242"/>
        <v>Donald MITEI5000m</v>
      </c>
      <c r="P2439" s="2">
        <f t="shared" si="243"/>
        <v>1086</v>
      </c>
      <c r="Q2439" s="79">
        <f t="shared" si="244"/>
        <v>97</v>
      </c>
      <c r="R2439" s="79" t="str">
        <f t="shared" si="245"/>
        <v/>
      </c>
    </row>
    <row r="2440" spans="1:18" x14ac:dyDescent="0.2">
      <c r="A2440" t="s">
        <v>1152</v>
      </c>
      <c r="B2440" t="s">
        <v>3520</v>
      </c>
      <c r="C2440" s="5" t="s">
        <v>27</v>
      </c>
      <c r="D2440" s="5">
        <v>36859</v>
      </c>
      <c r="E2440">
        <v>1052</v>
      </c>
      <c r="F2440" s="5">
        <v>44625</v>
      </c>
      <c r="G2440" s="2">
        <v>64</v>
      </c>
      <c r="H2440" s="2" t="str">
        <f t="shared" si="240"/>
        <v>George Meitamei MANANGOI800m</v>
      </c>
      <c r="I2440" s="2">
        <f t="shared" si="241"/>
        <v>1052</v>
      </c>
      <c r="J2440" s="136" cm="1">
        <f t="array" ref="J2440">MAX(IF($H$3:$H$4000=$H2440,$I$3:$I$4000))</f>
        <v>1052</v>
      </c>
      <c r="K2440" s="2" t="str">
        <v>KEN</v>
      </c>
      <c r="L2440" t="str">
        <v>Stanley Waithaka MBURU</v>
      </c>
      <c r="M2440" s="94" t="str">
        <v>10000m</v>
      </c>
      <c r="N2440" s="94">
        <v>36625</v>
      </c>
      <c r="O2440" s="94" t="str">
        <f t="shared" si="242"/>
        <v>Stanley Waithaka MBURU10000m</v>
      </c>
      <c r="P2440" s="2">
        <f t="shared" si="243"/>
        <v>1196</v>
      </c>
      <c r="Q2440" s="79">
        <f t="shared" si="244"/>
        <v>10</v>
      </c>
      <c r="R2440" s="79" t="str">
        <f t="shared" si="245"/>
        <v/>
      </c>
    </row>
    <row r="2441" spans="1:18" x14ac:dyDescent="0.2">
      <c r="A2441" t="s">
        <v>1152</v>
      </c>
      <c r="B2441" t="s">
        <v>2848</v>
      </c>
      <c r="C2441" s="5" t="s">
        <v>27</v>
      </c>
      <c r="D2441" s="5">
        <v>35575</v>
      </c>
      <c r="E2441">
        <v>1052</v>
      </c>
      <c r="F2441" s="5">
        <v>44625</v>
      </c>
      <c r="G2441" s="2">
        <v>65</v>
      </c>
      <c r="H2441" s="2" t="str">
        <f t="shared" si="240"/>
        <v>Tony KEMBOI800m</v>
      </c>
      <c r="I2441" s="2">
        <f t="shared" si="241"/>
        <v>1052</v>
      </c>
      <c r="J2441" s="136" cm="1">
        <f t="array" ref="J2441">MAX(IF($H$3:$H$4000=$H2441,$I$3:$I$4000))</f>
        <v>1052</v>
      </c>
      <c r="K2441" s="2" t="str">
        <v>KEN</v>
      </c>
      <c r="L2441" t="str">
        <v>Edwin KURGAT</v>
      </c>
      <c r="M2441" s="94" t="str">
        <v>5000m</v>
      </c>
      <c r="N2441" s="94">
        <v>0</v>
      </c>
      <c r="O2441" s="94" t="str">
        <f t="shared" si="242"/>
        <v>Edwin KURGAT5000m</v>
      </c>
      <c r="P2441" s="2">
        <f t="shared" si="243"/>
        <v>1136</v>
      </c>
      <c r="Q2441" s="79">
        <f t="shared" si="244"/>
        <v>34</v>
      </c>
      <c r="R2441" s="79" t="str">
        <f t="shared" si="245"/>
        <v/>
      </c>
    </row>
    <row r="2442" spans="1:18" x14ac:dyDescent="0.2">
      <c r="A2442" t="s">
        <v>1152</v>
      </c>
      <c r="B2442" t="s">
        <v>4634</v>
      </c>
      <c r="C2442" s="5" t="s">
        <v>27</v>
      </c>
      <c r="D2442" s="5"/>
      <c r="E2442">
        <v>1028</v>
      </c>
      <c r="F2442" s="5">
        <v>44625</v>
      </c>
      <c r="G2442" s="2">
        <v>84</v>
      </c>
      <c r="H2442" s="2" t="str">
        <f t="shared" si="240"/>
        <v>Aaron KEMEI800m</v>
      </c>
      <c r="I2442" s="2">
        <f t="shared" si="241"/>
        <v>1028</v>
      </c>
      <c r="J2442" s="136" cm="1">
        <f t="array" ref="J2442">MAX(IF($H$3:$H$4000=$H2442,$I$3:$I$4000))</f>
        <v>1028</v>
      </c>
      <c r="K2442" s="2" t="str">
        <v>KEN</v>
      </c>
      <c r="L2442" t="str">
        <v>Alex CHERONO</v>
      </c>
      <c r="M2442" s="94" t="str">
        <v>5000m</v>
      </c>
      <c r="N2442" s="94">
        <v>36890</v>
      </c>
      <c r="O2442" s="94" t="str">
        <f t="shared" si="242"/>
        <v>Alex CHERONO5000m</v>
      </c>
      <c r="P2442" s="2">
        <f t="shared" si="243"/>
        <v>1105</v>
      </c>
      <c r="Q2442" s="79">
        <f t="shared" si="244"/>
        <v>79</v>
      </c>
      <c r="R2442" s="79" t="str">
        <f t="shared" si="245"/>
        <v/>
      </c>
    </row>
    <row r="2443" spans="1:18" x14ac:dyDescent="0.2">
      <c r="A2443" t="s">
        <v>1152</v>
      </c>
      <c r="B2443" t="s">
        <v>2829</v>
      </c>
      <c r="C2443" s="5" t="s">
        <v>27</v>
      </c>
      <c r="D2443" s="5">
        <v>32725</v>
      </c>
      <c r="E2443">
        <v>1023</v>
      </c>
      <c r="F2443" s="5">
        <v>44625</v>
      </c>
      <c r="G2443" s="2">
        <v>89</v>
      </c>
      <c r="H2443" s="2" t="str">
        <f t="shared" si="240"/>
        <v>Geoffrey KAPELLO800m</v>
      </c>
      <c r="I2443" s="2">
        <f t="shared" si="241"/>
        <v>1023</v>
      </c>
      <c r="J2443" s="136" cm="1">
        <f t="array" ref="J2443">MAX(IF($H$3:$H$4000=$H2443,$I$3:$I$4000))</f>
        <v>1023</v>
      </c>
      <c r="K2443" s="2" t="str">
        <v>KEN</v>
      </c>
      <c r="L2443" t="str">
        <v>Mark Otieno ODHIAMBO</v>
      </c>
      <c r="M2443" s="94" t="str">
        <v>200m</v>
      </c>
      <c r="N2443" s="94">
        <v>34100</v>
      </c>
      <c r="O2443" s="94" t="str">
        <f t="shared" si="242"/>
        <v>Mark Otieno ODHIAMBO200m</v>
      </c>
      <c r="P2443" s="2">
        <f t="shared" si="243"/>
        <v>1149</v>
      </c>
      <c r="Q2443" s="79">
        <f t="shared" si="244"/>
        <v>36</v>
      </c>
      <c r="R2443" s="79" t="str">
        <f t="shared" si="245"/>
        <v/>
      </c>
    </row>
    <row r="2444" spans="1:18" x14ac:dyDescent="0.2">
      <c r="A2444" t="s">
        <v>1152</v>
      </c>
      <c r="B2444" t="s">
        <v>4637</v>
      </c>
      <c r="C2444" s="5" t="s">
        <v>28</v>
      </c>
      <c r="D2444" s="5"/>
      <c r="E2444">
        <v>1126</v>
      </c>
      <c r="F2444" s="5">
        <v>44625</v>
      </c>
      <c r="G2444" s="2">
        <v>7</v>
      </c>
      <c r="H2444" s="2" t="str">
        <f t="shared" si="240"/>
        <v>Daniel MUNGUTI1500m</v>
      </c>
      <c r="I2444" s="2">
        <f t="shared" si="241"/>
        <v>1126</v>
      </c>
      <c r="J2444" s="136" cm="1">
        <f t="array" ref="J2444">MAX(IF($H$3:$H$4000=$H2444,$I$3:$I$4000))</f>
        <v>1126</v>
      </c>
      <c r="K2444" s="2" t="str">
        <v>KEN</v>
      </c>
      <c r="L2444" t="str">
        <v>Luka MUSEMBI</v>
      </c>
      <c r="M2444" s="94" t="str">
        <v>3000msc</v>
      </c>
      <c r="N2444" s="94">
        <v>36872</v>
      </c>
      <c r="O2444" s="94" t="str">
        <f t="shared" si="242"/>
        <v>Luka MUSEMBI3000msc</v>
      </c>
      <c r="P2444" s="2">
        <f t="shared" si="243"/>
        <v>1022</v>
      </c>
      <c r="Q2444" s="79">
        <f t="shared" si="244"/>
        <v>102</v>
      </c>
      <c r="R2444" s="79" t="str">
        <f t="shared" si="245"/>
        <v/>
      </c>
    </row>
    <row r="2445" spans="1:18" x14ac:dyDescent="0.2">
      <c r="A2445" t="s">
        <v>1152</v>
      </c>
      <c r="B2445" t="s">
        <v>2858</v>
      </c>
      <c r="C2445" s="5" t="s">
        <v>28</v>
      </c>
      <c r="D2445" s="5">
        <v>34658</v>
      </c>
      <c r="E2445">
        <v>1082</v>
      </c>
      <c r="F2445" s="5">
        <v>44625</v>
      </c>
      <c r="G2445" s="2">
        <v>12</v>
      </c>
      <c r="H2445" s="2" t="str">
        <f t="shared" si="240"/>
        <v>Moses Kipkemboi KIBET1500m</v>
      </c>
      <c r="I2445" s="2">
        <f t="shared" si="241"/>
        <v>1082</v>
      </c>
      <c r="J2445" s="136" cm="1">
        <f t="array" ref="J2445">MAX(IF($H$3:$H$4000=$H2445,$I$3:$I$4000))</f>
        <v>1082</v>
      </c>
      <c r="K2445" s="2" t="str">
        <v>KEN</v>
      </c>
      <c r="L2445" t="str">
        <v>Eric KIPTANUI</v>
      </c>
      <c r="M2445" s="94" t="str">
        <v>marathon</v>
      </c>
      <c r="N2445" s="94">
        <v>32982</v>
      </c>
      <c r="O2445" s="94" t="str">
        <f t="shared" si="242"/>
        <v>Eric KIPTANUImarathon</v>
      </c>
      <c r="P2445" s="2">
        <f t="shared" si="243"/>
        <v>1231</v>
      </c>
      <c r="Q2445" s="79">
        <f t="shared" si="244"/>
        <v>24</v>
      </c>
      <c r="R2445" s="79" t="str">
        <f t="shared" si="245"/>
        <v/>
      </c>
    </row>
    <row r="2446" spans="1:18" x14ac:dyDescent="0.2">
      <c r="A2446" t="s">
        <v>1152</v>
      </c>
      <c r="B2446" t="s">
        <v>2845</v>
      </c>
      <c r="C2446" s="5" t="s">
        <v>28</v>
      </c>
      <c r="D2446" s="5"/>
      <c r="E2446">
        <v>1080</v>
      </c>
      <c r="F2446" s="5">
        <v>44625</v>
      </c>
      <c r="G2446" s="2">
        <v>13</v>
      </c>
      <c r="H2446" s="2" t="str">
        <f t="shared" si="240"/>
        <v>Emedy KIPLIMO1500m</v>
      </c>
      <c r="I2446" s="2">
        <f t="shared" si="241"/>
        <v>1080</v>
      </c>
      <c r="J2446" s="136" cm="1">
        <f t="array" ref="J2446">MAX(IF($H$3:$H$4000=$H2446,$I$3:$I$4000))</f>
        <v>1080</v>
      </c>
      <c r="K2446" s="2" t="str">
        <v>KEN</v>
      </c>
      <c r="L2446" t="str">
        <v>Solomon Kirwa YEGO</v>
      </c>
      <c r="M2446" s="94" t="str">
        <v>marathon</v>
      </c>
      <c r="N2446" s="94">
        <v>31907</v>
      </c>
      <c r="O2446" s="94" t="str">
        <f t="shared" si="242"/>
        <v>Solomon Kirwa YEGOmarathon</v>
      </c>
      <c r="P2446" s="2">
        <f t="shared" si="243"/>
        <v>1216</v>
      </c>
      <c r="Q2446" s="79">
        <f t="shared" si="244"/>
        <v>33</v>
      </c>
      <c r="R2446" s="79" t="str">
        <f t="shared" si="245"/>
        <v/>
      </c>
    </row>
    <row r="2447" spans="1:18" x14ac:dyDescent="0.2">
      <c r="A2447" t="s">
        <v>1152</v>
      </c>
      <c r="B2447" t="s">
        <v>3430</v>
      </c>
      <c r="C2447" s="5" t="s">
        <v>28</v>
      </c>
      <c r="D2447" s="5">
        <v>38200</v>
      </c>
      <c r="E2447">
        <v>1064</v>
      </c>
      <c r="F2447" s="5">
        <v>44625</v>
      </c>
      <c r="G2447" s="2">
        <v>25</v>
      </c>
      <c r="H2447" s="2" t="str">
        <f t="shared" si="240"/>
        <v>Emmanuel WANYONYI1500m</v>
      </c>
      <c r="I2447" s="2">
        <f t="shared" si="241"/>
        <v>1064</v>
      </c>
      <c r="J2447" s="136" cm="1">
        <f t="array" ref="J2447">MAX(IF($H$3:$H$4000=$H2447,$I$3:$I$4000))</f>
        <v>1064</v>
      </c>
      <c r="K2447" s="2" t="str">
        <v>KEN</v>
      </c>
      <c r="L2447" t="str">
        <v>Lucas Kimeli ROTICH</v>
      </c>
      <c r="M2447" s="94" t="str">
        <v>marathon</v>
      </c>
      <c r="N2447" s="94">
        <v>32979</v>
      </c>
      <c r="O2447" s="94" t="str">
        <f t="shared" si="242"/>
        <v>Lucas Kimeli ROTICHmarathon</v>
      </c>
      <c r="P2447" s="2">
        <f t="shared" si="243"/>
        <v>1204</v>
      </c>
      <c r="Q2447" s="79">
        <f t="shared" si="244"/>
        <v>46</v>
      </c>
      <c r="R2447" s="79" t="str">
        <f t="shared" si="245"/>
        <v/>
      </c>
    </row>
    <row r="2448" spans="1:18" x14ac:dyDescent="0.2">
      <c r="A2448" t="s">
        <v>1152</v>
      </c>
      <c r="B2448" t="s">
        <v>3559</v>
      </c>
      <c r="C2448" s="5" t="s">
        <v>28</v>
      </c>
      <c r="D2448" s="5">
        <v>34231</v>
      </c>
      <c r="E2448">
        <v>1054</v>
      </c>
      <c r="F2448" s="5">
        <v>44625</v>
      </c>
      <c r="G2448" s="2">
        <v>47</v>
      </c>
      <c r="H2448" s="2" t="str">
        <f t="shared" si="240"/>
        <v>Wilberforce Chemiat KONES1500m</v>
      </c>
      <c r="I2448" s="2">
        <f t="shared" si="241"/>
        <v>1054</v>
      </c>
      <c r="J2448" s="136" cm="1">
        <f t="array" ref="J2448">MAX(IF($H$3:$H$4000=$H2448,$I$3:$I$4000))</f>
        <v>1054</v>
      </c>
      <c r="K2448" s="2" t="str">
        <v>KEN</v>
      </c>
      <c r="L2448" t="str">
        <v>Edwin KOSGEI</v>
      </c>
      <c r="M2448" s="94" t="str">
        <v>marathon</v>
      </c>
      <c r="N2448" s="94">
        <v>32768</v>
      </c>
      <c r="O2448" s="94" t="str">
        <f t="shared" si="242"/>
        <v>Edwin KOSGEImarathon</v>
      </c>
      <c r="P2448" s="2">
        <f t="shared" si="243"/>
        <v>1196</v>
      </c>
      <c r="Q2448" s="79">
        <f t="shared" si="244"/>
        <v>50</v>
      </c>
      <c r="R2448" s="79" t="str">
        <f t="shared" si="245"/>
        <v/>
      </c>
    </row>
    <row r="2449" spans="1:18" x14ac:dyDescent="0.2">
      <c r="A2449" t="s">
        <v>1152</v>
      </c>
      <c r="B2449" t="s">
        <v>2847</v>
      </c>
      <c r="C2449" s="5" t="s">
        <v>28</v>
      </c>
      <c r="D2449" s="5">
        <v>34137</v>
      </c>
      <c r="E2449">
        <v>1048</v>
      </c>
      <c r="F2449" s="5">
        <v>44625</v>
      </c>
      <c r="G2449" s="2">
        <v>54</v>
      </c>
      <c r="H2449" s="2" t="str">
        <f t="shared" si="240"/>
        <v>Samuel Naibei KIPLIMO1500m</v>
      </c>
      <c r="I2449" s="2">
        <f t="shared" si="241"/>
        <v>1048</v>
      </c>
      <c r="J2449" s="136" cm="1">
        <f t="array" ref="J2449">MAX(IF($H$3:$H$4000=$H2449,$I$3:$I$4000))</f>
        <v>1048</v>
      </c>
      <c r="K2449" s="2" t="str">
        <v>KEN</v>
      </c>
      <c r="L2449" t="str">
        <v>Michael KUNYUGA</v>
      </c>
      <c r="M2449" s="94" t="str">
        <v>marathon</v>
      </c>
      <c r="N2449" s="94">
        <v>31985</v>
      </c>
      <c r="O2449" s="94" t="str">
        <f t="shared" si="242"/>
        <v>Michael KUNYUGAmarathon</v>
      </c>
      <c r="P2449" s="2">
        <f t="shared" si="243"/>
        <v>1186</v>
      </c>
      <c r="Q2449" s="79">
        <f t="shared" si="244"/>
        <v>61</v>
      </c>
      <c r="R2449" s="79" t="str">
        <f t="shared" si="245"/>
        <v/>
      </c>
    </row>
    <row r="2450" spans="1:18" x14ac:dyDescent="0.2">
      <c r="A2450" t="s">
        <v>1152</v>
      </c>
      <c r="B2450" t="s">
        <v>2848</v>
      </c>
      <c r="C2450" s="5" t="s">
        <v>28</v>
      </c>
      <c r="D2450" s="5">
        <v>35575</v>
      </c>
      <c r="E2450">
        <v>1048</v>
      </c>
      <c r="F2450" s="5">
        <v>44625</v>
      </c>
      <c r="G2450" s="2">
        <v>55</v>
      </c>
      <c r="H2450" s="2" t="str">
        <f t="shared" si="240"/>
        <v>Tony KEMBOI1500m</v>
      </c>
      <c r="I2450" s="2">
        <f t="shared" si="241"/>
        <v>1048</v>
      </c>
      <c r="J2450" s="136" cm="1">
        <f t="array" ref="J2450">MAX(IF($H$3:$H$4000=$H2450,$I$3:$I$4000))</f>
        <v>1132</v>
      </c>
      <c r="K2450" s="2" t="str">
        <v>KEN</v>
      </c>
      <c r="L2450" t="str">
        <v>Stanley BETT</v>
      </c>
      <c r="M2450" s="94" t="str">
        <v>marathon</v>
      </c>
      <c r="N2450" s="94">
        <v>31759</v>
      </c>
      <c r="O2450" s="94" t="str">
        <f t="shared" si="242"/>
        <v>Stanley BETTmarathon</v>
      </c>
      <c r="P2450" s="2">
        <f t="shared" si="243"/>
        <v>1178</v>
      </c>
      <c r="Q2450" s="79">
        <f t="shared" si="244"/>
        <v>69</v>
      </c>
      <c r="R2450" s="79" t="str">
        <f t="shared" si="245"/>
        <v/>
      </c>
    </row>
    <row r="2451" spans="1:18" x14ac:dyDescent="0.2">
      <c r="A2451" t="s">
        <v>1152</v>
      </c>
      <c r="B2451" t="s">
        <v>4640</v>
      </c>
      <c r="C2451" t="s">
        <v>28</v>
      </c>
      <c r="D2451" s="5">
        <v>34758</v>
      </c>
      <c r="E2451">
        <v>1035</v>
      </c>
      <c r="F2451" s="5">
        <v>44625</v>
      </c>
      <c r="G2451" s="2">
        <v>72</v>
      </c>
      <c r="H2451" s="2" t="str">
        <f t="shared" si="240"/>
        <v>Jacob KOSGEI1500m</v>
      </c>
      <c r="I2451" s="2">
        <f t="shared" si="241"/>
        <v>1035</v>
      </c>
      <c r="J2451" s="136" cm="1">
        <f t="array" ref="J2451">MAX(IF($H$3:$H$4000=$H2451,$I$3:$I$4000))</f>
        <v>1035</v>
      </c>
      <c r="K2451" s="2" t="str">
        <v>KEN</v>
      </c>
      <c r="L2451" t="str">
        <v>Edwin KOECH</v>
      </c>
      <c r="M2451" s="94" t="str">
        <v>marathon</v>
      </c>
      <c r="N2451" s="94">
        <v>33688</v>
      </c>
      <c r="O2451" s="94" t="str">
        <f t="shared" si="242"/>
        <v>Edwin KOECHmarathon</v>
      </c>
      <c r="P2451" s="2">
        <f t="shared" si="243"/>
        <v>1165</v>
      </c>
      <c r="Q2451" s="79">
        <f t="shared" si="244"/>
        <v>84</v>
      </c>
      <c r="R2451" s="79" t="str">
        <f t="shared" si="245"/>
        <v/>
      </c>
    </row>
    <row r="2452" spans="1:18" x14ac:dyDescent="0.2">
      <c r="A2452" t="s">
        <v>1152</v>
      </c>
      <c r="B2452" t="s">
        <v>3513</v>
      </c>
      <c r="C2452" s="5" t="s">
        <v>28</v>
      </c>
      <c r="D2452" s="5">
        <v>36392</v>
      </c>
      <c r="E2452">
        <v>1019</v>
      </c>
      <c r="F2452" s="5">
        <v>44625</v>
      </c>
      <c r="G2452" s="2">
        <v>84</v>
      </c>
      <c r="H2452" s="2" t="str">
        <f t="shared" si="240"/>
        <v>Brimin Kiprono KIPROTICH1500m</v>
      </c>
      <c r="I2452" s="2">
        <f t="shared" si="241"/>
        <v>1019</v>
      </c>
      <c r="J2452" s="136" cm="1">
        <f t="array" ref="J2452">MAX(IF($H$3:$H$4000=$H2452,$I$3:$I$4000))</f>
        <v>1151</v>
      </c>
      <c r="K2452" s="2" t="str">
        <v>KEN</v>
      </c>
      <c r="L2452" t="str">
        <v>Gilbert CHUMBA</v>
      </c>
      <c r="M2452" s="94" t="str">
        <v>marathon</v>
      </c>
      <c r="N2452" s="94">
        <v>31599</v>
      </c>
      <c r="O2452" s="94" t="str">
        <f t="shared" si="242"/>
        <v>Gilbert CHUMBAmarathon</v>
      </c>
      <c r="P2452" s="2">
        <f t="shared" si="243"/>
        <v>1156</v>
      </c>
      <c r="Q2452" s="79">
        <f t="shared" si="244"/>
        <v>98</v>
      </c>
      <c r="R2452" s="79" t="str">
        <f t="shared" si="245"/>
        <v/>
      </c>
    </row>
    <row r="2453" spans="1:18" x14ac:dyDescent="0.2">
      <c r="A2453" t="s">
        <v>1152</v>
      </c>
      <c r="B2453" t="s">
        <v>2851</v>
      </c>
      <c r="C2453" t="s">
        <v>28</v>
      </c>
      <c r="D2453" s="5"/>
      <c r="E2453">
        <v>1017</v>
      </c>
      <c r="F2453" s="5">
        <v>44625</v>
      </c>
      <c r="G2453" s="2">
        <v>88</v>
      </c>
      <c r="H2453" s="2" t="str">
        <f t="shared" si="240"/>
        <v>Vincent KOECH1500m</v>
      </c>
      <c r="I2453" s="2">
        <f t="shared" si="241"/>
        <v>1017</v>
      </c>
      <c r="J2453" s="136" cm="1">
        <f t="array" ref="J2453">MAX(IF($H$3:$H$4000=$H2453,$I$3:$I$4000))</f>
        <v>1017</v>
      </c>
      <c r="K2453" s="2" t="str">
        <v>KEN</v>
      </c>
      <c r="L2453" t="str">
        <v>Evans Keitany KIPTUM</v>
      </c>
      <c r="M2453" s="94" t="str">
        <v>5000m</v>
      </c>
      <c r="N2453" s="94">
        <v>36491</v>
      </c>
      <c r="O2453" s="94" t="str">
        <f t="shared" si="242"/>
        <v>Evans Keitany KIPTUM5000m</v>
      </c>
      <c r="P2453" s="2">
        <f t="shared" si="243"/>
        <v>1082</v>
      </c>
      <c r="Q2453" s="79">
        <f t="shared" si="244"/>
        <v>103</v>
      </c>
      <c r="R2453" s="79" t="str">
        <f t="shared" si="245"/>
        <v/>
      </c>
    </row>
    <row r="2454" spans="1:18" x14ac:dyDescent="0.2">
      <c r="A2454" t="s">
        <v>1152</v>
      </c>
      <c r="B2454" t="s">
        <v>2859</v>
      </c>
      <c r="C2454" s="5" t="s">
        <v>34</v>
      </c>
      <c r="D2454" s="5">
        <v>37496</v>
      </c>
      <c r="E2454">
        <v>1116</v>
      </c>
      <c r="F2454" s="5">
        <v>44625</v>
      </c>
      <c r="G2454" s="2">
        <v>3</v>
      </c>
      <c r="H2454" s="2" t="str">
        <f t="shared" si="240"/>
        <v>Amos SEREM3000msc</v>
      </c>
      <c r="I2454" s="2">
        <f t="shared" si="241"/>
        <v>1116</v>
      </c>
      <c r="J2454" s="136" cm="1">
        <f t="array" ref="J2454">MAX(IF($H$3:$H$4000=$H2454,$I$3:$I$4000))</f>
        <v>1165</v>
      </c>
      <c r="K2454" s="2" t="str">
        <v>KEN</v>
      </c>
      <c r="L2454" t="str">
        <v>Festus LAGAT</v>
      </c>
      <c r="M2454" s="94" t="str">
        <v>1500m</v>
      </c>
      <c r="N2454" s="94">
        <v>35348</v>
      </c>
      <c r="O2454" s="94" t="str">
        <f t="shared" si="242"/>
        <v>Festus LAGAT1500m</v>
      </c>
      <c r="P2454" s="2">
        <f t="shared" si="243"/>
        <v>1107</v>
      </c>
      <c r="Q2454" s="79">
        <f t="shared" si="244"/>
        <v>79</v>
      </c>
      <c r="R2454" s="79" t="str">
        <f t="shared" si="245"/>
        <v/>
      </c>
    </row>
    <row r="2455" spans="1:18" x14ac:dyDescent="0.2">
      <c r="A2455" t="s">
        <v>1152</v>
      </c>
      <c r="B2455" t="s">
        <v>2864</v>
      </c>
      <c r="C2455" s="5" t="s">
        <v>34</v>
      </c>
      <c r="D2455" s="5">
        <v>37610</v>
      </c>
      <c r="E2455">
        <v>1087</v>
      </c>
      <c r="F2455" s="5">
        <v>44625</v>
      </c>
      <c r="G2455" s="2">
        <v>9</v>
      </c>
      <c r="H2455" s="2" t="str">
        <f t="shared" si="240"/>
        <v>James MWANZIA3000msc</v>
      </c>
      <c r="I2455" s="2">
        <f t="shared" si="241"/>
        <v>1087</v>
      </c>
      <c r="J2455" s="136" cm="1">
        <f t="array" ref="J2455">MAX(IF($H$3:$H$4000=$H2455,$I$3:$I$4000))</f>
        <v>1134</v>
      </c>
      <c r="K2455" s="2" t="str">
        <v>KEN</v>
      </c>
      <c r="L2455" t="str">
        <v>Wesley KIPTOO</v>
      </c>
      <c r="M2455" s="94" t="str">
        <v>10000m</v>
      </c>
      <c r="N2455" s="94">
        <v>0</v>
      </c>
      <c r="O2455" s="94" t="str">
        <f t="shared" si="242"/>
        <v>Wesley KIPTOO10000m</v>
      </c>
      <c r="P2455" s="2">
        <f t="shared" si="243"/>
        <v>1135</v>
      </c>
      <c r="Q2455" s="79">
        <f t="shared" si="244"/>
        <v>64</v>
      </c>
      <c r="R2455" s="79" t="str">
        <f t="shared" si="245"/>
        <v/>
      </c>
    </row>
    <row r="2456" spans="1:18" x14ac:dyDescent="0.2">
      <c r="A2456" t="s">
        <v>1152</v>
      </c>
      <c r="B2456" t="s">
        <v>2855</v>
      </c>
      <c r="C2456" s="5" t="s">
        <v>34</v>
      </c>
      <c r="D2456" s="5">
        <v>34155</v>
      </c>
      <c r="E2456">
        <v>1064</v>
      </c>
      <c r="F2456" s="5">
        <v>44625</v>
      </c>
      <c r="G2456" s="2">
        <v>15</v>
      </c>
      <c r="H2456" s="2" t="str">
        <f t="shared" si="240"/>
        <v>Benjamin KIGEN3000msc</v>
      </c>
      <c r="I2456" s="2">
        <f t="shared" si="241"/>
        <v>1064</v>
      </c>
      <c r="J2456" s="136" cm="1">
        <f t="array" ref="J2456">MAX(IF($H$3:$H$4000=$H2456,$I$3:$I$4000))</f>
        <v>1225</v>
      </c>
      <c r="K2456" s="2" t="str">
        <v>KEN</v>
      </c>
      <c r="L2456" t="str">
        <v>Edwin KURGAT</v>
      </c>
      <c r="M2456" s="94" t="str">
        <v>10000m</v>
      </c>
      <c r="N2456" s="94">
        <v>0</v>
      </c>
      <c r="O2456" s="94" t="str">
        <f t="shared" si="242"/>
        <v>Edwin KURGAT10000m</v>
      </c>
      <c r="P2456" s="2">
        <f t="shared" si="243"/>
        <v>1134</v>
      </c>
      <c r="Q2456" s="79">
        <f t="shared" si="244"/>
        <v>65</v>
      </c>
      <c r="R2456" s="79" t="str">
        <f t="shared" si="245"/>
        <v/>
      </c>
    </row>
    <row r="2457" spans="1:18" x14ac:dyDescent="0.2">
      <c r="A2457" t="s">
        <v>1152</v>
      </c>
      <c r="B2457" t="s">
        <v>3572</v>
      </c>
      <c r="C2457" s="5" t="s">
        <v>34</v>
      </c>
      <c r="D2457" s="6">
        <v>36160</v>
      </c>
      <c r="E2457">
        <v>1054</v>
      </c>
      <c r="F2457" s="5">
        <v>44625</v>
      </c>
      <c r="G2457" s="2">
        <v>18</v>
      </c>
      <c r="H2457" s="2" t="str">
        <f t="shared" si="240"/>
        <v>Vincent KIPYEGON3000msc</v>
      </c>
      <c r="I2457" s="2">
        <f t="shared" si="241"/>
        <v>1054</v>
      </c>
      <c r="J2457" s="136" cm="1">
        <f t="array" ref="J2457">MAX(IF($H$3:$H$4000=$H2457,$I$3:$I$4000))</f>
        <v>1110</v>
      </c>
      <c r="K2457" s="2" t="str">
        <v>KEN</v>
      </c>
      <c r="L2457" t="str">
        <v>Nicodemus ROTICH</v>
      </c>
      <c r="M2457" s="94" t="str">
        <v>3000msc</v>
      </c>
      <c r="N2457" s="94">
        <v>0</v>
      </c>
      <c r="O2457" s="94" t="str">
        <f t="shared" si="242"/>
        <v>Nicodemus ROTICH3000msc</v>
      </c>
      <c r="P2457" s="2">
        <f t="shared" si="243"/>
        <v>1034</v>
      </c>
      <c r="Q2457" s="79">
        <f t="shared" si="244"/>
        <v>83</v>
      </c>
      <c r="R2457" s="79" t="str">
        <f t="shared" si="245"/>
        <v/>
      </c>
    </row>
    <row r="2458" spans="1:18" x14ac:dyDescent="0.2">
      <c r="A2458" t="s">
        <v>1152</v>
      </c>
      <c r="B2458" t="s">
        <v>3559</v>
      </c>
      <c r="C2458" t="s">
        <v>34</v>
      </c>
      <c r="D2458" s="5">
        <v>34231</v>
      </c>
      <c r="E2458">
        <v>1052</v>
      </c>
      <c r="F2458" s="5">
        <v>44625</v>
      </c>
      <c r="G2458" s="2">
        <v>20</v>
      </c>
      <c r="H2458" s="2" t="str">
        <f t="shared" si="240"/>
        <v>Wilberforce Chemiat KONES3000msc</v>
      </c>
      <c r="I2458" s="2">
        <f t="shared" si="241"/>
        <v>1052</v>
      </c>
      <c r="J2458" s="136" cm="1">
        <f t="array" ref="J2458">MAX(IF($H$3:$H$4000=$H2458,$I$3:$I$4000))</f>
        <v>1160</v>
      </c>
      <c r="K2458" s="2" t="str">
        <v>KEN</v>
      </c>
      <c r="L2458" t="str">
        <v>Titus KIMUTAI</v>
      </c>
      <c r="M2458" s="94" t="str">
        <v>3000msc</v>
      </c>
      <c r="N2458" s="94">
        <v>0</v>
      </c>
      <c r="O2458" s="94" t="str">
        <f t="shared" si="242"/>
        <v>Titus KIMUTAI3000msc</v>
      </c>
      <c r="P2458" s="2">
        <f t="shared" si="243"/>
        <v>1073</v>
      </c>
      <c r="Q2458" s="79">
        <f t="shared" si="244"/>
        <v>57</v>
      </c>
      <c r="R2458" s="79" t="str">
        <f t="shared" si="245"/>
        <v/>
      </c>
    </row>
    <row r="2459" spans="1:18" x14ac:dyDescent="0.2">
      <c r="A2459" t="s">
        <v>1152</v>
      </c>
      <c r="B2459" t="s">
        <v>4641</v>
      </c>
      <c r="C2459" s="5" t="s">
        <v>34</v>
      </c>
      <c r="D2459" s="5"/>
      <c r="E2459">
        <v>1049</v>
      </c>
      <c r="F2459" s="5">
        <v>44625</v>
      </c>
      <c r="G2459" s="2">
        <v>22</v>
      </c>
      <c r="H2459" s="2" t="str">
        <f t="shared" si="240"/>
        <v>Richard ETIR3000msc</v>
      </c>
      <c r="I2459" s="2">
        <f t="shared" si="241"/>
        <v>1049</v>
      </c>
      <c r="J2459" s="136" cm="1">
        <f t="array" ref="J2459">MAX(IF($H$3:$H$4000=$H2459,$I$3:$I$4000))</f>
        <v>1049</v>
      </c>
      <c r="K2459" s="2" t="str">
        <v>KEN</v>
      </c>
      <c r="L2459" t="str">
        <v>Elias KIBET</v>
      </c>
      <c r="M2459" s="94" t="str">
        <v>3000msc</v>
      </c>
      <c r="N2459" s="94">
        <v>0</v>
      </c>
      <c r="O2459" s="94" t="str">
        <f t="shared" si="242"/>
        <v>Elias KIBET3000msc</v>
      </c>
      <c r="P2459" s="2">
        <f t="shared" si="243"/>
        <v>1040</v>
      </c>
      <c r="Q2459" s="79">
        <f t="shared" si="244"/>
        <v>72</v>
      </c>
      <c r="R2459" s="79" t="str">
        <f t="shared" si="245"/>
        <v/>
      </c>
    </row>
    <row r="2460" spans="1:18" x14ac:dyDescent="0.2">
      <c r="A2460" t="s">
        <v>1152</v>
      </c>
      <c r="B2460" t="s">
        <v>4642</v>
      </c>
      <c r="C2460" s="5" t="s">
        <v>34</v>
      </c>
      <c r="D2460" s="5"/>
      <c r="E2460">
        <v>1034</v>
      </c>
      <c r="F2460" s="5">
        <v>44625</v>
      </c>
      <c r="G2460" s="2">
        <v>26</v>
      </c>
      <c r="H2460" s="2" t="str">
        <f t="shared" si="240"/>
        <v>Harun KIBET3000msc</v>
      </c>
      <c r="I2460" s="2">
        <f t="shared" si="241"/>
        <v>1034</v>
      </c>
      <c r="J2460" s="136" cm="1">
        <f t="array" ref="J2460">MAX(IF($H$3:$H$4000=$H2460,$I$3:$I$4000))</f>
        <v>1034</v>
      </c>
      <c r="K2460" s="2" t="str">
        <v>KEN</v>
      </c>
      <c r="L2460" t="str">
        <v>Micah CHESEREM</v>
      </c>
      <c r="M2460" s="94" t="str">
        <v>3000msc</v>
      </c>
      <c r="N2460" s="94">
        <v>0</v>
      </c>
      <c r="O2460" s="94" t="str">
        <f t="shared" si="242"/>
        <v>Micah CHESEREM3000msc</v>
      </c>
      <c r="P2460" s="2">
        <f t="shared" si="243"/>
        <v>1036</v>
      </c>
      <c r="Q2460" s="79">
        <f t="shared" si="244"/>
        <v>77</v>
      </c>
      <c r="R2460" s="79" t="str">
        <f t="shared" si="245"/>
        <v/>
      </c>
    </row>
    <row r="2461" spans="1:18" x14ac:dyDescent="0.2">
      <c r="A2461" t="s">
        <v>1152</v>
      </c>
      <c r="B2461" t="s">
        <v>3601</v>
      </c>
      <c r="C2461" s="5" t="s">
        <v>34</v>
      </c>
      <c r="D2461" s="5">
        <v>34135</v>
      </c>
      <c r="E2461">
        <v>1014</v>
      </c>
      <c r="F2461" s="5">
        <v>44625</v>
      </c>
      <c r="G2461" s="2">
        <v>35</v>
      </c>
      <c r="H2461" s="2" t="str">
        <f t="shared" si="240"/>
        <v>Lawrence Kemboi KIPSANG3000msc</v>
      </c>
      <c r="I2461" s="2">
        <f t="shared" si="241"/>
        <v>1014</v>
      </c>
      <c r="J2461" s="136" cm="1">
        <f t="array" ref="J2461">MAX(IF($H$3:$H$4000=$H2461,$I$3:$I$4000))</f>
        <v>1038</v>
      </c>
      <c r="K2461" s="2" t="str">
        <v>KEN</v>
      </c>
      <c r="L2461" t="str">
        <v>Frankline SAITOTI</v>
      </c>
      <c r="M2461" s="94" t="str">
        <v>800m</v>
      </c>
      <c r="N2461" s="94">
        <v>0</v>
      </c>
      <c r="O2461" s="94" t="str">
        <f t="shared" si="242"/>
        <v>Frankline SAITOTI800m</v>
      </c>
      <c r="P2461" s="2">
        <f t="shared" si="243"/>
        <v>1089</v>
      </c>
      <c r="Q2461" s="79">
        <f t="shared" si="244"/>
        <v>104</v>
      </c>
      <c r="R2461" s="79" t="str">
        <f t="shared" si="245"/>
        <v/>
      </c>
    </row>
    <row r="2462" spans="1:18" x14ac:dyDescent="0.2">
      <c r="A2462" t="s">
        <v>1152</v>
      </c>
      <c r="B2462" t="s">
        <v>3687</v>
      </c>
      <c r="C2462" s="5" t="s">
        <v>34</v>
      </c>
      <c r="D2462" s="6">
        <v>38205</v>
      </c>
      <c r="E2462">
        <v>1006</v>
      </c>
      <c r="F2462" s="5">
        <v>44625</v>
      </c>
      <c r="G2462" s="2">
        <v>38</v>
      </c>
      <c r="H2462" s="2" t="str">
        <f t="shared" si="240"/>
        <v>Samuel KIBATHI3000msc</v>
      </c>
      <c r="I2462" s="2">
        <f t="shared" si="241"/>
        <v>1006</v>
      </c>
      <c r="J2462" s="136" cm="1">
        <f t="array" ref="J2462">MAX(IF($H$3:$H$4000=$H2462,$I$3:$I$4000))</f>
        <v>1006</v>
      </c>
      <c r="K2462" s="2" t="str">
        <v>KEN</v>
      </c>
      <c r="L2462" t="str">
        <v>Jeremiah Kipkorir MUTAI</v>
      </c>
      <c r="M2462" s="94" t="str">
        <v>800m</v>
      </c>
      <c r="N2462" s="94">
        <v>33965</v>
      </c>
      <c r="O2462" s="94" t="str">
        <f t="shared" si="242"/>
        <v>Jeremiah Kipkorir MUTAI800m</v>
      </c>
      <c r="P2462" s="2">
        <f t="shared" si="243"/>
        <v>1115</v>
      </c>
      <c r="Q2462" s="79">
        <f t="shared" si="244"/>
        <v>67</v>
      </c>
      <c r="R2462" s="79" t="str">
        <f t="shared" si="245"/>
        <v/>
      </c>
    </row>
    <row r="2463" spans="1:18" x14ac:dyDescent="0.2">
      <c r="A2463" t="s">
        <v>1152</v>
      </c>
      <c r="B2463" t="s">
        <v>3590</v>
      </c>
      <c r="C2463" t="s">
        <v>34</v>
      </c>
      <c r="D2463" s="5">
        <v>37075</v>
      </c>
      <c r="E2463">
        <v>996</v>
      </c>
      <c r="F2463" s="5">
        <v>44625</v>
      </c>
      <c r="G2463" s="2">
        <v>43</v>
      </c>
      <c r="H2463" s="2" t="str">
        <f t="shared" si="240"/>
        <v>Geoffrey Kipkemoi KIRWA3000msc</v>
      </c>
      <c r="I2463" s="2">
        <f t="shared" si="241"/>
        <v>996</v>
      </c>
      <c r="J2463" s="136" cm="1">
        <f t="array" ref="J2463">MAX(IF($H$3:$H$4000=$H2463,$I$3:$I$4000))</f>
        <v>1074</v>
      </c>
      <c r="K2463" s="2" t="str">
        <v>KEN</v>
      </c>
      <c r="L2463" t="str">
        <v>Constant CHERUIYOT</v>
      </c>
      <c r="M2463" s="94" t="str">
        <v>1500m</v>
      </c>
      <c r="N2463" s="94">
        <v>0</v>
      </c>
      <c r="O2463" s="94" t="str">
        <f t="shared" si="242"/>
        <v>Constant CHERUIYOT1500m</v>
      </c>
      <c r="P2463" s="2">
        <f t="shared" si="243"/>
        <v>1094</v>
      </c>
      <c r="Q2463" s="79">
        <f t="shared" si="244"/>
        <v>97</v>
      </c>
      <c r="R2463" s="79" t="str">
        <f t="shared" si="245"/>
        <v/>
      </c>
    </row>
    <row r="2464" spans="1:18" x14ac:dyDescent="0.2">
      <c r="A2464" t="s">
        <v>1152</v>
      </c>
      <c r="B2464" t="s">
        <v>4643</v>
      </c>
      <c r="C2464" s="5" t="s">
        <v>34</v>
      </c>
      <c r="D2464" s="5"/>
      <c r="E2464">
        <v>994</v>
      </c>
      <c r="F2464" s="5">
        <v>44625</v>
      </c>
      <c r="G2464" s="2">
        <v>44</v>
      </c>
      <c r="H2464" s="2" t="str">
        <f t="shared" ref="H2464:H2527" si="246">B2464&amp;C2464</f>
        <v>Emmanuel WAFULA3000msc</v>
      </c>
      <c r="I2464" s="2">
        <f t="shared" ref="I2464:I2527" si="247">E2464</f>
        <v>994</v>
      </c>
      <c r="J2464" s="136" cm="1">
        <f t="array" ref="J2464">MAX(IF($H$3:$H$4000=$H2464,$I$3:$I$4000))</f>
        <v>994</v>
      </c>
      <c r="K2464" s="2" t="str">
        <v>KEN</v>
      </c>
      <c r="L2464" t="str">
        <v>Moses KIBET</v>
      </c>
      <c r="M2464" s="94" t="str">
        <v>3000msc</v>
      </c>
      <c r="N2464" s="94">
        <v>35465</v>
      </c>
      <c r="O2464" s="94" t="str">
        <f t="shared" si="242"/>
        <v>Moses KIBET3000msc</v>
      </c>
      <c r="P2464" s="2">
        <f t="shared" si="243"/>
        <v>1098</v>
      </c>
      <c r="Q2464" s="79">
        <f t="shared" si="244"/>
        <v>41</v>
      </c>
      <c r="R2464" s="79" t="str">
        <f t="shared" si="245"/>
        <v/>
      </c>
    </row>
    <row r="2465" spans="1:18" x14ac:dyDescent="0.2">
      <c r="A2465" t="s">
        <v>1152</v>
      </c>
      <c r="B2465" t="s">
        <v>4644</v>
      </c>
      <c r="C2465" s="5" t="s">
        <v>34</v>
      </c>
      <c r="D2465" s="5"/>
      <c r="E2465">
        <v>962</v>
      </c>
      <c r="F2465" s="5">
        <v>44625</v>
      </c>
      <c r="G2465" s="2">
        <v>58</v>
      </c>
      <c r="H2465" s="2" t="str">
        <f t="shared" si="246"/>
        <v>Eliezar KIBET3000msc</v>
      </c>
      <c r="I2465" s="2">
        <f t="shared" si="247"/>
        <v>962</v>
      </c>
      <c r="J2465" s="136" cm="1">
        <f t="array" ref="J2465">MAX(IF($H$3:$H$4000=$H2465,$I$3:$I$4000))</f>
        <v>962</v>
      </c>
      <c r="K2465" s="2" t="str">
        <v>KEN</v>
      </c>
      <c r="L2465" t="str">
        <v>Simon KARIUKI</v>
      </c>
      <c r="M2465" s="94" t="str">
        <v>marathon</v>
      </c>
      <c r="N2465" s="94">
        <v>35156</v>
      </c>
      <c r="O2465" s="94" t="str">
        <f t="shared" si="242"/>
        <v>Simon KARIUKImarathon</v>
      </c>
      <c r="P2465" s="2">
        <f t="shared" si="243"/>
        <v>1205</v>
      </c>
      <c r="Q2465" s="79">
        <f t="shared" si="244"/>
        <v>41</v>
      </c>
      <c r="R2465" s="79" t="str">
        <f t="shared" si="245"/>
        <v/>
      </c>
    </row>
    <row r="2466" spans="1:18" x14ac:dyDescent="0.2">
      <c r="A2466" t="s">
        <v>1152</v>
      </c>
      <c r="B2466" t="s">
        <v>2883</v>
      </c>
      <c r="C2466" s="5" t="s">
        <v>34</v>
      </c>
      <c r="D2466" s="5"/>
      <c r="E2466">
        <v>958</v>
      </c>
      <c r="F2466" s="5">
        <v>44625</v>
      </c>
      <c r="G2466" s="2">
        <v>60</v>
      </c>
      <c r="H2466" s="2" t="str">
        <f t="shared" si="246"/>
        <v>Cosmas KOECH3000msc</v>
      </c>
      <c r="I2466" s="2">
        <f t="shared" si="247"/>
        <v>958</v>
      </c>
      <c r="J2466" s="136" cm="1">
        <f t="array" ref="J2466">MAX(IF($H$3:$H$4000=$H2466,$I$3:$I$4000))</f>
        <v>958</v>
      </c>
      <c r="K2466" s="2" t="str">
        <v>KEN</v>
      </c>
      <c r="L2466" t="str">
        <v>Zablon Ekhal EKWAM</v>
      </c>
      <c r="M2466" s="94" t="str">
        <v>400m</v>
      </c>
      <c r="N2466" s="94">
        <v>35646</v>
      </c>
      <c r="O2466" s="94" t="str">
        <f t="shared" si="242"/>
        <v>Zablon Ekhal EKWAM400m</v>
      </c>
      <c r="P2466" s="2">
        <f t="shared" si="243"/>
        <v>1135</v>
      </c>
      <c r="Q2466" s="79">
        <f t="shared" si="244"/>
        <v>34</v>
      </c>
      <c r="R2466" s="79" t="str">
        <f t="shared" si="245"/>
        <v/>
      </c>
    </row>
    <row r="2467" spans="1:18" x14ac:dyDescent="0.2">
      <c r="A2467" t="s">
        <v>1152</v>
      </c>
      <c r="B2467" t="s">
        <v>4645</v>
      </c>
      <c r="C2467" s="5" t="s">
        <v>34</v>
      </c>
      <c r="D2467" s="5"/>
      <c r="E2467">
        <v>930</v>
      </c>
      <c r="F2467" s="5">
        <v>44625</v>
      </c>
      <c r="G2467" s="2">
        <v>77</v>
      </c>
      <c r="H2467" s="2" t="str">
        <f t="shared" si="246"/>
        <v>Enock KIPRORIR3000msc</v>
      </c>
      <c r="I2467" s="2">
        <f t="shared" si="247"/>
        <v>930</v>
      </c>
      <c r="J2467" s="136" cm="1">
        <f t="array" ref="J2467">MAX(IF($H$3:$H$4000=$H2467,$I$3:$I$4000))</f>
        <v>930</v>
      </c>
      <c r="K2467" s="2" t="str">
        <v>KEN</v>
      </c>
      <c r="L2467" t="str">
        <v>Wycliff KONES</v>
      </c>
      <c r="M2467" s="94" t="str">
        <v>3000msc</v>
      </c>
      <c r="N2467" s="94">
        <v>0</v>
      </c>
      <c r="O2467" s="94" t="str">
        <f t="shared" si="242"/>
        <v>Wycliff KONES3000msc</v>
      </c>
      <c r="P2467" s="2">
        <f t="shared" si="243"/>
        <v>1028</v>
      </c>
      <c r="Q2467" s="79">
        <f t="shared" si="244"/>
        <v>96</v>
      </c>
      <c r="R2467" s="79" t="str">
        <f t="shared" si="245"/>
        <v/>
      </c>
    </row>
    <row r="2468" spans="1:18" x14ac:dyDescent="0.2">
      <c r="A2468" t="s">
        <v>1152</v>
      </c>
      <c r="B2468" t="s">
        <v>3564</v>
      </c>
      <c r="C2468" t="s">
        <v>34</v>
      </c>
      <c r="D2468" s="5">
        <v>34862</v>
      </c>
      <c r="E2468">
        <v>922</v>
      </c>
      <c r="F2468" s="5">
        <v>44625</v>
      </c>
      <c r="G2468" s="2">
        <v>81</v>
      </c>
      <c r="H2468" s="2" t="str">
        <f t="shared" si="246"/>
        <v>Barnabas KIPYEGO3000msc</v>
      </c>
      <c r="I2468" s="2">
        <f t="shared" si="247"/>
        <v>922</v>
      </c>
      <c r="J2468" s="136" cm="1">
        <f t="array" ref="J2468">MAX(IF($H$3:$H$4000=$H2468,$I$3:$I$4000))</f>
        <v>1145</v>
      </c>
      <c r="K2468" s="2" t="str">
        <v>KEN</v>
      </c>
      <c r="L2468" t="str">
        <v>Rodgers KWEMOI</v>
      </c>
      <c r="M2468" s="94" t="str">
        <v>5000m</v>
      </c>
      <c r="N2468" s="94">
        <v>35857</v>
      </c>
      <c r="O2468" s="94" t="str">
        <f t="shared" si="242"/>
        <v>Rodgers KWEMOI5000m</v>
      </c>
      <c r="P2468" s="2">
        <f t="shared" si="243"/>
        <v>1131</v>
      </c>
      <c r="Q2468" s="79">
        <f t="shared" si="244"/>
        <v>44</v>
      </c>
      <c r="R2468" s="79" t="str">
        <f t="shared" si="245"/>
        <v/>
      </c>
    </row>
    <row r="2469" spans="1:18" x14ac:dyDescent="0.2">
      <c r="A2469" t="s">
        <v>1152</v>
      </c>
      <c r="B2469" t="s">
        <v>4646</v>
      </c>
      <c r="C2469" t="s">
        <v>34</v>
      </c>
      <c r="D2469" s="5"/>
      <c r="E2469">
        <v>921</v>
      </c>
      <c r="F2469" s="5">
        <v>44625</v>
      </c>
      <c r="G2469" s="2">
        <v>83</v>
      </c>
      <c r="H2469" s="2" t="str">
        <f t="shared" si="246"/>
        <v>Philip KORIR3000msc</v>
      </c>
      <c r="I2469" s="2">
        <f t="shared" si="247"/>
        <v>921</v>
      </c>
      <c r="J2469" s="136" cm="1">
        <f t="array" ref="J2469">MAX(IF($H$3:$H$4000=$H2469,$I$3:$I$4000))</f>
        <v>921</v>
      </c>
      <c r="K2469" s="2" t="str">
        <v>KEN</v>
      </c>
      <c r="L2469" t="str">
        <v>Kibiwott KANDIE</v>
      </c>
      <c r="M2469" s="94" t="str">
        <v>10000m</v>
      </c>
      <c r="N2469" s="94">
        <v>35236</v>
      </c>
      <c r="O2469" s="94" t="str">
        <f t="shared" si="242"/>
        <v>Kibiwott KANDIE10000m</v>
      </c>
      <c r="P2469" s="2">
        <f t="shared" si="243"/>
        <v>1089</v>
      </c>
      <c r="Q2469" s="79">
        <f t="shared" si="244"/>
        <v>102</v>
      </c>
      <c r="R2469" s="79" t="str">
        <f t="shared" si="245"/>
        <v/>
      </c>
    </row>
    <row r="2470" spans="1:18" x14ac:dyDescent="0.2">
      <c r="A2470" t="s">
        <v>1152</v>
      </c>
      <c r="B2470" t="s">
        <v>4647</v>
      </c>
      <c r="C2470" s="5" t="s">
        <v>34</v>
      </c>
      <c r="D2470" s="5"/>
      <c r="E2470">
        <v>909</v>
      </c>
      <c r="F2470" s="5">
        <v>44625</v>
      </c>
      <c r="G2470" s="2">
        <v>91</v>
      </c>
      <c r="H2470" s="2" t="str">
        <f t="shared" si="246"/>
        <v>Simon NGEERA3000msc</v>
      </c>
      <c r="I2470" s="2">
        <f t="shared" si="247"/>
        <v>909</v>
      </c>
      <c r="J2470" s="136" cm="1">
        <f t="array" ref="J2470">MAX(IF($H$3:$H$4000=$H2470,$I$3:$I$4000))</f>
        <v>909</v>
      </c>
      <c r="K2470" s="2" t="str">
        <v>KEN</v>
      </c>
      <c r="L2470" t="str">
        <v>Kipkorir ROTICH</v>
      </c>
      <c r="M2470" s="94" t="str">
        <v>110mh</v>
      </c>
      <c r="N2470" s="94">
        <v>35920</v>
      </c>
      <c r="O2470" s="94" t="str">
        <f t="shared" si="242"/>
        <v>Kipkorir ROTICH110mh</v>
      </c>
      <c r="P2470" s="2">
        <f t="shared" si="243"/>
        <v>990</v>
      </c>
      <c r="Q2470" s="79">
        <f t="shared" si="244"/>
        <v>113</v>
      </c>
      <c r="R2470" s="79" t="str">
        <f t="shared" si="245"/>
        <v/>
      </c>
    </row>
    <row r="2471" spans="1:18" x14ac:dyDescent="0.2">
      <c r="A2471" t="s">
        <v>1152</v>
      </c>
      <c r="B2471" t="s">
        <v>2850</v>
      </c>
      <c r="C2471" s="5" t="s">
        <v>34</v>
      </c>
      <c r="D2471" s="5"/>
      <c r="E2471">
        <v>907</v>
      </c>
      <c r="F2471" s="5">
        <v>44625</v>
      </c>
      <c r="G2471" s="2">
        <v>94</v>
      </c>
      <c r="H2471" s="2" t="str">
        <f t="shared" si="246"/>
        <v>Elias KIPRUTO3000msc</v>
      </c>
      <c r="I2471" s="2">
        <f t="shared" si="247"/>
        <v>907</v>
      </c>
      <c r="J2471" s="136" cm="1">
        <f t="array" ref="J2471">MAX(IF($H$3:$H$4000=$H2471,$I$3:$I$4000))</f>
        <v>907</v>
      </c>
      <c r="K2471" s="2" t="str">
        <v>KEN</v>
      </c>
      <c r="L2471" t="str">
        <v>Samuel Kireri GATHIMBA</v>
      </c>
      <c r="M2471" s="94" t="str">
        <v>20km-race-walking</v>
      </c>
      <c r="N2471" s="94">
        <v>32076</v>
      </c>
      <c r="O2471" s="94" t="str">
        <f t="shared" si="242"/>
        <v>Samuel Kireri GATHIMBA20km-race-walking</v>
      </c>
      <c r="P2471" s="2">
        <f t="shared" si="243"/>
        <v>1041</v>
      </c>
      <c r="Q2471" s="79">
        <f t="shared" si="244"/>
        <v>14</v>
      </c>
      <c r="R2471" s="79" t="str">
        <f t="shared" si="245"/>
        <v/>
      </c>
    </row>
    <row r="2472" spans="1:18" x14ac:dyDescent="0.2">
      <c r="A2472" t="s">
        <v>1152</v>
      </c>
      <c r="B2472" t="s">
        <v>4648</v>
      </c>
      <c r="C2472" t="s">
        <v>34</v>
      </c>
      <c r="D2472" s="5"/>
      <c r="E2472">
        <v>906</v>
      </c>
      <c r="F2472" s="5">
        <v>44625</v>
      </c>
      <c r="G2472" s="2">
        <v>95</v>
      </c>
      <c r="H2472" s="2" t="str">
        <f t="shared" si="246"/>
        <v>Timothy KIBET3000msc</v>
      </c>
      <c r="I2472" s="2">
        <f t="shared" si="247"/>
        <v>906</v>
      </c>
      <c r="J2472" s="136" cm="1">
        <f t="array" ref="J2472">MAX(IF($H$3:$H$4000=$H2472,$I$3:$I$4000))</f>
        <v>906</v>
      </c>
      <c r="K2472" s="2" t="str">
        <v>KEN</v>
      </c>
      <c r="L2472" t="str">
        <v>Keyborn OBATO</v>
      </c>
      <c r="M2472" s="94" t="str">
        <v>20km-race-walking</v>
      </c>
      <c r="N2472" s="94">
        <v>0</v>
      </c>
      <c r="O2472" s="94" t="str">
        <f t="shared" si="242"/>
        <v>Keyborn OBATO20km-race-walking</v>
      </c>
      <c r="P2472" s="2">
        <f t="shared" si="243"/>
        <v>958</v>
      </c>
      <c r="Q2472" s="79">
        <f t="shared" si="244"/>
        <v>34</v>
      </c>
      <c r="R2472" s="79" t="str">
        <f t="shared" si="245"/>
        <v/>
      </c>
    </row>
    <row r="2473" spans="1:18" x14ac:dyDescent="0.2">
      <c r="A2473" t="s">
        <v>1152</v>
      </c>
      <c r="B2473" t="s">
        <v>3729</v>
      </c>
      <c r="C2473" s="5" t="s">
        <v>30</v>
      </c>
      <c r="D2473" s="5"/>
      <c r="E2473">
        <v>1102</v>
      </c>
      <c r="F2473" s="5">
        <v>44625</v>
      </c>
      <c r="G2473" s="2">
        <v>9</v>
      </c>
      <c r="H2473" s="2" t="str">
        <f t="shared" si="246"/>
        <v>Emmanuel KIPLAGAT10000m</v>
      </c>
      <c r="I2473" s="2">
        <f t="shared" si="247"/>
        <v>1102</v>
      </c>
      <c r="J2473" s="136" cm="1">
        <f t="array" ref="J2473">MAX(IF($H$3:$H$4000=$H2473,$I$3:$I$4000))</f>
        <v>1102</v>
      </c>
      <c r="K2473" s="2" t="str">
        <v>KEN</v>
      </c>
      <c r="L2473" t="str">
        <v>Dominic Samson NDIGITI</v>
      </c>
      <c r="M2473" s="94" t="str">
        <v>20km-race-walking</v>
      </c>
      <c r="N2473" s="94">
        <v>36618</v>
      </c>
      <c r="O2473" s="94" t="str">
        <f t="shared" si="242"/>
        <v>Dominic Samson NDIGITI20km-race-walking</v>
      </c>
      <c r="P2473" s="2">
        <f t="shared" si="243"/>
        <v>894</v>
      </c>
      <c r="Q2473" s="79">
        <f t="shared" si="244"/>
        <v>50</v>
      </c>
      <c r="R2473" s="79" t="str">
        <f t="shared" si="245"/>
        <v/>
      </c>
    </row>
    <row r="2474" spans="1:18" x14ac:dyDescent="0.2">
      <c r="A2474" t="s">
        <v>1152</v>
      </c>
      <c r="B2474" t="s">
        <v>3697</v>
      </c>
      <c r="C2474" t="s">
        <v>30</v>
      </c>
      <c r="D2474" s="5">
        <v>33234</v>
      </c>
      <c r="E2474">
        <v>1099</v>
      </c>
      <c r="F2474" s="5">
        <v>44625</v>
      </c>
      <c r="G2474" s="2">
        <v>12</v>
      </c>
      <c r="H2474" s="2" t="str">
        <f t="shared" si="246"/>
        <v>Collins KOROS10000m</v>
      </c>
      <c r="I2474" s="2">
        <f t="shared" si="247"/>
        <v>1099</v>
      </c>
      <c r="J2474" s="136" cm="1">
        <f t="array" ref="J2474">MAX(IF($H$3:$H$4000=$H2474,$I$3:$I$4000))</f>
        <v>1185</v>
      </c>
      <c r="K2474" s="2" t="str">
        <v>KEN</v>
      </c>
      <c r="L2474" t="str">
        <v>Nehemiah KIPRONO</v>
      </c>
      <c r="M2474" s="94" t="str">
        <v>20km-race-walking</v>
      </c>
      <c r="N2474" s="94">
        <v>0</v>
      </c>
      <c r="O2474" s="94" t="str">
        <f t="shared" si="242"/>
        <v>Nehemiah KIPRONO20km-race-walking</v>
      </c>
      <c r="P2474" s="2">
        <f t="shared" si="243"/>
        <v>852</v>
      </c>
      <c r="Q2474" s="79">
        <f t="shared" si="244"/>
        <v>62</v>
      </c>
      <c r="R2474" s="79" t="str">
        <f t="shared" si="245"/>
        <v/>
      </c>
    </row>
    <row r="2475" spans="1:18" x14ac:dyDescent="0.2">
      <c r="A2475" t="s">
        <v>1152</v>
      </c>
      <c r="B2475" t="s">
        <v>3663</v>
      </c>
      <c r="C2475" s="5" t="s">
        <v>30</v>
      </c>
      <c r="D2475" s="5">
        <v>35647</v>
      </c>
      <c r="E2475">
        <v>1096</v>
      </c>
      <c r="F2475" s="5">
        <v>44625</v>
      </c>
      <c r="G2475" s="2">
        <v>14</v>
      </c>
      <c r="H2475" s="2" t="str">
        <f t="shared" si="246"/>
        <v>Charles Karanja KAMAU10000m</v>
      </c>
      <c r="I2475" s="2">
        <f t="shared" si="247"/>
        <v>1096</v>
      </c>
      <c r="J2475" s="136" cm="1">
        <f t="array" ref="J2475">MAX(IF($H$3:$H$4000=$H2475,$I$3:$I$4000))</f>
        <v>1155</v>
      </c>
      <c r="K2475" s="2" t="str">
        <v>KEN</v>
      </c>
      <c r="L2475" t="str">
        <v>Ngeno KIPNGETICH</v>
      </c>
      <c r="M2475" s="94" t="str">
        <v>800m</v>
      </c>
      <c r="N2475" s="94">
        <v>36755</v>
      </c>
      <c r="O2475" s="94" t="str">
        <f t="shared" si="242"/>
        <v>Ngeno KIPNGETICH800m</v>
      </c>
      <c r="P2475" s="2">
        <f t="shared" si="243"/>
        <v>1097</v>
      </c>
      <c r="Q2475" s="79">
        <f t="shared" si="244"/>
        <v>91</v>
      </c>
      <c r="R2475" s="79" t="str">
        <f t="shared" si="245"/>
        <v/>
      </c>
    </row>
    <row r="2476" spans="1:18" x14ac:dyDescent="0.2">
      <c r="A2476" t="s">
        <v>1152</v>
      </c>
      <c r="B2476" t="s">
        <v>4658</v>
      </c>
      <c r="C2476" s="5" t="s">
        <v>30</v>
      </c>
      <c r="D2476" s="5"/>
      <c r="E2476">
        <v>1092</v>
      </c>
      <c r="F2476" s="5">
        <v>44625</v>
      </c>
      <c r="G2476" s="2">
        <v>17</v>
      </c>
      <c r="H2476" s="2" t="str">
        <f t="shared" si="246"/>
        <v>Edwi SEKO10000m</v>
      </c>
      <c r="I2476" s="2">
        <f t="shared" si="247"/>
        <v>1092</v>
      </c>
      <c r="J2476" s="136" cm="1">
        <f t="array" ref="J2476">MAX(IF($H$3:$H$4000=$H2476,$I$3:$I$4000))</f>
        <v>1092</v>
      </c>
      <c r="K2476" s="2" t="str">
        <v>KEN</v>
      </c>
      <c r="L2476" t="str">
        <v>Mathew Kipchumba KIPSANG</v>
      </c>
      <c r="M2476" s="94" t="str">
        <v>800m</v>
      </c>
      <c r="N2476" s="94">
        <v>35019</v>
      </c>
      <c r="O2476" s="94" t="str">
        <f t="shared" si="242"/>
        <v>Mathew Kipchumba KIPSANG800m</v>
      </c>
      <c r="P2476" s="2">
        <f t="shared" si="243"/>
        <v>1096</v>
      </c>
      <c r="Q2476" s="79">
        <f t="shared" si="244"/>
        <v>92</v>
      </c>
      <c r="R2476" s="79" t="str">
        <f t="shared" si="245"/>
        <v/>
      </c>
    </row>
    <row r="2477" spans="1:18" x14ac:dyDescent="0.2">
      <c r="A2477" t="s">
        <v>1152</v>
      </c>
      <c r="B2477" t="s">
        <v>4659</v>
      </c>
      <c r="C2477" s="5" t="s">
        <v>30</v>
      </c>
      <c r="D2477" s="5">
        <v>1986</v>
      </c>
      <c r="E2477">
        <v>1090</v>
      </c>
      <c r="F2477" s="5">
        <v>44625</v>
      </c>
      <c r="G2477" s="2">
        <v>18</v>
      </c>
      <c r="H2477" s="2" t="str">
        <f t="shared" si="246"/>
        <v>Julius CHEPWONY10000m</v>
      </c>
      <c r="I2477" s="2">
        <f t="shared" si="247"/>
        <v>1090</v>
      </c>
      <c r="J2477" s="136" cm="1">
        <f t="array" ref="J2477">MAX(IF($H$3:$H$4000=$H2477,$I$3:$I$4000))</f>
        <v>1090</v>
      </c>
      <c r="K2477" s="2" t="str">
        <v>LCA</v>
      </c>
      <c r="L2477" t="str">
        <v>Armani MODESTE</v>
      </c>
      <c r="M2477" s="94" t="str">
        <v>200m</v>
      </c>
      <c r="N2477" s="94">
        <v>36862</v>
      </c>
      <c r="O2477" s="94" t="str">
        <f t="shared" si="242"/>
        <v>Armani MODESTE200m</v>
      </c>
      <c r="P2477" s="2">
        <f t="shared" si="243"/>
        <v>1037</v>
      </c>
      <c r="Q2477" s="79">
        <f t="shared" si="244"/>
        <v>176</v>
      </c>
      <c r="R2477" s="79" t="str">
        <f t="shared" si="245"/>
        <v/>
      </c>
    </row>
    <row r="2478" spans="1:18" x14ac:dyDescent="0.2">
      <c r="A2478" t="s">
        <v>1152</v>
      </c>
      <c r="B2478" t="s">
        <v>5176</v>
      </c>
      <c r="C2478" s="5" t="s">
        <v>30</v>
      </c>
      <c r="D2478" s="5">
        <v>35318</v>
      </c>
      <c r="E2478">
        <v>1083</v>
      </c>
      <c r="F2478" s="5">
        <v>44625</v>
      </c>
      <c r="G2478" s="2">
        <v>19</v>
      </c>
      <c r="H2478" s="2" t="str">
        <f t="shared" si="246"/>
        <v>Alexander Mutiso MUNYAO10000m</v>
      </c>
      <c r="I2478" s="2">
        <f t="shared" si="247"/>
        <v>1083</v>
      </c>
      <c r="J2478" s="136" cm="1">
        <f t="array" ref="J2478">MAX(IF($H$3:$H$4000=$H2478,$I$3:$I$4000))</f>
        <v>1189</v>
      </c>
      <c r="K2478" s="2" t="str">
        <v>LCA</v>
      </c>
      <c r="L2478" t="str">
        <v>Lenyn Kish LEONCE</v>
      </c>
      <c r="M2478" s="94" t="str">
        <v>200m</v>
      </c>
      <c r="N2478" s="94">
        <v>33310</v>
      </c>
      <c r="O2478" s="94" t="str">
        <f t="shared" si="242"/>
        <v>Lenyn Kish LEONCE200m</v>
      </c>
      <c r="P2478" s="2">
        <f t="shared" si="243"/>
        <v>1047</v>
      </c>
      <c r="Q2478" s="79">
        <f t="shared" si="244"/>
        <v>154</v>
      </c>
      <c r="R2478" s="79" t="str">
        <f t="shared" si="245"/>
        <v/>
      </c>
    </row>
    <row r="2479" spans="1:18" x14ac:dyDescent="0.2">
      <c r="A2479" t="s">
        <v>1152</v>
      </c>
      <c r="B2479" t="s">
        <v>3677</v>
      </c>
      <c r="C2479" s="5" t="s">
        <v>30</v>
      </c>
      <c r="D2479" s="5">
        <v>37318</v>
      </c>
      <c r="E2479">
        <v>1078</v>
      </c>
      <c r="F2479" s="5">
        <v>44625</v>
      </c>
      <c r="G2479" s="2">
        <v>21</v>
      </c>
      <c r="H2479" s="2" t="str">
        <f t="shared" si="246"/>
        <v>Philip MULUWA10000m</v>
      </c>
      <c r="I2479" s="2">
        <f t="shared" si="247"/>
        <v>1078</v>
      </c>
      <c r="J2479" s="136" cm="1">
        <f t="array" ref="J2479">MAX(IF($H$3:$H$4000=$H2479,$I$3:$I$4000))</f>
        <v>1170</v>
      </c>
      <c r="K2479" s="2" t="str">
        <v>LCA</v>
      </c>
      <c r="L2479" t="str">
        <v>Reuben NICHOLS</v>
      </c>
      <c r="M2479" s="94" t="str">
        <v>400m</v>
      </c>
      <c r="N2479" s="94">
        <v>36987</v>
      </c>
      <c r="O2479" s="94" t="str">
        <f t="shared" si="242"/>
        <v>Reuben NICHOLS400m</v>
      </c>
      <c r="P2479" s="2">
        <f t="shared" si="243"/>
        <v>1059</v>
      </c>
      <c r="Q2479" s="79">
        <f t="shared" si="244"/>
        <v>131</v>
      </c>
      <c r="R2479" s="79" t="str">
        <f t="shared" si="245"/>
        <v/>
      </c>
    </row>
    <row r="2480" spans="1:18" x14ac:dyDescent="0.2">
      <c r="A2480" t="s">
        <v>1152</v>
      </c>
      <c r="B2480" t="s">
        <v>4660</v>
      </c>
      <c r="C2480" s="5" t="s">
        <v>30</v>
      </c>
      <c r="D2480" s="5"/>
      <c r="E2480">
        <v>1063</v>
      </c>
      <c r="F2480" s="5">
        <v>44625</v>
      </c>
      <c r="G2480" s="2">
        <v>24</v>
      </c>
      <c r="H2480" s="2" t="str">
        <f t="shared" si="246"/>
        <v>Meshack LELGUT10000m</v>
      </c>
      <c r="I2480" s="2">
        <f t="shared" si="247"/>
        <v>1063</v>
      </c>
      <c r="J2480" s="136" cm="1">
        <f t="array" ref="J2480">MAX(IF($H$3:$H$4000=$H2480,$I$3:$I$4000))</f>
        <v>1063</v>
      </c>
      <c r="K2480" s="2" t="str">
        <v>LCA</v>
      </c>
      <c r="L2480" t="str">
        <v>Albert REYNOLDS</v>
      </c>
      <c r="M2480" s="94" t="str">
        <v>javelin-throw</v>
      </c>
      <c r="N2480" s="94">
        <v>32230</v>
      </c>
      <c r="O2480" s="94" t="str">
        <f t="shared" si="242"/>
        <v>Albert REYNOLDSjavelin-throw</v>
      </c>
      <c r="P2480" s="2">
        <f t="shared" si="243"/>
        <v>1037</v>
      </c>
      <c r="Q2480" s="79">
        <f t="shared" si="244"/>
        <v>36</v>
      </c>
      <c r="R2480" s="79" t="str">
        <f t="shared" si="245"/>
        <v/>
      </c>
    </row>
    <row r="2481" spans="1:18" x14ac:dyDescent="0.2">
      <c r="A2481" t="s">
        <v>1152</v>
      </c>
      <c r="B2481" t="s">
        <v>4661</v>
      </c>
      <c r="C2481" t="s">
        <v>30</v>
      </c>
      <c r="D2481" s="5"/>
      <c r="E2481">
        <v>1049</v>
      </c>
      <c r="F2481" s="5">
        <v>44625</v>
      </c>
      <c r="G2481" s="2">
        <v>28</v>
      </c>
      <c r="H2481" s="2" t="str">
        <f t="shared" si="246"/>
        <v>Dominic KINYANJUI10000m</v>
      </c>
      <c r="I2481" s="2">
        <f t="shared" si="247"/>
        <v>1049</v>
      </c>
      <c r="J2481" s="136" cm="1">
        <f t="array" ref="J2481">MAX(IF($H$3:$H$4000=$H2481,$I$3:$I$4000))</f>
        <v>1049</v>
      </c>
      <c r="K2481" s="2" t="str">
        <v>LCA</v>
      </c>
      <c r="L2481" t="str">
        <v>Michael JOSEPH</v>
      </c>
      <c r="M2481" s="94" t="str">
        <v>400m</v>
      </c>
      <c r="N2481" s="94">
        <v>37561</v>
      </c>
      <c r="O2481" s="94" t="str">
        <f t="shared" si="242"/>
        <v>Michael JOSEPH400m</v>
      </c>
      <c r="P2481" s="2">
        <f t="shared" si="243"/>
        <v>1080</v>
      </c>
      <c r="Q2481" s="79">
        <f t="shared" si="244"/>
        <v>118</v>
      </c>
      <c r="R2481" s="79" t="str">
        <f t="shared" si="245"/>
        <v/>
      </c>
    </row>
    <row r="2482" spans="1:18" x14ac:dyDescent="0.2">
      <c r="A2482" t="s">
        <v>1152</v>
      </c>
      <c r="B2482" t="s">
        <v>4656</v>
      </c>
      <c r="C2482" s="5" t="s">
        <v>30</v>
      </c>
      <c r="D2482" s="5">
        <v>44612</v>
      </c>
      <c r="E2482">
        <v>1045</v>
      </c>
      <c r="F2482" s="5">
        <v>44625</v>
      </c>
      <c r="G2482" s="2">
        <v>30</v>
      </c>
      <c r="H2482" s="2" t="str">
        <f t="shared" si="246"/>
        <v>Shadrack RONO10000m</v>
      </c>
      <c r="I2482" s="2">
        <f t="shared" si="247"/>
        <v>1045</v>
      </c>
      <c r="J2482" s="136" cm="1">
        <f t="array" ref="J2482">MAX(IF($H$3:$H$4000=$H2482,$I$3:$I$4000))</f>
        <v>1045</v>
      </c>
      <c r="K2482" s="2" t="str">
        <v>LCA</v>
      </c>
      <c r="L2482" t="str">
        <v>Armani MODESTE</v>
      </c>
      <c r="M2482" s="94" t="str">
        <v>400m</v>
      </c>
      <c r="N2482" s="94">
        <v>36862</v>
      </c>
      <c r="O2482" s="94" t="str">
        <f t="shared" si="242"/>
        <v>Armani MODESTE400m</v>
      </c>
      <c r="P2482" s="2">
        <f t="shared" si="243"/>
        <v>1057</v>
      </c>
      <c r="Q2482" s="79">
        <f t="shared" si="244"/>
        <v>133</v>
      </c>
      <c r="R2482" s="79" t="str">
        <f t="shared" si="245"/>
        <v/>
      </c>
    </row>
    <row r="2483" spans="1:18" x14ac:dyDescent="0.2">
      <c r="A2483" t="s">
        <v>1152</v>
      </c>
      <c r="B2483" t="s">
        <v>4662</v>
      </c>
      <c r="C2483" s="5" t="s">
        <v>30</v>
      </c>
      <c r="D2483" s="6"/>
      <c r="E2483">
        <v>1045</v>
      </c>
      <c r="F2483" s="5">
        <v>44625</v>
      </c>
      <c r="G2483" s="2">
        <v>31</v>
      </c>
      <c r="H2483" s="2" t="str">
        <f t="shared" si="246"/>
        <v>Musa MITEI10000m</v>
      </c>
      <c r="I2483" s="2">
        <f t="shared" si="247"/>
        <v>1045</v>
      </c>
      <c r="J2483" s="136" cm="1">
        <f t="array" ref="J2483">MAX(IF($H$3:$H$4000=$H2483,$I$3:$I$4000))</f>
        <v>1045</v>
      </c>
      <c r="K2483" s="2" t="str">
        <v>LCA</v>
      </c>
      <c r="L2483" t="str">
        <v>Micky FERDINAND</v>
      </c>
      <c r="M2483" s="94" t="str">
        <v>pole-vault</v>
      </c>
      <c r="N2483" s="94">
        <v>34959</v>
      </c>
      <c r="O2483" s="94" t="str">
        <f t="shared" si="242"/>
        <v>Micky FERDINANDpole-vault</v>
      </c>
      <c r="P2483" s="2">
        <f t="shared" si="243"/>
        <v>916</v>
      </c>
      <c r="Q2483" s="79">
        <f t="shared" si="244"/>
        <v>90</v>
      </c>
      <c r="R2483" s="79" t="str">
        <f t="shared" si="245"/>
        <v/>
      </c>
    </row>
    <row r="2484" spans="1:18" x14ac:dyDescent="0.2">
      <c r="A2484" t="s">
        <v>1152</v>
      </c>
      <c r="B2484" t="s">
        <v>4652</v>
      </c>
      <c r="C2484" s="5" t="s">
        <v>30</v>
      </c>
      <c r="D2484" s="5"/>
      <c r="E2484">
        <v>1043</v>
      </c>
      <c r="F2484" s="5">
        <v>44625</v>
      </c>
      <c r="G2484" s="2">
        <v>32</v>
      </c>
      <c r="H2484" s="2" t="str">
        <f t="shared" si="246"/>
        <v>Stephen LEMAYA10000m</v>
      </c>
      <c r="I2484" s="2">
        <f t="shared" si="247"/>
        <v>1043</v>
      </c>
      <c r="J2484" s="136" cm="1">
        <f t="array" ref="J2484">MAX(IF($H$3:$H$4000=$H2484,$I$3:$I$4000))</f>
        <v>1043</v>
      </c>
      <c r="K2484" s="2" t="str">
        <v>LCA</v>
      </c>
      <c r="L2484" t="str">
        <v>Micky FERDINAND</v>
      </c>
      <c r="M2484" s="94" t="str">
        <v>high-jump</v>
      </c>
      <c r="N2484" s="94">
        <v>34959</v>
      </c>
      <c r="O2484" s="94" t="str">
        <f t="shared" si="242"/>
        <v>Micky FERDINANDhigh-jump</v>
      </c>
      <c r="P2484" s="2">
        <f t="shared" si="243"/>
        <v>1019</v>
      </c>
      <c r="Q2484" s="79">
        <f t="shared" si="244"/>
        <v>70</v>
      </c>
      <c r="R2484" s="79" t="str">
        <f t="shared" si="245"/>
        <v/>
      </c>
    </row>
    <row r="2485" spans="1:18" x14ac:dyDescent="0.2">
      <c r="A2485" t="s">
        <v>1152</v>
      </c>
      <c r="B2485" t="s">
        <v>4663</v>
      </c>
      <c r="C2485" t="s">
        <v>30</v>
      </c>
      <c r="D2485" s="5">
        <v>36835</v>
      </c>
      <c r="E2485">
        <v>1042</v>
      </c>
      <c r="F2485" s="5">
        <v>44625</v>
      </c>
      <c r="G2485" s="2">
        <v>33</v>
      </c>
      <c r="H2485" s="2" t="str">
        <f t="shared" si="246"/>
        <v>Albert Kipkorir TONUI10000m</v>
      </c>
      <c r="I2485" s="2">
        <f t="shared" si="247"/>
        <v>1042</v>
      </c>
      <c r="J2485" s="136" cm="1">
        <f t="array" ref="J2485">MAX(IF($H$3:$H$4000=$H2485,$I$3:$I$4000))</f>
        <v>1042</v>
      </c>
      <c r="K2485" s="2" t="str">
        <v>LES</v>
      </c>
      <c r="L2485" t="str">
        <v>Mojela KONESHE</v>
      </c>
      <c r="M2485" s="94" t="str">
        <v>100m</v>
      </c>
      <c r="N2485" s="94">
        <v>36918</v>
      </c>
      <c r="O2485" s="94" t="str">
        <f t="shared" si="242"/>
        <v>Mojela KONESHE100m</v>
      </c>
      <c r="P2485" s="2">
        <f t="shared" si="243"/>
        <v>1130</v>
      </c>
      <c r="Q2485" s="79">
        <f t="shared" si="244"/>
        <v>75</v>
      </c>
      <c r="R2485" s="79" t="str">
        <f t="shared" si="245"/>
        <v/>
      </c>
    </row>
    <row r="2486" spans="1:18" x14ac:dyDescent="0.2">
      <c r="A2486" t="s">
        <v>1152</v>
      </c>
      <c r="B2486" t="s">
        <v>4664</v>
      </c>
      <c r="C2486" s="5" t="s">
        <v>30</v>
      </c>
      <c r="D2486" s="5">
        <v>34641</v>
      </c>
      <c r="E2486">
        <v>1033</v>
      </c>
      <c r="F2486" s="5">
        <v>44625</v>
      </c>
      <c r="G2486" s="2">
        <v>35</v>
      </c>
      <c r="H2486" s="2" t="str">
        <f t="shared" si="246"/>
        <v>Vincent Kiprotich MUTAI10000m</v>
      </c>
      <c r="I2486" s="2">
        <f t="shared" si="247"/>
        <v>1033</v>
      </c>
      <c r="J2486" s="136" cm="1">
        <f t="array" ref="J2486">MAX(IF($H$3:$H$4000=$H2486,$I$3:$I$4000))</f>
        <v>1033</v>
      </c>
      <c r="K2486" s="2" t="str">
        <v>LES</v>
      </c>
      <c r="L2486" t="str">
        <v>Tebello RAMAKONGOANA</v>
      </c>
      <c r="M2486" s="94" t="str">
        <v>marathon</v>
      </c>
      <c r="N2486" s="94">
        <v>35351</v>
      </c>
      <c r="O2486" s="94" t="str">
        <f t="shared" si="242"/>
        <v>Tebello RAMAKONGOANAmarathon</v>
      </c>
      <c r="P2486" s="2">
        <f t="shared" si="243"/>
        <v>1154</v>
      </c>
      <c r="Q2486" s="79">
        <f t="shared" si="244"/>
        <v>104</v>
      </c>
      <c r="R2486" s="79" t="str">
        <f t="shared" si="245"/>
        <v/>
      </c>
    </row>
    <row r="2487" spans="1:18" x14ac:dyDescent="0.2">
      <c r="A2487" t="s">
        <v>1152</v>
      </c>
      <c r="B2487" t="s">
        <v>4930</v>
      </c>
      <c r="C2487" s="5" t="s">
        <v>30</v>
      </c>
      <c r="D2487" s="5">
        <v>35133</v>
      </c>
      <c r="E2487">
        <v>1033</v>
      </c>
      <c r="F2487" s="5">
        <v>44625</v>
      </c>
      <c r="G2487" s="2">
        <v>37</v>
      </c>
      <c r="H2487" s="2" t="str">
        <f t="shared" si="246"/>
        <v>Benson Moshon LINGOKAL10000m</v>
      </c>
      <c r="I2487" s="2">
        <f t="shared" si="247"/>
        <v>1033</v>
      </c>
      <c r="J2487" s="136" cm="1">
        <f t="array" ref="J2487">MAX(IF($H$3:$H$4000=$H2487,$I$3:$I$4000))</f>
        <v>1033</v>
      </c>
      <c r="K2487" s="2" t="str">
        <v>MAS</v>
      </c>
      <c r="L2487" t="str">
        <v>Muhd Azeem FAHMI</v>
      </c>
      <c r="M2487" s="94" t="str">
        <v>100m</v>
      </c>
      <c r="N2487" s="94">
        <v>38106</v>
      </c>
      <c r="O2487" s="94" t="str">
        <f t="shared" si="242"/>
        <v>Muhd Azeem FAHMI100m</v>
      </c>
      <c r="P2487" s="2">
        <f t="shared" si="243"/>
        <v>1086</v>
      </c>
      <c r="Q2487" s="79">
        <f t="shared" si="244"/>
        <v>129</v>
      </c>
      <c r="R2487" s="79" t="str">
        <f t="shared" si="245"/>
        <v/>
      </c>
    </row>
    <row r="2488" spans="1:18" x14ac:dyDescent="0.2">
      <c r="A2488" t="s">
        <v>1152</v>
      </c>
      <c r="B2488" t="s">
        <v>4665</v>
      </c>
      <c r="C2488" s="5" t="s">
        <v>30</v>
      </c>
      <c r="D2488" s="5">
        <v>36655</v>
      </c>
      <c r="E2488">
        <v>1032</v>
      </c>
      <c r="F2488" s="5">
        <v>44625</v>
      </c>
      <c r="G2488" s="2">
        <v>39</v>
      </c>
      <c r="H2488" s="2" t="str">
        <f t="shared" si="246"/>
        <v>Reuben Poghisho LONGOSIWA10000m</v>
      </c>
      <c r="I2488" s="2">
        <f t="shared" si="247"/>
        <v>1032</v>
      </c>
      <c r="J2488" s="136" cm="1">
        <f t="array" ref="J2488">MAX(IF($H$3:$H$4000=$H2488,$I$3:$I$4000))</f>
        <v>1032</v>
      </c>
      <c r="K2488" s="2" t="str">
        <v>MAS</v>
      </c>
      <c r="L2488" t="str">
        <v>Muhammad Zulfiqar BIN ISMAIL</v>
      </c>
      <c r="M2488" s="94" t="str">
        <v>100m</v>
      </c>
      <c r="N2488" s="94">
        <v>36191</v>
      </c>
      <c r="O2488" s="94" t="str">
        <f t="shared" si="242"/>
        <v>Muhammad Zulfiqar BIN ISMAIL100m</v>
      </c>
      <c r="P2488" s="2">
        <f t="shared" si="243"/>
        <v>1053</v>
      </c>
      <c r="Q2488" s="79">
        <f t="shared" si="244"/>
        <v>162</v>
      </c>
      <c r="R2488" s="79" t="str">
        <f t="shared" si="245"/>
        <v/>
      </c>
    </row>
    <row r="2489" spans="1:18" x14ac:dyDescent="0.2">
      <c r="A2489" t="s">
        <v>1152</v>
      </c>
      <c r="B2489" t="s">
        <v>4666</v>
      </c>
      <c r="C2489" s="5" t="s">
        <v>30</v>
      </c>
      <c r="D2489" s="5">
        <v>36863</v>
      </c>
      <c r="E2489">
        <v>1029</v>
      </c>
      <c r="F2489" s="5">
        <v>44625</v>
      </c>
      <c r="G2489" s="2">
        <v>40</v>
      </c>
      <c r="H2489" s="2" t="str">
        <f t="shared" si="246"/>
        <v>Vincent Kipkurui TOO10000m</v>
      </c>
      <c r="I2489" s="2">
        <f t="shared" si="247"/>
        <v>1029</v>
      </c>
      <c r="J2489" s="136" cm="1">
        <f t="array" ref="J2489">MAX(IF($H$3:$H$4000=$H2489,$I$3:$I$4000))</f>
        <v>1029</v>
      </c>
      <c r="K2489" s="2" t="str">
        <v>MAS</v>
      </c>
      <c r="L2489" t="str">
        <v>Luqman Hakim RAMLAN</v>
      </c>
      <c r="M2489" s="94" t="str">
        <v>long-jump</v>
      </c>
      <c r="N2489" s="94">
        <v>34766</v>
      </c>
      <c r="O2489" s="94" t="str">
        <f t="shared" si="242"/>
        <v>Luqman Hakim RAMLANlong-jump</v>
      </c>
      <c r="P2489" s="2">
        <f t="shared" si="243"/>
        <v>1014</v>
      </c>
      <c r="Q2489" s="79">
        <f t="shared" si="244"/>
        <v>121</v>
      </c>
      <c r="R2489" s="79" t="str">
        <f t="shared" si="245"/>
        <v/>
      </c>
    </row>
    <row r="2490" spans="1:18" x14ac:dyDescent="0.2">
      <c r="A2490" t="s">
        <v>1152</v>
      </c>
      <c r="B2490" t="s">
        <v>5179</v>
      </c>
      <c r="C2490" s="5" t="s">
        <v>30</v>
      </c>
      <c r="D2490" s="5">
        <v>31575</v>
      </c>
      <c r="E2490">
        <v>1015</v>
      </c>
      <c r="F2490" s="5">
        <v>44625</v>
      </c>
      <c r="G2490" s="2">
        <v>44</v>
      </c>
      <c r="H2490" s="2" t="str">
        <f t="shared" si="246"/>
        <v>Benard Matayian KERENGE10000m</v>
      </c>
      <c r="I2490" s="2">
        <f t="shared" si="247"/>
        <v>1015</v>
      </c>
      <c r="J2490" s="136" cm="1">
        <f t="array" ref="J2490">MAX(IF($H$3:$H$4000=$H2490,$I$3:$I$4000))</f>
        <v>1015</v>
      </c>
      <c r="K2490" s="2" t="str">
        <v>MAS</v>
      </c>
      <c r="L2490" t="str">
        <v>Sadat Merzuqi AJISAN</v>
      </c>
      <c r="M2490" s="94" t="str">
        <v>hammer-throw</v>
      </c>
      <c r="N2490" s="94">
        <v>36914</v>
      </c>
      <c r="O2490" s="94" t="str">
        <f t="shared" si="242"/>
        <v>Sadat Merzuqi AJISANhammer-throw</v>
      </c>
      <c r="P2490" s="2">
        <f t="shared" si="243"/>
        <v>892</v>
      </c>
      <c r="Q2490" s="79">
        <f t="shared" si="244"/>
        <v>76</v>
      </c>
      <c r="R2490" s="79" t="str">
        <f t="shared" si="245"/>
        <v/>
      </c>
    </row>
    <row r="2491" spans="1:18" x14ac:dyDescent="0.2">
      <c r="A2491" t="s">
        <v>1152</v>
      </c>
      <c r="B2491" t="s">
        <v>4667</v>
      </c>
      <c r="C2491" t="s">
        <v>30</v>
      </c>
      <c r="D2491" s="5">
        <v>1991</v>
      </c>
      <c r="E2491">
        <v>1013</v>
      </c>
      <c r="F2491" s="5">
        <v>44625</v>
      </c>
      <c r="G2491" s="2">
        <v>46</v>
      </c>
      <c r="H2491" s="2" t="str">
        <f t="shared" si="246"/>
        <v>Frederick CHEBII10000m</v>
      </c>
      <c r="I2491" s="2">
        <f t="shared" si="247"/>
        <v>1013</v>
      </c>
      <c r="J2491" s="136" cm="1">
        <f t="array" ref="J2491">MAX(IF($H$3:$H$4000=$H2491,$I$3:$I$4000))</f>
        <v>1013</v>
      </c>
      <c r="K2491" s="2" t="str">
        <v>MAS</v>
      </c>
      <c r="L2491" t="str">
        <v>Moh. Eizlan DAHALAN</v>
      </c>
      <c r="M2491" s="94" t="str">
        <v>high-jump</v>
      </c>
      <c r="N2491" s="94">
        <v>36408</v>
      </c>
      <c r="O2491" s="94" t="str">
        <f t="shared" si="242"/>
        <v>Moh. Eizlan DAHALANhigh-jump</v>
      </c>
      <c r="P2491" s="2">
        <f t="shared" si="243"/>
        <v>1046</v>
      </c>
      <c r="Q2491" s="79">
        <f t="shared" si="244"/>
        <v>49</v>
      </c>
      <c r="R2491" s="79" t="str">
        <f t="shared" si="245"/>
        <v/>
      </c>
    </row>
    <row r="2492" spans="1:18" x14ac:dyDescent="0.2">
      <c r="A2492" t="s">
        <v>1152</v>
      </c>
      <c r="B2492" t="s">
        <v>4668</v>
      </c>
      <c r="C2492" s="5" t="s">
        <v>30</v>
      </c>
      <c r="D2492" s="5"/>
      <c r="E2492">
        <v>1012</v>
      </c>
      <c r="F2492" s="5">
        <v>44625</v>
      </c>
      <c r="G2492" s="2">
        <v>47</v>
      </c>
      <c r="H2492" s="2" t="str">
        <f t="shared" si="246"/>
        <v>Nelson NDOMBI10000m</v>
      </c>
      <c r="I2492" s="2">
        <f t="shared" si="247"/>
        <v>1012</v>
      </c>
      <c r="J2492" s="136" cm="1">
        <f t="array" ref="J2492">MAX(IF($H$3:$H$4000=$H2492,$I$3:$I$4000))</f>
        <v>1012</v>
      </c>
      <c r="K2492" s="2" t="str">
        <v>MAS</v>
      </c>
      <c r="L2492" t="str">
        <v>Andre ANURA</v>
      </c>
      <c r="M2492" s="94" t="str">
        <v>triple-jump</v>
      </c>
      <c r="N2492" s="94">
        <v>36323</v>
      </c>
      <c r="O2492" s="94" t="str">
        <f t="shared" si="242"/>
        <v>Andre ANURAtriple-jump</v>
      </c>
      <c r="P2492" s="2">
        <f t="shared" si="243"/>
        <v>1068</v>
      </c>
      <c r="Q2492" s="79">
        <f t="shared" si="244"/>
        <v>37</v>
      </c>
      <c r="R2492" s="79" t="str">
        <f t="shared" si="245"/>
        <v/>
      </c>
    </row>
    <row r="2493" spans="1:18" x14ac:dyDescent="0.2">
      <c r="A2493" t="s">
        <v>1152</v>
      </c>
      <c r="B2493" t="s">
        <v>2927</v>
      </c>
      <c r="C2493" t="s">
        <v>30</v>
      </c>
      <c r="D2493" s="5"/>
      <c r="E2493">
        <v>1008</v>
      </c>
      <c r="F2493" s="5">
        <v>44625</v>
      </c>
      <c r="G2493" s="2">
        <v>52</v>
      </c>
      <c r="H2493" s="2" t="str">
        <f t="shared" si="246"/>
        <v>Peter RUTO10000m</v>
      </c>
      <c r="I2493" s="2">
        <f t="shared" si="247"/>
        <v>1008</v>
      </c>
      <c r="J2493" s="136" cm="1">
        <f t="array" ref="J2493">MAX(IF($H$3:$H$4000=$H2493,$I$3:$I$4000))</f>
        <v>1008</v>
      </c>
      <c r="K2493" s="2" t="str">
        <v>MAS</v>
      </c>
      <c r="L2493" t="str">
        <v>Brendon Ting LI KING</v>
      </c>
      <c r="M2493" s="94" t="str">
        <v>triple-jump</v>
      </c>
      <c r="N2493" s="94">
        <v>0</v>
      </c>
      <c r="O2493" s="94" t="str">
        <f t="shared" si="242"/>
        <v>Brendon Ting LI KINGtriple-jump</v>
      </c>
      <c r="P2493" s="2">
        <f t="shared" si="243"/>
        <v>1018</v>
      </c>
      <c r="Q2493" s="79">
        <f t="shared" si="244"/>
        <v>94</v>
      </c>
      <c r="R2493" s="79" t="str">
        <f t="shared" si="245"/>
        <v/>
      </c>
    </row>
    <row r="2494" spans="1:18" x14ac:dyDescent="0.2">
      <c r="A2494" t="s">
        <v>1152</v>
      </c>
      <c r="B2494" t="s">
        <v>4669</v>
      </c>
      <c r="C2494" s="5" t="s">
        <v>30</v>
      </c>
      <c r="D2494" s="5"/>
      <c r="E2494">
        <v>1004</v>
      </c>
      <c r="F2494" s="5">
        <v>44625</v>
      </c>
      <c r="G2494" s="2">
        <v>54</v>
      </c>
      <c r="H2494" s="2" t="str">
        <f t="shared" si="246"/>
        <v>Pius KIPLETING10000m</v>
      </c>
      <c r="I2494" s="2">
        <f t="shared" si="247"/>
        <v>1004</v>
      </c>
      <c r="J2494" s="136" cm="1">
        <f t="array" ref="J2494">MAX(IF($H$3:$H$4000=$H2494,$I$3:$I$4000))</f>
        <v>1004</v>
      </c>
      <c r="K2494" s="2" t="str">
        <v>MAS</v>
      </c>
      <c r="L2494" t="str">
        <v>Mohd Shah SHOLIKIN AZHAR</v>
      </c>
      <c r="M2494" s="94" t="str">
        <v>triple-jump</v>
      </c>
      <c r="N2494" s="94">
        <v>0</v>
      </c>
      <c r="O2494" s="94" t="str">
        <f t="shared" si="242"/>
        <v>Mohd Shah SHOLIKIN AZHARtriple-jump</v>
      </c>
      <c r="P2494" s="2">
        <f t="shared" si="243"/>
        <v>965</v>
      </c>
      <c r="Q2494" s="79">
        <f t="shared" si="244"/>
        <v>122</v>
      </c>
      <c r="R2494" s="79" t="str">
        <f t="shared" si="245"/>
        <v/>
      </c>
    </row>
    <row r="2495" spans="1:18" x14ac:dyDescent="0.2">
      <c r="A2495" t="s">
        <v>1152</v>
      </c>
      <c r="B2495" t="s">
        <v>4670</v>
      </c>
      <c r="C2495" s="5" t="s">
        <v>30</v>
      </c>
      <c r="D2495" s="5">
        <v>32418</v>
      </c>
      <c r="E2495">
        <v>1002</v>
      </c>
      <c r="F2495" s="5">
        <v>44625</v>
      </c>
      <c r="G2495" s="2">
        <v>58</v>
      </c>
      <c r="H2495" s="2" t="str">
        <f t="shared" si="246"/>
        <v>Abel Kiprop MUTAI10000m</v>
      </c>
      <c r="I2495" s="2">
        <f t="shared" si="247"/>
        <v>1002</v>
      </c>
      <c r="J2495" s="136" cm="1">
        <f t="array" ref="J2495">MAX(IF($H$3:$H$4000=$H2495,$I$3:$I$4000))</f>
        <v>1002</v>
      </c>
      <c r="K2495" s="2" t="str">
        <v>MAS</v>
      </c>
      <c r="L2495" t="str">
        <v>Muhd Sunik MUSLIMIN</v>
      </c>
      <c r="M2495" s="94" t="str">
        <v>triple-jump</v>
      </c>
      <c r="N2495" s="94">
        <v>44581</v>
      </c>
      <c r="O2495" s="94" t="str">
        <f t="shared" si="242"/>
        <v>Muhd Sunik MUSLIMINtriple-jump</v>
      </c>
      <c r="P2495" s="2">
        <f t="shared" si="243"/>
        <v>892</v>
      </c>
      <c r="Q2495" s="79">
        <f t="shared" si="244"/>
        <v>152</v>
      </c>
      <c r="R2495" s="79" t="str">
        <f t="shared" si="245"/>
        <v/>
      </c>
    </row>
    <row r="2496" spans="1:18" x14ac:dyDescent="0.2">
      <c r="A2496" t="s">
        <v>1152</v>
      </c>
      <c r="B2496" t="s">
        <v>4671</v>
      </c>
      <c r="C2496" s="5" t="s">
        <v>30</v>
      </c>
      <c r="D2496" s="5"/>
      <c r="E2496">
        <v>996</v>
      </c>
      <c r="F2496" s="5">
        <v>44625</v>
      </c>
      <c r="G2496" s="2">
        <v>61</v>
      </c>
      <c r="H2496" s="2" t="str">
        <f t="shared" si="246"/>
        <v>Cyrus MUTURI10000m</v>
      </c>
      <c r="I2496" s="2">
        <f t="shared" si="247"/>
        <v>996</v>
      </c>
      <c r="J2496" s="136" cm="1">
        <f t="array" ref="J2496">MAX(IF($H$3:$H$4000=$H2496,$I$3:$I$4000))</f>
        <v>996</v>
      </c>
      <c r="K2496" s="2" t="str">
        <v>MAS</v>
      </c>
      <c r="L2496" t="str">
        <v>NG Tak SING</v>
      </c>
      <c r="M2496" s="94" t="str">
        <v>triple-jump</v>
      </c>
      <c r="N2496" s="94">
        <v>0</v>
      </c>
      <c r="O2496" s="94" t="str">
        <f t="shared" si="242"/>
        <v>NG Tak SINGtriple-jump</v>
      </c>
      <c r="P2496" s="2">
        <f t="shared" si="243"/>
        <v>882</v>
      </c>
      <c r="Q2496" s="79">
        <f t="shared" si="244"/>
        <v>159</v>
      </c>
      <c r="R2496" s="79" t="str">
        <f t="shared" si="245"/>
        <v/>
      </c>
    </row>
    <row r="2497" spans="1:18" x14ac:dyDescent="0.2">
      <c r="A2497" t="s">
        <v>1152</v>
      </c>
      <c r="B2497" t="s">
        <v>4672</v>
      </c>
      <c r="C2497" t="s">
        <v>30</v>
      </c>
      <c r="D2497" s="5"/>
      <c r="E2497">
        <v>994</v>
      </c>
      <c r="F2497" s="5">
        <v>44625</v>
      </c>
      <c r="G2497" s="2">
        <v>62</v>
      </c>
      <c r="H2497" s="2" t="str">
        <f t="shared" si="246"/>
        <v>Paul MUCHOKA10000m</v>
      </c>
      <c r="I2497" s="2">
        <f t="shared" si="247"/>
        <v>994</v>
      </c>
      <c r="J2497" s="136" cm="1">
        <f t="array" ref="J2497">MAX(IF($H$3:$H$4000=$H2497,$I$3:$I$4000))</f>
        <v>994</v>
      </c>
      <c r="K2497" s="2" t="str">
        <v>MAS</v>
      </c>
      <c r="L2497" t="str">
        <v>Hup Wei LEE</v>
      </c>
      <c r="M2497" s="94" t="str">
        <v>high-jump</v>
      </c>
      <c r="N2497" s="94">
        <v>31902</v>
      </c>
      <c r="O2497" s="94" t="str">
        <f t="shared" si="242"/>
        <v>Hup Wei LEEhigh-jump</v>
      </c>
      <c r="P2497" s="2">
        <f t="shared" si="243"/>
        <v>1002</v>
      </c>
      <c r="Q2497" s="79">
        <f t="shared" si="244"/>
        <v>87</v>
      </c>
      <c r="R2497" s="79" t="str">
        <f t="shared" si="245"/>
        <v/>
      </c>
    </row>
    <row r="2498" spans="1:18" x14ac:dyDescent="0.2">
      <c r="A2498" t="s">
        <v>1152</v>
      </c>
      <c r="B2498" t="s">
        <v>4673</v>
      </c>
      <c r="C2498" s="5" t="s">
        <v>30</v>
      </c>
      <c r="D2498" s="5">
        <v>1985</v>
      </c>
      <c r="E2498">
        <v>993</v>
      </c>
      <c r="F2498" s="5">
        <v>44625</v>
      </c>
      <c r="G2498" s="2">
        <v>63</v>
      </c>
      <c r="H2498" s="2" t="str">
        <f t="shared" si="246"/>
        <v>Steve RASWEI10000m</v>
      </c>
      <c r="I2498" s="2">
        <f t="shared" si="247"/>
        <v>993</v>
      </c>
      <c r="J2498" s="136" cm="1">
        <f t="array" ref="J2498">MAX(IF($H$3:$H$4000=$H2498,$I$3:$I$4000))</f>
        <v>993</v>
      </c>
      <c r="K2498" s="2" t="str">
        <v>MAS</v>
      </c>
      <c r="L2498" t="str">
        <v>Farrell Glenn FELIX</v>
      </c>
      <c r="M2498" s="94" t="str">
        <v>high-jump</v>
      </c>
      <c r="N2498" s="94">
        <v>44581</v>
      </c>
      <c r="O2498" s="94" t="str">
        <f t="shared" si="242"/>
        <v>Farrell Glenn FELIXhigh-jump</v>
      </c>
      <c r="P2498" s="2">
        <f t="shared" si="243"/>
        <v>1037</v>
      </c>
      <c r="Q2498" s="79">
        <f t="shared" si="244"/>
        <v>61</v>
      </c>
      <c r="R2498" s="79" t="str">
        <f t="shared" si="245"/>
        <v/>
      </c>
    </row>
    <row r="2499" spans="1:18" x14ac:dyDescent="0.2">
      <c r="A2499" t="s">
        <v>1152</v>
      </c>
      <c r="B2499" t="s">
        <v>4674</v>
      </c>
      <c r="C2499" s="6" t="s">
        <v>30</v>
      </c>
      <c r="D2499" s="5"/>
      <c r="E2499">
        <v>992</v>
      </c>
      <c r="F2499" s="5">
        <v>44625</v>
      </c>
      <c r="G2499" s="2">
        <v>65</v>
      </c>
      <c r="H2499" s="2" t="str">
        <f t="shared" si="246"/>
        <v>Kimathi Kenneth KITHINJI10000m</v>
      </c>
      <c r="I2499" s="2">
        <f t="shared" si="247"/>
        <v>992</v>
      </c>
      <c r="J2499" s="136" cm="1">
        <f t="array" ref="J2499">MAX(IF($H$3:$H$4000=$H2499,$I$3:$I$4000))</f>
        <v>992</v>
      </c>
      <c r="K2499" s="2" t="str">
        <v>MAS</v>
      </c>
      <c r="L2499" t="str">
        <v>Farm LOONG</v>
      </c>
      <c r="M2499" s="94" t="str">
        <v>shot-put</v>
      </c>
      <c r="N2499" s="94">
        <v>36565</v>
      </c>
      <c r="O2499" s="94" t="str">
        <f t="shared" si="242"/>
        <v>Farm LOONGshot-put</v>
      </c>
      <c r="P2499" s="2">
        <f t="shared" si="243"/>
        <v>927</v>
      </c>
      <c r="Q2499" s="79">
        <f t="shared" si="244"/>
        <v>98</v>
      </c>
      <c r="R2499" s="79" t="str">
        <f t="shared" si="245"/>
        <v/>
      </c>
    </row>
    <row r="2500" spans="1:18" x14ac:dyDescent="0.2">
      <c r="A2500" t="s">
        <v>1152</v>
      </c>
      <c r="B2500" t="s">
        <v>4675</v>
      </c>
      <c r="C2500" s="5" t="s">
        <v>30</v>
      </c>
      <c r="D2500" s="5">
        <v>37854</v>
      </c>
      <c r="E2500">
        <v>990</v>
      </c>
      <c r="F2500" s="5">
        <v>44625</v>
      </c>
      <c r="G2500" s="2">
        <v>68</v>
      </c>
      <c r="H2500" s="2" t="str">
        <f t="shared" si="246"/>
        <v>Raphael LONGISA10000m</v>
      </c>
      <c r="I2500" s="2">
        <f t="shared" si="247"/>
        <v>990</v>
      </c>
      <c r="J2500" s="136" cm="1">
        <f t="array" ref="J2500">MAX(IF($H$3:$H$4000=$H2500,$I$3:$I$4000))</f>
        <v>990</v>
      </c>
      <c r="K2500" s="2" t="str">
        <v>MAS</v>
      </c>
      <c r="L2500" t="str">
        <v>Mohd ZIYAD ZULKIFLI</v>
      </c>
      <c r="M2500" s="94" t="str">
        <v>shot-put</v>
      </c>
      <c r="N2500" s="94">
        <v>32947</v>
      </c>
      <c r="O2500" s="94" t="str">
        <f t="shared" ref="O2500:O2563" si="248">L2500&amp;M2500</f>
        <v>Mohd ZIYAD ZULKIFLIshot-put</v>
      </c>
      <c r="P2500" s="2">
        <f t="shared" ref="P2500:P2563" si="249">VLOOKUP(L2500&amp;M2500,$H$3:$J$3881,3,FALSE)</f>
        <v>911</v>
      </c>
      <c r="Q2500" s="79">
        <f t="shared" ref="Q2500:Q2563" si="250">COUNTIFS($M$3:$M$3165,M2500,$P$3:$P$3165,"&gt;"&amp;P2500)+1</f>
        <v>109</v>
      </c>
      <c r="R2500" s="79" t="str">
        <f t="shared" ref="R2500:R2563" si="251">IFERROR(IF(K2500="AUS",COUNTIFS($K$3:$K$3165,"AUS",$M$3:$M$3165,M2500,$P$3:$P$3165,"&gt;"&amp;P2500)+1,""),"")</f>
        <v/>
      </c>
    </row>
    <row r="2501" spans="1:18" x14ac:dyDescent="0.2">
      <c r="A2501" t="s">
        <v>1152</v>
      </c>
      <c r="B2501" t="s">
        <v>2936</v>
      </c>
      <c r="C2501" s="5" t="s">
        <v>30</v>
      </c>
      <c r="D2501" s="5"/>
      <c r="E2501">
        <v>981</v>
      </c>
      <c r="F2501" s="5">
        <v>44625</v>
      </c>
      <c r="G2501" s="2">
        <v>72</v>
      </c>
      <c r="H2501" s="2" t="str">
        <f t="shared" si="246"/>
        <v>Paul LEMUYA10000m</v>
      </c>
      <c r="I2501" s="2">
        <f t="shared" si="247"/>
        <v>981</v>
      </c>
      <c r="J2501" s="136" cm="1">
        <f t="array" ref="J2501">MAX(IF($H$3:$H$4000=$H2501,$I$3:$I$4000))</f>
        <v>981</v>
      </c>
      <c r="K2501" s="2" t="str">
        <v>MAS</v>
      </c>
      <c r="L2501" t="str">
        <v>Jonah Chang ANAK RIGAN</v>
      </c>
      <c r="M2501" s="94" t="str">
        <v>shot-put</v>
      </c>
      <c r="N2501" s="94">
        <v>0</v>
      </c>
      <c r="O2501" s="94" t="str">
        <f t="shared" si="248"/>
        <v>Jonah Chang ANAK RIGANshot-put</v>
      </c>
      <c r="P2501" s="2">
        <f t="shared" si="249"/>
        <v>910</v>
      </c>
      <c r="Q2501" s="79">
        <f t="shared" si="250"/>
        <v>112</v>
      </c>
      <c r="R2501" s="79" t="str">
        <f t="shared" si="251"/>
        <v/>
      </c>
    </row>
    <row r="2502" spans="1:18" x14ac:dyDescent="0.2">
      <c r="A2502" t="s">
        <v>1152</v>
      </c>
      <c r="B2502" t="s">
        <v>4676</v>
      </c>
      <c r="C2502" s="5" t="s">
        <v>30</v>
      </c>
      <c r="D2502" s="5"/>
      <c r="E2502">
        <v>970</v>
      </c>
      <c r="F2502" s="5">
        <v>44625</v>
      </c>
      <c r="G2502" s="2">
        <v>78</v>
      </c>
      <c r="H2502" s="2" t="str">
        <f t="shared" si="246"/>
        <v>Jackson KARU10000m</v>
      </c>
      <c r="I2502" s="2">
        <f t="shared" si="247"/>
        <v>970</v>
      </c>
      <c r="J2502" s="136" cm="1">
        <f t="array" ref="J2502">MAX(IF($H$3:$H$4000=$H2502,$I$3:$I$4000))</f>
        <v>970</v>
      </c>
      <c r="K2502" s="2" t="str">
        <v>MAS</v>
      </c>
      <c r="L2502" t="str">
        <v>Rayzamshah WAN SOFIAN</v>
      </c>
      <c r="M2502" s="94" t="str">
        <v>110mh</v>
      </c>
      <c r="N2502" s="94">
        <v>32153</v>
      </c>
      <c r="O2502" s="94" t="str">
        <f t="shared" si="248"/>
        <v>Rayzamshah WAN SOFIAN110mh</v>
      </c>
      <c r="P2502" s="2">
        <f t="shared" si="249"/>
        <v>1040</v>
      </c>
      <c r="Q2502" s="79">
        <f t="shared" si="250"/>
        <v>77</v>
      </c>
      <c r="R2502" s="79" t="str">
        <f t="shared" si="251"/>
        <v/>
      </c>
    </row>
    <row r="2503" spans="1:18" x14ac:dyDescent="0.2">
      <c r="A2503" t="s">
        <v>1152</v>
      </c>
      <c r="B2503" t="s">
        <v>4677</v>
      </c>
      <c r="C2503" s="5" t="s">
        <v>30</v>
      </c>
      <c r="D2503" s="5">
        <v>1963</v>
      </c>
      <c r="E2503">
        <v>969</v>
      </c>
      <c r="F2503" s="5">
        <v>44625</v>
      </c>
      <c r="G2503" s="2">
        <v>80</v>
      </c>
      <c r="H2503" s="2" t="str">
        <f t="shared" si="246"/>
        <v>Kiprono CHEPKWONY10000m</v>
      </c>
      <c r="I2503" s="2">
        <f t="shared" si="247"/>
        <v>969</v>
      </c>
      <c r="J2503" s="136" cm="1">
        <f t="array" ref="J2503">MAX(IF($H$3:$H$4000=$H2503,$I$3:$I$4000))</f>
        <v>969</v>
      </c>
      <c r="K2503" s="2" t="str">
        <v>MAS</v>
      </c>
      <c r="L2503" t="str">
        <v>Benedict IAN GAWOK</v>
      </c>
      <c r="M2503" s="94" t="str">
        <v>110mh</v>
      </c>
      <c r="N2503" s="94">
        <v>36366</v>
      </c>
      <c r="O2503" s="94" t="str">
        <f t="shared" si="248"/>
        <v>Benedict IAN GAWOK110mh</v>
      </c>
      <c r="P2503" s="2">
        <f t="shared" si="249"/>
        <v>1007</v>
      </c>
      <c r="Q2503" s="79">
        <f t="shared" si="250"/>
        <v>99</v>
      </c>
      <c r="R2503" s="79" t="str">
        <f t="shared" si="251"/>
        <v/>
      </c>
    </row>
    <row r="2504" spans="1:18" x14ac:dyDescent="0.2">
      <c r="A2504" t="s">
        <v>1152</v>
      </c>
      <c r="B2504" t="s">
        <v>2937</v>
      </c>
      <c r="C2504" s="5" t="s">
        <v>30</v>
      </c>
      <c r="D2504" s="5">
        <v>1983</v>
      </c>
      <c r="E2504">
        <v>969</v>
      </c>
      <c r="F2504" s="5">
        <v>44625</v>
      </c>
      <c r="G2504" s="2">
        <v>82</v>
      </c>
      <c r="H2504" s="2" t="str">
        <f t="shared" si="246"/>
        <v>Simon KAMAU10000m</v>
      </c>
      <c r="I2504" s="2">
        <f t="shared" si="247"/>
        <v>969</v>
      </c>
      <c r="J2504" s="136" cm="1">
        <f t="array" ref="J2504">MAX(IF($H$3:$H$4000=$H2504,$I$3:$I$4000))</f>
        <v>969</v>
      </c>
      <c r="K2504" s="2" t="str">
        <v>MAS</v>
      </c>
      <c r="L2504" t="str">
        <v>Muhammad Ridzwan RIDAL</v>
      </c>
      <c r="M2504" s="94" t="str">
        <v>110mh</v>
      </c>
      <c r="N2504" s="94">
        <v>0</v>
      </c>
      <c r="O2504" s="94" t="str">
        <f t="shared" si="248"/>
        <v>Muhammad Ridzwan RIDAL110mh</v>
      </c>
      <c r="P2504" s="2">
        <f t="shared" si="249"/>
        <v>995</v>
      </c>
      <c r="Q2504" s="79">
        <f t="shared" si="250"/>
        <v>108</v>
      </c>
      <c r="R2504" s="79" t="str">
        <f t="shared" si="251"/>
        <v/>
      </c>
    </row>
    <row r="2505" spans="1:18" x14ac:dyDescent="0.2">
      <c r="A2505" t="s">
        <v>1152</v>
      </c>
      <c r="B2505" t="s">
        <v>4678</v>
      </c>
      <c r="C2505" s="5" t="s">
        <v>30</v>
      </c>
      <c r="D2505" s="5"/>
      <c r="E2505">
        <v>962</v>
      </c>
      <c r="F2505" s="5">
        <v>44625</v>
      </c>
      <c r="G2505" s="2">
        <v>90</v>
      </c>
      <c r="H2505" s="2" t="str">
        <f t="shared" si="246"/>
        <v>Nicholas KIPCHUMBA10000m</v>
      </c>
      <c r="I2505" s="2">
        <f t="shared" si="247"/>
        <v>962</v>
      </c>
      <c r="J2505" s="136" cm="1">
        <f t="array" ref="J2505">MAX(IF($H$3:$H$4000=$H2505,$I$3:$I$4000))</f>
        <v>962</v>
      </c>
      <c r="K2505" s="2" t="str">
        <v>MAS</v>
      </c>
      <c r="L2505" t="str">
        <v>Muh. Nazrul MOHD ALI</v>
      </c>
      <c r="M2505" s="94" t="str">
        <v>110mh</v>
      </c>
      <c r="N2505" s="94">
        <v>0</v>
      </c>
      <c r="O2505" s="94" t="str">
        <f t="shared" si="248"/>
        <v>Muh. Nazrul MOHD ALI110mh</v>
      </c>
      <c r="P2505" s="2">
        <f t="shared" si="249"/>
        <v>985</v>
      </c>
      <c r="Q2505" s="79">
        <f t="shared" si="250"/>
        <v>117</v>
      </c>
      <c r="R2505" s="79" t="str">
        <f t="shared" si="251"/>
        <v/>
      </c>
    </row>
    <row r="2506" spans="1:18" x14ac:dyDescent="0.2">
      <c r="A2506" t="s">
        <v>1152</v>
      </c>
      <c r="B2506" t="s">
        <v>4679</v>
      </c>
      <c r="C2506" t="s">
        <v>30</v>
      </c>
      <c r="D2506" s="5"/>
      <c r="E2506">
        <v>962</v>
      </c>
      <c r="F2506" s="5">
        <v>44625</v>
      </c>
      <c r="G2506" s="2">
        <v>91</v>
      </c>
      <c r="H2506" s="2" t="str">
        <f t="shared" si="246"/>
        <v>Stanley SIROR10000m</v>
      </c>
      <c r="I2506" s="2">
        <f t="shared" si="247"/>
        <v>962</v>
      </c>
      <c r="J2506" s="136" cm="1">
        <f t="array" ref="J2506">MAX(IF($H$3:$H$4000=$H2506,$I$3:$I$4000))</f>
        <v>962</v>
      </c>
      <c r="K2506" s="2" t="str">
        <v>MAS</v>
      </c>
      <c r="L2506" t="str">
        <v>Chun Yee WONG</v>
      </c>
      <c r="M2506" s="94" t="str">
        <v>110mh</v>
      </c>
      <c r="N2506" s="94">
        <v>1999</v>
      </c>
      <c r="O2506" s="94" t="str">
        <f t="shared" si="248"/>
        <v>Chun Yee WONG110mh</v>
      </c>
      <c r="P2506" s="2">
        <f t="shared" si="249"/>
        <v>955</v>
      </c>
      <c r="Q2506" s="79">
        <f t="shared" si="250"/>
        <v>130</v>
      </c>
      <c r="R2506" s="79" t="str">
        <f t="shared" si="251"/>
        <v/>
      </c>
    </row>
    <row r="2507" spans="1:18" x14ac:dyDescent="0.2">
      <c r="A2507" t="s">
        <v>1152</v>
      </c>
      <c r="B2507" t="s">
        <v>4680</v>
      </c>
      <c r="C2507" s="5" t="s">
        <v>30</v>
      </c>
      <c r="D2507" s="5"/>
      <c r="E2507">
        <v>954</v>
      </c>
      <c r="F2507" s="5">
        <v>44625</v>
      </c>
      <c r="G2507" s="2">
        <v>100</v>
      </c>
      <c r="H2507" s="2" t="str">
        <f t="shared" si="246"/>
        <v>David MUNGAI10000m</v>
      </c>
      <c r="I2507" s="2">
        <f t="shared" si="247"/>
        <v>954</v>
      </c>
      <c r="J2507" s="136" cm="1">
        <f t="array" ref="J2507">MAX(IF($H$3:$H$4000=$H2507,$I$3:$I$4000))</f>
        <v>954</v>
      </c>
      <c r="K2507" s="2" t="str">
        <v>MAS</v>
      </c>
      <c r="L2507" t="str">
        <v>Andre ANURA</v>
      </c>
      <c r="M2507" s="94" t="str">
        <v>long-jump</v>
      </c>
      <c r="N2507" s="94">
        <v>36323</v>
      </c>
      <c r="O2507" s="94" t="str">
        <f t="shared" si="248"/>
        <v>Andre ANURAlong-jump</v>
      </c>
      <c r="P2507" s="2">
        <f t="shared" si="249"/>
        <v>1042</v>
      </c>
      <c r="Q2507" s="79">
        <f t="shared" si="250"/>
        <v>107</v>
      </c>
      <c r="R2507" s="79" t="str">
        <f t="shared" si="251"/>
        <v/>
      </c>
    </row>
    <row r="2508" spans="1:18" x14ac:dyDescent="0.2">
      <c r="A2508" t="s">
        <v>1152</v>
      </c>
      <c r="B2508" t="s">
        <v>2758</v>
      </c>
      <c r="C2508" s="6" t="s">
        <v>33</v>
      </c>
      <c r="D2508" s="5">
        <v>35716</v>
      </c>
      <c r="E2508">
        <v>1140</v>
      </c>
      <c r="F2508" s="5">
        <v>44625</v>
      </c>
      <c r="G2508" s="2">
        <v>6</v>
      </c>
      <c r="H2508" s="2" t="str">
        <f t="shared" si="246"/>
        <v>Wiseman Were MUKHOBE400mh</v>
      </c>
      <c r="I2508" s="2">
        <f t="shared" si="247"/>
        <v>1140</v>
      </c>
      <c r="J2508" s="136" cm="1">
        <f t="array" ref="J2508">MAX(IF($H$3:$H$4000=$H2508,$I$3:$I$4000))</f>
        <v>1140</v>
      </c>
      <c r="K2508" s="2" t="str">
        <v>MAS</v>
      </c>
      <c r="L2508" t="str">
        <v>Iskandar ALWI</v>
      </c>
      <c r="M2508" s="94" t="str">
        <v>pole-vault</v>
      </c>
      <c r="N2508" s="94">
        <v>34391</v>
      </c>
      <c r="O2508" s="94" t="str">
        <f t="shared" si="248"/>
        <v>Iskandar ALWIpole-vault</v>
      </c>
      <c r="P2508" s="2">
        <f t="shared" si="249"/>
        <v>994</v>
      </c>
      <c r="Q2508" s="79">
        <f t="shared" si="250"/>
        <v>42</v>
      </c>
      <c r="R2508" s="79" t="str">
        <f t="shared" si="251"/>
        <v/>
      </c>
    </row>
    <row r="2509" spans="1:18" x14ac:dyDescent="0.2">
      <c r="A2509" t="s">
        <v>1152</v>
      </c>
      <c r="B2509" t="s">
        <v>2961</v>
      </c>
      <c r="C2509" s="5" t="s">
        <v>33</v>
      </c>
      <c r="D2509" s="5">
        <v>34162</v>
      </c>
      <c r="E2509">
        <v>1089</v>
      </c>
      <c r="F2509" s="5">
        <v>44625</v>
      </c>
      <c r="G2509" s="2">
        <v>17</v>
      </c>
      <c r="H2509" s="2" t="str">
        <f t="shared" si="246"/>
        <v>William Mbevi MUTUNGA400mh</v>
      </c>
      <c r="I2509" s="2">
        <f t="shared" si="247"/>
        <v>1089</v>
      </c>
      <c r="J2509" s="136" cm="1">
        <f t="array" ref="J2509">MAX(IF($H$3:$H$4000=$H2509,$I$3:$I$4000))</f>
        <v>1089</v>
      </c>
      <c r="K2509" s="2" t="str">
        <v>MAS</v>
      </c>
      <c r="L2509" t="str">
        <v>Jackie Wong SIEW CHEER</v>
      </c>
      <c r="M2509" s="94" t="str">
        <v>hammer-throw</v>
      </c>
      <c r="N2509" s="94">
        <v>33701</v>
      </c>
      <c r="O2509" s="94" t="str">
        <f t="shared" si="248"/>
        <v>Jackie Wong SIEW CHEERhammer-throw</v>
      </c>
      <c r="P2509" s="2">
        <f t="shared" si="249"/>
        <v>1019</v>
      </c>
      <c r="Q2509" s="79">
        <f t="shared" si="250"/>
        <v>22</v>
      </c>
      <c r="R2509" s="79" t="str">
        <f t="shared" si="251"/>
        <v/>
      </c>
    </row>
    <row r="2510" spans="1:18" x14ac:dyDescent="0.2">
      <c r="A2510" t="s">
        <v>1152</v>
      </c>
      <c r="B2510" t="s">
        <v>2958</v>
      </c>
      <c r="C2510" t="s">
        <v>33</v>
      </c>
      <c r="D2510" s="5"/>
      <c r="E2510">
        <v>1068</v>
      </c>
      <c r="F2510" s="5">
        <v>44625</v>
      </c>
      <c r="G2510" s="2">
        <v>25</v>
      </c>
      <c r="H2510" s="2" t="str">
        <f t="shared" si="246"/>
        <v>John GIKONYO400mh</v>
      </c>
      <c r="I2510" s="2">
        <f t="shared" si="247"/>
        <v>1068</v>
      </c>
      <c r="J2510" s="136" cm="1">
        <f t="array" ref="J2510">MAX(IF($H$3:$H$4000=$H2510,$I$3:$I$4000))</f>
        <v>1068</v>
      </c>
      <c r="K2510" s="2" t="str">
        <v>MAS</v>
      </c>
      <c r="L2510" t="str">
        <v>Rusleen Zikry Putra ROSELI</v>
      </c>
      <c r="M2510" s="94" t="str">
        <v>400mh</v>
      </c>
      <c r="N2510" s="94">
        <v>36598</v>
      </c>
      <c r="O2510" s="94" t="str">
        <f t="shared" si="248"/>
        <v>Rusleen Zikry Putra ROSELI400mh</v>
      </c>
      <c r="P2510" s="2">
        <f t="shared" si="249"/>
        <v>969</v>
      </c>
      <c r="Q2510" s="79">
        <f t="shared" si="250"/>
        <v>142</v>
      </c>
      <c r="R2510" s="79" t="str">
        <f t="shared" si="251"/>
        <v/>
      </c>
    </row>
    <row r="2511" spans="1:18" x14ac:dyDescent="0.2">
      <c r="A2511" t="s">
        <v>1152</v>
      </c>
      <c r="B2511" t="s">
        <v>3856</v>
      </c>
      <c r="C2511" s="5" t="s">
        <v>33</v>
      </c>
      <c r="D2511" s="5">
        <v>34072</v>
      </c>
      <c r="E2511">
        <v>976</v>
      </c>
      <c r="F2511" s="5">
        <v>44625</v>
      </c>
      <c r="G2511" s="2">
        <v>76</v>
      </c>
      <c r="H2511" s="2" t="str">
        <f t="shared" si="246"/>
        <v>Edward NGUNJIRI400mh</v>
      </c>
      <c r="I2511" s="2">
        <f t="shared" si="247"/>
        <v>976</v>
      </c>
      <c r="J2511" s="136" cm="1">
        <f t="array" ref="J2511">MAX(IF($H$3:$H$4000=$H2511,$I$3:$I$4000))</f>
        <v>1077</v>
      </c>
      <c r="K2511" s="2" t="str">
        <v>MAS</v>
      </c>
      <c r="L2511" t="str">
        <v>Mohd Rizzua HAIZAD MUHAMAD</v>
      </c>
      <c r="M2511" s="94" t="str">
        <v>110mh</v>
      </c>
      <c r="N2511" s="94">
        <v>35518</v>
      </c>
      <c r="O2511" s="94" t="str">
        <f t="shared" si="248"/>
        <v>Mohd Rizzua HAIZAD MUHAMAD110mh</v>
      </c>
      <c r="P2511" s="2">
        <f t="shared" si="249"/>
        <v>1046</v>
      </c>
      <c r="Q2511" s="79">
        <f t="shared" si="250"/>
        <v>71</v>
      </c>
      <c r="R2511" s="79" t="str">
        <f t="shared" si="251"/>
        <v/>
      </c>
    </row>
    <row r="2512" spans="1:18" x14ac:dyDescent="0.2">
      <c r="A2512" t="s">
        <v>1152</v>
      </c>
      <c r="B2512" t="s">
        <v>4958</v>
      </c>
      <c r="C2512" s="5" t="s">
        <v>41</v>
      </c>
      <c r="D2512" s="5">
        <v>35071</v>
      </c>
      <c r="E2512">
        <v>938</v>
      </c>
      <c r="F2512" s="5">
        <v>44625</v>
      </c>
      <c r="G2512" s="2">
        <v>51</v>
      </c>
      <c r="H2512" s="2" t="str">
        <f t="shared" si="246"/>
        <v>Duncan Kinyanchui MONG'AREjavelin-throw</v>
      </c>
      <c r="I2512" s="2">
        <f t="shared" si="247"/>
        <v>938</v>
      </c>
      <c r="J2512" s="136" cm="1">
        <f t="array" ref="J2512">MAX(IF($H$3:$H$4000=$H2512,$I$3:$I$4000))</f>
        <v>991</v>
      </c>
      <c r="K2512" s="2" t="str">
        <v>MAS</v>
      </c>
      <c r="L2512" t="str">
        <v>Muhammad Irfan SHAMSUDDIN</v>
      </c>
      <c r="M2512" s="94" t="str">
        <v>discus-throw</v>
      </c>
      <c r="N2512" s="94">
        <v>34927</v>
      </c>
      <c r="O2512" s="94" t="str">
        <f t="shared" si="248"/>
        <v>Muhammad Irfan SHAMSUDDINdiscus-throw</v>
      </c>
      <c r="P2512" s="2">
        <f t="shared" si="249"/>
        <v>1051</v>
      </c>
      <c r="Q2512" s="79">
        <f t="shared" si="250"/>
        <v>25</v>
      </c>
      <c r="R2512" s="79" t="str">
        <f t="shared" si="251"/>
        <v/>
      </c>
    </row>
    <row r="2513" spans="1:18" x14ac:dyDescent="0.2">
      <c r="A2513" t="s">
        <v>1152</v>
      </c>
      <c r="B2513" t="s">
        <v>4704</v>
      </c>
      <c r="C2513" s="5" t="s">
        <v>41</v>
      </c>
      <c r="D2513" s="5"/>
      <c r="E2513">
        <v>897</v>
      </c>
      <c r="F2513" s="5">
        <v>44625</v>
      </c>
      <c r="G2513" s="2">
        <v>70</v>
      </c>
      <c r="H2513" s="2" t="str">
        <f t="shared" si="246"/>
        <v>Nelson MALAKWENjavelin-throw</v>
      </c>
      <c r="I2513" s="2">
        <f t="shared" si="247"/>
        <v>897</v>
      </c>
      <c r="J2513" s="136" cm="1">
        <f t="array" ref="J2513">MAX(IF($H$3:$H$4000=$H2513,$I$3:$I$4000))</f>
        <v>897</v>
      </c>
      <c r="K2513" s="2" t="str">
        <v>MAS</v>
      </c>
      <c r="L2513" t="str">
        <v>Russel Alexander NASIR TAIB</v>
      </c>
      <c r="M2513" s="94" t="str">
        <v>200m</v>
      </c>
      <c r="N2513" s="94">
        <v>35890</v>
      </c>
      <c r="O2513" s="94" t="str">
        <f t="shared" si="248"/>
        <v>Russel Alexander NASIR TAIB200m</v>
      </c>
      <c r="P2513" s="2">
        <f t="shared" si="249"/>
        <v>1065</v>
      </c>
      <c r="Q2513" s="79">
        <f t="shared" si="250"/>
        <v>131</v>
      </c>
      <c r="R2513" s="79" t="str">
        <f t="shared" si="251"/>
        <v/>
      </c>
    </row>
    <row r="2514" spans="1:18" x14ac:dyDescent="0.2">
      <c r="A2514" t="s">
        <v>1152</v>
      </c>
      <c r="B2514" t="s">
        <v>3222</v>
      </c>
      <c r="C2514" s="5" t="s">
        <v>41</v>
      </c>
      <c r="D2514" s="6">
        <v>1991</v>
      </c>
      <c r="E2514">
        <v>861</v>
      </c>
      <c r="F2514" s="5">
        <v>44625</v>
      </c>
      <c r="G2514" s="2">
        <v>93</v>
      </c>
      <c r="H2514" s="2" t="str">
        <f t="shared" si="246"/>
        <v>Methusellah KIPROPjavelin-throw</v>
      </c>
      <c r="I2514" s="2">
        <f t="shared" si="247"/>
        <v>861</v>
      </c>
      <c r="J2514" s="136" cm="1">
        <f t="array" ref="J2514">MAX(IF($H$3:$H$4000=$H2514,$I$3:$I$4000))</f>
        <v>931</v>
      </c>
      <c r="K2514" s="2" t="str">
        <v>MAS</v>
      </c>
      <c r="L2514" t="str">
        <v>Muhammad Hakimi ISMAIL</v>
      </c>
      <c r="M2514" s="94" t="str">
        <v>triple-jump</v>
      </c>
      <c r="N2514" s="94">
        <v>33336</v>
      </c>
      <c r="O2514" s="94" t="str">
        <f t="shared" si="248"/>
        <v>Muhammad Hakimi ISMAILtriple-jump</v>
      </c>
      <c r="P2514" s="2">
        <f t="shared" si="249"/>
        <v>1018</v>
      </c>
      <c r="Q2514" s="79">
        <f t="shared" si="250"/>
        <v>94</v>
      </c>
      <c r="R2514" s="79" t="str">
        <f t="shared" si="251"/>
        <v/>
      </c>
    </row>
    <row r="2515" spans="1:18" x14ac:dyDescent="0.2">
      <c r="A2515" t="s">
        <v>1152</v>
      </c>
      <c r="B2515" t="s">
        <v>4706</v>
      </c>
      <c r="C2515" s="5" t="s">
        <v>81</v>
      </c>
      <c r="D2515" s="5">
        <v>37133</v>
      </c>
      <c r="E2515">
        <v>946</v>
      </c>
      <c r="F2515" s="5">
        <v>44625</v>
      </c>
      <c r="G2515" s="2">
        <v>17</v>
      </c>
      <c r="H2515" s="2" t="str">
        <f t="shared" si="246"/>
        <v>Derrick WANJOHI20km-race-walking</v>
      </c>
      <c r="I2515" s="2">
        <f t="shared" si="247"/>
        <v>946</v>
      </c>
      <c r="J2515" s="136" cm="1">
        <f t="array" ref="J2515">MAX(IF($H$3:$H$4000=$H2515,$I$3:$I$4000))</f>
        <v>946</v>
      </c>
      <c r="K2515" s="2" t="str">
        <v>MAS</v>
      </c>
      <c r="L2515" t="str">
        <v>Nauraj Singh RANDHAWA</v>
      </c>
      <c r="M2515" s="94" t="str">
        <v>high-jump</v>
      </c>
      <c r="N2515" s="94">
        <v>33630</v>
      </c>
      <c r="O2515" s="94" t="str">
        <f t="shared" si="248"/>
        <v>Nauraj Singh RANDHAWAhigh-jump</v>
      </c>
      <c r="P2515" s="2">
        <f t="shared" si="249"/>
        <v>1152</v>
      </c>
      <c r="Q2515" s="79">
        <f t="shared" si="250"/>
        <v>9</v>
      </c>
      <c r="R2515" s="79" t="str">
        <f t="shared" si="251"/>
        <v/>
      </c>
    </row>
    <row r="2516" spans="1:18" x14ac:dyDescent="0.2">
      <c r="A2516" t="s">
        <v>1152</v>
      </c>
      <c r="B2516" t="s">
        <v>4424</v>
      </c>
      <c r="C2516" s="5" t="s">
        <v>81</v>
      </c>
      <c r="D2516" s="5"/>
      <c r="E2516">
        <v>945</v>
      </c>
      <c r="F2516" s="5">
        <v>44625</v>
      </c>
      <c r="G2516" s="2">
        <v>18</v>
      </c>
      <c r="H2516" s="2" t="str">
        <f t="shared" si="246"/>
        <v>Stephen MUTUKU20km-race-walking</v>
      </c>
      <c r="I2516" s="2">
        <f t="shared" si="247"/>
        <v>945</v>
      </c>
      <c r="J2516" s="136" cm="1">
        <f t="array" ref="J2516">MAX(IF($H$3:$H$4000=$H2516,$I$3:$I$4000))</f>
        <v>993</v>
      </c>
      <c r="K2516" s="2" t="str">
        <v>MLT</v>
      </c>
      <c r="L2516" t="str">
        <v>Bradley MIFSUD</v>
      </c>
      <c r="M2516" s="94" t="str">
        <v>discus-throw</v>
      </c>
      <c r="N2516" s="94">
        <v>35087</v>
      </c>
      <c r="O2516" s="94" t="str">
        <f t="shared" si="248"/>
        <v>Bradley MIFSUDdiscus-throw</v>
      </c>
      <c r="P2516" s="2">
        <f t="shared" si="249"/>
        <v>904</v>
      </c>
      <c r="Q2516" s="79">
        <f t="shared" si="250"/>
        <v>104</v>
      </c>
      <c r="R2516" s="79" t="str">
        <f t="shared" si="251"/>
        <v/>
      </c>
    </row>
    <row r="2517" spans="1:18" x14ac:dyDescent="0.2">
      <c r="A2517" t="s">
        <v>1152</v>
      </c>
      <c r="B2517" t="s">
        <v>4438</v>
      </c>
      <c r="C2517" s="5" t="s">
        <v>81</v>
      </c>
      <c r="D2517" s="5"/>
      <c r="E2517">
        <v>921</v>
      </c>
      <c r="F2517" s="5">
        <v>44625</v>
      </c>
      <c r="G2517" s="2">
        <v>19</v>
      </c>
      <c r="H2517" s="2" t="str">
        <f t="shared" si="246"/>
        <v>Nichodemus MUSAU20km-race-walking</v>
      </c>
      <c r="I2517" s="2">
        <f t="shared" si="247"/>
        <v>921</v>
      </c>
      <c r="J2517" s="136" cm="1">
        <f t="array" ref="J2517">MAX(IF($H$3:$H$4000=$H2517,$I$3:$I$4000))</f>
        <v>921</v>
      </c>
      <c r="K2517" s="2" t="str">
        <v>MLT</v>
      </c>
      <c r="L2517" t="str">
        <v>Luke FARRUGIA</v>
      </c>
      <c r="M2517" s="94" t="str">
        <v>discus-throw</v>
      </c>
      <c r="N2517" s="94">
        <v>35392</v>
      </c>
      <c r="O2517" s="94" t="str">
        <f t="shared" si="248"/>
        <v>Luke FARRUGIAdiscus-throw</v>
      </c>
      <c r="P2517" s="2">
        <f t="shared" si="249"/>
        <v>904</v>
      </c>
      <c r="Q2517" s="79">
        <f t="shared" si="250"/>
        <v>104</v>
      </c>
      <c r="R2517" s="79" t="str">
        <f t="shared" si="251"/>
        <v/>
      </c>
    </row>
    <row r="2518" spans="1:18" x14ac:dyDescent="0.2">
      <c r="A2518" t="s">
        <v>1152</v>
      </c>
      <c r="B2518" t="s">
        <v>4707</v>
      </c>
      <c r="C2518" s="5" t="s">
        <v>81</v>
      </c>
      <c r="D2518" s="5">
        <v>1984</v>
      </c>
      <c r="E2518">
        <v>898</v>
      </c>
      <c r="F2518" s="5">
        <v>44625</v>
      </c>
      <c r="G2518" s="2">
        <v>21</v>
      </c>
      <c r="H2518" s="2" t="str">
        <f t="shared" si="246"/>
        <v>Eric Maugo SIKUKU20km-race-walking</v>
      </c>
      <c r="I2518" s="2">
        <f t="shared" si="247"/>
        <v>898</v>
      </c>
      <c r="J2518" s="136" cm="1">
        <f t="array" ref="J2518">MAX(IF($H$3:$H$4000=$H2518,$I$3:$I$4000))</f>
        <v>898</v>
      </c>
      <c r="K2518" s="2" t="str">
        <v>MLT</v>
      </c>
      <c r="L2518" t="str">
        <v>Bradley MIFSUD</v>
      </c>
      <c r="M2518" s="94" t="str">
        <v>javelin-throw</v>
      </c>
      <c r="N2518" s="94">
        <v>35087</v>
      </c>
      <c r="O2518" s="94" t="str">
        <f t="shared" si="248"/>
        <v>Bradley MIFSUDjavelin-throw</v>
      </c>
      <c r="P2518" s="2">
        <f t="shared" si="249"/>
        <v>855</v>
      </c>
      <c r="Q2518" s="79">
        <f t="shared" si="250"/>
        <v>145</v>
      </c>
      <c r="R2518" s="79" t="str">
        <f t="shared" si="251"/>
        <v/>
      </c>
    </row>
    <row r="2519" spans="1:18" x14ac:dyDescent="0.2">
      <c r="A2519" t="s">
        <v>1152</v>
      </c>
      <c r="B2519" t="s">
        <v>4708</v>
      </c>
      <c r="C2519" s="5" t="s">
        <v>81</v>
      </c>
      <c r="D2519" s="5"/>
      <c r="E2519">
        <v>897</v>
      </c>
      <c r="F2519" s="5">
        <v>44625</v>
      </c>
      <c r="G2519" s="2">
        <v>22</v>
      </c>
      <c r="H2519" s="2" t="str">
        <f t="shared" si="246"/>
        <v>Stephen NDANGILI20km-race-walking</v>
      </c>
      <c r="I2519" s="2">
        <f t="shared" si="247"/>
        <v>897</v>
      </c>
      <c r="J2519" s="136" cm="1">
        <f t="array" ref="J2519">MAX(IF($H$3:$H$4000=$H2519,$I$3:$I$4000))</f>
        <v>897</v>
      </c>
      <c r="K2519" s="2" t="str">
        <v>MLT</v>
      </c>
      <c r="L2519" t="str">
        <v>Ben MICALLEF</v>
      </c>
      <c r="M2519" s="94" t="str">
        <v>800m</v>
      </c>
      <c r="N2519" s="94">
        <v>36187</v>
      </c>
      <c r="O2519" s="94" t="str">
        <f t="shared" si="248"/>
        <v>Ben MICALLEF800m</v>
      </c>
      <c r="P2519" s="2">
        <f t="shared" si="249"/>
        <v>1053</v>
      </c>
      <c r="Q2519" s="79">
        <f t="shared" si="250"/>
        <v>134</v>
      </c>
      <c r="R2519" s="79" t="str">
        <f t="shared" si="251"/>
        <v/>
      </c>
    </row>
    <row r="2520" spans="1:18" x14ac:dyDescent="0.2">
      <c r="A2520" t="s">
        <v>1152</v>
      </c>
      <c r="B2520" t="s">
        <v>4709</v>
      </c>
      <c r="C2520" s="5" t="s">
        <v>81</v>
      </c>
      <c r="D2520" s="5"/>
      <c r="E2520">
        <v>864</v>
      </c>
      <c r="F2520" s="5">
        <v>44625</v>
      </c>
      <c r="G2520" s="2">
        <v>27</v>
      </c>
      <c r="H2520" s="2" t="str">
        <f t="shared" si="246"/>
        <v>David KINGORI20km-race-walking</v>
      </c>
      <c r="I2520" s="2">
        <f t="shared" si="247"/>
        <v>864</v>
      </c>
      <c r="J2520" s="136" cm="1">
        <f t="array" ref="J2520">MAX(IF($H$3:$H$4000=$H2520,$I$3:$I$4000))</f>
        <v>864</v>
      </c>
      <c r="K2520" s="2" t="str">
        <v>MLT</v>
      </c>
      <c r="L2520" t="str">
        <v>Jeremy ZAMMIT</v>
      </c>
      <c r="M2520" s="94" t="str">
        <v>long-jump</v>
      </c>
      <c r="N2520" s="94">
        <v>38232</v>
      </c>
      <c r="O2520" s="94" t="str">
        <f t="shared" si="248"/>
        <v>Jeremy ZAMMITlong-jump</v>
      </c>
      <c r="P2520" s="2">
        <f t="shared" si="249"/>
        <v>1079</v>
      </c>
      <c r="Q2520" s="79">
        <f t="shared" si="250"/>
        <v>68</v>
      </c>
      <c r="R2520" s="79" t="str">
        <f t="shared" si="251"/>
        <v/>
      </c>
    </row>
    <row r="2521" spans="1:18" x14ac:dyDescent="0.2">
      <c r="A2521" t="s">
        <v>1152</v>
      </c>
      <c r="B2521" t="s">
        <v>4325</v>
      </c>
      <c r="C2521" s="5" t="s">
        <v>82</v>
      </c>
      <c r="D2521" s="5">
        <v>31754</v>
      </c>
      <c r="E2521">
        <v>1201</v>
      </c>
      <c r="F2521" s="5">
        <v>44625</v>
      </c>
      <c r="G2521" s="2">
        <v>10</v>
      </c>
      <c r="H2521" s="2" t="str">
        <f t="shared" si="246"/>
        <v>Barnabas KIPTUMmarathon</v>
      </c>
      <c r="I2521" s="2">
        <f t="shared" si="247"/>
        <v>1201</v>
      </c>
      <c r="J2521" s="136" cm="1">
        <f t="array" ref="J2521">MAX(IF($H$3:$H$4000=$H2521,$I$3:$I$4000))</f>
        <v>1257</v>
      </c>
      <c r="K2521" s="2" t="str">
        <v>MLT</v>
      </c>
      <c r="L2521" t="str">
        <v>Luca MARTINI</v>
      </c>
      <c r="M2521" s="94" t="str">
        <v>hammer-throw</v>
      </c>
      <c r="N2521" s="94">
        <v>36648</v>
      </c>
      <c r="O2521" s="94" t="str">
        <f t="shared" si="248"/>
        <v>Luca MARTINIhammer-throw</v>
      </c>
      <c r="P2521" s="2">
        <f t="shared" si="249"/>
        <v>830</v>
      </c>
      <c r="Q2521" s="79">
        <f t="shared" si="250"/>
        <v>115</v>
      </c>
      <c r="R2521" s="79" t="str">
        <f t="shared" si="251"/>
        <v/>
      </c>
    </row>
    <row r="2522" spans="1:18" x14ac:dyDescent="0.2">
      <c r="A2522" t="s">
        <v>1152</v>
      </c>
      <c r="B2522" t="s">
        <v>4335</v>
      </c>
      <c r="C2522" s="5" t="s">
        <v>82</v>
      </c>
      <c r="D2522" s="5">
        <v>32163</v>
      </c>
      <c r="E2522">
        <v>1189</v>
      </c>
      <c r="F2522" s="5">
        <v>44625</v>
      </c>
      <c r="G2522" s="2">
        <v>14</v>
      </c>
      <c r="H2522" s="2" t="str">
        <f t="shared" si="246"/>
        <v>Joel Kemboi KIMURERmarathon</v>
      </c>
      <c r="I2522" s="2">
        <f t="shared" si="247"/>
        <v>1189</v>
      </c>
      <c r="J2522" s="136" cm="1">
        <f t="array" ref="J2522">MAX(IF($H$3:$H$4000=$H2522,$I$3:$I$4000))</f>
        <v>1239</v>
      </c>
      <c r="K2522" s="2" t="str">
        <v>MLT</v>
      </c>
      <c r="L2522" t="str">
        <v>Jordan GUSMAN</v>
      </c>
      <c r="M2522" s="94" t="str">
        <v>5000m</v>
      </c>
      <c r="N2522" s="94">
        <v>34364</v>
      </c>
      <c r="O2522" s="94" t="str">
        <f t="shared" si="248"/>
        <v>Jordan GUSMAN5000m</v>
      </c>
      <c r="P2522" s="2">
        <f t="shared" si="249"/>
        <v>1105</v>
      </c>
      <c r="Q2522" s="79">
        <f t="shared" si="250"/>
        <v>79</v>
      </c>
      <c r="R2522" s="79" t="str">
        <f t="shared" si="251"/>
        <v/>
      </c>
    </row>
    <row r="2523" spans="1:18" x14ac:dyDescent="0.2">
      <c r="A2523" t="s">
        <v>1152</v>
      </c>
      <c r="B2523" t="s">
        <v>4347</v>
      </c>
      <c r="C2523" s="5" t="s">
        <v>82</v>
      </c>
      <c r="D2523" s="5">
        <v>34954</v>
      </c>
      <c r="E2523">
        <v>1189</v>
      </c>
      <c r="F2523" s="5">
        <v>44625</v>
      </c>
      <c r="G2523" s="2">
        <v>15</v>
      </c>
      <c r="H2523" s="2" t="str">
        <f t="shared" si="246"/>
        <v>Kipkemoi KIPRONOmarathon</v>
      </c>
      <c r="I2523" s="2">
        <f t="shared" si="247"/>
        <v>1189</v>
      </c>
      <c r="J2523" s="136" cm="1">
        <f t="array" ref="J2523">MAX(IF($H$3:$H$4000=$H2523,$I$3:$I$4000))</f>
        <v>1215</v>
      </c>
      <c r="K2523" s="2" t="str">
        <v>MOZ</v>
      </c>
      <c r="L2523" t="str">
        <v>Creve Armando MACHAVA</v>
      </c>
      <c r="M2523" s="94" t="str">
        <v>400mh</v>
      </c>
      <c r="N2523" s="94">
        <v>35103</v>
      </c>
      <c r="O2523" s="94" t="str">
        <f t="shared" si="248"/>
        <v>Creve Armando MACHAVA400mh</v>
      </c>
      <c r="P2523" s="2">
        <f t="shared" si="249"/>
        <v>1112</v>
      </c>
      <c r="Q2523" s="79">
        <f t="shared" si="250"/>
        <v>36</v>
      </c>
      <c r="R2523" s="79" t="str">
        <f t="shared" si="251"/>
        <v/>
      </c>
    </row>
    <row r="2524" spans="1:18" x14ac:dyDescent="0.2">
      <c r="A2524" t="s">
        <v>1152</v>
      </c>
      <c r="B2524" t="s">
        <v>4352</v>
      </c>
      <c r="C2524" s="5" t="s">
        <v>82</v>
      </c>
      <c r="D2524" s="6">
        <v>33861</v>
      </c>
      <c r="E2524">
        <v>1141</v>
      </c>
      <c r="F2524" s="5">
        <v>44625</v>
      </c>
      <c r="G2524" s="2">
        <v>35</v>
      </c>
      <c r="H2524" s="2" t="str">
        <f t="shared" si="246"/>
        <v>Mike KIPTUMmarathon</v>
      </c>
      <c r="I2524" s="2">
        <f t="shared" si="247"/>
        <v>1141</v>
      </c>
      <c r="J2524" s="136" cm="1">
        <f t="array" ref="J2524">MAX(IF($H$3:$H$4000=$H2524,$I$3:$I$4000))</f>
        <v>1209</v>
      </c>
      <c r="K2524" s="2" t="str">
        <v>MOZ</v>
      </c>
      <c r="L2524" t="str">
        <v>Kurt Leone COUTO</v>
      </c>
      <c r="M2524" s="94" t="str">
        <v>400mh</v>
      </c>
      <c r="N2524" s="94">
        <v>31181</v>
      </c>
      <c r="O2524" s="94" t="str">
        <f t="shared" si="248"/>
        <v>Kurt Leone COUTO400mh</v>
      </c>
      <c r="P2524" s="2">
        <f t="shared" si="249"/>
        <v>1092</v>
      </c>
      <c r="Q2524" s="79">
        <f t="shared" si="250"/>
        <v>47</v>
      </c>
      <c r="R2524" s="79" t="str">
        <f t="shared" si="251"/>
        <v/>
      </c>
    </row>
    <row r="2525" spans="1:18" x14ac:dyDescent="0.2">
      <c r="A2525" t="s">
        <v>1152</v>
      </c>
      <c r="B2525" t="s">
        <v>4344</v>
      </c>
      <c r="C2525" s="5" t="s">
        <v>82</v>
      </c>
      <c r="D2525" s="5">
        <v>32155</v>
      </c>
      <c r="E2525">
        <v>1133</v>
      </c>
      <c r="F2525" s="5">
        <v>44625</v>
      </c>
      <c r="G2525" s="2">
        <v>41</v>
      </c>
      <c r="H2525" s="2" t="str">
        <f t="shared" si="246"/>
        <v>Silas TOOmarathon</v>
      </c>
      <c r="I2525" s="2">
        <f t="shared" si="247"/>
        <v>1133</v>
      </c>
      <c r="J2525" s="136" cm="1">
        <f t="array" ref="J2525">MAX(IF($H$3:$H$4000=$H2525,$I$3:$I$4000))</f>
        <v>1218</v>
      </c>
      <c r="K2525" s="2" t="str">
        <v>MRI</v>
      </c>
      <c r="L2525" t="str">
        <v>Christopher SOPHIE</v>
      </c>
      <c r="M2525" s="94" t="str">
        <v>discus-throw</v>
      </c>
      <c r="N2525" s="94">
        <v>33383</v>
      </c>
      <c r="O2525" s="94" t="str">
        <f t="shared" si="248"/>
        <v>Christopher SOPHIEdiscus-throw</v>
      </c>
      <c r="P2525" s="2">
        <f t="shared" si="249"/>
        <v>947</v>
      </c>
      <c r="Q2525" s="79">
        <f t="shared" si="250"/>
        <v>72</v>
      </c>
      <c r="R2525" s="79" t="str">
        <f t="shared" si="251"/>
        <v/>
      </c>
    </row>
    <row r="2526" spans="1:18" x14ac:dyDescent="0.2">
      <c r="A2526" t="s">
        <v>1152</v>
      </c>
      <c r="B2526" t="s">
        <v>4714</v>
      </c>
      <c r="C2526" s="5" t="s">
        <v>82</v>
      </c>
      <c r="D2526" s="5">
        <v>1986</v>
      </c>
      <c r="E2526">
        <v>1041</v>
      </c>
      <c r="F2526" s="5">
        <v>44625</v>
      </c>
      <c r="G2526" s="2">
        <v>85</v>
      </c>
      <c r="H2526" s="2" t="str">
        <f t="shared" si="246"/>
        <v>Daniel KEMBOImarathon</v>
      </c>
      <c r="I2526" s="2">
        <f t="shared" si="247"/>
        <v>1041</v>
      </c>
      <c r="J2526" s="136" cm="1">
        <f t="array" ref="J2526">MAX(IF($H$3:$H$4000=$H2526,$I$3:$I$4000))</f>
        <v>1041</v>
      </c>
      <c r="K2526" s="2" t="str">
        <v>MRI</v>
      </c>
      <c r="L2526" t="str">
        <v>Henry Bernard BAPTISTE</v>
      </c>
      <c r="M2526" s="94" t="str">
        <v>shot-put</v>
      </c>
      <c r="N2526" s="94">
        <v>32579</v>
      </c>
      <c r="O2526" s="94" t="str">
        <f t="shared" si="248"/>
        <v>Henry Bernard BAPTISTEshot-put</v>
      </c>
      <c r="P2526" s="2">
        <f t="shared" si="249"/>
        <v>976</v>
      </c>
      <c r="Q2526" s="79">
        <f t="shared" si="250"/>
        <v>51</v>
      </c>
      <c r="R2526" s="79" t="str">
        <f t="shared" si="251"/>
        <v/>
      </c>
    </row>
    <row r="2527" spans="1:18" x14ac:dyDescent="0.2">
      <c r="A2527" t="s">
        <v>1152</v>
      </c>
      <c r="B2527" t="s">
        <v>2760</v>
      </c>
      <c r="C2527" t="s">
        <v>25</v>
      </c>
      <c r="D2527" s="5">
        <v>32606</v>
      </c>
      <c r="E2527">
        <v>1049</v>
      </c>
      <c r="F2527" s="5">
        <v>44624</v>
      </c>
      <c r="G2527" s="2">
        <v>68</v>
      </c>
      <c r="H2527" s="2" t="str">
        <f t="shared" si="246"/>
        <v>Collins Omae GICHANA200m</v>
      </c>
      <c r="I2527" s="2">
        <f t="shared" si="247"/>
        <v>1049</v>
      </c>
      <c r="J2527" s="136" cm="1">
        <f t="array" ref="J2527">MAX(IF($H$3:$H$4000=$H2527,$I$3:$I$4000))</f>
        <v>1049</v>
      </c>
      <c r="K2527" s="2" t="str">
        <v>MRI</v>
      </c>
      <c r="L2527" t="str">
        <v>Jean Ian CARRE</v>
      </c>
      <c r="M2527" s="94" t="str">
        <v>hammer-throw</v>
      </c>
      <c r="N2527" s="94">
        <v>34006</v>
      </c>
      <c r="O2527" s="94" t="str">
        <f t="shared" si="248"/>
        <v>Jean Ian CARREhammer-throw</v>
      </c>
      <c r="P2527" s="2">
        <f t="shared" si="249"/>
        <v>904</v>
      </c>
      <c r="Q2527" s="79">
        <f t="shared" si="250"/>
        <v>72</v>
      </c>
      <c r="R2527" s="79" t="str">
        <f t="shared" si="251"/>
        <v/>
      </c>
    </row>
    <row r="2528" spans="1:18" x14ac:dyDescent="0.2">
      <c r="A2528" t="s">
        <v>1152</v>
      </c>
      <c r="B2528" t="s">
        <v>4627</v>
      </c>
      <c r="C2528" t="s">
        <v>25</v>
      </c>
      <c r="D2528" s="5">
        <v>36563</v>
      </c>
      <c r="E2528">
        <v>1044</v>
      </c>
      <c r="F2528" s="5">
        <v>44624</v>
      </c>
      <c r="G2528" s="2">
        <v>76</v>
      </c>
      <c r="H2528" s="2" t="str">
        <f t="shared" ref="H2528:H2591" si="252">B2528&amp;C2528</f>
        <v>Elijah Onkware MATHEW200m</v>
      </c>
      <c r="I2528" s="2">
        <f t="shared" ref="I2528:I2591" si="253">E2528</f>
        <v>1044</v>
      </c>
      <c r="J2528" s="136" cm="1">
        <f t="array" ref="J2528">MAX(IF($H$3:$H$4000=$H2528,$I$3:$I$4000))</f>
        <v>1044</v>
      </c>
      <c r="K2528" s="2" t="str">
        <v>MRI</v>
      </c>
      <c r="L2528" t="str">
        <v>Jeremie LARARAUDEUSE</v>
      </c>
      <c r="M2528" s="94" t="str">
        <v>110mh</v>
      </c>
      <c r="N2528" s="94">
        <v>36981</v>
      </c>
      <c r="O2528" s="94" t="str">
        <f t="shared" si="248"/>
        <v>Jeremie LARARAUDEUSE110mh</v>
      </c>
      <c r="P2528" s="2">
        <f t="shared" si="249"/>
        <v>1061</v>
      </c>
      <c r="Q2528" s="79">
        <f t="shared" si="250"/>
        <v>57</v>
      </c>
      <c r="R2528" s="79" t="str">
        <f t="shared" si="251"/>
        <v/>
      </c>
    </row>
    <row r="2529" spans="1:18" x14ac:dyDescent="0.2">
      <c r="A2529" t="s">
        <v>1152</v>
      </c>
      <c r="B2529" t="s">
        <v>5084</v>
      </c>
      <c r="C2529" t="s">
        <v>25</v>
      </c>
      <c r="D2529" s="5">
        <v>36383</v>
      </c>
      <c r="E2529">
        <v>1038</v>
      </c>
      <c r="F2529" s="5">
        <v>44624</v>
      </c>
      <c r="G2529" s="2">
        <v>91</v>
      </c>
      <c r="H2529" s="2" t="str">
        <f t="shared" si="252"/>
        <v>Stephen Otieno OLUOCH200m</v>
      </c>
      <c r="I2529" s="2">
        <f t="shared" si="253"/>
        <v>1038</v>
      </c>
      <c r="J2529" s="136" cm="1">
        <f t="array" ref="J2529">MAX(IF($H$3:$H$4000=$H2529,$I$3:$I$4000))</f>
        <v>1038</v>
      </c>
      <c r="K2529" s="2" t="str">
        <v>MRI</v>
      </c>
      <c r="L2529" t="str">
        <v>Jerome CAPRICE</v>
      </c>
      <c r="M2529" s="94" t="str">
        <v>20km-race-walking</v>
      </c>
      <c r="N2529" s="94">
        <v>30334</v>
      </c>
      <c r="O2529" s="94" t="str">
        <f t="shared" si="248"/>
        <v>Jerome CAPRICE20km-race-walking</v>
      </c>
      <c r="P2529" s="2">
        <f t="shared" si="249"/>
        <v>860</v>
      </c>
      <c r="Q2529" s="79">
        <f t="shared" si="250"/>
        <v>59</v>
      </c>
      <c r="R2529" s="79" t="str">
        <f t="shared" si="251"/>
        <v/>
      </c>
    </row>
    <row r="2530" spans="1:18" x14ac:dyDescent="0.2">
      <c r="A2530" t="s">
        <v>1152</v>
      </c>
      <c r="B2530" t="s">
        <v>2797</v>
      </c>
      <c r="C2530" s="5" t="s">
        <v>26</v>
      </c>
      <c r="D2530" s="5">
        <v>35637</v>
      </c>
      <c r="E2530">
        <v>1077</v>
      </c>
      <c r="F2530" s="5">
        <v>44624</v>
      </c>
      <c r="G2530" s="2">
        <v>39</v>
      </c>
      <c r="H2530" s="2" t="str">
        <f t="shared" si="252"/>
        <v>Kevin Kiprotich TONUI400m</v>
      </c>
      <c r="I2530" s="2">
        <f t="shared" si="253"/>
        <v>1077</v>
      </c>
      <c r="J2530" s="136" cm="1">
        <f t="array" ref="J2530">MAX(IF($H$3:$H$4000=$H2530,$I$3:$I$4000))</f>
        <v>1094</v>
      </c>
      <c r="K2530" s="2" t="str">
        <v>MRI</v>
      </c>
      <c r="L2530" t="str">
        <v>Jonathan DRACK</v>
      </c>
      <c r="M2530" s="94" t="str">
        <v>triple-jump</v>
      </c>
      <c r="N2530" s="94">
        <v>32453</v>
      </c>
      <c r="O2530" s="94" t="str">
        <f t="shared" si="248"/>
        <v>Jonathan DRACKtriple-jump</v>
      </c>
      <c r="P2530" s="2">
        <f t="shared" si="249"/>
        <v>1052</v>
      </c>
      <c r="Q2530" s="79">
        <f t="shared" si="250"/>
        <v>51</v>
      </c>
      <c r="R2530" s="79" t="str">
        <f t="shared" si="251"/>
        <v/>
      </c>
    </row>
    <row r="2531" spans="1:18" x14ac:dyDescent="0.2">
      <c r="A2531" t="s">
        <v>1152</v>
      </c>
      <c r="B2531" t="s">
        <v>3433</v>
      </c>
      <c r="C2531" s="5" t="s">
        <v>26</v>
      </c>
      <c r="D2531" s="5">
        <v>35613</v>
      </c>
      <c r="E2531">
        <v>1065</v>
      </c>
      <c r="F2531" s="5">
        <v>44624</v>
      </c>
      <c r="G2531" s="2">
        <v>55</v>
      </c>
      <c r="H2531" s="2" t="str">
        <f t="shared" si="252"/>
        <v>Wyclife KINYAMAL400m</v>
      </c>
      <c r="I2531" s="2">
        <f t="shared" si="253"/>
        <v>1065</v>
      </c>
      <c r="J2531" s="136" cm="1">
        <f t="array" ref="J2531">MAX(IF($H$3:$H$4000=$H2531,$I$3:$I$4000))</f>
        <v>1065</v>
      </c>
      <c r="K2531" s="2" t="str">
        <v>MRI</v>
      </c>
      <c r="L2531" t="str">
        <v>Dezardin PROSPER</v>
      </c>
      <c r="M2531" s="94" t="str">
        <v>high-jump</v>
      </c>
      <c r="N2531" s="94">
        <v>36687</v>
      </c>
      <c r="O2531" s="94" t="str">
        <f t="shared" si="248"/>
        <v>Dezardin PROSPERhigh-jump</v>
      </c>
      <c r="P2531" s="2">
        <f t="shared" si="249"/>
        <v>1002</v>
      </c>
      <c r="Q2531" s="79">
        <f t="shared" si="250"/>
        <v>87</v>
      </c>
      <c r="R2531" s="79" t="str">
        <f t="shared" si="251"/>
        <v/>
      </c>
    </row>
    <row r="2532" spans="1:18" x14ac:dyDescent="0.2">
      <c r="A2532" t="s">
        <v>1152</v>
      </c>
      <c r="B2532" t="s">
        <v>3637</v>
      </c>
      <c r="C2532" s="5" t="s">
        <v>29</v>
      </c>
      <c r="D2532" s="5">
        <v>36393</v>
      </c>
      <c r="E2532">
        <v>1150</v>
      </c>
      <c r="F2532" s="5">
        <v>44624</v>
      </c>
      <c r="G2532" s="2">
        <v>2</v>
      </c>
      <c r="H2532" s="2" t="str">
        <f t="shared" si="252"/>
        <v>Emmanuel KIPROP5000m</v>
      </c>
      <c r="I2532" s="2">
        <f t="shared" si="253"/>
        <v>1150</v>
      </c>
      <c r="J2532" s="136" cm="1">
        <f t="array" ref="J2532">MAX(IF($H$3:$H$4000=$H2532,$I$3:$I$4000))</f>
        <v>1170</v>
      </c>
      <c r="K2532" s="2" t="str">
        <v>MRI</v>
      </c>
      <c r="L2532" t="str">
        <v>Nicolas LI YUN FONG</v>
      </c>
      <c r="M2532" s="94" t="str">
        <v>hammer-throw</v>
      </c>
      <c r="N2532" s="94">
        <v>30191</v>
      </c>
      <c r="O2532" s="94" t="str">
        <f t="shared" si="248"/>
        <v>Nicolas LI YUN FONGhammer-throw</v>
      </c>
      <c r="P2532" s="2">
        <f t="shared" si="249"/>
        <v>861</v>
      </c>
      <c r="Q2532" s="79">
        <f t="shared" si="250"/>
        <v>95</v>
      </c>
      <c r="R2532" s="79" t="str">
        <f t="shared" si="251"/>
        <v/>
      </c>
    </row>
    <row r="2533" spans="1:18" x14ac:dyDescent="0.2">
      <c r="A2533" t="s">
        <v>1152</v>
      </c>
      <c r="B2533" t="s">
        <v>2905</v>
      </c>
      <c r="C2533" s="5" t="s">
        <v>29</v>
      </c>
      <c r="D2533" s="5">
        <v>36585</v>
      </c>
      <c r="E2533">
        <v>1134</v>
      </c>
      <c r="F2533" s="5">
        <v>44624</v>
      </c>
      <c r="G2533" s="2">
        <v>3</v>
      </c>
      <c r="H2533" s="2" t="str">
        <f t="shared" si="252"/>
        <v>Cornelius KEMBOI5000m</v>
      </c>
      <c r="I2533" s="2">
        <f t="shared" si="253"/>
        <v>1134</v>
      </c>
      <c r="J2533" s="136" cm="1">
        <f t="array" ref="J2533">MAX(IF($H$3:$H$4000=$H2533,$I$3:$I$4000))</f>
        <v>1134</v>
      </c>
      <c r="K2533" s="2" t="str">
        <v>NAM</v>
      </c>
      <c r="L2533" t="str">
        <v>Tomas Hilifa RAINHOLD</v>
      </c>
      <c r="M2533" s="94" t="str">
        <v>marathon</v>
      </c>
      <c r="N2533" s="94">
        <v>33276</v>
      </c>
      <c r="O2533" s="94" t="str">
        <f t="shared" si="248"/>
        <v>Tomas Hilifa RAINHOLDmarathon</v>
      </c>
      <c r="P2533" s="2">
        <f t="shared" si="249"/>
        <v>1154</v>
      </c>
      <c r="Q2533" s="79">
        <f t="shared" si="250"/>
        <v>104</v>
      </c>
      <c r="R2533" s="79" t="str">
        <f t="shared" si="251"/>
        <v/>
      </c>
    </row>
    <row r="2534" spans="1:18" x14ac:dyDescent="0.2">
      <c r="A2534" t="s">
        <v>1152</v>
      </c>
      <c r="B2534" t="s">
        <v>3640</v>
      </c>
      <c r="C2534" s="5" t="s">
        <v>29</v>
      </c>
      <c r="D2534" s="5">
        <v>35486</v>
      </c>
      <c r="E2534">
        <v>1117</v>
      </c>
      <c r="F2534" s="5">
        <v>44624</v>
      </c>
      <c r="G2534" s="2">
        <v>6</v>
      </c>
      <c r="H2534" s="2" t="str">
        <f t="shared" si="252"/>
        <v>Robert Kiprop KOECH5000m</v>
      </c>
      <c r="I2534" s="2">
        <f t="shared" si="253"/>
        <v>1117</v>
      </c>
      <c r="J2534" s="136" cm="1">
        <f t="array" ref="J2534">MAX(IF($H$3:$H$4000=$H2534,$I$3:$I$4000))</f>
        <v>1164</v>
      </c>
      <c r="K2534" s="2" t="str">
        <v>NAM</v>
      </c>
      <c r="L2534" t="str">
        <v>Roger HAITENGI</v>
      </c>
      <c r="M2534" s="94" t="str">
        <v>triple-jump</v>
      </c>
      <c r="N2534" s="94">
        <v>30576</v>
      </c>
      <c r="O2534" s="94" t="str">
        <f t="shared" si="248"/>
        <v>Roger HAITENGItriple-jump</v>
      </c>
      <c r="P2534" s="2">
        <f t="shared" si="249"/>
        <v>1047</v>
      </c>
      <c r="Q2534" s="79">
        <f t="shared" si="250"/>
        <v>59</v>
      </c>
      <c r="R2534" s="79" t="str">
        <f t="shared" si="251"/>
        <v/>
      </c>
    </row>
    <row r="2535" spans="1:18" x14ac:dyDescent="0.2">
      <c r="A2535" t="s">
        <v>1152</v>
      </c>
      <c r="B2535" t="s">
        <v>3650</v>
      </c>
      <c r="C2535" s="5" t="s">
        <v>29</v>
      </c>
      <c r="D2535" s="5">
        <v>36406</v>
      </c>
      <c r="E2535">
        <v>1101</v>
      </c>
      <c r="F2535" s="5">
        <v>44624</v>
      </c>
      <c r="G2535" s="2">
        <v>9</v>
      </c>
      <c r="H2535" s="2" t="str">
        <f t="shared" si="252"/>
        <v>Michael KIBET5000m</v>
      </c>
      <c r="I2535" s="2">
        <f t="shared" si="253"/>
        <v>1101</v>
      </c>
      <c r="J2535" s="136" cm="1">
        <f t="array" ref="J2535">MAX(IF($H$3:$H$4000=$H2535,$I$3:$I$4000))</f>
        <v>1136</v>
      </c>
      <c r="K2535" s="2" t="str">
        <v>NAM</v>
      </c>
      <c r="L2535" t="str">
        <v>Daniel Nghidinwa PAULUS</v>
      </c>
      <c r="M2535" s="94" t="str">
        <v>5000m</v>
      </c>
      <c r="N2535" s="94">
        <v>35447</v>
      </c>
      <c r="O2535" s="94" t="str">
        <f t="shared" si="248"/>
        <v>Daniel Nghidinwa PAULUS5000m</v>
      </c>
      <c r="P2535" s="2">
        <f t="shared" si="249"/>
        <v>984</v>
      </c>
      <c r="Q2535" s="79">
        <f t="shared" si="250"/>
        <v>173</v>
      </c>
      <c r="R2535" s="79" t="str">
        <f t="shared" si="251"/>
        <v/>
      </c>
    </row>
    <row r="2536" spans="1:18" x14ac:dyDescent="0.2">
      <c r="A2536" t="s">
        <v>1152</v>
      </c>
      <c r="B2536" t="s">
        <v>5163</v>
      </c>
      <c r="C2536" s="5" t="s">
        <v>29</v>
      </c>
      <c r="D2536" s="5">
        <v>37674</v>
      </c>
      <c r="E2536">
        <v>1092</v>
      </c>
      <c r="F2536" s="5">
        <v>44624</v>
      </c>
      <c r="G2536" s="2">
        <v>11</v>
      </c>
      <c r="H2536" s="2" t="str">
        <f t="shared" si="252"/>
        <v>Gideon Kipkertich RONO5000m</v>
      </c>
      <c r="I2536" s="2">
        <f t="shared" si="253"/>
        <v>1092</v>
      </c>
      <c r="J2536" s="136" cm="1">
        <f t="array" ref="J2536">MAX(IF($H$3:$H$4000=$H2536,$I$3:$I$4000))</f>
        <v>1133</v>
      </c>
      <c r="K2536" s="2" t="str">
        <v>NAM</v>
      </c>
      <c r="L2536" t="str">
        <v>Simon PAULUS</v>
      </c>
      <c r="M2536" s="94" t="str">
        <v>5000m</v>
      </c>
      <c r="N2536" s="94">
        <v>0</v>
      </c>
      <c r="O2536" s="94" t="str">
        <f t="shared" si="248"/>
        <v>Simon PAULUS5000m</v>
      </c>
      <c r="P2536" s="2">
        <f t="shared" si="249"/>
        <v>978</v>
      </c>
      <c r="Q2536" s="79">
        <f t="shared" si="250"/>
        <v>184</v>
      </c>
      <c r="R2536" s="79" t="str">
        <f t="shared" si="251"/>
        <v/>
      </c>
    </row>
    <row r="2537" spans="1:18" x14ac:dyDescent="0.2">
      <c r="A2537" t="s">
        <v>1152</v>
      </c>
      <c r="B2537" t="s">
        <v>4649</v>
      </c>
      <c r="C2537" t="s">
        <v>29</v>
      </c>
      <c r="D2537" s="5"/>
      <c r="E2537">
        <v>1091</v>
      </c>
      <c r="F2537" s="5">
        <v>44624</v>
      </c>
      <c r="G2537" s="2">
        <v>12</v>
      </c>
      <c r="H2537" s="2" t="str">
        <f t="shared" si="252"/>
        <v>Raynold Kipkorir CHERUIYOT5000m</v>
      </c>
      <c r="I2537" s="2">
        <f t="shared" si="253"/>
        <v>1091</v>
      </c>
      <c r="J2537" s="136" cm="1">
        <f t="array" ref="J2537">MAX(IF($H$3:$H$4000=$H2537,$I$3:$I$4000))</f>
        <v>1091</v>
      </c>
      <c r="K2537" s="2" t="str">
        <v>NAM</v>
      </c>
      <c r="L2537" t="str">
        <v>Mahhad Alexander BOCK</v>
      </c>
      <c r="M2537" s="94" t="str">
        <v>400m</v>
      </c>
      <c r="N2537" s="94">
        <v>34569</v>
      </c>
      <c r="O2537" s="94" t="str">
        <f t="shared" si="248"/>
        <v>Mahhad Alexander BOCK400m</v>
      </c>
      <c r="P2537" s="2">
        <f t="shared" si="249"/>
        <v>1095</v>
      </c>
      <c r="Q2537" s="79">
        <f t="shared" si="250"/>
        <v>98</v>
      </c>
      <c r="R2537" s="79" t="str">
        <f t="shared" si="251"/>
        <v/>
      </c>
    </row>
    <row r="2538" spans="1:18" x14ac:dyDescent="0.2">
      <c r="A2538" t="s">
        <v>1152</v>
      </c>
      <c r="B2538" t="s">
        <v>3655</v>
      </c>
      <c r="C2538" s="5" t="s">
        <v>29</v>
      </c>
      <c r="D2538" s="5">
        <v>37196</v>
      </c>
      <c r="E2538">
        <v>1062</v>
      </c>
      <c r="F2538" s="5">
        <v>44624</v>
      </c>
      <c r="G2538" s="2">
        <v>26</v>
      </c>
      <c r="H2538" s="2" t="str">
        <f t="shared" si="252"/>
        <v>Kiprono SITONIK5000m</v>
      </c>
      <c r="I2538" s="2">
        <f t="shared" si="253"/>
        <v>1062</v>
      </c>
      <c r="J2538" s="136" cm="1">
        <f t="array" ref="J2538">MAX(IF($H$3:$H$4000=$H2538,$I$3:$I$4000))</f>
        <v>1130</v>
      </c>
      <c r="K2538" s="2" t="str">
        <v>NAM</v>
      </c>
      <c r="L2538" t="str">
        <v>Chenault Lionel COETZEE</v>
      </c>
      <c r="M2538" s="94" t="str">
        <v>long-jump</v>
      </c>
      <c r="N2538" s="94">
        <v>35556</v>
      </c>
      <c r="O2538" s="94" t="str">
        <f t="shared" si="248"/>
        <v>Chenault Lionel COETZEElong-jump</v>
      </c>
      <c r="P2538" s="2">
        <f t="shared" si="249"/>
        <v>1038</v>
      </c>
      <c r="Q2538" s="79">
        <f t="shared" si="250"/>
        <v>113</v>
      </c>
      <c r="R2538" s="79" t="str">
        <f t="shared" si="251"/>
        <v/>
      </c>
    </row>
    <row r="2539" spans="1:18" x14ac:dyDescent="0.2">
      <c r="A2539" t="s">
        <v>1152</v>
      </c>
      <c r="B2539" t="s">
        <v>3666</v>
      </c>
      <c r="C2539" t="s">
        <v>29</v>
      </c>
      <c r="D2539" s="5">
        <v>37952</v>
      </c>
      <c r="E2539">
        <v>1051</v>
      </c>
      <c r="F2539" s="5">
        <v>44624</v>
      </c>
      <c r="G2539" s="2">
        <v>30</v>
      </c>
      <c r="H2539" s="2" t="str">
        <f t="shared" si="252"/>
        <v>Emmanuel KIPCHIRCHIR5000m</v>
      </c>
      <c r="I2539" s="2">
        <f t="shared" si="253"/>
        <v>1051</v>
      </c>
      <c r="J2539" s="136" cm="1">
        <f t="array" ref="J2539">MAX(IF($H$3:$H$4000=$H2539,$I$3:$I$4000))</f>
        <v>1116</v>
      </c>
      <c r="K2539" s="2" t="str">
        <v>NAM</v>
      </c>
      <c r="L2539" t="str">
        <v>Timon DRESSELHAUS</v>
      </c>
      <c r="M2539" s="94" t="str">
        <v>decathlon</v>
      </c>
      <c r="N2539" s="94">
        <v>1998</v>
      </c>
      <c r="O2539" s="94" t="str">
        <f t="shared" si="248"/>
        <v>Timon DRESSELHAUSdecathlon</v>
      </c>
      <c r="P2539" s="2">
        <f t="shared" si="249"/>
        <v>919</v>
      </c>
      <c r="Q2539" s="79">
        <f t="shared" si="250"/>
        <v>45</v>
      </c>
      <c r="R2539" s="79" t="str">
        <f t="shared" si="251"/>
        <v/>
      </c>
    </row>
    <row r="2540" spans="1:18" x14ac:dyDescent="0.2">
      <c r="A2540" t="s">
        <v>1152</v>
      </c>
      <c r="B2540" t="s">
        <v>4650</v>
      </c>
      <c r="C2540" s="5" t="s">
        <v>29</v>
      </c>
      <c r="D2540" s="5"/>
      <c r="E2540">
        <v>1035</v>
      </c>
      <c r="F2540" s="5">
        <v>44624</v>
      </c>
      <c r="G2540" s="2">
        <v>39</v>
      </c>
      <c r="H2540" s="2" t="str">
        <f t="shared" si="252"/>
        <v>Ismael KURUI5000m</v>
      </c>
      <c r="I2540" s="2">
        <f t="shared" si="253"/>
        <v>1035</v>
      </c>
      <c r="J2540" s="136" cm="1">
        <f t="array" ref="J2540">MAX(IF($H$3:$H$4000=$H2540,$I$3:$I$4000))</f>
        <v>1035</v>
      </c>
      <c r="K2540" s="2" t="str">
        <v>NAM</v>
      </c>
      <c r="L2540" t="str">
        <v>Sandro DIERGAARDT</v>
      </c>
      <c r="M2540" s="94" t="str">
        <v>long-jump</v>
      </c>
      <c r="N2540" s="94">
        <v>36379</v>
      </c>
      <c r="O2540" s="94" t="str">
        <f t="shared" si="248"/>
        <v>Sandro DIERGAARDTlong-jump</v>
      </c>
      <c r="P2540" s="2">
        <f t="shared" si="249"/>
        <v>1057</v>
      </c>
      <c r="Q2540" s="79">
        <f t="shared" si="250"/>
        <v>87</v>
      </c>
      <c r="R2540" s="79" t="str">
        <f t="shared" si="251"/>
        <v/>
      </c>
    </row>
    <row r="2541" spans="1:18" x14ac:dyDescent="0.2">
      <c r="A2541" t="s">
        <v>1152</v>
      </c>
      <c r="B2541" t="s">
        <v>4651</v>
      </c>
      <c r="C2541" s="5" t="s">
        <v>29</v>
      </c>
      <c r="D2541" s="5"/>
      <c r="E2541">
        <v>1024</v>
      </c>
      <c r="F2541" s="5">
        <v>44624</v>
      </c>
      <c r="G2541" s="2">
        <v>49</v>
      </c>
      <c r="H2541" s="2" t="str">
        <f t="shared" si="252"/>
        <v>Charles ROTICH5000m</v>
      </c>
      <c r="I2541" s="2">
        <f t="shared" si="253"/>
        <v>1024</v>
      </c>
      <c r="J2541" s="136" cm="1">
        <f t="array" ref="J2541">MAX(IF($H$3:$H$4000=$H2541,$I$3:$I$4000))</f>
        <v>1024</v>
      </c>
      <c r="K2541" s="2" t="str">
        <v>NAM</v>
      </c>
      <c r="L2541" t="str">
        <v>Gideon Ernst NARIB</v>
      </c>
      <c r="M2541" s="94" t="str">
        <v>200m</v>
      </c>
      <c r="N2541" s="94">
        <v>33020</v>
      </c>
      <c r="O2541" s="94" t="str">
        <f t="shared" si="248"/>
        <v>Gideon Ernst NARIB200m</v>
      </c>
      <c r="P2541" s="2">
        <f t="shared" si="249"/>
        <v>1124</v>
      </c>
      <c r="Q2541" s="79">
        <f t="shared" si="250"/>
        <v>53</v>
      </c>
      <c r="R2541" s="79" t="str">
        <f t="shared" si="251"/>
        <v/>
      </c>
    </row>
    <row r="2542" spans="1:18" x14ac:dyDescent="0.2">
      <c r="A2542" t="s">
        <v>1152</v>
      </c>
      <c r="B2542" t="s">
        <v>3687</v>
      </c>
      <c r="C2542" s="5" t="s">
        <v>29</v>
      </c>
      <c r="D2542" s="5">
        <v>38205</v>
      </c>
      <c r="E2542">
        <v>1023</v>
      </c>
      <c r="F2542" s="5">
        <v>44624</v>
      </c>
      <c r="G2542" s="2">
        <v>51</v>
      </c>
      <c r="H2542" s="2" t="str">
        <f t="shared" si="252"/>
        <v>Samuel KIBATHI5000m</v>
      </c>
      <c r="I2542" s="2">
        <f t="shared" si="253"/>
        <v>1023</v>
      </c>
      <c r="J2542" s="136" cm="1">
        <f t="array" ref="J2542">MAX(IF($H$3:$H$4000=$H2542,$I$3:$I$4000))</f>
        <v>1083</v>
      </c>
      <c r="K2542" s="2" t="str">
        <v>NAM</v>
      </c>
      <c r="L2542" t="str">
        <v>Ryan WILLIAMS</v>
      </c>
      <c r="M2542" s="94" t="str">
        <v>discus-throw</v>
      </c>
      <c r="N2542" s="94">
        <v>36611</v>
      </c>
      <c r="O2542" s="94" t="str">
        <f t="shared" si="248"/>
        <v>Ryan WILLIAMSdiscus-throw</v>
      </c>
      <c r="P2542" s="2">
        <f t="shared" si="249"/>
        <v>997</v>
      </c>
      <c r="Q2542" s="79">
        <f t="shared" si="250"/>
        <v>41</v>
      </c>
      <c r="R2542" s="79" t="str">
        <f t="shared" si="251"/>
        <v/>
      </c>
    </row>
    <row r="2543" spans="1:18" x14ac:dyDescent="0.2">
      <c r="A2543" t="s">
        <v>1152</v>
      </c>
      <c r="B2543" t="s">
        <v>4652</v>
      </c>
      <c r="C2543" s="5" t="s">
        <v>29</v>
      </c>
      <c r="D2543" s="5"/>
      <c r="E2543">
        <v>1019</v>
      </c>
      <c r="F2543" s="5">
        <v>44624</v>
      </c>
      <c r="G2543" s="2">
        <v>53</v>
      </c>
      <c r="H2543" s="2" t="str">
        <f t="shared" si="252"/>
        <v>Stephen LEMAYA5000m</v>
      </c>
      <c r="I2543" s="2">
        <f t="shared" si="253"/>
        <v>1019</v>
      </c>
      <c r="J2543" s="136" cm="1">
        <f t="array" ref="J2543">MAX(IF($H$3:$H$4000=$H2543,$I$3:$I$4000))</f>
        <v>1019</v>
      </c>
      <c r="K2543" s="2" t="str">
        <v>NAM</v>
      </c>
      <c r="L2543" t="str">
        <v>Gideon Ernst NARIB</v>
      </c>
      <c r="M2543" s="94" t="str">
        <v>100m</v>
      </c>
      <c r="N2543" s="94">
        <v>33020</v>
      </c>
      <c r="O2543" s="94" t="str">
        <f t="shared" si="248"/>
        <v>Gideon Ernst NARIB100m</v>
      </c>
      <c r="P2543" s="2">
        <f t="shared" si="249"/>
        <v>1108</v>
      </c>
      <c r="Q2543" s="79">
        <f t="shared" si="250"/>
        <v>104</v>
      </c>
      <c r="R2543" s="79" t="str">
        <f t="shared" si="251"/>
        <v/>
      </c>
    </row>
    <row r="2544" spans="1:18" x14ac:dyDescent="0.2">
      <c r="A2544" t="s">
        <v>1152</v>
      </c>
      <c r="B2544" t="s">
        <v>2907</v>
      </c>
      <c r="C2544" s="5" t="s">
        <v>29</v>
      </c>
      <c r="D2544" s="6"/>
      <c r="E2544">
        <v>1010</v>
      </c>
      <c r="F2544" s="5">
        <v>44624</v>
      </c>
      <c r="G2544" s="2">
        <v>58</v>
      </c>
      <c r="H2544" s="2" t="str">
        <f t="shared" si="252"/>
        <v>James KARORI5000m</v>
      </c>
      <c r="I2544" s="2">
        <f t="shared" si="253"/>
        <v>1010</v>
      </c>
      <c r="J2544" s="136" cm="1">
        <f t="array" ref="J2544">MAX(IF($H$3:$H$4000=$H2544,$I$3:$I$4000))</f>
        <v>1010</v>
      </c>
      <c r="K2544" s="2" t="str">
        <v>NGR</v>
      </c>
      <c r="L2544" t="str">
        <v>Udodi Chudi ONWUZURIKE</v>
      </c>
      <c r="M2544" s="94" t="str">
        <v>200m</v>
      </c>
      <c r="N2544" s="94">
        <v>37650</v>
      </c>
      <c r="O2544" s="94" t="str">
        <f t="shared" si="248"/>
        <v>Udodi Chudi ONWUZURIKE200m</v>
      </c>
      <c r="P2544" s="2">
        <f t="shared" si="249"/>
        <v>1187</v>
      </c>
      <c r="Q2544" s="79">
        <f t="shared" si="250"/>
        <v>12</v>
      </c>
      <c r="R2544" s="79" t="str">
        <f t="shared" si="251"/>
        <v/>
      </c>
    </row>
    <row r="2545" spans="1:18" x14ac:dyDescent="0.2">
      <c r="A2545" t="s">
        <v>1152</v>
      </c>
      <c r="B2545" t="s">
        <v>4653</v>
      </c>
      <c r="C2545" t="s">
        <v>29</v>
      </c>
      <c r="D2545" s="5"/>
      <c r="E2545">
        <v>1000</v>
      </c>
      <c r="F2545" s="5">
        <v>44624</v>
      </c>
      <c r="G2545" s="2">
        <v>68</v>
      </c>
      <c r="H2545" s="2" t="str">
        <f t="shared" si="252"/>
        <v>Francis ABONG5000m</v>
      </c>
      <c r="I2545" s="2">
        <f t="shared" si="253"/>
        <v>1000</v>
      </c>
      <c r="J2545" s="136" cm="1">
        <f t="array" ref="J2545">MAX(IF($H$3:$H$4000=$H2545,$I$3:$I$4000))</f>
        <v>1000</v>
      </c>
      <c r="K2545" s="2" t="str">
        <v>NGR</v>
      </c>
      <c r="L2545" t="str">
        <v>Raymond EKEVWO</v>
      </c>
      <c r="M2545" s="94" t="str">
        <v>200m</v>
      </c>
      <c r="N2545" s="94">
        <v>36242</v>
      </c>
      <c r="O2545" s="94" t="str">
        <f t="shared" si="248"/>
        <v>Raymond EKEVWO200m</v>
      </c>
      <c r="P2545" s="2">
        <f t="shared" si="249"/>
        <v>1060</v>
      </c>
      <c r="Q2545" s="79">
        <f t="shared" si="250"/>
        <v>135</v>
      </c>
      <c r="R2545" s="79" t="str">
        <f t="shared" si="251"/>
        <v/>
      </c>
    </row>
    <row r="2546" spans="1:18" x14ac:dyDescent="0.2">
      <c r="A2546" t="s">
        <v>1152</v>
      </c>
      <c r="B2546" t="s">
        <v>4654</v>
      </c>
      <c r="C2546" s="5" t="s">
        <v>29</v>
      </c>
      <c r="D2546" s="5">
        <v>1992</v>
      </c>
      <c r="E2546">
        <v>994</v>
      </c>
      <c r="F2546" s="5">
        <v>44624</v>
      </c>
      <c r="G2546" s="2">
        <v>74</v>
      </c>
      <c r="H2546" s="2" t="str">
        <f t="shared" si="252"/>
        <v>Leonard BETT5000m</v>
      </c>
      <c r="I2546" s="2">
        <f t="shared" si="253"/>
        <v>994</v>
      </c>
      <c r="J2546" s="136" cm="1">
        <f t="array" ref="J2546">MAX(IF($H$3:$H$4000=$H2546,$I$3:$I$4000))</f>
        <v>994</v>
      </c>
      <c r="K2546" s="2" t="str">
        <v>NGR</v>
      </c>
      <c r="L2546" t="str">
        <v>Emmanuel BAMIDELE</v>
      </c>
      <c r="M2546" s="94" t="str">
        <v>400m</v>
      </c>
      <c r="N2546" s="94">
        <v>36347</v>
      </c>
      <c r="O2546" s="94" t="str">
        <f t="shared" si="248"/>
        <v>Emmanuel BAMIDELE400m</v>
      </c>
      <c r="P2546" s="2">
        <f t="shared" si="249"/>
        <v>1162</v>
      </c>
      <c r="Q2546" s="79">
        <f t="shared" si="250"/>
        <v>16</v>
      </c>
      <c r="R2546" s="79" t="str">
        <f t="shared" si="251"/>
        <v/>
      </c>
    </row>
    <row r="2547" spans="1:18" x14ac:dyDescent="0.2">
      <c r="A2547" t="s">
        <v>1152</v>
      </c>
      <c r="B2547" t="s">
        <v>2855</v>
      </c>
      <c r="C2547" t="s">
        <v>29</v>
      </c>
      <c r="D2547" s="5">
        <v>34155</v>
      </c>
      <c r="E2547">
        <v>990</v>
      </c>
      <c r="F2547" s="5">
        <v>44624</v>
      </c>
      <c r="G2547" s="2">
        <v>79</v>
      </c>
      <c r="H2547" s="2" t="str">
        <f t="shared" si="252"/>
        <v>Benjamin KIGEN5000m</v>
      </c>
      <c r="I2547" s="2">
        <f t="shared" si="253"/>
        <v>990</v>
      </c>
      <c r="J2547" s="136" cm="1">
        <f t="array" ref="J2547">MAX(IF($H$3:$H$4000=$H2547,$I$3:$I$4000))</f>
        <v>990</v>
      </c>
      <c r="K2547" s="2" t="str">
        <v>NGR</v>
      </c>
      <c r="L2547" t="str">
        <v>Udodi Chudi ONWUZURIKE</v>
      </c>
      <c r="M2547" s="94" t="str">
        <v>100m</v>
      </c>
      <c r="N2547" s="94">
        <v>37650</v>
      </c>
      <c r="O2547" s="94" t="str">
        <f t="shared" si="248"/>
        <v>Udodi Chudi ONWUZURIKE100m</v>
      </c>
      <c r="P2547" s="2">
        <f t="shared" si="249"/>
        <v>1182</v>
      </c>
      <c r="Q2547" s="79">
        <f t="shared" si="250"/>
        <v>23</v>
      </c>
      <c r="R2547" s="79" t="str">
        <f t="shared" si="251"/>
        <v/>
      </c>
    </row>
    <row r="2548" spans="1:18" x14ac:dyDescent="0.2">
      <c r="A2548" t="s">
        <v>1152</v>
      </c>
      <c r="B2548" t="s">
        <v>2913</v>
      </c>
      <c r="C2548" s="5" t="s">
        <v>29</v>
      </c>
      <c r="D2548" s="5"/>
      <c r="E2548">
        <v>990</v>
      </c>
      <c r="F2548" s="5">
        <v>44624</v>
      </c>
      <c r="G2548" s="2">
        <v>81</v>
      </c>
      <c r="H2548" s="2" t="str">
        <f t="shared" si="252"/>
        <v>Brian WEKESA5000m</v>
      </c>
      <c r="I2548" s="2">
        <f t="shared" si="253"/>
        <v>990</v>
      </c>
      <c r="J2548" s="136" cm="1">
        <f t="array" ref="J2548">MAX(IF($H$3:$H$4000=$H2548,$I$3:$I$4000))</f>
        <v>990</v>
      </c>
      <c r="K2548" s="2" t="str">
        <v>NGR</v>
      </c>
      <c r="L2548" t="str">
        <v>Rilwan ALOWONLE</v>
      </c>
      <c r="M2548" s="94" t="str">
        <v>400mh</v>
      </c>
      <c r="N2548" s="94">
        <v>34315</v>
      </c>
      <c r="O2548" s="94" t="str">
        <f t="shared" si="248"/>
        <v>Rilwan ALOWONLE400mh</v>
      </c>
      <c r="P2548" s="2">
        <f t="shared" si="249"/>
        <v>1141</v>
      </c>
      <c r="Q2548" s="79">
        <f t="shared" si="250"/>
        <v>20</v>
      </c>
      <c r="R2548" s="79" t="str">
        <f t="shared" si="251"/>
        <v/>
      </c>
    </row>
    <row r="2549" spans="1:18" x14ac:dyDescent="0.2">
      <c r="A2549" t="s">
        <v>1152</v>
      </c>
      <c r="B2549" t="s">
        <v>4655</v>
      </c>
      <c r="C2549" s="5" t="s">
        <v>29</v>
      </c>
      <c r="D2549" s="5"/>
      <c r="E2549">
        <v>989</v>
      </c>
      <c r="F2549" s="5">
        <v>44624</v>
      </c>
      <c r="G2549" s="2">
        <v>83</v>
      </c>
      <c r="H2549" s="2" t="str">
        <f t="shared" si="252"/>
        <v>Boniface KIPTANUI5000m</v>
      </c>
      <c r="I2549" s="2">
        <f t="shared" si="253"/>
        <v>989</v>
      </c>
      <c r="J2549" s="136" cm="1">
        <f t="array" ref="J2549">MAX(IF($H$3:$H$4000=$H2549,$I$3:$I$4000))</f>
        <v>989</v>
      </c>
      <c r="K2549" s="2" t="str">
        <v>NGR</v>
      </c>
      <c r="L2549" t="str">
        <v>Dotun OGUNDEJI</v>
      </c>
      <c r="M2549" s="94" t="str">
        <v>shot-put</v>
      </c>
      <c r="N2549" s="94">
        <v>35119</v>
      </c>
      <c r="O2549" s="94" t="str">
        <f t="shared" si="248"/>
        <v>Dotun OGUNDEJIshot-put</v>
      </c>
      <c r="P2549" s="2">
        <f t="shared" si="249"/>
        <v>1167</v>
      </c>
      <c r="Q2549" s="79">
        <f t="shared" si="250"/>
        <v>9</v>
      </c>
      <c r="R2549" s="79" t="str">
        <f t="shared" si="251"/>
        <v/>
      </c>
    </row>
    <row r="2550" spans="1:18" x14ac:dyDescent="0.2">
      <c r="A2550" t="s">
        <v>1152</v>
      </c>
      <c r="B2550" t="s">
        <v>4656</v>
      </c>
      <c r="C2550" s="5" t="s">
        <v>29</v>
      </c>
      <c r="D2550" s="5">
        <v>44612</v>
      </c>
      <c r="E2550">
        <v>987</v>
      </c>
      <c r="F2550" s="5">
        <v>44624</v>
      </c>
      <c r="G2550" s="2">
        <v>84</v>
      </c>
      <c r="H2550" s="2" t="str">
        <f t="shared" si="252"/>
        <v>Shadrack RONO5000m</v>
      </c>
      <c r="I2550" s="2">
        <f t="shared" si="253"/>
        <v>987</v>
      </c>
      <c r="J2550" s="136" cm="1">
        <f t="array" ref="J2550">MAX(IF($H$3:$H$4000=$H2550,$I$3:$I$4000))</f>
        <v>987</v>
      </c>
      <c r="K2550" s="2" t="str">
        <v>NGR</v>
      </c>
      <c r="L2550" t="str">
        <v>Jon OKOYE</v>
      </c>
      <c r="M2550" s="94" t="str">
        <v>200m</v>
      </c>
      <c r="N2550" s="94">
        <v>34544</v>
      </c>
      <c r="O2550" s="94" t="str">
        <f t="shared" si="248"/>
        <v>Jon OKOYE200m</v>
      </c>
      <c r="P2550" s="2">
        <f t="shared" si="249"/>
        <v>1057</v>
      </c>
      <c r="Q2550" s="79">
        <f t="shared" si="250"/>
        <v>141</v>
      </c>
      <c r="R2550" s="79" t="str">
        <f t="shared" si="251"/>
        <v/>
      </c>
    </row>
    <row r="2551" spans="1:18" x14ac:dyDescent="0.2">
      <c r="A2551" t="s">
        <v>1152</v>
      </c>
      <c r="B2551" t="s">
        <v>4657</v>
      </c>
      <c r="C2551" s="5" t="s">
        <v>29</v>
      </c>
      <c r="D2551" s="5">
        <v>36343</v>
      </c>
      <c r="E2551">
        <v>984</v>
      </c>
      <c r="F2551" s="5">
        <v>44624</v>
      </c>
      <c r="G2551" s="2">
        <v>89</v>
      </c>
      <c r="H2551" s="2" t="str">
        <f t="shared" si="252"/>
        <v>Wesley LADEMA5000m</v>
      </c>
      <c r="I2551" s="2">
        <f t="shared" si="253"/>
        <v>984</v>
      </c>
      <c r="J2551" s="136" cm="1">
        <f t="array" ref="J2551">MAX(IF($H$3:$H$4000=$H2551,$I$3:$I$4000))</f>
        <v>984</v>
      </c>
      <c r="K2551" s="2" t="str">
        <v>NGR</v>
      </c>
      <c r="L2551" t="str">
        <v>Dubem AMENE</v>
      </c>
      <c r="M2551" s="94" t="str">
        <v>200m</v>
      </c>
      <c r="N2551" s="94">
        <v>37570</v>
      </c>
      <c r="O2551" s="94" t="str">
        <f t="shared" si="248"/>
        <v>Dubem AMENE200m</v>
      </c>
      <c r="P2551" s="2">
        <f t="shared" si="249"/>
        <v>1038</v>
      </c>
      <c r="Q2551" s="79">
        <f t="shared" si="250"/>
        <v>172</v>
      </c>
      <c r="R2551" s="79" t="str">
        <f t="shared" si="251"/>
        <v/>
      </c>
    </row>
    <row r="2552" spans="1:18" x14ac:dyDescent="0.2">
      <c r="A2552" t="s">
        <v>1152</v>
      </c>
      <c r="B2552" t="s">
        <v>2925</v>
      </c>
      <c r="C2552" s="5" t="s">
        <v>29</v>
      </c>
      <c r="D2552" s="5"/>
      <c r="E2552">
        <v>979</v>
      </c>
      <c r="F2552" s="5">
        <v>44624</v>
      </c>
      <c r="G2552" s="2">
        <v>98</v>
      </c>
      <c r="H2552" s="2" t="str">
        <f t="shared" si="252"/>
        <v>Joseph KIMUTAI5000m</v>
      </c>
      <c r="I2552" s="2">
        <f t="shared" si="253"/>
        <v>979</v>
      </c>
      <c r="J2552" s="136" cm="1">
        <f t="array" ref="J2552">MAX(IF($H$3:$H$4000=$H2552,$I$3:$I$4000))</f>
        <v>979</v>
      </c>
      <c r="K2552" s="2" t="str">
        <v>NGR</v>
      </c>
      <c r="L2552" t="str">
        <v>Monday Charles GODWIN</v>
      </c>
      <c r="M2552" s="94" t="str">
        <v>high-jump</v>
      </c>
      <c r="N2552" s="94">
        <v>36254</v>
      </c>
      <c r="O2552" s="94" t="str">
        <f t="shared" si="248"/>
        <v>Monday Charles GODWINhigh-jump</v>
      </c>
      <c r="P2552" s="2">
        <f t="shared" si="249"/>
        <v>932</v>
      </c>
      <c r="Q2552" s="79">
        <f t="shared" si="250"/>
        <v>134</v>
      </c>
      <c r="R2552" s="79" t="str">
        <f t="shared" si="251"/>
        <v/>
      </c>
    </row>
    <row r="2553" spans="1:18" x14ac:dyDescent="0.2">
      <c r="A2553" t="s">
        <v>1152</v>
      </c>
      <c r="B2553" t="s">
        <v>2758</v>
      </c>
      <c r="C2553" s="5" t="s">
        <v>31</v>
      </c>
      <c r="D2553" s="5">
        <v>35716</v>
      </c>
      <c r="E2553">
        <v>1033</v>
      </c>
      <c r="F2553" s="5">
        <v>44624</v>
      </c>
      <c r="G2553" s="2">
        <v>29</v>
      </c>
      <c r="H2553" s="2" t="str">
        <f t="shared" si="252"/>
        <v>Wiseman Were MUKHOBE110mh</v>
      </c>
      <c r="I2553" s="2">
        <f t="shared" si="253"/>
        <v>1033</v>
      </c>
      <c r="J2553" s="136" cm="1">
        <f t="array" ref="J2553">MAX(IF($H$3:$H$4000=$H2553,$I$3:$I$4000))</f>
        <v>1056</v>
      </c>
      <c r="K2553" s="2" t="str">
        <v>NGR</v>
      </c>
      <c r="L2553" t="str">
        <v>Chisom ENEKWECHI</v>
      </c>
      <c r="M2553" s="94" t="str">
        <v>discus-throw</v>
      </c>
      <c r="N2553" s="94">
        <v>0</v>
      </c>
      <c r="O2553" s="94" t="str">
        <f t="shared" si="248"/>
        <v>Chisom ENEKWECHIdiscus-throw</v>
      </c>
      <c r="P2553" s="2">
        <f t="shared" si="249"/>
        <v>919</v>
      </c>
      <c r="Q2553" s="79">
        <f t="shared" si="250"/>
        <v>87</v>
      </c>
      <c r="R2553" s="79" t="str">
        <f t="shared" si="251"/>
        <v/>
      </c>
    </row>
    <row r="2554" spans="1:18" x14ac:dyDescent="0.2">
      <c r="A2554" t="s">
        <v>1152</v>
      </c>
      <c r="B2554" t="s">
        <v>3810</v>
      </c>
      <c r="C2554" s="5" t="s">
        <v>31</v>
      </c>
      <c r="D2554" s="5">
        <v>35457</v>
      </c>
      <c r="E2554">
        <v>986</v>
      </c>
      <c r="F2554" s="5">
        <v>44624</v>
      </c>
      <c r="G2554" s="2">
        <v>49</v>
      </c>
      <c r="H2554" s="2" t="str">
        <f t="shared" si="252"/>
        <v>Michael Musyoka NZUKU110mh</v>
      </c>
      <c r="I2554" s="2">
        <f t="shared" si="253"/>
        <v>986</v>
      </c>
      <c r="J2554" s="136" cm="1">
        <f t="array" ref="J2554">MAX(IF($H$3:$H$4000=$H2554,$I$3:$I$4000))</f>
        <v>1003</v>
      </c>
      <c r="K2554" s="2" t="str">
        <v>NGR</v>
      </c>
      <c r="L2554" t="str">
        <v>Chisom ENEKWECHI</v>
      </c>
      <c r="M2554" s="94" t="str">
        <v>shot-put</v>
      </c>
      <c r="N2554" s="94">
        <v>0</v>
      </c>
      <c r="O2554" s="94" t="str">
        <f t="shared" si="248"/>
        <v>Chisom ENEKWECHIshot-put</v>
      </c>
      <c r="P2554" s="2">
        <f t="shared" si="249"/>
        <v>1001</v>
      </c>
      <c r="Q2554" s="79">
        <f t="shared" si="250"/>
        <v>40</v>
      </c>
      <c r="R2554" s="79" t="str">
        <f t="shared" si="251"/>
        <v/>
      </c>
    </row>
    <row r="2555" spans="1:18" x14ac:dyDescent="0.2">
      <c r="A2555" t="s">
        <v>1152</v>
      </c>
      <c r="B2555" t="s">
        <v>2961</v>
      </c>
      <c r="C2555" s="5" t="s">
        <v>31</v>
      </c>
      <c r="D2555" s="5">
        <v>34162</v>
      </c>
      <c r="E2555">
        <v>911</v>
      </c>
      <c r="F2555" s="5">
        <v>44624</v>
      </c>
      <c r="G2555" s="2">
        <v>89</v>
      </c>
      <c r="H2555" s="2" t="str">
        <f t="shared" si="252"/>
        <v>William Mbevi MUTUNGA110mh</v>
      </c>
      <c r="I2555" s="2">
        <f t="shared" si="253"/>
        <v>911</v>
      </c>
      <c r="J2555" s="136" cm="1">
        <f t="array" ref="J2555">MAX(IF($H$3:$H$4000=$H2555,$I$3:$I$4000))</f>
        <v>911</v>
      </c>
      <c r="K2555" s="2" t="str">
        <v>NGR</v>
      </c>
      <c r="L2555" t="str">
        <v>Chibuike ODOEMENE</v>
      </c>
      <c r="M2555" s="94" t="str">
        <v>shot-put</v>
      </c>
      <c r="N2555" s="94">
        <v>0</v>
      </c>
      <c r="O2555" s="94" t="str">
        <f t="shared" si="248"/>
        <v>Chibuike ODOEMENEshot-put</v>
      </c>
      <c r="P2555" s="2">
        <f t="shared" si="249"/>
        <v>856</v>
      </c>
      <c r="Q2555" s="79">
        <f t="shared" si="250"/>
        <v>136</v>
      </c>
      <c r="R2555" s="79" t="str">
        <f t="shared" si="251"/>
        <v/>
      </c>
    </row>
    <row r="2556" spans="1:18" x14ac:dyDescent="0.2">
      <c r="A2556" t="s">
        <v>1152</v>
      </c>
      <c r="B2556" s="5" t="s">
        <v>5209</v>
      </c>
      <c r="C2556" s="5" t="s">
        <v>33</v>
      </c>
      <c r="D2556" s="5">
        <v>35656</v>
      </c>
      <c r="E2556">
        <v>1065</v>
      </c>
      <c r="F2556" s="5">
        <v>44624</v>
      </c>
      <c r="G2556" s="2">
        <v>26</v>
      </c>
      <c r="H2556" s="2" t="str">
        <f t="shared" si="252"/>
        <v>Newton KIPNGETICH400mh</v>
      </c>
      <c r="I2556" s="2">
        <f t="shared" si="253"/>
        <v>1065</v>
      </c>
      <c r="J2556" s="136" cm="1">
        <f t="array" ref="J2556">MAX(IF($H$3:$H$4000=$H2556,$I$3:$I$4000))</f>
        <v>1065</v>
      </c>
      <c r="K2556" s="2" t="str">
        <v>NGR</v>
      </c>
      <c r="L2556" t="str">
        <v>Chisom ENEKWECHI</v>
      </c>
      <c r="M2556" s="94" t="str">
        <v>hammer-throw</v>
      </c>
      <c r="N2556" s="94">
        <v>0</v>
      </c>
      <c r="O2556" s="94" t="str">
        <f t="shared" si="248"/>
        <v>Chisom ENEKWECHIhammer-throw</v>
      </c>
      <c r="P2556" s="2">
        <f t="shared" si="249"/>
        <v>828</v>
      </c>
      <c r="Q2556" s="79">
        <f t="shared" si="250"/>
        <v>116</v>
      </c>
      <c r="R2556" s="79" t="str">
        <f t="shared" si="251"/>
        <v/>
      </c>
    </row>
    <row r="2557" spans="1:18" x14ac:dyDescent="0.2">
      <c r="A2557" t="s">
        <v>1152</v>
      </c>
      <c r="B2557" t="s">
        <v>3813</v>
      </c>
      <c r="C2557" s="5" t="s">
        <v>33</v>
      </c>
      <c r="D2557" s="5">
        <v>35920</v>
      </c>
      <c r="E2557">
        <v>992</v>
      </c>
      <c r="F2557" s="5">
        <v>44624</v>
      </c>
      <c r="G2557" s="2">
        <v>61</v>
      </c>
      <c r="H2557" s="2" t="str">
        <f t="shared" si="252"/>
        <v>Kipkorir ROTICH400mh</v>
      </c>
      <c r="I2557" s="2">
        <f t="shared" si="253"/>
        <v>992</v>
      </c>
      <c r="J2557" s="136" cm="1">
        <f t="array" ref="J2557">MAX(IF($H$3:$H$4000=$H2557,$I$3:$I$4000))</f>
        <v>1107</v>
      </c>
      <c r="K2557" s="2" t="str">
        <v>NGR</v>
      </c>
      <c r="L2557" t="str">
        <v>Bashiru ABDILLAHI</v>
      </c>
      <c r="M2557" s="94" t="str">
        <v>110mh</v>
      </c>
      <c r="N2557" s="94">
        <v>35729</v>
      </c>
      <c r="O2557" s="94" t="str">
        <f t="shared" si="248"/>
        <v>Bashiru ABDILLAHI110mh</v>
      </c>
      <c r="P2557" s="2">
        <f t="shared" si="249"/>
        <v>1092</v>
      </c>
      <c r="Q2557" s="79">
        <f t="shared" si="250"/>
        <v>44</v>
      </c>
      <c r="R2557" s="79" t="str">
        <f t="shared" si="251"/>
        <v/>
      </c>
    </row>
    <row r="2558" spans="1:18" x14ac:dyDescent="0.2">
      <c r="A2558" t="s">
        <v>1152</v>
      </c>
      <c r="B2558" t="s">
        <v>5212</v>
      </c>
      <c r="C2558" s="5" t="s">
        <v>33</v>
      </c>
      <c r="D2558" s="5">
        <v>35080</v>
      </c>
      <c r="E2558">
        <v>986</v>
      </c>
      <c r="F2558" s="5">
        <v>44624</v>
      </c>
      <c r="G2558" s="2">
        <v>66</v>
      </c>
      <c r="H2558" s="2" t="str">
        <f t="shared" si="252"/>
        <v>Geoffrey Kipngetich MUTAI400mh</v>
      </c>
      <c r="I2558" s="2">
        <f t="shared" si="253"/>
        <v>986</v>
      </c>
      <c r="J2558" s="136" cm="1">
        <f t="array" ref="J2558">MAX(IF($H$3:$H$4000=$H2558,$I$3:$I$4000))</f>
        <v>986</v>
      </c>
      <c r="K2558" s="2" t="str">
        <v>NGR</v>
      </c>
      <c r="L2558" t="str">
        <v>David Oke EJUMETA</v>
      </c>
      <c r="M2558" s="94" t="str">
        <v>long-jump</v>
      </c>
      <c r="N2558" s="94">
        <v>35729</v>
      </c>
      <c r="O2558" s="94" t="str">
        <f t="shared" si="248"/>
        <v>David Oke EJUMETAlong-jump</v>
      </c>
      <c r="P2558" s="2">
        <f t="shared" si="249"/>
        <v>1131</v>
      </c>
      <c r="Q2558" s="79">
        <f t="shared" si="250"/>
        <v>24</v>
      </c>
      <c r="R2558" s="79" t="str">
        <f t="shared" si="251"/>
        <v/>
      </c>
    </row>
    <row r="2559" spans="1:18" x14ac:dyDescent="0.2">
      <c r="A2559" t="s">
        <v>1152</v>
      </c>
      <c r="B2559" t="s">
        <v>4682</v>
      </c>
      <c r="C2559" s="5" t="s">
        <v>33</v>
      </c>
      <c r="D2559" s="5"/>
      <c r="E2559">
        <v>979</v>
      </c>
      <c r="F2559" s="5">
        <v>44624</v>
      </c>
      <c r="G2559" s="2">
        <v>72</v>
      </c>
      <c r="H2559" s="2" t="str">
        <f t="shared" si="252"/>
        <v>Nicholas Kiplimo KESSIO400mh</v>
      </c>
      <c r="I2559" s="2">
        <f t="shared" si="253"/>
        <v>979</v>
      </c>
      <c r="J2559" s="136" cm="1">
        <f t="array" ref="J2559">MAX(IF($H$3:$H$4000=$H2559,$I$3:$I$4000))</f>
        <v>979</v>
      </c>
      <c r="K2559" s="2" t="str">
        <v>NGR</v>
      </c>
      <c r="L2559" t="str">
        <v>Chinecherem NNAMDI</v>
      </c>
      <c r="M2559" s="94" t="str">
        <v>javelin-throw</v>
      </c>
      <c r="N2559" s="94">
        <v>37449</v>
      </c>
      <c r="O2559" s="94" t="str">
        <f t="shared" si="248"/>
        <v>Chinecherem NNAMDIjavelin-throw</v>
      </c>
      <c r="P2559" s="2">
        <f t="shared" si="249"/>
        <v>1079</v>
      </c>
      <c r="Q2559" s="79">
        <f t="shared" si="250"/>
        <v>20</v>
      </c>
      <c r="R2559" s="79" t="str">
        <f t="shared" si="251"/>
        <v/>
      </c>
    </row>
    <row r="2560" spans="1:18" x14ac:dyDescent="0.2">
      <c r="A2560" t="s">
        <v>1152</v>
      </c>
      <c r="B2560" t="s">
        <v>4654</v>
      </c>
      <c r="C2560" t="s">
        <v>40</v>
      </c>
      <c r="D2560" s="5">
        <v>1992</v>
      </c>
      <c r="E2560">
        <v>870</v>
      </c>
      <c r="F2560" s="5">
        <v>44624</v>
      </c>
      <c r="G2560" s="2">
        <v>71</v>
      </c>
      <c r="H2560" s="2" t="str">
        <f t="shared" si="252"/>
        <v>Leonard BETTdiscus-throw</v>
      </c>
      <c r="I2560" s="2">
        <f t="shared" si="253"/>
        <v>870</v>
      </c>
      <c r="J2560" s="136" cm="1">
        <f t="array" ref="J2560">MAX(IF($H$3:$H$4000=$H2560,$I$3:$I$4000))</f>
        <v>870</v>
      </c>
      <c r="K2560" s="2" t="str">
        <v>NGR</v>
      </c>
      <c r="L2560" t="str">
        <v>Ezekiel NATHANIEL</v>
      </c>
      <c r="M2560" s="94" t="str">
        <v>400mh</v>
      </c>
      <c r="N2560" s="94">
        <v>37792</v>
      </c>
      <c r="O2560" s="94" t="str">
        <f t="shared" si="248"/>
        <v>Ezekiel NATHANIEL400mh</v>
      </c>
      <c r="P2560" s="2">
        <f t="shared" si="249"/>
        <v>1173</v>
      </c>
      <c r="Q2560" s="79">
        <f t="shared" si="250"/>
        <v>8</v>
      </c>
      <c r="R2560" s="79" t="str">
        <f t="shared" si="251"/>
        <v/>
      </c>
    </row>
    <row r="2561" spans="1:18" x14ac:dyDescent="0.2">
      <c r="A2561" t="s">
        <v>1152</v>
      </c>
      <c r="B2561" t="s">
        <v>3225</v>
      </c>
      <c r="C2561" t="s">
        <v>82</v>
      </c>
      <c r="D2561" s="5">
        <v>33338</v>
      </c>
      <c r="E2561">
        <v>1170</v>
      </c>
      <c r="F2561" s="5">
        <v>44619</v>
      </c>
      <c r="G2561" s="2">
        <v>22</v>
      </c>
      <c r="H2561" s="2" t="str">
        <f t="shared" si="252"/>
        <v>Ronald KORIRmarathon</v>
      </c>
      <c r="I2561" s="2">
        <f t="shared" si="253"/>
        <v>1170</v>
      </c>
      <c r="J2561" s="136" cm="1">
        <f t="array" ref="J2561">MAX(IF($H$3:$H$4000=$H2561,$I$3:$I$4000))</f>
        <v>1170</v>
      </c>
      <c r="K2561" s="2" t="str">
        <v>NGR</v>
      </c>
      <c r="L2561" t="str">
        <v>Ezekiel NATHANIEL</v>
      </c>
      <c r="M2561" s="94" t="str">
        <v>400m</v>
      </c>
      <c r="N2561" s="94">
        <v>37792</v>
      </c>
      <c r="O2561" s="94" t="str">
        <f t="shared" si="248"/>
        <v>Ezekiel NATHANIEL400m</v>
      </c>
      <c r="P2561" s="2">
        <f t="shared" si="249"/>
        <v>1098</v>
      </c>
      <c r="Q2561" s="79">
        <f t="shared" si="250"/>
        <v>91</v>
      </c>
      <c r="R2561" s="79" t="str">
        <f t="shared" si="251"/>
        <v/>
      </c>
    </row>
    <row r="2562" spans="1:18" x14ac:dyDescent="0.2">
      <c r="A2562" t="s">
        <v>1152</v>
      </c>
      <c r="B2562" t="s">
        <v>3226</v>
      </c>
      <c r="C2562" s="5" t="s">
        <v>82</v>
      </c>
      <c r="D2562" s="5">
        <v>34274</v>
      </c>
      <c r="E2562">
        <v>1169</v>
      </c>
      <c r="F2562" s="5">
        <v>44619</v>
      </c>
      <c r="G2562" s="2">
        <v>23</v>
      </c>
      <c r="H2562" s="2" t="str">
        <f t="shared" si="252"/>
        <v>Douglas CHEBIImarathon</v>
      </c>
      <c r="I2562" s="2">
        <f t="shared" si="253"/>
        <v>1169</v>
      </c>
      <c r="J2562" s="136" cm="1">
        <f t="array" ref="J2562">MAX(IF($H$3:$H$4000=$H2562,$I$3:$I$4000))</f>
        <v>1169</v>
      </c>
      <c r="K2562" s="2" t="str">
        <v>NGR</v>
      </c>
      <c r="L2562" t="str">
        <v>Monday Charles GODWIN</v>
      </c>
      <c r="M2562" s="94" t="str">
        <v>triple-jump</v>
      </c>
      <c r="N2562" s="94">
        <v>36254</v>
      </c>
      <c r="O2562" s="94" t="str">
        <f t="shared" si="248"/>
        <v>Monday Charles GODWINtriple-jump</v>
      </c>
      <c r="P2562" s="2">
        <f t="shared" si="249"/>
        <v>1024</v>
      </c>
      <c r="Q2562" s="79">
        <f t="shared" si="250"/>
        <v>90</v>
      </c>
      <c r="R2562" s="79" t="str">
        <f t="shared" si="251"/>
        <v/>
      </c>
    </row>
    <row r="2563" spans="1:18" x14ac:dyDescent="0.2">
      <c r="A2563" t="s">
        <v>1152</v>
      </c>
      <c r="B2563" t="s">
        <v>3229</v>
      </c>
      <c r="C2563" s="5" t="s">
        <v>82</v>
      </c>
      <c r="D2563" s="5">
        <v>1992</v>
      </c>
      <c r="E2563">
        <v>1153</v>
      </c>
      <c r="F2563" s="5">
        <v>44619</v>
      </c>
      <c r="G2563" s="2">
        <v>31</v>
      </c>
      <c r="H2563" s="2" t="str">
        <f t="shared" si="252"/>
        <v>Samwel KIPTOOmarathon</v>
      </c>
      <c r="I2563" s="2">
        <f t="shared" si="253"/>
        <v>1153</v>
      </c>
      <c r="J2563" s="136" cm="1">
        <f t="array" ref="J2563">MAX(IF($H$3:$H$4000=$H2563,$I$3:$I$4000))</f>
        <v>1153</v>
      </c>
      <c r="K2563" s="2" t="str">
        <v>NGR</v>
      </c>
      <c r="L2563" t="str">
        <v>Ogheneovo Nicholas MABILO</v>
      </c>
      <c r="M2563" s="94" t="str">
        <v>100m</v>
      </c>
      <c r="N2563" s="94">
        <v>37666</v>
      </c>
      <c r="O2563" s="94" t="str">
        <f t="shared" si="248"/>
        <v>Ogheneovo Nicholas MABILO100m</v>
      </c>
      <c r="P2563" s="2">
        <f t="shared" si="249"/>
        <v>1125</v>
      </c>
      <c r="Q2563" s="79">
        <f t="shared" si="250"/>
        <v>77</v>
      </c>
      <c r="R2563" s="79" t="str">
        <f t="shared" si="251"/>
        <v/>
      </c>
    </row>
    <row r="2564" spans="1:18" x14ac:dyDescent="0.2">
      <c r="A2564" t="s">
        <v>1152</v>
      </c>
      <c r="B2564" t="s">
        <v>3231</v>
      </c>
      <c r="C2564" s="5" t="s">
        <v>82</v>
      </c>
      <c r="D2564" s="5"/>
      <c r="E2564">
        <v>1140</v>
      </c>
      <c r="F2564" s="5">
        <v>44619</v>
      </c>
      <c r="G2564" s="2">
        <v>36</v>
      </c>
      <c r="H2564" s="2" t="str">
        <f t="shared" si="252"/>
        <v>Amos KIPLAGATmarathon</v>
      </c>
      <c r="I2564" s="2">
        <f t="shared" si="253"/>
        <v>1140</v>
      </c>
      <c r="J2564" s="136" cm="1">
        <f t="array" ref="J2564">MAX(IF($H$3:$H$4000=$H2564,$I$3:$I$4000))</f>
        <v>1140</v>
      </c>
      <c r="K2564" s="2" t="str">
        <v>NGR</v>
      </c>
      <c r="L2564" t="str">
        <v>Adekalu Nicholas FAKOREDE</v>
      </c>
      <c r="M2564" s="94" t="str">
        <v>100m</v>
      </c>
      <c r="N2564" s="94">
        <v>37800</v>
      </c>
      <c r="O2564" s="94" t="str">
        <f t="shared" ref="O2564:O2627" si="254">L2564&amp;M2564</f>
        <v>Adekalu Nicholas FAKOREDE100m</v>
      </c>
      <c r="P2564" s="2">
        <f t="shared" ref="P2564:P2627" si="255">VLOOKUP(L2564&amp;M2564,$H$3:$J$3881,3,FALSE)</f>
        <v>1118</v>
      </c>
      <c r="Q2564" s="79">
        <f t="shared" ref="Q2564:Q2627" si="256">COUNTIFS($M$3:$M$3165,M2564,$P$3:$P$3165,"&gt;"&amp;P2564)+1</f>
        <v>87</v>
      </c>
      <c r="R2564" s="79" t="str">
        <f t="shared" ref="R2564:R2627" si="257">IFERROR(IF(K2564="AUS",COUNTIFS($K$3:$K$3165,"AUS",$M$3:$M$3165,M2564,$P$3:$P$3165,"&gt;"&amp;P2564)+1,""),"")</f>
        <v/>
      </c>
    </row>
    <row r="2565" spans="1:18" x14ac:dyDescent="0.2">
      <c r="A2565" t="s">
        <v>1152</v>
      </c>
      <c r="B2565" t="s">
        <v>3236</v>
      </c>
      <c r="C2565" s="5" t="s">
        <v>82</v>
      </c>
      <c r="D2565" s="6">
        <v>33983</v>
      </c>
      <c r="E2565">
        <v>1099</v>
      </c>
      <c r="F2565" s="5">
        <v>44619</v>
      </c>
      <c r="G2565" s="2">
        <v>50</v>
      </c>
      <c r="H2565" s="2" t="str">
        <f t="shared" si="252"/>
        <v>James Gitahi RUNGARUmarathon</v>
      </c>
      <c r="I2565" s="2">
        <f t="shared" si="253"/>
        <v>1099</v>
      </c>
      <c r="J2565" s="136" cm="1">
        <f t="array" ref="J2565">MAX(IF($H$3:$H$4000=$H2565,$I$3:$I$4000))</f>
        <v>1187</v>
      </c>
      <c r="K2565" s="2" t="str">
        <v>NGR</v>
      </c>
      <c r="L2565" t="str">
        <v>Gracious Junior USHIE</v>
      </c>
      <c r="M2565" s="94" t="str">
        <v>100m</v>
      </c>
      <c r="N2565" s="94">
        <v>37189</v>
      </c>
      <c r="O2565" s="94" t="str">
        <f t="shared" si="254"/>
        <v>Gracious Junior USHIE100m</v>
      </c>
      <c r="P2565" s="2">
        <f t="shared" si="255"/>
        <v>1069</v>
      </c>
      <c r="Q2565" s="79">
        <f t="shared" si="256"/>
        <v>147</v>
      </c>
      <c r="R2565" s="79" t="str">
        <f t="shared" si="257"/>
        <v/>
      </c>
    </row>
    <row r="2566" spans="1:18" x14ac:dyDescent="0.2">
      <c r="A2566" t="s">
        <v>1152</v>
      </c>
      <c r="B2566" t="s">
        <v>3237</v>
      </c>
      <c r="C2566" s="5" t="s">
        <v>82</v>
      </c>
      <c r="D2566" s="5"/>
      <c r="E2566">
        <v>1098</v>
      </c>
      <c r="F2566" s="5">
        <v>44619</v>
      </c>
      <c r="G2566" s="2">
        <v>52</v>
      </c>
      <c r="H2566" s="2" t="str">
        <f t="shared" si="252"/>
        <v>Eliud Kibet TOOmarathon</v>
      </c>
      <c r="I2566" s="2">
        <f t="shared" si="253"/>
        <v>1098</v>
      </c>
      <c r="J2566" s="136" cm="1">
        <f t="array" ref="J2566">MAX(IF($H$3:$H$4000=$H2566,$I$3:$I$4000))</f>
        <v>1098</v>
      </c>
      <c r="K2566" s="2" t="str">
        <v>NGR</v>
      </c>
      <c r="L2566" t="str">
        <v>Kinsley AYEBIDE</v>
      </c>
      <c r="M2566" s="94" t="str">
        <v>100m</v>
      </c>
      <c r="N2566" s="94">
        <v>36151</v>
      </c>
      <c r="O2566" s="94" t="str">
        <f t="shared" si="254"/>
        <v>Kinsley AYEBIDE100m</v>
      </c>
      <c r="P2566" s="2">
        <f t="shared" si="255"/>
        <v>1059</v>
      </c>
      <c r="Q2566" s="79">
        <f t="shared" si="256"/>
        <v>157</v>
      </c>
      <c r="R2566" s="79" t="str">
        <f t="shared" si="257"/>
        <v/>
      </c>
    </row>
    <row r="2567" spans="1:18" x14ac:dyDescent="0.2">
      <c r="A2567" t="s">
        <v>1152</v>
      </c>
      <c r="B2567" t="s">
        <v>5190</v>
      </c>
      <c r="C2567" s="5" t="s">
        <v>30</v>
      </c>
      <c r="D2567" s="5">
        <v>35758</v>
      </c>
      <c r="E2567">
        <v>955</v>
      </c>
      <c r="F2567" s="5">
        <v>44618</v>
      </c>
      <c r="G2567" s="2">
        <v>98</v>
      </c>
      <c r="H2567" s="2" t="str">
        <f t="shared" si="252"/>
        <v>John KARIUKI10000m</v>
      </c>
      <c r="I2567" s="2">
        <f t="shared" si="253"/>
        <v>955</v>
      </c>
      <c r="J2567" s="136" cm="1">
        <f t="array" ref="J2567">MAX(IF($H$3:$H$4000=$H2567,$I$3:$I$4000))</f>
        <v>955</v>
      </c>
      <c r="K2567" s="2" t="str">
        <v>NGR</v>
      </c>
      <c r="L2567" t="str">
        <v>Adekalu Nicholas FAKOREDE</v>
      </c>
      <c r="M2567" s="94" t="str">
        <v>200m</v>
      </c>
      <c r="N2567" s="94">
        <v>37800</v>
      </c>
      <c r="O2567" s="94" t="str">
        <f t="shared" si="254"/>
        <v>Adekalu Nicholas FAKOREDE200m</v>
      </c>
      <c r="P2567" s="2">
        <f t="shared" si="255"/>
        <v>1060</v>
      </c>
      <c r="Q2567" s="79">
        <f t="shared" si="256"/>
        <v>135</v>
      </c>
      <c r="R2567" s="79" t="str">
        <f t="shared" si="257"/>
        <v/>
      </c>
    </row>
    <row r="2568" spans="1:18" x14ac:dyDescent="0.2">
      <c r="A2568" t="s">
        <v>1152</v>
      </c>
      <c r="B2568" t="s">
        <v>2891</v>
      </c>
      <c r="C2568" s="5" t="s">
        <v>29</v>
      </c>
      <c r="D2568" s="5"/>
      <c r="E2568">
        <v>1065</v>
      </c>
      <c r="F2568" s="5">
        <v>44617</v>
      </c>
      <c r="G2568" s="2">
        <v>24</v>
      </c>
      <c r="H2568" s="2" t="str">
        <f t="shared" si="252"/>
        <v>Wesley KIPTOO5000m</v>
      </c>
      <c r="I2568" s="2">
        <f t="shared" si="253"/>
        <v>1065</v>
      </c>
      <c r="J2568" s="136" cm="1">
        <f t="array" ref="J2568">MAX(IF($H$3:$H$4000=$H2568,$I$3:$I$4000))</f>
        <v>1134</v>
      </c>
      <c r="K2568" s="2" t="str">
        <v>NGR</v>
      </c>
      <c r="L2568" t="str">
        <v>Gracious Junior USHIE</v>
      </c>
      <c r="M2568" s="94" t="str">
        <v>200m</v>
      </c>
      <c r="N2568" s="94">
        <v>37189</v>
      </c>
      <c r="O2568" s="94" t="str">
        <f t="shared" si="254"/>
        <v>Gracious Junior USHIE200m</v>
      </c>
      <c r="P2568" s="2">
        <f t="shared" si="255"/>
        <v>1043</v>
      </c>
      <c r="Q2568" s="79">
        <f t="shared" si="256"/>
        <v>164</v>
      </c>
      <c r="R2568" s="79" t="str">
        <f t="shared" si="257"/>
        <v/>
      </c>
    </row>
    <row r="2569" spans="1:18" x14ac:dyDescent="0.2">
      <c r="A2569" t="s">
        <v>1152</v>
      </c>
      <c r="B2569" t="s">
        <v>2898</v>
      </c>
      <c r="C2569" s="5" t="s">
        <v>29</v>
      </c>
      <c r="D2569" s="5"/>
      <c r="E2569">
        <v>1008</v>
      </c>
      <c r="F2569" s="5">
        <v>44617</v>
      </c>
      <c r="G2569" s="2">
        <v>61</v>
      </c>
      <c r="H2569" s="2" t="str">
        <f t="shared" si="252"/>
        <v>Ezekiel KIBICHII5000m</v>
      </c>
      <c r="I2569" s="2">
        <f t="shared" si="253"/>
        <v>1008</v>
      </c>
      <c r="J2569" s="136" cm="1">
        <f t="array" ref="J2569">MAX(IF($H$3:$H$4000=$H2569,$I$3:$I$4000))</f>
        <v>1008</v>
      </c>
      <c r="K2569" s="2" t="str">
        <v>NGR</v>
      </c>
      <c r="L2569" t="str">
        <v>Samson Oghenewegba NATHANIEL</v>
      </c>
      <c r="M2569" s="94" t="str">
        <v>400m</v>
      </c>
      <c r="N2569" s="94">
        <v>35671</v>
      </c>
      <c r="O2569" s="94" t="str">
        <f t="shared" si="254"/>
        <v>Samson Oghenewegba NATHANIEL400m</v>
      </c>
      <c r="P2569" s="2">
        <f t="shared" si="255"/>
        <v>1124</v>
      </c>
      <c r="Q2569" s="79">
        <f t="shared" si="256"/>
        <v>48</v>
      </c>
      <c r="R2569" s="79" t="str">
        <f t="shared" si="257"/>
        <v/>
      </c>
    </row>
    <row r="2570" spans="1:18" x14ac:dyDescent="0.2">
      <c r="A2570" t="s">
        <v>1152</v>
      </c>
      <c r="B2570" t="s">
        <v>2903</v>
      </c>
      <c r="C2570" s="5" t="s">
        <v>29</v>
      </c>
      <c r="D2570" s="5">
        <v>36066</v>
      </c>
      <c r="E2570">
        <v>995</v>
      </c>
      <c r="F2570" s="5">
        <v>44617</v>
      </c>
      <c r="G2570" s="2">
        <v>73</v>
      </c>
      <c r="H2570" s="2" t="str">
        <f t="shared" si="252"/>
        <v>Victor SHITSAMA5000m</v>
      </c>
      <c r="I2570" s="2">
        <f t="shared" si="253"/>
        <v>995</v>
      </c>
      <c r="J2570" s="136" cm="1">
        <f t="array" ref="J2570">MAX(IF($H$3:$H$4000=$H2570,$I$3:$I$4000))</f>
        <v>995</v>
      </c>
      <c r="K2570" s="2" t="str">
        <v>NGR</v>
      </c>
      <c r="L2570" t="str">
        <v>Sikiru Adewale ADEYEMI</v>
      </c>
      <c r="M2570" s="94" t="str">
        <v>400m</v>
      </c>
      <c r="N2570" s="94">
        <v>35978</v>
      </c>
      <c r="O2570" s="94" t="str">
        <f t="shared" si="254"/>
        <v>Sikiru Adewale ADEYEMI400m</v>
      </c>
      <c r="P2570" s="2">
        <f t="shared" si="255"/>
        <v>1116</v>
      </c>
      <c r="Q2570" s="79">
        <f t="shared" si="256"/>
        <v>63</v>
      </c>
      <c r="R2570" s="79" t="str">
        <f t="shared" si="257"/>
        <v/>
      </c>
    </row>
    <row r="2571" spans="1:18" x14ac:dyDescent="0.2">
      <c r="A2571" t="s">
        <v>1152</v>
      </c>
      <c r="B2571" t="s">
        <v>3244</v>
      </c>
      <c r="C2571" t="s">
        <v>82</v>
      </c>
      <c r="D2571" s="6"/>
      <c r="E2571">
        <v>1069</v>
      </c>
      <c r="F2571" s="5">
        <v>44617</v>
      </c>
      <c r="G2571" s="2">
        <v>68</v>
      </c>
      <c r="H2571" s="2" t="str">
        <f t="shared" si="252"/>
        <v>Alfred KOECHmarathon</v>
      </c>
      <c r="I2571" s="2">
        <f t="shared" si="253"/>
        <v>1069</v>
      </c>
      <c r="J2571" s="136" cm="1">
        <f t="array" ref="J2571">MAX(IF($H$3:$H$4000=$H2571,$I$3:$I$4000))</f>
        <v>1177</v>
      </c>
      <c r="K2571" s="2" t="str">
        <v>NGR</v>
      </c>
      <c r="L2571" t="str">
        <v>Ayo Toritseju ADEOLA</v>
      </c>
      <c r="M2571" s="94" t="str">
        <v>400m</v>
      </c>
      <c r="N2571" s="94">
        <v>44581</v>
      </c>
      <c r="O2571" s="94" t="str">
        <f t="shared" si="254"/>
        <v>Ayo Toritseju ADEOLA400m</v>
      </c>
      <c r="P2571" s="2">
        <f t="shared" si="255"/>
        <v>1047</v>
      </c>
      <c r="Q2571" s="79">
        <f t="shared" si="256"/>
        <v>147</v>
      </c>
      <c r="R2571" s="79" t="str">
        <f t="shared" si="257"/>
        <v/>
      </c>
    </row>
    <row r="2572" spans="1:18" x14ac:dyDescent="0.2">
      <c r="A2572" t="s">
        <v>1152</v>
      </c>
      <c r="B2572" t="s">
        <v>3250</v>
      </c>
      <c r="C2572" s="5" t="s">
        <v>82</v>
      </c>
      <c r="D2572" s="5">
        <v>34244</v>
      </c>
      <c r="E2572">
        <v>1034</v>
      </c>
      <c r="F2572" s="5">
        <v>44617</v>
      </c>
      <c r="G2572" s="2">
        <v>86</v>
      </c>
      <c r="H2572" s="2" t="str">
        <f t="shared" si="252"/>
        <v>John LANGATmarathon</v>
      </c>
      <c r="I2572" s="2">
        <f t="shared" si="253"/>
        <v>1034</v>
      </c>
      <c r="J2572" s="136" cm="1">
        <f t="array" ref="J2572">MAX(IF($H$3:$H$4000=$H2572,$I$3:$I$4000))</f>
        <v>1148</v>
      </c>
      <c r="K2572" s="2" t="str">
        <v>NGR</v>
      </c>
      <c r="L2572" t="str">
        <v>Johnson NNAMANI</v>
      </c>
      <c r="M2572" s="94" t="str">
        <v>400m</v>
      </c>
      <c r="N2572" s="94">
        <v>37830</v>
      </c>
      <c r="O2572" s="94" t="str">
        <f t="shared" si="254"/>
        <v>Johnson NNAMANI400m</v>
      </c>
      <c r="P2572" s="2">
        <f t="shared" si="255"/>
        <v>1040</v>
      </c>
      <c r="Q2572" s="79">
        <f t="shared" si="256"/>
        <v>156</v>
      </c>
      <c r="R2572" s="79" t="str">
        <f t="shared" si="257"/>
        <v/>
      </c>
    </row>
    <row r="2573" spans="1:18" x14ac:dyDescent="0.2">
      <c r="A2573" t="s">
        <v>1152</v>
      </c>
      <c r="B2573" t="s">
        <v>3224</v>
      </c>
      <c r="C2573" s="5" t="s">
        <v>82</v>
      </c>
      <c r="D2573" s="5">
        <v>32884</v>
      </c>
      <c r="E2573">
        <v>1175</v>
      </c>
      <c r="F2573" s="5">
        <v>44612</v>
      </c>
      <c r="G2573" s="2">
        <v>18</v>
      </c>
      <c r="H2573" s="2" t="str">
        <f t="shared" si="252"/>
        <v>John Nzau MWANGANGImarathon</v>
      </c>
      <c r="I2573" s="2">
        <f t="shared" si="253"/>
        <v>1175</v>
      </c>
      <c r="J2573" s="136" cm="1">
        <f t="array" ref="J2573">MAX(IF($H$3:$H$4000=$H2573,$I$3:$I$4000))</f>
        <v>1175</v>
      </c>
      <c r="K2573" s="2" t="str">
        <v>NGR</v>
      </c>
      <c r="L2573" t="str">
        <v>Japhet SAMUEL</v>
      </c>
      <c r="M2573" s="94" t="str">
        <v>400m</v>
      </c>
      <c r="N2573" s="94">
        <v>34412</v>
      </c>
      <c r="O2573" s="94" t="str">
        <f t="shared" si="254"/>
        <v>Japhet SAMUEL400m</v>
      </c>
      <c r="P2573" s="2">
        <f t="shared" si="255"/>
        <v>1039</v>
      </c>
      <c r="Q2573" s="79">
        <f t="shared" si="256"/>
        <v>157</v>
      </c>
      <c r="R2573" s="79" t="str">
        <f t="shared" si="257"/>
        <v/>
      </c>
    </row>
    <row r="2574" spans="1:18" x14ac:dyDescent="0.2">
      <c r="A2574" t="s">
        <v>1152</v>
      </c>
      <c r="B2574" t="s">
        <v>3228</v>
      </c>
      <c r="C2574" s="5" t="s">
        <v>82</v>
      </c>
      <c r="D2574" s="5">
        <v>32116</v>
      </c>
      <c r="E2574">
        <v>1158</v>
      </c>
      <c r="F2574" s="5">
        <v>44612</v>
      </c>
      <c r="G2574" s="2">
        <v>28</v>
      </c>
      <c r="H2574" s="2" t="str">
        <f t="shared" si="252"/>
        <v>Victor KIPCHIRCHIRmarathon</v>
      </c>
      <c r="I2574" s="2">
        <f t="shared" si="253"/>
        <v>1158</v>
      </c>
      <c r="J2574" s="136" cm="1">
        <f t="array" ref="J2574">MAX(IF($H$3:$H$4000=$H2574,$I$3:$I$4000))</f>
        <v>1158</v>
      </c>
      <c r="K2574" s="2" t="str">
        <v>NGR</v>
      </c>
      <c r="L2574" t="str">
        <v>Prosper Oghenemine EKPORORE</v>
      </c>
      <c r="M2574" s="94" t="str">
        <v>110mh</v>
      </c>
      <c r="N2574" s="94">
        <v>37563</v>
      </c>
      <c r="O2574" s="94" t="str">
        <f t="shared" si="254"/>
        <v>Prosper Oghenemine EKPORORE110mh</v>
      </c>
      <c r="P2574" s="2">
        <f t="shared" si="255"/>
        <v>1059</v>
      </c>
      <c r="Q2574" s="79">
        <f t="shared" si="256"/>
        <v>59</v>
      </c>
      <c r="R2574" s="79" t="str">
        <f t="shared" si="257"/>
        <v/>
      </c>
    </row>
    <row r="2575" spans="1:18" x14ac:dyDescent="0.2">
      <c r="A2575" t="s">
        <v>1152</v>
      </c>
      <c r="B2575" t="s">
        <v>3241</v>
      </c>
      <c r="C2575" s="5" t="s">
        <v>82</v>
      </c>
      <c r="D2575" s="6"/>
      <c r="E2575">
        <v>1076</v>
      </c>
      <c r="F2575" s="5">
        <v>44612</v>
      </c>
      <c r="G2575" s="2">
        <v>61</v>
      </c>
      <c r="H2575" s="2" t="str">
        <f t="shared" si="252"/>
        <v>Thomas KIBETmarathon</v>
      </c>
      <c r="I2575" s="2">
        <f t="shared" si="253"/>
        <v>1076</v>
      </c>
      <c r="J2575" s="136" cm="1">
        <f t="array" ref="J2575">MAX(IF($H$3:$H$4000=$H2575,$I$3:$I$4000))</f>
        <v>1180</v>
      </c>
      <c r="K2575" s="2" t="str">
        <v>NGR</v>
      </c>
      <c r="L2575" t="str">
        <v>Wisdom Great MUSA</v>
      </c>
      <c r="M2575" s="94" t="str">
        <v>110mh</v>
      </c>
      <c r="N2575" s="94">
        <v>36855</v>
      </c>
      <c r="O2575" s="94" t="str">
        <f t="shared" si="254"/>
        <v>Wisdom Great MUSA110mh</v>
      </c>
      <c r="P2575" s="2">
        <f t="shared" si="255"/>
        <v>1048</v>
      </c>
      <c r="Q2575" s="79">
        <f t="shared" si="256"/>
        <v>70</v>
      </c>
      <c r="R2575" s="79" t="str">
        <f t="shared" si="257"/>
        <v/>
      </c>
    </row>
    <row r="2576" spans="1:18" x14ac:dyDescent="0.2">
      <c r="A2576" t="s">
        <v>1152</v>
      </c>
      <c r="B2576" t="s">
        <v>2823</v>
      </c>
      <c r="C2576" s="5" t="s">
        <v>27</v>
      </c>
      <c r="D2576" s="5">
        <v>34802</v>
      </c>
      <c r="E2576">
        <v>1038</v>
      </c>
      <c r="F2576" s="5">
        <v>44604</v>
      </c>
      <c r="G2576" s="2">
        <v>79</v>
      </c>
      <c r="H2576" s="2" t="str">
        <f t="shared" si="252"/>
        <v>Nehemiah TOO800m</v>
      </c>
      <c r="I2576" s="2">
        <f t="shared" si="253"/>
        <v>1038</v>
      </c>
      <c r="J2576" s="136" cm="1">
        <f t="array" ref="J2576">MAX(IF($H$3:$H$4000=$H2576,$I$3:$I$4000))</f>
        <v>1038</v>
      </c>
      <c r="K2576" s="2" t="str">
        <v>NGR</v>
      </c>
      <c r="L2576" t="str">
        <v>Precious OKONYE</v>
      </c>
      <c r="M2576" s="94" t="str">
        <v>110mh</v>
      </c>
      <c r="N2576" s="94">
        <v>37879</v>
      </c>
      <c r="O2576" s="94" t="str">
        <f t="shared" si="254"/>
        <v>Precious OKONYE110mh</v>
      </c>
      <c r="P2576" s="2">
        <f t="shared" si="255"/>
        <v>966</v>
      </c>
      <c r="Q2576" s="79">
        <f t="shared" si="256"/>
        <v>124</v>
      </c>
      <c r="R2576" s="79" t="str">
        <f t="shared" si="257"/>
        <v/>
      </c>
    </row>
    <row r="2577" spans="1:18" x14ac:dyDescent="0.2">
      <c r="A2577" t="s">
        <v>1152</v>
      </c>
      <c r="B2577" t="s">
        <v>3235</v>
      </c>
      <c r="C2577" s="5" t="s">
        <v>82</v>
      </c>
      <c r="D2577" s="5">
        <v>1987</v>
      </c>
      <c r="E2577">
        <v>1101</v>
      </c>
      <c r="F2577" s="5">
        <v>44604</v>
      </c>
      <c r="G2577" s="2">
        <v>49</v>
      </c>
      <c r="H2577" s="2" t="str">
        <f t="shared" si="252"/>
        <v>David Barmasai TUMOmarathon</v>
      </c>
      <c r="I2577" s="2">
        <f t="shared" si="253"/>
        <v>1101</v>
      </c>
      <c r="J2577" s="136" cm="1">
        <f t="array" ref="J2577">MAX(IF($H$3:$H$4000=$H2577,$I$3:$I$4000))</f>
        <v>1101</v>
      </c>
      <c r="K2577" s="2" t="str">
        <v>NGR</v>
      </c>
      <c r="L2577" t="str">
        <v>Sodiq ADEBISI</v>
      </c>
      <c r="M2577" s="94" t="str">
        <v>400mh</v>
      </c>
      <c r="N2577" s="94">
        <v>35659</v>
      </c>
      <c r="O2577" s="94" t="str">
        <f t="shared" si="254"/>
        <v>Sodiq ADEBISI400mh</v>
      </c>
      <c r="P2577" s="2">
        <f t="shared" si="255"/>
        <v>964</v>
      </c>
      <c r="Q2577" s="79">
        <f t="shared" si="256"/>
        <v>147</v>
      </c>
      <c r="R2577" s="79" t="str">
        <f t="shared" si="257"/>
        <v/>
      </c>
    </row>
    <row r="2578" spans="1:18" x14ac:dyDescent="0.2">
      <c r="A2578" t="s">
        <v>1152</v>
      </c>
      <c r="B2578" t="s">
        <v>3239</v>
      </c>
      <c r="C2578" t="s">
        <v>82</v>
      </c>
      <c r="D2578" s="5">
        <v>30517</v>
      </c>
      <c r="E2578">
        <v>1084</v>
      </c>
      <c r="F2578" s="5">
        <v>44604</v>
      </c>
      <c r="G2578" s="2">
        <v>56</v>
      </c>
      <c r="H2578" s="2" t="str">
        <f t="shared" si="252"/>
        <v>Emmanuel NAIBEImarathon</v>
      </c>
      <c r="I2578" s="2">
        <f t="shared" si="253"/>
        <v>1084</v>
      </c>
      <c r="J2578" s="136" cm="1">
        <f t="array" ref="J2578">MAX(IF($H$3:$H$4000=$H2578,$I$3:$I$4000))</f>
        <v>1186</v>
      </c>
      <c r="K2578" s="2" t="str">
        <v>NGR</v>
      </c>
      <c r="L2578" t="str">
        <v>Afoke Simon OSHASHA</v>
      </c>
      <c r="M2578" s="94" t="str">
        <v>long-jump</v>
      </c>
      <c r="N2578" s="94">
        <v>34940</v>
      </c>
      <c r="O2578" s="94" t="str">
        <f t="shared" si="254"/>
        <v>Afoke Simon OSHASHAlong-jump</v>
      </c>
      <c r="P2578" s="2">
        <f t="shared" si="255"/>
        <v>1057</v>
      </c>
      <c r="Q2578" s="79">
        <f t="shared" si="256"/>
        <v>87</v>
      </c>
      <c r="R2578" s="79" t="str">
        <f t="shared" si="257"/>
        <v/>
      </c>
    </row>
    <row r="2579" spans="1:18" x14ac:dyDescent="0.2">
      <c r="A2579" t="s">
        <v>1152</v>
      </c>
      <c r="B2579" t="s">
        <v>3242</v>
      </c>
      <c r="C2579" s="5" t="s">
        <v>82</v>
      </c>
      <c r="D2579" s="5">
        <v>32858</v>
      </c>
      <c r="E2579">
        <v>1070</v>
      </c>
      <c r="F2579" s="5">
        <v>44604</v>
      </c>
      <c r="G2579" s="2">
        <v>64</v>
      </c>
      <c r="H2579" s="2" t="str">
        <f t="shared" si="252"/>
        <v>Gilbert MASAImarathon</v>
      </c>
      <c r="I2579" s="2">
        <f t="shared" si="253"/>
        <v>1070</v>
      </c>
      <c r="J2579" s="136" cm="1">
        <f t="array" ref="J2579">MAX(IF($H$3:$H$4000=$H2579,$I$3:$I$4000))</f>
        <v>1070</v>
      </c>
      <c r="K2579" s="2" t="str">
        <v>NGR</v>
      </c>
      <c r="L2579" t="str">
        <v>Jeffrey USMAN</v>
      </c>
      <c r="M2579" s="94" t="str">
        <v>long-jump</v>
      </c>
      <c r="N2579" s="94">
        <v>37811</v>
      </c>
      <c r="O2579" s="94" t="str">
        <f t="shared" si="254"/>
        <v>Jeffrey USMANlong-jump</v>
      </c>
      <c r="P2579" s="2">
        <f t="shared" si="255"/>
        <v>1014</v>
      </c>
      <c r="Q2579" s="79">
        <f t="shared" si="256"/>
        <v>121</v>
      </c>
      <c r="R2579" s="79" t="str">
        <f t="shared" si="257"/>
        <v/>
      </c>
    </row>
    <row r="2580" spans="1:18" x14ac:dyDescent="0.2">
      <c r="A2580" t="s">
        <v>1152</v>
      </c>
      <c r="B2580" t="s">
        <v>3245</v>
      </c>
      <c r="C2580" s="5" t="s">
        <v>82</v>
      </c>
      <c r="D2580" s="6">
        <v>34238</v>
      </c>
      <c r="E2580">
        <v>1066</v>
      </c>
      <c r="F2580" s="5">
        <v>44604</v>
      </c>
      <c r="G2580" s="2">
        <v>70</v>
      </c>
      <c r="H2580" s="2" t="str">
        <f t="shared" si="252"/>
        <v>Julius TUWEImarathon</v>
      </c>
      <c r="I2580" s="2">
        <f t="shared" si="253"/>
        <v>1066</v>
      </c>
      <c r="J2580" s="136" cm="1">
        <f t="array" ref="J2580">MAX(IF($H$3:$H$4000=$H2580,$I$3:$I$4000))</f>
        <v>1066</v>
      </c>
      <c r="K2580" s="2" t="str">
        <v>NGR</v>
      </c>
      <c r="L2580" t="str">
        <v>Oghenetega Justin OREKEVWIE</v>
      </c>
      <c r="M2580" s="94" t="str">
        <v>long-jump</v>
      </c>
      <c r="N2580" s="94">
        <v>38630</v>
      </c>
      <c r="O2580" s="94" t="str">
        <f t="shared" si="254"/>
        <v>Oghenetega Justin OREKEVWIElong-jump</v>
      </c>
      <c r="P2580" s="2">
        <f t="shared" si="255"/>
        <v>971</v>
      </c>
      <c r="Q2580" s="79">
        <f t="shared" si="256"/>
        <v>148</v>
      </c>
      <c r="R2580" s="79" t="str">
        <f t="shared" si="257"/>
        <v/>
      </c>
    </row>
    <row r="2581" spans="1:18" x14ac:dyDescent="0.2">
      <c r="A2581" t="s">
        <v>1152</v>
      </c>
      <c r="B2581" t="s">
        <v>3246</v>
      </c>
      <c r="C2581" s="5" t="s">
        <v>82</v>
      </c>
      <c r="D2581" s="5">
        <v>34980</v>
      </c>
      <c r="E2581">
        <v>1064</v>
      </c>
      <c r="F2581" s="5">
        <v>44604</v>
      </c>
      <c r="G2581" s="2">
        <v>71</v>
      </c>
      <c r="H2581" s="2" t="str">
        <f t="shared" si="252"/>
        <v>Felix KIRWAmarathon</v>
      </c>
      <c r="I2581" s="2">
        <f t="shared" si="253"/>
        <v>1064</v>
      </c>
      <c r="J2581" s="136" cm="1">
        <f t="array" ref="J2581">MAX(IF($H$3:$H$4000=$H2581,$I$3:$I$4000))</f>
        <v>1064</v>
      </c>
      <c r="K2581" s="2" t="str">
        <v>NGR</v>
      </c>
      <c r="L2581" t="str">
        <v>Justine Osigwe JIMOH</v>
      </c>
      <c r="M2581" s="94" t="str">
        <v>high-jump</v>
      </c>
      <c r="N2581" s="94">
        <v>0</v>
      </c>
      <c r="O2581" s="94" t="str">
        <f t="shared" si="254"/>
        <v>Justine Osigwe JIMOHhigh-jump</v>
      </c>
      <c r="P2581" s="2">
        <f t="shared" si="255"/>
        <v>958</v>
      </c>
      <c r="Q2581" s="79">
        <f t="shared" si="256"/>
        <v>116</v>
      </c>
      <c r="R2581" s="79" t="str">
        <f t="shared" si="257"/>
        <v/>
      </c>
    </row>
    <row r="2582" spans="1:18" x14ac:dyDescent="0.2">
      <c r="A2582" t="s">
        <v>1152</v>
      </c>
      <c r="B2582" t="s">
        <v>3247</v>
      </c>
      <c r="C2582" s="5" t="s">
        <v>82</v>
      </c>
      <c r="D2582" s="5"/>
      <c r="E2582">
        <v>1060</v>
      </c>
      <c r="F2582" s="5">
        <v>44604</v>
      </c>
      <c r="G2582" s="2">
        <v>73</v>
      </c>
      <c r="H2582" s="2" t="str">
        <f t="shared" si="252"/>
        <v>Ezekiel KOECHmarathon</v>
      </c>
      <c r="I2582" s="2">
        <f t="shared" si="253"/>
        <v>1060</v>
      </c>
      <c r="J2582" s="136" cm="1">
        <f t="array" ref="J2582">MAX(IF($H$3:$H$4000=$H2582,$I$3:$I$4000))</f>
        <v>1165</v>
      </c>
      <c r="K2582" s="2" t="str">
        <v>NGR</v>
      </c>
      <c r="L2582" t="str">
        <v>Dubem AMENE</v>
      </c>
      <c r="M2582" s="94" t="str">
        <v>400m</v>
      </c>
      <c r="N2582" s="94">
        <v>37570</v>
      </c>
      <c r="O2582" s="94" t="str">
        <f t="shared" si="254"/>
        <v>Dubem AMENE400m</v>
      </c>
      <c r="P2582" s="2">
        <f t="shared" si="255"/>
        <v>1109</v>
      </c>
      <c r="Q2582" s="79">
        <f t="shared" si="256"/>
        <v>69</v>
      </c>
      <c r="R2582" s="79" t="str">
        <f t="shared" si="257"/>
        <v/>
      </c>
    </row>
    <row r="2583" spans="1:18" x14ac:dyDescent="0.2">
      <c r="A2583" t="s">
        <v>1152</v>
      </c>
      <c r="B2583" t="s">
        <v>3252</v>
      </c>
      <c r="C2583" s="5" t="s">
        <v>82</v>
      </c>
      <c r="D2583" s="5">
        <v>31373</v>
      </c>
      <c r="E2583">
        <v>1014</v>
      </c>
      <c r="F2583" s="5">
        <v>44604</v>
      </c>
      <c r="G2583" s="2">
        <v>98</v>
      </c>
      <c r="H2583" s="2" t="str">
        <f t="shared" si="252"/>
        <v>Robert KWAMBAImarathon</v>
      </c>
      <c r="I2583" s="2">
        <f t="shared" si="253"/>
        <v>1014</v>
      </c>
      <c r="J2583" s="136" cm="1">
        <f t="array" ref="J2583">MAX(IF($H$3:$H$4000=$H2583,$I$3:$I$4000))</f>
        <v>1014</v>
      </c>
      <c r="K2583" s="2" t="str">
        <v>NGR</v>
      </c>
      <c r="L2583" t="str">
        <v>Enoch ADEGOKE</v>
      </c>
      <c r="M2583" s="94" t="str">
        <v>100m</v>
      </c>
      <c r="N2583" s="94">
        <v>36593</v>
      </c>
      <c r="O2583" s="94" t="str">
        <f t="shared" si="254"/>
        <v>Enoch ADEGOKE100m</v>
      </c>
      <c r="P2583" s="2">
        <f t="shared" si="255"/>
        <v>1213</v>
      </c>
      <c r="Q2583" s="79">
        <f t="shared" si="256"/>
        <v>8</v>
      </c>
      <c r="R2583" s="79" t="str">
        <f t="shared" si="257"/>
        <v/>
      </c>
    </row>
    <row r="2584" spans="1:18" x14ac:dyDescent="0.2">
      <c r="A2584" t="s">
        <v>1152</v>
      </c>
      <c r="B2584" t="s">
        <v>2889</v>
      </c>
      <c r="C2584" s="5" t="s">
        <v>29</v>
      </c>
      <c r="D2584" s="6"/>
      <c r="E2584">
        <v>1115</v>
      </c>
      <c r="F2584" s="5">
        <v>44603</v>
      </c>
      <c r="G2584" s="2">
        <v>7</v>
      </c>
      <c r="H2584" s="2" t="str">
        <f t="shared" si="252"/>
        <v>Amon KEMBOI5000m</v>
      </c>
      <c r="I2584" s="2">
        <f t="shared" si="253"/>
        <v>1115</v>
      </c>
      <c r="J2584" s="136" cm="1">
        <f t="array" ref="J2584">MAX(IF($H$3:$H$4000=$H2584,$I$3:$I$4000))</f>
        <v>1115</v>
      </c>
      <c r="K2584" s="2" t="str">
        <v>NGR</v>
      </c>
      <c r="L2584" t="str">
        <v>David AYA</v>
      </c>
      <c r="M2584" s="94" t="str">
        <v>high-jump</v>
      </c>
      <c r="N2584" s="94">
        <v>38326</v>
      </c>
      <c r="O2584" s="94" t="str">
        <f t="shared" si="254"/>
        <v>David AYAhigh-jump</v>
      </c>
      <c r="P2584" s="2">
        <f t="shared" si="255"/>
        <v>1055</v>
      </c>
      <c r="Q2584" s="79">
        <f t="shared" si="256"/>
        <v>45</v>
      </c>
      <c r="R2584" s="79" t="str">
        <f t="shared" si="257"/>
        <v/>
      </c>
    </row>
    <row r="2585" spans="1:18" x14ac:dyDescent="0.2">
      <c r="A2585" t="s">
        <v>1152</v>
      </c>
      <c r="B2585" t="s">
        <v>2892</v>
      </c>
      <c r="C2585" t="s">
        <v>29</v>
      </c>
      <c r="D2585" s="5"/>
      <c r="E2585">
        <v>1047</v>
      </c>
      <c r="F2585" s="5">
        <v>44603</v>
      </c>
      <c r="G2585" s="2">
        <v>33</v>
      </c>
      <c r="H2585" s="2" t="str">
        <f t="shared" si="252"/>
        <v>Patrick KIPROP5000m</v>
      </c>
      <c r="I2585" s="2">
        <f t="shared" si="253"/>
        <v>1047</v>
      </c>
      <c r="J2585" s="136" cm="1">
        <f t="array" ref="J2585">MAX(IF($H$3:$H$4000=$H2585,$I$3:$I$4000))</f>
        <v>1047</v>
      </c>
      <c r="K2585" s="2" t="str">
        <v>NGR</v>
      </c>
      <c r="L2585" t="str">
        <v>Raymond EKEVWO</v>
      </c>
      <c r="M2585" s="94" t="str">
        <v>100m</v>
      </c>
      <c r="N2585" s="94">
        <v>36242</v>
      </c>
      <c r="O2585" s="94" t="str">
        <f t="shared" si="254"/>
        <v>Raymond EKEVWO100m</v>
      </c>
      <c r="P2585" s="2">
        <f t="shared" si="255"/>
        <v>1152</v>
      </c>
      <c r="Q2585" s="79">
        <f t="shared" si="256"/>
        <v>42</v>
      </c>
      <c r="R2585" s="79" t="str">
        <f t="shared" si="257"/>
        <v/>
      </c>
    </row>
    <row r="2586" spans="1:18" x14ac:dyDescent="0.2">
      <c r="A2586" t="s">
        <v>1152</v>
      </c>
      <c r="B2586" t="s">
        <v>2897</v>
      </c>
      <c r="C2586" s="5" t="s">
        <v>29</v>
      </c>
      <c r="D2586" s="5"/>
      <c r="E2586">
        <v>1013</v>
      </c>
      <c r="F2586" s="5">
        <v>44603</v>
      </c>
      <c r="G2586" s="2">
        <v>56</v>
      </c>
      <c r="H2586" s="2" t="str">
        <f t="shared" si="252"/>
        <v>Emmanuel CHEBOSON5000m</v>
      </c>
      <c r="I2586" s="2">
        <f t="shared" si="253"/>
        <v>1013</v>
      </c>
      <c r="J2586" s="136" cm="1">
        <f t="array" ref="J2586">MAX(IF($H$3:$H$4000=$H2586,$I$3:$I$4000))</f>
        <v>1013</v>
      </c>
      <c r="K2586" s="2" t="str">
        <v>NGR</v>
      </c>
      <c r="L2586" t="str">
        <v>Timothy EMEOGHENE</v>
      </c>
      <c r="M2586" s="94" t="str">
        <v>400mh</v>
      </c>
      <c r="N2586" s="94">
        <v>35754</v>
      </c>
      <c r="O2586" s="94" t="str">
        <f t="shared" si="254"/>
        <v>Timothy EMEOGHENE400mh</v>
      </c>
      <c r="P2586" s="2">
        <f t="shared" si="255"/>
        <v>1145</v>
      </c>
      <c r="Q2586" s="79">
        <f t="shared" si="256"/>
        <v>19</v>
      </c>
      <c r="R2586" s="79" t="str">
        <f t="shared" si="257"/>
        <v/>
      </c>
    </row>
    <row r="2587" spans="1:18" x14ac:dyDescent="0.2">
      <c r="A2587" t="s">
        <v>1152</v>
      </c>
      <c r="B2587" t="s">
        <v>2753</v>
      </c>
      <c r="C2587" s="5" t="s">
        <v>25</v>
      </c>
      <c r="D2587" s="5">
        <v>34286</v>
      </c>
      <c r="E2587">
        <v>1059</v>
      </c>
      <c r="F2587" s="5">
        <v>44597</v>
      </c>
      <c r="G2587" s="2">
        <v>54</v>
      </c>
      <c r="H2587" s="2" t="str">
        <f t="shared" si="252"/>
        <v>Bonface Ontuga MWERESA200m</v>
      </c>
      <c r="I2587" s="2">
        <f t="shared" si="253"/>
        <v>1059</v>
      </c>
      <c r="J2587" s="136" cm="1">
        <f t="array" ref="J2587">MAX(IF($H$3:$H$4000=$H2587,$I$3:$I$4000))</f>
        <v>1059</v>
      </c>
      <c r="K2587" s="2" t="str">
        <v>NGR</v>
      </c>
      <c r="L2587" t="str">
        <v>Okorie HENRY</v>
      </c>
      <c r="M2587" s="94" t="str">
        <v>400mh</v>
      </c>
      <c r="N2587" s="94">
        <v>31788</v>
      </c>
      <c r="O2587" s="94" t="str">
        <f t="shared" si="254"/>
        <v>Okorie HENRY400mh</v>
      </c>
      <c r="P2587" s="2">
        <f t="shared" si="255"/>
        <v>1050</v>
      </c>
      <c r="Q2587" s="79">
        <f t="shared" si="256"/>
        <v>88</v>
      </c>
      <c r="R2587" s="79" t="str">
        <f t="shared" si="257"/>
        <v/>
      </c>
    </row>
    <row r="2588" spans="1:18" x14ac:dyDescent="0.2">
      <c r="A2588" t="s">
        <v>1152</v>
      </c>
      <c r="B2588" t="s">
        <v>5096</v>
      </c>
      <c r="C2588" s="5" t="s">
        <v>27</v>
      </c>
      <c r="D2588" s="5">
        <v>34887</v>
      </c>
      <c r="E2588">
        <v>1146</v>
      </c>
      <c r="F2588" s="5">
        <v>44597</v>
      </c>
      <c r="G2588" s="2">
        <v>5</v>
      </c>
      <c r="H2588" s="2" t="str">
        <f t="shared" si="252"/>
        <v>Nicholas Kiplangat KEBENEI800m</v>
      </c>
      <c r="I2588" s="2">
        <f t="shared" si="253"/>
        <v>1146</v>
      </c>
      <c r="J2588" s="136" cm="1">
        <f t="array" ref="J2588">MAX(IF($H$3:$H$4000=$H2588,$I$3:$I$4000))</f>
        <v>1146</v>
      </c>
      <c r="K2588" s="2" t="str">
        <v>NGR</v>
      </c>
      <c r="L2588" t="str">
        <v>Chibuzor Prior OCHONOGOR</v>
      </c>
      <c r="M2588" s="94" t="str">
        <v>400mh</v>
      </c>
      <c r="N2588" s="94">
        <v>35966</v>
      </c>
      <c r="O2588" s="94" t="str">
        <f t="shared" si="254"/>
        <v>Chibuzor Prior OCHONOGOR400mh</v>
      </c>
      <c r="P2588" s="2">
        <f t="shared" si="255"/>
        <v>1028</v>
      </c>
      <c r="Q2588" s="79">
        <f t="shared" si="256"/>
        <v>107</v>
      </c>
      <c r="R2588" s="79" t="str">
        <f t="shared" si="257"/>
        <v/>
      </c>
    </row>
    <row r="2589" spans="1:18" x14ac:dyDescent="0.2">
      <c r="A2589" t="s">
        <v>1152</v>
      </c>
      <c r="B2589" t="s">
        <v>2804</v>
      </c>
      <c r="C2589" s="5" t="s">
        <v>27</v>
      </c>
      <c r="D2589" s="5">
        <v>34436</v>
      </c>
      <c r="E2589">
        <v>1109</v>
      </c>
      <c r="F2589" s="5">
        <v>44597</v>
      </c>
      <c r="G2589" s="2">
        <v>11</v>
      </c>
      <c r="H2589" s="2" t="str">
        <f t="shared" si="252"/>
        <v>Collins KIPRUTO800m</v>
      </c>
      <c r="I2589" s="2">
        <f t="shared" si="253"/>
        <v>1109</v>
      </c>
      <c r="J2589" s="136" cm="1">
        <f t="array" ref="J2589">MAX(IF($H$3:$H$4000=$H2589,$I$3:$I$4000))</f>
        <v>1206</v>
      </c>
      <c r="K2589" s="2" t="str">
        <v>NGR</v>
      </c>
      <c r="L2589" t="str">
        <v>Tobechukwu Emmanuel NWOKOCHA</v>
      </c>
      <c r="M2589" s="94" t="str">
        <v>long-jump</v>
      </c>
      <c r="N2589" s="94">
        <v>35986</v>
      </c>
      <c r="O2589" s="94" t="str">
        <f t="shared" si="254"/>
        <v>Tobechukwu Emmanuel NWOKOCHAlong-jump</v>
      </c>
      <c r="P2589" s="2">
        <f t="shared" si="255"/>
        <v>1129</v>
      </c>
      <c r="Q2589" s="79">
        <f t="shared" si="256"/>
        <v>27</v>
      </c>
      <c r="R2589" s="79" t="str">
        <f t="shared" si="257"/>
        <v/>
      </c>
    </row>
    <row r="2590" spans="1:18" x14ac:dyDescent="0.2">
      <c r="A2590" t="s">
        <v>1152</v>
      </c>
      <c r="B2590" t="s">
        <v>2805</v>
      </c>
      <c r="C2590" s="5" t="s">
        <v>27</v>
      </c>
      <c r="D2590" s="5">
        <v>35920</v>
      </c>
      <c r="E2590">
        <v>1104</v>
      </c>
      <c r="F2590" s="5">
        <v>44597</v>
      </c>
      <c r="G2590" s="2">
        <v>15</v>
      </c>
      <c r="H2590" s="2" t="str">
        <f t="shared" si="252"/>
        <v>Jonah KIPROP800m</v>
      </c>
      <c r="I2590" s="2">
        <f t="shared" si="253"/>
        <v>1104</v>
      </c>
      <c r="J2590" s="136" cm="1">
        <f t="array" ref="J2590">MAX(IF($H$3:$H$4000=$H2590,$I$3:$I$4000))</f>
        <v>1104</v>
      </c>
      <c r="K2590" s="2" t="str">
        <v>NGR</v>
      </c>
      <c r="L2590" t="str">
        <v>Eke KALU</v>
      </c>
      <c r="M2590" s="94" t="str">
        <v>shot-put</v>
      </c>
      <c r="N2590" s="94">
        <v>34717</v>
      </c>
      <c r="O2590" s="94" t="str">
        <f t="shared" si="254"/>
        <v>Eke KALUshot-put</v>
      </c>
      <c r="P2590" s="2">
        <f t="shared" si="255"/>
        <v>952</v>
      </c>
      <c r="Q2590" s="79">
        <f t="shared" si="256"/>
        <v>69</v>
      </c>
      <c r="R2590" s="79" t="str">
        <f t="shared" si="257"/>
        <v/>
      </c>
    </row>
    <row r="2591" spans="1:18" x14ac:dyDescent="0.2">
      <c r="A2591" t="s">
        <v>1152</v>
      </c>
      <c r="B2591" t="s">
        <v>5101</v>
      </c>
      <c r="C2591" s="5" t="s">
        <v>27</v>
      </c>
      <c r="D2591" s="5">
        <v>34387</v>
      </c>
      <c r="E2591">
        <v>1098</v>
      </c>
      <c r="F2591" s="5">
        <v>44597</v>
      </c>
      <c r="G2591" s="2">
        <v>21</v>
      </c>
      <c r="H2591" s="2" t="str">
        <f t="shared" si="252"/>
        <v>Peter Kitum CHEPKWONY800m</v>
      </c>
      <c r="I2591" s="2">
        <f t="shared" si="253"/>
        <v>1098</v>
      </c>
      <c r="J2591" s="136" cm="1">
        <f t="array" ref="J2591">MAX(IF($H$3:$H$4000=$H2591,$I$3:$I$4000))</f>
        <v>1098</v>
      </c>
      <c r="K2591" s="2" t="str">
        <v>NGR</v>
      </c>
      <c r="L2591" t="str">
        <v>Blessing OLUWAYEMI</v>
      </c>
      <c r="M2591" s="94" t="str">
        <v>triple-jump</v>
      </c>
      <c r="N2591" s="94">
        <v>35474</v>
      </c>
      <c r="O2591" s="94" t="str">
        <f t="shared" si="254"/>
        <v>Blessing OLUWAYEMItriple-jump</v>
      </c>
      <c r="P2591" s="2">
        <f t="shared" si="255"/>
        <v>1032</v>
      </c>
      <c r="Q2591" s="79">
        <f t="shared" si="256"/>
        <v>78</v>
      </c>
      <c r="R2591" s="79" t="str">
        <f t="shared" si="257"/>
        <v/>
      </c>
    </row>
    <row r="2592" spans="1:18" x14ac:dyDescent="0.2">
      <c r="A2592" t="s">
        <v>1152</v>
      </c>
      <c r="B2592" t="s">
        <v>5102</v>
      </c>
      <c r="C2592" t="s">
        <v>27</v>
      </c>
      <c r="D2592" s="5">
        <v>36232</v>
      </c>
      <c r="E2592">
        <v>1095</v>
      </c>
      <c r="F2592" s="5">
        <v>44597</v>
      </c>
      <c r="G2592" s="2">
        <v>25</v>
      </c>
      <c r="H2592" s="2" t="str">
        <f t="shared" ref="H2592:H2655" si="258">B2592&amp;C2592</f>
        <v>Norbert Kipngetich KOLOMBOS800m</v>
      </c>
      <c r="I2592" s="2">
        <f t="shared" ref="I2592:I2655" si="259">E2592</f>
        <v>1095</v>
      </c>
      <c r="J2592" s="136" cm="1">
        <f t="array" ref="J2592">MAX(IF($H$3:$H$4000=$H2592,$I$3:$I$4000))</f>
        <v>1095</v>
      </c>
      <c r="K2592" s="2" t="str">
        <v>NGR</v>
      </c>
      <c r="L2592" t="str">
        <v>Usheoritse ITSEKIRI</v>
      </c>
      <c r="M2592" s="94" t="str">
        <v>100m</v>
      </c>
      <c r="N2592" s="94">
        <v>35826</v>
      </c>
      <c r="O2592" s="94" t="str">
        <f t="shared" si="254"/>
        <v>Usheoritse ITSEKIRI100m</v>
      </c>
      <c r="P2592" s="2">
        <f t="shared" si="255"/>
        <v>1182</v>
      </c>
      <c r="Q2592" s="79">
        <f t="shared" si="256"/>
        <v>23</v>
      </c>
      <c r="R2592" s="79" t="str">
        <f t="shared" si="257"/>
        <v/>
      </c>
    </row>
    <row r="2593" spans="1:18" x14ac:dyDescent="0.2">
      <c r="A2593" t="s">
        <v>1152</v>
      </c>
      <c r="B2593" t="s">
        <v>2806</v>
      </c>
      <c r="C2593" s="5" t="s">
        <v>27</v>
      </c>
      <c r="D2593" s="5"/>
      <c r="E2593">
        <v>1094</v>
      </c>
      <c r="F2593" s="5">
        <v>44597</v>
      </c>
      <c r="G2593" s="2">
        <v>26</v>
      </c>
      <c r="H2593" s="2" t="str">
        <f t="shared" si="258"/>
        <v>Brian KIPTUM800m</v>
      </c>
      <c r="I2593" s="2">
        <f t="shared" si="259"/>
        <v>1094</v>
      </c>
      <c r="J2593" s="136" cm="1">
        <f t="array" ref="J2593">MAX(IF($H$3:$H$4000=$H2593,$I$3:$I$4000))</f>
        <v>1107</v>
      </c>
      <c r="K2593" s="2" t="str">
        <v>NGR</v>
      </c>
      <c r="L2593" t="str">
        <v>Seye OGUNLEWE</v>
      </c>
      <c r="M2593" s="94" t="str">
        <v>100m</v>
      </c>
      <c r="N2593" s="94">
        <v>33480</v>
      </c>
      <c r="O2593" s="94" t="str">
        <f t="shared" si="254"/>
        <v>Seye OGUNLEWE100m</v>
      </c>
      <c r="P2593" s="2">
        <f t="shared" si="255"/>
        <v>1169</v>
      </c>
      <c r="Q2593" s="79">
        <f t="shared" si="256"/>
        <v>27</v>
      </c>
      <c r="R2593" s="79" t="str">
        <f t="shared" si="257"/>
        <v/>
      </c>
    </row>
    <row r="2594" spans="1:18" x14ac:dyDescent="0.2">
      <c r="A2594" t="s">
        <v>1152</v>
      </c>
      <c r="B2594" t="s">
        <v>2808</v>
      </c>
      <c r="C2594" s="5" t="s">
        <v>27</v>
      </c>
      <c r="D2594" s="5">
        <v>34103</v>
      </c>
      <c r="E2594">
        <v>1088</v>
      </c>
      <c r="F2594" s="5">
        <v>44597</v>
      </c>
      <c r="G2594" s="2">
        <v>31</v>
      </c>
      <c r="H2594" s="2" t="str">
        <f t="shared" si="258"/>
        <v>Cornelius TUWEI800m</v>
      </c>
      <c r="I2594" s="2">
        <f t="shared" si="259"/>
        <v>1088</v>
      </c>
      <c r="J2594" s="136" cm="1">
        <f t="array" ref="J2594">MAX(IF($H$3:$H$4000=$H2594,$I$3:$I$4000))</f>
        <v>1212</v>
      </c>
      <c r="K2594" s="2" t="str">
        <v>NGR</v>
      </c>
      <c r="L2594" t="str">
        <v>Godson Oke OGHENEBRUME</v>
      </c>
      <c r="M2594" s="94" t="str">
        <v>100m</v>
      </c>
      <c r="N2594" s="94">
        <v>37768</v>
      </c>
      <c r="O2594" s="94" t="str">
        <f t="shared" si="254"/>
        <v>Godson Oke OGHENEBRUME100m</v>
      </c>
      <c r="P2594" s="2">
        <f t="shared" si="255"/>
        <v>1162</v>
      </c>
      <c r="Q2594" s="79">
        <f t="shared" si="256"/>
        <v>34</v>
      </c>
      <c r="R2594" s="79" t="str">
        <f t="shared" si="257"/>
        <v/>
      </c>
    </row>
    <row r="2595" spans="1:18" x14ac:dyDescent="0.2">
      <c r="A2595" t="s">
        <v>1152</v>
      </c>
      <c r="B2595" t="s">
        <v>2809</v>
      </c>
      <c r="C2595" s="5" t="s">
        <v>27</v>
      </c>
      <c r="D2595" s="5">
        <v>37326</v>
      </c>
      <c r="E2595">
        <v>1085</v>
      </c>
      <c r="F2595" s="5">
        <v>44597</v>
      </c>
      <c r="G2595" s="2">
        <v>34</v>
      </c>
      <c r="H2595" s="2" t="str">
        <f t="shared" si="258"/>
        <v>Vincent Kibet KETER800m</v>
      </c>
      <c r="I2595" s="2">
        <f t="shared" si="259"/>
        <v>1085</v>
      </c>
      <c r="J2595" s="136" cm="1">
        <f t="array" ref="J2595">MAX(IF($H$3:$H$4000=$H2595,$I$3:$I$4000))</f>
        <v>1085</v>
      </c>
      <c r="K2595" s="2" t="str">
        <v>NGR</v>
      </c>
      <c r="L2595" t="str">
        <v>Jerry JAKPA</v>
      </c>
      <c r="M2595" s="94" t="str">
        <v>100m</v>
      </c>
      <c r="N2595" s="94">
        <v>35937</v>
      </c>
      <c r="O2595" s="94" t="str">
        <f t="shared" si="254"/>
        <v>Jerry JAKPA100m</v>
      </c>
      <c r="P2595" s="2">
        <f t="shared" si="255"/>
        <v>1135</v>
      </c>
      <c r="Q2595" s="79">
        <f t="shared" si="256"/>
        <v>70</v>
      </c>
      <c r="R2595" s="79" t="str">
        <f t="shared" si="257"/>
        <v/>
      </c>
    </row>
    <row r="2596" spans="1:18" x14ac:dyDescent="0.2">
      <c r="A2596" t="s">
        <v>1152</v>
      </c>
      <c r="B2596" t="s">
        <v>2811</v>
      </c>
      <c r="C2596" s="5" t="s">
        <v>27</v>
      </c>
      <c r="D2596" s="6">
        <v>44581</v>
      </c>
      <c r="E2596">
        <v>1080</v>
      </c>
      <c r="F2596" s="5">
        <v>44597</v>
      </c>
      <c r="G2596" s="2">
        <v>40</v>
      </c>
      <c r="H2596" s="2" t="str">
        <f t="shared" si="258"/>
        <v>Kelvin KIPYEGON800m</v>
      </c>
      <c r="I2596" s="2">
        <f t="shared" si="259"/>
        <v>1080</v>
      </c>
      <c r="J2596" s="136" cm="1">
        <f t="array" ref="J2596">MAX(IF($H$3:$H$4000=$H2596,$I$3:$I$4000))</f>
        <v>1080</v>
      </c>
      <c r="K2596" s="2" t="str">
        <v>NGR</v>
      </c>
      <c r="L2596" t="str">
        <v>Alaba Olukunle AKINTOLA</v>
      </c>
      <c r="M2596" s="94" t="str">
        <v>100m</v>
      </c>
      <c r="N2596" s="94">
        <v>37148</v>
      </c>
      <c r="O2596" s="94" t="str">
        <f t="shared" si="254"/>
        <v>Alaba Olukunle AKINTOLA100m</v>
      </c>
      <c r="P2596" s="2">
        <f t="shared" si="255"/>
        <v>1112</v>
      </c>
      <c r="Q2596" s="79">
        <f t="shared" si="256"/>
        <v>96</v>
      </c>
      <c r="R2596" s="79" t="str">
        <f t="shared" si="257"/>
        <v/>
      </c>
    </row>
    <row r="2597" spans="1:18" x14ac:dyDescent="0.2">
      <c r="A2597" t="s">
        <v>1152</v>
      </c>
      <c r="B2597" t="s">
        <v>2815</v>
      </c>
      <c r="C2597" s="5" t="s">
        <v>27</v>
      </c>
      <c r="D2597" s="5"/>
      <c r="E2597">
        <v>1068</v>
      </c>
      <c r="F2597" s="5">
        <v>44597</v>
      </c>
      <c r="G2597" s="2">
        <v>50</v>
      </c>
      <c r="H2597" s="2" t="str">
        <f t="shared" si="258"/>
        <v>Justin KOLOMBUS800m</v>
      </c>
      <c r="I2597" s="2">
        <f t="shared" si="259"/>
        <v>1068</v>
      </c>
      <c r="J2597" s="136" cm="1">
        <f t="array" ref="J2597">MAX(IF($H$3:$H$4000=$H2597,$I$3:$I$4000))</f>
        <v>1068</v>
      </c>
      <c r="K2597" s="2" t="str">
        <v>NGR</v>
      </c>
      <c r="L2597" t="str">
        <v>Ogho-Oghene EGWERO</v>
      </c>
      <c r="M2597" s="94" t="str">
        <v>100m</v>
      </c>
      <c r="N2597" s="94">
        <v>32473</v>
      </c>
      <c r="O2597" s="94" t="str">
        <f t="shared" si="254"/>
        <v>Ogho-Oghene EGWERO100m</v>
      </c>
      <c r="P2597" s="2">
        <f t="shared" si="255"/>
        <v>1105</v>
      </c>
      <c r="Q2597" s="79">
        <f t="shared" si="256"/>
        <v>110</v>
      </c>
      <c r="R2597" s="79" t="str">
        <f t="shared" si="257"/>
        <v/>
      </c>
    </row>
    <row r="2598" spans="1:18" x14ac:dyDescent="0.2">
      <c r="A2598" t="s">
        <v>1152</v>
      </c>
      <c r="B2598" t="s">
        <v>2816</v>
      </c>
      <c r="C2598" s="5" t="s">
        <v>27</v>
      </c>
      <c r="D2598" s="5"/>
      <c r="E2598">
        <v>1065</v>
      </c>
      <c r="F2598" s="5">
        <v>44597</v>
      </c>
      <c r="G2598" s="2">
        <v>53</v>
      </c>
      <c r="H2598" s="2" t="str">
        <f t="shared" si="258"/>
        <v>Macdonald KIPRUTO800m</v>
      </c>
      <c r="I2598" s="2">
        <f t="shared" si="259"/>
        <v>1065</v>
      </c>
      <c r="J2598" s="136" cm="1">
        <f t="array" ref="J2598">MAX(IF($H$3:$H$4000=$H2598,$I$3:$I$4000))</f>
        <v>1065</v>
      </c>
      <c r="K2598" s="2" t="str">
        <v>NGR</v>
      </c>
      <c r="L2598" t="str">
        <v>Edose IBADIN</v>
      </c>
      <c r="M2598" s="94" t="str">
        <v>800m</v>
      </c>
      <c r="N2598" s="94">
        <v>34027</v>
      </c>
      <c r="O2598" s="94" t="str">
        <f t="shared" si="254"/>
        <v>Edose IBADIN800m</v>
      </c>
      <c r="P2598" s="2">
        <f t="shared" si="255"/>
        <v>1130</v>
      </c>
      <c r="Q2598" s="79">
        <f t="shared" si="256"/>
        <v>52</v>
      </c>
      <c r="R2598" s="79" t="str">
        <f t="shared" si="257"/>
        <v/>
      </c>
    </row>
    <row r="2599" spans="1:18" x14ac:dyDescent="0.2">
      <c r="A2599" t="s">
        <v>1152</v>
      </c>
      <c r="B2599" t="s">
        <v>2817</v>
      </c>
      <c r="C2599" s="5" t="s">
        <v>27</v>
      </c>
      <c r="D2599" s="5"/>
      <c r="E2599">
        <v>1060</v>
      </c>
      <c r="F2599" s="5">
        <v>44597</v>
      </c>
      <c r="G2599" s="2">
        <v>56</v>
      </c>
      <c r="H2599" s="2" t="str">
        <f t="shared" si="258"/>
        <v>Joshua KOSGEI800m</v>
      </c>
      <c r="I2599" s="2">
        <f t="shared" si="259"/>
        <v>1060</v>
      </c>
      <c r="J2599" s="136" cm="1">
        <f t="array" ref="J2599">MAX(IF($H$3:$H$4000=$H2599,$I$3:$I$4000))</f>
        <v>1060</v>
      </c>
      <c r="K2599" s="2" t="str">
        <v>NGR</v>
      </c>
      <c r="L2599" t="str">
        <v>Chukwuebuka ENEKWECHI</v>
      </c>
      <c r="M2599" s="94" t="str">
        <v>shot-put</v>
      </c>
      <c r="N2599" s="94">
        <v>33997</v>
      </c>
      <c r="O2599" s="94" t="str">
        <f t="shared" si="254"/>
        <v>Chukwuebuka ENEKWECHIshot-put</v>
      </c>
      <c r="P2599" s="2">
        <f t="shared" si="255"/>
        <v>1212</v>
      </c>
      <c r="Q2599" s="79">
        <f t="shared" si="256"/>
        <v>3</v>
      </c>
      <c r="R2599" s="79" t="str">
        <f t="shared" si="257"/>
        <v/>
      </c>
    </row>
    <row r="2600" spans="1:18" x14ac:dyDescent="0.2">
      <c r="A2600" t="s">
        <v>1152</v>
      </c>
      <c r="B2600" t="s">
        <v>2818</v>
      </c>
      <c r="C2600" t="s">
        <v>27</v>
      </c>
      <c r="D2600" s="5">
        <v>36787</v>
      </c>
      <c r="E2600">
        <v>1055</v>
      </c>
      <c r="F2600" s="5">
        <v>44597</v>
      </c>
      <c r="G2600" s="2">
        <v>58</v>
      </c>
      <c r="H2600" s="2" t="str">
        <f t="shared" si="258"/>
        <v>Justin KEMBOI800m</v>
      </c>
      <c r="I2600" s="2">
        <f t="shared" si="259"/>
        <v>1055</v>
      </c>
      <c r="J2600" s="136" cm="1">
        <f t="array" ref="J2600">MAX(IF($H$3:$H$4000=$H2600,$I$3:$I$4000))</f>
        <v>1055</v>
      </c>
      <c r="K2600" s="2" t="str">
        <v>NGR</v>
      </c>
      <c r="L2600" t="str">
        <v>Ineh Emmeanuel ORITSEMEYIWA</v>
      </c>
      <c r="M2600" s="94" t="str">
        <v>long-jump</v>
      </c>
      <c r="N2600" s="94">
        <v>36967</v>
      </c>
      <c r="O2600" s="94" t="str">
        <f t="shared" si="254"/>
        <v>Ineh Emmeanuel ORITSEMEYIWAlong-jump</v>
      </c>
      <c r="P2600" s="2">
        <f t="shared" si="255"/>
        <v>1173</v>
      </c>
      <c r="Q2600" s="79">
        <f t="shared" si="256"/>
        <v>9</v>
      </c>
      <c r="R2600" s="79" t="str">
        <f t="shared" si="257"/>
        <v/>
      </c>
    </row>
    <row r="2601" spans="1:18" x14ac:dyDescent="0.2">
      <c r="A2601" t="s">
        <v>1152</v>
      </c>
      <c r="B2601" t="s">
        <v>2819</v>
      </c>
      <c r="C2601" s="5" t="s">
        <v>27</v>
      </c>
      <c r="D2601" s="5"/>
      <c r="E2601">
        <v>1055</v>
      </c>
      <c r="F2601" s="5">
        <v>44597</v>
      </c>
      <c r="G2601" s="2">
        <v>59</v>
      </c>
      <c r="H2601" s="2" t="str">
        <f t="shared" si="258"/>
        <v>Laban KIPKORIR800m</v>
      </c>
      <c r="I2601" s="2">
        <f t="shared" si="259"/>
        <v>1055</v>
      </c>
      <c r="J2601" s="136" cm="1">
        <f t="array" ref="J2601">MAX(IF($H$3:$H$4000=$H2601,$I$3:$I$4000))</f>
        <v>1113</v>
      </c>
      <c r="K2601" s="2" t="str">
        <v>NGR</v>
      </c>
      <c r="L2601" t="str">
        <v>Mike EDWARDS</v>
      </c>
      <c r="M2601" s="94" t="str">
        <v>high-jump</v>
      </c>
      <c r="N2601" s="94">
        <v>33065</v>
      </c>
      <c r="O2601" s="94" t="str">
        <f t="shared" si="254"/>
        <v>Mike EDWARDShigh-jump</v>
      </c>
      <c r="P2601" s="2">
        <f t="shared" si="255"/>
        <v>1117</v>
      </c>
      <c r="Q2601" s="79">
        <f t="shared" si="256"/>
        <v>22</v>
      </c>
      <c r="R2601" s="79" t="str">
        <f t="shared" si="257"/>
        <v/>
      </c>
    </row>
    <row r="2602" spans="1:18" x14ac:dyDescent="0.2">
      <c r="A2602" t="s">
        <v>1152</v>
      </c>
      <c r="B2602" t="s">
        <v>2821</v>
      </c>
      <c r="C2602" s="5" t="s">
        <v>27</v>
      </c>
      <c r="D2602" s="5">
        <v>37504</v>
      </c>
      <c r="E2602">
        <v>1047</v>
      </c>
      <c r="F2602" s="5">
        <v>44597</v>
      </c>
      <c r="G2602" s="2">
        <v>69</v>
      </c>
      <c r="H2602" s="2" t="str">
        <f t="shared" si="258"/>
        <v>Evans KOSGEI800m</v>
      </c>
      <c r="I2602" s="2">
        <f t="shared" si="259"/>
        <v>1047</v>
      </c>
      <c r="J2602" s="136" cm="1">
        <f t="array" ref="J2602">MAX(IF($H$3:$H$4000=$H2602,$I$3:$I$4000))</f>
        <v>1047</v>
      </c>
      <c r="K2602" s="2" t="str">
        <v>NGR</v>
      </c>
      <c r="L2602" t="str">
        <v>David Tayo OLOWOOKERE</v>
      </c>
      <c r="M2602" s="94" t="str">
        <v>400mh</v>
      </c>
      <c r="N2602" s="94">
        <v>36836</v>
      </c>
      <c r="O2602" s="94" t="str">
        <f t="shared" si="254"/>
        <v>David Tayo OLOWOOKERE400mh</v>
      </c>
      <c r="P2602" s="2">
        <f t="shared" si="255"/>
        <v>1090</v>
      </c>
      <c r="Q2602" s="79">
        <f t="shared" si="256"/>
        <v>48</v>
      </c>
      <c r="R2602" s="79" t="str">
        <f t="shared" si="257"/>
        <v/>
      </c>
    </row>
    <row r="2603" spans="1:18" x14ac:dyDescent="0.2">
      <c r="A2603" t="s">
        <v>1152</v>
      </c>
      <c r="B2603" t="s">
        <v>2827</v>
      </c>
      <c r="C2603" s="5" t="s">
        <v>27</v>
      </c>
      <c r="D2603" s="5">
        <v>32174</v>
      </c>
      <c r="E2603">
        <v>1023</v>
      </c>
      <c r="F2603" s="5">
        <v>44597</v>
      </c>
      <c r="G2603" s="2">
        <v>92</v>
      </c>
      <c r="H2603" s="2" t="str">
        <f t="shared" si="258"/>
        <v>Timothy SEIN800m</v>
      </c>
      <c r="I2603" s="2">
        <f t="shared" si="259"/>
        <v>1023</v>
      </c>
      <c r="J2603" s="136" cm="1">
        <f t="array" ref="J2603">MAX(IF($H$3:$H$4000=$H2603,$I$3:$I$4000))</f>
        <v>1095</v>
      </c>
      <c r="K2603" s="2" t="str">
        <v>NGR</v>
      </c>
      <c r="L2603" t="str">
        <v>Issac ODUGBESAN</v>
      </c>
      <c r="M2603" s="94" t="str">
        <v>shot-put</v>
      </c>
      <c r="N2603" s="94">
        <v>0</v>
      </c>
      <c r="O2603" s="94" t="str">
        <f t="shared" si="254"/>
        <v>Issac ODUGBESANshot-put</v>
      </c>
      <c r="P2603" s="2">
        <f t="shared" si="255"/>
        <v>1134</v>
      </c>
      <c r="Q2603" s="79">
        <f t="shared" si="256"/>
        <v>12</v>
      </c>
      <c r="R2603" s="79" t="str">
        <f t="shared" si="257"/>
        <v/>
      </c>
    </row>
    <row r="2604" spans="1:18" x14ac:dyDescent="0.2">
      <c r="A2604" t="s">
        <v>1152</v>
      </c>
      <c r="B2604" t="s">
        <v>2964</v>
      </c>
      <c r="C2604" s="5" t="s">
        <v>33</v>
      </c>
      <c r="D2604" s="5">
        <v>31362</v>
      </c>
      <c r="E2604">
        <v>1023</v>
      </c>
      <c r="F2604" s="5">
        <v>44597</v>
      </c>
      <c r="G2604" s="2">
        <v>45</v>
      </c>
      <c r="H2604" s="2" t="str">
        <f t="shared" si="258"/>
        <v>Vincent Kiplangat KOSGEI400mh</v>
      </c>
      <c r="I2604" s="2">
        <f t="shared" si="259"/>
        <v>1023</v>
      </c>
      <c r="J2604" s="136" cm="1">
        <f t="array" ref="J2604">MAX(IF($H$3:$H$4000=$H2604,$I$3:$I$4000))</f>
        <v>1060</v>
      </c>
      <c r="K2604" s="2" t="str">
        <v>NGR</v>
      </c>
      <c r="L2604" t="str">
        <v>Divine ODUDURU</v>
      </c>
      <c r="M2604" s="94" t="str">
        <v>100m</v>
      </c>
      <c r="N2604" s="94">
        <v>35345</v>
      </c>
      <c r="O2604" s="94" t="str">
        <f t="shared" si="254"/>
        <v>Divine ODUDURU100m</v>
      </c>
      <c r="P2604" s="2">
        <f t="shared" si="255"/>
        <v>1189</v>
      </c>
      <c r="Q2604" s="79">
        <f t="shared" si="256"/>
        <v>19</v>
      </c>
      <c r="R2604" s="79" t="str">
        <f t="shared" si="257"/>
        <v/>
      </c>
    </row>
    <row r="2605" spans="1:18" x14ac:dyDescent="0.2">
      <c r="A2605" t="s">
        <v>1152</v>
      </c>
      <c r="B2605" t="s">
        <v>5210</v>
      </c>
      <c r="C2605" s="5" t="s">
        <v>33</v>
      </c>
      <c r="D2605" s="5">
        <v>37692</v>
      </c>
      <c r="E2605">
        <v>994</v>
      </c>
      <c r="F2605" s="5">
        <v>44597</v>
      </c>
      <c r="G2605" s="2">
        <v>59</v>
      </c>
      <c r="H2605" s="2" t="str">
        <f t="shared" si="258"/>
        <v>Peter Kithome MUTHOKA400mh</v>
      </c>
      <c r="I2605" s="2">
        <f t="shared" si="259"/>
        <v>994</v>
      </c>
      <c r="J2605" s="136" cm="1">
        <f t="array" ref="J2605">MAX(IF($H$3:$H$4000=$H2605,$I$3:$I$4000))</f>
        <v>1103</v>
      </c>
      <c r="K2605" s="2" t="str">
        <v>NGR</v>
      </c>
      <c r="L2605" t="str">
        <v>Divine ODUDURU</v>
      </c>
      <c r="M2605" s="94" t="str">
        <v>200m</v>
      </c>
      <c r="N2605" s="94">
        <v>35345</v>
      </c>
      <c r="O2605" s="94" t="str">
        <f t="shared" si="254"/>
        <v>Divine ODUDURU200m</v>
      </c>
      <c r="P2605" s="2">
        <f t="shared" si="255"/>
        <v>1239</v>
      </c>
      <c r="Q2605" s="79">
        <f t="shared" si="256"/>
        <v>2</v>
      </c>
      <c r="R2605" s="79" t="str">
        <f t="shared" si="257"/>
        <v/>
      </c>
    </row>
    <row r="2606" spans="1:18" x14ac:dyDescent="0.2">
      <c r="A2606" t="s">
        <v>1152</v>
      </c>
      <c r="B2606" t="s">
        <v>5216</v>
      </c>
      <c r="C2606" s="5" t="s">
        <v>33</v>
      </c>
      <c r="D2606" s="5">
        <v>37619</v>
      </c>
      <c r="E2606">
        <v>976</v>
      </c>
      <c r="F2606" s="5">
        <v>44597</v>
      </c>
      <c r="G2606" s="2">
        <v>76</v>
      </c>
      <c r="H2606" s="2" t="str">
        <f t="shared" si="258"/>
        <v>Meshack BARAKA400mh</v>
      </c>
      <c r="I2606" s="2">
        <f t="shared" si="259"/>
        <v>976</v>
      </c>
      <c r="J2606" s="136" cm="1">
        <f t="array" ref="J2606">MAX(IF($H$3:$H$4000=$H2606,$I$3:$I$4000))</f>
        <v>976</v>
      </c>
      <c r="K2606" s="2" t="str">
        <v>NGR</v>
      </c>
      <c r="L2606" t="str">
        <v>Fabian Ime EDOKI</v>
      </c>
      <c r="M2606" s="94" t="str">
        <v>long-jump</v>
      </c>
      <c r="N2606" s="94">
        <v>35884</v>
      </c>
      <c r="O2606" s="94" t="str">
        <f t="shared" si="254"/>
        <v>Fabian Ime EDOKIlong-jump</v>
      </c>
      <c r="P2606" s="2">
        <f t="shared" si="255"/>
        <v>1140</v>
      </c>
      <c r="Q2606" s="79">
        <f t="shared" si="256"/>
        <v>20</v>
      </c>
      <c r="R2606" s="79" t="str">
        <f t="shared" si="257"/>
        <v/>
      </c>
    </row>
    <row r="2607" spans="1:18" x14ac:dyDescent="0.2">
      <c r="A2607" t="s">
        <v>1152</v>
      </c>
      <c r="B2607" t="s">
        <v>2985</v>
      </c>
      <c r="C2607" s="6" t="s">
        <v>33</v>
      </c>
      <c r="D2607" s="5"/>
      <c r="E2607">
        <v>948</v>
      </c>
      <c r="F2607" s="5">
        <v>44597</v>
      </c>
      <c r="G2607" s="2">
        <v>95</v>
      </c>
      <c r="H2607" s="2" t="str">
        <f t="shared" si="258"/>
        <v>Geoffrey RONO400mh</v>
      </c>
      <c r="I2607" s="2">
        <f t="shared" si="259"/>
        <v>948</v>
      </c>
      <c r="J2607" s="136" cm="1">
        <f t="array" ref="J2607">MAX(IF($H$3:$H$4000=$H2607,$I$3:$I$4000))</f>
        <v>948</v>
      </c>
      <c r="K2607" s="2" t="str">
        <v>NGR</v>
      </c>
      <c r="L2607" t="str">
        <v>Alex AL-AMEEN</v>
      </c>
      <c r="M2607" s="94" t="str">
        <v>110mh</v>
      </c>
      <c r="N2607" s="94">
        <v>32569</v>
      </c>
      <c r="O2607" s="94" t="str">
        <f t="shared" si="254"/>
        <v>Alex AL-AMEEN110mh</v>
      </c>
      <c r="P2607" s="2">
        <f t="shared" si="255"/>
        <v>1093</v>
      </c>
      <c r="Q2607" s="79">
        <f t="shared" si="256"/>
        <v>43</v>
      </c>
      <c r="R2607" s="79" t="str">
        <f t="shared" si="257"/>
        <v/>
      </c>
    </row>
    <row r="2608" spans="1:18" x14ac:dyDescent="0.2">
      <c r="A2608" t="s">
        <v>1152</v>
      </c>
      <c r="B2608" t="s">
        <v>2790</v>
      </c>
      <c r="C2608" s="5" t="s">
        <v>26</v>
      </c>
      <c r="D2608" s="5">
        <v>35429</v>
      </c>
      <c r="E2608">
        <v>1041</v>
      </c>
      <c r="F2608" s="5">
        <v>44596</v>
      </c>
      <c r="G2608" s="2">
        <v>92</v>
      </c>
      <c r="H2608" s="2" t="str">
        <f t="shared" si="258"/>
        <v>Stanley Kieti MUTUNGA400m</v>
      </c>
      <c r="I2608" s="2">
        <f t="shared" si="259"/>
        <v>1041</v>
      </c>
      <c r="J2608" s="136" cm="1">
        <f t="array" ref="J2608">MAX(IF($H$3:$H$4000=$H2608,$I$3:$I$4000))</f>
        <v>1097</v>
      </c>
      <c r="K2608" s="2" t="str">
        <v>NGR</v>
      </c>
      <c r="L2608" t="str">
        <v>Alaba Olukunle AKINTOLA</v>
      </c>
      <c r="M2608" s="94" t="str">
        <v>200m</v>
      </c>
      <c r="N2608" s="94">
        <v>37148</v>
      </c>
      <c r="O2608" s="94" t="str">
        <f t="shared" si="254"/>
        <v>Alaba Olukunle AKINTOLA200m</v>
      </c>
      <c r="P2608" s="2">
        <f t="shared" si="255"/>
        <v>1141</v>
      </c>
      <c r="Q2608" s="79">
        <f t="shared" si="256"/>
        <v>43</v>
      </c>
      <c r="R2608" s="79" t="str">
        <f t="shared" si="257"/>
        <v/>
      </c>
    </row>
    <row r="2609" spans="1:18" x14ac:dyDescent="0.2">
      <c r="A2609" t="s">
        <v>1152</v>
      </c>
      <c r="B2609" t="s">
        <v>2833</v>
      </c>
      <c r="C2609" s="5" t="s">
        <v>28</v>
      </c>
      <c r="D2609" s="5"/>
      <c r="E2609">
        <v>1129</v>
      </c>
      <c r="F2609" s="5">
        <v>44596</v>
      </c>
      <c r="G2609" s="2">
        <v>6</v>
      </c>
      <c r="H2609" s="2" t="str">
        <f t="shared" si="258"/>
        <v>Arnorld KIPKORIR1500m</v>
      </c>
      <c r="I2609" s="2">
        <f t="shared" si="259"/>
        <v>1129</v>
      </c>
      <c r="J2609" s="136" cm="1">
        <f t="array" ref="J2609">MAX(IF($H$3:$H$4000=$H2609,$I$3:$I$4000))</f>
        <v>1129</v>
      </c>
      <c r="K2609" s="2" t="str">
        <v>NGR</v>
      </c>
      <c r="L2609" t="str">
        <v>Jerry JAKPA</v>
      </c>
      <c r="M2609" s="94" t="str">
        <v>200m</v>
      </c>
      <c r="N2609" s="94">
        <v>35937</v>
      </c>
      <c r="O2609" s="94" t="str">
        <f t="shared" si="254"/>
        <v>Jerry JAKPA200m</v>
      </c>
      <c r="P2609" s="2">
        <f t="shared" si="255"/>
        <v>1129</v>
      </c>
      <c r="Q2609" s="79">
        <f t="shared" si="256"/>
        <v>50</v>
      </c>
      <c r="R2609" s="79" t="str">
        <f t="shared" si="257"/>
        <v/>
      </c>
    </row>
    <row r="2610" spans="1:18" x14ac:dyDescent="0.2">
      <c r="A2610" t="s">
        <v>1152</v>
      </c>
      <c r="B2610" t="s">
        <v>2835</v>
      </c>
      <c r="C2610" s="5" t="s">
        <v>28</v>
      </c>
      <c r="D2610" s="5">
        <v>37164</v>
      </c>
      <c r="E2610">
        <v>1071</v>
      </c>
      <c r="F2610" s="5">
        <v>44596</v>
      </c>
      <c r="G2610" s="2">
        <v>21</v>
      </c>
      <c r="H2610" s="2" t="str">
        <f t="shared" si="258"/>
        <v>Nickson Lesiyia PARIKEN1500m</v>
      </c>
      <c r="I2610" s="2">
        <f t="shared" si="259"/>
        <v>1071</v>
      </c>
      <c r="J2610" s="136" cm="1">
        <f t="array" ref="J2610">MAX(IF($H$3:$H$4000=$H2610,$I$3:$I$4000))</f>
        <v>1071</v>
      </c>
      <c r="K2610" s="2" t="str">
        <v>NGR</v>
      </c>
      <c r="L2610" t="str">
        <v>Chidi OKEZIE</v>
      </c>
      <c r="M2610" s="94" t="str">
        <v>200m</v>
      </c>
      <c r="N2610" s="94">
        <v>34189</v>
      </c>
      <c r="O2610" s="94" t="str">
        <f t="shared" si="254"/>
        <v>Chidi OKEZIE200m</v>
      </c>
      <c r="P2610" s="2">
        <f t="shared" si="255"/>
        <v>1091</v>
      </c>
      <c r="Q2610" s="79">
        <f t="shared" si="256"/>
        <v>108</v>
      </c>
      <c r="R2610" s="79" t="str">
        <f t="shared" si="257"/>
        <v/>
      </c>
    </row>
    <row r="2611" spans="1:18" x14ac:dyDescent="0.2">
      <c r="A2611" t="s">
        <v>1152</v>
      </c>
      <c r="B2611" t="s">
        <v>2844</v>
      </c>
      <c r="C2611" s="5" t="s">
        <v>28</v>
      </c>
      <c r="D2611" s="5"/>
      <c r="E2611">
        <v>1011</v>
      </c>
      <c r="F2611" s="5">
        <v>44596</v>
      </c>
      <c r="G2611" s="2">
        <v>98</v>
      </c>
      <c r="H2611" s="2" t="str">
        <f t="shared" si="258"/>
        <v>Mathew KEMBOI1500m</v>
      </c>
      <c r="I2611" s="2">
        <f t="shared" si="259"/>
        <v>1011</v>
      </c>
      <c r="J2611" s="136" cm="1">
        <f t="array" ref="J2611">MAX(IF($H$3:$H$4000=$H2611,$I$3:$I$4000))</f>
        <v>1011</v>
      </c>
      <c r="K2611" s="2" t="str">
        <v>NGR</v>
      </c>
      <c r="L2611" t="str">
        <v>Cyprain OYEDELE</v>
      </c>
      <c r="M2611" s="94" t="str">
        <v>high-jump</v>
      </c>
      <c r="N2611" s="94">
        <v>35849</v>
      </c>
      <c r="O2611" s="94" t="str">
        <f t="shared" si="254"/>
        <v>Cyprain OYEDELEhigh-jump</v>
      </c>
      <c r="P2611" s="2">
        <f t="shared" si="255"/>
        <v>1046</v>
      </c>
      <c r="Q2611" s="79">
        <f t="shared" si="256"/>
        <v>49</v>
      </c>
      <c r="R2611" s="79" t="str">
        <f t="shared" si="257"/>
        <v/>
      </c>
    </row>
    <row r="2612" spans="1:18" x14ac:dyDescent="0.2">
      <c r="A2612" t="s">
        <v>1152</v>
      </c>
      <c r="B2612" s="5" t="s">
        <v>2860</v>
      </c>
      <c r="C2612" s="5" t="s">
        <v>34</v>
      </c>
      <c r="D2612" s="5">
        <v>37251</v>
      </c>
      <c r="E2612">
        <v>1077</v>
      </c>
      <c r="F2612" s="5">
        <v>44596</v>
      </c>
      <c r="G2612" s="2">
        <v>11</v>
      </c>
      <c r="H2612" s="2" t="str">
        <f t="shared" si="258"/>
        <v>Vincent KIPCHUMBA3000msc</v>
      </c>
      <c r="I2612" s="2">
        <f t="shared" si="259"/>
        <v>1077</v>
      </c>
      <c r="J2612" s="136" cm="1">
        <f t="array" ref="J2612">MAX(IF($H$3:$H$4000=$H2612,$I$3:$I$4000))</f>
        <v>1103</v>
      </c>
      <c r="K2612" s="2" t="str">
        <v>NGR</v>
      </c>
      <c r="L2612" t="str">
        <v>Ugwoke Vincent EBUBECHUKWU</v>
      </c>
      <c r="M2612" s="94" t="str">
        <v>discus-throw</v>
      </c>
      <c r="N2612" s="94">
        <v>2000</v>
      </c>
      <c r="O2612" s="94" t="str">
        <f t="shared" si="254"/>
        <v>Ugwoke Vincent EBUBECHUKWUdiscus-throw</v>
      </c>
      <c r="P2612" s="2">
        <f t="shared" si="255"/>
        <v>951</v>
      </c>
      <c r="Q2612" s="79">
        <f t="shared" si="256"/>
        <v>68</v>
      </c>
      <c r="R2612" s="79" t="str">
        <f t="shared" si="257"/>
        <v/>
      </c>
    </row>
    <row r="2613" spans="1:18" x14ac:dyDescent="0.2">
      <c r="A2613" t="s">
        <v>1152</v>
      </c>
      <c r="B2613" t="s">
        <v>2861</v>
      </c>
      <c r="C2613" s="5" t="s">
        <v>34</v>
      </c>
      <c r="D2613" s="5">
        <v>1995</v>
      </c>
      <c r="E2613">
        <v>1068</v>
      </c>
      <c r="F2613" s="5">
        <v>44596</v>
      </c>
      <c r="G2613" s="2">
        <v>13</v>
      </c>
      <c r="H2613" s="2" t="str">
        <f t="shared" si="258"/>
        <v>Wesley LANGAT3000msc</v>
      </c>
      <c r="I2613" s="2">
        <f t="shared" si="259"/>
        <v>1068</v>
      </c>
      <c r="J2613" s="136" cm="1">
        <f t="array" ref="J2613">MAX(IF($H$3:$H$4000=$H2613,$I$3:$I$4000))</f>
        <v>1068</v>
      </c>
      <c r="K2613" s="2" t="str">
        <v>NGR</v>
      </c>
      <c r="L2613" t="str">
        <v>Chidi OKEZIE</v>
      </c>
      <c r="M2613" s="94" t="str">
        <v>400m</v>
      </c>
      <c r="N2613" s="94">
        <v>34189</v>
      </c>
      <c r="O2613" s="94" t="str">
        <f t="shared" si="254"/>
        <v>Chidi OKEZIE400m</v>
      </c>
      <c r="P2613" s="2">
        <f t="shared" si="255"/>
        <v>1138</v>
      </c>
      <c r="Q2613" s="79">
        <f t="shared" si="256"/>
        <v>33</v>
      </c>
      <c r="R2613" s="79" t="str">
        <f t="shared" si="257"/>
        <v/>
      </c>
    </row>
    <row r="2614" spans="1:18" x14ac:dyDescent="0.2">
      <c r="A2614" t="s">
        <v>1152</v>
      </c>
      <c r="B2614" t="s">
        <v>5137</v>
      </c>
      <c r="C2614" s="5" t="s">
        <v>34</v>
      </c>
      <c r="D2614" s="5">
        <v>36762</v>
      </c>
      <c r="E2614">
        <v>1054</v>
      </c>
      <c r="F2614" s="5">
        <v>44596</v>
      </c>
      <c r="G2614" s="2">
        <v>17</v>
      </c>
      <c r="H2614" s="2" t="str">
        <f t="shared" si="258"/>
        <v>Kipsambul KIMAKAL3000msc</v>
      </c>
      <c r="I2614" s="2">
        <f t="shared" si="259"/>
        <v>1054</v>
      </c>
      <c r="J2614" s="136" cm="1">
        <f t="array" ref="J2614">MAX(IF($H$3:$H$4000=$H2614,$I$3:$I$4000))</f>
        <v>1054</v>
      </c>
      <c r="K2614" s="2" t="str">
        <v>NGR</v>
      </c>
      <c r="L2614" t="str">
        <v>Ifeanyi Emmanuel OJELI</v>
      </c>
      <c r="M2614" s="94" t="str">
        <v>400m</v>
      </c>
      <c r="N2614" s="94">
        <v>36078</v>
      </c>
      <c r="O2614" s="94" t="str">
        <f t="shared" si="254"/>
        <v>Ifeanyi Emmanuel OJELI400m</v>
      </c>
      <c r="P2614" s="2">
        <f t="shared" si="255"/>
        <v>1112</v>
      </c>
      <c r="Q2614" s="79">
        <f t="shared" si="256"/>
        <v>67</v>
      </c>
      <c r="R2614" s="79" t="str">
        <f t="shared" si="257"/>
        <v/>
      </c>
    </row>
    <row r="2615" spans="1:18" x14ac:dyDescent="0.2">
      <c r="A2615" t="s">
        <v>1152</v>
      </c>
      <c r="B2615" t="s">
        <v>2862</v>
      </c>
      <c r="C2615" s="5" t="s">
        <v>34</v>
      </c>
      <c r="D2615" s="5"/>
      <c r="E2615">
        <v>1049</v>
      </c>
      <c r="F2615" s="5">
        <v>44596</v>
      </c>
      <c r="G2615" s="2">
        <v>21</v>
      </c>
      <c r="H2615" s="2" t="str">
        <f t="shared" si="258"/>
        <v>Elkana CHEROP3000msc</v>
      </c>
      <c r="I2615" s="2">
        <f t="shared" si="259"/>
        <v>1049</v>
      </c>
      <c r="J2615" s="136" cm="1">
        <f t="array" ref="J2615">MAX(IF($H$3:$H$4000=$H2615,$I$3:$I$4000))</f>
        <v>1086</v>
      </c>
      <c r="K2615" s="2" t="str">
        <v>NGR</v>
      </c>
      <c r="L2615" t="str">
        <v>Eloji Stephen CHIBUEZE</v>
      </c>
      <c r="M2615" s="94" t="str">
        <v>400mh</v>
      </c>
      <c r="N2615" s="94">
        <v>36647</v>
      </c>
      <c r="O2615" s="94" t="str">
        <f t="shared" si="254"/>
        <v>Eloji Stephen CHIBUEZE400mh</v>
      </c>
      <c r="P2615" s="2">
        <f t="shared" si="255"/>
        <v>1027</v>
      </c>
      <c r="Q2615" s="79">
        <f t="shared" si="256"/>
        <v>108</v>
      </c>
      <c r="R2615" s="79" t="str">
        <f t="shared" si="257"/>
        <v/>
      </c>
    </row>
    <row r="2616" spans="1:18" x14ac:dyDescent="0.2">
      <c r="A2616" t="s">
        <v>1152</v>
      </c>
      <c r="B2616" t="s">
        <v>2863</v>
      </c>
      <c r="C2616" t="s">
        <v>34</v>
      </c>
      <c r="D2616" s="5"/>
      <c r="E2616">
        <v>1042</v>
      </c>
      <c r="F2616" s="5">
        <v>44596</v>
      </c>
      <c r="G2616" s="2">
        <v>24</v>
      </c>
      <c r="H2616" s="2" t="str">
        <f t="shared" si="258"/>
        <v>Isaac KIRWA3000msc</v>
      </c>
      <c r="I2616" s="2">
        <f t="shared" si="259"/>
        <v>1042</v>
      </c>
      <c r="J2616" s="136" cm="1">
        <f t="array" ref="J2616">MAX(IF($H$3:$H$4000=$H2616,$I$3:$I$4000))</f>
        <v>1042</v>
      </c>
      <c r="K2616" s="2" t="str">
        <v>NGR</v>
      </c>
      <c r="L2616" t="str">
        <v>Oyedele TESLIM</v>
      </c>
      <c r="M2616" s="94" t="str">
        <v>400mh</v>
      </c>
      <c r="N2616" s="94">
        <v>36689</v>
      </c>
      <c r="O2616" s="94" t="str">
        <f t="shared" si="254"/>
        <v>Oyedele TESLIM400mh</v>
      </c>
      <c r="P2616" s="2">
        <f t="shared" si="255"/>
        <v>1027</v>
      </c>
      <c r="Q2616" s="79">
        <f t="shared" si="256"/>
        <v>108</v>
      </c>
      <c r="R2616" s="79" t="str">
        <f t="shared" si="257"/>
        <v/>
      </c>
    </row>
    <row r="2617" spans="1:18" x14ac:dyDescent="0.2">
      <c r="A2617" t="s">
        <v>1152</v>
      </c>
      <c r="B2617" t="s">
        <v>2866</v>
      </c>
      <c r="C2617" s="5" t="s">
        <v>34</v>
      </c>
      <c r="D2617" s="5">
        <v>36678</v>
      </c>
      <c r="E2617">
        <v>1027</v>
      </c>
      <c r="F2617" s="5">
        <v>44596</v>
      </c>
      <c r="G2617" s="2">
        <v>29</v>
      </c>
      <c r="H2617" s="2" t="str">
        <f t="shared" si="258"/>
        <v>Lawi KIPNGENO3000msc</v>
      </c>
      <c r="I2617" s="2">
        <f t="shared" si="259"/>
        <v>1027</v>
      </c>
      <c r="J2617" s="136" cm="1">
        <f t="array" ref="J2617">MAX(IF($H$3:$H$4000=$H2617,$I$3:$I$4000))</f>
        <v>1027</v>
      </c>
      <c r="K2617" s="2" t="str">
        <v>NGR</v>
      </c>
      <c r="L2617" t="str">
        <v>Pius NZUBE THEZUA</v>
      </c>
      <c r="M2617" s="94" t="str">
        <v>triple-jump</v>
      </c>
      <c r="N2617" s="94">
        <v>36153</v>
      </c>
      <c r="O2617" s="94" t="str">
        <f t="shared" si="254"/>
        <v>Pius NZUBE THEZUAtriple-jump</v>
      </c>
      <c r="P2617" s="2">
        <f t="shared" si="255"/>
        <v>1098</v>
      </c>
      <c r="Q2617" s="79">
        <f t="shared" si="256"/>
        <v>20</v>
      </c>
      <c r="R2617" s="79" t="str">
        <f t="shared" si="257"/>
        <v/>
      </c>
    </row>
    <row r="2618" spans="1:18" x14ac:dyDescent="0.2">
      <c r="A2618" t="s">
        <v>1152</v>
      </c>
      <c r="B2618" t="s">
        <v>2867</v>
      </c>
      <c r="C2618" s="5" t="s">
        <v>34</v>
      </c>
      <c r="D2618" s="6">
        <v>35419</v>
      </c>
      <c r="E2618">
        <v>1018</v>
      </c>
      <c r="F2618" s="5">
        <v>44596</v>
      </c>
      <c r="G2618" s="2">
        <v>34</v>
      </c>
      <c r="H2618" s="2" t="str">
        <f t="shared" si="258"/>
        <v>Nicholas Kiptonui BETT3000msc</v>
      </c>
      <c r="I2618" s="2">
        <f t="shared" si="259"/>
        <v>1018</v>
      </c>
      <c r="J2618" s="136" cm="1">
        <f t="array" ref="J2618">MAX(IF($H$3:$H$4000=$H2618,$I$3:$I$4000))</f>
        <v>1136</v>
      </c>
      <c r="K2618" s="2" t="str">
        <v>NGR</v>
      </c>
      <c r="L2618" t="str">
        <v>Chidozie Ikenga KALU</v>
      </c>
      <c r="M2618" s="94" t="str">
        <v>triple-jump</v>
      </c>
      <c r="N2618" s="94">
        <v>44581</v>
      </c>
      <c r="O2618" s="94" t="str">
        <f t="shared" si="254"/>
        <v>Chidozie Ikenga KALUtriple-jump</v>
      </c>
      <c r="P2618" s="2">
        <f t="shared" si="255"/>
        <v>1065</v>
      </c>
      <c r="Q2618" s="79">
        <f t="shared" si="256"/>
        <v>41</v>
      </c>
      <c r="R2618" s="79" t="str">
        <f t="shared" si="257"/>
        <v/>
      </c>
    </row>
    <row r="2619" spans="1:18" x14ac:dyDescent="0.2">
      <c r="A2619" t="s">
        <v>1152</v>
      </c>
      <c r="B2619" t="s">
        <v>2870</v>
      </c>
      <c r="C2619" s="5" t="s">
        <v>34</v>
      </c>
      <c r="D2619" s="6"/>
      <c r="E2619">
        <v>979</v>
      </c>
      <c r="F2619" s="5">
        <v>44596</v>
      </c>
      <c r="G2619" s="2">
        <v>52</v>
      </c>
      <c r="H2619" s="2" t="str">
        <f t="shared" si="258"/>
        <v>Elisha KIBET3000msc</v>
      </c>
      <c r="I2619" s="2">
        <f t="shared" si="259"/>
        <v>979</v>
      </c>
      <c r="J2619" s="136" cm="1">
        <f t="array" ref="J2619">MAX(IF($H$3:$H$4000=$H2619,$I$3:$I$4000))</f>
        <v>1029</v>
      </c>
      <c r="K2619" s="2" t="str">
        <v>NGR</v>
      </c>
      <c r="L2619" t="str">
        <v>Oyeniyi ABEJOYE</v>
      </c>
      <c r="M2619" s="94" t="str">
        <v>110mh</v>
      </c>
      <c r="N2619" s="94">
        <v>34350</v>
      </c>
      <c r="O2619" s="94" t="str">
        <f t="shared" si="254"/>
        <v>Oyeniyi ABEJOYE110mh</v>
      </c>
      <c r="P2619" s="2">
        <f t="shared" si="255"/>
        <v>1104</v>
      </c>
      <c r="Q2619" s="79">
        <f t="shared" si="256"/>
        <v>37</v>
      </c>
      <c r="R2619" s="79" t="str">
        <f t="shared" si="257"/>
        <v/>
      </c>
    </row>
    <row r="2620" spans="1:18" x14ac:dyDescent="0.2">
      <c r="A2620" t="s">
        <v>1152</v>
      </c>
      <c r="B2620" t="s">
        <v>2872</v>
      </c>
      <c r="C2620" t="s">
        <v>34</v>
      </c>
      <c r="D2620" s="5"/>
      <c r="E2620">
        <v>955</v>
      </c>
      <c r="F2620" s="5">
        <v>44596</v>
      </c>
      <c r="G2620" s="2">
        <v>63</v>
      </c>
      <c r="H2620" s="2" t="str">
        <f t="shared" si="258"/>
        <v>Peter RONO3000msc</v>
      </c>
      <c r="I2620" s="2">
        <f t="shared" si="259"/>
        <v>955</v>
      </c>
      <c r="J2620" s="136" cm="1">
        <f t="array" ref="J2620">MAX(IF($H$3:$H$4000=$H2620,$I$3:$I$4000))</f>
        <v>955</v>
      </c>
      <c r="K2620" s="2" t="str">
        <v>NGR</v>
      </c>
      <c r="L2620" t="str">
        <v>Martins Osariakhi OGIERIAKHI</v>
      </c>
      <c r="M2620" s="94" t="str">
        <v>110mh</v>
      </c>
      <c r="N2620" s="94">
        <v>34126</v>
      </c>
      <c r="O2620" s="94" t="str">
        <f t="shared" si="254"/>
        <v>Martins Osariakhi OGIERIAKHI110mh</v>
      </c>
      <c r="P2620" s="2">
        <f t="shared" si="255"/>
        <v>1034</v>
      </c>
      <c r="Q2620" s="79">
        <f t="shared" si="256"/>
        <v>79</v>
      </c>
      <c r="R2620" s="79" t="str">
        <f t="shared" si="257"/>
        <v/>
      </c>
    </row>
    <row r="2621" spans="1:18" x14ac:dyDescent="0.2">
      <c r="A2621" t="s">
        <v>1152</v>
      </c>
      <c r="B2621" t="s">
        <v>2874</v>
      </c>
      <c r="C2621" s="5" t="s">
        <v>34</v>
      </c>
      <c r="D2621" s="5"/>
      <c r="E2621">
        <v>947</v>
      </c>
      <c r="F2621" s="5">
        <v>44596</v>
      </c>
      <c r="G2621" s="2">
        <v>66</v>
      </c>
      <c r="H2621" s="2" t="str">
        <f t="shared" si="258"/>
        <v>Erick KIPLANGAT3000msc</v>
      </c>
      <c r="I2621" s="2">
        <f t="shared" si="259"/>
        <v>947</v>
      </c>
      <c r="J2621" s="136" cm="1">
        <f t="array" ref="J2621">MAX(IF($H$3:$H$4000=$H2621,$I$3:$I$4000))</f>
        <v>947</v>
      </c>
      <c r="K2621" s="2" t="str">
        <v>NGR</v>
      </c>
      <c r="L2621" t="str">
        <v>Dotun OGUNDEJI</v>
      </c>
      <c r="M2621" s="94" t="str">
        <v>discus-throw</v>
      </c>
      <c r="N2621" s="94">
        <v>35119</v>
      </c>
      <c r="O2621" s="94" t="str">
        <f t="shared" si="254"/>
        <v>Dotun OGUNDEJIdiscus-throw</v>
      </c>
      <c r="P2621" s="2">
        <f t="shared" si="255"/>
        <v>992</v>
      </c>
      <c r="Q2621" s="79">
        <f t="shared" si="256"/>
        <v>45</v>
      </c>
      <c r="R2621" s="79" t="str">
        <f t="shared" si="257"/>
        <v/>
      </c>
    </row>
    <row r="2622" spans="1:18" x14ac:dyDescent="0.2">
      <c r="A2622" t="s">
        <v>1152</v>
      </c>
      <c r="B2622" t="s">
        <v>2879</v>
      </c>
      <c r="C2622" s="5" t="s">
        <v>34</v>
      </c>
      <c r="D2622" s="5">
        <v>1993</v>
      </c>
      <c r="E2622">
        <v>933</v>
      </c>
      <c r="F2622" s="5">
        <v>44596</v>
      </c>
      <c r="G2622" s="2">
        <v>75</v>
      </c>
      <c r="H2622" s="2" t="str">
        <f t="shared" si="258"/>
        <v>Philemon KOSGEI3000msc</v>
      </c>
      <c r="I2622" s="2">
        <f t="shared" si="259"/>
        <v>933</v>
      </c>
      <c r="J2622" s="136" cm="1">
        <f t="array" ref="J2622">MAX(IF($H$3:$H$4000=$H2622,$I$3:$I$4000))</f>
        <v>933</v>
      </c>
      <c r="K2622" s="2" t="str">
        <v>NGR</v>
      </c>
      <c r="L2622" t="str">
        <v>Omamuyovwi ERHIRE</v>
      </c>
      <c r="M2622" s="94" t="str">
        <v>high-jump</v>
      </c>
      <c r="N2622" s="94">
        <v>37484</v>
      </c>
      <c r="O2622" s="94" t="str">
        <f t="shared" si="254"/>
        <v>Omamuyovwi ERHIREhigh-jump</v>
      </c>
      <c r="P2622" s="2">
        <f t="shared" si="255"/>
        <v>1090</v>
      </c>
      <c r="Q2622" s="79">
        <f t="shared" si="256"/>
        <v>29</v>
      </c>
      <c r="R2622" s="79" t="str">
        <f t="shared" si="257"/>
        <v/>
      </c>
    </row>
    <row r="2623" spans="1:18" x14ac:dyDescent="0.2">
      <c r="A2623" t="s">
        <v>1152</v>
      </c>
      <c r="B2623" t="s">
        <v>2884</v>
      </c>
      <c r="C2623" s="6" t="s">
        <v>34</v>
      </c>
      <c r="D2623" s="5"/>
      <c r="E2623">
        <v>913</v>
      </c>
      <c r="F2623" s="5">
        <v>44596</v>
      </c>
      <c r="G2623" s="2">
        <v>89</v>
      </c>
      <c r="H2623" s="2" t="str">
        <f t="shared" si="258"/>
        <v>Festus KORIR3000msc</v>
      </c>
      <c r="I2623" s="2">
        <f t="shared" si="259"/>
        <v>913</v>
      </c>
      <c r="J2623" s="136" cm="1">
        <f t="array" ref="J2623">MAX(IF($H$3:$H$4000=$H2623,$I$3:$I$4000))</f>
        <v>913</v>
      </c>
      <c r="K2623" s="2" t="str">
        <v>NGR</v>
      </c>
      <c r="L2623" t="str">
        <v>Samuel OSADOLOR</v>
      </c>
      <c r="M2623" s="94" t="str">
        <v>110mh</v>
      </c>
      <c r="N2623" s="94">
        <v>33935</v>
      </c>
      <c r="O2623" s="94" t="str">
        <f t="shared" si="254"/>
        <v>Samuel OSADOLOR110mh</v>
      </c>
      <c r="P2623" s="2">
        <f t="shared" si="255"/>
        <v>1046</v>
      </c>
      <c r="Q2623" s="79">
        <f t="shared" si="256"/>
        <v>71</v>
      </c>
      <c r="R2623" s="79" t="str">
        <f t="shared" si="257"/>
        <v/>
      </c>
    </row>
    <row r="2624" spans="1:18" x14ac:dyDescent="0.2">
      <c r="A2624" t="s">
        <v>1152</v>
      </c>
      <c r="B2624" t="s">
        <v>2894</v>
      </c>
      <c r="C2624" s="5" t="s">
        <v>29</v>
      </c>
      <c r="D2624" s="6"/>
      <c r="E2624">
        <v>1043</v>
      </c>
      <c r="F2624" s="5">
        <v>44596</v>
      </c>
      <c r="G2624" s="2">
        <v>38</v>
      </c>
      <c r="H2624" s="2" t="str">
        <f t="shared" si="258"/>
        <v>Felix KORIR5000m</v>
      </c>
      <c r="I2624" s="2">
        <f t="shared" si="259"/>
        <v>1043</v>
      </c>
      <c r="J2624" s="136" cm="1">
        <f t="array" ref="J2624">MAX(IF($H$3:$H$4000=$H2624,$I$3:$I$4000))</f>
        <v>1043</v>
      </c>
      <c r="K2624" s="2" t="str">
        <v>NGR</v>
      </c>
      <c r="L2624" t="str">
        <v>Favour Oghene Tejiri ASHE</v>
      </c>
      <c r="M2624" s="94" t="str">
        <v>100m</v>
      </c>
      <c r="N2624" s="94">
        <v>37374</v>
      </c>
      <c r="O2624" s="94" t="str">
        <f t="shared" si="254"/>
        <v>Favour Oghene Tejiri ASHE100m</v>
      </c>
      <c r="P2624" s="2">
        <f t="shared" si="255"/>
        <v>1148</v>
      </c>
      <c r="Q2624" s="79">
        <f t="shared" si="256"/>
        <v>50</v>
      </c>
      <c r="R2624" s="79" t="str">
        <f t="shared" si="257"/>
        <v/>
      </c>
    </row>
    <row r="2625" spans="1:18" x14ac:dyDescent="0.2">
      <c r="A2625" t="s">
        <v>1152</v>
      </c>
      <c r="B2625" t="s">
        <v>2895</v>
      </c>
      <c r="C2625" t="s">
        <v>29</v>
      </c>
      <c r="D2625" s="5">
        <v>37361</v>
      </c>
      <c r="E2625">
        <v>1035</v>
      </c>
      <c r="F2625" s="5">
        <v>44596</v>
      </c>
      <c r="G2625" s="2">
        <v>40</v>
      </c>
      <c r="H2625" s="2" t="str">
        <f t="shared" si="258"/>
        <v>Mike KIPLANGAT5000m</v>
      </c>
      <c r="I2625" s="2">
        <f t="shared" si="259"/>
        <v>1035</v>
      </c>
      <c r="J2625" s="136" cm="1">
        <f t="array" ref="J2625">MAX(IF($H$3:$H$4000=$H2625,$I$3:$I$4000))</f>
        <v>1035</v>
      </c>
      <c r="K2625" s="2" t="str">
        <v>NGR</v>
      </c>
      <c r="L2625" t="str">
        <v>Ineh Emmeanuel ORITSEMEYIWA</v>
      </c>
      <c r="M2625" s="94" t="str">
        <v>triple-jump</v>
      </c>
      <c r="N2625" s="94">
        <v>36967</v>
      </c>
      <c r="O2625" s="94" t="str">
        <f t="shared" si="254"/>
        <v>Ineh Emmeanuel ORITSEMEYIWAtriple-jump</v>
      </c>
      <c r="P2625" s="2">
        <f t="shared" si="255"/>
        <v>1067</v>
      </c>
      <c r="Q2625" s="79">
        <f t="shared" si="256"/>
        <v>39</v>
      </c>
      <c r="R2625" s="79" t="str">
        <f t="shared" si="257"/>
        <v/>
      </c>
    </row>
    <row r="2626" spans="1:18" x14ac:dyDescent="0.2">
      <c r="A2626" t="s">
        <v>1152</v>
      </c>
      <c r="B2626" t="s">
        <v>2835</v>
      </c>
      <c r="C2626" s="5" t="s">
        <v>29</v>
      </c>
      <c r="D2626" s="5">
        <v>37164</v>
      </c>
      <c r="E2626">
        <v>1031</v>
      </c>
      <c r="F2626" s="5">
        <v>44596</v>
      </c>
      <c r="G2626" s="2">
        <v>45</v>
      </c>
      <c r="H2626" s="2" t="str">
        <f t="shared" si="258"/>
        <v>Nickson Lesiyia PARIKEN5000m</v>
      </c>
      <c r="I2626" s="2">
        <f t="shared" si="259"/>
        <v>1031</v>
      </c>
      <c r="J2626" s="136" cm="1">
        <f t="array" ref="J2626">MAX(IF($H$3:$H$4000=$H2626,$I$3:$I$4000))</f>
        <v>1031</v>
      </c>
      <c r="K2626" s="2" t="str">
        <v>NGR</v>
      </c>
      <c r="L2626" t="str">
        <v>Bamidele AJAYI</v>
      </c>
      <c r="M2626" s="94" t="str">
        <v>400m</v>
      </c>
      <c r="N2626" s="94">
        <v>38255</v>
      </c>
      <c r="O2626" s="94" t="str">
        <f t="shared" si="254"/>
        <v>Bamidele AJAYI400m</v>
      </c>
      <c r="P2626" s="2">
        <f t="shared" si="255"/>
        <v>1095</v>
      </c>
      <c r="Q2626" s="79">
        <f t="shared" si="256"/>
        <v>98</v>
      </c>
      <c r="R2626" s="79" t="str">
        <f t="shared" si="257"/>
        <v/>
      </c>
    </row>
    <row r="2627" spans="1:18" x14ac:dyDescent="0.2">
      <c r="A2627" t="s">
        <v>1152</v>
      </c>
      <c r="B2627" t="s">
        <v>2896</v>
      </c>
      <c r="C2627" s="5" t="s">
        <v>29</v>
      </c>
      <c r="D2627" s="5">
        <v>37717</v>
      </c>
      <c r="E2627">
        <v>1019</v>
      </c>
      <c r="F2627" s="5">
        <v>44596</v>
      </c>
      <c r="G2627" s="2">
        <v>52</v>
      </c>
      <c r="H2627" s="2" t="str">
        <f t="shared" si="258"/>
        <v>Victor KIMTAI5000m</v>
      </c>
      <c r="I2627" s="2">
        <f t="shared" si="259"/>
        <v>1019</v>
      </c>
      <c r="J2627" s="136" cm="1">
        <f t="array" ref="J2627">MAX(IF($H$3:$H$4000=$H2627,$I$3:$I$4000))</f>
        <v>1019</v>
      </c>
      <c r="K2627" s="2" t="str">
        <v>NGR</v>
      </c>
      <c r="L2627" t="str">
        <v>Ifeanyi Augustine NWOYE</v>
      </c>
      <c r="M2627" s="94" t="str">
        <v>discus-throw</v>
      </c>
      <c r="N2627" s="94">
        <v>34294</v>
      </c>
      <c r="O2627" s="94" t="str">
        <f t="shared" si="254"/>
        <v>Ifeanyi Augustine NWOYEdiscus-throw</v>
      </c>
      <c r="P2627" s="2">
        <f t="shared" si="255"/>
        <v>905</v>
      </c>
      <c r="Q2627" s="79">
        <f t="shared" si="256"/>
        <v>103</v>
      </c>
      <c r="R2627" s="79" t="str">
        <f t="shared" si="257"/>
        <v/>
      </c>
    </row>
    <row r="2628" spans="1:18" x14ac:dyDescent="0.2">
      <c r="A2628" t="s">
        <v>1152</v>
      </c>
      <c r="B2628" t="s">
        <v>2901</v>
      </c>
      <c r="C2628" t="s">
        <v>29</v>
      </c>
      <c r="D2628" s="5">
        <v>37292</v>
      </c>
      <c r="E2628">
        <v>1006</v>
      </c>
      <c r="F2628" s="5">
        <v>44596</v>
      </c>
      <c r="G2628" s="2">
        <v>66</v>
      </c>
      <c r="H2628" s="2" t="str">
        <f t="shared" si="258"/>
        <v>Felix KIBET5000m</v>
      </c>
      <c r="I2628" s="2">
        <f t="shared" si="259"/>
        <v>1006</v>
      </c>
      <c r="J2628" s="136" cm="1">
        <f t="array" ref="J2628">MAX(IF($H$3:$H$4000=$H2628,$I$3:$I$4000))</f>
        <v>1006</v>
      </c>
      <c r="K2628" s="2" t="str">
        <v>NGR</v>
      </c>
      <c r="L2628" t="str">
        <v>Ifeanyi Emmanuel OJELI</v>
      </c>
      <c r="M2628" s="94" t="str">
        <v>200m</v>
      </c>
      <c r="N2628" s="94">
        <v>36078</v>
      </c>
      <c r="O2628" s="94" t="str">
        <f t="shared" ref="O2628:O2691" si="260">L2628&amp;M2628</f>
        <v>Ifeanyi Emmanuel OJELI200m</v>
      </c>
      <c r="P2628" s="2">
        <f t="shared" ref="P2628:P2691" si="261">VLOOKUP(L2628&amp;M2628,$H$3:$J$3881,3,FALSE)</f>
        <v>1100</v>
      </c>
      <c r="Q2628" s="79">
        <f t="shared" ref="Q2628:Q2691" si="262">COUNTIFS($M$3:$M$3165,M2628,$P$3:$P$3165,"&gt;"&amp;P2628)+1</f>
        <v>89</v>
      </c>
      <c r="R2628" s="79" t="str">
        <f t="shared" ref="R2628:R2691" si="263">IFERROR(IF(K2628="AUS",COUNTIFS($K$3:$K$3165,"AUS",$M$3:$M$3165,M2628,$P$3:$P$3165,"&gt;"&amp;P2628)+1,""),"")</f>
        <v/>
      </c>
    </row>
    <row r="2629" spans="1:18" x14ac:dyDescent="0.2">
      <c r="A2629" t="s">
        <v>1152</v>
      </c>
      <c r="B2629" t="s">
        <v>2902</v>
      </c>
      <c r="C2629" s="5" t="s">
        <v>29</v>
      </c>
      <c r="D2629" s="5">
        <v>38188</v>
      </c>
      <c r="E2629">
        <v>996</v>
      </c>
      <c r="F2629" s="5">
        <v>44596</v>
      </c>
      <c r="G2629" s="2">
        <v>72</v>
      </c>
      <c r="H2629" s="2" t="str">
        <f t="shared" si="258"/>
        <v>Stephen MUTHINI5000m</v>
      </c>
      <c r="I2629" s="2">
        <f t="shared" si="259"/>
        <v>996</v>
      </c>
      <c r="J2629" s="136" cm="1">
        <f t="array" ref="J2629">MAX(IF($H$3:$H$4000=$H2629,$I$3:$I$4000))</f>
        <v>996</v>
      </c>
      <c r="K2629" s="2" t="str">
        <v>NGR</v>
      </c>
      <c r="L2629" t="str">
        <v>Samuel KURE</v>
      </c>
      <c r="M2629" s="94" t="str">
        <v>javelin-throw</v>
      </c>
      <c r="N2629" s="94">
        <v>34323</v>
      </c>
      <c r="O2629" s="94" t="str">
        <f t="shared" si="260"/>
        <v>Samuel KUREjavelin-throw</v>
      </c>
      <c r="P2629" s="2">
        <f t="shared" si="261"/>
        <v>1026</v>
      </c>
      <c r="Q2629" s="79">
        <f t="shared" si="262"/>
        <v>45</v>
      </c>
      <c r="R2629" s="79" t="str">
        <f t="shared" si="263"/>
        <v/>
      </c>
    </row>
    <row r="2630" spans="1:18" x14ac:dyDescent="0.2">
      <c r="A2630" t="s">
        <v>1152</v>
      </c>
      <c r="B2630" t="s">
        <v>2904</v>
      </c>
      <c r="C2630" t="s">
        <v>29</v>
      </c>
      <c r="D2630" s="5">
        <v>31012</v>
      </c>
      <c r="E2630">
        <v>992</v>
      </c>
      <c r="F2630" s="5">
        <v>44596</v>
      </c>
      <c r="G2630" s="2">
        <v>78</v>
      </c>
      <c r="H2630" s="2" t="str">
        <f t="shared" si="258"/>
        <v>Alex KIPCHIRCHIR5000m</v>
      </c>
      <c r="I2630" s="2">
        <f t="shared" si="259"/>
        <v>992</v>
      </c>
      <c r="J2630" s="136" cm="1">
        <f t="array" ref="J2630">MAX(IF($H$3:$H$4000=$H2630,$I$3:$I$4000))</f>
        <v>992</v>
      </c>
      <c r="K2630" s="2" t="str">
        <v>NZL</v>
      </c>
      <c r="L2630" t="str">
        <v>Theo QUAX</v>
      </c>
      <c r="M2630" s="94" t="str">
        <v>1500m</v>
      </c>
      <c r="N2630" s="94">
        <v>36521</v>
      </c>
      <c r="O2630" s="94" t="str">
        <f t="shared" si="260"/>
        <v>Theo QUAX1500m</v>
      </c>
      <c r="P2630" s="2">
        <f t="shared" si="261"/>
        <v>1022</v>
      </c>
      <c r="Q2630" s="79">
        <f t="shared" si="262"/>
        <v>165</v>
      </c>
      <c r="R2630" s="79" t="str">
        <f t="shared" si="263"/>
        <v/>
      </c>
    </row>
    <row r="2631" spans="1:18" x14ac:dyDescent="0.2">
      <c r="A2631" t="s">
        <v>1152</v>
      </c>
      <c r="B2631" t="s">
        <v>2916</v>
      </c>
      <c r="C2631" s="5" t="s">
        <v>30</v>
      </c>
      <c r="D2631" s="5">
        <v>34151</v>
      </c>
      <c r="E2631">
        <v>1034</v>
      </c>
      <c r="F2631" s="5">
        <v>44596</v>
      </c>
      <c r="G2631" s="2">
        <v>34</v>
      </c>
      <c r="H2631" s="2" t="str">
        <f t="shared" si="258"/>
        <v>Mathew SAMPERU10000m</v>
      </c>
      <c r="I2631" s="2">
        <f t="shared" si="259"/>
        <v>1034</v>
      </c>
      <c r="J2631" s="136" cm="1">
        <f t="array" ref="J2631">MAX(IF($H$3:$H$4000=$H2631,$I$3:$I$4000))</f>
        <v>1034</v>
      </c>
      <c r="K2631" s="2" t="str">
        <v>NZL</v>
      </c>
      <c r="L2631" t="str">
        <v>Edward OSEI-NKETIA</v>
      </c>
      <c r="M2631" s="94" t="str">
        <v>200m</v>
      </c>
      <c r="N2631" s="94">
        <v>37019</v>
      </c>
      <c r="O2631" s="94" t="str">
        <f t="shared" si="260"/>
        <v>Edward OSEI-NKETIA200m</v>
      </c>
      <c r="P2631" s="2">
        <f t="shared" si="261"/>
        <v>1087</v>
      </c>
      <c r="Q2631" s="79">
        <f t="shared" si="262"/>
        <v>115</v>
      </c>
      <c r="R2631" s="79" t="str">
        <f t="shared" si="263"/>
        <v/>
      </c>
    </row>
    <row r="2632" spans="1:18" x14ac:dyDescent="0.2">
      <c r="A2632" t="s">
        <v>1152</v>
      </c>
      <c r="B2632" t="s">
        <v>2917</v>
      </c>
      <c r="C2632" s="5" t="s">
        <v>30</v>
      </c>
      <c r="D2632" s="5"/>
      <c r="E2632">
        <v>1033</v>
      </c>
      <c r="F2632" s="5">
        <v>44596</v>
      </c>
      <c r="G2632" s="2">
        <v>36</v>
      </c>
      <c r="H2632" s="2" t="str">
        <f t="shared" si="258"/>
        <v>Isaac TOO10000m</v>
      </c>
      <c r="I2632" s="2">
        <f t="shared" si="259"/>
        <v>1033</v>
      </c>
      <c r="J2632" s="136" cm="1">
        <f t="array" ref="J2632">MAX(IF($H$3:$H$4000=$H2632,$I$3:$I$4000))</f>
        <v>1033</v>
      </c>
      <c r="K2632" s="2" t="str">
        <v>NZL</v>
      </c>
      <c r="L2632" t="str">
        <v>Liam LAMB</v>
      </c>
      <c r="M2632" s="94" t="str">
        <v>1500m</v>
      </c>
      <c r="N2632" s="94">
        <v>37043</v>
      </c>
      <c r="O2632" s="94" t="str">
        <f t="shared" si="260"/>
        <v>Liam LAMB1500m</v>
      </c>
      <c r="P2632" s="2">
        <f t="shared" si="261"/>
        <v>1069</v>
      </c>
      <c r="Q2632" s="79">
        <f t="shared" si="262"/>
        <v>116</v>
      </c>
      <c r="R2632" s="79" t="str">
        <f t="shared" si="263"/>
        <v/>
      </c>
    </row>
    <row r="2633" spans="1:18" x14ac:dyDescent="0.2">
      <c r="A2633" t="s">
        <v>1152</v>
      </c>
      <c r="B2633" t="s">
        <v>2918</v>
      </c>
      <c r="C2633" s="5" t="s">
        <v>30</v>
      </c>
      <c r="D2633" s="5">
        <v>1992</v>
      </c>
      <c r="E2633">
        <v>1023</v>
      </c>
      <c r="F2633" s="5">
        <v>44596</v>
      </c>
      <c r="G2633" s="2">
        <v>41</v>
      </c>
      <c r="H2633" s="2" t="str">
        <f t="shared" si="258"/>
        <v>Pius KARANJA10000m</v>
      </c>
      <c r="I2633" s="2">
        <f t="shared" si="259"/>
        <v>1023</v>
      </c>
      <c r="J2633" s="136" cm="1">
        <f t="array" ref="J2633">MAX(IF($H$3:$H$4000=$H2633,$I$3:$I$4000))</f>
        <v>1023</v>
      </c>
      <c r="K2633" s="2" t="str">
        <v>NZL</v>
      </c>
      <c r="L2633" t="str">
        <v>Christopher GOODWIN</v>
      </c>
      <c r="M2633" s="94" t="str">
        <v>long-jump</v>
      </c>
      <c r="N2633" s="94">
        <v>35992</v>
      </c>
      <c r="O2633" s="94" t="str">
        <f t="shared" si="260"/>
        <v>Christopher GOODWINlong-jump</v>
      </c>
      <c r="P2633" s="2">
        <f t="shared" si="261"/>
        <v>1079</v>
      </c>
      <c r="Q2633" s="79">
        <f t="shared" si="262"/>
        <v>68</v>
      </c>
      <c r="R2633" s="79" t="str">
        <f t="shared" si="263"/>
        <v/>
      </c>
    </row>
    <row r="2634" spans="1:18" x14ac:dyDescent="0.2">
      <c r="A2634" t="s">
        <v>1152</v>
      </c>
      <c r="B2634" t="s">
        <v>2921</v>
      </c>
      <c r="C2634" t="s">
        <v>30</v>
      </c>
      <c r="D2634" s="5">
        <v>38351</v>
      </c>
      <c r="E2634">
        <v>1003</v>
      </c>
      <c r="F2634" s="5">
        <v>44596</v>
      </c>
      <c r="G2634" s="2">
        <v>56</v>
      </c>
      <c r="H2634" s="2" t="str">
        <f t="shared" si="258"/>
        <v>Nelson MANDELA10000m</v>
      </c>
      <c r="I2634" s="2">
        <f t="shared" si="259"/>
        <v>1003</v>
      </c>
      <c r="J2634" s="136" cm="1">
        <f t="array" ref="J2634">MAX(IF($H$3:$H$4000=$H2634,$I$3:$I$4000))</f>
        <v>1003</v>
      </c>
      <c r="K2634" s="2" t="str">
        <v>NZL</v>
      </c>
      <c r="L2634" t="str">
        <v>Theo QUAX</v>
      </c>
      <c r="M2634" s="94" t="str">
        <v>5000m</v>
      </c>
      <c r="N2634" s="94">
        <v>36521</v>
      </c>
      <c r="O2634" s="94" t="str">
        <f t="shared" si="260"/>
        <v>Theo QUAX5000m</v>
      </c>
      <c r="P2634" s="2">
        <f t="shared" si="261"/>
        <v>1063</v>
      </c>
      <c r="Q2634" s="79">
        <f t="shared" si="262"/>
        <v>116</v>
      </c>
      <c r="R2634" s="79" t="str">
        <f t="shared" si="263"/>
        <v/>
      </c>
    </row>
    <row r="2635" spans="1:18" x14ac:dyDescent="0.2">
      <c r="A2635" t="s">
        <v>1152</v>
      </c>
      <c r="B2635" t="s">
        <v>2922</v>
      </c>
      <c r="C2635" s="5" t="s">
        <v>30</v>
      </c>
      <c r="D2635" s="5">
        <v>37692</v>
      </c>
      <c r="E2635">
        <v>1002</v>
      </c>
      <c r="F2635" s="5">
        <v>44596</v>
      </c>
      <c r="G2635" s="2">
        <v>59</v>
      </c>
      <c r="H2635" s="2" t="str">
        <f t="shared" si="258"/>
        <v>Cosmas MWANGI10000m</v>
      </c>
      <c r="I2635" s="2">
        <f t="shared" si="259"/>
        <v>1002</v>
      </c>
      <c r="J2635" s="136" cm="1">
        <f t="array" ref="J2635">MAX(IF($H$3:$H$4000=$H2635,$I$3:$I$4000))</f>
        <v>1002</v>
      </c>
      <c r="K2635" s="2" t="str">
        <v>NZL</v>
      </c>
      <c r="L2635" t="str">
        <v>Scott THOMSON</v>
      </c>
      <c r="M2635" s="94" t="str">
        <v>triple-jump</v>
      </c>
      <c r="N2635" s="94">
        <v>33777</v>
      </c>
      <c r="O2635" s="94" t="str">
        <f t="shared" si="260"/>
        <v>Scott THOMSONtriple-jump</v>
      </c>
      <c r="P2635" s="2">
        <f t="shared" si="261"/>
        <v>904</v>
      </c>
      <c r="Q2635" s="79">
        <f t="shared" si="262"/>
        <v>146</v>
      </c>
      <c r="R2635" s="79" t="str">
        <f t="shared" si="263"/>
        <v/>
      </c>
    </row>
    <row r="2636" spans="1:18" x14ac:dyDescent="0.2">
      <c r="A2636" t="s">
        <v>1152</v>
      </c>
      <c r="B2636" t="s">
        <v>2923</v>
      </c>
      <c r="C2636" s="5" t="s">
        <v>30</v>
      </c>
      <c r="D2636" s="5"/>
      <c r="E2636">
        <v>985</v>
      </c>
      <c r="F2636" s="5">
        <v>44596</v>
      </c>
      <c r="G2636" s="2">
        <v>69</v>
      </c>
      <c r="H2636" s="2" t="str">
        <f t="shared" si="258"/>
        <v>Simon EKIDOR10000m</v>
      </c>
      <c r="I2636" s="2">
        <f t="shared" si="259"/>
        <v>985</v>
      </c>
      <c r="J2636" s="136" cm="1">
        <f t="array" ref="J2636">MAX(IF($H$3:$H$4000=$H2636,$I$3:$I$4000))</f>
        <v>985</v>
      </c>
      <c r="K2636" s="2" t="str">
        <v>NZL</v>
      </c>
      <c r="L2636" t="str">
        <v>Max ATTWELL</v>
      </c>
      <c r="M2636" s="94" t="str">
        <v>pole-vault</v>
      </c>
      <c r="N2636" s="94">
        <v>35322</v>
      </c>
      <c r="O2636" s="94" t="str">
        <f t="shared" si="260"/>
        <v>Max ATTWELLpole-vault</v>
      </c>
      <c r="P2636" s="2">
        <f t="shared" si="261"/>
        <v>913</v>
      </c>
      <c r="Q2636" s="79">
        <f t="shared" si="262"/>
        <v>93</v>
      </c>
      <c r="R2636" s="79" t="str">
        <f t="shared" si="263"/>
        <v/>
      </c>
    </row>
    <row r="2637" spans="1:18" x14ac:dyDescent="0.2">
      <c r="A2637" t="s">
        <v>1152</v>
      </c>
      <c r="B2637" t="s">
        <v>2924</v>
      </c>
      <c r="C2637" s="5" t="s">
        <v>30</v>
      </c>
      <c r="D2637" s="5"/>
      <c r="E2637">
        <v>983</v>
      </c>
      <c r="F2637" s="5">
        <v>44596</v>
      </c>
      <c r="G2637" s="2">
        <v>70</v>
      </c>
      <c r="H2637" s="2" t="str">
        <f t="shared" si="258"/>
        <v>Stanley NJIHIA10000m</v>
      </c>
      <c r="I2637" s="2">
        <f t="shared" si="259"/>
        <v>983</v>
      </c>
      <c r="J2637" s="136" cm="1">
        <f t="array" ref="J2637">MAX(IF($H$3:$H$4000=$H2637,$I$3:$I$4000))</f>
        <v>983</v>
      </c>
      <c r="K2637" s="2" t="str">
        <v>NZL</v>
      </c>
      <c r="L2637" t="str">
        <v>Max ATTWELL</v>
      </c>
      <c r="M2637" s="94" t="str">
        <v>decathlon</v>
      </c>
      <c r="N2637" s="94">
        <v>35322</v>
      </c>
      <c r="O2637" s="94" t="str">
        <f t="shared" si="260"/>
        <v>Max ATTWELLdecathlon</v>
      </c>
      <c r="P2637" s="2">
        <f t="shared" si="261"/>
        <v>997</v>
      </c>
      <c r="Q2637" s="79">
        <f t="shared" si="262"/>
        <v>23</v>
      </c>
      <c r="R2637" s="79" t="str">
        <f t="shared" si="263"/>
        <v/>
      </c>
    </row>
    <row r="2638" spans="1:18" x14ac:dyDescent="0.2">
      <c r="A2638" t="s">
        <v>1152</v>
      </c>
      <c r="B2638" t="s">
        <v>2925</v>
      </c>
      <c r="C2638" t="s">
        <v>30</v>
      </c>
      <c r="D2638" s="5"/>
      <c r="E2638">
        <v>982</v>
      </c>
      <c r="F2638" s="5">
        <v>44596</v>
      </c>
      <c r="G2638" s="2">
        <v>71</v>
      </c>
      <c r="H2638" s="2" t="str">
        <f t="shared" si="258"/>
        <v>Joseph KIMUTAI10000m</v>
      </c>
      <c r="I2638" s="2">
        <f t="shared" si="259"/>
        <v>982</v>
      </c>
      <c r="J2638" s="136" cm="1">
        <f t="array" ref="J2638">MAX(IF($H$3:$H$4000=$H2638,$I$3:$I$4000))</f>
        <v>982</v>
      </c>
      <c r="K2638" s="2" t="str">
        <v>NZL</v>
      </c>
      <c r="L2638" t="str">
        <v>Anthony BARMES</v>
      </c>
      <c r="M2638" s="94" t="str">
        <v>hammer-throw</v>
      </c>
      <c r="N2638" s="94">
        <v>36706</v>
      </c>
      <c r="O2638" s="94" t="str">
        <f t="shared" si="260"/>
        <v>Anthony BARMEShammer-throw</v>
      </c>
      <c r="P2638" s="2">
        <f t="shared" si="261"/>
        <v>912</v>
      </c>
      <c r="Q2638" s="79">
        <f t="shared" si="262"/>
        <v>65</v>
      </c>
      <c r="R2638" s="79" t="str">
        <f t="shared" si="263"/>
        <v/>
      </c>
    </row>
    <row r="2639" spans="1:18" x14ac:dyDescent="0.2">
      <c r="A2639" t="s">
        <v>1152</v>
      </c>
      <c r="B2639" t="s">
        <v>2926</v>
      </c>
      <c r="C2639" s="6" t="s">
        <v>30</v>
      </c>
      <c r="D2639" s="6">
        <v>37952</v>
      </c>
      <c r="E2639">
        <v>979</v>
      </c>
      <c r="F2639" s="5">
        <v>44596</v>
      </c>
      <c r="G2639" s="2">
        <v>74</v>
      </c>
      <c r="H2639" s="2" t="str">
        <f t="shared" si="258"/>
        <v>Peter KAMAU10000m</v>
      </c>
      <c r="I2639" s="2">
        <f t="shared" si="259"/>
        <v>979</v>
      </c>
      <c r="J2639" s="136" cm="1">
        <f t="array" ref="J2639">MAX(IF($H$3:$H$4000=$H2639,$I$3:$I$4000))</f>
        <v>979</v>
      </c>
      <c r="K2639" s="2" t="str">
        <v>NZL</v>
      </c>
      <c r="L2639" t="str">
        <v>Liam BACK</v>
      </c>
      <c r="M2639" s="94" t="str">
        <v>1500m</v>
      </c>
      <c r="N2639" s="94">
        <v>37257</v>
      </c>
      <c r="O2639" s="94" t="str">
        <f t="shared" si="260"/>
        <v>Liam BACK1500m</v>
      </c>
      <c r="P2639" s="2">
        <f t="shared" si="261"/>
        <v>1056</v>
      </c>
      <c r="Q2639" s="79">
        <f t="shared" si="262"/>
        <v>127</v>
      </c>
      <c r="R2639" s="79" t="str">
        <f t="shared" si="263"/>
        <v/>
      </c>
    </row>
    <row r="2640" spans="1:18" x14ac:dyDescent="0.2">
      <c r="A2640" t="s">
        <v>1152</v>
      </c>
      <c r="B2640" t="s">
        <v>2929</v>
      </c>
      <c r="C2640" s="5" t="s">
        <v>30</v>
      </c>
      <c r="D2640" s="5"/>
      <c r="E2640">
        <v>969</v>
      </c>
      <c r="F2640" s="5">
        <v>44596</v>
      </c>
      <c r="G2640" s="2">
        <v>81</v>
      </c>
      <c r="H2640" s="2" t="str">
        <f t="shared" si="258"/>
        <v>Patrick KOSGEI10000m</v>
      </c>
      <c r="I2640" s="2">
        <f t="shared" si="259"/>
        <v>969</v>
      </c>
      <c r="J2640" s="136" cm="1">
        <f t="array" ref="J2640">MAX(IF($H$3:$H$4000=$H2640,$I$3:$I$4000))</f>
        <v>969</v>
      </c>
      <c r="K2640" s="2" t="str">
        <v>NZL</v>
      </c>
      <c r="L2640" t="str">
        <v>Angus WHITE</v>
      </c>
      <c r="M2640" s="94" t="str">
        <v>1500m</v>
      </c>
      <c r="N2640" s="94">
        <v>36042</v>
      </c>
      <c r="O2640" s="94" t="str">
        <f t="shared" si="260"/>
        <v>Angus WHITE1500m</v>
      </c>
      <c r="P2640" s="2">
        <f t="shared" si="261"/>
        <v>1039</v>
      </c>
      <c r="Q2640" s="79">
        <f t="shared" si="262"/>
        <v>151</v>
      </c>
      <c r="R2640" s="79" t="str">
        <f t="shared" si="263"/>
        <v/>
      </c>
    </row>
    <row r="2641" spans="1:18" x14ac:dyDescent="0.2">
      <c r="A2641" t="s">
        <v>1152</v>
      </c>
      <c r="B2641" t="s">
        <v>2930</v>
      </c>
      <c r="C2641" s="5" t="s">
        <v>30</v>
      </c>
      <c r="D2641" s="5"/>
      <c r="E2641">
        <v>968</v>
      </c>
      <c r="F2641" s="5">
        <v>44596</v>
      </c>
      <c r="G2641" s="2">
        <v>84</v>
      </c>
      <c r="H2641" s="2" t="str">
        <f t="shared" si="258"/>
        <v>Issac CHELUGO10000m</v>
      </c>
      <c r="I2641" s="2">
        <f t="shared" si="259"/>
        <v>968</v>
      </c>
      <c r="J2641" s="136" cm="1">
        <f t="array" ref="J2641">MAX(IF($H$3:$H$4000=$H2641,$I$3:$I$4000))</f>
        <v>968</v>
      </c>
      <c r="K2641" s="2" t="str">
        <v>NZL</v>
      </c>
      <c r="L2641" t="str">
        <v>Jack BEAUMONT</v>
      </c>
      <c r="M2641" s="94" t="str">
        <v>3000msc</v>
      </c>
      <c r="N2641" s="94">
        <v>35561</v>
      </c>
      <c r="O2641" s="94" t="str">
        <f t="shared" si="260"/>
        <v>Jack BEAUMONT3000msc</v>
      </c>
      <c r="P2641" s="2">
        <f t="shared" si="261"/>
        <v>1021</v>
      </c>
      <c r="Q2641" s="79">
        <f t="shared" si="262"/>
        <v>104</v>
      </c>
      <c r="R2641" s="79" t="str">
        <f t="shared" si="263"/>
        <v/>
      </c>
    </row>
    <row r="2642" spans="1:18" x14ac:dyDescent="0.2">
      <c r="A2642" t="s">
        <v>1152</v>
      </c>
      <c r="B2642" t="s">
        <v>5188</v>
      </c>
      <c r="C2642" s="5" t="s">
        <v>30</v>
      </c>
      <c r="D2642" s="5">
        <v>32003</v>
      </c>
      <c r="E2642">
        <v>965</v>
      </c>
      <c r="F2642" s="5">
        <v>44596</v>
      </c>
      <c r="G2642" s="2">
        <v>88</v>
      </c>
      <c r="H2642" s="2" t="str">
        <f t="shared" si="258"/>
        <v>Solomon Gachoka KAGIMBI10000m</v>
      </c>
      <c r="I2642" s="2">
        <f t="shared" si="259"/>
        <v>965</v>
      </c>
      <c r="J2642" s="136" cm="1">
        <f t="array" ref="J2642">MAX(IF($H$3:$H$4000=$H2642,$I$3:$I$4000))</f>
        <v>965</v>
      </c>
      <c r="K2642" s="2" t="str">
        <v>NZL</v>
      </c>
      <c r="L2642" t="str">
        <v>Oliver CHIGNELL</v>
      </c>
      <c r="M2642" s="94" t="str">
        <v>5000m</v>
      </c>
      <c r="N2642" s="94">
        <v>35842</v>
      </c>
      <c r="O2642" s="94" t="str">
        <f t="shared" si="260"/>
        <v>Oliver CHIGNELL5000m</v>
      </c>
      <c r="P2642" s="2">
        <f t="shared" si="261"/>
        <v>1085</v>
      </c>
      <c r="Q2642" s="79">
        <f t="shared" si="262"/>
        <v>100</v>
      </c>
      <c r="R2642" s="79" t="str">
        <f t="shared" si="263"/>
        <v/>
      </c>
    </row>
    <row r="2643" spans="1:18" x14ac:dyDescent="0.2">
      <c r="A2643" t="s">
        <v>1152</v>
      </c>
      <c r="B2643" t="s">
        <v>2931</v>
      </c>
      <c r="C2643" s="5" t="s">
        <v>30</v>
      </c>
      <c r="D2643" s="5"/>
      <c r="E2643">
        <v>961</v>
      </c>
      <c r="F2643" s="5">
        <v>44596</v>
      </c>
      <c r="G2643" s="2">
        <v>93</v>
      </c>
      <c r="H2643" s="2" t="str">
        <f t="shared" si="258"/>
        <v>Simon MWANGI10000m</v>
      </c>
      <c r="I2643" s="2">
        <f t="shared" si="259"/>
        <v>961</v>
      </c>
      <c r="J2643" s="136" cm="1">
        <f t="array" ref="J2643">MAX(IF($H$3:$H$4000=$H2643,$I$3:$I$4000))</f>
        <v>961</v>
      </c>
      <c r="K2643" s="2" t="str">
        <v>NZL</v>
      </c>
      <c r="L2643" t="str">
        <v>Julian OAKLEY</v>
      </c>
      <c r="M2643" s="94" t="str">
        <v>5000m</v>
      </c>
      <c r="N2643" s="94">
        <v>34143</v>
      </c>
      <c r="O2643" s="94" t="str">
        <f t="shared" si="260"/>
        <v>Julian OAKLEY5000m</v>
      </c>
      <c r="P2643" s="2">
        <f t="shared" si="261"/>
        <v>1076</v>
      </c>
      <c r="Q2643" s="79">
        <f t="shared" si="262"/>
        <v>108</v>
      </c>
      <c r="R2643" s="79" t="str">
        <f t="shared" si="263"/>
        <v/>
      </c>
    </row>
    <row r="2644" spans="1:18" x14ac:dyDescent="0.2">
      <c r="A2644" t="s">
        <v>1152</v>
      </c>
      <c r="B2644" t="s">
        <v>2933</v>
      </c>
      <c r="C2644" s="5" t="s">
        <v>30</v>
      </c>
      <c r="D2644" s="5"/>
      <c r="E2644">
        <v>959</v>
      </c>
      <c r="F2644" s="5">
        <v>44596</v>
      </c>
      <c r="G2644" s="2">
        <v>95</v>
      </c>
      <c r="H2644" s="2" t="str">
        <f t="shared" si="258"/>
        <v>Leonard BOR10000m</v>
      </c>
      <c r="I2644" s="2">
        <f t="shared" si="259"/>
        <v>959</v>
      </c>
      <c r="J2644" s="136" cm="1">
        <f t="array" ref="J2644">MAX(IF($H$3:$H$4000=$H2644,$I$3:$I$4000))</f>
        <v>959</v>
      </c>
      <c r="K2644" s="2" t="str">
        <v>NZL</v>
      </c>
      <c r="L2644" t="str">
        <v>Hayden WILDE</v>
      </c>
      <c r="M2644" s="94" t="str">
        <v>5000m</v>
      </c>
      <c r="N2644" s="94">
        <v>35674</v>
      </c>
      <c r="O2644" s="94" t="str">
        <f t="shared" si="260"/>
        <v>Hayden WILDE5000m</v>
      </c>
      <c r="P2644" s="2">
        <f t="shared" si="261"/>
        <v>1104</v>
      </c>
      <c r="Q2644" s="79">
        <f t="shared" si="262"/>
        <v>81</v>
      </c>
      <c r="R2644" s="79" t="str">
        <f t="shared" si="263"/>
        <v/>
      </c>
    </row>
    <row r="2645" spans="1:18" x14ac:dyDescent="0.2">
      <c r="A2645" t="s">
        <v>1152</v>
      </c>
      <c r="B2645" t="s">
        <v>5262</v>
      </c>
      <c r="C2645" s="5" t="s">
        <v>35</v>
      </c>
      <c r="D2645" s="5">
        <v>35831</v>
      </c>
      <c r="E2645">
        <v>1002</v>
      </c>
      <c r="F2645" s="5">
        <v>44596</v>
      </c>
      <c r="G2645" s="2">
        <v>27</v>
      </c>
      <c r="H2645" s="2" t="str">
        <f t="shared" si="258"/>
        <v>Kemboi Asbel KIPROPhigh-jump</v>
      </c>
      <c r="I2645" s="2">
        <f t="shared" si="259"/>
        <v>1002</v>
      </c>
      <c r="J2645" s="136" cm="1">
        <f t="array" ref="J2645">MAX(IF($H$3:$H$4000=$H2645,$I$3:$I$4000))</f>
        <v>1055</v>
      </c>
      <c r="K2645" s="2" t="str">
        <v>NZL</v>
      </c>
      <c r="L2645" t="str">
        <v>Cameron AVERY</v>
      </c>
      <c r="M2645" s="94" t="str">
        <v>5000m</v>
      </c>
      <c r="N2645" s="94">
        <v>35634</v>
      </c>
      <c r="O2645" s="94" t="str">
        <f t="shared" si="260"/>
        <v>Cameron AVERY5000m</v>
      </c>
      <c r="P2645" s="2">
        <f t="shared" si="261"/>
        <v>997</v>
      </c>
      <c r="Q2645" s="79">
        <f t="shared" si="262"/>
        <v>154</v>
      </c>
      <c r="R2645" s="79" t="str">
        <f t="shared" si="263"/>
        <v/>
      </c>
    </row>
    <row r="2646" spans="1:18" x14ac:dyDescent="0.2">
      <c r="A2646" t="s">
        <v>1152</v>
      </c>
      <c r="B2646" t="s">
        <v>5268</v>
      </c>
      <c r="C2646" t="s">
        <v>35</v>
      </c>
      <c r="D2646" s="5">
        <v>34803</v>
      </c>
      <c r="E2646">
        <v>914</v>
      </c>
      <c r="F2646" s="5">
        <v>44596</v>
      </c>
      <c r="G2646" s="2">
        <v>88</v>
      </c>
      <c r="H2646" s="2" t="str">
        <f t="shared" si="258"/>
        <v>Edwin Kipmutai TOOhigh-jump</v>
      </c>
      <c r="I2646" s="2">
        <f t="shared" si="259"/>
        <v>914</v>
      </c>
      <c r="J2646" s="136" cm="1">
        <f t="array" ref="J2646">MAX(IF($H$3:$H$4000=$H2646,$I$3:$I$4000))</f>
        <v>914</v>
      </c>
      <c r="K2646" s="2" t="str">
        <v>NZL</v>
      </c>
      <c r="L2646" t="str">
        <v>Matthew TAYLOR</v>
      </c>
      <c r="M2646" s="94" t="str">
        <v>5000m</v>
      </c>
      <c r="N2646" s="94">
        <v>34513</v>
      </c>
      <c r="O2646" s="94" t="str">
        <f t="shared" si="260"/>
        <v>Matthew TAYLOR5000m</v>
      </c>
      <c r="P2646" s="2">
        <f t="shared" si="261"/>
        <v>983</v>
      </c>
      <c r="Q2646" s="79">
        <f t="shared" si="262"/>
        <v>175</v>
      </c>
      <c r="R2646" s="79" t="str">
        <f t="shared" si="263"/>
        <v/>
      </c>
    </row>
    <row r="2647" spans="1:18" x14ac:dyDescent="0.2">
      <c r="A2647" t="s">
        <v>1152</v>
      </c>
      <c r="B2647" t="s">
        <v>5307</v>
      </c>
      <c r="C2647" s="5" t="s">
        <v>39</v>
      </c>
      <c r="D2647" s="5">
        <v>30600</v>
      </c>
      <c r="E2647">
        <v>885</v>
      </c>
      <c r="F2647" s="5">
        <v>44596</v>
      </c>
      <c r="G2647" s="2">
        <v>74</v>
      </c>
      <c r="H2647" s="2" t="str">
        <f t="shared" si="258"/>
        <v>Peter Kamau MWANGIshot-put</v>
      </c>
      <c r="I2647" s="2">
        <f t="shared" si="259"/>
        <v>885</v>
      </c>
      <c r="J2647" s="136" cm="1">
        <f t="array" ref="J2647">MAX(IF($H$3:$H$4000=$H2647,$I$3:$I$4000))</f>
        <v>903</v>
      </c>
      <c r="K2647" s="2" t="str">
        <v>NZL</v>
      </c>
      <c r="L2647" t="str">
        <v>Ettiene DU PREEZ</v>
      </c>
      <c r="M2647" s="94" t="str">
        <v>pole-vault</v>
      </c>
      <c r="N2647" s="94">
        <v>33133</v>
      </c>
      <c r="O2647" s="94" t="str">
        <f t="shared" si="260"/>
        <v>Ettiene DU PREEZpole-vault</v>
      </c>
      <c r="P2647" s="2">
        <f t="shared" si="261"/>
        <v>940</v>
      </c>
      <c r="Q2647" s="79">
        <f t="shared" si="262"/>
        <v>72</v>
      </c>
      <c r="R2647" s="79" t="str">
        <f t="shared" si="263"/>
        <v/>
      </c>
    </row>
    <row r="2648" spans="1:18" x14ac:dyDescent="0.2">
      <c r="A2648" t="s">
        <v>1152</v>
      </c>
      <c r="B2648" t="s">
        <v>3149</v>
      </c>
      <c r="C2648" s="5" t="s">
        <v>39</v>
      </c>
      <c r="D2648" s="5">
        <v>1992</v>
      </c>
      <c r="E2648">
        <v>861</v>
      </c>
      <c r="F2648" s="5">
        <v>44596</v>
      </c>
      <c r="G2648" s="2">
        <v>87</v>
      </c>
      <c r="H2648" s="2" t="str">
        <f t="shared" si="258"/>
        <v>Benson MAINAshot-put</v>
      </c>
      <c r="I2648" s="2">
        <f t="shared" si="259"/>
        <v>861</v>
      </c>
      <c r="J2648" s="136" cm="1">
        <f t="array" ref="J2648">MAX(IF($H$3:$H$4000=$H2648,$I$3:$I$4000))</f>
        <v>861</v>
      </c>
      <c r="K2648" s="2" t="str">
        <v>NZL</v>
      </c>
      <c r="L2648" t="str">
        <v>Matt WALSH</v>
      </c>
      <c r="M2648" s="94" t="str">
        <v>triple-jump</v>
      </c>
      <c r="N2648" s="94">
        <v>36238</v>
      </c>
      <c r="O2648" s="94" t="str">
        <f t="shared" si="260"/>
        <v>Matt WALSHtriple-jump</v>
      </c>
      <c r="P2648" s="2">
        <f t="shared" si="261"/>
        <v>980</v>
      </c>
      <c r="Q2648" s="79">
        <f t="shared" si="262"/>
        <v>113</v>
      </c>
      <c r="R2648" s="79" t="str">
        <f t="shared" si="263"/>
        <v/>
      </c>
    </row>
    <row r="2649" spans="1:18" x14ac:dyDescent="0.2">
      <c r="A2649" t="s">
        <v>1152</v>
      </c>
      <c r="B2649" t="s">
        <v>3164</v>
      </c>
      <c r="C2649" s="5" t="s">
        <v>42</v>
      </c>
      <c r="D2649" s="5">
        <v>34189</v>
      </c>
      <c r="E2649">
        <v>910</v>
      </c>
      <c r="F2649" s="5">
        <v>44596</v>
      </c>
      <c r="G2649" s="2">
        <v>32</v>
      </c>
      <c r="H2649" s="2" t="str">
        <f t="shared" si="258"/>
        <v>Dominic Ongidi ABUNDAhammer-throw</v>
      </c>
      <c r="I2649" s="2">
        <f t="shared" si="259"/>
        <v>910</v>
      </c>
      <c r="J2649" s="136" cm="1">
        <f t="array" ref="J2649">MAX(IF($H$3:$H$4000=$H2649,$I$3:$I$4000))</f>
        <v>910</v>
      </c>
      <c r="K2649" s="2" t="str">
        <v>NZL</v>
      </c>
      <c r="L2649" t="str">
        <v>Charlie CAMERON</v>
      </c>
      <c r="M2649" s="94" t="str">
        <v>pole-vault</v>
      </c>
      <c r="N2649" s="94">
        <v>37767</v>
      </c>
      <c r="O2649" s="94" t="str">
        <f t="shared" si="260"/>
        <v>Charlie CAMERONpole-vault</v>
      </c>
      <c r="P2649" s="2">
        <f t="shared" si="261"/>
        <v>873</v>
      </c>
      <c r="Q2649" s="79">
        <f t="shared" si="262"/>
        <v>127</v>
      </c>
      <c r="R2649" s="79" t="str">
        <f t="shared" si="263"/>
        <v/>
      </c>
    </row>
    <row r="2650" spans="1:18" x14ac:dyDescent="0.2">
      <c r="A2650" t="s">
        <v>1152</v>
      </c>
      <c r="B2650" t="s">
        <v>4961</v>
      </c>
      <c r="C2650" s="5" t="s">
        <v>41</v>
      </c>
      <c r="D2650" s="5">
        <v>34905</v>
      </c>
      <c r="E2650">
        <v>860</v>
      </c>
      <c r="F2650" s="5">
        <v>44596</v>
      </c>
      <c r="G2650" s="2">
        <v>94</v>
      </c>
      <c r="H2650" s="2" t="str">
        <f t="shared" si="258"/>
        <v>Boniface Kyalo KILONZOjavelin-throw</v>
      </c>
      <c r="I2650" s="2">
        <f t="shared" si="259"/>
        <v>860</v>
      </c>
      <c r="J2650" s="136" cm="1">
        <f t="array" ref="J2650">MAX(IF($H$3:$H$4000=$H2650,$I$3:$I$4000))</f>
        <v>946</v>
      </c>
      <c r="K2650" s="2" t="str">
        <v>NZL</v>
      </c>
      <c r="L2650" t="str">
        <v>Welr√® OLIVIER</v>
      </c>
      <c r="M2650" s="94" t="str">
        <v>triple-jump</v>
      </c>
      <c r="N2650" s="94">
        <v>37564</v>
      </c>
      <c r="O2650" s="94" t="str">
        <f t="shared" si="260"/>
        <v>Welr√® OLIVIERtriple-jump</v>
      </c>
      <c r="P2650" s="2">
        <f t="shared" si="261"/>
        <v>1041</v>
      </c>
      <c r="Q2650" s="79">
        <f t="shared" si="262"/>
        <v>65</v>
      </c>
      <c r="R2650" s="79" t="str">
        <f t="shared" si="263"/>
        <v/>
      </c>
    </row>
    <row r="2651" spans="1:18" x14ac:dyDescent="0.2">
      <c r="A2651" t="s">
        <v>1152</v>
      </c>
      <c r="B2651" t="s">
        <v>3220</v>
      </c>
      <c r="C2651" s="5" t="s">
        <v>41</v>
      </c>
      <c r="D2651" s="5">
        <v>34083</v>
      </c>
      <c r="E2651">
        <v>854</v>
      </c>
      <c r="F2651" s="5">
        <v>44596</v>
      </c>
      <c r="G2651" s="2">
        <v>100</v>
      </c>
      <c r="H2651" s="2" t="str">
        <f t="shared" si="258"/>
        <v>Nelson YEGONjavelin-throw</v>
      </c>
      <c r="I2651" s="2">
        <f t="shared" si="259"/>
        <v>854</v>
      </c>
      <c r="J2651" s="136" cm="1">
        <f t="array" ref="J2651">MAX(IF($H$3:$H$4000=$H2651,$I$3:$I$4000))</f>
        <v>930</v>
      </c>
      <c r="K2651" s="2" t="str">
        <v>NZL</v>
      </c>
      <c r="L2651" t="str">
        <v>Zane POWELL</v>
      </c>
      <c r="M2651" s="94" t="str">
        <v>1500m</v>
      </c>
      <c r="N2651" s="94">
        <v>37752</v>
      </c>
      <c r="O2651" s="94" t="str">
        <f t="shared" si="260"/>
        <v>Zane POWELL1500m</v>
      </c>
      <c r="P2651" s="2">
        <f t="shared" si="261"/>
        <v>1030</v>
      </c>
      <c r="Q2651" s="79">
        <f t="shared" si="262"/>
        <v>158</v>
      </c>
      <c r="R2651" s="79" t="str">
        <f t="shared" si="263"/>
        <v/>
      </c>
    </row>
    <row r="2652" spans="1:18" x14ac:dyDescent="0.2">
      <c r="A2652" t="s">
        <v>1152</v>
      </c>
      <c r="B2652" t="s">
        <v>3230</v>
      </c>
      <c r="C2652" s="5" t="s">
        <v>82</v>
      </c>
      <c r="D2652" s="5">
        <v>32965</v>
      </c>
      <c r="E2652">
        <v>1143</v>
      </c>
      <c r="F2652" s="5">
        <v>44577</v>
      </c>
      <c r="G2652" s="2">
        <v>34</v>
      </c>
      <c r="H2652" s="2" t="str">
        <f t="shared" si="258"/>
        <v>James NGANDUmarathon</v>
      </c>
      <c r="I2652" s="2">
        <f t="shared" si="259"/>
        <v>1143</v>
      </c>
      <c r="J2652" s="136" cm="1">
        <f t="array" ref="J2652">MAX(IF($H$3:$H$4000=$H2652,$I$3:$I$4000))</f>
        <v>1143</v>
      </c>
      <c r="K2652" s="2" t="str">
        <v>NZL</v>
      </c>
      <c r="L2652" t="str">
        <v>James PRESTON</v>
      </c>
      <c r="M2652" s="94" t="str">
        <v>800m</v>
      </c>
      <c r="N2652" s="94">
        <v>35558</v>
      </c>
      <c r="O2652" s="94" t="str">
        <f t="shared" si="260"/>
        <v>James PRESTON800m</v>
      </c>
      <c r="P2652" s="2">
        <f t="shared" si="261"/>
        <v>1136</v>
      </c>
      <c r="Q2652" s="79">
        <f t="shared" si="262"/>
        <v>46</v>
      </c>
      <c r="R2652" s="79" t="str">
        <f t="shared" si="263"/>
        <v/>
      </c>
    </row>
    <row r="2653" spans="1:18" x14ac:dyDescent="0.2">
      <c r="A2653" t="s">
        <v>1152</v>
      </c>
      <c r="B2653" t="s">
        <v>3232</v>
      </c>
      <c r="C2653" s="5" t="s">
        <v>82</v>
      </c>
      <c r="D2653" s="6">
        <v>1985</v>
      </c>
      <c r="E2653">
        <v>1139</v>
      </c>
      <c r="F2653" s="5">
        <v>44577</v>
      </c>
      <c r="G2653" s="2">
        <v>37</v>
      </c>
      <c r="H2653" s="2" t="str">
        <f t="shared" si="258"/>
        <v>Elisha Kiprop BARNOmarathon</v>
      </c>
      <c r="I2653" s="2">
        <f t="shared" si="259"/>
        <v>1139</v>
      </c>
      <c r="J2653" s="136" cm="1">
        <f t="array" ref="J2653">MAX(IF($H$3:$H$4000=$H2653,$I$3:$I$4000))</f>
        <v>1139</v>
      </c>
      <c r="K2653" s="2" t="str">
        <v>NZL</v>
      </c>
      <c r="L2653" t="str">
        <v>Brad MATHAS</v>
      </c>
      <c r="M2653" s="94" t="str">
        <v>800m</v>
      </c>
      <c r="N2653" s="94">
        <v>34144</v>
      </c>
      <c r="O2653" s="94" t="str">
        <f t="shared" si="260"/>
        <v>Brad MATHAS800m</v>
      </c>
      <c r="P2653" s="2">
        <f t="shared" si="261"/>
        <v>1143</v>
      </c>
      <c r="Q2653" s="79">
        <f t="shared" si="262"/>
        <v>41</v>
      </c>
      <c r="R2653" s="79" t="str">
        <f t="shared" si="263"/>
        <v/>
      </c>
    </row>
    <row r="2654" spans="1:18" x14ac:dyDescent="0.2">
      <c r="A2654" t="s">
        <v>1152</v>
      </c>
      <c r="B2654" t="s">
        <v>3240</v>
      </c>
      <c r="C2654" t="s">
        <v>82</v>
      </c>
      <c r="D2654" s="5">
        <v>32064</v>
      </c>
      <c r="E2654">
        <v>1082</v>
      </c>
      <c r="F2654" s="5">
        <v>44577</v>
      </c>
      <c r="G2654" s="2">
        <v>58</v>
      </c>
      <c r="H2654" s="2" t="str">
        <f t="shared" si="258"/>
        <v>Rodgers GESABWAmarathon</v>
      </c>
      <c r="I2654" s="2">
        <f t="shared" si="259"/>
        <v>1082</v>
      </c>
      <c r="J2654" s="136" cm="1">
        <f t="array" ref="J2654">MAX(IF($H$3:$H$4000=$H2654,$I$3:$I$4000))</f>
        <v>1082</v>
      </c>
      <c r="K2654" s="2" t="str">
        <v>NZL</v>
      </c>
      <c r="L2654" t="str">
        <v>George BEAMISH</v>
      </c>
      <c r="M2654" s="94" t="str">
        <v>1500m</v>
      </c>
      <c r="N2654" s="94">
        <v>35362</v>
      </c>
      <c r="O2654" s="94" t="str">
        <f t="shared" si="260"/>
        <v>George BEAMISH1500m</v>
      </c>
      <c r="P2654" s="2">
        <f t="shared" si="261"/>
        <v>1154</v>
      </c>
      <c r="Q2654" s="79">
        <f t="shared" si="262"/>
        <v>32</v>
      </c>
      <c r="R2654" s="79" t="str">
        <f t="shared" si="263"/>
        <v/>
      </c>
    </row>
    <row r="2655" spans="1:18" x14ac:dyDescent="0.2">
      <c r="A2655" t="s">
        <v>1152</v>
      </c>
      <c r="B2655" t="s">
        <v>3251</v>
      </c>
      <c r="C2655" s="5" t="s">
        <v>82</v>
      </c>
      <c r="D2655" s="5">
        <v>1990</v>
      </c>
      <c r="E2655">
        <v>1017</v>
      </c>
      <c r="F2655" s="5">
        <v>44577</v>
      </c>
      <c r="G2655" s="2">
        <v>96</v>
      </c>
      <c r="H2655" s="2" t="str">
        <f t="shared" si="258"/>
        <v>Japhet KIPKOECHmarathon</v>
      </c>
      <c r="I2655" s="2">
        <f t="shared" si="259"/>
        <v>1017</v>
      </c>
      <c r="J2655" s="136" cm="1">
        <f t="array" ref="J2655">MAX(IF($H$3:$H$4000=$H2655,$I$3:$I$4000))</f>
        <v>1017</v>
      </c>
      <c r="K2655" s="2" t="str">
        <v>NZL</v>
      </c>
      <c r="L2655" t="str">
        <v>Samuel TANNER</v>
      </c>
      <c r="M2655" s="94" t="str">
        <v>1500m</v>
      </c>
      <c r="N2655" s="94">
        <v>36762</v>
      </c>
      <c r="O2655" s="94" t="str">
        <f t="shared" si="260"/>
        <v>Samuel TANNER1500m</v>
      </c>
      <c r="P2655" s="2">
        <f t="shared" si="261"/>
        <v>1155</v>
      </c>
      <c r="Q2655" s="79">
        <f t="shared" si="262"/>
        <v>30</v>
      </c>
      <c r="R2655" s="79" t="str">
        <f t="shared" si="263"/>
        <v/>
      </c>
    </row>
    <row r="2656" spans="1:18" x14ac:dyDescent="0.2">
      <c r="A2656" t="s">
        <v>1152</v>
      </c>
      <c r="B2656" t="s">
        <v>3227</v>
      </c>
      <c r="C2656" s="5" t="s">
        <v>82</v>
      </c>
      <c r="D2656" s="5">
        <v>33187</v>
      </c>
      <c r="E2656">
        <v>1169</v>
      </c>
      <c r="F2656" s="5">
        <v>44571</v>
      </c>
      <c r="G2656" s="2">
        <v>24</v>
      </c>
      <c r="H2656" s="2" t="str">
        <f t="shared" ref="H2656:H2719" si="264">B2656&amp;C2656</f>
        <v>Vincent Kipsang RONOmarathon</v>
      </c>
      <c r="I2656" s="2">
        <f t="shared" ref="I2656:I2719" si="265">E2656</f>
        <v>1169</v>
      </c>
      <c r="J2656" s="136" cm="1">
        <f t="array" ref="J2656">MAX(IF($H$3:$H$4000=$H2656,$I$3:$I$4000))</f>
        <v>1169</v>
      </c>
      <c r="K2656" s="2" t="str">
        <v>NZL</v>
      </c>
      <c r="L2656" t="str">
        <v>Oliver CHIGNELL</v>
      </c>
      <c r="M2656" s="94" t="str">
        <v>1500m</v>
      </c>
      <c r="N2656" s="94">
        <v>35842</v>
      </c>
      <c r="O2656" s="94" t="str">
        <f t="shared" si="260"/>
        <v>Oliver CHIGNELL1500m</v>
      </c>
      <c r="P2656" s="2">
        <f t="shared" si="261"/>
        <v>1056</v>
      </c>
      <c r="Q2656" s="79">
        <f t="shared" si="262"/>
        <v>127</v>
      </c>
      <c r="R2656" s="79" t="str">
        <f t="shared" si="263"/>
        <v/>
      </c>
    </row>
    <row r="2657" spans="1:18" x14ac:dyDescent="0.2">
      <c r="A2657" t="s">
        <v>1152</v>
      </c>
      <c r="B2657" t="s">
        <v>4803</v>
      </c>
      <c r="C2657" s="5" t="s">
        <v>30</v>
      </c>
      <c r="D2657" s="5">
        <v>37782</v>
      </c>
      <c r="E2657">
        <v>1012</v>
      </c>
      <c r="F2657" s="5">
        <v>44570</v>
      </c>
      <c r="G2657" s="2">
        <v>48</v>
      </c>
      <c r="H2657" s="2" t="str">
        <f t="shared" si="264"/>
        <v>Silas Kiplagat CHEBOTIBIN10000m</v>
      </c>
      <c r="I2657" s="2">
        <f t="shared" si="265"/>
        <v>1012</v>
      </c>
      <c r="J2657" s="136" cm="1">
        <f t="array" ref="J2657">MAX(IF($H$3:$H$4000=$H2657,$I$3:$I$4000))</f>
        <v>1012</v>
      </c>
      <c r="K2657" s="2" t="str">
        <v>NZL</v>
      </c>
      <c r="L2657" t="str">
        <v>Matthew TAYLOR</v>
      </c>
      <c r="M2657" s="94" t="str">
        <v>1500m</v>
      </c>
      <c r="N2657" s="94">
        <v>34513</v>
      </c>
      <c r="O2657" s="94" t="str">
        <f t="shared" si="260"/>
        <v>Matthew TAYLOR1500m</v>
      </c>
      <c r="P2657" s="2">
        <f t="shared" si="261"/>
        <v>1054</v>
      </c>
      <c r="Q2657" s="79">
        <f t="shared" si="262"/>
        <v>131</v>
      </c>
      <c r="R2657" s="79" t="str">
        <f t="shared" si="263"/>
        <v/>
      </c>
    </row>
    <row r="2658" spans="1:18" x14ac:dyDescent="0.2">
      <c r="A2658" t="s">
        <v>1152</v>
      </c>
      <c r="B2658" t="s">
        <v>3719</v>
      </c>
      <c r="C2658" t="s">
        <v>82</v>
      </c>
      <c r="D2658" s="5">
        <v>35664</v>
      </c>
      <c r="E2658">
        <v>1167</v>
      </c>
      <c r="F2658" s="5">
        <v>44549</v>
      </c>
      <c r="G2658" s="2">
        <v>70</v>
      </c>
      <c r="H2658" s="2" t="str">
        <f t="shared" si="264"/>
        <v>Dominic NYAIROmarathon</v>
      </c>
      <c r="I2658" s="2">
        <f t="shared" si="265"/>
        <v>1167</v>
      </c>
      <c r="J2658" s="136" cm="1">
        <f t="array" ref="J2658">MAX(IF($H$3:$H$4000=$H2658,$I$3:$I$4000))</f>
        <v>1167</v>
      </c>
      <c r="K2658" s="2" t="str">
        <v>NZL</v>
      </c>
      <c r="L2658" t="str">
        <v>Russell GREEN</v>
      </c>
      <c r="M2658" s="94" t="str">
        <v>1500m</v>
      </c>
      <c r="N2658" s="94">
        <v>37001</v>
      </c>
      <c r="O2658" s="94" t="str">
        <f t="shared" si="260"/>
        <v>Russell GREEN1500m</v>
      </c>
      <c r="P2658" s="2">
        <f t="shared" si="261"/>
        <v>1054</v>
      </c>
      <c r="Q2658" s="79">
        <f t="shared" si="262"/>
        <v>131</v>
      </c>
      <c r="R2658" s="79" t="str">
        <f t="shared" si="263"/>
        <v/>
      </c>
    </row>
    <row r="2659" spans="1:18" x14ac:dyDescent="0.2">
      <c r="A2659" t="s">
        <v>1152</v>
      </c>
      <c r="B2659" t="s">
        <v>4357</v>
      </c>
      <c r="C2659" t="s">
        <v>82</v>
      </c>
      <c r="D2659" s="5">
        <v>31057</v>
      </c>
      <c r="E2659">
        <v>1200</v>
      </c>
      <c r="F2659" s="5">
        <v>44542</v>
      </c>
      <c r="G2659" s="2">
        <v>41</v>
      </c>
      <c r="H2659" s="2" t="str">
        <f t="shared" si="264"/>
        <v>Mark KORIRmarathon</v>
      </c>
      <c r="I2659" s="2">
        <f t="shared" si="265"/>
        <v>1200</v>
      </c>
      <c r="J2659" s="136" cm="1">
        <f t="array" ref="J2659">MAX(IF($H$3:$H$4000=$H2659,$I$3:$I$4000))</f>
        <v>1200</v>
      </c>
      <c r="K2659" s="2" t="str">
        <v>NZL</v>
      </c>
      <c r="L2659" t="str">
        <v>Benjamin WALL</v>
      </c>
      <c r="M2659" s="94" t="str">
        <v>1500m</v>
      </c>
      <c r="N2659" s="94">
        <v>37206</v>
      </c>
      <c r="O2659" s="94" t="str">
        <f t="shared" si="260"/>
        <v>Benjamin WALL1500m</v>
      </c>
      <c r="P2659" s="2">
        <f t="shared" si="261"/>
        <v>1051</v>
      </c>
      <c r="Q2659" s="79">
        <f t="shared" si="262"/>
        <v>138</v>
      </c>
      <c r="R2659" s="79" t="str">
        <f t="shared" si="263"/>
        <v/>
      </c>
    </row>
    <row r="2660" spans="1:18" x14ac:dyDescent="0.2">
      <c r="A2660" t="s">
        <v>1152</v>
      </c>
      <c r="B2660" t="s">
        <v>4386</v>
      </c>
      <c r="C2660" t="s">
        <v>82</v>
      </c>
      <c r="D2660" s="5">
        <v>32144</v>
      </c>
      <c r="E2660">
        <v>1162</v>
      </c>
      <c r="F2660" s="5">
        <v>44542</v>
      </c>
      <c r="G2660" s="2">
        <v>75</v>
      </c>
      <c r="H2660" s="2" t="str">
        <f t="shared" si="264"/>
        <v>Raymond Kipchumba CHOGEmarathon</v>
      </c>
      <c r="I2660" s="2">
        <f t="shared" si="265"/>
        <v>1162</v>
      </c>
      <c r="J2660" s="136" cm="1">
        <f t="array" ref="J2660">MAX(IF($H$3:$H$4000=$H2660,$I$3:$I$4000))</f>
        <v>1162</v>
      </c>
      <c r="K2660" s="2" t="str">
        <v>NZL</v>
      </c>
      <c r="L2660" t="str">
        <v>Chanel MUIR</v>
      </c>
      <c r="M2660" s="94" t="str">
        <v>1500m</v>
      </c>
      <c r="N2660" s="94">
        <v>37439</v>
      </c>
      <c r="O2660" s="94" t="str">
        <f t="shared" si="260"/>
        <v>Chanel MUIR1500m</v>
      </c>
      <c r="P2660" s="2">
        <f t="shared" si="261"/>
        <v>1042</v>
      </c>
      <c r="Q2660" s="79">
        <f t="shared" si="262"/>
        <v>147</v>
      </c>
      <c r="R2660" s="79" t="str">
        <f t="shared" si="263"/>
        <v/>
      </c>
    </row>
    <row r="2661" spans="1:18" x14ac:dyDescent="0.2">
      <c r="A2661" t="s">
        <v>1152</v>
      </c>
      <c r="B2661" t="s">
        <v>3639</v>
      </c>
      <c r="C2661" t="s">
        <v>29</v>
      </c>
      <c r="D2661" s="5">
        <v>36970</v>
      </c>
      <c r="E2661">
        <v>1167</v>
      </c>
      <c r="F2661" s="5">
        <v>44540</v>
      </c>
      <c r="G2661" s="2">
        <v>16</v>
      </c>
      <c r="H2661" s="2" t="str">
        <f t="shared" si="264"/>
        <v>Samwel MASAI5000m</v>
      </c>
      <c r="I2661" s="2">
        <f t="shared" si="265"/>
        <v>1167</v>
      </c>
      <c r="J2661" s="136" cm="1">
        <f t="array" ref="J2661">MAX(IF($H$3:$H$4000=$H2661,$I$3:$I$4000))</f>
        <v>1167</v>
      </c>
      <c r="K2661" s="2" t="str">
        <v>NZL</v>
      </c>
      <c r="L2661" t="str">
        <v>James HARDING</v>
      </c>
      <c r="M2661" s="94" t="str">
        <v>1500m</v>
      </c>
      <c r="N2661" s="94">
        <v>37931</v>
      </c>
      <c r="O2661" s="94" t="str">
        <f t="shared" si="260"/>
        <v>James HARDING1500m</v>
      </c>
      <c r="P2661" s="2">
        <f t="shared" si="261"/>
        <v>1034</v>
      </c>
      <c r="Q2661" s="79">
        <f t="shared" si="262"/>
        <v>157</v>
      </c>
      <c r="R2661" s="79" t="str">
        <f t="shared" si="263"/>
        <v/>
      </c>
    </row>
    <row r="2662" spans="1:18" x14ac:dyDescent="0.2">
      <c r="A2662" t="s">
        <v>1152</v>
      </c>
      <c r="B2662" t="s">
        <v>3678</v>
      </c>
      <c r="C2662" s="5" t="s">
        <v>29</v>
      </c>
      <c r="D2662" s="5">
        <v>36687</v>
      </c>
      <c r="E2662">
        <v>1102</v>
      </c>
      <c r="F2662" s="5">
        <v>44540</v>
      </c>
      <c r="G2662" s="2">
        <v>80</v>
      </c>
      <c r="H2662" s="2" t="str">
        <f t="shared" si="264"/>
        <v>Charles Katul LOKIR5000m</v>
      </c>
      <c r="I2662" s="2">
        <f t="shared" si="265"/>
        <v>1102</v>
      </c>
      <c r="J2662" s="136" cm="1">
        <f t="array" ref="J2662">MAX(IF($H$3:$H$4000=$H2662,$I$3:$I$4000))</f>
        <v>1102</v>
      </c>
      <c r="K2662" s="2" t="str">
        <v>NZL</v>
      </c>
      <c r="L2662" t="str">
        <v>David LEE</v>
      </c>
      <c r="M2662" s="94" t="str">
        <v>1500m</v>
      </c>
      <c r="N2662" s="94">
        <v>35085</v>
      </c>
      <c r="O2662" s="94" t="str">
        <f t="shared" si="260"/>
        <v>David LEE1500m</v>
      </c>
      <c r="P2662" s="2">
        <f t="shared" si="261"/>
        <v>1017</v>
      </c>
      <c r="Q2662" s="79">
        <f t="shared" si="262"/>
        <v>168</v>
      </c>
      <c r="R2662" s="79" t="str">
        <f t="shared" si="263"/>
        <v/>
      </c>
    </row>
    <row r="2663" spans="1:18" x14ac:dyDescent="0.2">
      <c r="A2663" t="s">
        <v>1152</v>
      </c>
      <c r="B2663" t="s">
        <v>3670</v>
      </c>
      <c r="C2663" s="5" t="s">
        <v>29</v>
      </c>
      <c r="D2663" s="5">
        <v>37707</v>
      </c>
      <c r="E2663">
        <v>1111</v>
      </c>
      <c r="F2663" s="5">
        <v>44535</v>
      </c>
      <c r="G2663" s="2">
        <v>67</v>
      </c>
      <c r="H2663" s="2" t="str">
        <f t="shared" si="264"/>
        <v>Anthony KIBE5000m</v>
      </c>
      <c r="I2663" s="2">
        <f t="shared" si="265"/>
        <v>1111</v>
      </c>
      <c r="J2663" s="136" cm="1">
        <f t="array" ref="J2663">MAX(IF($H$3:$H$4000=$H2663,$I$3:$I$4000))</f>
        <v>1111</v>
      </c>
      <c r="K2663" s="2" t="str">
        <v>NZL</v>
      </c>
      <c r="L2663" t="str">
        <v>Noah MACDERMID</v>
      </c>
      <c r="M2663" s="94" t="str">
        <v>1500m</v>
      </c>
      <c r="N2663" s="94">
        <v>37139</v>
      </c>
      <c r="O2663" s="94" t="str">
        <f t="shared" si="260"/>
        <v>Noah MACDERMID1500m</v>
      </c>
      <c r="P2663" s="2">
        <f t="shared" si="261"/>
        <v>1015</v>
      </c>
      <c r="Q2663" s="79">
        <f t="shared" si="262"/>
        <v>174</v>
      </c>
      <c r="R2663" s="79" t="str">
        <f t="shared" si="263"/>
        <v/>
      </c>
    </row>
    <row r="2664" spans="1:18" x14ac:dyDescent="0.2">
      <c r="A2664" t="s">
        <v>1152</v>
      </c>
      <c r="B2664" t="s">
        <v>4334</v>
      </c>
      <c r="C2664" t="s">
        <v>82</v>
      </c>
      <c r="D2664" s="5">
        <v>32362</v>
      </c>
      <c r="E2664">
        <v>1241</v>
      </c>
      <c r="F2664" s="5">
        <v>44535</v>
      </c>
      <c r="G2664" s="2">
        <v>15</v>
      </c>
      <c r="H2664" s="2" t="str">
        <f t="shared" si="264"/>
        <v>Lawrence CHERONOmarathon</v>
      </c>
      <c r="I2664" s="2">
        <f t="shared" si="265"/>
        <v>1241</v>
      </c>
      <c r="J2664" s="136" cm="1">
        <f t="array" ref="J2664">MAX(IF($H$3:$H$4000=$H2664,$I$3:$I$4000))</f>
        <v>1241</v>
      </c>
      <c r="K2664" s="2" t="str">
        <v>NZL</v>
      </c>
      <c r="L2664" t="str">
        <v>Nicholas SOUTHGATE</v>
      </c>
      <c r="M2664" s="94" t="str">
        <v>pole-vault</v>
      </c>
      <c r="N2664" s="94">
        <v>34433</v>
      </c>
      <c r="O2664" s="94" t="str">
        <f t="shared" si="260"/>
        <v>Nicholas SOUTHGATEpole-vault</v>
      </c>
      <c r="P2664" s="2">
        <f t="shared" si="261"/>
        <v>1048</v>
      </c>
      <c r="Q2664" s="79">
        <f t="shared" si="262"/>
        <v>16</v>
      </c>
      <c r="R2664" s="79" t="str">
        <f t="shared" si="263"/>
        <v/>
      </c>
    </row>
    <row r="2665" spans="1:18" x14ac:dyDescent="0.2">
      <c r="A2665" t="s">
        <v>1152</v>
      </c>
      <c r="B2665" t="s">
        <v>4336</v>
      </c>
      <c r="C2665" t="s">
        <v>82</v>
      </c>
      <c r="D2665" s="5">
        <v>33789</v>
      </c>
      <c r="E2665">
        <v>1239</v>
      </c>
      <c r="F2665" s="5">
        <v>44535</v>
      </c>
      <c r="G2665" s="2">
        <v>16</v>
      </c>
      <c r="H2665" s="2" t="str">
        <f t="shared" si="264"/>
        <v>Philemon KACHERANmarathon</v>
      </c>
      <c r="I2665" s="2">
        <f t="shared" si="265"/>
        <v>1239</v>
      </c>
      <c r="J2665" s="136" cm="1">
        <f t="array" ref="J2665">MAX(IF($H$3:$H$4000=$H2665,$I$3:$I$4000))</f>
        <v>1239</v>
      </c>
      <c r="K2665" s="2" t="str">
        <v>NZL</v>
      </c>
      <c r="L2665" t="str">
        <v>James STEYN</v>
      </c>
      <c r="M2665" s="94" t="str">
        <v>pole-vault</v>
      </c>
      <c r="N2665" s="94">
        <v>36224</v>
      </c>
      <c r="O2665" s="94" t="str">
        <f t="shared" si="260"/>
        <v>James STEYNpole-vault</v>
      </c>
      <c r="P2665" s="2">
        <f t="shared" si="261"/>
        <v>1048</v>
      </c>
      <c r="Q2665" s="79">
        <f t="shared" si="262"/>
        <v>16</v>
      </c>
      <c r="R2665" s="79" t="str">
        <f t="shared" si="263"/>
        <v/>
      </c>
    </row>
    <row r="2666" spans="1:18" x14ac:dyDescent="0.2">
      <c r="A2666" t="s">
        <v>1152</v>
      </c>
      <c r="B2666" t="s">
        <v>3691</v>
      </c>
      <c r="C2666" t="s">
        <v>82</v>
      </c>
      <c r="D2666" s="5">
        <v>33930</v>
      </c>
      <c r="E2666">
        <v>1238</v>
      </c>
      <c r="F2666" s="5">
        <v>44535</v>
      </c>
      <c r="G2666" s="2">
        <v>20</v>
      </c>
      <c r="H2666" s="2" t="str">
        <f t="shared" si="264"/>
        <v>Geoffrey KAMWORORmarathon</v>
      </c>
      <c r="I2666" s="2">
        <f t="shared" si="265"/>
        <v>1238</v>
      </c>
      <c r="J2666" s="136" cm="1">
        <f t="array" ref="J2666">MAX(IF($H$3:$H$4000=$H2666,$I$3:$I$4000))</f>
        <v>1238</v>
      </c>
      <c r="K2666" s="2" t="str">
        <v>NZL</v>
      </c>
      <c r="L2666" t="str">
        <v>Aaron BOOTH</v>
      </c>
      <c r="M2666" s="94" t="str">
        <v>pole-vault</v>
      </c>
      <c r="N2666" s="94">
        <v>35320</v>
      </c>
      <c r="O2666" s="94" t="str">
        <f t="shared" si="260"/>
        <v>Aaron BOOTHpole-vault</v>
      </c>
      <c r="P2666" s="2">
        <f t="shared" si="261"/>
        <v>916</v>
      </c>
      <c r="Q2666" s="79">
        <f t="shared" si="262"/>
        <v>90</v>
      </c>
      <c r="R2666" s="79" t="str">
        <f t="shared" si="263"/>
        <v/>
      </c>
    </row>
    <row r="2667" spans="1:18" x14ac:dyDescent="0.2">
      <c r="A2667" t="s">
        <v>1152</v>
      </c>
      <c r="B2667" t="s">
        <v>4354</v>
      </c>
      <c r="C2667" t="s">
        <v>82</v>
      </c>
      <c r="E2667">
        <v>1205</v>
      </c>
      <c r="F2667" s="5">
        <v>44535</v>
      </c>
      <c r="G2667" s="2">
        <v>36</v>
      </c>
      <c r="H2667" s="2" t="str">
        <f t="shared" si="264"/>
        <v>Bernard Kipkemoi NGENOmarathon</v>
      </c>
      <c r="I2667" s="2">
        <f t="shared" si="265"/>
        <v>1205</v>
      </c>
      <c r="J2667" s="136" cm="1">
        <f t="array" ref="J2667">MAX(IF($H$3:$H$4000=$H2667,$I$3:$I$4000))</f>
        <v>1205</v>
      </c>
      <c r="K2667" s="2" t="str">
        <v>NZL</v>
      </c>
      <c r="L2667" t="str">
        <v>Connor BELL</v>
      </c>
      <c r="M2667" s="94" t="str">
        <v>discus-throw</v>
      </c>
      <c r="N2667" s="94">
        <v>37063</v>
      </c>
      <c r="O2667" s="94" t="str">
        <f t="shared" si="260"/>
        <v>Connor BELLdiscus-throw</v>
      </c>
      <c r="P2667" s="2">
        <f t="shared" si="261"/>
        <v>1139</v>
      </c>
      <c r="Q2667" s="79">
        <f t="shared" si="262"/>
        <v>10</v>
      </c>
      <c r="R2667" s="79" t="str">
        <f t="shared" si="263"/>
        <v/>
      </c>
    </row>
    <row r="2668" spans="1:18" x14ac:dyDescent="0.2">
      <c r="A2668" t="s">
        <v>1152</v>
      </c>
      <c r="B2668" t="s">
        <v>4362</v>
      </c>
      <c r="C2668" t="s">
        <v>82</v>
      </c>
      <c r="D2668" s="5">
        <v>34572</v>
      </c>
      <c r="E2668">
        <v>1196</v>
      </c>
      <c r="F2668" s="5">
        <v>44535</v>
      </c>
      <c r="G2668" s="2">
        <v>45</v>
      </c>
      <c r="H2668" s="2" t="str">
        <f t="shared" si="264"/>
        <v>Michel GITHAEmarathon</v>
      </c>
      <c r="I2668" s="2">
        <f t="shared" si="265"/>
        <v>1196</v>
      </c>
      <c r="J2668" s="136" cm="1">
        <f t="array" ref="J2668">MAX(IF($H$3:$H$4000=$H2668,$I$3:$I$4000))</f>
        <v>1196</v>
      </c>
      <c r="K2668" s="2" t="str">
        <v>NZL</v>
      </c>
      <c r="L2668" t="str">
        <v>Aaron BOOTH</v>
      </c>
      <c r="M2668" s="94" t="str">
        <v>decathlon</v>
      </c>
      <c r="N2668" s="94">
        <v>35320</v>
      </c>
      <c r="O2668" s="94" t="str">
        <f t="shared" si="260"/>
        <v>Aaron BOOTHdecathlon</v>
      </c>
      <c r="P2668" s="2">
        <f t="shared" si="261"/>
        <v>1071</v>
      </c>
      <c r="Q2668" s="79">
        <f t="shared" si="262"/>
        <v>12</v>
      </c>
      <c r="R2668" s="79" t="str">
        <f t="shared" si="263"/>
        <v/>
      </c>
    </row>
    <row r="2669" spans="1:18" x14ac:dyDescent="0.2">
      <c r="A2669" t="s">
        <v>1152</v>
      </c>
      <c r="B2669" t="s">
        <v>3236</v>
      </c>
      <c r="C2669" t="s">
        <v>82</v>
      </c>
      <c r="D2669" s="5">
        <v>33983</v>
      </c>
      <c r="E2669">
        <v>1187</v>
      </c>
      <c r="F2669" s="5">
        <v>44535</v>
      </c>
      <c r="G2669" s="2">
        <v>54</v>
      </c>
      <c r="H2669" s="2" t="str">
        <f t="shared" si="264"/>
        <v>James Gitahi RUNGARUmarathon</v>
      </c>
      <c r="I2669" s="2">
        <f t="shared" si="265"/>
        <v>1187</v>
      </c>
      <c r="J2669" s="136" cm="1">
        <f t="array" ref="J2669">MAX(IF($H$3:$H$4000=$H2669,$I$3:$I$4000))</f>
        <v>1187</v>
      </c>
      <c r="K2669" s="2" t="str">
        <v>NZL</v>
      </c>
      <c r="L2669" t="str">
        <v>James HARDING</v>
      </c>
      <c r="M2669" s="94" t="str">
        <v>800m</v>
      </c>
      <c r="N2669" s="94">
        <v>37931</v>
      </c>
      <c r="O2669" s="94" t="str">
        <f t="shared" si="260"/>
        <v>James HARDING800m</v>
      </c>
      <c r="P2669" s="2">
        <f t="shared" si="261"/>
        <v>1048</v>
      </c>
      <c r="Q2669" s="79">
        <f t="shared" si="262"/>
        <v>140</v>
      </c>
      <c r="R2669" s="79" t="str">
        <f t="shared" si="263"/>
        <v/>
      </c>
    </row>
    <row r="2670" spans="1:18" x14ac:dyDescent="0.2">
      <c r="A2670" t="s">
        <v>1152</v>
      </c>
      <c r="B2670" t="s">
        <v>3635</v>
      </c>
      <c r="C2670" s="5" t="s">
        <v>30</v>
      </c>
      <c r="D2670" s="5">
        <v>35157</v>
      </c>
      <c r="E2670">
        <v>1190</v>
      </c>
      <c r="F2670" s="5">
        <v>44534</v>
      </c>
      <c r="G2670" s="2">
        <v>12</v>
      </c>
      <c r="H2670" s="2" t="str">
        <f t="shared" si="264"/>
        <v>Kibet KANDIE10000m</v>
      </c>
      <c r="I2670" s="2">
        <f t="shared" si="265"/>
        <v>1190</v>
      </c>
      <c r="J2670" s="136" cm="1">
        <f t="array" ref="J2670">MAX(IF($H$3:$H$4000=$H2670,$I$3:$I$4000))</f>
        <v>1190</v>
      </c>
      <c r="K2670" s="2" t="str">
        <v>NZL</v>
      </c>
      <c r="L2670" t="str">
        <v>Tomas WALSH</v>
      </c>
      <c r="M2670" s="94" t="str">
        <v>shot-put</v>
      </c>
      <c r="N2670" s="94">
        <v>33664</v>
      </c>
      <c r="O2670" s="94" t="str">
        <f t="shared" si="260"/>
        <v>Tomas WALSHshot-put</v>
      </c>
      <c r="P2670" s="2">
        <f t="shared" si="261"/>
        <v>1269</v>
      </c>
      <c r="Q2670" s="79">
        <f t="shared" si="262"/>
        <v>1</v>
      </c>
      <c r="R2670" s="79" t="str">
        <f t="shared" si="263"/>
        <v/>
      </c>
    </row>
    <row r="2671" spans="1:18" x14ac:dyDescent="0.2">
      <c r="A2671" t="s">
        <v>1152</v>
      </c>
      <c r="B2671" t="s">
        <v>3642</v>
      </c>
      <c r="C2671" s="5" t="s">
        <v>30</v>
      </c>
      <c r="D2671" s="5">
        <v>36865</v>
      </c>
      <c r="E2671">
        <v>1187</v>
      </c>
      <c r="F2671" s="5">
        <v>44534</v>
      </c>
      <c r="G2671" s="2">
        <v>14</v>
      </c>
      <c r="H2671" s="2" t="str">
        <f t="shared" si="264"/>
        <v>Vincent Kibet YEGON10000m</v>
      </c>
      <c r="I2671" s="2">
        <f t="shared" si="265"/>
        <v>1187</v>
      </c>
      <c r="J2671" s="136" cm="1">
        <f t="array" ref="J2671">MAX(IF($H$3:$H$4000=$H2671,$I$3:$I$4000))</f>
        <v>1187</v>
      </c>
      <c r="K2671" s="2" t="str">
        <v>NZL</v>
      </c>
      <c r="L2671" t="str">
        <v>Jacko GILL</v>
      </c>
      <c r="M2671" s="94" t="str">
        <v>shot-put</v>
      </c>
      <c r="N2671" s="94">
        <v>34688</v>
      </c>
      <c r="O2671" s="94" t="str">
        <f t="shared" si="260"/>
        <v>Jacko GILLshot-put</v>
      </c>
      <c r="P2671" s="2">
        <f t="shared" si="261"/>
        <v>1214</v>
      </c>
      <c r="Q2671" s="79">
        <f t="shared" si="262"/>
        <v>2</v>
      </c>
      <c r="R2671" s="79" t="str">
        <f t="shared" si="263"/>
        <v/>
      </c>
    </row>
    <row r="2672" spans="1:18" x14ac:dyDescent="0.2">
      <c r="A2672" t="s">
        <v>1152</v>
      </c>
      <c r="B2672" t="s">
        <v>3661</v>
      </c>
      <c r="C2672" s="5" t="s">
        <v>30</v>
      </c>
      <c r="D2672" s="6">
        <v>37878</v>
      </c>
      <c r="E2672">
        <v>1122</v>
      </c>
      <c r="F2672" s="5">
        <v>44534</v>
      </c>
      <c r="G2672" s="2">
        <v>69</v>
      </c>
      <c r="H2672" s="2" t="str">
        <f t="shared" si="264"/>
        <v>Patrick KINYANJUI10000m</v>
      </c>
      <c r="I2672" s="2">
        <f t="shared" si="265"/>
        <v>1122</v>
      </c>
      <c r="J2672" s="136" cm="1">
        <f t="array" ref="J2672">MAX(IF($H$3:$H$4000=$H2672,$I$3:$I$4000))</f>
        <v>1122</v>
      </c>
      <c r="K2672" s="2" t="str">
        <v>NZL</v>
      </c>
      <c r="L2672" t="str">
        <v>Nick PALMER</v>
      </c>
      <c r="M2672" s="94" t="str">
        <v>shot-put</v>
      </c>
      <c r="N2672" s="94">
        <v>36689</v>
      </c>
      <c r="O2672" s="94" t="str">
        <f t="shared" si="260"/>
        <v>Nick PALMERshot-put</v>
      </c>
      <c r="P2672" s="2">
        <f t="shared" si="261"/>
        <v>1064</v>
      </c>
      <c r="Q2672" s="79">
        <f t="shared" si="262"/>
        <v>21</v>
      </c>
      <c r="R2672" s="79" t="str">
        <f t="shared" si="263"/>
        <v/>
      </c>
    </row>
    <row r="2673" spans="1:18" x14ac:dyDescent="0.2">
      <c r="A2673" t="s">
        <v>1152</v>
      </c>
      <c r="B2673" t="s">
        <v>3730</v>
      </c>
      <c r="C2673" t="s">
        <v>30</v>
      </c>
      <c r="D2673" s="5">
        <v>37016</v>
      </c>
      <c r="E2673">
        <v>1088</v>
      </c>
      <c r="F2673" s="5">
        <v>44534</v>
      </c>
      <c r="G2673" s="2">
        <v>93</v>
      </c>
      <c r="H2673" s="2" t="str">
        <f t="shared" si="264"/>
        <v>Edwin KIPKEMOI10000m</v>
      </c>
      <c r="I2673" s="2">
        <f t="shared" si="265"/>
        <v>1088</v>
      </c>
      <c r="J2673" s="136" cm="1">
        <f t="array" ref="J2673">MAX(IF($H$3:$H$4000=$H2673,$I$3:$I$4000))</f>
        <v>1088</v>
      </c>
      <c r="K2673" s="2" t="str">
        <v>NZL</v>
      </c>
      <c r="L2673" t="str">
        <v>Anthony NOBILO</v>
      </c>
      <c r="M2673" s="94" t="str">
        <v>hammer-throw</v>
      </c>
      <c r="N2673" s="94">
        <v>36278</v>
      </c>
      <c r="O2673" s="94" t="str">
        <f t="shared" si="260"/>
        <v>Anthony NOBILOhammer-throw</v>
      </c>
      <c r="P2673" s="2">
        <f t="shared" si="261"/>
        <v>997</v>
      </c>
      <c r="Q2673" s="79">
        <f t="shared" si="262"/>
        <v>30</v>
      </c>
      <c r="R2673" s="79" t="str">
        <f t="shared" si="263"/>
        <v/>
      </c>
    </row>
    <row r="2674" spans="1:18" x14ac:dyDescent="0.2">
      <c r="A2674" t="s">
        <v>1152</v>
      </c>
      <c r="B2674" t="s">
        <v>3622</v>
      </c>
      <c r="C2674" s="6" t="s">
        <v>30</v>
      </c>
      <c r="D2674" s="5">
        <v>36872</v>
      </c>
      <c r="E2674">
        <v>1088</v>
      </c>
      <c r="F2674" s="5">
        <v>44534</v>
      </c>
      <c r="G2674" s="2">
        <v>94</v>
      </c>
      <c r="H2674" s="2" t="str">
        <f t="shared" si="264"/>
        <v>Luka MUSEMBI10000m</v>
      </c>
      <c r="I2674" s="2">
        <f t="shared" si="265"/>
        <v>1088</v>
      </c>
      <c r="J2674" s="136" cm="1">
        <f t="array" ref="J2674">MAX(IF($H$3:$H$4000=$H2674,$I$3:$I$4000))</f>
        <v>1088</v>
      </c>
      <c r="K2674" s="2" t="str">
        <v>NZL</v>
      </c>
      <c r="L2674" t="str">
        <v>Ethan BONE</v>
      </c>
      <c r="M2674" s="94" t="str">
        <v>high-jump</v>
      </c>
      <c r="N2674" s="94">
        <v>38515</v>
      </c>
      <c r="O2674" s="94" t="str">
        <f t="shared" si="260"/>
        <v>Ethan BONEhigh-jump</v>
      </c>
      <c r="P2674" s="2">
        <f t="shared" si="261"/>
        <v>923</v>
      </c>
      <c r="Q2674" s="79">
        <f t="shared" si="262"/>
        <v>138</v>
      </c>
      <c r="R2674" s="79" t="str">
        <f t="shared" si="263"/>
        <v/>
      </c>
    </row>
    <row r="2675" spans="1:18" x14ac:dyDescent="0.2">
      <c r="A2675" t="s">
        <v>1152</v>
      </c>
      <c r="B2675" t="s">
        <v>4377</v>
      </c>
      <c r="C2675" t="s">
        <v>82</v>
      </c>
      <c r="D2675" s="5">
        <v>33761</v>
      </c>
      <c r="E2675">
        <v>1177</v>
      </c>
      <c r="F2675" s="5">
        <v>44528</v>
      </c>
      <c r="G2675" s="2">
        <v>64</v>
      </c>
      <c r="H2675" s="2" t="str">
        <f t="shared" si="264"/>
        <v>CyBrian KOTUTmarathon</v>
      </c>
      <c r="I2675" s="2">
        <f t="shared" si="265"/>
        <v>1177</v>
      </c>
      <c r="J2675" s="136" cm="1">
        <f t="array" ref="J2675">MAX(IF($H$3:$H$4000=$H2675,$I$3:$I$4000))</f>
        <v>1177</v>
      </c>
      <c r="K2675" s="2" t="str">
        <v>NZL</v>
      </c>
      <c r="L2675" t="str">
        <v>Adam STACK</v>
      </c>
      <c r="M2675" s="94" t="str">
        <v>high-jump</v>
      </c>
      <c r="N2675" s="94">
        <v>37640</v>
      </c>
      <c r="O2675" s="94" t="str">
        <f t="shared" si="260"/>
        <v>Adam STACKhigh-jump</v>
      </c>
      <c r="P2675" s="2">
        <f t="shared" si="261"/>
        <v>958</v>
      </c>
      <c r="Q2675" s="79">
        <f t="shared" si="262"/>
        <v>116</v>
      </c>
      <c r="R2675" s="79" t="str">
        <f t="shared" si="263"/>
        <v/>
      </c>
    </row>
    <row r="2676" spans="1:18" x14ac:dyDescent="0.2">
      <c r="A2676" t="s">
        <v>1152</v>
      </c>
      <c r="B2676" t="s">
        <v>4388</v>
      </c>
      <c r="C2676" t="s">
        <v>82</v>
      </c>
      <c r="E2676">
        <v>1162</v>
      </c>
      <c r="F2676" s="5">
        <v>44528</v>
      </c>
      <c r="G2676" s="2">
        <v>77</v>
      </c>
      <c r="H2676" s="2" t="str">
        <f t="shared" si="264"/>
        <v>Samuel LOMOImarathon</v>
      </c>
      <c r="I2676" s="2">
        <f t="shared" si="265"/>
        <v>1162</v>
      </c>
      <c r="J2676" s="136" cm="1">
        <f t="array" ref="J2676">MAX(IF($H$3:$H$4000=$H2676,$I$3:$I$4000))</f>
        <v>1162</v>
      </c>
      <c r="K2676" s="2" t="str">
        <v>NZL</v>
      </c>
      <c r="L2676" t="str">
        <v>Rafe COIUILLAULT</v>
      </c>
      <c r="M2676" s="94" t="str">
        <v>high-jump</v>
      </c>
      <c r="N2676" s="94">
        <v>37737</v>
      </c>
      <c r="O2676" s="94" t="str">
        <f t="shared" si="260"/>
        <v>Rafe COIUILLAULThigh-jump</v>
      </c>
      <c r="P2676" s="2">
        <f t="shared" si="261"/>
        <v>923</v>
      </c>
      <c r="Q2676" s="79">
        <f t="shared" si="262"/>
        <v>138</v>
      </c>
      <c r="R2676" s="79" t="str">
        <f t="shared" si="263"/>
        <v/>
      </c>
    </row>
    <row r="2677" spans="1:18" x14ac:dyDescent="0.2">
      <c r="A2677" t="s">
        <v>1152</v>
      </c>
      <c r="B2677" t="s">
        <v>3688</v>
      </c>
      <c r="C2677" s="5" t="s">
        <v>30</v>
      </c>
      <c r="D2677" s="5">
        <v>36491</v>
      </c>
      <c r="E2677">
        <v>1181</v>
      </c>
      <c r="F2677" s="5">
        <v>44527</v>
      </c>
      <c r="G2677" s="2">
        <v>20</v>
      </c>
      <c r="H2677" s="2" t="str">
        <f t="shared" si="264"/>
        <v>Evans Keitany KIPTUM10000m</v>
      </c>
      <c r="I2677" s="2">
        <f t="shared" si="265"/>
        <v>1181</v>
      </c>
      <c r="J2677" s="136" cm="1">
        <f t="array" ref="J2677">MAX(IF($H$3:$H$4000=$H2677,$I$3:$I$4000))</f>
        <v>1181</v>
      </c>
      <c r="K2677" s="2" t="str">
        <v>NZL</v>
      </c>
      <c r="L2677" t="str">
        <v>Samuel TANNER</v>
      </c>
      <c r="M2677" s="94" t="str">
        <v>800m</v>
      </c>
      <c r="N2677" s="94">
        <v>36762</v>
      </c>
      <c r="O2677" s="94" t="str">
        <f t="shared" si="260"/>
        <v>Samuel TANNER800m</v>
      </c>
      <c r="P2677" s="2">
        <f t="shared" si="261"/>
        <v>1074</v>
      </c>
      <c r="Q2677" s="79">
        <f t="shared" si="262"/>
        <v>120</v>
      </c>
      <c r="R2677" s="79" t="str">
        <f t="shared" si="263"/>
        <v/>
      </c>
    </row>
    <row r="2678" spans="1:18" x14ac:dyDescent="0.2">
      <c r="A2678" t="s">
        <v>1152</v>
      </c>
      <c r="B2678" t="s">
        <v>3647</v>
      </c>
      <c r="C2678" s="5" t="s">
        <v>30</v>
      </c>
      <c r="D2678" s="5">
        <v>36874</v>
      </c>
      <c r="E2678">
        <v>1181</v>
      </c>
      <c r="F2678" s="5">
        <v>44527</v>
      </c>
      <c r="G2678" s="2">
        <v>21</v>
      </c>
      <c r="H2678" s="2" t="str">
        <f t="shared" si="264"/>
        <v>James KIMEU10000m</v>
      </c>
      <c r="I2678" s="2">
        <f t="shared" si="265"/>
        <v>1181</v>
      </c>
      <c r="J2678" s="136" cm="1">
        <f t="array" ref="J2678">MAX(IF($H$3:$H$4000=$H2678,$I$3:$I$4000))</f>
        <v>1181</v>
      </c>
      <c r="K2678" s="2" t="str">
        <v>NZL</v>
      </c>
      <c r="L2678" t="str">
        <v>Kieran FOWLER</v>
      </c>
      <c r="M2678" s="94" t="str">
        <v>discus-throw</v>
      </c>
      <c r="N2678" s="94">
        <v>32740</v>
      </c>
      <c r="O2678" s="94" t="str">
        <f t="shared" si="260"/>
        <v>Kieran FOWLERdiscus-throw</v>
      </c>
      <c r="P2678" s="2">
        <f t="shared" si="261"/>
        <v>891</v>
      </c>
      <c r="Q2678" s="79">
        <f t="shared" si="262"/>
        <v>116</v>
      </c>
      <c r="R2678" s="79" t="str">
        <f t="shared" si="263"/>
        <v/>
      </c>
    </row>
    <row r="2679" spans="1:18" x14ac:dyDescent="0.2">
      <c r="A2679" t="s">
        <v>1152</v>
      </c>
      <c r="B2679" t="s">
        <v>3639</v>
      </c>
      <c r="C2679" s="5" t="s">
        <v>30</v>
      </c>
      <c r="D2679" s="5">
        <v>36970</v>
      </c>
      <c r="E2679">
        <v>1180</v>
      </c>
      <c r="F2679" s="5">
        <v>44527</v>
      </c>
      <c r="G2679" s="2">
        <v>22</v>
      </c>
      <c r="H2679" s="2" t="str">
        <f t="shared" si="264"/>
        <v>Samwel MASAI10000m</v>
      </c>
      <c r="I2679" s="2">
        <f t="shared" si="265"/>
        <v>1180</v>
      </c>
      <c r="J2679" s="136" cm="1">
        <f t="array" ref="J2679">MAX(IF($H$3:$H$4000=$H2679,$I$3:$I$4000))</f>
        <v>1180</v>
      </c>
      <c r="K2679" s="2" t="str">
        <v>NZL</v>
      </c>
      <c r="L2679" t="str">
        <v>Jade ZAIA</v>
      </c>
      <c r="M2679" s="94" t="str">
        <v>discus-throw</v>
      </c>
      <c r="N2679" s="94">
        <v>36488</v>
      </c>
      <c r="O2679" s="94" t="str">
        <f t="shared" si="260"/>
        <v>Jade ZAIAdiscus-throw</v>
      </c>
      <c r="P2679" s="2">
        <f t="shared" si="261"/>
        <v>889</v>
      </c>
      <c r="Q2679" s="79">
        <f t="shared" si="262"/>
        <v>119</v>
      </c>
      <c r="R2679" s="79" t="str">
        <f t="shared" si="263"/>
        <v/>
      </c>
    </row>
    <row r="2680" spans="1:18" x14ac:dyDescent="0.2">
      <c r="A2680" t="s">
        <v>1152</v>
      </c>
      <c r="B2680" t="s">
        <v>3655</v>
      </c>
      <c r="C2680" s="5" t="s">
        <v>30</v>
      </c>
      <c r="D2680" s="5">
        <v>37196</v>
      </c>
      <c r="E2680">
        <v>1173</v>
      </c>
      <c r="F2680" s="5">
        <v>44527</v>
      </c>
      <c r="G2680" s="2">
        <v>27</v>
      </c>
      <c r="H2680" s="2" t="str">
        <f t="shared" si="264"/>
        <v>Kiprono SITONIK10000m</v>
      </c>
      <c r="I2680" s="2">
        <f t="shared" si="265"/>
        <v>1173</v>
      </c>
      <c r="J2680" s="136" cm="1">
        <f t="array" ref="J2680">MAX(IF($H$3:$H$4000=$H2680,$I$3:$I$4000))</f>
        <v>1173</v>
      </c>
      <c r="K2680" s="2" t="str">
        <v>NZL</v>
      </c>
      <c r="L2680" t="str">
        <v>Julian OAKLEY</v>
      </c>
      <c r="M2680" s="94" t="str">
        <v>1500m</v>
      </c>
      <c r="N2680" s="94">
        <v>34143</v>
      </c>
      <c r="O2680" s="94" t="str">
        <f t="shared" si="260"/>
        <v>Julian OAKLEY1500m</v>
      </c>
      <c r="P2680" s="2">
        <f t="shared" si="261"/>
        <v>1122</v>
      </c>
      <c r="Q2680" s="79">
        <f t="shared" si="262"/>
        <v>57</v>
      </c>
      <c r="R2680" s="79" t="str">
        <f t="shared" si="263"/>
        <v/>
      </c>
    </row>
    <row r="2681" spans="1:18" x14ac:dyDescent="0.2">
      <c r="A2681" t="s">
        <v>1152</v>
      </c>
      <c r="B2681" t="s">
        <v>3677</v>
      </c>
      <c r="C2681" s="5" t="s">
        <v>30</v>
      </c>
      <c r="D2681" s="5">
        <v>37318</v>
      </c>
      <c r="E2681">
        <v>1170</v>
      </c>
      <c r="F2681" s="5">
        <v>44527</v>
      </c>
      <c r="G2681" s="2">
        <v>28</v>
      </c>
      <c r="H2681" s="2" t="str">
        <f t="shared" si="264"/>
        <v>Philip MULUWA10000m</v>
      </c>
      <c r="I2681" s="2">
        <f t="shared" si="265"/>
        <v>1170</v>
      </c>
      <c r="J2681" s="136" cm="1">
        <f t="array" ref="J2681">MAX(IF($H$3:$H$4000=$H2681,$I$3:$I$4000))</f>
        <v>1170</v>
      </c>
      <c r="K2681" s="2" t="str">
        <v>NZL</v>
      </c>
      <c r="L2681" t="str">
        <v>Eric SPEAKMAN</v>
      </c>
      <c r="M2681" s="94" t="str">
        <v>1500m</v>
      </c>
      <c r="N2681" s="94">
        <v>33114</v>
      </c>
      <c r="O2681" s="94" t="str">
        <f t="shared" si="260"/>
        <v>Eric SPEAKMAN1500m</v>
      </c>
      <c r="P2681" s="2">
        <f t="shared" si="261"/>
        <v>1038</v>
      </c>
      <c r="Q2681" s="79">
        <f t="shared" si="262"/>
        <v>152</v>
      </c>
      <c r="R2681" s="79" t="str">
        <f t="shared" si="263"/>
        <v/>
      </c>
    </row>
    <row r="2682" spans="1:18" x14ac:dyDescent="0.2">
      <c r="A2682" t="s">
        <v>1152</v>
      </c>
      <c r="B2682" t="s">
        <v>3580</v>
      </c>
      <c r="C2682" s="5" t="s">
        <v>30</v>
      </c>
      <c r="D2682" s="5">
        <v>36752</v>
      </c>
      <c r="E2682">
        <v>1169</v>
      </c>
      <c r="F2682" s="5">
        <v>44527</v>
      </c>
      <c r="G2682" s="2">
        <v>29</v>
      </c>
      <c r="H2682" s="2" t="str">
        <f t="shared" si="264"/>
        <v>Cleophas Kandie MEYAN10000m</v>
      </c>
      <c r="I2682" s="2">
        <f t="shared" si="265"/>
        <v>1169</v>
      </c>
      <c r="J2682" s="136" cm="1">
        <f t="array" ref="J2682">MAX(IF($H$3:$H$4000=$H2682,$I$3:$I$4000))</f>
        <v>1169</v>
      </c>
      <c r="K2682" s="2" t="str">
        <v>NZL</v>
      </c>
      <c r="L2682" t="str">
        <v>Hamish KERR</v>
      </c>
      <c r="M2682" s="94" t="str">
        <v>high-jump</v>
      </c>
      <c r="N2682" s="94">
        <v>35294</v>
      </c>
      <c r="O2682" s="94" t="str">
        <f t="shared" si="260"/>
        <v>Hamish KERRhigh-jump</v>
      </c>
      <c r="P2682" s="2">
        <f t="shared" si="261"/>
        <v>1188</v>
      </c>
      <c r="Q2682" s="79">
        <f t="shared" si="262"/>
        <v>3</v>
      </c>
      <c r="R2682" s="79" t="str">
        <f t="shared" si="263"/>
        <v/>
      </c>
    </row>
    <row r="2683" spans="1:18" x14ac:dyDescent="0.2">
      <c r="A2683" t="s">
        <v>1152</v>
      </c>
      <c r="B2683" t="s">
        <v>3656</v>
      </c>
      <c r="C2683" s="5" t="s">
        <v>30</v>
      </c>
      <c r="D2683" s="5">
        <v>35656</v>
      </c>
      <c r="E2683">
        <v>1168</v>
      </c>
      <c r="F2683" s="5">
        <v>44527</v>
      </c>
      <c r="G2683" s="2">
        <v>30</v>
      </c>
      <c r="H2683" s="2" t="str">
        <f t="shared" si="264"/>
        <v>Titus WANBUA10000m</v>
      </c>
      <c r="I2683" s="2">
        <f t="shared" si="265"/>
        <v>1168</v>
      </c>
      <c r="J2683" s="136" cm="1">
        <f t="array" ref="J2683">MAX(IF($H$3:$H$4000=$H2683,$I$3:$I$4000))</f>
        <v>1168</v>
      </c>
      <c r="K2683" s="2" t="str">
        <v>NZL</v>
      </c>
      <c r="L2683" t="str">
        <v>Ryan BALLANTYNE</v>
      </c>
      <c r="M2683" s="94" t="str">
        <v>shot-put</v>
      </c>
      <c r="N2683" s="94">
        <v>36168</v>
      </c>
      <c r="O2683" s="94" t="str">
        <f t="shared" si="260"/>
        <v>Ryan BALLANTYNEshot-put</v>
      </c>
      <c r="P2683" s="2">
        <f t="shared" si="261"/>
        <v>1068</v>
      </c>
      <c r="Q2683" s="79">
        <f t="shared" si="262"/>
        <v>20</v>
      </c>
      <c r="R2683" s="79" t="str">
        <f t="shared" si="263"/>
        <v/>
      </c>
    </row>
    <row r="2684" spans="1:18" x14ac:dyDescent="0.2">
      <c r="A2684" t="s">
        <v>1152</v>
      </c>
      <c r="B2684" t="s">
        <v>3660</v>
      </c>
      <c r="C2684" s="5" t="s">
        <v>30</v>
      </c>
      <c r="D2684" s="5">
        <v>33670</v>
      </c>
      <c r="E2684">
        <v>1166</v>
      </c>
      <c r="F2684" s="5">
        <v>44527</v>
      </c>
      <c r="G2684" s="2">
        <v>31</v>
      </c>
      <c r="H2684" s="2" t="str">
        <f t="shared" si="264"/>
        <v>Amos KURGAT10000m</v>
      </c>
      <c r="I2684" s="2">
        <f t="shared" si="265"/>
        <v>1166</v>
      </c>
      <c r="J2684" s="136" cm="1">
        <f t="array" ref="J2684">MAX(IF($H$3:$H$4000=$H2684,$I$3:$I$4000))</f>
        <v>1166</v>
      </c>
      <c r="K2684" s="2" t="str">
        <v>NZL</v>
      </c>
      <c r="L2684" t="str">
        <v>Liam NGCHOK-WULF</v>
      </c>
      <c r="M2684" s="94" t="str">
        <v>shot-put</v>
      </c>
      <c r="N2684" s="94">
        <v>37799</v>
      </c>
      <c r="O2684" s="94" t="str">
        <f t="shared" si="260"/>
        <v>Liam NGCHOK-WULFshot-put</v>
      </c>
      <c r="P2684" s="2">
        <f t="shared" si="261"/>
        <v>845</v>
      </c>
      <c r="Q2684" s="79">
        <f t="shared" si="262"/>
        <v>142</v>
      </c>
      <c r="R2684" s="79" t="str">
        <f t="shared" si="263"/>
        <v/>
      </c>
    </row>
    <row r="2685" spans="1:18" x14ac:dyDescent="0.2">
      <c r="A2685" t="s">
        <v>1152</v>
      </c>
      <c r="B2685" t="s">
        <v>3558</v>
      </c>
      <c r="C2685" s="6" t="s">
        <v>30</v>
      </c>
      <c r="D2685" s="5">
        <v>37154</v>
      </c>
      <c r="E2685">
        <v>1152</v>
      </c>
      <c r="F2685" s="5">
        <v>44527</v>
      </c>
      <c r="G2685" s="2">
        <v>39</v>
      </c>
      <c r="H2685" s="2" t="str">
        <f t="shared" si="264"/>
        <v>Philemon Kiplagat RUTO10000m</v>
      </c>
      <c r="I2685" s="2">
        <f t="shared" si="265"/>
        <v>1152</v>
      </c>
      <c r="J2685" s="136" cm="1">
        <f t="array" ref="J2685">MAX(IF($H$3:$H$4000=$H2685,$I$3:$I$4000))</f>
        <v>1152</v>
      </c>
      <c r="K2685" s="2" t="str">
        <v>NZL</v>
      </c>
      <c r="L2685" t="str">
        <v>Liam WEBB</v>
      </c>
      <c r="M2685" s="94" t="str">
        <v>400m</v>
      </c>
      <c r="N2685" s="94">
        <v>36364</v>
      </c>
      <c r="O2685" s="94" t="str">
        <f t="shared" si="260"/>
        <v>Liam WEBB400m</v>
      </c>
      <c r="P2685" s="2">
        <f t="shared" si="261"/>
        <v>1048</v>
      </c>
      <c r="Q2685" s="79">
        <f t="shared" si="262"/>
        <v>144</v>
      </c>
      <c r="R2685" s="79" t="str">
        <f t="shared" si="263"/>
        <v/>
      </c>
    </row>
    <row r="2686" spans="1:18" x14ac:dyDescent="0.2">
      <c r="A2686" t="s">
        <v>1152</v>
      </c>
      <c r="B2686" t="s">
        <v>3671</v>
      </c>
      <c r="C2686" s="5" t="s">
        <v>30</v>
      </c>
      <c r="D2686" s="5">
        <v>35971</v>
      </c>
      <c r="E2686">
        <v>1152</v>
      </c>
      <c r="F2686" s="5">
        <v>44527</v>
      </c>
      <c r="G2686" s="2">
        <v>41</v>
      </c>
      <c r="H2686" s="2" t="str">
        <f t="shared" si="264"/>
        <v>Josphat LEDAMA10000m</v>
      </c>
      <c r="I2686" s="2">
        <f t="shared" si="265"/>
        <v>1152</v>
      </c>
      <c r="J2686" s="136" cm="1">
        <f t="array" ref="J2686">MAX(IF($H$3:$H$4000=$H2686,$I$3:$I$4000))</f>
        <v>1152</v>
      </c>
      <c r="K2686" s="2" t="str">
        <v>NZL</v>
      </c>
      <c r="L2686" t="str">
        <v>Joshua HAWKINS</v>
      </c>
      <c r="M2686" s="94" t="str">
        <v>110mh</v>
      </c>
      <c r="N2686" s="94">
        <v>34374</v>
      </c>
      <c r="O2686" s="94" t="str">
        <f t="shared" si="260"/>
        <v>Joshua HAWKINS110mh</v>
      </c>
      <c r="P2686" s="2">
        <f t="shared" si="261"/>
        <v>1053</v>
      </c>
      <c r="Q2686" s="79">
        <f t="shared" si="262"/>
        <v>64</v>
      </c>
      <c r="R2686" s="79" t="str">
        <f t="shared" si="263"/>
        <v/>
      </c>
    </row>
    <row r="2687" spans="1:18" x14ac:dyDescent="0.2">
      <c r="A2687" t="s">
        <v>1152</v>
      </c>
      <c r="B2687" t="s">
        <v>2935</v>
      </c>
      <c r="C2687" s="5" t="s">
        <v>30</v>
      </c>
      <c r="D2687" s="5">
        <v>36961</v>
      </c>
      <c r="E2687">
        <v>1149</v>
      </c>
      <c r="F2687" s="5">
        <v>44527</v>
      </c>
      <c r="G2687" s="2">
        <v>45</v>
      </c>
      <c r="H2687" s="2" t="str">
        <f t="shared" si="264"/>
        <v>Mogeni Benuel MAGOMA10000m</v>
      </c>
      <c r="I2687" s="2">
        <f t="shared" si="265"/>
        <v>1149</v>
      </c>
      <c r="J2687" s="136" cm="1">
        <f t="array" ref="J2687">MAX(IF($H$3:$H$4000=$H2687,$I$3:$I$4000))</f>
        <v>1149</v>
      </c>
      <c r="K2687" s="2" t="str">
        <v>NZL</v>
      </c>
      <c r="L2687" t="str">
        <v>Jack HENRY</v>
      </c>
      <c r="M2687" s="94" t="str">
        <v>110mh</v>
      </c>
      <c r="N2687" s="94">
        <v>34415</v>
      </c>
      <c r="O2687" s="94" t="str">
        <f t="shared" si="260"/>
        <v>Jack HENRY110mh</v>
      </c>
      <c r="P2687" s="2">
        <f t="shared" si="261"/>
        <v>942</v>
      </c>
      <c r="Q2687" s="79">
        <f t="shared" si="262"/>
        <v>134</v>
      </c>
      <c r="R2687" s="79" t="str">
        <f t="shared" si="263"/>
        <v/>
      </c>
    </row>
    <row r="2688" spans="1:18" x14ac:dyDescent="0.2">
      <c r="A2688" t="s">
        <v>1152</v>
      </c>
      <c r="B2688" t="s">
        <v>3646</v>
      </c>
      <c r="C2688" s="5" t="s">
        <v>30</v>
      </c>
      <c r="D2688" s="5">
        <v>35881</v>
      </c>
      <c r="E2688">
        <v>1145</v>
      </c>
      <c r="F2688" s="5">
        <v>44527</v>
      </c>
      <c r="G2688" s="2">
        <v>51</v>
      </c>
      <c r="H2688" s="2" t="str">
        <f t="shared" si="264"/>
        <v>Muthoni MUIRU10000m</v>
      </c>
      <c r="I2688" s="2">
        <f t="shared" si="265"/>
        <v>1145</v>
      </c>
      <c r="J2688" s="136" cm="1">
        <f t="array" ref="J2688">MAX(IF($H$3:$H$4000=$H2688,$I$3:$I$4000))</f>
        <v>1145</v>
      </c>
      <c r="K2688" s="2" t="str">
        <v>NZL</v>
      </c>
      <c r="L2688" t="str">
        <v>Warren BUTTON</v>
      </c>
      <c r="M2688" s="94" t="str">
        <v>hammer-throw</v>
      </c>
      <c r="N2688" s="94">
        <v>32315</v>
      </c>
      <c r="O2688" s="94" t="str">
        <f t="shared" si="260"/>
        <v>Warren BUTTONhammer-throw</v>
      </c>
      <c r="P2688" s="2">
        <f t="shared" si="261"/>
        <v>871</v>
      </c>
      <c r="Q2688" s="79">
        <f t="shared" si="262"/>
        <v>85</v>
      </c>
      <c r="R2688" s="79" t="str">
        <f t="shared" si="263"/>
        <v/>
      </c>
    </row>
    <row r="2689" spans="1:18" x14ac:dyDescent="0.2">
      <c r="A2689" t="s">
        <v>1152</v>
      </c>
      <c r="B2689" t="s">
        <v>3669</v>
      </c>
      <c r="C2689" s="5" t="s">
        <v>30</v>
      </c>
      <c r="D2689" s="5">
        <v>34834</v>
      </c>
      <c r="E2689">
        <v>1136</v>
      </c>
      <c r="F2689" s="5">
        <v>44527</v>
      </c>
      <c r="G2689" s="2">
        <v>59</v>
      </c>
      <c r="H2689" s="2" t="str">
        <f t="shared" si="264"/>
        <v>Dominic LANGAT10000m</v>
      </c>
      <c r="I2689" s="2">
        <f t="shared" si="265"/>
        <v>1136</v>
      </c>
      <c r="J2689" s="136" cm="1">
        <f t="array" ref="J2689">MAX(IF($H$3:$H$4000=$H2689,$I$3:$I$4000))</f>
        <v>1136</v>
      </c>
      <c r="K2689" s="2" t="str">
        <v>NZL</v>
      </c>
      <c r="L2689" t="str">
        <v>Edward OSEI-NKETIA</v>
      </c>
      <c r="M2689" s="94" t="str">
        <v>100m</v>
      </c>
      <c r="N2689" s="94">
        <v>37019</v>
      </c>
      <c r="O2689" s="94" t="str">
        <f t="shared" si="260"/>
        <v>Edward OSEI-NKETIA100m</v>
      </c>
      <c r="P2689" s="2">
        <f t="shared" si="261"/>
        <v>1165</v>
      </c>
      <c r="Q2689" s="79">
        <f t="shared" si="262"/>
        <v>28</v>
      </c>
      <c r="R2689" s="79" t="str">
        <f t="shared" si="263"/>
        <v/>
      </c>
    </row>
    <row r="2690" spans="1:18" x14ac:dyDescent="0.2">
      <c r="A2690" t="s">
        <v>1152</v>
      </c>
      <c r="B2690" t="s">
        <v>4406</v>
      </c>
      <c r="C2690" t="s">
        <v>82</v>
      </c>
      <c r="D2690" s="5">
        <v>32551</v>
      </c>
      <c r="E2690">
        <v>1147</v>
      </c>
      <c r="F2690" s="5">
        <v>44526</v>
      </c>
      <c r="G2690" s="2">
        <v>97</v>
      </c>
      <c r="H2690" s="2" t="str">
        <f t="shared" si="264"/>
        <v>Felix KIMUTAImarathon</v>
      </c>
      <c r="I2690" s="2">
        <f t="shared" si="265"/>
        <v>1147</v>
      </c>
      <c r="J2690" s="136" cm="1">
        <f t="array" ref="J2690">MAX(IF($H$3:$H$4000=$H2690,$I$3:$I$4000))</f>
        <v>1147</v>
      </c>
      <c r="K2690" s="2" t="str">
        <v>NZL</v>
      </c>
      <c r="L2690" t="str">
        <v>Ebuka OKPALA</v>
      </c>
      <c r="M2690" s="94" t="str">
        <v>triple-jump</v>
      </c>
      <c r="N2690" s="94">
        <v>34038</v>
      </c>
      <c r="O2690" s="94" t="str">
        <f t="shared" si="260"/>
        <v>Ebuka OKPALAtriple-jump</v>
      </c>
      <c r="P2690" s="2">
        <f t="shared" si="261"/>
        <v>903</v>
      </c>
      <c r="Q2690" s="79">
        <f t="shared" si="262"/>
        <v>148</v>
      </c>
      <c r="R2690" s="79" t="str">
        <f t="shared" si="263"/>
        <v/>
      </c>
    </row>
    <row r="2691" spans="1:18" x14ac:dyDescent="0.2">
      <c r="A2691" t="s">
        <v>1152</v>
      </c>
      <c r="B2691" t="s">
        <v>3685</v>
      </c>
      <c r="C2691" s="5" t="s">
        <v>30</v>
      </c>
      <c r="D2691" s="5">
        <v>35167</v>
      </c>
      <c r="E2691">
        <v>1081</v>
      </c>
      <c r="F2691" s="5">
        <v>44520</v>
      </c>
      <c r="G2691" s="2">
        <v>98</v>
      </c>
      <c r="H2691" s="2" t="str">
        <f t="shared" si="264"/>
        <v>Donald MITEI10000m</v>
      </c>
      <c r="I2691" s="2">
        <f t="shared" si="265"/>
        <v>1081</v>
      </c>
      <c r="J2691" s="136" cm="1">
        <f t="array" ref="J2691">MAX(IF($H$3:$H$4000=$H2691,$I$3:$I$4000))</f>
        <v>1081</v>
      </c>
      <c r="K2691" s="2" t="str">
        <v>NZL</v>
      </c>
      <c r="L2691" t="str">
        <v>Todd BATES</v>
      </c>
      <c r="M2691" s="94" t="str">
        <v>hammer-throw</v>
      </c>
      <c r="N2691" s="94">
        <v>34667</v>
      </c>
      <c r="O2691" s="94" t="str">
        <f t="shared" si="260"/>
        <v>Todd BATEShammer-throw</v>
      </c>
      <c r="P2691" s="2">
        <f t="shared" si="261"/>
        <v>857</v>
      </c>
      <c r="Q2691" s="79">
        <f t="shared" si="262"/>
        <v>100</v>
      </c>
      <c r="R2691" s="79" t="str">
        <f t="shared" si="263"/>
        <v/>
      </c>
    </row>
    <row r="2692" spans="1:18" x14ac:dyDescent="0.2">
      <c r="A2692" t="s">
        <v>1152</v>
      </c>
      <c r="B2692" t="s">
        <v>3644</v>
      </c>
      <c r="C2692" s="5" t="s">
        <v>29</v>
      </c>
      <c r="D2692" s="5">
        <v>36150</v>
      </c>
      <c r="E2692">
        <v>1142</v>
      </c>
      <c r="F2692" s="5">
        <v>44514</v>
      </c>
      <c r="G2692" s="2">
        <v>26</v>
      </c>
      <c r="H2692" s="2" t="str">
        <f t="shared" si="264"/>
        <v>Razini LEMETEKI5000m</v>
      </c>
      <c r="I2692" s="2">
        <f t="shared" si="265"/>
        <v>1142</v>
      </c>
      <c r="J2692" s="136" cm="1">
        <f t="array" ref="J2692">MAX(IF($H$3:$H$4000=$H2692,$I$3:$I$4000))</f>
        <v>1142</v>
      </c>
      <c r="K2692" s="2" t="str">
        <v>NZL</v>
      </c>
      <c r="L2692" t="str">
        <v>George GUERIN</v>
      </c>
      <c r="M2692" s="94" t="str">
        <v>3000msc</v>
      </c>
      <c r="N2692" s="94">
        <v>37061</v>
      </c>
      <c r="O2692" s="94" t="str">
        <f t="shared" ref="O2692:O2755" si="266">L2692&amp;M2692</f>
        <v>George GUERIN3000msc</v>
      </c>
      <c r="P2692" s="2">
        <f t="shared" ref="P2692:P2755" si="267">VLOOKUP(L2692&amp;M2692,$H$3:$J$3881,3,FALSE)</f>
        <v>933</v>
      </c>
      <c r="Q2692" s="79">
        <f t="shared" ref="Q2692:Q2755" si="268">COUNTIFS($M$3:$M$3165,M2692,$P$3:$P$3165,"&gt;"&amp;P2692)+1</f>
        <v>141</v>
      </c>
      <c r="R2692" s="79" t="str">
        <f t="shared" ref="R2692:R2755" si="269">IFERROR(IF(K2692="AUS",COUNTIFS($K$3:$K$3165,"AUS",$M$3:$M$3165,M2692,$P$3:$P$3165,"&gt;"&amp;P2692)+1,""),"")</f>
        <v/>
      </c>
    </row>
    <row r="2693" spans="1:18" x14ac:dyDescent="0.2">
      <c r="A2693" t="s">
        <v>1152</v>
      </c>
      <c r="B2693" t="s">
        <v>3645</v>
      </c>
      <c r="C2693" s="6" t="s">
        <v>29</v>
      </c>
      <c r="D2693" s="5">
        <v>38144</v>
      </c>
      <c r="E2693">
        <v>1142</v>
      </c>
      <c r="F2693" s="5">
        <v>44514</v>
      </c>
      <c r="G2693" s="2">
        <v>27</v>
      </c>
      <c r="H2693" s="2" t="str">
        <f t="shared" si="264"/>
        <v>Daniel NDIRITU5000m</v>
      </c>
      <c r="I2693" s="2">
        <f t="shared" si="265"/>
        <v>1142</v>
      </c>
      <c r="J2693" s="136" cm="1">
        <f t="array" ref="J2693">MAX(IF($H$3:$H$4000=$H2693,$I$3:$I$4000))</f>
        <v>1142</v>
      </c>
      <c r="K2693" s="2" t="str">
        <v>NZL</v>
      </c>
      <c r="L2693" t="str">
        <v>Ieuan VAN DER PEET</v>
      </c>
      <c r="M2693" s="94" t="str">
        <v>3000msc</v>
      </c>
      <c r="N2693" s="94">
        <v>35289</v>
      </c>
      <c r="O2693" s="94" t="str">
        <f t="shared" si="266"/>
        <v>Ieuan VAN DER PEET3000msc</v>
      </c>
      <c r="P2693" s="2">
        <f t="shared" si="267"/>
        <v>921</v>
      </c>
      <c r="Q2693" s="79">
        <f t="shared" si="268"/>
        <v>150</v>
      </c>
      <c r="R2693" s="79" t="str">
        <f t="shared" si="269"/>
        <v/>
      </c>
    </row>
    <row r="2694" spans="1:18" x14ac:dyDescent="0.2">
      <c r="A2694" t="s">
        <v>1152</v>
      </c>
      <c r="B2694" t="s">
        <v>3677</v>
      </c>
      <c r="C2694" s="5" t="s">
        <v>29</v>
      </c>
      <c r="D2694" s="5">
        <v>37318</v>
      </c>
      <c r="E2694">
        <v>1104</v>
      </c>
      <c r="F2694" s="5">
        <v>44514</v>
      </c>
      <c r="G2694" s="2">
        <v>77</v>
      </c>
      <c r="H2694" s="2" t="str">
        <f t="shared" si="264"/>
        <v>Philip MULUWA5000m</v>
      </c>
      <c r="I2694" s="2">
        <f t="shared" si="265"/>
        <v>1104</v>
      </c>
      <c r="J2694" s="136" cm="1">
        <f t="array" ref="J2694">MAX(IF($H$3:$H$4000=$H2694,$I$3:$I$4000))</f>
        <v>1104</v>
      </c>
      <c r="K2694" s="2" t="str">
        <v>NZL</v>
      </c>
      <c r="L2694" t="str">
        <v>Felix MCDONALD</v>
      </c>
      <c r="M2694" s="94" t="str">
        <v>long-jump</v>
      </c>
      <c r="N2694" s="94">
        <v>35915</v>
      </c>
      <c r="O2694" s="94" t="str">
        <f t="shared" si="266"/>
        <v>Felix MCDONALDlong-jump</v>
      </c>
      <c r="P2694" s="2">
        <f t="shared" si="267"/>
        <v>1053</v>
      </c>
      <c r="Q2694" s="79">
        <f t="shared" si="268"/>
        <v>93</v>
      </c>
      <c r="R2694" s="79" t="str">
        <f t="shared" si="269"/>
        <v/>
      </c>
    </row>
    <row r="2695" spans="1:18" x14ac:dyDescent="0.2">
      <c r="A2695" t="s">
        <v>1152</v>
      </c>
      <c r="B2695" t="s">
        <v>4404</v>
      </c>
      <c r="C2695" t="s">
        <v>82</v>
      </c>
      <c r="D2695">
        <v>1996</v>
      </c>
      <c r="E2695">
        <v>1151</v>
      </c>
      <c r="F2695" s="5">
        <v>44514</v>
      </c>
      <c r="G2695" s="2">
        <v>94</v>
      </c>
      <c r="H2695" s="2" t="str">
        <f t="shared" si="264"/>
        <v>Elkanah LANGATmarathon</v>
      </c>
      <c r="I2695" s="2">
        <f t="shared" si="265"/>
        <v>1151</v>
      </c>
      <c r="J2695" s="136" cm="1">
        <f t="array" ref="J2695">MAX(IF($H$3:$H$4000=$H2695,$I$3:$I$4000))</f>
        <v>1195</v>
      </c>
      <c r="K2695" s="2" t="str">
        <v>NZL</v>
      </c>
      <c r="L2695" t="str">
        <v>Marcus WOLTON</v>
      </c>
      <c r="M2695" s="94" t="str">
        <v>high-jump</v>
      </c>
      <c r="N2695" s="94">
        <v>34818</v>
      </c>
      <c r="O2695" s="94" t="str">
        <f t="shared" si="266"/>
        <v>Marcus WOLTONhigh-jump</v>
      </c>
      <c r="P2695" s="2">
        <f t="shared" si="267"/>
        <v>984</v>
      </c>
      <c r="Q2695" s="79">
        <f t="shared" si="268"/>
        <v>114</v>
      </c>
      <c r="R2695" s="79" t="str">
        <f t="shared" si="269"/>
        <v/>
      </c>
    </row>
    <row r="2696" spans="1:18" x14ac:dyDescent="0.2">
      <c r="A2696" t="s">
        <v>1152</v>
      </c>
      <c r="B2696" t="s">
        <v>3695</v>
      </c>
      <c r="C2696" s="6" t="s">
        <v>30</v>
      </c>
      <c r="D2696" s="5">
        <v>36662</v>
      </c>
      <c r="E2696">
        <v>1196</v>
      </c>
      <c r="F2696" s="5">
        <v>44513</v>
      </c>
      <c r="G2696" s="2">
        <v>8</v>
      </c>
      <c r="H2696" s="2" t="str">
        <f t="shared" si="264"/>
        <v>Charles Kamau WANJIKU10000m</v>
      </c>
      <c r="I2696" s="2">
        <f t="shared" si="265"/>
        <v>1196</v>
      </c>
      <c r="J2696" s="136" cm="1">
        <f t="array" ref="J2696">MAX(IF($H$3:$H$4000=$H2696,$I$3:$I$4000))</f>
        <v>1196</v>
      </c>
      <c r="K2696" s="2" t="str">
        <v>NZL</v>
      </c>
      <c r="L2696" t="str">
        <v>Jayden WILLIAMSON</v>
      </c>
      <c r="M2696" s="94" t="str">
        <v>high-jump</v>
      </c>
      <c r="N2696" s="94">
        <v>37651</v>
      </c>
      <c r="O2696" s="94" t="str">
        <f t="shared" si="266"/>
        <v>Jayden WILLIAMSONhigh-jump</v>
      </c>
      <c r="P2696" s="2">
        <f t="shared" si="267"/>
        <v>940</v>
      </c>
      <c r="Q2696" s="79">
        <f t="shared" si="268"/>
        <v>132</v>
      </c>
      <c r="R2696" s="79" t="str">
        <f t="shared" si="269"/>
        <v/>
      </c>
    </row>
    <row r="2697" spans="1:18" x14ac:dyDescent="0.2">
      <c r="A2697" t="s">
        <v>1152</v>
      </c>
      <c r="B2697" t="s">
        <v>3686</v>
      </c>
      <c r="C2697" s="5" t="s">
        <v>30</v>
      </c>
      <c r="D2697" s="5">
        <v>35950</v>
      </c>
      <c r="E2697">
        <v>1194</v>
      </c>
      <c r="F2697" s="5">
        <v>44513</v>
      </c>
      <c r="G2697" s="2">
        <v>10</v>
      </c>
      <c r="H2697" s="2" t="str">
        <f t="shared" si="264"/>
        <v>Richard YATOR10000m</v>
      </c>
      <c r="I2697" s="2">
        <f t="shared" si="265"/>
        <v>1194</v>
      </c>
      <c r="J2697" s="136" cm="1">
        <f t="array" ref="J2697">MAX(IF($H$3:$H$4000=$H2697,$I$3:$I$4000))</f>
        <v>1194</v>
      </c>
      <c r="K2697" s="2" t="str">
        <v>NZL</v>
      </c>
      <c r="L2697" t="str">
        <v>Mate PODUJE</v>
      </c>
      <c r="M2697" s="94" t="str">
        <v>high-jump</v>
      </c>
      <c r="N2697" s="94">
        <v>0</v>
      </c>
      <c r="O2697" s="94" t="str">
        <f t="shared" si="266"/>
        <v>Mate PODUJEhigh-jump</v>
      </c>
      <c r="P2697" s="2">
        <f t="shared" si="267"/>
        <v>923</v>
      </c>
      <c r="Q2697" s="79">
        <f t="shared" si="268"/>
        <v>138</v>
      </c>
      <c r="R2697" s="79" t="str">
        <f t="shared" si="269"/>
        <v/>
      </c>
    </row>
    <row r="2698" spans="1:18" x14ac:dyDescent="0.2">
      <c r="A2698" t="s">
        <v>1152</v>
      </c>
      <c r="B2698" t="s">
        <v>3566</v>
      </c>
      <c r="C2698" t="s">
        <v>30</v>
      </c>
      <c r="D2698" s="5">
        <v>33499</v>
      </c>
      <c r="E2698">
        <v>1193</v>
      </c>
      <c r="F2698" s="5">
        <v>44513</v>
      </c>
      <c r="G2698" s="2">
        <v>11</v>
      </c>
      <c r="H2698" s="2" t="str">
        <f t="shared" si="264"/>
        <v>Jonathan Muia NDIKU10000m</v>
      </c>
      <c r="I2698" s="2">
        <f t="shared" si="265"/>
        <v>1193</v>
      </c>
      <c r="J2698" s="136" cm="1">
        <f t="array" ref="J2698">MAX(IF($H$3:$H$4000=$H2698,$I$3:$I$4000))</f>
        <v>1193</v>
      </c>
      <c r="K2698" s="2" t="str">
        <v>NZL</v>
      </c>
      <c r="L2698" t="str">
        <v>Tiaan WHELPTON</v>
      </c>
      <c r="M2698" s="94" t="str">
        <v>100m</v>
      </c>
      <c r="N2698" s="94">
        <v>36614</v>
      </c>
      <c r="O2698" s="94" t="str">
        <f t="shared" si="266"/>
        <v>Tiaan WHELPTON100m</v>
      </c>
      <c r="P2698" s="2">
        <f t="shared" si="267"/>
        <v>1145</v>
      </c>
      <c r="Q2698" s="79">
        <f t="shared" si="268"/>
        <v>56</v>
      </c>
      <c r="R2698" s="79" t="str">
        <f t="shared" si="269"/>
        <v/>
      </c>
    </row>
    <row r="2699" spans="1:18" x14ac:dyDescent="0.2">
      <c r="A2699" t="s">
        <v>1152</v>
      </c>
      <c r="B2699" t="s">
        <v>5176</v>
      </c>
      <c r="C2699" s="5" t="s">
        <v>30</v>
      </c>
      <c r="D2699" s="6">
        <v>35318</v>
      </c>
      <c r="E2699">
        <v>1189</v>
      </c>
      <c r="F2699" s="5">
        <v>44513</v>
      </c>
      <c r="G2699" s="2">
        <v>13</v>
      </c>
      <c r="H2699" s="2" t="str">
        <f t="shared" si="264"/>
        <v>Alexander Mutiso MUNYAO10000m</v>
      </c>
      <c r="I2699" s="2">
        <f t="shared" si="265"/>
        <v>1189</v>
      </c>
      <c r="J2699" s="136" cm="1">
        <f t="array" ref="J2699">MAX(IF($H$3:$H$4000=$H2699,$I$3:$I$4000))</f>
        <v>1189</v>
      </c>
      <c r="K2699" s="2" t="str">
        <v>NZL</v>
      </c>
      <c r="L2699" t="str">
        <v>Shay VEITCH</v>
      </c>
      <c r="M2699" s="94" t="str">
        <v>long-jump</v>
      </c>
      <c r="N2699" s="94">
        <v>36877</v>
      </c>
      <c r="O2699" s="94" t="str">
        <f t="shared" si="266"/>
        <v>Shay VEITCHlong-jump</v>
      </c>
      <c r="P2699" s="2">
        <f t="shared" si="267"/>
        <v>1094</v>
      </c>
      <c r="Q2699" s="79">
        <f t="shared" si="268"/>
        <v>53</v>
      </c>
      <c r="R2699" s="79" t="str">
        <f t="shared" si="269"/>
        <v/>
      </c>
    </row>
    <row r="2700" spans="1:18" x14ac:dyDescent="0.2">
      <c r="A2700" t="s">
        <v>1152</v>
      </c>
      <c r="B2700" t="s">
        <v>3678</v>
      </c>
      <c r="C2700" s="5" t="s">
        <v>30</v>
      </c>
      <c r="D2700" s="5">
        <v>36687</v>
      </c>
      <c r="E2700">
        <v>1178</v>
      </c>
      <c r="F2700" s="5">
        <v>44513</v>
      </c>
      <c r="G2700" s="2">
        <v>24</v>
      </c>
      <c r="H2700" s="2" t="str">
        <f t="shared" si="264"/>
        <v>Charles Katul LOKIR10000m</v>
      </c>
      <c r="I2700" s="2">
        <f t="shared" si="265"/>
        <v>1178</v>
      </c>
      <c r="J2700" s="136" cm="1">
        <f t="array" ref="J2700">MAX(IF($H$3:$H$4000=$H2700,$I$3:$I$4000))</f>
        <v>1178</v>
      </c>
      <c r="K2700" s="2" t="str">
        <v>NZL</v>
      </c>
      <c r="L2700" t="str">
        <v>Brad MATHAS</v>
      </c>
      <c r="M2700" s="94" t="str">
        <v>1500m</v>
      </c>
      <c r="N2700" s="94">
        <v>34144</v>
      </c>
      <c r="O2700" s="94" t="str">
        <f t="shared" si="266"/>
        <v>Brad MATHAS1500m</v>
      </c>
      <c r="P2700" s="2">
        <f t="shared" si="267"/>
        <v>1026</v>
      </c>
      <c r="Q2700" s="79">
        <f t="shared" si="268"/>
        <v>162</v>
      </c>
      <c r="R2700" s="79" t="str">
        <f t="shared" si="269"/>
        <v/>
      </c>
    </row>
    <row r="2701" spans="1:18" x14ac:dyDescent="0.2">
      <c r="A2701" t="s">
        <v>1152</v>
      </c>
      <c r="B2701" t="s">
        <v>3703</v>
      </c>
      <c r="C2701" s="5" t="s">
        <v>30</v>
      </c>
      <c r="D2701" s="5">
        <v>35115</v>
      </c>
      <c r="E2701">
        <v>1150</v>
      </c>
      <c r="F2701" s="5">
        <v>44513</v>
      </c>
      <c r="G2701" s="2">
        <v>44</v>
      </c>
      <c r="H2701" s="2" t="str">
        <f t="shared" si="264"/>
        <v>Charles NDUNGU10000m</v>
      </c>
      <c r="I2701" s="2">
        <f t="shared" si="265"/>
        <v>1150</v>
      </c>
      <c r="J2701" s="136" cm="1">
        <f t="array" ref="J2701">MAX(IF($H$3:$H$4000=$H2701,$I$3:$I$4000))</f>
        <v>1150</v>
      </c>
      <c r="K2701" s="2" t="str">
        <v>NZL</v>
      </c>
      <c r="L2701" t="str">
        <v>Quentin REW</v>
      </c>
      <c r="M2701" s="94" t="str">
        <v>20km-race-walking</v>
      </c>
      <c r="N2701" s="94">
        <v>30879</v>
      </c>
      <c r="O2701" s="94" t="str">
        <f t="shared" si="266"/>
        <v>Quentin REW20km-race-walking</v>
      </c>
      <c r="P2701" s="2">
        <f t="shared" si="267"/>
        <v>1103</v>
      </c>
      <c r="Q2701" s="79">
        <f t="shared" si="268"/>
        <v>6</v>
      </c>
      <c r="R2701" s="79" t="str">
        <f t="shared" si="269"/>
        <v/>
      </c>
    </row>
    <row r="2702" spans="1:18" x14ac:dyDescent="0.2">
      <c r="A2702" t="s">
        <v>1152</v>
      </c>
      <c r="B2702" t="s">
        <v>3668</v>
      </c>
      <c r="C2702" s="5" t="s">
        <v>30</v>
      </c>
      <c r="D2702" s="5">
        <v>34947</v>
      </c>
      <c r="E2702">
        <v>1148</v>
      </c>
      <c r="F2702" s="5">
        <v>44513</v>
      </c>
      <c r="G2702" s="2">
        <v>48</v>
      </c>
      <c r="H2702" s="2" t="str">
        <f t="shared" si="264"/>
        <v>Evans YEGO10000m</v>
      </c>
      <c r="I2702" s="2">
        <f t="shared" si="265"/>
        <v>1148</v>
      </c>
      <c r="J2702" s="136" cm="1">
        <f t="array" ref="J2702">MAX(IF($H$3:$H$4000=$H2702,$I$3:$I$4000))</f>
        <v>1148</v>
      </c>
      <c r="K2702" s="2" t="str">
        <v>NZL</v>
      </c>
      <c r="L2702" t="str">
        <v>Nick WILLIS</v>
      </c>
      <c r="M2702" s="94" t="str">
        <v>1500m</v>
      </c>
      <c r="N2702" s="94">
        <v>30431</v>
      </c>
      <c r="O2702" s="94" t="str">
        <f t="shared" si="266"/>
        <v>Nick WILLIS1500m</v>
      </c>
      <c r="P2702" s="2">
        <f t="shared" si="267"/>
        <v>1169</v>
      </c>
      <c r="Q2702" s="79">
        <f t="shared" si="268"/>
        <v>22</v>
      </c>
      <c r="R2702" s="79" t="str">
        <f t="shared" si="269"/>
        <v/>
      </c>
    </row>
    <row r="2703" spans="1:18" x14ac:dyDescent="0.2">
      <c r="A2703" t="s">
        <v>1152</v>
      </c>
      <c r="B2703" t="s">
        <v>3705</v>
      </c>
      <c r="C2703" s="5" t="s">
        <v>30</v>
      </c>
      <c r="D2703" s="5">
        <v>35246</v>
      </c>
      <c r="E2703">
        <v>1147</v>
      </c>
      <c r="F2703" s="5">
        <v>44513</v>
      </c>
      <c r="G2703" s="2">
        <v>50</v>
      </c>
      <c r="H2703" s="2" t="str">
        <f t="shared" si="264"/>
        <v>John MURITU10000m</v>
      </c>
      <c r="I2703" s="2">
        <f t="shared" si="265"/>
        <v>1147</v>
      </c>
      <c r="J2703" s="136" cm="1">
        <f t="array" ref="J2703">MAX(IF($H$3:$H$4000=$H2703,$I$3:$I$4000))</f>
        <v>1147</v>
      </c>
      <c r="K2703" s="2" t="str">
        <v>NZL</v>
      </c>
      <c r="L2703" t="str">
        <v>Hamish CARSON</v>
      </c>
      <c r="M2703" s="94" t="str">
        <v>1500m</v>
      </c>
      <c r="N2703" s="94">
        <v>32448</v>
      </c>
      <c r="O2703" s="94" t="str">
        <f t="shared" si="266"/>
        <v>Hamish CARSON1500m</v>
      </c>
      <c r="P2703" s="2">
        <f t="shared" si="267"/>
        <v>1149</v>
      </c>
      <c r="Q2703" s="79">
        <f t="shared" si="268"/>
        <v>35</v>
      </c>
      <c r="R2703" s="79" t="str">
        <f t="shared" si="269"/>
        <v/>
      </c>
    </row>
    <row r="2704" spans="1:18" x14ac:dyDescent="0.2">
      <c r="A2704" t="s">
        <v>1152</v>
      </c>
      <c r="B2704" t="s">
        <v>3707</v>
      </c>
      <c r="C2704" s="5" t="s">
        <v>30</v>
      </c>
      <c r="D2704" s="5">
        <v>36332</v>
      </c>
      <c r="E2704">
        <v>1145</v>
      </c>
      <c r="F2704" s="5">
        <v>44513</v>
      </c>
      <c r="G2704" s="2">
        <v>52</v>
      </c>
      <c r="H2704" s="2" t="str">
        <f t="shared" si="264"/>
        <v>Paul ONYIEGO10000m</v>
      </c>
      <c r="I2704" s="2">
        <f t="shared" si="265"/>
        <v>1145</v>
      </c>
      <c r="J2704" s="136" cm="1">
        <f t="array" ref="J2704">MAX(IF($H$3:$H$4000=$H2704,$I$3:$I$4000))</f>
        <v>1145</v>
      </c>
      <c r="K2704" s="2" t="str">
        <v>NZL</v>
      </c>
      <c r="L2704" t="str">
        <v>Eric SPEAKMAN</v>
      </c>
      <c r="M2704" s="94" t="str">
        <v>5000m</v>
      </c>
      <c r="N2704" s="94">
        <v>33114</v>
      </c>
      <c r="O2704" s="94" t="str">
        <f t="shared" si="266"/>
        <v>Eric SPEAKMAN5000m</v>
      </c>
      <c r="P2704" s="2">
        <f t="shared" si="267"/>
        <v>1130</v>
      </c>
      <c r="Q2704" s="79">
        <f t="shared" si="268"/>
        <v>46</v>
      </c>
      <c r="R2704" s="79" t="str">
        <f t="shared" si="269"/>
        <v/>
      </c>
    </row>
    <row r="2705" spans="1:18" x14ac:dyDescent="0.2">
      <c r="A2705" t="s">
        <v>1152</v>
      </c>
      <c r="B2705" t="s">
        <v>3715</v>
      </c>
      <c r="C2705" s="5" t="s">
        <v>30</v>
      </c>
      <c r="D2705" s="5">
        <v>35156</v>
      </c>
      <c r="E2705">
        <v>1119</v>
      </c>
      <c r="F2705" s="5">
        <v>44513</v>
      </c>
      <c r="G2705" s="2">
        <v>70</v>
      </c>
      <c r="H2705" s="2" t="str">
        <f t="shared" si="264"/>
        <v>Simon KARIUKI10000m</v>
      </c>
      <c r="I2705" s="2">
        <f t="shared" si="265"/>
        <v>1119</v>
      </c>
      <c r="J2705" s="136" cm="1">
        <f t="array" ref="J2705">MAX(IF($H$3:$H$4000=$H2705,$I$3:$I$4000))</f>
        <v>1119</v>
      </c>
      <c r="K2705" s="2" t="str">
        <v>NZL</v>
      </c>
      <c r="L2705" t="str">
        <v>Ben COLLERTON</v>
      </c>
      <c r="M2705" s="94" t="str">
        <v>decathlon</v>
      </c>
      <c r="N2705" s="94">
        <v>35907</v>
      </c>
      <c r="O2705" s="94" t="str">
        <f t="shared" si="266"/>
        <v>Ben COLLERTONdecathlon</v>
      </c>
      <c r="P2705" s="2">
        <f t="shared" si="267"/>
        <v>997</v>
      </c>
      <c r="Q2705" s="79">
        <f t="shared" si="268"/>
        <v>23</v>
      </c>
      <c r="R2705" s="79" t="str">
        <f t="shared" si="269"/>
        <v/>
      </c>
    </row>
    <row r="2706" spans="1:18" x14ac:dyDescent="0.2">
      <c r="A2706" t="s">
        <v>1152</v>
      </c>
      <c r="B2706" t="s">
        <v>3598</v>
      </c>
      <c r="C2706" t="s">
        <v>30</v>
      </c>
      <c r="D2706" s="5">
        <v>38371</v>
      </c>
      <c r="E2706">
        <v>1114</v>
      </c>
      <c r="F2706" s="5">
        <v>44513</v>
      </c>
      <c r="G2706" s="2">
        <v>72</v>
      </c>
      <c r="H2706" s="2" t="str">
        <f t="shared" si="264"/>
        <v>Bonface MUTETI10000m</v>
      </c>
      <c r="I2706" s="2">
        <f t="shared" si="265"/>
        <v>1114</v>
      </c>
      <c r="J2706" s="136" cm="1">
        <f t="array" ref="J2706">MAX(IF($H$3:$H$4000=$H2706,$I$3:$I$4000))</f>
        <v>1114</v>
      </c>
      <c r="K2706" s="2" t="str">
        <v>NZL</v>
      </c>
      <c r="L2706" t="str">
        <v>Matt BAXTER</v>
      </c>
      <c r="M2706" s="94" t="str">
        <v>5000m</v>
      </c>
      <c r="N2706" s="94">
        <v>34552</v>
      </c>
      <c r="O2706" s="94" t="str">
        <f t="shared" si="266"/>
        <v>Matt BAXTER5000m</v>
      </c>
      <c r="P2706" s="2">
        <f t="shared" si="267"/>
        <v>1100</v>
      </c>
      <c r="Q2706" s="79">
        <f t="shared" si="268"/>
        <v>86</v>
      </c>
      <c r="R2706" s="79" t="str">
        <f t="shared" si="269"/>
        <v/>
      </c>
    </row>
    <row r="2707" spans="1:18" x14ac:dyDescent="0.2">
      <c r="A2707" t="s">
        <v>1152</v>
      </c>
      <c r="B2707" t="s">
        <v>4341</v>
      </c>
      <c r="C2707" t="s">
        <v>82</v>
      </c>
      <c r="D2707" s="5">
        <v>31432</v>
      </c>
      <c r="E2707">
        <v>1227</v>
      </c>
      <c r="F2707" s="5">
        <v>44507</v>
      </c>
      <c r="G2707" s="2">
        <v>24</v>
      </c>
      <c r="H2707" s="2" t="str">
        <f t="shared" si="264"/>
        <v>Samuel Kiplimo KOSGEImarathon</v>
      </c>
      <c r="I2707" s="2">
        <f t="shared" si="265"/>
        <v>1227</v>
      </c>
      <c r="J2707" s="136" cm="1">
        <f t="array" ref="J2707">MAX(IF($H$3:$H$4000=$H2707,$I$3:$I$4000))</f>
        <v>1227</v>
      </c>
      <c r="K2707" s="2" t="str">
        <v>NZL</v>
      </c>
      <c r="L2707" t="str">
        <v>Ben LANGTON-BURNELL</v>
      </c>
      <c r="M2707" s="94" t="str">
        <v>javelin-throw</v>
      </c>
      <c r="N2707" s="94">
        <v>33884</v>
      </c>
      <c r="O2707" s="94" t="str">
        <f t="shared" si="266"/>
        <v>Ben LANGTON-BURNELLjavelin-throw</v>
      </c>
      <c r="P2707" s="2">
        <f t="shared" si="267"/>
        <v>990</v>
      </c>
      <c r="Q2707" s="79">
        <f t="shared" si="268"/>
        <v>68</v>
      </c>
      <c r="R2707" s="79" t="str">
        <f t="shared" si="269"/>
        <v/>
      </c>
    </row>
    <row r="2708" spans="1:18" x14ac:dyDescent="0.2">
      <c r="A2708" t="s">
        <v>1152</v>
      </c>
      <c r="B2708" t="s">
        <v>4347</v>
      </c>
      <c r="C2708" t="s">
        <v>82</v>
      </c>
      <c r="D2708" s="5">
        <v>34954</v>
      </c>
      <c r="E2708">
        <v>1215</v>
      </c>
      <c r="F2708" s="5">
        <v>44507</v>
      </c>
      <c r="G2708" s="2">
        <v>30</v>
      </c>
      <c r="H2708" s="2" t="str">
        <f t="shared" si="264"/>
        <v>Kipkemoi KIPRONOmarathon</v>
      </c>
      <c r="I2708" s="2">
        <f t="shared" si="265"/>
        <v>1215</v>
      </c>
      <c r="J2708" s="136" cm="1">
        <f t="array" ref="J2708">MAX(IF($H$3:$H$4000=$H2708,$I$3:$I$4000))</f>
        <v>1215</v>
      </c>
      <c r="K2708" s="2" t="str">
        <v>NZL</v>
      </c>
      <c r="L2708" t="str">
        <v>Cameron FRENCH</v>
      </c>
      <c r="M2708" s="94" t="str">
        <v>400mh</v>
      </c>
      <c r="N2708" s="94">
        <v>33741</v>
      </c>
      <c r="O2708" s="94" t="str">
        <f t="shared" si="266"/>
        <v>Cameron FRENCH400mh</v>
      </c>
      <c r="P2708" s="2">
        <f t="shared" si="267"/>
        <v>1089</v>
      </c>
      <c r="Q2708" s="79">
        <f t="shared" si="268"/>
        <v>49</v>
      </c>
      <c r="R2708" s="79" t="str">
        <f t="shared" si="269"/>
        <v/>
      </c>
    </row>
    <row r="2709" spans="1:18" x14ac:dyDescent="0.2">
      <c r="A2709" t="s">
        <v>1152</v>
      </c>
      <c r="B2709" t="s">
        <v>4367</v>
      </c>
      <c r="C2709" t="s">
        <v>82</v>
      </c>
      <c r="D2709" s="5">
        <v>34395</v>
      </c>
      <c r="E2709">
        <v>1187</v>
      </c>
      <c r="F2709" s="5">
        <v>44507</v>
      </c>
      <c r="G2709" s="2">
        <v>51</v>
      </c>
      <c r="H2709" s="2" t="str">
        <f t="shared" si="264"/>
        <v>Albert KORIRmarathon</v>
      </c>
      <c r="I2709" s="2">
        <f t="shared" si="265"/>
        <v>1187</v>
      </c>
      <c r="J2709" s="136" cm="1">
        <f t="array" ref="J2709">MAX(IF($H$3:$H$4000=$H2709,$I$3:$I$4000))</f>
        <v>1187</v>
      </c>
      <c r="K2709" s="2" t="str">
        <v>NZL</v>
      </c>
      <c r="L2709" t="str">
        <v>Kaleb SOLA</v>
      </c>
      <c r="M2709" s="94" t="str">
        <v>hammer-throw</v>
      </c>
      <c r="N2709" s="94">
        <v>37873</v>
      </c>
      <c r="O2709" s="94" t="str">
        <f t="shared" si="266"/>
        <v>Kaleb SOLAhammer-throw</v>
      </c>
      <c r="P2709" s="2">
        <f t="shared" si="267"/>
        <v>880</v>
      </c>
      <c r="Q2709" s="79">
        <f t="shared" si="268"/>
        <v>82</v>
      </c>
      <c r="R2709" s="79" t="str">
        <f t="shared" si="269"/>
        <v/>
      </c>
    </row>
    <row r="2710" spans="1:18" x14ac:dyDescent="0.2">
      <c r="A2710" t="s">
        <v>1152</v>
      </c>
      <c r="B2710" t="s">
        <v>4376</v>
      </c>
      <c r="C2710" t="s">
        <v>82</v>
      </c>
      <c r="D2710" s="5">
        <v>33592</v>
      </c>
      <c r="E2710">
        <v>1177</v>
      </c>
      <c r="F2710" s="5">
        <v>44507</v>
      </c>
      <c r="G2710" s="2">
        <v>63</v>
      </c>
      <c r="H2710" s="2" t="str">
        <f t="shared" si="264"/>
        <v>Zablon CHUMBAmarathon</v>
      </c>
      <c r="I2710" s="2">
        <f t="shared" si="265"/>
        <v>1177</v>
      </c>
      <c r="J2710" s="136" cm="1">
        <f t="array" ref="J2710">MAX(IF($H$3:$H$4000=$H2710,$I$3:$I$4000))</f>
        <v>1205</v>
      </c>
      <c r="K2710" s="2" t="str">
        <v>NZL</v>
      </c>
      <c r="L2710" t="str">
        <v>Alexander PARKINSON</v>
      </c>
      <c r="M2710" s="94" t="str">
        <v>discus-throw</v>
      </c>
      <c r="N2710" s="94">
        <v>34585</v>
      </c>
      <c r="O2710" s="94" t="str">
        <f t="shared" si="266"/>
        <v>Alexander PARKINSONdiscus-throw</v>
      </c>
      <c r="P2710" s="2">
        <f t="shared" si="267"/>
        <v>1041</v>
      </c>
      <c r="Q2710" s="79">
        <f t="shared" si="268"/>
        <v>28</v>
      </c>
      <c r="R2710" s="79" t="str">
        <f t="shared" si="269"/>
        <v/>
      </c>
    </row>
    <row r="2711" spans="1:18" x14ac:dyDescent="0.2">
      <c r="A2711" t="s">
        <v>1152</v>
      </c>
      <c r="B2711" t="s">
        <v>4383</v>
      </c>
      <c r="C2711" t="s">
        <v>82</v>
      </c>
      <c r="E2711">
        <v>1165</v>
      </c>
      <c r="F2711" s="5">
        <v>44507</v>
      </c>
      <c r="G2711" s="2">
        <v>72</v>
      </c>
      <c r="H2711" s="2" t="str">
        <f t="shared" si="264"/>
        <v>Bernard KIPROTICHmarathon</v>
      </c>
      <c r="I2711" s="2">
        <f t="shared" si="265"/>
        <v>1165</v>
      </c>
      <c r="J2711" s="136" cm="1">
        <f t="array" ref="J2711">MAX(IF($H$3:$H$4000=$H2711,$I$3:$I$4000))</f>
        <v>1165</v>
      </c>
      <c r="K2711" s="2" t="str">
        <v>PAK</v>
      </c>
      <c r="L2711" t="str">
        <v>Arshad NADEEM</v>
      </c>
      <c r="M2711" s="94" t="str">
        <v>javelin-throw</v>
      </c>
      <c r="N2711" s="94">
        <v>35432</v>
      </c>
      <c r="O2711" s="94" t="str">
        <f t="shared" si="266"/>
        <v>Arshad NADEEMjavelin-throw</v>
      </c>
      <c r="P2711" s="2">
        <f t="shared" si="267"/>
        <v>1192</v>
      </c>
      <c r="Q2711" s="79">
        <f t="shared" si="268"/>
        <v>3</v>
      </c>
      <c r="R2711" s="79" t="str">
        <f t="shared" si="269"/>
        <v/>
      </c>
    </row>
    <row r="2712" spans="1:18" x14ac:dyDescent="0.2">
      <c r="A2712" t="s">
        <v>1152</v>
      </c>
      <c r="B2712" t="s">
        <v>4391</v>
      </c>
      <c r="C2712" t="s">
        <v>82</v>
      </c>
      <c r="D2712" s="5">
        <v>32157</v>
      </c>
      <c r="E2712">
        <v>1160</v>
      </c>
      <c r="F2712" s="5">
        <v>44507</v>
      </c>
      <c r="G2712" s="2">
        <v>81</v>
      </c>
      <c r="H2712" s="2" t="str">
        <f t="shared" si="264"/>
        <v>Laban MUTAImarathon</v>
      </c>
      <c r="I2712" s="2">
        <f t="shared" si="265"/>
        <v>1160</v>
      </c>
      <c r="J2712" s="136" cm="1">
        <f t="array" ref="J2712">MAX(IF($H$3:$H$4000=$H2712,$I$3:$I$4000))</f>
        <v>1160</v>
      </c>
      <c r="K2712" s="2" t="str">
        <v>PNG</v>
      </c>
      <c r="L2712" t="str">
        <v>Peniel RICHARD</v>
      </c>
      <c r="M2712" s="94" t="str">
        <v>triple-jump</v>
      </c>
      <c r="N2712" s="94">
        <v>34499</v>
      </c>
      <c r="O2712" s="94" t="str">
        <f t="shared" si="266"/>
        <v>Peniel RICHARDtriple-jump</v>
      </c>
      <c r="P2712" s="2">
        <f t="shared" si="267"/>
        <v>1015</v>
      </c>
      <c r="Q2712" s="79">
        <f t="shared" si="268"/>
        <v>97</v>
      </c>
      <c r="R2712" s="79" t="str">
        <f t="shared" si="269"/>
        <v/>
      </c>
    </row>
    <row r="2713" spans="1:18" x14ac:dyDescent="0.2">
      <c r="A2713" t="s">
        <v>1152</v>
      </c>
      <c r="B2713" t="s">
        <v>4397</v>
      </c>
      <c r="C2713" t="s">
        <v>82</v>
      </c>
      <c r="D2713" s="5">
        <v>32313</v>
      </c>
      <c r="E2713">
        <v>1154</v>
      </c>
      <c r="F2713" s="5">
        <v>44507</v>
      </c>
      <c r="G2713" s="2">
        <v>87</v>
      </c>
      <c r="H2713" s="2" t="str">
        <f t="shared" si="264"/>
        <v>Robert KIPKEMBOImarathon</v>
      </c>
      <c r="I2713" s="2">
        <f t="shared" si="265"/>
        <v>1154</v>
      </c>
      <c r="J2713" s="136" cm="1">
        <f t="array" ref="J2713">MAX(IF($H$3:$H$4000=$H2713,$I$3:$I$4000))</f>
        <v>1154</v>
      </c>
      <c r="K2713" s="2" t="str">
        <v>RSA</v>
      </c>
      <c r="L2713" t="str">
        <v>Derrick MOKALENG</v>
      </c>
      <c r="M2713" s="94" t="str">
        <v>400m</v>
      </c>
      <c r="N2713" s="94">
        <v>35599</v>
      </c>
      <c r="O2713" s="94" t="str">
        <f t="shared" si="266"/>
        <v>Derrick MOKALENG400m</v>
      </c>
      <c r="P2713" s="2">
        <f t="shared" si="267"/>
        <v>1155</v>
      </c>
      <c r="Q2713" s="79">
        <f t="shared" si="268"/>
        <v>22</v>
      </c>
      <c r="R2713" s="79" t="str">
        <f t="shared" si="269"/>
        <v/>
      </c>
    </row>
    <row r="2714" spans="1:18" x14ac:dyDescent="0.2">
      <c r="A2714" t="s">
        <v>1152</v>
      </c>
      <c r="B2714" t="s">
        <v>4403</v>
      </c>
      <c r="C2714" t="s">
        <v>82</v>
      </c>
      <c r="D2714" s="5">
        <v>34215</v>
      </c>
      <c r="E2714">
        <v>1152</v>
      </c>
      <c r="F2714" s="5">
        <v>44507</v>
      </c>
      <c r="G2714" s="2">
        <v>93</v>
      </c>
      <c r="H2714" s="2" t="str">
        <f t="shared" si="264"/>
        <v>Moses KEMEImarathon</v>
      </c>
      <c r="I2714" s="2">
        <f t="shared" si="265"/>
        <v>1152</v>
      </c>
      <c r="J2714" s="136" cm="1">
        <f t="array" ref="J2714">MAX(IF($H$3:$H$4000=$H2714,$I$3:$I$4000))</f>
        <v>1152</v>
      </c>
      <c r="K2714" s="2" t="str">
        <v>RSA</v>
      </c>
      <c r="L2714" t="str">
        <v>Sifiso MIYA</v>
      </c>
      <c r="M2714" s="94" t="str">
        <v>triple-jump</v>
      </c>
      <c r="N2714" s="94">
        <v>37043</v>
      </c>
      <c r="O2714" s="94" t="str">
        <f t="shared" si="266"/>
        <v>Sifiso MIYAtriple-jump</v>
      </c>
      <c r="P2714" s="2">
        <f t="shared" si="267"/>
        <v>877</v>
      </c>
      <c r="Q2714" s="79">
        <f t="shared" si="268"/>
        <v>163</v>
      </c>
      <c r="R2714" s="79" t="str">
        <f t="shared" si="269"/>
        <v/>
      </c>
    </row>
    <row r="2715" spans="1:18" x14ac:dyDescent="0.2">
      <c r="A2715" t="s">
        <v>1152</v>
      </c>
      <c r="B2715" t="s">
        <v>4323</v>
      </c>
      <c r="C2715" t="s">
        <v>82</v>
      </c>
      <c r="D2715" s="5">
        <v>32280</v>
      </c>
      <c r="E2715">
        <v>1261</v>
      </c>
      <c r="F2715" s="5">
        <v>44493</v>
      </c>
      <c r="G2715" s="2">
        <v>3</v>
      </c>
      <c r="H2715" s="2" t="str">
        <f t="shared" si="264"/>
        <v>Marius KIPSEREMmarathon</v>
      </c>
      <c r="I2715" s="2">
        <f t="shared" si="265"/>
        <v>1261</v>
      </c>
      <c r="J2715" s="136" cm="1">
        <f t="array" ref="J2715">MAX(IF($H$3:$H$4000=$H2715,$I$3:$I$4000))</f>
        <v>1261</v>
      </c>
      <c r="K2715" s="2" t="str">
        <v>RSA</v>
      </c>
      <c r="L2715" t="str">
        <v>Lukas VAN DER WATT</v>
      </c>
      <c r="M2715" s="94" t="str">
        <v>pole-vault</v>
      </c>
      <c r="N2715" s="94">
        <v>35819</v>
      </c>
      <c r="O2715" s="94" t="str">
        <f t="shared" si="266"/>
        <v>Lukas VAN DER WATTpole-vault</v>
      </c>
      <c r="P2715" s="2">
        <f t="shared" si="267"/>
        <v>994</v>
      </c>
      <c r="Q2715" s="79">
        <f t="shared" si="268"/>
        <v>42</v>
      </c>
      <c r="R2715" s="79" t="str">
        <f t="shared" si="269"/>
        <v/>
      </c>
    </row>
    <row r="2716" spans="1:18" x14ac:dyDescent="0.2">
      <c r="A2716" t="s">
        <v>1152</v>
      </c>
      <c r="B2716" t="s">
        <v>4337</v>
      </c>
      <c r="C2716" t="s">
        <v>82</v>
      </c>
      <c r="D2716" s="5">
        <v>35971</v>
      </c>
      <c r="E2716">
        <v>1238</v>
      </c>
      <c r="F2716" s="5">
        <v>44493</v>
      </c>
      <c r="G2716" s="2">
        <v>19</v>
      </c>
      <c r="H2716" s="2" t="str">
        <f t="shared" si="264"/>
        <v>Titus KIPRUTOmarathon</v>
      </c>
      <c r="I2716" s="2">
        <f t="shared" si="265"/>
        <v>1238</v>
      </c>
      <c r="J2716" s="136" cm="1">
        <f t="array" ref="J2716">MAX(IF($H$3:$H$4000=$H2716,$I$3:$I$4000))</f>
        <v>1243</v>
      </c>
      <c r="K2716" s="2" t="str">
        <v>RSA</v>
      </c>
      <c r="L2716" t="str">
        <v>Zola SOKHELA</v>
      </c>
      <c r="M2716" s="94" t="str">
        <v>1500m</v>
      </c>
      <c r="N2716" s="94">
        <v>37328</v>
      </c>
      <c r="O2716" s="94" t="str">
        <f t="shared" si="266"/>
        <v>Zola SOKHELA1500m</v>
      </c>
      <c r="P2716" s="2">
        <f t="shared" si="267"/>
        <v>1021</v>
      </c>
      <c r="Q2716" s="79">
        <f t="shared" si="268"/>
        <v>167</v>
      </c>
      <c r="R2716" s="79" t="str">
        <f t="shared" si="269"/>
        <v/>
      </c>
    </row>
    <row r="2717" spans="1:18" x14ac:dyDescent="0.2">
      <c r="A2717" t="s">
        <v>1152</v>
      </c>
      <c r="B2717" t="s">
        <v>4340</v>
      </c>
      <c r="C2717" t="s">
        <v>82</v>
      </c>
      <c r="D2717" s="5">
        <v>33853</v>
      </c>
      <c r="E2717">
        <v>1230</v>
      </c>
      <c r="F2717" s="5">
        <v>44493</v>
      </c>
      <c r="G2717" s="2">
        <v>23</v>
      </c>
      <c r="H2717" s="2" t="str">
        <f t="shared" si="264"/>
        <v>Emmanuel SAINAmarathon</v>
      </c>
      <c r="I2717" s="2">
        <f t="shared" si="265"/>
        <v>1230</v>
      </c>
      <c r="J2717" s="136" cm="1">
        <f t="array" ref="J2717">MAX(IF($H$3:$H$4000=$H2717,$I$3:$I$4000))</f>
        <v>1230</v>
      </c>
      <c r="K2717" s="2" t="str">
        <v>RSA</v>
      </c>
      <c r="L2717" t="str">
        <v>George KUSCHE</v>
      </c>
      <c r="M2717" s="94" t="str">
        <v>5000m</v>
      </c>
      <c r="N2717" s="94">
        <v>36013</v>
      </c>
      <c r="O2717" s="94" t="str">
        <f t="shared" si="266"/>
        <v>George KUSCHE5000m</v>
      </c>
      <c r="P2717" s="2">
        <f t="shared" si="267"/>
        <v>1069</v>
      </c>
      <c r="Q2717" s="79">
        <f t="shared" si="268"/>
        <v>114</v>
      </c>
      <c r="R2717" s="79" t="str">
        <f t="shared" si="269"/>
        <v/>
      </c>
    </row>
    <row r="2718" spans="1:18" x14ac:dyDescent="0.2">
      <c r="A2718" t="s">
        <v>1152</v>
      </c>
      <c r="B2718" t="s">
        <v>3247</v>
      </c>
      <c r="C2718" t="s">
        <v>82</v>
      </c>
      <c r="E2718">
        <v>1165</v>
      </c>
      <c r="F2718" s="5">
        <v>44493</v>
      </c>
      <c r="G2718" s="2">
        <v>73</v>
      </c>
      <c r="H2718" s="2" t="str">
        <f t="shared" si="264"/>
        <v>Ezekiel KOECHmarathon</v>
      </c>
      <c r="I2718" s="2">
        <f t="shared" si="265"/>
        <v>1165</v>
      </c>
      <c r="J2718" s="136" cm="1">
        <f t="array" ref="J2718">MAX(IF($H$3:$H$4000=$H2718,$I$3:$I$4000))</f>
        <v>1165</v>
      </c>
      <c r="K2718" s="2" t="str">
        <v>RSA</v>
      </c>
      <c r="L2718" t="str">
        <v>Chris VAN NIEKERK</v>
      </c>
      <c r="M2718" s="94" t="str">
        <v>shot-put</v>
      </c>
      <c r="N2718" s="94">
        <v>36768</v>
      </c>
      <c r="O2718" s="94" t="str">
        <f t="shared" si="266"/>
        <v>Chris VAN NIEKERKshot-put</v>
      </c>
      <c r="P2718" s="2">
        <f t="shared" si="267"/>
        <v>1042</v>
      </c>
      <c r="Q2718" s="79">
        <f t="shared" si="268"/>
        <v>26</v>
      </c>
      <c r="R2718" s="79" t="str">
        <f t="shared" si="269"/>
        <v/>
      </c>
    </row>
    <row r="2719" spans="1:18" x14ac:dyDescent="0.2">
      <c r="A2719" t="s">
        <v>1152</v>
      </c>
      <c r="B2719" t="s">
        <v>3250</v>
      </c>
      <c r="C2719" t="s">
        <v>82</v>
      </c>
      <c r="D2719" s="5">
        <v>34244</v>
      </c>
      <c r="E2719">
        <v>1148</v>
      </c>
      <c r="F2719" s="5">
        <v>44493</v>
      </c>
      <c r="G2719" s="2">
        <v>95</v>
      </c>
      <c r="H2719" s="2" t="str">
        <f t="shared" si="264"/>
        <v>John LANGATmarathon</v>
      </c>
      <c r="I2719" s="2">
        <f t="shared" si="265"/>
        <v>1148</v>
      </c>
      <c r="J2719" s="136" cm="1">
        <f t="array" ref="J2719">MAX(IF($H$3:$H$4000=$H2719,$I$3:$I$4000))</f>
        <v>1148</v>
      </c>
      <c r="K2719" s="2" t="str">
        <v>RSA</v>
      </c>
      <c r="L2719" t="str">
        <v>Willem COERTZEN</v>
      </c>
      <c r="M2719" s="94" t="str">
        <v>shot-put</v>
      </c>
      <c r="N2719" s="94">
        <v>37376</v>
      </c>
      <c r="O2719" s="94" t="str">
        <f t="shared" si="266"/>
        <v>Willem COERTZENshot-put</v>
      </c>
      <c r="P2719" s="2">
        <f t="shared" si="267"/>
        <v>933</v>
      </c>
      <c r="Q2719" s="79">
        <f t="shared" si="268"/>
        <v>92</v>
      </c>
      <c r="R2719" s="79" t="str">
        <f t="shared" si="269"/>
        <v/>
      </c>
    </row>
    <row r="2720" spans="1:18" x14ac:dyDescent="0.2">
      <c r="A2720" t="s">
        <v>1152</v>
      </c>
      <c r="B2720" t="s">
        <v>4324</v>
      </c>
      <c r="C2720" t="s">
        <v>82</v>
      </c>
      <c r="D2720" s="5">
        <v>32173</v>
      </c>
      <c r="E2720">
        <v>1259</v>
      </c>
      <c r="F2720" s="5">
        <v>44486</v>
      </c>
      <c r="G2720" s="2">
        <v>4</v>
      </c>
      <c r="H2720" s="2" t="str">
        <f t="shared" ref="H2720:H2783" si="270">B2720&amp;C2720</f>
        <v>Bernard Kiprop KOECHmarathon</v>
      </c>
      <c r="I2720" s="2">
        <f t="shared" ref="I2720:I2783" si="271">E2720</f>
        <v>1259</v>
      </c>
      <c r="J2720" s="136" cm="1">
        <f t="array" ref="J2720">MAX(IF($H$3:$H$4000=$H2720,$I$3:$I$4000))</f>
        <v>1259</v>
      </c>
      <c r="K2720" s="2" t="str">
        <v>RSA</v>
      </c>
      <c r="L2720" t="str">
        <v>Elmar SCHUTTE</v>
      </c>
      <c r="M2720" s="94" t="str">
        <v>pole-vault</v>
      </c>
      <c r="N2720" s="94">
        <v>36328</v>
      </c>
      <c r="O2720" s="94" t="str">
        <f t="shared" si="266"/>
        <v>Elmar SCHUTTEpole-vault</v>
      </c>
      <c r="P2720" s="2">
        <f t="shared" si="267"/>
        <v>1089</v>
      </c>
      <c r="Q2720" s="79">
        <f t="shared" si="268"/>
        <v>8</v>
      </c>
      <c r="R2720" s="79" t="str">
        <f t="shared" si="269"/>
        <v/>
      </c>
    </row>
    <row r="2721" spans="1:18" x14ac:dyDescent="0.2">
      <c r="A2721" t="s">
        <v>1152</v>
      </c>
      <c r="B2721" t="s">
        <v>4326</v>
      </c>
      <c r="C2721" t="s">
        <v>82</v>
      </c>
      <c r="D2721" s="5">
        <v>32975</v>
      </c>
      <c r="E2721">
        <v>1256</v>
      </c>
      <c r="F2721" s="5">
        <v>44486</v>
      </c>
      <c r="G2721" s="2">
        <v>6</v>
      </c>
      <c r="H2721" s="2" t="str">
        <f t="shared" si="270"/>
        <v>Elisha ROTICHmarathon</v>
      </c>
      <c r="I2721" s="2">
        <f t="shared" si="271"/>
        <v>1256</v>
      </c>
      <c r="J2721" s="136" cm="1">
        <f t="array" ref="J2721">MAX(IF($H$3:$H$4000=$H2721,$I$3:$I$4000))</f>
        <v>1256</v>
      </c>
      <c r="K2721" s="2" t="str">
        <v>RSA</v>
      </c>
      <c r="L2721" t="str">
        <v>Kwanele MTHMEBU</v>
      </c>
      <c r="M2721" s="94" t="str">
        <v>10000m</v>
      </c>
      <c r="N2721" s="94">
        <v>0</v>
      </c>
      <c r="O2721" s="94" t="str">
        <f t="shared" si="266"/>
        <v>Kwanele MTHMEBU10000m</v>
      </c>
      <c r="P2721" s="2">
        <f t="shared" si="267"/>
        <v>970</v>
      </c>
      <c r="Q2721" s="79">
        <f t="shared" si="268"/>
        <v>166</v>
      </c>
      <c r="R2721" s="79" t="str">
        <f t="shared" si="269"/>
        <v/>
      </c>
    </row>
    <row r="2722" spans="1:18" x14ac:dyDescent="0.2">
      <c r="A2722" t="s">
        <v>1152</v>
      </c>
      <c r="B2722" t="s">
        <v>4328</v>
      </c>
      <c r="C2722" t="s">
        <v>82</v>
      </c>
      <c r="D2722" s="5">
        <v>31736</v>
      </c>
      <c r="E2722">
        <v>1253</v>
      </c>
      <c r="F2722" s="5">
        <v>44486</v>
      </c>
      <c r="G2722" s="2">
        <v>9</v>
      </c>
      <c r="H2722" s="2" t="str">
        <f t="shared" si="270"/>
        <v>Jonathan KORIRmarathon</v>
      </c>
      <c r="I2722" s="2">
        <f t="shared" si="271"/>
        <v>1253</v>
      </c>
      <c r="J2722" s="136" cm="1">
        <f t="array" ref="J2722">MAX(IF($H$3:$H$4000=$H2722,$I$3:$I$4000))</f>
        <v>1253</v>
      </c>
      <c r="K2722" s="2" t="str">
        <v>RSA</v>
      </c>
      <c r="L2722" t="str">
        <v>Benjamin RICHARDSON</v>
      </c>
      <c r="M2722" s="94" t="str">
        <v>200m</v>
      </c>
      <c r="N2722" s="94">
        <v>37974</v>
      </c>
      <c r="O2722" s="94" t="str">
        <f t="shared" si="266"/>
        <v>Benjamin RICHARDSON200m</v>
      </c>
      <c r="P2722" s="2">
        <f t="shared" si="267"/>
        <v>1125</v>
      </c>
      <c r="Q2722" s="79">
        <f t="shared" si="268"/>
        <v>52</v>
      </c>
      <c r="R2722" s="79" t="str">
        <f t="shared" si="269"/>
        <v/>
      </c>
    </row>
    <row r="2723" spans="1:18" x14ac:dyDescent="0.2">
      <c r="A2723" t="s">
        <v>1152</v>
      </c>
      <c r="B2723" t="s">
        <v>4329</v>
      </c>
      <c r="C2723" t="s">
        <v>82</v>
      </c>
      <c r="D2723" s="5">
        <v>31082</v>
      </c>
      <c r="E2723">
        <v>1249</v>
      </c>
      <c r="F2723" s="5">
        <v>44486</v>
      </c>
      <c r="G2723" s="2">
        <v>10</v>
      </c>
      <c r="H2723" s="2" t="str">
        <f t="shared" si="270"/>
        <v>Hillary KIPSAMBUmarathon</v>
      </c>
      <c r="I2723" s="2">
        <f t="shared" si="271"/>
        <v>1249</v>
      </c>
      <c r="J2723" s="136" cm="1">
        <f t="array" ref="J2723">MAX(IF($H$3:$H$4000=$H2723,$I$3:$I$4000))</f>
        <v>1249</v>
      </c>
      <c r="K2723" s="2" t="str">
        <v>RSA</v>
      </c>
      <c r="L2723" t="str">
        <v>Theodore YOUNG</v>
      </c>
      <c r="M2723" s="94" t="str">
        <v>200m</v>
      </c>
      <c r="N2723" s="94">
        <v>35251</v>
      </c>
      <c r="O2723" s="94" t="str">
        <f t="shared" si="266"/>
        <v>Theodore YOUNG200m</v>
      </c>
      <c r="P2723" s="2">
        <f t="shared" si="267"/>
        <v>1070</v>
      </c>
      <c r="Q2723" s="79">
        <f t="shared" si="268"/>
        <v>127</v>
      </c>
      <c r="R2723" s="79" t="str">
        <f t="shared" si="269"/>
        <v/>
      </c>
    </row>
    <row r="2724" spans="1:18" x14ac:dyDescent="0.2">
      <c r="A2724" t="s">
        <v>1152</v>
      </c>
      <c r="B2724" t="s">
        <v>4330</v>
      </c>
      <c r="C2724" t="s">
        <v>82</v>
      </c>
      <c r="D2724" s="5">
        <v>34172</v>
      </c>
      <c r="E2724">
        <v>1248</v>
      </c>
      <c r="F2724" s="5">
        <v>44486</v>
      </c>
      <c r="G2724" s="2">
        <v>11</v>
      </c>
      <c r="H2724" s="2" t="str">
        <f t="shared" si="270"/>
        <v>Barselius KIPYEGOmarathon</v>
      </c>
      <c r="I2724" s="2">
        <f t="shared" si="271"/>
        <v>1248</v>
      </c>
      <c r="J2724" s="136" cm="1">
        <f t="array" ref="J2724">MAX(IF($H$3:$H$4000=$H2724,$I$3:$I$4000))</f>
        <v>1248</v>
      </c>
      <c r="K2724" s="2" t="str">
        <v>RSA</v>
      </c>
      <c r="L2724" t="str">
        <v>Tshepo TSHITE</v>
      </c>
      <c r="M2724" s="94" t="str">
        <v>1500m</v>
      </c>
      <c r="N2724" s="94">
        <v>35435</v>
      </c>
      <c r="O2724" s="94" t="str">
        <f t="shared" si="266"/>
        <v>Tshepo TSHITE1500m</v>
      </c>
      <c r="P2724" s="2">
        <f t="shared" si="267"/>
        <v>1160</v>
      </c>
      <c r="Q2724" s="79">
        <f t="shared" si="268"/>
        <v>26</v>
      </c>
      <c r="R2724" s="79" t="str">
        <f t="shared" si="269"/>
        <v/>
      </c>
    </row>
    <row r="2725" spans="1:18" x14ac:dyDescent="0.2">
      <c r="A2725" t="s">
        <v>1152</v>
      </c>
      <c r="B2725" t="s">
        <v>4333</v>
      </c>
      <c r="C2725" t="s">
        <v>82</v>
      </c>
      <c r="D2725" s="5">
        <v>34796</v>
      </c>
      <c r="E2725">
        <v>1242</v>
      </c>
      <c r="F2725" s="5">
        <v>44486</v>
      </c>
      <c r="G2725" s="2">
        <v>14</v>
      </c>
      <c r="H2725" s="2" t="str">
        <f t="shared" si="270"/>
        <v>Morris Munene GACHAGAmarathon</v>
      </c>
      <c r="I2725" s="2">
        <f t="shared" si="271"/>
        <v>1242</v>
      </c>
      <c r="J2725" s="136" cm="1">
        <f t="array" ref="J2725">MAX(IF($H$3:$H$4000=$H2725,$I$3:$I$4000))</f>
        <v>1242</v>
      </c>
      <c r="K2725" s="2" t="str">
        <v>RSA</v>
      </c>
      <c r="L2725" t="str">
        <v>Ryan MPHAHLELE</v>
      </c>
      <c r="M2725" s="94" t="str">
        <v>1500m</v>
      </c>
      <c r="N2725" s="94">
        <v>35966</v>
      </c>
      <c r="O2725" s="94" t="str">
        <f t="shared" si="266"/>
        <v>Ryan MPHAHLELE1500m</v>
      </c>
      <c r="P2725" s="2">
        <f t="shared" si="267"/>
        <v>1149</v>
      </c>
      <c r="Q2725" s="79">
        <f t="shared" si="268"/>
        <v>35</v>
      </c>
      <c r="R2725" s="79" t="str">
        <f t="shared" si="269"/>
        <v/>
      </c>
    </row>
    <row r="2726" spans="1:18" x14ac:dyDescent="0.2">
      <c r="A2726" t="s">
        <v>1152</v>
      </c>
      <c r="B2726" t="s">
        <v>3577</v>
      </c>
      <c r="C2726" t="s">
        <v>82</v>
      </c>
      <c r="D2726" s="5">
        <v>35465</v>
      </c>
      <c r="E2726">
        <v>1239</v>
      </c>
      <c r="F2726" s="5">
        <v>44486</v>
      </c>
      <c r="G2726" s="2">
        <v>18</v>
      </c>
      <c r="H2726" s="2" t="str">
        <f t="shared" si="270"/>
        <v>Moses KIBETmarathon</v>
      </c>
      <c r="I2726" s="2">
        <f t="shared" si="271"/>
        <v>1239</v>
      </c>
      <c r="J2726" s="136" cm="1">
        <f t="array" ref="J2726">MAX(IF($H$3:$H$4000=$H2726,$I$3:$I$4000))</f>
        <v>1239</v>
      </c>
      <c r="K2726" s="2" t="str">
        <v>RSA</v>
      </c>
      <c r="L2726" t="str">
        <v>Tumelo MACHABA</v>
      </c>
      <c r="M2726" s="94" t="str">
        <v>1500m</v>
      </c>
      <c r="N2726" s="94">
        <v>34750</v>
      </c>
      <c r="O2726" s="94" t="str">
        <f t="shared" si="266"/>
        <v>Tumelo MACHABA1500m</v>
      </c>
      <c r="P2726" s="2">
        <f t="shared" si="267"/>
        <v>1097</v>
      </c>
      <c r="Q2726" s="79">
        <f t="shared" si="268"/>
        <v>92</v>
      </c>
      <c r="R2726" s="79" t="str">
        <f t="shared" si="269"/>
        <v/>
      </c>
    </row>
    <row r="2727" spans="1:18" x14ac:dyDescent="0.2">
      <c r="A2727" t="s">
        <v>1152</v>
      </c>
      <c r="B2727" t="s">
        <v>4342</v>
      </c>
      <c r="C2727" t="s">
        <v>82</v>
      </c>
      <c r="D2727" s="5">
        <v>35281</v>
      </c>
      <c r="E2727">
        <v>1226</v>
      </c>
      <c r="F2727" s="5">
        <v>44486</v>
      </c>
      <c r="G2727" s="2">
        <v>25</v>
      </c>
      <c r="H2727" s="2" t="str">
        <f t="shared" si="270"/>
        <v>Kenneth KETERmarathon</v>
      </c>
      <c r="I2727" s="2">
        <f t="shared" si="271"/>
        <v>1226</v>
      </c>
      <c r="J2727" s="136" cm="1">
        <f t="array" ref="J2727">MAX(IF($H$3:$H$4000=$H2727,$I$3:$I$4000))</f>
        <v>1226</v>
      </c>
      <c r="K2727" s="2" t="str">
        <v>RSA</v>
      </c>
      <c r="L2727" t="str">
        <v>Christopher SWART</v>
      </c>
      <c r="M2727" s="94" t="str">
        <v>1500m</v>
      </c>
      <c r="N2727" s="94">
        <v>36635</v>
      </c>
      <c r="O2727" s="94" t="str">
        <f t="shared" si="266"/>
        <v>Christopher SWART1500m</v>
      </c>
      <c r="P2727" s="2">
        <f t="shared" si="267"/>
        <v>1094</v>
      </c>
      <c r="Q2727" s="79">
        <f t="shared" si="268"/>
        <v>97</v>
      </c>
      <c r="R2727" s="79" t="str">
        <f t="shared" si="269"/>
        <v/>
      </c>
    </row>
    <row r="2728" spans="1:18" x14ac:dyDescent="0.2">
      <c r="A2728" t="s">
        <v>1152</v>
      </c>
      <c r="B2728" t="s">
        <v>4345</v>
      </c>
      <c r="C2728" t="s">
        <v>82</v>
      </c>
      <c r="D2728" s="5">
        <v>31609</v>
      </c>
      <c r="E2728">
        <v>1218</v>
      </c>
      <c r="F2728" s="5">
        <v>44486</v>
      </c>
      <c r="G2728" s="2">
        <v>27</v>
      </c>
      <c r="H2728" s="2" t="str">
        <f t="shared" si="270"/>
        <v>Bernard Kiprop KIPYEGOmarathon</v>
      </c>
      <c r="I2728" s="2">
        <f t="shared" si="271"/>
        <v>1218</v>
      </c>
      <c r="J2728" s="136" cm="1">
        <f t="array" ref="J2728">MAX(IF($H$3:$H$4000=$H2728,$I$3:$I$4000))</f>
        <v>1218</v>
      </c>
      <c r="K2728" s="2" t="str">
        <v>RSA</v>
      </c>
      <c r="L2728" t="str">
        <v>Nkosinathi SIBIYA</v>
      </c>
      <c r="M2728" s="94" t="str">
        <v>1500m</v>
      </c>
      <c r="N2728" s="94">
        <v>1994</v>
      </c>
      <c r="O2728" s="94" t="str">
        <f t="shared" si="266"/>
        <v>Nkosinathi SIBIYA1500m</v>
      </c>
      <c r="P2728" s="2">
        <f t="shared" si="267"/>
        <v>1086</v>
      </c>
      <c r="Q2728" s="79">
        <f t="shared" si="268"/>
        <v>106</v>
      </c>
      <c r="R2728" s="79" t="str">
        <f t="shared" si="269"/>
        <v/>
      </c>
    </row>
    <row r="2729" spans="1:18" x14ac:dyDescent="0.2">
      <c r="A2729" t="s">
        <v>1152</v>
      </c>
      <c r="B2729" t="s">
        <v>4352</v>
      </c>
      <c r="C2729" t="s">
        <v>82</v>
      </c>
      <c r="D2729" s="5">
        <v>33861</v>
      </c>
      <c r="E2729">
        <v>1209</v>
      </c>
      <c r="F2729" s="5">
        <v>44486</v>
      </c>
      <c r="G2729" s="2">
        <v>34</v>
      </c>
      <c r="H2729" s="2" t="str">
        <f t="shared" si="270"/>
        <v>Mike KIPTUMmarathon</v>
      </c>
      <c r="I2729" s="2">
        <f t="shared" si="271"/>
        <v>1209</v>
      </c>
      <c r="J2729" s="136" cm="1">
        <f t="array" ref="J2729">MAX(IF($H$3:$H$4000=$H2729,$I$3:$I$4000))</f>
        <v>1209</v>
      </c>
      <c r="K2729" s="2" t="str">
        <v>RSA</v>
      </c>
      <c r="L2729" t="str">
        <v>Bruce-Lynn DAMONS</v>
      </c>
      <c r="M2729" s="94" t="str">
        <v>1500m</v>
      </c>
      <c r="N2729" s="94">
        <v>35236</v>
      </c>
      <c r="O2729" s="94" t="str">
        <f t="shared" si="266"/>
        <v>Bruce-Lynn DAMONS1500m</v>
      </c>
      <c r="P2729" s="2">
        <f t="shared" si="267"/>
        <v>1064</v>
      </c>
      <c r="Q2729" s="79">
        <f t="shared" si="268"/>
        <v>117</v>
      </c>
      <c r="R2729" s="79" t="str">
        <f t="shared" si="269"/>
        <v/>
      </c>
    </row>
    <row r="2730" spans="1:18" x14ac:dyDescent="0.2">
      <c r="A2730" t="s">
        <v>1152</v>
      </c>
      <c r="B2730" t="s">
        <v>4364</v>
      </c>
      <c r="C2730" t="s">
        <v>82</v>
      </c>
      <c r="D2730" s="5">
        <v>31228</v>
      </c>
      <c r="E2730">
        <v>1195</v>
      </c>
      <c r="F2730" s="5">
        <v>44486</v>
      </c>
      <c r="G2730" s="2">
        <v>48</v>
      </c>
      <c r="H2730" s="2" t="str">
        <f t="shared" si="270"/>
        <v>Laban Kipngetich KORIRmarathon</v>
      </c>
      <c r="I2730" s="2">
        <f t="shared" si="271"/>
        <v>1195</v>
      </c>
      <c r="J2730" s="136" cm="1">
        <f t="array" ref="J2730">MAX(IF($H$3:$H$4000=$H2730,$I$3:$I$4000))</f>
        <v>1217</v>
      </c>
      <c r="K2730" s="2" t="str">
        <v>RSA</v>
      </c>
      <c r="L2730" t="str">
        <v>Ashley SMITH</v>
      </c>
      <c r="M2730" s="94" t="str">
        <v>1500m</v>
      </c>
      <c r="N2730" s="94">
        <v>35317</v>
      </c>
      <c r="O2730" s="94" t="str">
        <f t="shared" si="266"/>
        <v>Ashley SMITH1500m</v>
      </c>
      <c r="P2730" s="2">
        <f t="shared" si="267"/>
        <v>1111</v>
      </c>
      <c r="Q2730" s="79">
        <f t="shared" si="268"/>
        <v>73</v>
      </c>
      <c r="R2730" s="79" t="str">
        <f t="shared" si="269"/>
        <v/>
      </c>
    </row>
    <row r="2731" spans="1:18" x14ac:dyDescent="0.2">
      <c r="A2731" t="s">
        <v>1152</v>
      </c>
      <c r="B2731" t="s">
        <v>4374</v>
      </c>
      <c r="C2731" t="s">
        <v>82</v>
      </c>
      <c r="D2731" s="5">
        <v>31056</v>
      </c>
      <c r="E2731">
        <v>1180</v>
      </c>
      <c r="F2731" s="5">
        <v>44486</v>
      </c>
      <c r="G2731" s="2">
        <v>60</v>
      </c>
      <c r="H2731" s="2" t="str">
        <f t="shared" si="270"/>
        <v>Stephen CHEBOGUTmarathon</v>
      </c>
      <c r="I2731" s="2">
        <f t="shared" si="271"/>
        <v>1180</v>
      </c>
      <c r="J2731" s="136" cm="1">
        <f t="array" ref="J2731">MAX(IF($H$3:$H$4000=$H2731,$I$3:$I$4000))</f>
        <v>1180</v>
      </c>
      <c r="K2731" s="2" t="str">
        <v>RSA</v>
      </c>
      <c r="L2731" t="str">
        <v>Elvis MOKHONWANA</v>
      </c>
      <c r="M2731" s="94" t="str">
        <v>1500m</v>
      </c>
      <c r="N2731" s="94">
        <v>35803</v>
      </c>
      <c r="O2731" s="94" t="str">
        <f t="shared" si="266"/>
        <v>Elvis MOKHONWANA1500m</v>
      </c>
      <c r="P2731" s="2">
        <f t="shared" si="267"/>
        <v>1114</v>
      </c>
      <c r="Q2731" s="79">
        <f t="shared" si="268"/>
        <v>68</v>
      </c>
      <c r="R2731" s="79" t="str">
        <f t="shared" si="269"/>
        <v/>
      </c>
    </row>
    <row r="2732" spans="1:18" x14ac:dyDescent="0.2">
      <c r="A2732" t="s">
        <v>1152</v>
      </c>
      <c r="B2732" t="s">
        <v>3241</v>
      </c>
      <c r="C2732" t="s">
        <v>82</v>
      </c>
      <c r="E2732">
        <v>1180</v>
      </c>
      <c r="F2732" s="5">
        <v>44486</v>
      </c>
      <c r="G2732" s="2">
        <v>60</v>
      </c>
      <c r="H2732" s="2" t="str">
        <f t="shared" si="270"/>
        <v>Thomas KIBETmarathon</v>
      </c>
      <c r="I2732" s="2">
        <f t="shared" si="271"/>
        <v>1180</v>
      </c>
      <c r="J2732" s="136" cm="1">
        <f t="array" ref="J2732">MAX(IF($H$3:$H$4000=$H2732,$I$3:$I$4000))</f>
        <v>1180</v>
      </c>
      <c r="K2732" s="2" t="str">
        <v>RSA</v>
      </c>
      <c r="L2732" t="str">
        <v>Keanu DOMINGO</v>
      </c>
      <c r="M2732" s="94" t="str">
        <v>1500m</v>
      </c>
      <c r="N2732" s="94">
        <v>37363</v>
      </c>
      <c r="O2732" s="94" t="str">
        <f t="shared" si="266"/>
        <v>Keanu DOMINGO1500m</v>
      </c>
      <c r="P2732" s="2">
        <f t="shared" si="267"/>
        <v>1046</v>
      </c>
      <c r="Q2732" s="79">
        <f t="shared" si="268"/>
        <v>141</v>
      </c>
      <c r="R2732" s="79" t="str">
        <f t="shared" si="269"/>
        <v/>
      </c>
    </row>
    <row r="2733" spans="1:18" x14ac:dyDescent="0.2">
      <c r="A2733" t="s">
        <v>1152</v>
      </c>
      <c r="B2733" t="s">
        <v>4379</v>
      </c>
      <c r="C2733" t="s">
        <v>82</v>
      </c>
      <c r="D2733" s="5">
        <v>36522</v>
      </c>
      <c r="E2733">
        <v>1176</v>
      </c>
      <c r="F2733" s="5">
        <v>44486</v>
      </c>
      <c r="G2733" s="2">
        <v>66</v>
      </c>
      <c r="H2733" s="2" t="str">
        <f t="shared" si="270"/>
        <v>Shadrack Kimutai KOECHmarathon</v>
      </c>
      <c r="I2733" s="2">
        <f t="shared" si="271"/>
        <v>1176</v>
      </c>
      <c r="J2733" s="136" cm="1">
        <f t="array" ref="J2733">MAX(IF($H$3:$H$4000=$H2733,$I$3:$I$4000))</f>
        <v>1176</v>
      </c>
      <c r="K2733" s="2" t="str">
        <v>RSA</v>
      </c>
      <c r="L2733" t="str">
        <v>Maxime CHAUMETON</v>
      </c>
      <c r="M2733" s="94" t="str">
        <v>1500m</v>
      </c>
      <c r="N2733" s="94">
        <v>36719</v>
      </c>
      <c r="O2733" s="94" t="str">
        <f t="shared" si="266"/>
        <v>Maxime CHAUMETON1500m</v>
      </c>
      <c r="P2733" s="2">
        <f t="shared" si="267"/>
        <v>1043</v>
      </c>
      <c r="Q2733" s="79">
        <f t="shared" si="268"/>
        <v>145</v>
      </c>
      <c r="R2733" s="79" t="str">
        <f t="shared" si="269"/>
        <v/>
      </c>
    </row>
    <row r="2734" spans="1:18" x14ac:dyDescent="0.2">
      <c r="A2734" t="s">
        <v>1152</v>
      </c>
      <c r="B2734" t="s">
        <v>4380</v>
      </c>
      <c r="C2734" t="s">
        <v>82</v>
      </c>
      <c r="D2734" s="5">
        <v>34086</v>
      </c>
      <c r="E2734">
        <v>1174</v>
      </c>
      <c r="F2734" s="5">
        <v>44486</v>
      </c>
      <c r="G2734" s="2">
        <v>68</v>
      </c>
      <c r="H2734" s="2" t="str">
        <f t="shared" si="270"/>
        <v>Barnaba KIPKOECHmarathon</v>
      </c>
      <c r="I2734" s="2">
        <f t="shared" si="271"/>
        <v>1174</v>
      </c>
      <c r="J2734" s="136" cm="1">
        <f t="array" ref="J2734">MAX(IF($H$3:$H$4000=$H2734,$I$3:$I$4000))</f>
        <v>1174</v>
      </c>
      <c r="K2734" s="2" t="str">
        <v>RSA</v>
      </c>
      <c r="L2734" t="str">
        <v>Nicholas WHITTAKER</v>
      </c>
      <c r="M2734" s="94" t="str">
        <v>1500m</v>
      </c>
      <c r="N2734" s="94">
        <v>37225</v>
      </c>
      <c r="O2734" s="94" t="str">
        <f t="shared" si="266"/>
        <v>Nicholas WHITTAKER1500m</v>
      </c>
      <c r="P2734" s="2">
        <f t="shared" si="267"/>
        <v>1042</v>
      </c>
      <c r="Q2734" s="79">
        <f t="shared" si="268"/>
        <v>147</v>
      </c>
      <c r="R2734" s="79" t="str">
        <f t="shared" si="269"/>
        <v/>
      </c>
    </row>
    <row r="2735" spans="1:18" x14ac:dyDescent="0.2">
      <c r="A2735" t="s">
        <v>1152</v>
      </c>
      <c r="B2735" t="s">
        <v>4344</v>
      </c>
      <c r="C2735" t="s">
        <v>82</v>
      </c>
      <c r="D2735" s="5">
        <v>32155</v>
      </c>
      <c r="E2735">
        <v>1218</v>
      </c>
      <c r="F2735" s="5">
        <v>44479</v>
      </c>
      <c r="G2735" s="2">
        <v>27</v>
      </c>
      <c r="H2735" s="2" t="str">
        <f t="shared" si="270"/>
        <v>Silas TOOmarathon</v>
      </c>
      <c r="I2735" s="2">
        <f t="shared" si="271"/>
        <v>1218</v>
      </c>
      <c r="J2735" s="136" cm="1">
        <f t="array" ref="J2735">MAX(IF($H$3:$H$4000=$H2735,$I$3:$I$4000))</f>
        <v>1218</v>
      </c>
      <c r="K2735" s="2" t="str">
        <v>RSA</v>
      </c>
      <c r="L2735" t="str">
        <v>Jason Matthew OCTOBER</v>
      </c>
      <c r="M2735" s="94" t="str">
        <v>110mh</v>
      </c>
      <c r="N2735" s="94">
        <v>36677</v>
      </c>
      <c r="O2735" s="94" t="str">
        <f t="shared" si="266"/>
        <v>Jason Matthew OCTOBER110mh</v>
      </c>
      <c r="P2735" s="2">
        <f t="shared" si="267"/>
        <v>988</v>
      </c>
      <c r="Q2735" s="79">
        <f t="shared" si="268"/>
        <v>116</v>
      </c>
      <c r="R2735" s="79" t="str">
        <f t="shared" si="269"/>
        <v/>
      </c>
    </row>
    <row r="2736" spans="1:18" x14ac:dyDescent="0.2">
      <c r="A2736" t="s">
        <v>1152</v>
      </c>
      <c r="B2736" t="s">
        <v>4349</v>
      </c>
      <c r="C2736" t="s">
        <v>82</v>
      </c>
      <c r="D2736" s="5">
        <v>32588</v>
      </c>
      <c r="E2736">
        <v>1212</v>
      </c>
      <c r="F2736" s="5">
        <v>44479</v>
      </c>
      <c r="G2736" s="2">
        <v>32</v>
      </c>
      <c r="H2736" s="2" t="str">
        <f t="shared" si="270"/>
        <v>Martin KIPRUGUT KOSGEYmarathon</v>
      </c>
      <c r="I2736" s="2">
        <f t="shared" si="271"/>
        <v>1212</v>
      </c>
      <c r="J2736" s="136" cm="1">
        <f t="array" ref="J2736">MAX(IF($H$3:$H$4000=$H2736,$I$3:$I$4000))</f>
        <v>1212</v>
      </c>
      <c r="K2736" s="2" t="str">
        <v>RSA</v>
      </c>
      <c r="L2736" t="str">
        <v>Taariq SOLOMONS</v>
      </c>
      <c r="M2736" s="94" t="str">
        <v>400mh</v>
      </c>
      <c r="N2736" s="94">
        <v>34203</v>
      </c>
      <c r="O2736" s="94" t="str">
        <f t="shared" si="266"/>
        <v>Taariq SOLOMONS400mh</v>
      </c>
      <c r="P2736" s="2">
        <f t="shared" si="267"/>
        <v>944</v>
      </c>
      <c r="Q2736" s="79">
        <f t="shared" si="268"/>
        <v>159</v>
      </c>
      <c r="R2736" s="79" t="str">
        <f t="shared" si="269"/>
        <v/>
      </c>
    </row>
    <row r="2737" spans="1:18" x14ac:dyDescent="0.2">
      <c r="A2737" t="s">
        <v>1152</v>
      </c>
      <c r="B2737" t="s">
        <v>4350</v>
      </c>
      <c r="C2737" t="s">
        <v>82</v>
      </c>
      <c r="E2737">
        <v>1210</v>
      </c>
      <c r="F2737" s="5">
        <v>44479</v>
      </c>
      <c r="G2737" s="2">
        <v>33</v>
      </c>
      <c r="H2737" s="2" t="str">
        <f t="shared" si="270"/>
        <v>Timothy KIPLAGATmarathon</v>
      </c>
      <c r="I2737" s="2">
        <f t="shared" si="271"/>
        <v>1210</v>
      </c>
      <c r="J2737" s="136" cm="1">
        <f t="array" ref="J2737">MAX(IF($H$3:$H$4000=$H2737,$I$3:$I$4000))</f>
        <v>1210</v>
      </c>
      <c r="K2737" s="2" t="str">
        <v>RSA</v>
      </c>
      <c r="L2737" t="str">
        <v>Breyton POOLE</v>
      </c>
      <c r="M2737" s="94" t="str">
        <v>high-jump</v>
      </c>
      <c r="N2737" s="94">
        <v>36608</v>
      </c>
      <c r="O2737" s="94" t="str">
        <f t="shared" si="266"/>
        <v>Breyton POOLEhigh-jump</v>
      </c>
      <c r="P2737" s="2">
        <f t="shared" si="267"/>
        <v>1117</v>
      </c>
      <c r="Q2737" s="79">
        <f t="shared" si="268"/>
        <v>22</v>
      </c>
      <c r="R2737" s="79" t="str">
        <f t="shared" si="269"/>
        <v/>
      </c>
    </row>
    <row r="2738" spans="1:18" x14ac:dyDescent="0.2">
      <c r="A2738" t="s">
        <v>1152</v>
      </c>
      <c r="B2738" t="s">
        <v>4351</v>
      </c>
      <c r="C2738" t="s">
        <v>82</v>
      </c>
      <c r="D2738" s="5">
        <v>35918</v>
      </c>
      <c r="E2738">
        <v>1209</v>
      </c>
      <c r="F2738" s="5">
        <v>44479</v>
      </c>
      <c r="G2738" s="2">
        <v>34</v>
      </c>
      <c r="H2738" s="2" t="str">
        <f t="shared" si="270"/>
        <v>Simon KIPKOSGEImarathon</v>
      </c>
      <c r="I2738" s="2">
        <f t="shared" si="271"/>
        <v>1209</v>
      </c>
      <c r="J2738" s="136" cm="1">
        <f t="array" ref="J2738">MAX(IF($H$3:$H$4000=$H2738,$I$3:$I$4000))</f>
        <v>1209</v>
      </c>
      <c r="K2738" s="2" t="str">
        <v>RSA</v>
      </c>
      <c r="L2738" t="str">
        <v>Keegan FOURIE</v>
      </c>
      <c r="M2738" s="94" t="str">
        <v>high-jump</v>
      </c>
      <c r="N2738" s="94">
        <v>33488</v>
      </c>
      <c r="O2738" s="94" t="str">
        <f t="shared" si="266"/>
        <v>Keegan FOURIEhigh-jump</v>
      </c>
      <c r="P2738" s="2">
        <f t="shared" si="267"/>
        <v>1090</v>
      </c>
      <c r="Q2738" s="79">
        <f t="shared" si="268"/>
        <v>29</v>
      </c>
      <c r="R2738" s="79" t="str">
        <f t="shared" si="269"/>
        <v/>
      </c>
    </row>
    <row r="2739" spans="1:18" x14ac:dyDescent="0.2">
      <c r="A2739" t="s">
        <v>1152</v>
      </c>
      <c r="B2739" t="s">
        <v>3244</v>
      </c>
      <c r="C2739" t="s">
        <v>82</v>
      </c>
      <c r="E2739">
        <v>1177</v>
      </c>
      <c r="F2739" s="5">
        <v>44479</v>
      </c>
      <c r="G2739" s="2">
        <v>65</v>
      </c>
      <c r="H2739" s="2" t="str">
        <f t="shared" si="270"/>
        <v>Alfred KOECHmarathon</v>
      </c>
      <c r="I2739" s="2">
        <f t="shared" si="271"/>
        <v>1177</v>
      </c>
      <c r="J2739" s="136" cm="1">
        <f t="array" ref="J2739">MAX(IF($H$3:$H$4000=$H2739,$I$3:$I$4000))</f>
        <v>1177</v>
      </c>
      <c r="K2739" s="2" t="str">
        <v>RSA</v>
      </c>
      <c r="L2739" t="str">
        <v>Rocco NORTJE</v>
      </c>
      <c r="M2739" s="94" t="str">
        <v>discus-throw</v>
      </c>
      <c r="N2739" s="94">
        <v>0</v>
      </c>
      <c r="O2739" s="94" t="str">
        <f t="shared" si="266"/>
        <v>Rocco NORTJEdiscus-throw</v>
      </c>
      <c r="P2739" s="2">
        <f t="shared" si="267"/>
        <v>875</v>
      </c>
      <c r="Q2739" s="79">
        <f t="shared" si="268"/>
        <v>125</v>
      </c>
      <c r="R2739" s="79" t="str">
        <f t="shared" si="269"/>
        <v/>
      </c>
    </row>
    <row r="2740" spans="1:18" x14ac:dyDescent="0.2">
      <c r="A2740" t="s">
        <v>1152</v>
      </c>
      <c r="B2740" t="s">
        <v>4389</v>
      </c>
      <c r="C2740" t="s">
        <v>82</v>
      </c>
      <c r="D2740">
        <v>1991</v>
      </c>
      <c r="E2740">
        <v>1161</v>
      </c>
      <c r="F2740" s="5">
        <v>44479</v>
      </c>
      <c r="G2740" s="2">
        <v>79</v>
      </c>
      <c r="H2740" s="2" t="str">
        <f t="shared" si="270"/>
        <v>Bethwel KIBETmarathon</v>
      </c>
      <c r="I2740" s="2">
        <f t="shared" si="271"/>
        <v>1161</v>
      </c>
      <c r="J2740" s="136" cm="1">
        <f t="array" ref="J2740">MAX(IF($H$3:$H$4000=$H2740,$I$3:$I$4000))</f>
        <v>1161</v>
      </c>
      <c r="K2740" s="2" t="str">
        <v>RSA</v>
      </c>
      <c r="L2740" t="str">
        <v>Chris VAN NIEKERK</v>
      </c>
      <c r="M2740" s="94" t="str">
        <v>discus-throw</v>
      </c>
      <c r="N2740" s="94">
        <v>36768</v>
      </c>
      <c r="O2740" s="94" t="str">
        <f t="shared" si="266"/>
        <v>Chris VAN NIEKERKdiscus-throw</v>
      </c>
      <c r="P2740" s="2">
        <f t="shared" si="267"/>
        <v>1052</v>
      </c>
      <c r="Q2740" s="79">
        <f t="shared" si="268"/>
        <v>23</v>
      </c>
      <c r="R2740" s="79" t="str">
        <f t="shared" si="269"/>
        <v/>
      </c>
    </row>
    <row r="2741" spans="1:18" x14ac:dyDescent="0.2">
      <c r="A2741" t="s">
        <v>1152</v>
      </c>
      <c r="B2741" t="s">
        <v>4405</v>
      </c>
      <c r="C2741" t="s">
        <v>82</v>
      </c>
      <c r="D2741" s="5">
        <v>33979</v>
      </c>
      <c r="E2741">
        <v>1148</v>
      </c>
      <c r="F2741" s="5">
        <v>44479</v>
      </c>
      <c r="G2741" s="2">
        <v>95</v>
      </c>
      <c r="H2741" s="2" t="str">
        <f t="shared" si="270"/>
        <v>Charles JUMAmarathon</v>
      </c>
      <c r="I2741" s="2">
        <f t="shared" si="271"/>
        <v>1148</v>
      </c>
      <c r="J2741" s="136" cm="1">
        <f t="array" ref="J2741">MAX(IF($H$3:$H$4000=$H2741,$I$3:$I$4000))</f>
        <v>1148</v>
      </c>
      <c r="K2741" s="2" t="str">
        <v>RSA</v>
      </c>
      <c r="L2741" t="str">
        <v>Francois PRINSLOO</v>
      </c>
      <c r="M2741" s="94" t="str">
        <v>hammer-throw</v>
      </c>
      <c r="N2741" s="94">
        <v>37206</v>
      </c>
      <c r="O2741" s="94" t="str">
        <f t="shared" si="266"/>
        <v>Francois PRINSLOOhammer-throw</v>
      </c>
      <c r="P2741" s="2">
        <f t="shared" si="267"/>
        <v>950</v>
      </c>
      <c r="Q2741" s="79">
        <f t="shared" si="268"/>
        <v>47</v>
      </c>
      <c r="R2741" s="79" t="str">
        <f t="shared" si="269"/>
        <v/>
      </c>
    </row>
    <row r="2742" spans="1:18" x14ac:dyDescent="0.2">
      <c r="A2742" t="s">
        <v>1152</v>
      </c>
      <c r="B2742" t="s">
        <v>3635</v>
      </c>
      <c r="C2742" s="5" t="s">
        <v>29</v>
      </c>
      <c r="D2742" s="5">
        <v>35157</v>
      </c>
      <c r="E2742">
        <v>1178</v>
      </c>
      <c r="F2742" s="5">
        <v>44472</v>
      </c>
      <c r="G2742" s="2">
        <v>12</v>
      </c>
      <c r="H2742" s="2" t="str">
        <f t="shared" si="270"/>
        <v>Kibet KANDIE5000m</v>
      </c>
      <c r="I2742" s="2">
        <f t="shared" si="271"/>
        <v>1178</v>
      </c>
      <c r="J2742" s="136" cm="1">
        <f t="array" ref="J2742">MAX(IF($H$3:$H$4000=$H2742,$I$3:$I$4000))</f>
        <v>1178</v>
      </c>
      <c r="K2742" s="2" t="str">
        <v>RSA</v>
      </c>
      <c r="L2742" t="str">
        <v>Shaun MASWANGANYI</v>
      </c>
      <c r="M2742" s="94" t="str">
        <v>long-jump</v>
      </c>
      <c r="N2742" s="94">
        <v>36923</v>
      </c>
      <c r="O2742" s="94" t="str">
        <f t="shared" si="266"/>
        <v>Shaun MASWANGANYIlong-jump</v>
      </c>
      <c r="P2742" s="2">
        <f t="shared" si="267"/>
        <v>1004</v>
      </c>
      <c r="Q2742" s="79">
        <f t="shared" si="268"/>
        <v>126</v>
      </c>
      <c r="R2742" s="79" t="str">
        <f t="shared" si="269"/>
        <v/>
      </c>
    </row>
    <row r="2743" spans="1:18" x14ac:dyDescent="0.2">
      <c r="A2743" t="s">
        <v>1152</v>
      </c>
      <c r="B2743" t="s">
        <v>3641</v>
      </c>
      <c r="C2743" t="s">
        <v>29</v>
      </c>
      <c r="D2743" s="5">
        <v>36625</v>
      </c>
      <c r="E2743">
        <v>1158</v>
      </c>
      <c r="F2743" s="5">
        <v>44472</v>
      </c>
      <c r="G2743" s="2">
        <v>23</v>
      </c>
      <c r="H2743" s="2" t="str">
        <f t="shared" si="270"/>
        <v>Stanley Waithaka MBURU5000m</v>
      </c>
      <c r="I2743" s="2">
        <f t="shared" si="271"/>
        <v>1158</v>
      </c>
      <c r="J2743" s="136" cm="1">
        <f t="array" ref="J2743">MAX(IF($H$3:$H$4000=$H2743,$I$3:$I$4000))</f>
        <v>1158</v>
      </c>
      <c r="K2743" s="2" t="str">
        <v>RSA</v>
      </c>
      <c r="L2743" t="str">
        <v>Oratile SETLHABI</v>
      </c>
      <c r="M2743" s="94" t="str">
        <v>400m</v>
      </c>
      <c r="N2743" s="94">
        <v>35694</v>
      </c>
      <c r="O2743" s="94" t="str">
        <f t="shared" si="266"/>
        <v>Oratile SETLHABI400m</v>
      </c>
      <c r="P2743" s="2">
        <f t="shared" si="267"/>
        <v>1087</v>
      </c>
      <c r="Q2743" s="79">
        <f t="shared" si="268"/>
        <v>116</v>
      </c>
      <c r="R2743" s="79" t="str">
        <f t="shared" si="269"/>
        <v/>
      </c>
    </row>
    <row r="2744" spans="1:18" x14ac:dyDescent="0.2">
      <c r="A2744" t="s">
        <v>1152</v>
      </c>
      <c r="B2744" t="s">
        <v>3671</v>
      </c>
      <c r="C2744" s="5" t="s">
        <v>29</v>
      </c>
      <c r="D2744" s="5">
        <v>35971</v>
      </c>
      <c r="E2744">
        <v>1109</v>
      </c>
      <c r="F2744" s="5">
        <v>44472</v>
      </c>
      <c r="G2744" s="2">
        <v>68</v>
      </c>
      <c r="H2744" s="2" t="str">
        <f t="shared" si="270"/>
        <v>Josphat LEDAMA5000m</v>
      </c>
      <c r="I2744" s="2">
        <f t="shared" si="271"/>
        <v>1109</v>
      </c>
      <c r="J2744" s="136" cm="1">
        <f t="array" ref="J2744">MAX(IF($H$3:$H$4000=$H2744,$I$3:$I$4000))</f>
        <v>1109</v>
      </c>
      <c r="K2744" s="2" t="str">
        <v>RSA</v>
      </c>
      <c r="L2744" t="str">
        <v>Gardeo ISAACS</v>
      </c>
      <c r="M2744" s="94" t="str">
        <v>400m</v>
      </c>
      <c r="N2744" s="94">
        <v>36156</v>
      </c>
      <c r="O2744" s="94" t="str">
        <f t="shared" si="266"/>
        <v>Gardeo ISAACS400m</v>
      </c>
      <c r="P2744" s="2">
        <f t="shared" si="267"/>
        <v>1095</v>
      </c>
      <c r="Q2744" s="79">
        <f t="shared" si="268"/>
        <v>98</v>
      </c>
      <c r="R2744" s="79" t="str">
        <f t="shared" si="269"/>
        <v/>
      </c>
    </row>
    <row r="2745" spans="1:18" x14ac:dyDescent="0.2">
      <c r="A2745" t="s">
        <v>1152</v>
      </c>
      <c r="B2745" t="s">
        <v>2860</v>
      </c>
      <c r="C2745" t="s">
        <v>82</v>
      </c>
      <c r="D2745" s="5">
        <v>33088</v>
      </c>
      <c r="E2745">
        <v>1254</v>
      </c>
      <c r="F2745" s="5">
        <v>44472</v>
      </c>
      <c r="G2745" s="2">
        <v>7</v>
      </c>
      <c r="H2745" s="2" t="str">
        <f t="shared" si="270"/>
        <v>Vincent KIPCHUMBAmarathon</v>
      </c>
      <c r="I2745" s="2">
        <f t="shared" si="271"/>
        <v>1254</v>
      </c>
      <c r="J2745" s="136" cm="1">
        <f t="array" ref="J2745">MAX(IF($H$3:$H$4000=$H2745,$I$3:$I$4000))</f>
        <v>1254</v>
      </c>
      <c r="K2745" s="2" t="str">
        <v>RSA</v>
      </c>
      <c r="L2745" t="str">
        <v>Lindukuhle GORA</v>
      </c>
      <c r="M2745" s="94" t="str">
        <v>400m</v>
      </c>
      <c r="N2745" s="94">
        <v>36922</v>
      </c>
      <c r="O2745" s="94" t="str">
        <f t="shared" si="266"/>
        <v>Lindukuhle GORA400m</v>
      </c>
      <c r="P2745" s="2">
        <f t="shared" si="267"/>
        <v>1091</v>
      </c>
      <c r="Q2745" s="79">
        <f t="shared" si="268"/>
        <v>110</v>
      </c>
      <c r="R2745" s="79" t="str">
        <f t="shared" si="269"/>
        <v/>
      </c>
    </row>
    <row r="2746" spans="1:18" x14ac:dyDescent="0.2">
      <c r="A2746" t="s">
        <v>1152</v>
      </c>
      <c r="B2746" t="s">
        <v>4338</v>
      </c>
      <c r="C2746" t="s">
        <v>82</v>
      </c>
      <c r="D2746" s="5">
        <v>32457</v>
      </c>
      <c r="E2746">
        <v>1232</v>
      </c>
      <c r="F2746" s="5">
        <v>44472</v>
      </c>
      <c r="G2746" s="2">
        <v>21</v>
      </c>
      <c r="H2746" s="2" t="str">
        <f t="shared" si="270"/>
        <v>Evans CHEBETmarathon</v>
      </c>
      <c r="I2746" s="2">
        <f t="shared" si="271"/>
        <v>1232</v>
      </c>
      <c r="J2746" s="136" cm="1">
        <f t="array" ref="J2746">MAX(IF($H$3:$H$4000=$H2746,$I$3:$I$4000))</f>
        <v>1232</v>
      </c>
      <c r="K2746" s="2" t="str">
        <v>RSA</v>
      </c>
      <c r="L2746" t="str">
        <v>Jabulane NCAMANE</v>
      </c>
      <c r="M2746" s="94" t="str">
        <v>800m</v>
      </c>
      <c r="N2746" s="94">
        <v>34492</v>
      </c>
      <c r="O2746" s="94" t="str">
        <f t="shared" si="266"/>
        <v>Jabulane NCAMANE800m</v>
      </c>
      <c r="P2746" s="2">
        <f t="shared" si="267"/>
        <v>1134</v>
      </c>
      <c r="Q2746" s="79">
        <f t="shared" si="268"/>
        <v>47</v>
      </c>
      <c r="R2746" s="79" t="str">
        <f t="shared" si="269"/>
        <v/>
      </c>
    </row>
    <row r="2747" spans="1:18" x14ac:dyDescent="0.2">
      <c r="A2747" t="s">
        <v>1152</v>
      </c>
      <c r="B2747" t="s">
        <v>4353</v>
      </c>
      <c r="C2747" t="s">
        <v>82</v>
      </c>
      <c r="D2747" s="5">
        <v>34487</v>
      </c>
      <c r="E2747">
        <v>1205</v>
      </c>
      <c r="F2747" s="5">
        <v>44472</v>
      </c>
      <c r="G2747" s="2">
        <v>36</v>
      </c>
      <c r="H2747" s="2" t="str">
        <f t="shared" si="270"/>
        <v>Reuben KERIOmarathon</v>
      </c>
      <c r="I2747" s="2">
        <f t="shared" si="271"/>
        <v>1205</v>
      </c>
      <c r="J2747" s="136" cm="1">
        <f t="array" ref="J2747">MAX(IF($H$3:$H$4000=$H2747,$I$3:$I$4000))</f>
        <v>1205</v>
      </c>
      <c r="K2747" s="2" t="str">
        <v>RSA</v>
      </c>
      <c r="L2747" t="str">
        <v>Joel Thabo SEMENYA</v>
      </c>
      <c r="M2747" s="94" t="str">
        <v>800m</v>
      </c>
      <c r="N2747" s="94">
        <v>36351</v>
      </c>
      <c r="O2747" s="94" t="str">
        <f t="shared" si="266"/>
        <v>Joel Thabo SEMENYA800m</v>
      </c>
      <c r="P2747" s="2">
        <f t="shared" si="267"/>
        <v>1128</v>
      </c>
      <c r="Q2747" s="79">
        <f t="shared" si="268"/>
        <v>54</v>
      </c>
      <c r="R2747" s="79" t="str">
        <f t="shared" si="269"/>
        <v/>
      </c>
    </row>
    <row r="2748" spans="1:18" x14ac:dyDescent="0.2">
      <c r="A2748" t="s">
        <v>1152</v>
      </c>
      <c r="B2748" t="s">
        <v>4363</v>
      </c>
      <c r="C2748" t="s">
        <v>82</v>
      </c>
      <c r="D2748" s="5">
        <v>32005</v>
      </c>
      <c r="E2748">
        <v>1196</v>
      </c>
      <c r="F2748" s="5">
        <v>44472</v>
      </c>
      <c r="G2748" s="2">
        <v>47</v>
      </c>
      <c r="H2748" s="2" t="str">
        <f t="shared" si="270"/>
        <v>Albert KANGOGOmarathon</v>
      </c>
      <c r="I2748" s="2">
        <f t="shared" si="271"/>
        <v>1196</v>
      </c>
      <c r="J2748" s="136" cm="1">
        <f t="array" ref="J2748">MAX(IF($H$3:$H$4000=$H2748,$I$3:$I$4000))</f>
        <v>1196</v>
      </c>
      <c r="K2748" s="2" t="str">
        <v>RSA</v>
      </c>
      <c r="L2748" t="str">
        <v>Tshegofatso NWAGU</v>
      </c>
      <c r="M2748" s="94" t="str">
        <v>800m</v>
      </c>
      <c r="N2748" s="94">
        <v>37135</v>
      </c>
      <c r="O2748" s="94" t="str">
        <f t="shared" si="266"/>
        <v>Tshegofatso NWAGU800m</v>
      </c>
      <c r="P2748" s="2">
        <f t="shared" si="267"/>
        <v>1096</v>
      </c>
      <c r="Q2748" s="79">
        <f t="shared" si="268"/>
        <v>92</v>
      </c>
      <c r="R2748" s="79" t="str">
        <f t="shared" si="269"/>
        <v/>
      </c>
    </row>
    <row r="2749" spans="1:18" x14ac:dyDescent="0.2">
      <c r="A2749" t="s">
        <v>1152</v>
      </c>
      <c r="B2749" t="s">
        <v>2922</v>
      </c>
      <c r="C2749" s="5" t="s">
        <v>29</v>
      </c>
      <c r="D2749" s="5">
        <v>37692</v>
      </c>
      <c r="E2749">
        <v>1130</v>
      </c>
      <c r="F2749" s="5">
        <v>44471</v>
      </c>
      <c r="G2749" s="2">
        <v>44</v>
      </c>
      <c r="H2749" s="2" t="str">
        <f t="shared" si="270"/>
        <v>Cosmas MWANGI5000m</v>
      </c>
      <c r="I2749" s="2">
        <f t="shared" si="271"/>
        <v>1130</v>
      </c>
      <c r="J2749" s="136" cm="1">
        <f t="array" ref="J2749">MAX(IF($H$3:$H$4000=$H2749,$I$3:$I$4000))</f>
        <v>1130</v>
      </c>
      <c r="K2749" s="2" t="str">
        <v>RSA</v>
      </c>
      <c r="L2749" t="str">
        <v>Ryan MPHAHLELE</v>
      </c>
      <c r="M2749" s="94" t="str">
        <v>800m</v>
      </c>
      <c r="N2749" s="94">
        <v>35966</v>
      </c>
      <c r="O2749" s="94" t="str">
        <f t="shared" si="266"/>
        <v>Ryan MPHAHLELE800m</v>
      </c>
      <c r="P2749" s="2">
        <f t="shared" si="267"/>
        <v>1053</v>
      </c>
      <c r="Q2749" s="79">
        <f t="shared" si="268"/>
        <v>134</v>
      </c>
      <c r="R2749" s="79" t="str">
        <f t="shared" si="269"/>
        <v/>
      </c>
    </row>
    <row r="2750" spans="1:18" x14ac:dyDescent="0.2">
      <c r="A2750" t="s">
        <v>1152</v>
      </c>
      <c r="B2750" t="s">
        <v>3719</v>
      </c>
      <c r="C2750" s="5" t="s">
        <v>30</v>
      </c>
      <c r="D2750" s="5">
        <v>35664</v>
      </c>
      <c r="E2750">
        <v>1111</v>
      </c>
      <c r="F2750" s="5">
        <v>44471</v>
      </c>
      <c r="G2750" s="2">
        <v>77</v>
      </c>
      <c r="H2750" s="2" t="str">
        <f t="shared" si="270"/>
        <v>Dominic NYAIRO10000m</v>
      </c>
      <c r="I2750" s="2">
        <f t="shared" si="271"/>
        <v>1111</v>
      </c>
      <c r="J2750" s="136" cm="1">
        <f t="array" ref="J2750">MAX(IF($H$3:$H$4000=$H2750,$I$3:$I$4000))</f>
        <v>1111</v>
      </c>
      <c r="K2750" s="2" t="str">
        <v>RSA</v>
      </c>
      <c r="L2750" t="str">
        <v>Christopher SWART</v>
      </c>
      <c r="M2750" s="94" t="str">
        <v>800m</v>
      </c>
      <c r="N2750" s="94">
        <v>36635</v>
      </c>
      <c r="O2750" s="94" t="str">
        <f t="shared" si="266"/>
        <v>Christopher SWART800m</v>
      </c>
      <c r="P2750" s="2">
        <f t="shared" si="267"/>
        <v>1115</v>
      </c>
      <c r="Q2750" s="79">
        <f t="shared" si="268"/>
        <v>67</v>
      </c>
      <c r="R2750" s="79" t="str">
        <f t="shared" si="269"/>
        <v/>
      </c>
    </row>
    <row r="2751" spans="1:18" x14ac:dyDescent="0.2">
      <c r="A2751" t="s">
        <v>1152</v>
      </c>
      <c r="B2751" t="s">
        <v>3566</v>
      </c>
      <c r="C2751" s="5" t="s">
        <v>29</v>
      </c>
      <c r="D2751" s="5">
        <v>33499</v>
      </c>
      <c r="E2751">
        <v>1130</v>
      </c>
      <c r="F2751" s="5">
        <v>44465</v>
      </c>
      <c r="G2751" s="2">
        <v>43</v>
      </c>
      <c r="H2751" s="2" t="str">
        <f t="shared" si="270"/>
        <v>Jonathan Muia NDIKU5000m</v>
      </c>
      <c r="I2751" s="2">
        <f t="shared" si="271"/>
        <v>1130</v>
      </c>
      <c r="J2751" s="136" cm="1">
        <f t="array" ref="J2751">MAX(IF($H$3:$H$4000=$H2751,$I$3:$I$4000))</f>
        <v>1130</v>
      </c>
      <c r="K2751" s="2" t="str">
        <v>RSA</v>
      </c>
      <c r="L2751" t="str">
        <v>Bruce-Lynn DAMONS</v>
      </c>
      <c r="M2751" s="94" t="str">
        <v>800m</v>
      </c>
      <c r="N2751" s="94">
        <v>35236</v>
      </c>
      <c r="O2751" s="94" t="str">
        <f t="shared" si="266"/>
        <v>Bruce-Lynn DAMONS800m</v>
      </c>
      <c r="P2751" s="2">
        <f t="shared" si="267"/>
        <v>1051</v>
      </c>
      <c r="Q2751" s="79">
        <f t="shared" si="268"/>
        <v>139</v>
      </c>
      <c r="R2751" s="79" t="str">
        <f t="shared" si="269"/>
        <v/>
      </c>
    </row>
    <row r="2752" spans="1:18" x14ac:dyDescent="0.2">
      <c r="A2752" t="s">
        <v>1152</v>
      </c>
      <c r="B2752" t="s">
        <v>3655</v>
      </c>
      <c r="C2752" s="5" t="s">
        <v>29</v>
      </c>
      <c r="D2752" s="5">
        <v>37196</v>
      </c>
      <c r="E2752">
        <v>1130</v>
      </c>
      <c r="F2752" s="5">
        <v>44465</v>
      </c>
      <c r="G2752" s="2">
        <v>46</v>
      </c>
      <c r="H2752" s="2" t="str">
        <f t="shared" si="270"/>
        <v>Kiprono SITONIK5000m</v>
      </c>
      <c r="I2752" s="2">
        <f t="shared" si="271"/>
        <v>1130</v>
      </c>
      <c r="J2752" s="136" cm="1">
        <f t="array" ref="J2752">MAX(IF($H$3:$H$4000=$H2752,$I$3:$I$4000))</f>
        <v>1130</v>
      </c>
      <c r="K2752" s="2" t="str">
        <v>RSA</v>
      </c>
      <c r="L2752" t="str">
        <v>Hannes NAUDE</v>
      </c>
      <c r="M2752" s="94" t="str">
        <v>800m</v>
      </c>
      <c r="N2752" s="94">
        <v>32946</v>
      </c>
      <c r="O2752" s="94" t="str">
        <f t="shared" si="266"/>
        <v>Hannes NAUDE800m</v>
      </c>
      <c r="P2752" s="2">
        <f t="shared" si="267"/>
        <v>1021</v>
      </c>
      <c r="Q2752" s="79">
        <f t="shared" si="268"/>
        <v>167</v>
      </c>
      <c r="R2752" s="79" t="str">
        <f t="shared" si="269"/>
        <v/>
      </c>
    </row>
    <row r="2753" spans="1:18" x14ac:dyDescent="0.2">
      <c r="A2753" t="s">
        <v>1152</v>
      </c>
      <c r="B2753" t="s">
        <v>2935</v>
      </c>
      <c r="C2753" s="5" t="s">
        <v>29</v>
      </c>
      <c r="D2753" s="5">
        <v>36961</v>
      </c>
      <c r="E2753">
        <v>1123</v>
      </c>
      <c r="F2753" s="5">
        <v>44465</v>
      </c>
      <c r="G2753" s="2">
        <v>52</v>
      </c>
      <c r="H2753" s="2" t="str">
        <f t="shared" si="270"/>
        <v>Mogeni Benuel MAGOMA5000m</v>
      </c>
      <c r="I2753" s="2">
        <f t="shared" si="271"/>
        <v>1123</v>
      </c>
      <c r="J2753" s="136" cm="1">
        <f t="array" ref="J2753">MAX(IF($H$3:$H$4000=$H2753,$I$3:$I$4000))</f>
        <v>1123</v>
      </c>
      <c r="K2753" s="2" t="str">
        <v>RSA</v>
      </c>
      <c r="L2753" t="str">
        <v>Antonio ALKANA</v>
      </c>
      <c r="M2753" s="94" t="str">
        <v>110mh</v>
      </c>
      <c r="N2753" s="94">
        <v>32975</v>
      </c>
      <c r="O2753" s="94" t="str">
        <f t="shared" si="266"/>
        <v>Antonio ALKANA110mh</v>
      </c>
      <c r="P2753" s="2">
        <f t="shared" si="267"/>
        <v>1149</v>
      </c>
      <c r="Q2753" s="79">
        <f t="shared" si="268"/>
        <v>19</v>
      </c>
      <c r="R2753" s="79" t="str">
        <f t="shared" si="269"/>
        <v/>
      </c>
    </row>
    <row r="2754" spans="1:18" x14ac:dyDescent="0.2">
      <c r="A2754" t="s">
        <v>1152</v>
      </c>
      <c r="B2754" t="s">
        <v>3659</v>
      </c>
      <c r="C2754" s="5" t="s">
        <v>29</v>
      </c>
      <c r="D2754" s="5">
        <v>36489</v>
      </c>
      <c r="E2754">
        <v>1122</v>
      </c>
      <c r="F2754" s="5">
        <v>44465</v>
      </c>
      <c r="G2754" s="2">
        <v>55</v>
      </c>
      <c r="H2754" s="2" t="str">
        <f t="shared" si="270"/>
        <v>Benard KIBET5000m</v>
      </c>
      <c r="I2754" s="2">
        <f t="shared" si="271"/>
        <v>1122</v>
      </c>
      <c r="J2754" s="136" cm="1">
        <f t="array" ref="J2754">MAX(IF($H$3:$H$4000=$H2754,$I$3:$I$4000))</f>
        <v>1122</v>
      </c>
      <c r="K2754" s="2" t="str">
        <v>RSA</v>
      </c>
      <c r="L2754" t="str">
        <v>Tshepo LEFETE</v>
      </c>
      <c r="M2754" s="94" t="str">
        <v>110mh</v>
      </c>
      <c r="N2754" s="94">
        <v>33636</v>
      </c>
      <c r="O2754" s="94" t="str">
        <f t="shared" si="266"/>
        <v>Tshepo LEFETE110mh</v>
      </c>
      <c r="P2754" s="2">
        <f t="shared" si="267"/>
        <v>1052</v>
      </c>
      <c r="Q2754" s="79">
        <f t="shared" si="268"/>
        <v>67</v>
      </c>
      <c r="R2754" s="79" t="str">
        <f t="shared" si="269"/>
        <v/>
      </c>
    </row>
    <row r="2755" spans="1:18" x14ac:dyDescent="0.2">
      <c r="A2755" t="s">
        <v>1152</v>
      </c>
      <c r="B2755" t="s">
        <v>3662</v>
      </c>
      <c r="C2755" s="5" t="s">
        <v>29</v>
      </c>
      <c r="D2755" s="5">
        <v>35220</v>
      </c>
      <c r="E2755">
        <v>1117</v>
      </c>
      <c r="F2755" s="5">
        <v>44465</v>
      </c>
      <c r="G2755" s="2">
        <v>59</v>
      </c>
      <c r="H2755" s="2" t="str">
        <f t="shared" si="270"/>
        <v>Dan KIPLANGAT5000m</v>
      </c>
      <c r="I2755" s="2">
        <f t="shared" si="271"/>
        <v>1117</v>
      </c>
      <c r="J2755" s="136" cm="1">
        <f t="array" ref="J2755">MAX(IF($H$3:$H$4000=$H2755,$I$3:$I$4000))</f>
        <v>1117</v>
      </c>
      <c r="K2755" s="2" t="str">
        <v>RSA</v>
      </c>
      <c r="L2755" t="str">
        <v>Karabo SATEKGE</v>
      </c>
      <c r="M2755" s="94" t="str">
        <v>long-jump</v>
      </c>
      <c r="N2755" s="94">
        <v>36806</v>
      </c>
      <c r="O2755" s="94" t="str">
        <f t="shared" si="266"/>
        <v>Karabo SATEKGElong-jump</v>
      </c>
      <c r="P2755" s="2">
        <f t="shared" si="267"/>
        <v>1088</v>
      </c>
      <c r="Q2755" s="79">
        <f t="shared" si="268"/>
        <v>59</v>
      </c>
      <c r="R2755" s="79" t="str">
        <f t="shared" si="269"/>
        <v/>
      </c>
    </row>
    <row r="2756" spans="1:18" x14ac:dyDescent="0.2">
      <c r="A2756" t="s">
        <v>1152</v>
      </c>
      <c r="B2756" t="s">
        <v>3672</v>
      </c>
      <c r="C2756" s="5" t="s">
        <v>29</v>
      </c>
      <c r="D2756" s="5">
        <v>37482</v>
      </c>
      <c r="E2756">
        <v>1109</v>
      </c>
      <c r="F2756" s="5">
        <v>44465</v>
      </c>
      <c r="G2756" s="2">
        <v>69</v>
      </c>
      <c r="H2756" s="2" t="str">
        <f t="shared" si="270"/>
        <v>Victor Kipkirui KORIR5000m</v>
      </c>
      <c r="I2756" s="2">
        <f t="shared" si="271"/>
        <v>1109</v>
      </c>
      <c r="J2756" s="136" cm="1">
        <f t="array" ref="J2756">MAX(IF($H$3:$H$4000=$H2756,$I$3:$I$4000))</f>
        <v>1109</v>
      </c>
      <c r="K2756" s="2" t="str">
        <v>RSA</v>
      </c>
      <c r="L2756" t="str">
        <v>Peter MAKGATO</v>
      </c>
      <c r="M2756" s="94" t="str">
        <v>long-jump</v>
      </c>
      <c r="N2756" s="94">
        <v>35190</v>
      </c>
      <c r="O2756" s="94" t="str">
        <f t="shared" ref="O2756:O2819" si="272">L2756&amp;M2756</f>
        <v>Peter MAKGATOlong-jump</v>
      </c>
      <c r="P2756" s="2">
        <f t="shared" ref="P2756:P2819" si="273">VLOOKUP(L2756&amp;M2756,$H$3:$J$3881,3,FALSE)</f>
        <v>1062</v>
      </c>
      <c r="Q2756" s="79">
        <f t="shared" ref="Q2756:Q2819" si="274">COUNTIFS($M$3:$M$3165,M2756,$P$3:$P$3165,"&gt;"&amp;P2756)+1</f>
        <v>83</v>
      </c>
      <c r="R2756" s="79" t="str">
        <f t="shared" ref="R2756:R2819" si="275">IFERROR(IF(K2756="AUS",COUNTIFS($K$3:$K$3165,"AUS",$M$3:$M$3165,M2756,$P$3:$P$3165,"&gt;"&amp;P2756)+1,""),"")</f>
        <v/>
      </c>
    </row>
    <row r="2757" spans="1:18" x14ac:dyDescent="0.2">
      <c r="A2757" t="s">
        <v>1152</v>
      </c>
      <c r="B2757" t="s">
        <v>4343</v>
      </c>
      <c r="C2757" t="s">
        <v>82</v>
      </c>
      <c r="D2757" s="5">
        <v>33974</v>
      </c>
      <c r="E2757">
        <v>1224</v>
      </c>
      <c r="F2757" s="5">
        <v>44465</v>
      </c>
      <c r="G2757" s="2">
        <v>26</v>
      </c>
      <c r="H2757" s="2" t="str">
        <f t="shared" si="270"/>
        <v>Bethwel YEGONmarathon</v>
      </c>
      <c r="I2757" s="2">
        <f t="shared" si="271"/>
        <v>1224</v>
      </c>
      <c r="J2757" s="136" cm="1">
        <f t="array" ref="J2757">MAX(IF($H$3:$H$4000=$H2757,$I$3:$I$4000))</f>
        <v>1224</v>
      </c>
      <c r="K2757" s="2" t="str">
        <v>RSA</v>
      </c>
      <c r="L2757" t="str">
        <v>Thato MALEMATSHA</v>
      </c>
      <c r="M2757" s="94" t="str">
        <v>long-jump</v>
      </c>
      <c r="N2757" s="94">
        <v>37017</v>
      </c>
      <c r="O2757" s="94" t="str">
        <f t="shared" si="272"/>
        <v>Thato MALEMATSHAlong-jump</v>
      </c>
      <c r="P2757" s="2">
        <f t="shared" si="273"/>
        <v>1008</v>
      </c>
      <c r="Q2757" s="79">
        <f t="shared" si="274"/>
        <v>125</v>
      </c>
      <c r="R2757" s="79" t="str">
        <f t="shared" si="275"/>
        <v/>
      </c>
    </row>
    <row r="2758" spans="1:18" x14ac:dyDescent="0.2">
      <c r="A2758" t="s">
        <v>1152</v>
      </c>
      <c r="B2758" t="s">
        <v>4373</v>
      </c>
      <c r="C2758" t="s">
        <v>82</v>
      </c>
      <c r="E2758">
        <v>1181</v>
      </c>
      <c r="F2758" s="5">
        <v>44465</v>
      </c>
      <c r="G2758" s="2">
        <v>59</v>
      </c>
      <c r="H2758" s="2" t="str">
        <f t="shared" si="270"/>
        <v>Cosmas MATOLOmarathon</v>
      </c>
      <c r="I2758" s="2">
        <f t="shared" si="271"/>
        <v>1181</v>
      </c>
      <c r="J2758" s="136" cm="1">
        <f t="array" ref="J2758">MAX(IF($H$3:$H$4000=$H2758,$I$3:$I$4000))</f>
        <v>1181</v>
      </c>
      <c r="K2758" s="2" t="str">
        <v>RSA</v>
      </c>
      <c r="L2758" t="str">
        <v>Michael SKOSANA</v>
      </c>
      <c r="M2758" s="94" t="str">
        <v>long-jump</v>
      </c>
      <c r="N2758" s="94">
        <v>36787</v>
      </c>
      <c r="O2758" s="94" t="str">
        <f t="shared" si="272"/>
        <v>Michael SKOSANAlong-jump</v>
      </c>
      <c r="P2758" s="2">
        <f t="shared" si="273"/>
        <v>982</v>
      </c>
      <c r="Q2758" s="79">
        <f t="shared" si="274"/>
        <v>137</v>
      </c>
      <c r="R2758" s="79" t="str">
        <f t="shared" si="275"/>
        <v/>
      </c>
    </row>
    <row r="2759" spans="1:18" x14ac:dyDescent="0.2">
      <c r="A2759" t="s">
        <v>1152</v>
      </c>
      <c r="B2759" t="s">
        <v>4407</v>
      </c>
      <c r="C2759" t="s">
        <v>82</v>
      </c>
      <c r="D2759" s="5">
        <v>34952</v>
      </c>
      <c r="E2759">
        <v>1146</v>
      </c>
      <c r="F2759" s="5">
        <v>44465</v>
      </c>
      <c r="G2759" s="2">
        <v>98</v>
      </c>
      <c r="H2759" s="2" t="str">
        <f t="shared" si="270"/>
        <v>Benard KIMELImarathon</v>
      </c>
      <c r="I2759" s="2">
        <f t="shared" si="271"/>
        <v>1146</v>
      </c>
      <c r="J2759" s="136" cm="1">
        <f t="array" ref="J2759">MAX(IF($H$3:$H$4000=$H2759,$I$3:$I$4000))</f>
        <v>1146</v>
      </c>
      <c r="K2759" s="2" t="str">
        <v>RSA</v>
      </c>
      <c r="L2759" t="str">
        <v>Junior MONDLANE</v>
      </c>
      <c r="M2759" s="94" t="str">
        <v>long-jump</v>
      </c>
      <c r="N2759" s="94">
        <v>37775</v>
      </c>
      <c r="O2759" s="94" t="str">
        <f t="shared" si="272"/>
        <v>Junior MONDLANElong-jump</v>
      </c>
      <c r="P2759" s="2">
        <f t="shared" si="273"/>
        <v>978</v>
      </c>
      <c r="Q2759" s="79">
        <f t="shared" si="274"/>
        <v>141</v>
      </c>
      <c r="R2759" s="79" t="str">
        <f t="shared" si="275"/>
        <v/>
      </c>
    </row>
    <row r="2760" spans="1:18" x14ac:dyDescent="0.2">
      <c r="A2760" t="s">
        <v>1152</v>
      </c>
      <c r="B2760" t="s">
        <v>3566</v>
      </c>
      <c r="C2760" s="5" t="s">
        <v>34</v>
      </c>
      <c r="D2760" s="6">
        <v>33499</v>
      </c>
      <c r="E2760">
        <v>1140</v>
      </c>
      <c r="F2760" s="5">
        <v>44464</v>
      </c>
      <c r="G2760" s="2">
        <v>21</v>
      </c>
      <c r="H2760" s="2" t="str">
        <f t="shared" si="270"/>
        <v>Jonathan Muia NDIKU3000msc</v>
      </c>
      <c r="I2760" s="2">
        <f t="shared" si="271"/>
        <v>1140</v>
      </c>
      <c r="J2760" s="136" cm="1">
        <f t="array" ref="J2760">MAX(IF($H$3:$H$4000=$H2760,$I$3:$I$4000))</f>
        <v>1140</v>
      </c>
      <c r="K2760" s="2" t="str">
        <v>RSA</v>
      </c>
      <c r="L2760" t="str">
        <v>Thapelo NKUNA</v>
      </c>
      <c r="M2760" s="94" t="str">
        <v>long-jump</v>
      </c>
      <c r="N2760" s="94">
        <v>37348</v>
      </c>
      <c r="O2760" s="94" t="str">
        <f t="shared" si="272"/>
        <v>Thapelo NKUNAlong-jump</v>
      </c>
      <c r="P2760" s="2">
        <f t="shared" si="273"/>
        <v>973</v>
      </c>
      <c r="Q2760" s="79">
        <f t="shared" si="274"/>
        <v>145</v>
      </c>
      <c r="R2760" s="79" t="str">
        <f t="shared" si="275"/>
        <v/>
      </c>
    </row>
    <row r="2761" spans="1:18" x14ac:dyDescent="0.2">
      <c r="A2761" t="s">
        <v>1152</v>
      </c>
      <c r="B2761" t="s">
        <v>3659</v>
      </c>
      <c r="C2761" t="s">
        <v>30</v>
      </c>
      <c r="D2761" s="5">
        <v>36489</v>
      </c>
      <c r="E2761">
        <v>1155</v>
      </c>
      <c r="F2761" s="5">
        <v>44464</v>
      </c>
      <c r="G2761" s="2">
        <v>36</v>
      </c>
      <c r="H2761" s="2" t="str">
        <f t="shared" si="270"/>
        <v>Benard KIBET10000m</v>
      </c>
      <c r="I2761" s="2">
        <f t="shared" si="271"/>
        <v>1155</v>
      </c>
      <c r="J2761" s="136" cm="1">
        <f t="array" ref="J2761">MAX(IF($H$3:$H$4000=$H2761,$I$3:$I$4000))</f>
        <v>1155</v>
      </c>
      <c r="K2761" s="2" t="str">
        <v>RSA</v>
      </c>
      <c r="L2761" t="str">
        <v>Mpho LINKS</v>
      </c>
      <c r="M2761" s="94" t="str">
        <v>high-jump</v>
      </c>
      <c r="N2761" s="94">
        <v>35236</v>
      </c>
      <c r="O2761" s="94" t="str">
        <f t="shared" si="272"/>
        <v>Mpho LINKShigh-jump</v>
      </c>
      <c r="P2761" s="2">
        <f t="shared" si="273"/>
        <v>1152</v>
      </c>
      <c r="Q2761" s="79">
        <f t="shared" si="274"/>
        <v>9</v>
      </c>
      <c r="R2761" s="79" t="str">
        <f t="shared" si="275"/>
        <v/>
      </c>
    </row>
    <row r="2762" spans="1:18" x14ac:dyDescent="0.2">
      <c r="A2762" t="s">
        <v>1152</v>
      </c>
      <c r="B2762" t="s">
        <v>3663</v>
      </c>
      <c r="C2762" s="5" t="s">
        <v>30</v>
      </c>
      <c r="D2762" s="5">
        <v>35647</v>
      </c>
      <c r="E2762">
        <v>1155</v>
      </c>
      <c r="F2762" s="5">
        <v>44464</v>
      </c>
      <c r="G2762" s="2">
        <v>38</v>
      </c>
      <c r="H2762" s="2" t="str">
        <f t="shared" si="270"/>
        <v>Charles Karanja KAMAU10000m</v>
      </c>
      <c r="I2762" s="2">
        <f t="shared" si="271"/>
        <v>1155</v>
      </c>
      <c r="J2762" s="136" cm="1">
        <f t="array" ref="J2762">MAX(IF($H$3:$H$4000=$H2762,$I$3:$I$4000))</f>
        <v>1155</v>
      </c>
      <c r="K2762" s="2" t="str">
        <v>RSA</v>
      </c>
      <c r="L2762" t="str">
        <v>Brian RAATS</v>
      </c>
      <c r="M2762" s="94" t="str">
        <v>high-jump</v>
      </c>
      <c r="N2762" s="94">
        <v>38003</v>
      </c>
      <c r="O2762" s="94" t="str">
        <f t="shared" si="272"/>
        <v>Brian RAATShigh-jump</v>
      </c>
      <c r="P2762" s="2">
        <f t="shared" si="273"/>
        <v>1090</v>
      </c>
      <c r="Q2762" s="79">
        <f t="shared" si="274"/>
        <v>29</v>
      </c>
      <c r="R2762" s="79" t="str">
        <f t="shared" si="275"/>
        <v/>
      </c>
    </row>
    <row r="2763" spans="1:18" x14ac:dyDescent="0.2">
      <c r="A2763" t="s">
        <v>1152</v>
      </c>
      <c r="B2763" t="s">
        <v>3709</v>
      </c>
      <c r="C2763" s="5" t="s">
        <v>30</v>
      </c>
      <c r="D2763" s="5">
        <v>34586</v>
      </c>
      <c r="E2763">
        <v>1143</v>
      </c>
      <c r="F2763" s="5">
        <v>44464</v>
      </c>
      <c r="G2763" s="2">
        <v>55</v>
      </c>
      <c r="H2763" s="2" t="str">
        <f t="shared" si="270"/>
        <v>Joseph Mana NDIRANGU10000m</v>
      </c>
      <c r="I2763" s="2">
        <f t="shared" si="271"/>
        <v>1143</v>
      </c>
      <c r="J2763" s="136" cm="1">
        <f t="array" ref="J2763">MAX(IF($H$3:$H$4000=$H2763,$I$3:$I$4000))</f>
        <v>1143</v>
      </c>
      <c r="K2763" s="2" t="str">
        <v>RSA</v>
      </c>
      <c r="L2763" t="str">
        <v>Jason VAN ROOYEN</v>
      </c>
      <c r="M2763" s="94" t="str">
        <v>shot-put</v>
      </c>
      <c r="N2763" s="94">
        <v>35465</v>
      </c>
      <c r="O2763" s="94" t="str">
        <f t="shared" si="272"/>
        <v>Jason VAN ROOYENshot-put</v>
      </c>
      <c r="P2763" s="2">
        <f t="shared" si="273"/>
        <v>1189</v>
      </c>
      <c r="Q2763" s="79">
        <f t="shared" si="274"/>
        <v>7</v>
      </c>
      <c r="R2763" s="79" t="str">
        <f t="shared" si="275"/>
        <v/>
      </c>
    </row>
    <row r="2764" spans="1:18" x14ac:dyDescent="0.2">
      <c r="A2764" t="s">
        <v>1152</v>
      </c>
      <c r="B2764" t="s">
        <v>3720</v>
      </c>
      <c r="C2764" s="5" t="s">
        <v>30</v>
      </c>
      <c r="D2764" s="5">
        <v>36180</v>
      </c>
      <c r="E2764">
        <v>1110</v>
      </c>
      <c r="F2764" s="5">
        <v>44464</v>
      </c>
      <c r="G2764" s="2">
        <v>78</v>
      </c>
      <c r="H2764" s="2" t="str">
        <f t="shared" si="270"/>
        <v>Joel MWAURA10000m</v>
      </c>
      <c r="I2764" s="2">
        <f t="shared" si="271"/>
        <v>1110</v>
      </c>
      <c r="J2764" s="136" cm="1">
        <f t="array" ref="J2764">MAX(IF($H$3:$H$4000=$H2764,$I$3:$I$4000))</f>
        <v>1110</v>
      </c>
      <c r="K2764" s="2" t="str">
        <v>RSA</v>
      </c>
      <c r="L2764" t="str">
        <v>Kyle BLIGNAUT</v>
      </c>
      <c r="M2764" s="94" t="str">
        <v>shot-put</v>
      </c>
      <c r="N2764" s="94">
        <v>36473</v>
      </c>
      <c r="O2764" s="94" t="str">
        <f t="shared" si="272"/>
        <v>Kyle BLIGNAUTshot-put</v>
      </c>
      <c r="P2764" s="2">
        <f t="shared" si="273"/>
        <v>1193</v>
      </c>
      <c r="Q2764" s="79">
        <f t="shared" si="274"/>
        <v>6</v>
      </c>
      <c r="R2764" s="79" t="str">
        <f t="shared" si="275"/>
        <v/>
      </c>
    </row>
    <row r="2765" spans="1:18" x14ac:dyDescent="0.2">
      <c r="A2765" t="s">
        <v>1152</v>
      </c>
      <c r="B2765" t="s">
        <v>3644</v>
      </c>
      <c r="C2765" s="5" t="s">
        <v>30</v>
      </c>
      <c r="D2765" s="5">
        <v>36150</v>
      </c>
      <c r="E2765">
        <v>1185</v>
      </c>
      <c r="F2765" s="5">
        <v>44459</v>
      </c>
      <c r="G2765" s="2">
        <v>18</v>
      </c>
      <c r="H2765" s="2" t="str">
        <f t="shared" si="270"/>
        <v>Razini LEMETEKI10000m</v>
      </c>
      <c r="I2765" s="2">
        <f t="shared" si="271"/>
        <v>1185</v>
      </c>
      <c r="J2765" s="136" cm="1">
        <f t="array" ref="J2765">MAX(IF($H$3:$H$4000=$H2765,$I$3:$I$4000))</f>
        <v>1185</v>
      </c>
      <c r="K2765" s="2" t="str">
        <v>RSA</v>
      </c>
      <c r="L2765" t="str">
        <v>DJ LIEBENBERG</v>
      </c>
      <c r="M2765" s="94" t="str">
        <v>shot-put</v>
      </c>
      <c r="N2765" s="94">
        <v>37670</v>
      </c>
      <c r="O2765" s="94" t="str">
        <f t="shared" si="272"/>
        <v>DJ LIEBENBERGshot-put</v>
      </c>
      <c r="P2765" s="2">
        <f t="shared" si="273"/>
        <v>924</v>
      </c>
      <c r="Q2765" s="79">
        <f t="shared" si="274"/>
        <v>102</v>
      </c>
      <c r="R2765" s="79" t="str">
        <f t="shared" si="275"/>
        <v/>
      </c>
    </row>
    <row r="2766" spans="1:18" x14ac:dyDescent="0.2">
      <c r="A2766" t="s">
        <v>1152</v>
      </c>
      <c r="B2766" t="s">
        <v>4368</v>
      </c>
      <c r="C2766" t="s">
        <v>82</v>
      </c>
      <c r="D2766" s="5">
        <v>33590</v>
      </c>
      <c r="E2766">
        <v>1187</v>
      </c>
      <c r="F2766" s="5">
        <v>44458</v>
      </c>
      <c r="G2766" s="2">
        <v>52</v>
      </c>
      <c r="H2766" s="2" t="str">
        <f t="shared" si="270"/>
        <v>Clement Kiprono LANGATmarathon</v>
      </c>
      <c r="I2766" s="2">
        <f t="shared" si="271"/>
        <v>1187</v>
      </c>
      <c r="J2766" s="136" cm="1">
        <f t="array" ref="J2766">MAX(IF($H$3:$H$4000=$H2766,$I$3:$I$4000))</f>
        <v>1187</v>
      </c>
      <c r="K2766" s="2" t="str">
        <v>RSA</v>
      </c>
      <c r="L2766" t="str">
        <v>Allan CUMMING</v>
      </c>
      <c r="M2766" s="94" t="str">
        <v>hammer-throw</v>
      </c>
      <c r="N2766" s="94">
        <v>35145</v>
      </c>
      <c r="O2766" s="94" t="str">
        <f t="shared" si="272"/>
        <v>Allan CUMMINGhammer-throw</v>
      </c>
      <c r="P2766" s="2">
        <f t="shared" si="273"/>
        <v>1094</v>
      </c>
      <c r="Q2766" s="79">
        <f t="shared" si="274"/>
        <v>7</v>
      </c>
      <c r="R2766" s="79" t="str">
        <f t="shared" si="275"/>
        <v/>
      </c>
    </row>
    <row r="2767" spans="1:18" x14ac:dyDescent="0.2">
      <c r="A2767" t="s">
        <v>1152</v>
      </c>
      <c r="B2767" t="s">
        <v>3239</v>
      </c>
      <c r="C2767" t="s">
        <v>82</v>
      </c>
      <c r="D2767" s="5">
        <v>30517</v>
      </c>
      <c r="E2767">
        <v>1186</v>
      </c>
      <c r="F2767" s="5">
        <v>44458</v>
      </c>
      <c r="G2767" s="2">
        <v>55</v>
      </c>
      <c r="H2767" s="2" t="str">
        <f t="shared" si="270"/>
        <v>Emmanuel NAIBEImarathon</v>
      </c>
      <c r="I2767" s="2">
        <f t="shared" si="271"/>
        <v>1186</v>
      </c>
      <c r="J2767" s="136" cm="1">
        <f t="array" ref="J2767">MAX(IF($H$3:$H$4000=$H2767,$I$3:$I$4000))</f>
        <v>1186</v>
      </c>
      <c r="K2767" s="2" t="str">
        <v>RSA</v>
      </c>
      <c r="L2767" t="str">
        <v>James HAVINGA</v>
      </c>
      <c r="M2767" s="94" t="str">
        <v>hammer-throw</v>
      </c>
      <c r="N2767" s="94">
        <v>36796</v>
      </c>
      <c r="O2767" s="94" t="str">
        <f t="shared" si="272"/>
        <v>James HAVINGAhammer-throw</v>
      </c>
      <c r="P2767" s="2">
        <f t="shared" si="273"/>
        <v>850</v>
      </c>
      <c r="Q2767" s="79">
        <f t="shared" si="274"/>
        <v>108</v>
      </c>
      <c r="R2767" s="79" t="str">
        <f t="shared" si="275"/>
        <v/>
      </c>
    </row>
    <row r="2768" spans="1:18" x14ac:dyDescent="0.2">
      <c r="A2768" t="s">
        <v>1152</v>
      </c>
      <c r="B2768" t="s">
        <v>4384</v>
      </c>
      <c r="C2768" t="s">
        <v>82</v>
      </c>
      <c r="D2768">
        <v>1990</v>
      </c>
      <c r="E2768">
        <v>1164</v>
      </c>
      <c r="F2768" s="5">
        <v>44458</v>
      </c>
      <c r="G2768" s="2">
        <v>74</v>
      </c>
      <c r="H2768" s="2" t="str">
        <f t="shared" si="270"/>
        <v>David KIPRONOmarathon</v>
      </c>
      <c r="I2768" s="2">
        <f t="shared" si="271"/>
        <v>1164</v>
      </c>
      <c r="J2768" s="136" cm="1">
        <f t="array" ref="J2768">MAX(IF($H$3:$H$4000=$H2768,$I$3:$I$4000))</f>
        <v>1164</v>
      </c>
      <c r="K2768" s="2" t="str">
        <v>RSA</v>
      </c>
      <c r="L2768" t="str">
        <v>Clarence MUNYAI</v>
      </c>
      <c r="M2768" s="94" t="str">
        <v>100m</v>
      </c>
      <c r="N2768" s="94">
        <v>35846</v>
      </c>
      <c r="O2768" s="94" t="str">
        <f t="shared" si="272"/>
        <v>Clarence MUNYAI100m</v>
      </c>
      <c r="P2768" s="2">
        <f t="shared" si="273"/>
        <v>1193</v>
      </c>
      <c r="Q2768" s="79">
        <f t="shared" si="274"/>
        <v>15</v>
      </c>
      <c r="R2768" s="79" t="str">
        <f t="shared" si="275"/>
        <v/>
      </c>
    </row>
    <row r="2769" spans="1:18" x14ac:dyDescent="0.2">
      <c r="A2769" t="s">
        <v>1152</v>
      </c>
      <c r="B2769" t="s">
        <v>3255</v>
      </c>
      <c r="C2769" s="5" t="s">
        <v>2</v>
      </c>
      <c r="D2769" s="5">
        <v>35066</v>
      </c>
      <c r="E2769">
        <v>1287</v>
      </c>
      <c r="F2769" s="5">
        <v>44457</v>
      </c>
      <c r="G2769" s="2">
        <v>1</v>
      </c>
      <c r="H2769" s="2" t="str">
        <f t="shared" si="270"/>
        <v>Ferdinand OMANYALA100m</v>
      </c>
      <c r="I2769" s="2">
        <f t="shared" si="271"/>
        <v>1287</v>
      </c>
      <c r="J2769" s="136" cm="1">
        <f t="array" ref="J2769">MAX(IF($H$3:$H$4000=$H2769,$I$3:$I$4000))</f>
        <v>1287</v>
      </c>
      <c r="K2769" s="2" t="str">
        <v>RSA</v>
      </c>
      <c r="L2769" t="str">
        <v>Mukhethwa TSHIFURA</v>
      </c>
      <c r="M2769" s="94" t="str">
        <v>100m</v>
      </c>
      <c r="N2769" s="94">
        <v>37989</v>
      </c>
      <c r="O2769" s="94" t="str">
        <f t="shared" si="272"/>
        <v>Mukhethwa TSHIFURA100m</v>
      </c>
      <c r="P2769" s="2">
        <f t="shared" si="273"/>
        <v>1142</v>
      </c>
      <c r="Q2769" s="79">
        <f t="shared" si="274"/>
        <v>60</v>
      </c>
      <c r="R2769" s="79" t="str">
        <f t="shared" si="275"/>
        <v/>
      </c>
    </row>
    <row r="2770" spans="1:18" x14ac:dyDescent="0.2">
      <c r="A2770" t="s">
        <v>1152</v>
      </c>
      <c r="B2770" t="s">
        <v>3657</v>
      </c>
      <c r="C2770" s="5" t="s">
        <v>29</v>
      </c>
      <c r="D2770" s="5">
        <v>37046</v>
      </c>
      <c r="E2770">
        <v>1125</v>
      </c>
      <c r="F2770" s="5">
        <v>44457</v>
      </c>
      <c r="G2770" s="2">
        <v>49</v>
      </c>
      <c r="H2770" s="2" t="str">
        <f t="shared" si="270"/>
        <v>Jacob KROP5000m</v>
      </c>
      <c r="I2770" s="2">
        <f t="shared" si="271"/>
        <v>1125</v>
      </c>
      <c r="J2770" s="136" cm="1">
        <f t="array" ref="J2770">MAX(IF($H$3:$H$4000=$H2770,$I$3:$I$4000))</f>
        <v>1125</v>
      </c>
      <c r="K2770" s="2" t="str">
        <v>RSA</v>
      </c>
      <c r="L2770" t="str">
        <v>Khutsho RASAKA</v>
      </c>
      <c r="M2770" s="94" t="str">
        <v>100m</v>
      </c>
      <c r="N2770" s="94">
        <v>36385</v>
      </c>
      <c r="O2770" s="94" t="str">
        <f t="shared" si="272"/>
        <v>Khutsho RASAKA100m</v>
      </c>
      <c r="P2770" s="2">
        <f t="shared" si="273"/>
        <v>1122</v>
      </c>
      <c r="Q2770" s="79">
        <f t="shared" si="274"/>
        <v>81</v>
      </c>
      <c r="R2770" s="79" t="str">
        <f t="shared" si="275"/>
        <v/>
      </c>
    </row>
    <row r="2771" spans="1:18" x14ac:dyDescent="0.2">
      <c r="A2771" t="s">
        <v>1152</v>
      </c>
      <c r="B2771" t="s">
        <v>3836</v>
      </c>
      <c r="C2771" t="s">
        <v>33</v>
      </c>
      <c r="D2771" s="5">
        <v>36120</v>
      </c>
      <c r="E2771">
        <v>1120</v>
      </c>
      <c r="F2771" s="5">
        <v>44457</v>
      </c>
      <c r="G2771" s="2">
        <v>28</v>
      </c>
      <c r="H2771" s="2" t="str">
        <f t="shared" si="270"/>
        <v>Nicholas Kiprotich CHIRCHIR400mh</v>
      </c>
      <c r="I2771" s="2">
        <f t="shared" si="271"/>
        <v>1120</v>
      </c>
      <c r="J2771" s="136" cm="1">
        <f t="array" ref="J2771">MAX(IF($H$3:$H$4000=$H2771,$I$3:$I$4000))</f>
        <v>1120</v>
      </c>
      <c r="K2771" s="2" t="str">
        <v>RSA</v>
      </c>
      <c r="L2771" t="str">
        <v>Bradley Botshelo NKOANA</v>
      </c>
      <c r="M2771" s="94" t="str">
        <v>100m</v>
      </c>
      <c r="N2771" s="94">
        <v>38381</v>
      </c>
      <c r="O2771" s="94" t="str">
        <f t="shared" si="272"/>
        <v>Bradley Botshelo NKOANA100m</v>
      </c>
      <c r="P2771" s="2">
        <f t="shared" si="273"/>
        <v>1118</v>
      </c>
      <c r="Q2771" s="79">
        <f t="shared" si="274"/>
        <v>87</v>
      </c>
      <c r="R2771" s="79" t="str">
        <f t="shared" si="275"/>
        <v/>
      </c>
    </row>
    <row r="2772" spans="1:18" x14ac:dyDescent="0.2">
      <c r="A2772" t="s">
        <v>1152</v>
      </c>
      <c r="B2772" t="s">
        <v>2758</v>
      </c>
      <c r="C2772" s="5" t="s">
        <v>33</v>
      </c>
      <c r="D2772" s="5">
        <v>35716</v>
      </c>
      <c r="E2772">
        <v>1108</v>
      </c>
      <c r="F2772" s="5">
        <v>44457</v>
      </c>
      <c r="G2772" s="2">
        <v>32</v>
      </c>
      <c r="H2772" s="2" t="str">
        <f t="shared" si="270"/>
        <v>Wiseman Were MUKHOBE400mh</v>
      </c>
      <c r="I2772" s="2">
        <f t="shared" si="271"/>
        <v>1108</v>
      </c>
      <c r="J2772" s="136" cm="1">
        <f t="array" ref="J2772">MAX(IF($H$3:$H$4000=$H2772,$I$3:$I$4000))</f>
        <v>1140</v>
      </c>
      <c r="K2772" s="2" t="str">
        <v>RSA</v>
      </c>
      <c r="L2772" t="str">
        <v>Gift LEOTLELA</v>
      </c>
      <c r="M2772" s="94" t="str">
        <v>100m</v>
      </c>
      <c r="N2772" s="94">
        <v>35927</v>
      </c>
      <c r="O2772" s="94" t="str">
        <f t="shared" si="272"/>
        <v>Gift LEOTLELA100m</v>
      </c>
      <c r="P2772" s="2">
        <f t="shared" si="273"/>
        <v>1227</v>
      </c>
      <c r="Q2772" s="79">
        <f t="shared" si="274"/>
        <v>5</v>
      </c>
      <c r="R2772" s="79" t="str">
        <f t="shared" si="275"/>
        <v/>
      </c>
    </row>
    <row r="2773" spans="1:18" x14ac:dyDescent="0.2">
      <c r="A2773" t="s">
        <v>1152</v>
      </c>
      <c r="B2773" t="s">
        <v>5210</v>
      </c>
      <c r="C2773" s="5" t="s">
        <v>33</v>
      </c>
      <c r="D2773" s="5">
        <v>37692</v>
      </c>
      <c r="E2773">
        <v>1103</v>
      </c>
      <c r="F2773" s="5">
        <v>44457</v>
      </c>
      <c r="G2773" s="2">
        <v>35</v>
      </c>
      <c r="H2773" s="2" t="str">
        <f t="shared" si="270"/>
        <v>Peter Kithome MUTHOKA400mh</v>
      </c>
      <c r="I2773" s="2">
        <f t="shared" si="271"/>
        <v>1103</v>
      </c>
      <c r="J2773" s="136" cm="1">
        <f t="array" ref="J2773">MAX(IF($H$3:$H$4000=$H2773,$I$3:$I$4000))</f>
        <v>1103</v>
      </c>
      <c r="K2773" s="2" t="str">
        <v>RSA</v>
      </c>
      <c r="L2773" t="str">
        <v>Emile ERASMUS</v>
      </c>
      <c r="M2773" s="94" t="str">
        <v>100m</v>
      </c>
      <c r="N2773" s="94">
        <v>33697</v>
      </c>
      <c r="O2773" s="94" t="str">
        <f t="shared" si="272"/>
        <v>Emile ERASMUS100m</v>
      </c>
      <c r="P2773" s="2">
        <f t="shared" si="273"/>
        <v>1102</v>
      </c>
      <c r="Q2773" s="79">
        <f t="shared" si="274"/>
        <v>117</v>
      </c>
      <c r="R2773" s="79" t="str">
        <f t="shared" si="275"/>
        <v/>
      </c>
    </row>
    <row r="2774" spans="1:18" x14ac:dyDescent="0.2">
      <c r="A2774" t="s">
        <v>1152</v>
      </c>
      <c r="B2774" t="s">
        <v>2864</v>
      </c>
      <c r="C2774" s="5" t="s">
        <v>34</v>
      </c>
      <c r="D2774" s="5">
        <v>37610</v>
      </c>
      <c r="E2774">
        <v>1134</v>
      </c>
      <c r="F2774" s="5">
        <v>44453</v>
      </c>
      <c r="G2774" s="2">
        <v>23</v>
      </c>
      <c r="H2774" s="2" t="str">
        <f t="shared" si="270"/>
        <v>James MWANZIA3000msc</v>
      </c>
      <c r="I2774" s="2">
        <f t="shared" si="271"/>
        <v>1134</v>
      </c>
      <c r="J2774" s="136" cm="1">
        <f t="array" ref="J2774">MAX(IF($H$3:$H$4000=$H2774,$I$3:$I$4000))</f>
        <v>1134</v>
      </c>
      <c r="K2774" s="2" t="str">
        <v>RSA</v>
      </c>
      <c r="L2774" t="str">
        <v>Bradley OLIPHANT</v>
      </c>
      <c r="M2774" s="94" t="str">
        <v>100m</v>
      </c>
      <c r="N2774" s="94">
        <v>37954</v>
      </c>
      <c r="O2774" s="94" t="str">
        <f t="shared" si="272"/>
        <v>Bradley OLIPHANT100m</v>
      </c>
      <c r="P2774" s="2">
        <f t="shared" si="273"/>
        <v>1102</v>
      </c>
      <c r="Q2774" s="79">
        <f t="shared" si="274"/>
        <v>117</v>
      </c>
      <c r="R2774" s="79" t="str">
        <f t="shared" si="275"/>
        <v/>
      </c>
    </row>
    <row r="2775" spans="1:18" x14ac:dyDescent="0.2">
      <c r="A2775" t="s">
        <v>1152</v>
      </c>
      <c r="B2775" t="s">
        <v>4381</v>
      </c>
      <c r="C2775" t="s">
        <v>82</v>
      </c>
      <c r="D2775" s="5">
        <v>35279</v>
      </c>
      <c r="E2775">
        <v>1170</v>
      </c>
      <c r="F2775" s="5">
        <v>44451</v>
      </c>
      <c r="G2775" s="2">
        <v>69</v>
      </c>
      <c r="H2775" s="2" t="str">
        <f t="shared" si="270"/>
        <v>Leonard LANGATmarathon</v>
      </c>
      <c r="I2775" s="2">
        <f t="shared" si="271"/>
        <v>1170</v>
      </c>
      <c r="J2775" s="136" cm="1">
        <f t="array" ref="J2775">MAX(IF($H$3:$H$4000=$H2775,$I$3:$I$4000))</f>
        <v>1170</v>
      </c>
      <c r="K2775" s="2" t="str">
        <v>RSA</v>
      </c>
      <c r="L2775" t="str">
        <v>Benjamin RICHARDSON</v>
      </c>
      <c r="M2775" s="94" t="str">
        <v>100m</v>
      </c>
      <c r="N2775" s="94">
        <v>37974</v>
      </c>
      <c r="O2775" s="94" t="str">
        <f t="shared" si="272"/>
        <v>Benjamin RICHARDSON100m</v>
      </c>
      <c r="P2775" s="2">
        <f t="shared" si="273"/>
        <v>1148</v>
      </c>
      <c r="Q2775" s="79">
        <f t="shared" si="274"/>
        <v>50</v>
      </c>
      <c r="R2775" s="79" t="str">
        <f t="shared" si="275"/>
        <v/>
      </c>
    </row>
    <row r="2776" spans="1:18" x14ac:dyDescent="0.2">
      <c r="A2776" t="s">
        <v>1152</v>
      </c>
      <c r="B2776" t="s">
        <v>3503</v>
      </c>
      <c r="C2776" s="5" t="s">
        <v>28</v>
      </c>
      <c r="D2776" s="5">
        <v>34961</v>
      </c>
      <c r="E2776">
        <v>1198</v>
      </c>
      <c r="F2776" s="5">
        <v>44448</v>
      </c>
      <c r="G2776" s="2">
        <v>10</v>
      </c>
      <c r="H2776" s="2" t="str">
        <f t="shared" si="270"/>
        <v>Ronald KWEMOI1500m</v>
      </c>
      <c r="I2776" s="2">
        <f t="shared" si="271"/>
        <v>1198</v>
      </c>
      <c r="J2776" s="136" cm="1">
        <f t="array" ref="J2776">MAX(IF($H$3:$H$4000=$H2776,$I$3:$I$4000))</f>
        <v>1198</v>
      </c>
      <c r="K2776" s="2" t="str">
        <v>RSA</v>
      </c>
      <c r="L2776" t="str">
        <v>Henrico BRUINTJIES</v>
      </c>
      <c r="M2776" s="94" t="str">
        <v>100m</v>
      </c>
      <c r="N2776" s="94">
        <v>34166</v>
      </c>
      <c r="O2776" s="94" t="str">
        <f t="shared" si="272"/>
        <v>Henrico BRUINTJIES100m</v>
      </c>
      <c r="P2776" s="2">
        <f t="shared" si="273"/>
        <v>1092</v>
      </c>
      <c r="Q2776" s="79">
        <f t="shared" si="274"/>
        <v>124</v>
      </c>
      <c r="R2776" s="79" t="str">
        <f t="shared" si="275"/>
        <v/>
      </c>
    </row>
    <row r="2777" spans="1:18" x14ac:dyDescent="0.2">
      <c r="A2777" t="s">
        <v>1152</v>
      </c>
      <c r="B2777" t="s">
        <v>2855</v>
      </c>
      <c r="C2777" t="s">
        <v>34</v>
      </c>
      <c r="D2777" s="5">
        <v>34155</v>
      </c>
      <c r="E2777">
        <v>1225</v>
      </c>
      <c r="F2777" s="5">
        <v>44436</v>
      </c>
      <c r="G2777" s="2">
        <v>1</v>
      </c>
      <c r="H2777" s="2" t="str">
        <f t="shared" si="270"/>
        <v>Benjamin KIGEN3000msc</v>
      </c>
      <c r="I2777" s="2">
        <f t="shared" si="271"/>
        <v>1225</v>
      </c>
      <c r="J2777" s="136" cm="1">
        <f t="array" ref="J2777">MAX(IF($H$3:$H$4000=$H2777,$I$3:$I$4000))</f>
        <v>1225</v>
      </c>
      <c r="K2777" s="2" t="str">
        <v>RSA</v>
      </c>
      <c r="L2777" t="str">
        <v>Thembo John MONARENG</v>
      </c>
      <c r="M2777" s="94" t="str">
        <v>100m</v>
      </c>
      <c r="N2777" s="94">
        <v>36205</v>
      </c>
      <c r="O2777" s="94" t="str">
        <f t="shared" si="272"/>
        <v>Thembo John MONARENG100m</v>
      </c>
      <c r="P2777" s="2">
        <f t="shared" si="273"/>
        <v>1089</v>
      </c>
      <c r="Q2777" s="79">
        <f t="shared" si="274"/>
        <v>125</v>
      </c>
      <c r="R2777" s="79" t="str">
        <f t="shared" si="275"/>
        <v/>
      </c>
    </row>
    <row r="2778" spans="1:18" x14ac:dyDescent="0.2">
      <c r="A2778" t="s">
        <v>1152</v>
      </c>
      <c r="B2778" t="s">
        <v>3552</v>
      </c>
      <c r="C2778" s="5" t="s">
        <v>34</v>
      </c>
      <c r="D2778" s="5">
        <v>36833</v>
      </c>
      <c r="E2778">
        <v>1211</v>
      </c>
      <c r="F2778" s="5">
        <v>44436</v>
      </c>
      <c r="G2778" s="2">
        <v>3</v>
      </c>
      <c r="H2778" s="2" t="str">
        <f t="shared" si="270"/>
        <v>Leonard Kipkemoi BETT3000msc</v>
      </c>
      <c r="I2778" s="2">
        <f t="shared" si="271"/>
        <v>1211</v>
      </c>
      <c r="J2778" s="136" cm="1">
        <f t="array" ref="J2778">MAX(IF($H$3:$H$4000=$H2778,$I$3:$I$4000))</f>
        <v>1211</v>
      </c>
      <c r="K2778" s="2" t="str">
        <v>RSA</v>
      </c>
      <c r="L2778" t="str">
        <v>Dwayne SMITH</v>
      </c>
      <c r="M2778" s="94" t="str">
        <v>100m</v>
      </c>
      <c r="N2778" s="94">
        <v>37706</v>
      </c>
      <c r="O2778" s="94" t="str">
        <f t="shared" si="272"/>
        <v>Dwayne SMITH100m</v>
      </c>
      <c r="P2778" s="2">
        <f t="shared" si="273"/>
        <v>1059</v>
      </c>
      <c r="Q2778" s="79">
        <f t="shared" si="274"/>
        <v>157</v>
      </c>
      <c r="R2778" s="79" t="str">
        <f t="shared" si="275"/>
        <v/>
      </c>
    </row>
    <row r="2779" spans="1:18" x14ac:dyDescent="0.2">
      <c r="A2779" t="s">
        <v>1152</v>
      </c>
      <c r="B2779" t="s">
        <v>3430</v>
      </c>
      <c r="C2779" s="5" t="s">
        <v>27</v>
      </c>
      <c r="D2779" s="5">
        <v>38200</v>
      </c>
      <c r="E2779">
        <v>1212</v>
      </c>
      <c r="F2779" s="5">
        <v>44430</v>
      </c>
      <c r="G2779" s="2">
        <v>5</v>
      </c>
      <c r="H2779" s="2" t="str">
        <f t="shared" si="270"/>
        <v>Emmanuel WANYONYI800m</v>
      </c>
      <c r="I2779" s="2">
        <f t="shared" si="271"/>
        <v>1212</v>
      </c>
      <c r="J2779" s="136" cm="1">
        <f t="array" ref="J2779">MAX(IF($H$3:$H$4000=$H2779,$I$3:$I$4000))</f>
        <v>1212</v>
      </c>
      <c r="K2779" s="2" t="str">
        <v>RSA</v>
      </c>
      <c r="L2779" t="str">
        <v>Oscar MAVUNDLA</v>
      </c>
      <c r="M2779" s="94" t="str">
        <v>400m</v>
      </c>
      <c r="N2779" s="94">
        <v>33689</v>
      </c>
      <c r="O2779" s="94" t="str">
        <f t="shared" si="272"/>
        <v>Oscar MAVUNDLA400m</v>
      </c>
      <c r="P2779" s="2">
        <f t="shared" si="273"/>
        <v>1132</v>
      </c>
      <c r="Q2779" s="79">
        <f t="shared" si="274"/>
        <v>36</v>
      </c>
      <c r="R2779" s="79" t="str">
        <f t="shared" si="275"/>
        <v/>
      </c>
    </row>
    <row r="2780" spans="1:18" x14ac:dyDescent="0.2">
      <c r="A2780" t="s">
        <v>1152</v>
      </c>
      <c r="B2780" t="s">
        <v>3443</v>
      </c>
      <c r="C2780" s="5" t="s">
        <v>27</v>
      </c>
      <c r="D2780" s="5">
        <v>38089</v>
      </c>
      <c r="E2780">
        <v>1177</v>
      </c>
      <c r="F2780" s="5">
        <v>44430</v>
      </c>
      <c r="G2780" s="2">
        <v>23</v>
      </c>
      <c r="H2780" s="2" t="str">
        <f t="shared" si="270"/>
        <v>Noah KIBET800m</v>
      </c>
      <c r="I2780" s="2">
        <f t="shared" si="271"/>
        <v>1177</v>
      </c>
      <c r="J2780" s="136" cm="1">
        <f t="array" ref="J2780">MAX(IF($H$3:$H$4000=$H2780,$I$3:$I$4000))</f>
        <v>1177</v>
      </c>
      <c r="K2780" s="2" t="str">
        <v>RSA</v>
      </c>
      <c r="L2780" t="str">
        <v>Tumisang SHEZI</v>
      </c>
      <c r="M2780" s="94" t="str">
        <v>400m</v>
      </c>
      <c r="N2780" s="94">
        <v>36659</v>
      </c>
      <c r="O2780" s="94" t="str">
        <f t="shared" si="272"/>
        <v>Tumisang SHEZI400m</v>
      </c>
      <c r="P2780" s="2">
        <f t="shared" si="273"/>
        <v>1099</v>
      </c>
      <c r="Q2780" s="79">
        <f t="shared" si="274"/>
        <v>89</v>
      </c>
      <c r="R2780" s="79" t="str">
        <f t="shared" si="275"/>
        <v/>
      </c>
    </row>
    <row r="2781" spans="1:18" x14ac:dyDescent="0.2">
      <c r="A2781" t="s">
        <v>1152</v>
      </c>
      <c r="B2781" t="s">
        <v>4419</v>
      </c>
      <c r="C2781" t="s">
        <v>81</v>
      </c>
      <c r="D2781" s="5">
        <v>37802</v>
      </c>
      <c r="E2781">
        <v>1036</v>
      </c>
      <c r="F2781" s="5">
        <v>44429</v>
      </c>
      <c r="G2781" s="2">
        <v>13</v>
      </c>
      <c r="H2781" s="2" t="str">
        <f t="shared" si="270"/>
        <v>Heristone Wanyonyi WAFULA20km-race-walking</v>
      </c>
      <c r="I2781" s="2">
        <f t="shared" si="271"/>
        <v>1036</v>
      </c>
      <c r="J2781" s="136" cm="1">
        <f t="array" ref="J2781">MAX(IF($H$3:$H$4000=$H2781,$I$3:$I$4000))</f>
        <v>1036</v>
      </c>
      <c r="K2781" s="2" t="str">
        <v>RSA</v>
      </c>
      <c r="L2781" t="str">
        <v>Joel Thabo SEMENYA</v>
      </c>
      <c r="M2781" s="94" t="str">
        <v>400m</v>
      </c>
      <c r="N2781" s="94">
        <v>36351</v>
      </c>
      <c r="O2781" s="94" t="str">
        <f t="shared" si="272"/>
        <v>Joel Thabo SEMENYA400m</v>
      </c>
      <c r="P2781" s="2">
        <f t="shared" si="273"/>
        <v>1078</v>
      </c>
      <c r="Q2781" s="79">
        <f t="shared" si="274"/>
        <v>119</v>
      </c>
      <c r="R2781" s="79" t="str">
        <f t="shared" si="275"/>
        <v/>
      </c>
    </row>
    <row r="2782" spans="1:18" x14ac:dyDescent="0.2">
      <c r="A2782" t="s">
        <v>1152</v>
      </c>
      <c r="B2782" t="s">
        <v>3648</v>
      </c>
      <c r="C2782" s="5" t="s">
        <v>29</v>
      </c>
      <c r="D2782" s="5">
        <v>37789</v>
      </c>
      <c r="E2782">
        <v>1136</v>
      </c>
      <c r="F2782" s="5">
        <v>44427</v>
      </c>
      <c r="G2782" s="2">
        <v>33</v>
      </c>
      <c r="H2782" s="2" t="str">
        <f t="shared" si="270"/>
        <v>Benson KIPLANGAT5000m</v>
      </c>
      <c r="I2782" s="2">
        <f t="shared" si="271"/>
        <v>1136</v>
      </c>
      <c r="J2782" s="136" cm="1">
        <f t="array" ref="J2782">MAX(IF($H$3:$H$4000=$H2782,$I$3:$I$4000))</f>
        <v>1136</v>
      </c>
      <c r="K2782" s="2" t="str">
        <v>RSA</v>
      </c>
      <c r="L2782" t="str">
        <v>Zakhiti NENE</v>
      </c>
      <c r="M2782" s="94" t="str">
        <v>400m</v>
      </c>
      <c r="N2782" s="94">
        <v>35887</v>
      </c>
      <c r="O2782" s="94" t="str">
        <f t="shared" si="272"/>
        <v>Zakhiti NENE400m</v>
      </c>
      <c r="P2782" s="2">
        <f t="shared" si="273"/>
        <v>1178</v>
      </c>
      <c r="Q2782" s="79">
        <f t="shared" si="274"/>
        <v>10</v>
      </c>
      <c r="R2782" s="79" t="str">
        <f t="shared" si="275"/>
        <v/>
      </c>
    </row>
    <row r="2783" spans="1:18" x14ac:dyDescent="0.2">
      <c r="A2783" t="s">
        <v>1152</v>
      </c>
      <c r="B2783" t="s">
        <v>3664</v>
      </c>
      <c r="C2783" s="5" t="s">
        <v>29</v>
      </c>
      <c r="D2783" s="5">
        <v>37909</v>
      </c>
      <c r="E2783">
        <v>1116</v>
      </c>
      <c r="F2783" s="5">
        <v>44427</v>
      </c>
      <c r="G2783" s="2">
        <v>61</v>
      </c>
      <c r="H2783" s="2" t="str">
        <f t="shared" si="270"/>
        <v>Levy KIBET5000m</v>
      </c>
      <c r="I2783" s="2">
        <f t="shared" si="271"/>
        <v>1116</v>
      </c>
      <c r="J2783" s="136" cm="1">
        <f t="array" ref="J2783">MAX(IF($H$3:$H$4000=$H2783,$I$3:$I$4000))</f>
        <v>1116</v>
      </c>
      <c r="K2783" s="2" t="str">
        <v>RSA</v>
      </c>
      <c r="L2783" t="str">
        <v>Ashwin JOOD</v>
      </c>
      <c r="M2783" s="94" t="str">
        <v>400m</v>
      </c>
      <c r="N2783" s="94">
        <v>36824</v>
      </c>
      <c r="O2783" s="94" t="str">
        <f t="shared" si="272"/>
        <v>Ashwin JOOD400m</v>
      </c>
      <c r="P2783" s="2">
        <f t="shared" si="273"/>
        <v>1091</v>
      </c>
      <c r="Q2783" s="79">
        <f t="shared" si="274"/>
        <v>110</v>
      </c>
      <c r="R2783" s="79" t="str">
        <f t="shared" si="275"/>
        <v/>
      </c>
    </row>
    <row r="2784" spans="1:18" x14ac:dyDescent="0.2">
      <c r="A2784" t="s">
        <v>1152</v>
      </c>
      <c r="B2784" t="s">
        <v>3866</v>
      </c>
      <c r="C2784" t="s">
        <v>33</v>
      </c>
      <c r="D2784" s="5">
        <v>38310</v>
      </c>
      <c r="E2784">
        <v>1061</v>
      </c>
      <c r="F2784" s="5">
        <v>44427</v>
      </c>
      <c r="G2784" s="2">
        <v>67</v>
      </c>
      <c r="H2784" s="2" t="str">
        <f t="shared" ref="H2784:H2810" si="276">B2784&amp;C2784</f>
        <v>Alocias KIPNGETICH400mh</v>
      </c>
      <c r="I2784" s="2">
        <f t="shared" ref="I2784:I2810" si="277">E2784</f>
        <v>1061</v>
      </c>
      <c r="J2784" s="136" cm="1">
        <f t="array" ref="J2784">MAX(IF($H$3:$H$4000=$H2784,$I$3:$I$4000))</f>
        <v>1061</v>
      </c>
      <c r="K2784" s="2" t="str">
        <v>RSA</v>
      </c>
      <c r="L2784" t="str">
        <v>Ditiro MEKHISE</v>
      </c>
      <c r="M2784" s="94" t="str">
        <v>400m</v>
      </c>
      <c r="N2784" s="94">
        <v>36617</v>
      </c>
      <c r="O2784" s="94" t="str">
        <f t="shared" si="272"/>
        <v>Ditiro MEKHISE400m</v>
      </c>
      <c r="P2784" s="2">
        <f t="shared" si="273"/>
        <v>1039</v>
      </c>
      <c r="Q2784" s="79">
        <f t="shared" si="274"/>
        <v>157</v>
      </c>
      <c r="R2784" s="79" t="str">
        <f t="shared" si="275"/>
        <v/>
      </c>
    </row>
    <row r="2785" spans="1:18" x14ac:dyDescent="0.2">
      <c r="A2785" t="s">
        <v>1152</v>
      </c>
      <c r="B2785" t="s">
        <v>3446</v>
      </c>
      <c r="C2785" s="5" t="s">
        <v>28</v>
      </c>
      <c r="D2785" s="5">
        <v>35396</v>
      </c>
      <c r="E2785">
        <v>1251</v>
      </c>
      <c r="F2785" s="5">
        <v>44415</v>
      </c>
      <c r="G2785" s="2">
        <v>4</v>
      </c>
      <c r="H2785" s="2" t="str">
        <f t="shared" si="276"/>
        <v>Abel KIPSANG1500m</v>
      </c>
      <c r="I2785" s="2">
        <f t="shared" si="277"/>
        <v>1251</v>
      </c>
      <c r="J2785" s="136" cm="1">
        <f t="array" ref="J2785">MAX(IF($H$3:$H$4000=$H2785,$I$3:$I$4000))</f>
        <v>1251</v>
      </c>
      <c r="K2785" s="2" t="str">
        <v>RSA</v>
      </c>
      <c r="L2785" t="str">
        <v>Abednico CHOBA</v>
      </c>
      <c r="M2785" s="94" t="str">
        <v>1500m</v>
      </c>
      <c r="N2785" s="94">
        <v>37439</v>
      </c>
      <c r="O2785" s="94" t="str">
        <f t="shared" si="272"/>
        <v>Abednico CHOBA1500m</v>
      </c>
      <c r="P2785" s="2">
        <f t="shared" si="273"/>
        <v>1058</v>
      </c>
      <c r="Q2785" s="79">
        <f t="shared" si="274"/>
        <v>122</v>
      </c>
      <c r="R2785" s="79" t="str">
        <f t="shared" si="275"/>
        <v/>
      </c>
    </row>
    <row r="2786" spans="1:18" x14ac:dyDescent="0.2">
      <c r="A2786" t="s">
        <v>1152</v>
      </c>
      <c r="B2786" t="s">
        <v>3631</v>
      </c>
      <c r="C2786" s="5" t="s">
        <v>29</v>
      </c>
      <c r="D2786" s="5">
        <v>36067</v>
      </c>
      <c r="E2786">
        <v>1213</v>
      </c>
      <c r="F2786" s="5">
        <v>44414</v>
      </c>
      <c r="G2786" s="2">
        <v>6</v>
      </c>
      <c r="H2786" s="2" t="str">
        <f t="shared" si="276"/>
        <v>Nicholas Kipkorir KIMELI5000m</v>
      </c>
      <c r="I2786" s="2">
        <f t="shared" si="277"/>
        <v>1213</v>
      </c>
      <c r="J2786" s="136" cm="1">
        <f t="array" ref="J2786">MAX(IF($H$3:$H$4000=$H2786,$I$3:$I$4000))</f>
        <v>1213</v>
      </c>
      <c r="K2786" s="2" t="str">
        <v>RSA</v>
      </c>
      <c r="L2786" t="str">
        <v>Pilane TSHEGOFATSO</v>
      </c>
      <c r="M2786" s="94" t="str">
        <v>1500m</v>
      </c>
      <c r="N2786" s="94">
        <v>36068</v>
      </c>
      <c r="O2786" s="94" t="str">
        <f t="shared" si="272"/>
        <v>Pilane TSHEGOFATSO1500m</v>
      </c>
      <c r="P2786" s="2">
        <f t="shared" si="273"/>
        <v>1055</v>
      </c>
      <c r="Q2786" s="79">
        <f t="shared" si="274"/>
        <v>130</v>
      </c>
      <c r="R2786" s="79" t="str">
        <f t="shared" si="275"/>
        <v/>
      </c>
    </row>
    <row r="2787" spans="1:18" x14ac:dyDescent="0.2">
      <c r="A2787" t="s">
        <v>1152</v>
      </c>
      <c r="B2787" t="s">
        <v>4273</v>
      </c>
      <c r="C2787" s="5" t="s">
        <v>41</v>
      </c>
      <c r="D2787" s="5">
        <v>32512</v>
      </c>
      <c r="E2787">
        <v>1063</v>
      </c>
      <c r="F2787" s="5">
        <v>44412</v>
      </c>
      <c r="G2787" s="2">
        <v>16</v>
      </c>
      <c r="H2787" s="2" t="str">
        <f t="shared" si="276"/>
        <v>Julius YEGOjavelin-throw</v>
      </c>
      <c r="I2787" s="2">
        <f t="shared" si="277"/>
        <v>1063</v>
      </c>
      <c r="J2787" s="136" cm="1">
        <f t="array" ref="J2787">MAX(IF($H$3:$H$4000=$H2787,$I$3:$I$4000))</f>
        <v>1063</v>
      </c>
      <c r="K2787" s="2" t="str">
        <v>RSA</v>
      </c>
      <c r="L2787" t="str">
        <v>Modupi TLADI</v>
      </c>
      <c r="M2787" s="94" t="str">
        <v>1500m</v>
      </c>
      <c r="N2787" s="94">
        <v>0</v>
      </c>
      <c r="O2787" s="94" t="str">
        <f t="shared" si="272"/>
        <v>Modupi TLADI1500m</v>
      </c>
      <c r="P2787" s="2">
        <f t="shared" si="273"/>
        <v>1022</v>
      </c>
      <c r="Q2787" s="79">
        <f t="shared" si="274"/>
        <v>165</v>
      </c>
      <c r="R2787" s="79" t="str">
        <f t="shared" si="275"/>
        <v/>
      </c>
    </row>
    <row r="2788" spans="1:18" x14ac:dyDescent="0.2">
      <c r="A2788" t="s">
        <v>1152</v>
      </c>
      <c r="B2788" t="s">
        <v>3439</v>
      </c>
      <c r="C2788" t="s">
        <v>27</v>
      </c>
      <c r="D2788" s="5">
        <v>34868</v>
      </c>
      <c r="E2788">
        <v>1188</v>
      </c>
      <c r="F2788" s="5">
        <v>44409</v>
      </c>
      <c r="G2788" s="2">
        <v>18</v>
      </c>
      <c r="H2788" s="2" t="str">
        <f t="shared" si="276"/>
        <v>Michael SARUNI800m</v>
      </c>
      <c r="I2788" s="2">
        <f t="shared" si="277"/>
        <v>1188</v>
      </c>
      <c r="J2788" s="136" cm="1">
        <f t="array" ref="J2788">MAX(IF($H$3:$H$4000=$H2788,$I$3:$I$4000))</f>
        <v>1188</v>
      </c>
      <c r="K2788" s="2" t="str">
        <v>RSA</v>
      </c>
      <c r="L2788" t="str">
        <v>Rivaldo ROBERTS</v>
      </c>
      <c r="M2788" s="94" t="str">
        <v>110mh</v>
      </c>
      <c r="N2788" s="94">
        <v>35182</v>
      </c>
      <c r="O2788" s="94" t="str">
        <f t="shared" si="272"/>
        <v>Rivaldo ROBERTS110mh</v>
      </c>
      <c r="P2788" s="2">
        <f t="shared" si="273"/>
        <v>1106</v>
      </c>
      <c r="Q2788" s="79">
        <f t="shared" si="274"/>
        <v>36</v>
      </c>
      <c r="R2788" s="79" t="str">
        <f t="shared" si="275"/>
        <v/>
      </c>
    </row>
    <row r="2789" spans="1:18" x14ac:dyDescent="0.2">
      <c r="A2789" t="s">
        <v>1152</v>
      </c>
      <c r="B2789" t="s">
        <v>3598</v>
      </c>
      <c r="C2789" t="s">
        <v>34</v>
      </c>
      <c r="D2789" s="5">
        <v>38371</v>
      </c>
      <c r="E2789">
        <v>1042</v>
      </c>
      <c r="F2789" s="5">
        <v>44409</v>
      </c>
      <c r="G2789" s="2">
        <v>64</v>
      </c>
      <c r="H2789" s="2" t="str">
        <f t="shared" si="276"/>
        <v>Bonface MUTETI3000msc</v>
      </c>
      <c r="I2789" s="2">
        <f t="shared" si="277"/>
        <v>1042</v>
      </c>
      <c r="J2789" s="136" cm="1">
        <f t="array" ref="J2789">MAX(IF($H$3:$H$4000=$H2789,$I$3:$I$4000))</f>
        <v>1042</v>
      </c>
      <c r="K2789" s="2" t="str">
        <v>RSA</v>
      </c>
      <c r="L2789" t="str">
        <v>Ruan DE VRIES</v>
      </c>
      <c r="M2789" s="94" t="str">
        <v>110mh</v>
      </c>
      <c r="N2789" s="94">
        <v>31444</v>
      </c>
      <c r="O2789" s="94" t="str">
        <f t="shared" si="272"/>
        <v>Ruan DE VRIES110mh</v>
      </c>
      <c r="P2789" s="2">
        <f t="shared" si="273"/>
        <v>1134</v>
      </c>
      <c r="Q2789" s="79">
        <f t="shared" si="274"/>
        <v>28</v>
      </c>
      <c r="R2789" s="79" t="str">
        <f t="shared" si="275"/>
        <v/>
      </c>
    </row>
    <row r="2790" spans="1:18" x14ac:dyDescent="0.2">
      <c r="A2790" t="s">
        <v>1152</v>
      </c>
      <c r="B2790" t="s">
        <v>3438</v>
      </c>
      <c r="C2790" s="5" t="s">
        <v>27</v>
      </c>
      <c r="D2790" s="5">
        <v>35348</v>
      </c>
      <c r="E2790">
        <v>1190</v>
      </c>
      <c r="F2790" s="5">
        <v>44402</v>
      </c>
      <c r="G2790" s="2">
        <v>17</v>
      </c>
      <c r="H2790" s="2" t="str">
        <f t="shared" si="276"/>
        <v>Festus LAGAT800m</v>
      </c>
      <c r="I2790" s="2">
        <f t="shared" si="277"/>
        <v>1190</v>
      </c>
      <c r="J2790" s="136" cm="1">
        <f t="array" ref="J2790">MAX(IF($H$3:$H$4000=$H2790,$I$3:$I$4000))</f>
        <v>1190</v>
      </c>
      <c r="K2790" s="2" t="str">
        <v>RSA</v>
      </c>
      <c r="L2790" t="str">
        <v>Michael SCHOEMAN</v>
      </c>
      <c r="M2790" s="94" t="str">
        <v>110mh</v>
      </c>
      <c r="N2790" s="94">
        <v>36892</v>
      </c>
      <c r="O2790" s="94" t="str">
        <f t="shared" si="272"/>
        <v>Michael SCHOEMAN110mh</v>
      </c>
      <c r="P2790" s="2">
        <f t="shared" si="273"/>
        <v>1028</v>
      </c>
      <c r="Q2790" s="79">
        <f t="shared" si="274"/>
        <v>84</v>
      </c>
      <c r="R2790" s="79" t="str">
        <f t="shared" si="275"/>
        <v/>
      </c>
    </row>
    <row r="2791" spans="1:18" x14ac:dyDescent="0.2">
      <c r="A2791" t="s">
        <v>1152</v>
      </c>
      <c r="B2791" t="s">
        <v>3476</v>
      </c>
      <c r="C2791" t="s">
        <v>27</v>
      </c>
      <c r="D2791" s="5"/>
      <c r="E2791">
        <v>1115</v>
      </c>
      <c r="F2791" s="5">
        <v>44394</v>
      </c>
      <c r="G2791" s="2">
        <v>63</v>
      </c>
      <c r="H2791" s="2" t="str">
        <f t="shared" si="276"/>
        <v>Jonah KOECH800m</v>
      </c>
      <c r="I2791" s="2">
        <f t="shared" si="277"/>
        <v>1115</v>
      </c>
      <c r="J2791" s="136" cm="1">
        <f t="array" ref="J2791">MAX(IF($H$3:$H$4000=$H2791,$I$3:$I$4000))</f>
        <v>1115</v>
      </c>
      <c r="K2791" s="2" t="str">
        <v>RSA</v>
      </c>
      <c r="L2791" t="str">
        <v>Eric VAN DER WALT</v>
      </c>
      <c r="M2791" s="94" t="str">
        <v>110mh</v>
      </c>
      <c r="N2791" s="94">
        <v>36201</v>
      </c>
      <c r="O2791" s="94" t="str">
        <f t="shared" si="272"/>
        <v>Eric VAN DER WALT110mh</v>
      </c>
      <c r="P2791" s="2">
        <f t="shared" si="273"/>
        <v>967</v>
      </c>
      <c r="Q2791" s="79">
        <f t="shared" si="274"/>
        <v>123</v>
      </c>
      <c r="R2791" s="79" t="str">
        <f t="shared" si="275"/>
        <v/>
      </c>
    </row>
    <row r="2792" spans="1:18" x14ac:dyDescent="0.2">
      <c r="A2792" t="s">
        <v>1152</v>
      </c>
      <c r="B2792" t="s">
        <v>3513</v>
      </c>
      <c r="C2792" s="5" t="s">
        <v>28</v>
      </c>
      <c r="D2792" s="5">
        <v>36392</v>
      </c>
      <c r="E2792">
        <v>1151</v>
      </c>
      <c r="F2792" s="5">
        <v>44394</v>
      </c>
      <c r="G2792" s="2">
        <v>32</v>
      </c>
      <c r="H2792" s="2" t="str">
        <f t="shared" si="276"/>
        <v>Brimin Kiprono KIPROTICH1500m</v>
      </c>
      <c r="I2792" s="2">
        <f t="shared" si="277"/>
        <v>1151</v>
      </c>
      <c r="J2792" s="136" cm="1">
        <f t="array" ref="J2792">MAX(IF($H$3:$H$4000=$H2792,$I$3:$I$4000))</f>
        <v>1151</v>
      </c>
      <c r="K2792" s="2" t="str">
        <v>RSA</v>
      </c>
      <c r="L2792" t="str">
        <v>Fredriech PRETORIUS</v>
      </c>
      <c r="M2792" s="94" t="str">
        <v>110mh</v>
      </c>
      <c r="N2792" s="94">
        <v>34915</v>
      </c>
      <c r="O2792" s="94" t="str">
        <f t="shared" si="272"/>
        <v>Fredriech PRETORIUS110mh</v>
      </c>
      <c r="P2792" s="2">
        <f t="shared" si="273"/>
        <v>910</v>
      </c>
      <c r="Q2792" s="79">
        <f t="shared" si="274"/>
        <v>147</v>
      </c>
      <c r="R2792" s="79" t="str">
        <f t="shared" si="275"/>
        <v/>
      </c>
    </row>
    <row r="2793" spans="1:18" x14ac:dyDescent="0.2">
      <c r="A2793" t="s">
        <v>1152</v>
      </c>
      <c r="B2793" t="s">
        <v>3647</v>
      </c>
      <c r="C2793" s="5" t="s">
        <v>29</v>
      </c>
      <c r="D2793" s="5">
        <v>36874</v>
      </c>
      <c r="E2793">
        <v>1138</v>
      </c>
      <c r="F2793" s="5">
        <v>44394</v>
      </c>
      <c r="G2793" s="2">
        <v>31</v>
      </c>
      <c r="H2793" s="2" t="str">
        <f t="shared" si="276"/>
        <v>James KIMEU5000m</v>
      </c>
      <c r="I2793" s="2">
        <f t="shared" si="277"/>
        <v>1138</v>
      </c>
      <c r="J2793" s="136" cm="1">
        <f t="array" ref="J2793">MAX(IF($H$3:$H$4000=$H2793,$I$3:$I$4000))</f>
        <v>1138</v>
      </c>
      <c r="K2793" s="2" t="str">
        <v>RSA</v>
      </c>
      <c r="L2793" t="str">
        <v>Francois PRINSLOO</v>
      </c>
      <c r="M2793" s="94" t="str">
        <v>discus-throw</v>
      </c>
      <c r="N2793" s="94">
        <v>37206</v>
      </c>
      <c r="O2793" s="94" t="str">
        <f t="shared" si="272"/>
        <v>Francois PRINSLOOdiscus-throw</v>
      </c>
      <c r="P2793" s="2">
        <f t="shared" si="273"/>
        <v>1168</v>
      </c>
      <c r="Q2793" s="79">
        <f t="shared" si="274"/>
        <v>5</v>
      </c>
      <c r="R2793" s="79" t="str">
        <f t="shared" si="275"/>
        <v/>
      </c>
    </row>
    <row r="2794" spans="1:18" x14ac:dyDescent="0.2">
      <c r="A2794" t="s">
        <v>1152</v>
      </c>
      <c r="B2794" t="s">
        <v>3658</v>
      </c>
      <c r="C2794" s="5" t="s">
        <v>29</v>
      </c>
      <c r="D2794" s="5">
        <v>36811</v>
      </c>
      <c r="E2794">
        <v>1123</v>
      </c>
      <c r="F2794" s="5">
        <v>44394</v>
      </c>
      <c r="G2794" s="2">
        <v>53</v>
      </c>
      <c r="H2794" s="2" t="str">
        <f t="shared" si="276"/>
        <v>Musio SAIDAMU5000m</v>
      </c>
      <c r="I2794" s="2">
        <f t="shared" si="277"/>
        <v>1123</v>
      </c>
      <c r="J2794" s="136" cm="1">
        <f t="array" ref="J2794">MAX(IF($H$3:$H$4000=$H2794,$I$3:$I$4000))</f>
        <v>1123</v>
      </c>
      <c r="K2794" s="2" t="str">
        <v>RSA</v>
      </c>
      <c r="L2794" t="str">
        <v>Tshepang MAKHETHE</v>
      </c>
      <c r="M2794" s="94" t="str">
        <v>hammer-throw</v>
      </c>
      <c r="N2794" s="94">
        <v>35114</v>
      </c>
      <c r="O2794" s="94" t="str">
        <f t="shared" si="272"/>
        <v>Tshepang MAKHETHEhammer-throw</v>
      </c>
      <c r="P2794" s="2">
        <f t="shared" si="273"/>
        <v>1072</v>
      </c>
      <c r="Q2794" s="79">
        <f t="shared" si="274"/>
        <v>10</v>
      </c>
      <c r="R2794" s="79" t="str">
        <f t="shared" si="275"/>
        <v/>
      </c>
    </row>
    <row r="2795" spans="1:18" x14ac:dyDescent="0.2">
      <c r="A2795" t="s">
        <v>1152</v>
      </c>
      <c r="B2795" t="s">
        <v>3661</v>
      </c>
      <c r="C2795" s="5" t="s">
        <v>29</v>
      </c>
      <c r="D2795" s="5">
        <v>37878</v>
      </c>
      <c r="E2795">
        <v>1118</v>
      </c>
      <c r="F2795" s="5">
        <v>44394</v>
      </c>
      <c r="G2795" s="2">
        <v>58</v>
      </c>
      <c r="H2795" s="2" t="str">
        <f t="shared" si="276"/>
        <v>Patrick KINYANJUI5000m</v>
      </c>
      <c r="I2795" s="2">
        <f t="shared" si="277"/>
        <v>1118</v>
      </c>
      <c r="J2795" s="136" cm="1">
        <f t="array" ref="J2795">MAX(IF($H$3:$H$4000=$H2795,$I$3:$I$4000))</f>
        <v>1118</v>
      </c>
      <c r="K2795" s="2" t="str">
        <v>RSA</v>
      </c>
      <c r="L2795" t="str">
        <v>Hercules VAN VUUREN</v>
      </c>
      <c r="M2795" s="94" t="str">
        <v>javelin-throw</v>
      </c>
      <c r="N2795" s="94">
        <v>35900</v>
      </c>
      <c r="O2795" s="94" t="str">
        <f t="shared" si="272"/>
        <v>Hercules VAN VUURENjavelin-throw</v>
      </c>
      <c r="P2795" s="2">
        <f t="shared" si="273"/>
        <v>1017</v>
      </c>
      <c r="Q2795" s="79">
        <f t="shared" si="274"/>
        <v>47</v>
      </c>
      <c r="R2795" s="79" t="str">
        <f t="shared" si="275"/>
        <v/>
      </c>
    </row>
    <row r="2796" spans="1:18" x14ac:dyDescent="0.2">
      <c r="A2796" t="s">
        <v>1152</v>
      </c>
      <c r="B2796" t="s">
        <v>3666</v>
      </c>
      <c r="C2796" s="5" t="s">
        <v>29</v>
      </c>
      <c r="D2796" s="5">
        <v>37952</v>
      </c>
      <c r="E2796">
        <v>1116</v>
      </c>
      <c r="F2796" s="5">
        <v>44394</v>
      </c>
      <c r="G2796" s="2">
        <v>63</v>
      </c>
      <c r="H2796" s="2" t="str">
        <f t="shared" si="276"/>
        <v>Emmanuel KIPCHIRCHIR5000m</v>
      </c>
      <c r="I2796" s="2">
        <f t="shared" si="277"/>
        <v>1116</v>
      </c>
      <c r="J2796" s="136" cm="1">
        <f t="array" ref="J2796">MAX(IF($H$3:$H$4000=$H2796,$I$3:$I$4000))</f>
        <v>1116</v>
      </c>
      <c r="K2796" s="2" t="str">
        <v>RSA</v>
      </c>
      <c r="L2796" t="str">
        <v>Tobie HOLTZHAUSEN</v>
      </c>
      <c r="M2796" s="94" t="str">
        <v>javelin-throw</v>
      </c>
      <c r="N2796" s="94">
        <v>31922</v>
      </c>
      <c r="O2796" s="94" t="str">
        <f t="shared" si="272"/>
        <v>Tobie HOLTZHAUSENjavelin-throw</v>
      </c>
      <c r="P2796" s="2">
        <f t="shared" si="273"/>
        <v>959</v>
      </c>
      <c r="Q2796" s="79">
        <f t="shared" si="274"/>
        <v>89</v>
      </c>
      <c r="R2796" s="79" t="str">
        <f t="shared" si="275"/>
        <v/>
      </c>
    </row>
    <row r="2797" spans="1:18" x14ac:dyDescent="0.2">
      <c r="A2797" t="s">
        <v>1152</v>
      </c>
      <c r="B2797" t="s">
        <v>3668</v>
      </c>
      <c r="C2797" s="6" t="s">
        <v>29</v>
      </c>
      <c r="D2797" s="5">
        <v>34947</v>
      </c>
      <c r="E2797">
        <v>1113</v>
      </c>
      <c r="F2797" s="5">
        <v>44394</v>
      </c>
      <c r="G2797" s="2">
        <v>65</v>
      </c>
      <c r="H2797" s="2" t="str">
        <f t="shared" si="276"/>
        <v>Evans YEGO5000m</v>
      </c>
      <c r="I2797" s="2">
        <f t="shared" si="277"/>
        <v>1113</v>
      </c>
      <c r="J2797" s="136" cm="1">
        <f t="array" ref="J2797">MAX(IF($H$3:$H$4000=$H2797,$I$3:$I$4000))</f>
        <v>1113</v>
      </c>
      <c r="K2797" s="2" t="str">
        <v>RSA</v>
      </c>
      <c r="L2797" t="str">
        <v>Fredriech PRETORIUS</v>
      </c>
      <c r="M2797" s="94" t="str">
        <v>decathlon</v>
      </c>
      <c r="N2797" s="94">
        <v>34915</v>
      </c>
      <c r="O2797" s="94" t="str">
        <f t="shared" si="272"/>
        <v>Fredriech PRETORIUSdecathlon</v>
      </c>
      <c r="P2797" s="2">
        <f t="shared" si="273"/>
        <v>928</v>
      </c>
      <c r="Q2797" s="79">
        <f t="shared" si="274"/>
        <v>42</v>
      </c>
      <c r="R2797" s="79" t="str">
        <f t="shared" si="275"/>
        <v/>
      </c>
    </row>
    <row r="2798" spans="1:18" x14ac:dyDescent="0.2">
      <c r="A2798" t="s">
        <v>1152</v>
      </c>
      <c r="B2798" t="s">
        <v>3706</v>
      </c>
      <c r="C2798" t="s">
        <v>30</v>
      </c>
      <c r="D2798" s="5">
        <v>35766</v>
      </c>
      <c r="E2798">
        <v>1145</v>
      </c>
      <c r="F2798" s="5">
        <v>44391</v>
      </c>
      <c r="G2798" s="2">
        <v>52</v>
      </c>
      <c r="H2798" s="2" t="str">
        <f t="shared" si="276"/>
        <v>Andrew LOROT10000m</v>
      </c>
      <c r="I2798" s="2">
        <f t="shared" si="277"/>
        <v>1145</v>
      </c>
      <c r="J2798" s="136" cm="1">
        <f t="array" ref="J2798">MAX(IF($H$3:$H$4000=$H2798,$I$3:$I$4000))</f>
        <v>1145</v>
      </c>
      <c r="K2798" s="2" t="str">
        <v>RSA</v>
      </c>
      <c r="L2798" t="str">
        <v>Sinesipho DAMBILE</v>
      </c>
      <c r="M2798" s="94" t="str">
        <v>200m</v>
      </c>
      <c r="N2798" s="94">
        <v>37317</v>
      </c>
      <c r="O2798" s="94" t="str">
        <f t="shared" si="272"/>
        <v>Sinesipho DAMBILE200m</v>
      </c>
      <c r="P2798" s="2">
        <f t="shared" si="273"/>
        <v>1159</v>
      </c>
      <c r="Q2798" s="79">
        <f t="shared" si="274"/>
        <v>31</v>
      </c>
      <c r="R2798" s="79" t="str">
        <f t="shared" si="275"/>
        <v/>
      </c>
    </row>
    <row r="2799" spans="1:18" x14ac:dyDescent="0.2">
      <c r="A2799" t="s">
        <v>1152</v>
      </c>
      <c r="B2799" t="s">
        <v>3708</v>
      </c>
      <c r="C2799" s="5" t="s">
        <v>30</v>
      </c>
      <c r="D2799" s="5">
        <v>35735</v>
      </c>
      <c r="E2799">
        <v>1143</v>
      </c>
      <c r="F2799" s="5">
        <v>44391</v>
      </c>
      <c r="G2799" s="2">
        <v>54</v>
      </c>
      <c r="H2799" s="2" t="str">
        <f t="shared" si="276"/>
        <v>James BUNUKA10000m</v>
      </c>
      <c r="I2799" s="2">
        <f t="shared" si="277"/>
        <v>1143</v>
      </c>
      <c r="J2799" s="136" cm="1">
        <f t="array" ref="J2799">MAX(IF($H$3:$H$4000=$H2799,$I$3:$I$4000))</f>
        <v>1143</v>
      </c>
      <c r="K2799" s="2" t="str">
        <v>RSA</v>
      </c>
      <c r="L2799" t="str">
        <v>Eckhardt POTGIETER</v>
      </c>
      <c r="M2799" s="94" t="str">
        <v>200m</v>
      </c>
      <c r="N2799" s="94">
        <v>37420</v>
      </c>
      <c r="O2799" s="94" t="str">
        <f t="shared" si="272"/>
        <v>Eckhardt POTGIETER200m</v>
      </c>
      <c r="P2799" s="2">
        <f t="shared" si="273"/>
        <v>1105</v>
      </c>
      <c r="Q2799" s="79">
        <f t="shared" si="274"/>
        <v>80</v>
      </c>
      <c r="R2799" s="79" t="str">
        <f t="shared" si="275"/>
        <v/>
      </c>
    </row>
    <row r="2800" spans="1:18" x14ac:dyDescent="0.2">
      <c r="A2800" t="s">
        <v>1152</v>
      </c>
      <c r="B2800" t="s">
        <v>3711</v>
      </c>
      <c r="C2800" s="5" t="s">
        <v>30</v>
      </c>
      <c r="D2800" s="6">
        <v>36852</v>
      </c>
      <c r="E2800">
        <v>1134</v>
      </c>
      <c r="F2800" s="5">
        <v>44391</v>
      </c>
      <c r="G2800" s="2">
        <v>63</v>
      </c>
      <c r="H2800" s="2" t="str">
        <f t="shared" si="276"/>
        <v>Noah KIPLIMO10000m</v>
      </c>
      <c r="I2800" s="2">
        <f t="shared" si="277"/>
        <v>1134</v>
      </c>
      <c r="J2800" s="136" cm="1">
        <f t="array" ref="J2800">MAX(IF($H$3:$H$4000=$H2800,$I$3:$I$4000))</f>
        <v>1134</v>
      </c>
      <c r="K2800" s="2" t="str">
        <v>RSA</v>
      </c>
      <c r="L2800" t="str">
        <v>Bradley OLIPHANT</v>
      </c>
      <c r="M2800" s="94" t="str">
        <v>200m</v>
      </c>
      <c r="N2800" s="94">
        <v>37954</v>
      </c>
      <c r="O2800" s="94" t="str">
        <f t="shared" si="272"/>
        <v>Bradley OLIPHANT200m</v>
      </c>
      <c r="P2800" s="2">
        <f t="shared" si="273"/>
        <v>1100</v>
      </c>
      <c r="Q2800" s="79">
        <f t="shared" si="274"/>
        <v>89</v>
      </c>
      <c r="R2800" s="79" t="str">
        <f t="shared" si="275"/>
        <v/>
      </c>
    </row>
    <row r="2801" spans="1:18" x14ac:dyDescent="0.2">
      <c r="A2801" t="s">
        <v>1152</v>
      </c>
      <c r="B2801" s="5" t="s">
        <v>3669</v>
      </c>
      <c r="C2801" s="5" t="s">
        <v>29</v>
      </c>
      <c r="D2801" s="5">
        <v>34834</v>
      </c>
      <c r="E2801">
        <v>1112</v>
      </c>
      <c r="F2801" s="5">
        <v>44387</v>
      </c>
      <c r="G2801" s="2">
        <v>66</v>
      </c>
      <c r="H2801" s="2" t="str">
        <f t="shared" si="276"/>
        <v>Dominic LANGAT5000m</v>
      </c>
      <c r="I2801" s="2">
        <f t="shared" si="277"/>
        <v>1112</v>
      </c>
      <c r="J2801" s="136" cm="1">
        <f t="array" ref="J2801">MAX(IF($H$3:$H$4000=$H2801,$I$3:$I$4000))</f>
        <v>1112</v>
      </c>
      <c r="K2801" s="2" t="str">
        <v>RSA</v>
      </c>
      <c r="L2801" t="str">
        <v>Dwayne SMITH</v>
      </c>
      <c r="M2801" s="94" t="str">
        <v>200m</v>
      </c>
      <c r="N2801" s="94">
        <v>37706</v>
      </c>
      <c r="O2801" s="94" t="str">
        <f t="shared" si="272"/>
        <v>Dwayne SMITH200m</v>
      </c>
      <c r="P2801" s="2">
        <f t="shared" si="273"/>
        <v>1086</v>
      </c>
      <c r="Q2801" s="79">
        <f t="shared" si="274"/>
        <v>117</v>
      </c>
      <c r="R2801" s="79" t="str">
        <f t="shared" si="275"/>
        <v/>
      </c>
    </row>
    <row r="2802" spans="1:18" x14ac:dyDescent="0.2">
      <c r="A2802" t="s">
        <v>1152</v>
      </c>
      <c r="B2802" t="s">
        <v>3386</v>
      </c>
      <c r="C2802" s="5" t="s">
        <v>27</v>
      </c>
      <c r="D2802" s="5">
        <v>34865</v>
      </c>
      <c r="E2802">
        <v>1234</v>
      </c>
      <c r="F2802" s="5">
        <v>44386</v>
      </c>
      <c r="G2802" s="2">
        <v>2</v>
      </c>
      <c r="H2802" s="2" t="str">
        <f t="shared" si="276"/>
        <v>Emmanuel Kipkurui KORIR800m</v>
      </c>
      <c r="I2802" s="2">
        <f t="shared" si="277"/>
        <v>1234</v>
      </c>
      <c r="J2802" s="136" cm="1">
        <f t="array" ref="J2802">MAX(IF($H$3:$H$4000=$H2802,$I$3:$I$4000))</f>
        <v>1234</v>
      </c>
      <c r="K2802" s="2" t="str">
        <v>RSA</v>
      </c>
      <c r="L2802" t="str">
        <v>Bulali MNYAMANA</v>
      </c>
      <c r="M2802" s="94" t="str">
        <v>200m</v>
      </c>
      <c r="N2802" s="94">
        <v>37024</v>
      </c>
      <c r="O2802" s="94" t="str">
        <f t="shared" si="272"/>
        <v>Bulali MNYAMANA200m</v>
      </c>
      <c r="P2802" s="2">
        <f t="shared" si="273"/>
        <v>1044</v>
      </c>
      <c r="Q2802" s="79">
        <f t="shared" si="274"/>
        <v>160</v>
      </c>
      <c r="R2802" s="79" t="str">
        <f t="shared" si="275"/>
        <v/>
      </c>
    </row>
    <row r="2803" spans="1:18" x14ac:dyDescent="0.2">
      <c r="A2803" t="s">
        <v>1152</v>
      </c>
      <c r="B2803" t="s">
        <v>3429</v>
      </c>
      <c r="C2803" s="5" t="s">
        <v>27</v>
      </c>
      <c r="D2803" s="5">
        <v>32842</v>
      </c>
      <c r="E2803">
        <v>1217</v>
      </c>
      <c r="F2803" s="5">
        <v>44386</v>
      </c>
      <c r="G2803" s="2">
        <v>4</v>
      </c>
      <c r="H2803" s="2" t="str">
        <f t="shared" si="276"/>
        <v>Ferguson Cheruiyot ROTICH800m</v>
      </c>
      <c r="I2803" s="2">
        <f t="shared" si="277"/>
        <v>1217</v>
      </c>
      <c r="J2803" s="136" cm="1">
        <f t="array" ref="J2803">MAX(IF($H$3:$H$4000=$H2803,$I$3:$I$4000))</f>
        <v>1217</v>
      </c>
      <c r="K2803" s="2" t="str">
        <v>RSA</v>
      </c>
      <c r="L2803" t="str">
        <v>Anaso JOBODWANA</v>
      </c>
      <c r="M2803" s="94" t="str">
        <v>200m</v>
      </c>
      <c r="N2803" s="94">
        <v>33815</v>
      </c>
      <c r="O2803" s="94" t="str">
        <f t="shared" si="272"/>
        <v>Anaso JOBODWANA200m</v>
      </c>
      <c r="P2803" s="2">
        <f t="shared" si="273"/>
        <v>1109</v>
      </c>
      <c r="Q2803" s="79">
        <f t="shared" si="274"/>
        <v>69</v>
      </c>
      <c r="R2803" s="79" t="str">
        <f t="shared" si="275"/>
        <v/>
      </c>
    </row>
    <row r="2804" spans="1:18" x14ac:dyDescent="0.2">
      <c r="A2804" t="s">
        <v>1152</v>
      </c>
      <c r="B2804" t="s">
        <v>3500</v>
      </c>
      <c r="C2804" s="5" t="s">
        <v>28</v>
      </c>
      <c r="D2804" s="5">
        <v>35023</v>
      </c>
      <c r="E2804">
        <v>1269</v>
      </c>
      <c r="F2804" s="5">
        <v>44386</v>
      </c>
      <c r="G2804" s="2">
        <v>1</v>
      </c>
      <c r="H2804" s="2" t="str">
        <f t="shared" si="276"/>
        <v>Timothy CHERUIYOT1500m</v>
      </c>
      <c r="I2804" s="2">
        <f t="shared" si="277"/>
        <v>1269</v>
      </c>
      <c r="J2804" s="136" cm="1">
        <f t="array" ref="J2804">MAX(IF($H$3:$H$4000=$H2804,$I$3:$I$4000))</f>
        <v>1269</v>
      </c>
      <c r="K2804" s="2" t="str">
        <v>RSA</v>
      </c>
      <c r="L2804" t="str">
        <v>Tshepo TSHITE</v>
      </c>
      <c r="M2804" s="94" t="str">
        <v>800m</v>
      </c>
      <c r="N2804" s="94">
        <v>35435</v>
      </c>
      <c r="O2804" s="94" t="str">
        <f t="shared" si="272"/>
        <v>Tshepo TSHITE800m</v>
      </c>
      <c r="P2804" s="2">
        <f t="shared" si="273"/>
        <v>1157</v>
      </c>
      <c r="Q2804" s="79">
        <f t="shared" si="274"/>
        <v>29</v>
      </c>
      <c r="R2804" s="79" t="str">
        <f t="shared" si="275"/>
        <v/>
      </c>
    </row>
    <row r="2805" spans="1:18" x14ac:dyDescent="0.2">
      <c r="A2805" t="s">
        <v>1152</v>
      </c>
      <c r="B2805" t="s">
        <v>3501</v>
      </c>
      <c r="C2805" s="5" t="s">
        <v>28</v>
      </c>
      <c r="D2805" s="5">
        <v>34855</v>
      </c>
      <c r="E2805">
        <v>1240</v>
      </c>
      <c r="F2805" s="5">
        <v>44386</v>
      </c>
      <c r="G2805" s="2">
        <v>5</v>
      </c>
      <c r="H2805" s="2" t="str">
        <f t="shared" si="276"/>
        <v>Charles Cheboi SIMOTWO1500m</v>
      </c>
      <c r="I2805" s="2">
        <f t="shared" si="277"/>
        <v>1240</v>
      </c>
      <c r="J2805" s="136" cm="1">
        <f t="array" ref="J2805">MAX(IF($H$3:$H$4000=$H2805,$I$3:$I$4000))</f>
        <v>1240</v>
      </c>
      <c r="K2805" s="2" t="str">
        <v>RSA</v>
      </c>
      <c r="L2805" t="str">
        <v>Edmund DU PLESSIS</v>
      </c>
      <c r="M2805" s="94" t="str">
        <v>800m</v>
      </c>
      <c r="N2805" s="94">
        <v>37351</v>
      </c>
      <c r="O2805" s="94" t="str">
        <f t="shared" si="272"/>
        <v>Edmund DU PLESSIS800m</v>
      </c>
      <c r="P2805" s="2">
        <f t="shared" si="273"/>
        <v>1104</v>
      </c>
      <c r="Q2805" s="79">
        <f t="shared" si="274"/>
        <v>83</v>
      </c>
      <c r="R2805" s="79" t="str">
        <f t="shared" si="275"/>
        <v/>
      </c>
    </row>
    <row r="2806" spans="1:18" x14ac:dyDescent="0.2">
      <c r="A2806" t="s">
        <v>1152</v>
      </c>
      <c r="B2806" t="s">
        <v>3551</v>
      </c>
      <c r="C2806" t="s">
        <v>34</v>
      </c>
      <c r="D2806" s="5">
        <v>35161</v>
      </c>
      <c r="E2806">
        <v>1222</v>
      </c>
      <c r="F2806" s="5">
        <v>44386</v>
      </c>
      <c r="G2806" s="2">
        <v>2</v>
      </c>
      <c r="H2806" s="2" t="str">
        <f t="shared" si="276"/>
        <v>Abraham KIBIWOT3000msc</v>
      </c>
      <c r="I2806" s="2">
        <f t="shared" si="277"/>
        <v>1222</v>
      </c>
      <c r="J2806" s="136" cm="1">
        <f t="array" ref="J2806">MAX(IF($H$3:$H$4000=$H2806,$I$3:$I$4000))</f>
        <v>1222</v>
      </c>
      <c r="K2806" s="2" t="str">
        <v>RSA</v>
      </c>
      <c r="L2806" t="str">
        <v>Tumelo MACHABA</v>
      </c>
      <c r="M2806" s="94" t="str">
        <v>800m</v>
      </c>
      <c r="N2806" s="94">
        <v>34750</v>
      </c>
      <c r="O2806" s="94" t="str">
        <f t="shared" si="272"/>
        <v>Tumelo MACHABA800m</v>
      </c>
      <c r="P2806" s="2">
        <f t="shared" si="273"/>
        <v>1099</v>
      </c>
      <c r="Q2806" s="79">
        <f t="shared" si="274"/>
        <v>87</v>
      </c>
      <c r="R2806" s="79" t="str">
        <f t="shared" si="275"/>
        <v/>
      </c>
    </row>
    <row r="2807" spans="1:18" x14ac:dyDescent="0.2">
      <c r="A2807" t="s">
        <v>1152</v>
      </c>
      <c r="B2807" t="s">
        <v>3665</v>
      </c>
      <c r="C2807" t="s">
        <v>30</v>
      </c>
      <c r="D2807" s="5">
        <v>34468</v>
      </c>
      <c r="E2807">
        <v>1157</v>
      </c>
      <c r="F2807" s="5">
        <v>44384</v>
      </c>
      <c r="G2807" s="2">
        <v>33</v>
      </c>
      <c r="H2807" s="2" t="str">
        <f t="shared" si="276"/>
        <v>Samson NDIRANGU10000m</v>
      </c>
      <c r="I2807" s="2">
        <f t="shared" si="277"/>
        <v>1157</v>
      </c>
      <c r="J2807" s="136" cm="1">
        <f t="array" ref="J2807">MAX(IF($H$3:$H$4000=$H2807,$I$3:$I$4000))</f>
        <v>1157</v>
      </c>
      <c r="K2807" s="2" t="str">
        <v>RSA</v>
      </c>
      <c r="L2807" t="str">
        <v>Elvis MOKHONWANA</v>
      </c>
      <c r="M2807" s="94" t="str">
        <v>800m</v>
      </c>
      <c r="N2807" s="94">
        <v>35803</v>
      </c>
      <c r="O2807" s="94" t="str">
        <f t="shared" si="272"/>
        <v>Elvis MOKHONWANA800m</v>
      </c>
      <c r="P2807" s="2">
        <f t="shared" si="273"/>
        <v>1114</v>
      </c>
      <c r="Q2807" s="79">
        <f t="shared" si="274"/>
        <v>70</v>
      </c>
      <c r="R2807" s="79" t="str">
        <f t="shared" si="275"/>
        <v/>
      </c>
    </row>
    <row r="2808" spans="1:18" x14ac:dyDescent="0.2">
      <c r="A2808" t="s">
        <v>1152</v>
      </c>
      <c r="B2808" t="s">
        <v>3704</v>
      </c>
      <c r="C2808" t="s">
        <v>30</v>
      </c>
      <c r="D2808" s="5">
        <v>35736</v>
      </c>
      <c r="E2808">
        <v>1147</v>
      </c>
      <c r="F2808" s="5">
        <v>44384</v>
      </c>
      <c r="G2808" s="2">
        <v>49</v>
      </c>
      <c r="H2808" s="2" t="str">
        <f t="shared" si="276"/>
        <v>Patrick MATHENGE10000m</v>
      </c>
      <c r="I2808" s="2">
        <f t="shared" si="277"/>
        <v>1147</v>
      </c>
      <c r="J2808" s="136" cm="1">
        <f t="array" ref="J2808">MAX(IF($H$3:$H$4000=$H2808,$I$3:$I$4000))</f>
        <v>1147</v>
      </c>
      <c r="K2808" s="2" t="str">
        <v>RSA</v>
      </c>
      <c r="L2808" t="str">
        <v>Abednico CHOBA</v>
      </c>
      <c r="M2808" s="94" t="str">
        <v>800m</v>
      </c>
      <c r="N2808" s="94">
        <v>37439</v>
      </c>
      <c r="O2808" s="94" t="str">
        <f t="shared" si="272"/>
        <v>Abednico CHOBA800m</v>
      </c>
      <c r="P2808" s="2">
        <f t="shared" si="273"/>
        <v>1085</v>
      </c>
      <c r="Q2808" s="79">
        <f t="shared" si="274"/>
        <v>110</v>
      </c>
      <c r="R2808" s="79" t="str">
        <f t="shared" si="275"/>
        <v/>
      </c>
    </row>
    <row r="2809" spans="1:18" x14ac:dyDescent="0.2">
      <c r="A2809" t="s">
        <v>1152</v>
      </c>
      <c r="B2809" t="s">
        <v>3672</v>
      </c>
      <c r="C2809" s="5" t="s">
        <v>30</v>
      </c>
      <c r="D2809" s="5">
        <v>37482</v>
      </c>
      <c r="E2809">
        <v>1139</v>
      </c>
      <c r="F2809" s="5">
        <v>44384</v>
      </c>
      <c r="G2809" s="2">
        <v>57</v>
      </c>
      <c r="H2809" s="2" t="str">
        <f t="shared" si="276"/>
        <v>Victor Kipkirui KORIR10000m</v>
      </c>
      <c r="I2809" s="2">
        <f t="shared" si="277"/>
        <v>1139</v>
      </c>
      <c r="J2809" s="136" cm="1">
        <f t="array" ref="J2809">MAX(IF($H$3:$H$4000=$H2809,$I$3:$I$4000))</f>
        <v>1139</v>
      </c>
      <c r="K2809" s="2" t="str">
        <v>RSA</v>
      </c>
      <c r="L2809" t="str">
        <v>Pilane TSHEGOFATSO</v>
      </c>
      <c r="M2809" s="94" t="str">
        <v>800m</v>
      </c>
      <c r="N2809" s="94">
        <v>36068</v>
      </c>
      <c r="O2809" s="94" t="str">
        <f t="shared" si="272"/>
        <v>Pilane TSHEGOFATSO800m</v>
      </c>
      <c r="P2809" s="2">
        <f t="shared" si="273"/>
        <v>1070</v>
      </c>
      <c r="Q2809" s="79">
        <f t="shared" si="274"/>
        <v>123</v>
      </c>
      <c r="R2809" s="79" t="str">
        <f t="shared" si="275"/>
        <v/>
      </c>
    </row>
    <row r="2810" spans="1:18" x14ac:dyDescent="0.2">
      <c r="A2810" t="s">
        <v>1152</v>
      </c>
      <c r="B2810" t="s">
        <v>3721</v>
      </c>
      <c r="C2810" s="5" t="s">
        <v>30</v>
      </c>
      <c r="D2810" s="5">
        <v>34242</v>
      </c>
      <c r="E2810">
        <v>1107</v>
      </c>
      <c r="F2810" s="5">
        <v>44384</v>
      </c>
      <c r="G2810" s="2">
        <v>79</v>
      </c>
      <c r="H2810" s="2" t="str">
        <f t="shared" si="276"/>
        <v>Bernard KIMANI10000m</v>
      </c>
      <c r="I2810" s="2">
        <f t="shared" si="277"/>
        <v>1107</v>
      </c>
      <c r="J2810" s="136" cm="1">
        <f t="array" ref="J2810">MAX(IF($H$3:$H$4000=$H2810,$I$3:$I$4000))</f>
        <v>1107</v>
      </c>
      <c r="K2810" s="2" t="str">
        <v>RSA</v>
      </c>
      <c r="L2810" t="str">
        <v>James SEELIGER</v>
      </c>
      <c r="M2810" s="94" t="str">
        <v>800m</v>
      </c>
      <c r="N2810" s="94">
        <v>36509</v>
      </c>
      <c r="O2810" s="94" t="str">
        <f t="shared" si="272"/>
        <v>James SEELIGER800m</v>
      </c>
      <c r="P2810" s="2">
        <f t="shared" si="273"/>
        <v>1045</v>
      </c>
      <c r="Q2810" s="79">
        <f t="shared" si="274"/>
        <v>145</v>
      </c>
      <c r="R2810" s="79" t="str">
        <f t="shared" si="275"/>
        <v/>
      </c>
    </row>
    <row r="2811" spans="1:18" x14ac:dyDescent="0.2">
      <c r="A2811" t="s">
        <v>1152</v>
      </c>
      <c r="B2811" t="s">
        <v>3446</v>
      </c>
      <c r="C2811" s="5" t="s">
        <v>27</v>
      </c>
      <c r="D2811" s="5">
        <v>35396</v>
      </c>
      <c r="E2811">
        <v>1169</v>
      </c>
      <c r="F2811" s="5">
        <v>44382</v>
      </c>
      <c r="G2811" s="2">
        <v>26</v>
      </c>
      <c r="H2811" s="2" t="str">
        <f t="shared" ref="H2811:H2856" si="278">B2811&amp;C2811</f>
        <v>Abel KIPSANG800m</v>
      </c>
      <c r="I2811" s="2">
        <f t="shared" ref="I2811:I2856" si="279">E2811</f>
        <v>1169</v>
      </c>
      <c r="J2811" s="136" cm="1">
        <f t="array" ref="J2811">MAX(IF($H$3:$H$4000=$H2811,$I$3:$I$4000))</f>
        <v>1169</v>
      </c>
      <c r="K2811" s="2" t="str">
        <v>RSA</v>
      </c>
      <c r="L2811" t="str">
        <v>Dikotsi LEKOPA</v>
      </c>
      <c r="M2811" s="94" t="str">
        <v>3000msc</v>
      </c>
      <c r="N2811" s="94">
        <v>32331</v>
      </c>
      <c r="O2811" s="94" t="str">
        <f t="shared" si="272"/>
        <v>Dikotsi LEKOPA3000msc</v>
      </c>
      <c r="P2811" s="2">
        <f t="shared" si="273"/>
        <v>909</v>
      </c>
      <c r="Q2811" s="79">
        <f t="shared" si="274"/>
        <v>158</v>
      </c>
      <c r="R2811" s="79" t="str">
        <f t="shared" si="275"/>
        <v/>
      </c>
    </row>
    <row r="2812" spans="1:18" x14ac:dyDescent="0.2">
      <c r="A2812" t="s">
        <v>1152</v>
      </c>
      <c r="B2812" t="s">
        <v>3440</v>
      </c>
      <c r="C2812" t="s">
        <v>27</v>
      </c>
      <c r="D2812" s="5">
        <v>34448</v>
      </c>
      <c r="E2812">
        <v>1183</v>
      </c>
      <c r="F2812" s="5">
        <v>44381</v>
      </c>
      <c r="G2812" s="2">
        <v>19</v>
      </c>
      <c r="H2812" s="2" t="str">
        <f t="shared" si="278"/>
        <v>Jonathan KITILIT800m</v>
      </c>
      <c r="I2812" s="2">
        <f t="shared" si="279"/>
        <v>1183</v>
      </c>
      <c r="J2812" s="136" cm="1">
        <f t="array" ref="J2812">MAX(IF($H$3:$H$4000=$H2812,$I$3:$I$4000))</f>
        <v>1183</v>
      </c>
      <c r="K2812" s="2" t="str">
        <v>RSA</v>
      </c>
      <c r="L2812" t="str">
        <v>Mathanga MBULELI</v>
      </c>
      <c r="M2812" s="94" t="str">
        <v>10000m</v>
      </c>
      <c r="N2812" s="94">
        <v>34236</v>
      </c>
      <c r="O2812" s="94" t="str">
        <f t="shared" si="272"/>
        <v>Mathanga MBULELI10000m</v>
      </c>
      <c r="P2812" s="2">
        <f t="shared" si="273"/>
        <v>1127</v>
      </c>
      <c r="Q2812" s="79">
        <f t="shared" si="274"/>
        <v>71</v>
      </c>
      <c r="R2812" s="79" t="str">
        <f t="shared" si="275"/>
        <v/>
      </c>
    </row>
    <row r="2813" spans="1:18" x14ac:dyDescent="0.2">
      <c r="A2813" t="s">
        <v>1152</v>
      </c>
      <c r="B2813" t="s">
        <v>2808</v>
      </c>
      <c r="C2813" s="5" t="s">
        <v>27</v>
      </c>
      <c r="D2813" s="5">
        <v>34103</v>
      </c>
      <c r="E2813">
        <v>1212</v>
      </c>
      <c r="F2813" s="5">
        <v>44380</v>
      </c>
      <c r="G2813" s="2">
        <v>5</v>
      </c>
      <c r="H2813" s="2" t="str">
        <f t="shared" si="278"/>
        <v>Cornelius TUWEI800m</v>
      </c>
      <c r="I2813" s="2">
        <f t="shared" si="279"/>
        <v>1212</v>
      </c>
      <c r="J2813" s="136" cm="1">
        <f t="array" ref="J2813">MAX(IF($H$3:$H$4000=$H2813,$I$3:$I$4000))</f>
        <v>1212</v>
      </c>
      <c r="K2813" s="2" t="str">
        <v>RSA</v>
      </c>
      <c r="L2813" t="str">
        <v>Mokofane Milton KEKANA</v>
      </c>
      <c r="M2813" s="94" t="str">
        <v>10000m</v>
      </c>
      <c r="N2813" s="94">
        <v>34975</v>
      </c>
      <c r="O2813" s="94" t="str">
        <f t="shared" si="272"/>
        <v>Mokofane Milton KEKANA10000m</v>
      </c>
      <c r="P2813" s="2">
        <f t="shared" si="273"/>
        <v>968</v>
      </c>
      <c r="Q2813" s="79">
        <f t="shared" si="274"/>
        <v>171</v>
      </c>
      <c r="R2813" s="79" t="str">
        <f t="shared" si="275"/>
        <v/>
      </c>
    </row>
    <row r="2814" spans="1:18" x14ac:dyDescent="0.2">
      <c r="A2814" t="s">
        <v>1152</v>
      </c>
      <c r="B2814" t="s">
        <v>2806</v>
      </c>
      <c r="C2814" s="5" t="s">
        <v>27</v>
      </c>
      <c r="D2814" s="6"/>
      <c r="E2814">
        <v>1107</v>
      </c>
      <c r="F2814" s="5">
        <v>44380</v>
      </c>
      <c r="G2814" s="2">
        <v>74</v>
      </c>
      <c r="H2814" s="2" t="str">
        <f t="shared" si="278"/>
        <v>Brian KIPTUM800m</v>
      </c>
      <c r="I2814" s="2">
        <f t="shared" si="279"/>
        <v>1107</v>
      </c>
      <c r="J2814" s="136" cm="1">
        <f t="array" ref="J2814">MAX(IF($H$3:$H$4000=$H2814,$I$3:$I$4000))</f>
        <v>1107</v>
      </c>
      <c r="K2814" s="2" t="str">
        <v>RSA</v>
      </c>
      <c r="L2814" t="str">
        <v>Rikus VAN NIEKERK</v>
      </c>
      <c r="M2814" s="94" t="str">
        <v>10000m</v>
      </c>
      <c r="N2814" s="94">
        <v>36894</v>
      </c>
      <c r="O2814" s="94" t="str">
        <f t="shared" si="272"/>
        <v>Rikus VAN NIEKERK10000m</v>
      </c>
      <c r="P2814" s="2">
        <f t="shared" si="273"/>
        <v>967</v>
      </c>
      <c r="Q2814" s="79">
        <f t="shared" si="274"/>
        <v>173</v>
      </c>
      <c r="R2814" s="79" t="str">
        <f t="shared" si="275"/>
        <v/>
      </c>
    </row>
    <row r="2815" spans="1:18" x14ac:dyDescent="0.2">
      <c r="A2815" t="s">
        <v>1152</v>
      </c>
      <c r="B2815" t="s">
        <v>3556</v>
      </c>
      <c r="C2815" s="5" t="s">
        <v>34</v>
      </c>
      <c r="D2815" s="5">
        <v>37782</v>
      </c>
      <c r="E2815">
        <v>1174</v>
      </c>
      <c r="F2815" s="5">
        <v>44380</v>
      </c>
      <c r="G2815" s="2">
        <v>7</v>
      </c>
      <c r="H2815" s="2" t="str">
        <f t="shared" si="278"/>
        <v>Simon Kiprop KOECH3000msc</v>
      </c>
      <c r="I2815" s="2">
        <f t="shared" si="279"/>
        <v>1174</v>
      </c>
      <c r="J2815" s="136" cm="1">
        <f t="array" ref="J2815">MAX(IF($H$3:$H$4000=$H2815,$I$3:$I$4000))</f>
        <v>1174</v>
      </c>
      <c r="K2815" s="2" t="str">
        <v>RSA</v>
      </c>
      <c r="L2815" t="str">
        <v>Regan MAGWAI</v>
      </c>
      <c r="M2815" s="94" t="str">
        <v>10000m</v>
      </c>
      <c r="N2815" s="94">
        <v>33584</v>
      </c>
      <c r="O2815" s="94" t="str">
        <f t="shared" si="272"/>
        <v>Regan MAGWAI10000m</v>
      </c>
      <c r="P2815" s="2">
        <f t="shared" si="273"/>
        <v>967</v>
      </c>
      <c r="Q2815" s="79">
        <f t="shared" si="274"/>
        <v>173</v>
      </c>
      <c r="R2815" s="79" t="str">
        <f t="shared" si="275"/>
        <v/>
      </c>
    </row>
    <row r="2816" spans="1:18" x14ac:dyDescent="0.2">
      <c r="A2816" t="s">
        <v>1152</v>
      </c>
      <c r="B2816" t="s">
        <v>2859</v>
      </c>
      <c r="C2816" t="s">
        <v>34</v>
      </c>
      <c r="D2816" s="5">
        <v>37496</v>
      </c>
      <c r="E2816">
        <v>1165</v>
      </c>
      <c r="F2816" s="5">
        <v>44380</v>
      </c>
      <c r="G2816" s="2">
        <v>10</v>
      </c>
      <c r="H2816" s="2" t="str">
        <f t="shared" si="278"/>
        <v>Amos SEREM3000msc</v>
      </c>
      <c r="I2816" s="2">
        <f t="shared" si="279"/>
        <v>1165</v>
      </c>
      <c r="J2816" s="136" cm="1">
        <f t="array" ref="J2816">MAX(IF($H$3:$H$4000=$H2816,$I$3:$I$4000))</f>
        <v>1165</v>
      </c>
      <c r="K2816" s="2" t="str">
        <v>RSA</v>
      </c>
      <c r="L2816" t="str">
        <v>Pakiso MTHEMBU</v>
      </c>
      <c r="M2816" s="94" t="str">
        <v>10000m</v>
      </c>
      <c r="N2816" s="94">
        <v>36321</v>
      </c>
      <c r="O2816" s="94" t="str">
        <f t="shared" si="272"/>
        <v>Pakiso MTHEMBU10000m</v>
      </c>
      <c r="P2816" s="2">
        <f t="shared" si="273"/>
        <v>965</v>
      </c>
      <c r="Q2816" s="79">
        <f t="shared" si="274"/>
        <v>175</v>
      </c>
      <c r="R2816" s="79" t="str">
        <f t="shared" si="275"/>
        <v/>
      </c>
    </row>
    <row r="2817" spans="1:18" x14ac:dyDescent="0.2">
      <c r="A2817" t="s">
        <v>1152</v>
      </c>
      <c r="B2817" t="s">
        <v>3583</v>
      </c>
      <c r="C2817" s="5" t="s">
        <v>34</v>
      </c>
      <c r="D2817" s="5">
        <v>37642</v>
      </c>
      <c r="E2817">
        <v>1085</v>
      </c>
      <c r="F2817" s="5">
        <v>44380</v>
      </c>
      <c r="G2817" s="2">
        <v>46</v>
      </c>
      <c r="H2817" s="2" t="str">
        <f t="shared" si="278"/>
        <v>Aron BET3000msc</v>
      </c>
      <c r="I2817" s="2">
        <f t="shared" si="279"/>
        <v>1085</v>
      </c>
      <c r="J2817" s="136" cm="1">
        <f t="array" ref="J2817">MAX(IF($H$3:$H$4000=$H2817,$I$3:$I$4000))</f>
        <v>1085</v>
      </c>
      <c r="K2817" s="2" t="str">
        <v>RSA</v>
      </c>
      <c r="L2817" t="str">
        <v>Bonginkosi ZWANE</v>
      </c>
      <c r="M2817" s="94" t="str">
        <v>10000m</v>
      </c>
      <c r="N2817" s="94">
        <v>33478</v>
      </c>
      <c r="O2817" s="94" t="str">
        <f t="shared" si="272"/>
        <v>Bonginkosi ZWANE10000m</v>
      </c>
      <c r="P2817" s="2">
        <f t="shared" si="273"/>
        <v>963</v>
      </c>
      <c r="Q2817" s="79">
        <f t="shared" si="274"/>
        <v>177</v>
      </c>
      <c r="R2817" s="79" t="str">
        <f t="shared" si="275"/>
        <v/>
      </c>
    </row>
    <row r="2818" spans="1:18" x14ac:dyDescent="0.2">
      <c r="A2818" t="s">
        <v>1152</v>
      </c>
      <c r="B2818" t="s">
        <v>5374</v>
      </c>
      <c r="C2818" s="5" t="s">
        <v>34</v>
      </c>
      <c r="D2818" s="5">
        <v>37532</v>
      </c>
      <c r="E2818">
        <v>1077</v>
      </c>
      <c r="F2818" s="5">
        <v>44380</v>
      </c>
      <c r="G2818" s="2">
        <v>51</v>
      </c>
      <c r="H2818" s="2" t="str">
        <f t="shared" si="278"/>
        <v>Fredrick Yeko DOMONGOLE3000msc</v>
      </c>
      <c r="I2818" s="2">
        <f t="shared" si="279"/>
        <v>1077</v>
      </c>
      <c r="J2818" s="136" cm="1">
        <f t="array" ref="J2818">MAX(IF($H$3:$H$4000=$H2818,$I$3:$I$4000))</f>
        <v>1077</v>
      </c>
      <c r="K2818" s="2" t="str">
        <v>RSA</v>
      </c>
      <c r="L2818" t="str">
        <v>Sokwakhana ZAZINI</v>
      </c>
      <c r="M2818" s="94" t="str">
        <v>400mh</v>
      </c>
      <c r="N2818" s="94">
        <v>36548</v>
      </c>
      <c r="O2818" s="94" t="str">
        <f t="shared" si="272"/>
        <v>Sokwakhana ZAZINI400mh</v>
      </c>
      <c r="P2818" s="2">
        <f t="shared" si="273"/>
        <v>1181</v>
      </c>
      <c r="Q2818" s="79">
        <f t="shared" si="274"/>
        <v>7</v>
      </c>
      <c r="R2818" s="79" t="str">
        <f t="shared" si="275"/>
        <v/>
      </c>
    </row>
    <row r="2819" spans="1:18" x14ac:dyDescent="0.2">
      <c r="A2819" t="s">
        <v>1152</v>
      </c>
      <c r="B2819" t="s">
        <v>3656</v>
      </c>
      <c r="C2819" s="5" t="s">
        <v>29</v>
      </c>
      <c r="D2819" s="5">
        <v>35656</v>
      </c>
      <c r="E2819">
        <v>1129</v>
      </c>
      <c r="F2819" s="5">
        <v>44380</v>
      </c>
      <c r="G2819" s="2">
        <v>48</v>
      </c>
      <c r="H2819" s="2" t="str">
        <f t="shared" si="278"/>
        <v>Titus WANBUA5000m</v>
      </c>
      <c r="I2819" s="2">
        <f t="shared" si="279"/>
        <v>1129</v>
      </c>
      <c r="J2819" s="136" cm="1">
        <f t="array" ref="J2819">MAX(IF($H$3:$H$4000=$H2819,$I$3:$I$4000))</f>
        <v>1129</v>
      </c>
      <c r="K2819" s="2" t="str">
        <v>RSA</v>
      </c>
      <c r="L2819" t="str">
        <v>Lindukuhle GORA</v>
      </c>
      <c r="M2819" s="94" t="str">
        <v>400mh</v>
      </c>
      <c r="N2819" s="94">
        <v>36922</v>
      </c>
      <c r="O2819" s="94" t="str">
        <f t="shared" si="272"/>
        <v>Lindukuhle GORA400mh</v>
      </c>
      <c r="P2819" s="2">
        <f t="shared" si="273"/>
        <v>1137</v>
      </c>
      <c r="Q2819" s="79">
        <f t="shared" si="274"/>
        <v>25</v>
      </c>
      <c r="R2819" s="79" t="str">
        <f t="shared" si="275"/>
        <v/>
      </c>
    </row>
    <row r="2820" spans="1:18" x14ac:dyDescent="0.2">
      <c r="A2820" t="s">
        <v>1152</v>
      </c>
      <c r="B2820" t="s">
        <v>3660</v>
      </c>
      <c r="C2820" s="5" t="s">
        <v>29</v>
      </c>
      <c r="D2820" s="5">
        <v>33670</v>
      </c>
      <c r="E2820">
        <v>1119</v>
      </c>
      <c r="F2820" s="5">
        <v>44380</v>
      </c>
      <c r="G2820" s="2">
        <v>57</v>
      </c>
      <c r="H2820" s="2" t="str">
        <f t="shared" si="278"/>
        <v>Amos KURGAT5000m</v>
      </c>
      <c r="I2820" s="2">
        <f t="shared" si="279"/>
        <v>1119</v>
      </c>
      <c r="J2820" s="136" cm="1">
        <f t="array" ref="J2820">MAX(IF($H$3:$H$4000=$H2820,$I$3:$I$4000))</f>
        <v>1119</v>
      </c>
      <c r="K2820" s="2" t="str">
        <v>RSA</v>
      </c>
      <c r="L2820" t="str">
        <v>Le Roux HAMMAN</v>
      </c>
      <c r="M2820" s="94" t="str">
        <v>400mh</v>
      </c>
      <c r="N2820" s="94">
        <v>33609</v>
      </c>
      <c r="O2820" s="94" t="str">
        <f t="shared" ref="O2820:O2883" si="280">L2820&amp;M2820</f>
        <v>Le Roux HAMMAN400mh</v>
      </c>
      <c r="P2820" s="2">
        <f t="shared" ref="P2820:P2883" si="281">VLOOKUP(L2820&amp;M2820,$H$3:$J$3881,3,FALSE)</f>
        <v>1148</v>
      </c>
      <c r="Q2820" s="79">
        <f t="shared" ref="Q2820:Q2883" si="282">COUNTIFS($M$3:$M$3165,M2820,$P$3:$P$3165,"&gt;"&amp;P2820)+1</f>
        <v>18</v>
      </c>
      <c r="R2820" s="79" t="str">
        <f t="shared" ref="R2820:R2883" si="283">IFERROR(IF(K2820="AUS",COUNTIFS($K$3:$K$3165,"AUS",$M$3:$M$3165,M2820,$P$3:$P$3165,"&gt;"&amp;P2820)+1,""),"")</f>
        <v/>
      </c>
    </row>
    <row r="2821" spans="1:18" x14ac:dyDescent="0.2">
      <c r="A2821" t="s">
        <v>1152</v>
      </c>
      <c r="B2821" t="s">
        <v>3663</v>
      </c>
      <c r="C2821" s="5" t="s">
        <v>29</v>
      </c>
      <c r="D2821" s="5">
        <v>35647</v>
      </c>
      <c r="E2821">
        <v>1116</v>
      </c>
      <c r="F2821" s="5">
        <v>44380</v>
      </c>
      <c r="G2821" s="2">
        <v>60</v>
      </c>
      <c r="H2821" s="2" t="str">
        <f t="shared" si="278"/>
        <v>Charles Karanja KAMAU5000m</v>
      </c>
      <c r="I2821" s="2">
        <f t="shared" si="279"/>
        <v>1116</v>
      </c>
      <c r="J2821" s="136" cm="1">
        <f t="array" ref="J2821">MAX(IF($H$3:$H$4000=$H2821,$I$3:$I$4000))</f>
        <v>1116</v>
      </c>
      <c r="K2821" s="2" t="str">
        <v>RSA</v>
      </c>
      <c r="L2821" t="str">
        <v>Marcus BORNMAN</v>
      </c>
      <c r="M2821" s="94" t="str">
        <v>400mh</v>
      </c>
      <c r="N2821" s="94">
        <v>35322</v>
      </c>
      <c r="O2821" s="94" t="str">
        <f t="shared" si="280"/>
        <v>Marcus BORNMAN400mh</v>
      </c>
      <c r="P2821" s="2">
        <f t="shared" si="281"/>
        <v>1072</v>
      </c>
      <c r="Q2821" s="79">
        <f t="shared" si="282"/>
        <v>62</v>
      </c>
      <c r="R2821" s="79" t="str">
        <f t="shared" si="283"/>
        <v/>
      </c>
    </row>
    <row r="2822" spans="1:18" x14ac:dyDescent="0.2">
      <c r="A2822" t="s">
        <v>1152</v>
      </c>
      <c r="B2822" t="s">
        <v>3665</v>
      </c>
      <c r="C2822" t="s">
        <v>29</v>
      </c>
      <c r="D2822" s="5">
        <v>34468</v>
      </c>
      <c r="E2822">
        <v>1116</v>
      </c>
      <c r="F2822" s="5">
        <v>44380</v>
      </c>
      <c r="G2822" s="2">
        <v>62</v>
      </c>
      <c r="H2822" s="2" t="str">
        <f t="shared" si="278"/>
        <v>Samson NDIRANGU5000m</v>
      </c>
      <c r="I2822" s="2">
        <f t="shared" si="279"/>
        <v>1116</v>
      </c>
      <c r="J2822" s="136" cm="1">
        <f t="array" ref="J2822">MAX(IF($H$3:$H$4000=$H2822,$I$3:$I$4000))</f>
        <v>1116</v>
      </c>
      <c r="K2822" s="2" t="str">
        <v>RSA</v>
      </c>
      <c r="L2822" t="str">
        <v>Jovan VAN VUUREN</v>
      </c>
      <c r="M2822" s="94" t="str">
        <v>long-jump</v>
      </c>
      <c r="N2822" s="94">
        <v>35263</v>
      </c>
      <c r="O2822" s="94" t="str">
        <f t="shared" si="280"/>
        <v>Jovan VAN VUURENlong-jump</v>
      </c>
      <c r="P2822" s="2">
        <f t="shared" si="281"/>
        <v>1177</v>
      </c>
      <c r="Q2822" s="79">
        <f t="shared" si="282"/>
        <v>8</v>
      </c>
      <c r="R2822" s="79" t="str">
        <f t="shared" si="283"/>
        <v/>
      </c>
    </row>
    <row r="2823" spans="1:18" x14ac:dyDescent="0.2">
      <c r="A2823" t="s">
        <v>1152</v>
      </c>
      <c r="B2823" t="s">
        <v>3612</v>
      </c>
      <c r="C2823" s="5" t="s">
        <v>34</v>
      </c>
      <c r="D2823" s="5">
        <v>37422</v>
      </c>
      <c r="E2823">
        <v>1033</v>
      </c>
      <c r="F2823" s="5">
        <v>44379</v>
      </c>
      <c r="G2823" s="2">
        <v>80</v>
      </c>
      <c r="H2823" s="2" t="str">
        <f t="shared" si="278"/>
        <v>Ronald Kipngetich MUTAI3000msc</v>
      </c>
      <c r="I2823" s="2">
        <f t="shared" si="279"/>
        <v>1033</v>
      </c>
      <c r="J2823" s="136" cm="1">
        <f t="array" ref="J2823">MAX(IF($H$3:$H$4000=$H2823,$I$3:$I$4000))</f>
        <v>1033</v>
      </c>
      <c r="K2823" s="2" t="str">
        <v>RSA</v>
      </c>
      <c r="L2823" t="str">
        <v>Siyabonga NYATHI</v>
      </c>
      <c r="M2823" s="94" t="str">
        <v>100m</v>
      </c>
      <c r="N2823" s="94">
        <v>36366</v>
      </c>
      <c r="O2823" s="94" t="str">
        <f t="shared" si="280"/>
        <v>Siyabonga NYATHI100m</v>
      </c>
      <c r="P2823" s="2">
        <f t="shared" si="281"/>
        <v>1076</v>
      </c>
      <c r="Q2823" s="79">
        <f t="shared" si="282"/>
        <v>141</v>
      </c>
      <c r="R2823" s="79" t="str">
        <f t="shared" si="283"/>
        <v/>
      </c>
    </row>
    <row r="2824" spans="1:18" x14ac:dyDescent="0.2">
      <c r="A2824" t="s">
        <v>1152</v>
      </c>
      <c r="B2824" t="s">
        <v>3626</v>
      </c>
      <c r="C2824" s="5" t="s">
        <v>34</v>
      </c>
      <c r="D2824" s="5"/>
      <c r="E2824">
        <v>1017</v>
      </c>
      <c r="F2824" s="5">
        <v>44379</v>
      </c>
      <c r="G2824" s="2">
        <v>98</v>
      </c>
      <c r="H2824" s="2" t="str">
        <f t="shared" si="278"/>
        <v>Allan KIPLAGAT3000msc</v>
      </c>
      <c r="I2824" s="2">
        <f t="shared" si="279"/>
        <v>1017</v>
      </c>
      <c r="J2824" s="136" cm="1">
        <f t="array" ref="J2824">MAX(IF($H$3:$H$4000=$H2824,$I$3:$I$4000))</f>
        <v>1017</v>
      </c>
      <c r="K2824" s="2" t="str">
        <v>RSA</v>
      </c>
      <c r="L2824" t="str">
        <v>Cheswill JOHNSON</v>
      </c>
      <c r="M2824" s="94" t="str">
        <v>100m</v>
      </c>
      <c r="N2824" s="94">
        <v>35703</v>
      </c>
      <c r="O2824" s="94" t="str">
        <f t="shared" si="280"/>
        <v>Cheswill JOHNSON100m</v>
      </c>
      <c r="P2824" s="2">
        <f t="shared" si="281"/>
        <v>1118</v>
      </c>
      <c r="Q2824" s="79">
        <f t="shared" si="282"/>
        <v>87</v>
      </c>
      <c r="R2824" s="79" t="str">
        <f t="shared" si="283"/>
        <v/>
      </c>
    </row>
    <row r="2825" spans="1:18" x14ac:dyDescent="0.2">
      <c r="A2825" t="s">
        <v>1152</v>
      </c>
      <c r="B2825" t="s">
        <v>3628</v>
      </c>
      <c r="C2825" s="5" t="s">
        <v>34</v>
      </c>
      <c r="D2825" s="6"/>
      <c r="E2825">
        <v>1015</v>
      </c>
      <c r="F2825" s="5">
        <v>44379</v>
      </c>
      <c r="G2825" s="2">
        <v>100</v>
      </c>
      <c r="H2825" s="2" t="str">
        <f t="shared" si="278"/>
        <v>Hazard KIBET3000msc</v>
      </c>
      <c r="I2825" s="2">
        <f t="shared" si="279"/>
        <v>1015</v>
      </c>
      <c r="J2825" s="136" cm="1">
        <f t="array" ref="J2825">MAX(IF($H$3:$H$4000=$H2825,$I$3:$I$4000))</f>
        <v>1015</v>
      </c>
      <c r="K2825" s="2" t="str">
        <v>RSA</v>
      </c>
      <c r="L2825" t="str">
        <v>Anaso JOBODWANA</v>
      </c>
      <c r="M2825" s="94" t="str">
        <v>100m</v>
      </c>
      <c r="N2825" s="94">
        <v>33815</v>
      </c>
      <c r="O2825" s="94" t="str">
        <f t="shared" si="280"/>
        <v>Anaso JOBODWANA100m</v>
      </c>
      <c r="P2825" s="2">
        <f t="shared" si="281"/>
        <v>1056</v>
      </c>
      <c r="Q2825" s="79">
        <f t="shared" si="282"/>
        <v>161</v>
      </c>
      <c r="R2825" s="79" t="str">
        <f t="shared" si="283"/>
        <v/>
      </c>
    </row>
    <row r="2826" spans="1:18" x14ac:dyDescent="0.2">
      <c r="A2826" t="s">
        <v>1152</v>
      </c>
      <c r="B2826" t="s">
        <v>3687</v>
      </c>
      <c r="C2826" s="5" t="s">
        <v>29</v>
      </c>
      <c r="D2826" s="5">
        <v>38205</v>
      </c>
      <c r="E2826">
        <v>1083</v>
      </c>
      <c r="F2826" s="5">
        <v>44379</v>
      </c>
      <c r="G2826" s="2">
        <v>96</v>
      </c>
      <c r="H2826" s="2" t="str">
        <f t="shared" si="278"/>
        <v>Samuel KIBATHI5000m</v>
      </c>
      <c r="I2826" s="2">
        <f t="shared" si="279"/>
        <v>1083</v>
      </c>
      <c r="J2826" s="136" cm="1">
        <f t="array" ref="J2826">MAX(IF($H$3:$H$4000=$H2826,$I$3:$I$4000))</f>
        <v>1083</v>
      </c>
      <c r="K2826" s="2" t="str">
        <v>RSA</v>
      </c>
      <c r="L2826" t="str">
        <v>Eckhardt POTGIETER</v>
      </c>
      <c r="M2826" s="94" t="str">
        <v>100m</v>
      </c>
      <c r="N2826" s="94">
        <v>37420</v>
      </c>
      <c r="O2826" s="94" t="str">
        <f t="shared" si="280"/>
        <v>Eckhardt POTGIETER100m</v>
      </c>
      <c r="P2826" s="2">
        <f t="shared" si="281"/>
        <v>1053</v>
      </c>
      <c r="Q2826" s="79">
        <f t="shared" si="282"/>
        <v>162</v>
      </c>
      <c r="R2826" s="79" t="str">
        <f t="shared" si="283"/>
        <v/>
      </c>
    </row>
    <row r="2827" spans="1:18" x14ac:dyDescent="0.2">
      <c r="A2827" t="s">
        <v>1152</v>
      </c>
      <c r="B2827" t="s">
        <v>3466</v>
      </c>
      <c r="C2827" s="5" t="s">
        <v>27</v>
      </c>
      <c r="D2827" s="5">
        <v>44671</v>
      </c>
      <c r="E2827">
        <v>1128</v>
      </c>
      <c r="F2827" s="5">
        <v>44378</v>
      </c>
      <c r="G2827" s="2">
        <v>50</v>
      </c>
      <c r="H2827" s="2" t="str">
        <f t="shared" si="278"/>
        <v>Pascal WISON800m</v>
      </c>
      <c r="I2827" s="2">
        <f t="shared" si="279"/>
        <v>1128</v>
      </c>
      <c r="J2827" s="136" cm="1">
        <f t="array" ref="J2827">MAX(IF($H$3:$H$4000=$H2827,$I$3:$I$4000))</f>
        <v>1128</v>
      </c>
      <c r="K2827" s="2" t="str">
        <v>RSA</v>
      </c>
      <c r="L2827" t="str">
        <v>Sinesipho DAMBILE</v>
      </c>
      <c r="M2827" s="94" t="str">
        <v>100m</v>
      </c>
      <c r="N2827" s="94">
        <v>37317</v>
      </c>
      <c r="O2827" s="94" t="str">
        <f t="shared" si="280"/>
        <v>Sinesipho DAMBILE100m</v>
      </c>
      <c r="P2827" s="2">
        <f t="shared" si="281"/>
        <v>1053</v>
      </c>
      <c r="Q2827" s="79">
        <f t="shared" si="282"/>
        <v>162</v>
      </c>
      <c r="R2827" s="79" t="str">
        <f t="shared" si="283"/>
        <v/>
      </c>
    </row>
    <row r="2828" spans="1:18" x14ac:dyDescent="0.2">
      <c r="A2828" t="s">
        <v>1152</v>
      </c>
      <c r="B2828" t="s">
        <v>3630</v>
      </c>
      <c r="C2828" s="5" t="s">
        <v>29</v>
      </c>
      <c r="D2828" s="5">
        <v>34960</v>
      </c>
      <c r="E2828">
        <v>1225</v>
      </c>
      <c r="F2828" s="5">
        <v>44376</v>
      </c>
      <c r="G2828" s="2">
        <v>5</v>
      </c>
      <c r="H2828" s="2" t="str">
        <f t="shared" si="278"/>
        <v>Daniel Simiu EBENYO5000m</v>
      </c>
      <c r="I2828" s="2">
        <f t="shared" si="279"/>
        <v>1225</v>
      </c>
      <c r="J2828" s="136" cm="1">
        <f t="array" ref="J2828">MAX(IF($H$3:$H$4000=$H2828,$I$3:$I$4000))</f>
        <v>1225</v>
      </c>
      <c r="K2828" s="2" t="str">
        <v>RSA</v>
      </c>
      <c r="L2828" t="str">
        <v>Phumzile Eno MQOLO</v>
      </c>
      <c r="M2828" s="94" t="str">
        <v>200m</v>
      </c>
      <c r="N2828" s="94">
        <v>37009</v>
      </c>
      <c r="O2828" s="94" t="str">
        <f t="shared" si="280"/>
        <v>Phumzile Eno MQOLO200m</v>
      </c>
      <c r="P2828" s="2">
        <f t="shared" si="281"/>
        <v>1053</v>
      </c>
      <c r="Q2828" s="79">
        <f t="shared" si="282"/>
        <v>144</v>
      </c>
      <c r="R2828" s="79" t="str">
        <f t="shared" si="283"/>
        <v/>
      </c>
    </row>
    <row r="2829" spans="1:18" x14ac:dyDescent="0.2">
      <c r="A2829" t="s">
        <v>1152</v>
      </c>
      <c r="B2829" s="5" t="s">
        <v>3633</v>
      </c>
      <c r="C2829" s="5" t="s">
        <v>29</v>
      </c>
      <c r="D2829" s="5">
        <v>1993</v>
      </c>
      <c r="E2829">
        <v>1187</v>
      </c>
      <c r="F2829" s="5">
        <v>44376</v>
      </c>
      <c r="G2829" s="2">
        <v>10</v>
      </c>
      <c r="H2829" s="2" t="str">
        <f t="shared" si="278"/>
        <v>Boniface KIBIWOTT5000m</v>
      </c>
      <c r="I2829" s="2">
        <f t="shared" si="279"/>
        <v>1187</v>
      </c>
      <c r="J2829" s="136" cm="1">
        <f t="array" ref="J2829">MAX(IF($H$3:$H$4000=$H2829,$I$3:$I$4000))</f>
        <v>1187</v>
      </c>
      <c r="K2829" s="2" t="str">
        <v>RSA</v>
      </c>
      <c r="L2829" t="str">
        <v>Emile ERASMUS</v>
      </c>
      <c r="M2829" s="94" t="str">
        <v>200m</v>
      </c>
      <c r="N2829" s="94">
        <v>33697</v>
      </c>
      <c r="O2829" s="94" t="str">
        <f t="shared" si="280"/>
        <v>Emile ERASMUS200m</v>
      </c>
      <c r="P2829" s="2">
        <f t="shared" si="281"/>
        <v>1045</v>
      </c>
      <c r="Q2829" s="79">
        <f t="shared" si="282"/>
        <v>159</v>
      </c>
      <c r="R2829" s="79" t="str">
        <f t="shared" si="283"/>
        <v/>
      </c>
    </row>
    <row r="2830" spans="1:18" x14ac:dyDescent="0.2">
      <c r="A2830" t="s">
        <v>1152</v>
      </c>
      <c r="B2830" t="s">
        <v>2910</v>
      </c>
      <c r="C2830" s="5" t="s">
        <v>29</v>
      </c>
      <c r="D2830" s="5">
        <v>36959</v>
      </c>
      <c r="E2830">
        <v>1137</v>
      </c>
      <c r="F2830" s="5">
        <v>44371</v>
      </c>
      <c r="G2830" s="2">
        <v>32</v>
      </c>
      <c r="H2830" s="2" t="str">
        <f t="shared" si="278"/>
        <v>Jackson Kavesa MUEMA5000m</v>
      </c>
      <c r="I2830" s="2">
        <f t="shared" si="279"/>
        <v>1137</v>
      </c>
      <c r="J2830" s="136" cm="1">
        <f t="array" ref="J2830">MAX(IF($H$3:$H$4000=$H2830,$I$3:$I$4000))</f>
        <v>1137</v>
      </c>
      <c r="K2830" s="2" t="str">
        <v>RSA</v>
      </c>
      <c r="L2830" t="str">
        <v>Mpho TLADI</v>
      </c>
      <c r="M2830" s="94" t="str">
        <v>110mh</v>
      </c>
      <c r="N2830" s="94">
        <v>35797</v>
      </c>
      <c r="O2830" s="94" t="str">
        <f t="shared" si="280"/>
        <v>Mpho TLADI110mh</v>
      </c>
      <c r="P2830" s="2">
        <f t="shared" si="281"/>
        <v>928</v>
      </c>
      <c r="Q2830" s="79">
        <f t="shared" si="282"/>
        <v>142</v>
      </c>
      <c r="R2830" s="79" t="str">
        <f t="shared" si="283"/>
        <v/>
      </c>
    </row>
    <row r="2831" spans="1:18" x14ac:dyDescent="0.2">
      <c r="A2831" t="s">
        <v>1152</v>
      </c>
      <c r="B2831" t="s">
        <v>3502</v>
      </c>
      <c r="C2831" s="5" t="s">
        <v>28</v>
      </c>
      <c r="D2831" s="5">
        <v>37543</v>
      </c>
      <c r="E2831">
        <v>1201</v>
      </c>
      <c r="F2831" s="5">
        <v>44366</v>
      </c>
      <c r="G2831" s="2">
        <v>8</v>
      </c>
      <c r="H2831" s="2" t="str">
        <f t="shared" si="278"/>
        <v>Kamar ETIANG1500m</v>
      </c>
      <c r="I2831" s="2">
        <f t="shared" si="279"/>
        <v>1201</v>
      </c>
      <c r="J2831" s="136" cm="1">
        <f t="array" ref="J2831">MAX(IF($H$3:$H$4000=$H2831,$I$3:$I$4000))</f>
        <v>1201</v>
      </c>
      <c r="K2831" s="2" t="str">
        <v>RSA</v>
      </c>
      <c r="L2831" t="str">
        <v>Sabelo DHLAMINI</v>
      </c>
      <c r="M2831" s="94" t="str">
        <v>400mh</v>
      </c>
      <c r="N2831" s="94">
        <v>34716</v>
      </c>
      <c r="O2831" s="94" t="str">
        <f t="shared" si="280"/>
        <v>Sabelo DHLAMINI400mh</v>
      </c>
      <c r="P2831" s="2">
        <f t="shared" si="281"/>
        <v>1135</v>
      </c>
      <c r="Q2831" s="79">
        <f t="shared" si="282"/>
        <v>28</v>
      </c>
      <c r="R2831" s="79" t="str">
        <f t="shared" si="283"/>
        <v/>
      </c>
    </row>
    <row r="2832" spans="1:18" x14ac:dyDescent="0.2">
      <c r="A2832" t="s">
        <v>1152</v>
      </c>
      <c r="B2832" t="s">
        <v>3520</v>
      </c>
      <c r="C2832" s="5" t="s">
        <v>28</v>
      </c>
      <c r="D2832" s="5">
        <v>36859</v>
      </c>
      <c r="E2832">
        <v>1133</v>
      </c>
      <c r="F2832" s="5">
        <v>44366</v>
      </c>
      <c r="G2832" s="2">
        <v>43</v>
      </c>
      <c r="H2832" s="2" t="str">
        <f t="shared" si="278"/>
        <v>George Meitamei MANANGOI1500m</v>
      </c>
      <c r="I2832" s="2">
        <f t="shared" si="279"/>
        <v>1133</v>
      </c>
      <c r="J2832" s="136" cm="1">
        <f t="array" ref="J2832">MAX(IF($H$3:$H$4000=$H2832,$I$3:$I$4000))</f>
        <v>1133</v>
      </c>
      <c r="K2832" s="2" t="str">
        <v>RSA</v>
      </c>
      <c r="L2832" t="str">
        <v>Constant PRETORIUS</v>
      </c>
      <c r="M2832" s="94" t="str">
        <v>400mh</v>
      </c>
      <c r="N2832" s="94">
        <v>34360</v>
      </c>
      <c r="O2832" s="94" t="str">
        <f t="shared" si="280"/>
        <v>Constant PRETORIUS400mh</v>
      </c>
      <c r="P2832" s="2">
        <f t="shared" si="281"/>
        <v>1109</v>
      </c>
      <c r="Q2832" s="79">
        <f t="shared" si="282"/>
        <v>37</v>
      </c>
      <c r="R2832" s="79" t="str">
        <f t="shared" si="283"/>
        <v/>
      </c>
    </row>
    <row r="2833" spans="1:18" x14ac:dyDescent="0.2">
      <c r="A2833" t="s">
        <v>1152</v>
      </c>
      <c r="B2833" t="s">
        <v>3582</v>
      </c>
      <c r="C2833" s="5" t="s">
        <v>34</v>
      </c>
      <c r="D2833" s="5"/>
      <c r="E2833">
        <v>1085</v>
      </c>
      <c r="F2833" s="5">
        <v>44366</v>
      </c>
      <c r="G2833" s="2">
        <v>45</v>
      </c>
      <c r="H2833" s="2" t="str">
        <f t="shared" si="278"/>
        <v>Cleopas KIBET3000msc</v>
      </c>
      <c r="I2833" s="2">
        <f t="shared" si="279"/>
        <v>1085</v>
      </c>
      <c r="J2833" s="136" cm="1">
        <f t="array" ref="J2833">MAX(IF($H$3:$H$4000=$H2833,$I$3:$I$4000))</f>
        <v>1085</v>
      </c>
      <c r="K2833" s="2" t="str">
        <v>RSA</v>
      </c>
      <c r="L2833" t="str">
        <v>Kgotso RAMATHE</v>
      </c>
      <c r="M2833" s="94" t="str">
        <v>400mh</v>
      </c>
      <c r="N2833" s="94">
        <v>37639</v>
      </c>
      <c r="O2833" s="94" t="str">
        <f t="shared" si="280"/>
        <v>Kgotso RAMATHE400mh</v>
      </c>
      <c r="P2833" s="2">
        <f t="shared" si="281"/>
        <v>948</v>
      </c>
      <c r="Q2833" s="79">
        <f t="shared" si="282"/>
        <v>155</v>
      </c>
      <c r="R2833" s="79" t="str">
        <f t="shared" si="283"/>
        <v/>
      </c>
    </row>
    <row r="2834" spans="1:18" x14ac:dyDescent="0.2">
      <c r="A2834" t="s">
        <v>1152</v>
      </c>
      <c r="B2834" t="s">
        <v>3601</v>
      </c>
      <c r="C2834" s="5" t="s">
        <v>34</v>
      </c>
      <c r="D2834" s="5">
        <v>34135</v>
      </c>
      <c r="E2834">
        <v>1038</v>
      </c>
      <c r="F2834" s="5">
        <v>44366</v>
      </c>
      <c r="G2834" s="2">
        <v>67</v>
      </c>
      <c r="H2834" s="2" t="str">
        <f t="shared" si="278"/>
        <v>Lawrence Kemboi KIPSANG3000msc</v>
      </c>
      <c r="I2834" s="2">
        <f t="shared" si="279"/>
        <v>1038</v>
      </c>
      <c r="J2834" s="136" cm="1">
        <f t="array" ref="J2834">MAX(IF($H$3:$H$4000=$H2834,$I$3:$I$4000))</f>
        <v>1038</v>
      </c>
      <c r="K2834" s="2" t="str">
        <v>RSA</v>
      </c>
      <c r="L2834" t="str">
        <v>Oageng MDLELA</v>
      </c>
      <c r="M2834" s="94" t="str">
        <v>triple-jump</v>
      </c>
      <c r="N2834" s="94">
        <v>36567</v>
      </c>
      <c r="O2834" s="94" t="str">
        <f t="shared" si="280"/>
        <v>Oageng MDLELAtriple-jump</v>
      </c>
      <c r="P2834" s="2">
        <f t="shared" si="281"/>
        <v>962</v>
      </c>
      <c r="Q2834" s="79">
        <f t="shared" si="282"/>
        <v>124</v>
      </c>
      <c r="R2834" s="79" t="str">
        <f t="shared" si="283"/>
        <v/>
      </c>
    </row>
    <row r="2835" spans="1:18" x14ac:dyDescent="0.2">
      <c r="A2835" t="s">
        <v>1152</v>
      </c>
      <c r="B2835" t="s">
        <v>3617</v>
      </c>
      <c r="C2835" t="s">
        <v>34</v>
      </c>
      <c r="D2835" s="5"/>
      <c r="E2835">
        <v>1029</v>
      </c>
      <c r="F2835" s="5">
        <v>44366</v>
      </c>
      <c r="G2835" s="2">
        <v>86</v>
      </c>
      <c r="H2835" s="2" t="str">
        <f t="shared" si="278"/>
        <v>Christopher BETT3000msc</v>
      </c>
      <c r="I2835" s="2">
        <f t="shared" si="279"/>
        <v>1029</v>
      </c>
      <c r="J2835" s="136" cm="1">
        <f t="array" ref="J2835">MAX(IF($H$3:$H$4000=$H2835,$I$3:$I$4000))</f>
        <v>1029</v>
      </c>
      <c r="K2835" s="2" t="str">
        <v>RSA</v>
      </c>
      <c r="L2835" t="str">
        <v>Chris MOLEYA</v>
      </c>
      <c r="M2835" s="94" t="str">
        <v>high-jump</v>
      </c>
      <c r="N2835" s="94">
        <v>35457</v>
      </c>
      <c r="O2835" s="94" t="str">
        <f t="shared" si="280"/>
        <v>Chris MOLEYAhigh-jump</v>
      </c>
      <c r="P2835" s="2">
        <f t="shared" si="281"/>
        <v>1046</v>
      </c>
      <c r="Q2835" s="79">
        <f t="shared" si="282"/>
        <v>49</v>
      </c>
      <c r="R2835" s="79" t="str">
        <f t="shared" si="283"/>
        <v/>
      </c>
    </row>
    <row r="2836" spans="1:18" x14ac:dyDescent="0.2">
      <c r="A2836" t="s">
        <v>1152</v>
      </c>
      <c r="B2836" t="s">
        <v>5176</v>
      </c>
      <c r="C2836" s="5" t="s">
        <v>29</v>
      </c>
      <c r="D2836" s="5">
        <v>35318</v>
      </c>
      <c r="E2836">
        <v>1108</v>
      </c>
      <c r="F2836" s="5">
        <v>44366</v>
      </c>
      <c r="G2836" s="2">
        <v>71</v>
      </c>
      <c r="H2836" s="2" t="str">
        <f t="shared" si="278"/>
        <v>Alexander Mutiso MUNYAO5000m</v>
      </c>
      <c r="I2836" s="2">
        <f t="shared" si="279"/>
        <v>1108</v>
      </c>
      <c r="J2836" s="136" cm="1">
        <f t="array" ref="J2836">MAX(IF($H$3:$H$4000=$H2836,$I$3:$I$4000))</f>
        <v>1108</v>
      </c>
      <c r="K2836" s="2" t="str">
        <v>RSA</v>
      </c>
      <c r="L2836" t="str">
        <v>Pieter-Juan VORSTMAN</v>
      </c>
      <c r="M2836" s="94" t="str">
        <v>hammer-throw</v>
      </c>
      <c r="N2836" s="94">
        <v>37482</v>
      </c>
      <c r="O2836" s="94" t="str">
        <f t="shared" si="280"/>
        <v>Pieter-Juan VORSTMANhammer-throw</v>
      </c>
      <c r="P2836" s="2">
        <f t="shared" si="281"/>
        <v>977</v>
      </c>
      <c r="Q2836" s="79">
        <f t="shared" si="282"/>
        <v>36</v>
      </c>
      <c r="R2836" s="79" t="str">
        <f t="shared" si="283"/>
        <v/>
      </c>
    </row>
    <row r="2837" spans="1:18" x14ac:dyDescent="0.2">
      <c r="A2837" t="s">
        <v>1152</v>
      </c>
      <c r="B2837" t="s">
        <v>3714</v>
      </c>
      <c r="C2837" s="5" t="s">
        <v>30</v>
      </c>
      <c r="D2837" s="5">
        <v>35262</v>
      </c>
      <c r="E2837">
        <v>1124</v>
      </c>
      <c r="F2837" s="5">
        <v>44366</v>
      </c>
      <c r="G2837" s="2">
        <v>68</v>
      </c>
      <c r="H2837" s="2" t="str">
        <f t="shared" si="278"/>
        <v>Vincent Kibor RAIMOI10000m</v>
      </c>
      <c r="I2837" s="2">
        <f t="shared" si="279"/>
        <v>1124</v>
      </c>
      <c r="J2837" s="136" cm="1">
        <f t="array" ref="J2837">MAX(IF($H$3:$H$4000=$H2837,$I$3:$I$4000))</f>
        <v>1124</v>
      </c>
      <c r="K2837" s="2" t="str">
        <v>RSA</v>
      </c>
      <c r="L2837" t="str">
        <v>Theodore YOUNG</v>
      </c>
      <c r="M2837" s="94" t="str">
        <v>100m</v>
      </c>
      <c r="N2837" s="94">
        <v>35251</v>
      </c>
      <c r="O2837" s="94" t="str">
        <f t="shared" si="280"/>
        <v>Theodore YOUNG100m</v>
      </c>
      <c r="P2837" s="2">
        <f t="shared" si="281"/>
        <v>1105</v>
      </c>
      <c r="Q2837" s="79">
        <f t="shared" si="282"/>
        <v>110</v>
      </c>
      <c r="R2837" s="79" t="str">
        <f t="shared" si="283"/>
        <v/>
      </c>
    </row>
    <row r="2838" spans="1:18" x14ac:dyDescent="0.2">
      <c r="A2838" t="s">
        <v>1152</v>
      </c>
      <c r="B2838" t="s">
        <v>4958</v>
      </c>
      <c r="C2838" s="5" t="s">
        <v>41</v>
      </c>
      <c r="D2838" s="5">
        <v>35071</v>
      </c>
      <c r="E2838">
        <v>991</v>
      </c>
      <c r="F2838" s="5">
        <v>44366</v>
      </c>
      <c r="G2838" s="2">
        <v>58</v>
      </c>
      <c r="H2838" s="2" t="str">
        <f t="shared" si="278"/>
        <v>Duncan Kinyanchui MONG'AREjavelin-throw</v>
      </c>
      <c r="I2838" s="2">
        <f t="shared" si="279"/>
        <v>991</v>
      </c>
      <c r="J2838" s="136" cm="1">
        <f t="array" ref="J2838">MAX(IF($H$3:$H$4000=$H2838,$I$3:$I$4000))</f>
        <v>991</v>
      </c>
      <c r="K2838" s="2" t="str">
        <v>RSA</v>
      </c>
      <c r="L2838" t="str">
        <v>Nkosinathi SIBIYA</v>
      </c>
      <c r="M2838" s="94" t="str">
        <v>800m</v>
      </c>
      <c r="N2838" s="94">
        <v>1994</v>
      </c>
      <c r="O2838" s="94" t="str">
        <f t="shared" si="280"/>
        <v>Nkosinathi SIBIYA800m</v>
      </c>
      <c r="P2838" s="2">
        <f t="shared" si="281"/>
        <v>1067</v>
      </c>
      <c r="Q2838" s="79">
        <f t="shared" si="282"/>
        <v>126</v>
      </c>
      <c r="R2838" s="79" t="str">
        <f t="shared" si="283"/>
        <v/>
      </c>
    </row>
    <row r="2839" spans="1:18" x14ac:dyDescent="0.2">
      <c r="A2839" t="s">
        <v>1152</v>
      </c>
      <c r="B2839" t="s">
        <v>3222</v>
      </c>
      <c r="C2839" s="5" t="s">
        <v>41</v>
      </c>
      <c r="D2839" s="5">
        <v>1991</v>
      </c>
      <c r="E2839">
        <v>931</v>
      </c>
      <c r="F2839" s="5">
        <v>44366</v>
      </c>
      <c r="G2839" s="2">
        <v>93</v>
      </c>
      <c r="H2839" s="2" t="str">
        <f t="shared" si="278"/>
        <v>Methusellah KIPROPjavelin-throw</v>
      </c>
      <c r="I2839" s="2">
        <f t="shared" si="279"/>
        <v>931</v>
      </c>
      <c r="J2839" s="136" cm="1">
        <f t="array" ref="J2839">MAX(IF($H$3:$H$4000=$H2839,$I$3:$I$4000))</f>
        <v>931</v>
      </c>
      <c r="K2839" s="2" t="str">
        <v>RSA</v>
      </c>
      <c r="L2839" t="str">
        <v>Nicholas WHITTAKER</v>
      </c>
      <c r="M2839" s="94" t="str">
        <v>800m</v>
      </c>
      <c r="N2839" s="94">
        <v>37225</v>
      </c>
      <c r="O2839" s="94" t="str">
        <f t="shared" si="280"/>
        <v>Nicholas WHITTAKER800m</v>
      </c>
      <c r="P2839" s="2">
        <f t="shared" si="281"/>
        <v>1022</v>
      </c>
      <c r="Q2839" s="79">
        <f t="shared" si="282"/>
        <v>164</v>
      </c>
      <c r="R2839" s="79" t="str">
        <f t="shared" si="283"/>
        <v/>
      </c>
    </row>
    <row r="2840" spans="1:18" x14ac:dyDescent="0.2">
      <c r="A2840" t="s">
        <v>1152</v>
      </c>
      <c r="B2840" t="s">
        <v>3220</v>
      </c>
      <c r="C2840" s="5" t="s">
        <v>41</v>
      </c>
      <c r="D2840" s="5">
        <v>34083</v>
      </c>
      <c r="E2840">
        <v>930</v>
      </c>
      <c r="F2840" s="5">
        <v>44366</v>
      </c>
      <c r="G2840" s="2">
        <v>95</v>
      </c>
      <c r="H2840" s="2" t="str">
        <f t="shared" si="278"/>
        <v>Nelson YEGONjavelin-throw</v>
      </c>
      <c r="I2840" s="2">
        <f t="shared" si="279"/>
        <v>930</v>
      </c>
      <c r="J2840" s="136" cm="1">
        <f t="array" ref="J2840">MAX(IF($H$3:$H$4000=$H2840,$I$3:$I$4000))</f>
        <v>930</v>
      </c>
      <c r="K2840" s="2" t="str">
        <v>RSA</v>
      </c>
      <c r="L2840" t="str">
        <v>Arend PRETORIUS</v>
      </c>
      <c r="M2840" s="94" t="str">
        <v>pole-vault</v>
      </c>
      <c r="N2840" s="94">
        <v>0</v>
      </c>
      <c r="O2840" s="94" t="str">
        <f t="shared" si="280"/>
        <v>Arend PRETORIUSpole-vault</v>
      </c>
      <c r="P2840" s="2">
        <f t="shared" si="281"/>
        <v>953</v>
      </c>
      <c r="Q2840" s="79">
        <f t="shared" si="282"/>
        <v>67</v>
      </c>
      <c r="R2840" s="79" t="str">
        <f t="shared" si="283"/>
        <v/>
      </c>
    </row>
    <row r="2841" spans="1:18" x14ac:dyDescent="0.2">
      <c r="A2841" t="s">
        <v>1152</v>
      </c>
      <c r="B2841" t="s">
        <v>3691</v>
      </c>
      <c r="C2841" s="5" t="s">
        <v>30</v>
      </c>
      <c r="D2841" s="5">
        <v>33930</v>
      </c>
      <c r="E2841">
        <v>1224</v>
      </c>
      <c r="F2841" s="5">
        <v>44365</v>
      </c>
      <c r="G2841" s="2">
        <v>2</v>
      </c>
      <c r="H2841" s="2" t="str">
        <f t="shared" si="278"/>
        <v>Geoffrey KAMWOROR10000m</v>
      </c>
      <c r="I2841" s="2">
        <f t="shared" si="279"/>
        <v>1224</v>
      </c>
      <c r="J2841" s="136" cm="1">
        <f t="array" ref="J2841">MAX(IF($H$3:$H$4000=$H2841,$I$3:$I$4000))</f>
        <v>1224</v>
      </c>
      <c r="K2841" s="2" t="str">
        <v>RSA</v>
      </c>
      <c r="L2841" t="str">
        <v>Marco PRETORIUS</v>
      </c>
      <c r="M2841" s="94" t="str">
        <v>discus-throw</v>
      </c>
      <c r="N2841" s="94">
        <v>37999</v>
      </c>
      <c r="O2841" s="94" t="str">
        <f t="shared" si="280"/>
        <v>Marco PRETORIUSdiscus-throw</v>
      </c>
      <c r="P2841" s="2">
        <f t="shared" si="281"/>
        <v>922</v>
      </c>
      <c r="Q2841" s="79">
        <f t="shared" si="282"/>
        <v>83</v>
      </c>
      <c r="R2841" s="79" t="str">
        <f t="shared" si="283"/>
        <v/>
      </c>
    </row>
    <row r="2842" spans="1:18" x14ac:dyDescent="0.2">
      <c r="A2842" t="s">
        <v>1152</v>
      </c>
      <c r="B2842" t="s">
        <v>3654</v>
      </c>
      <c r="C2842" t="s">
        <v>30</v>
      </c>
      <c r="D2842" s="5">
        <v>35857</v>
      </c>
      <c r="E2842">
        <v>1217</v>
      </c>
      <c r="F2842" s="5">
        <v>44365</v>
      </c>
      <c r="G2842" s="2">
        <v>4</v>
      </c>
      <c r="H2842" s="2" t="str">
        <f t="shared" si="278"/>
        <v>Rodgers KWEMOI10000m</v>
      </c>
      <c r="I2842" s="2">
        <f t="shared" si="279"/>
        <v>1217</v>
      </c>
      <c r="J2842" s="136" cm="1">
        <f t="array" ref="J2842">MAX(IF($H$3:$H$4000=$H2842,$I$3:$I$4000))</f>
        <v>1217</v>
      </c>
      <c r="K2842" s="2" t="str">
        <v>RSA</v>
      </c>
      <c r="L2842" t="str">
        <v>Johan GROBLER</v>
      </c>
      <c r="M2842" s="94" t="str">
        <v>javelin-throw</v>
      </c>
      <c r="N2842" s="94">
        <v>35648</v>
      </c>
      <c r="O2842" s="94" t="str">
        <f t="shared" si="280"/>
        <v>Johan GROBLERjavelin-throw</v>
      </c>
      <c r="P2842" s="2">
        <f t="shared" si="281"/>
        <v>1106</v>
      </c>
      <c r="Q2842" s="79">
        <f t="shared" si="282"/>
        <v>12</v>
      </c>
      <c r="R2842" s="79" t="str">
        <f t="shared" si="283"/>
        <v/>
      </c>
    </row>
    <row r="2843" spans="1:18" x14ac:dyDescent="0.2">
      <c r="A2843" t="s">
        <v>1152</v>
      </c>
      <c r="B2843" t="s">
        <v>3683</v>
      </c>
      <c r="C2843" s="5" t="s">
        <v>30</v>
      </c>
      <c r="D2843" s="5">
        <v>35850</v>
      </c>
      <c r="E2843">
        <v>1187</v>
      </c>
      <c r="F2843" s="5">
        <v>44365</v>
      </c>
      <c r="G2843" s="2">
        <v>15</v>
      </c>
      <c r="H2843" s="2" t="str">
        <f t="shared" si="278"/>
        <v>Weldon LANGAT10000m</v>
      </c>
      <c r="I2843" s="2">
        <f t="shared" si="279"/>
        <v>1187</v>
      </c>
      <c r="J2843" s="136" cm="1">
        <f t="array" ref="J2843">MAX(IF($H$3:$H$4000=$H2843,$I$3:$I$4000))</f>
        <v>1187</v>
      </c>
      <c r="K2843" s="2" t="str">
        <v>RSA</v>
      </c>
      <c r="L2843" t="str">
        <v>Nicholas FERNS</v>
      </c>
      <c r="M2843" s="94" t="str">
        <v>200m</v>
      </c>
      <c r="N2843" s="94">
        <v>35444</v>
      </c>
      <c r="O2843" s="94" t="str">
        <f t="shared" si="280"/>
        <v>Nicholas FERNS200m</v>
      </c>
      <c r="P2843" s="2">
        <f t="shared" si="281"/>
        <v>1104</v>
      </c>
      <c r="Q2843" s="79">
        <f t="shared" si="282"/>
        <v>84</v>
      </c>
      <c r="R2843" s="79" t="str">
        <f t="shared" si="283"/>
        <v/>
      </c>
    </row>
    <row r="2844" spans="1:18" x14ac:dyDescent="0.2">
      <c r="A2844" t="s">
        <v>1152</v>
      </c>
      <c r="B2844" t="s">
        <v>3697</v>
      </c>
      <c r="C2844" s="5" t="s">
        <v>30</v>
      </c>
      <c r="D2844" s="5">
        <v>33234</v>
      </c>
      <c r="E2844">
        <v>1185</v>
      </c>
      <c r="F2844" s="5">
        <v>44365</v>
      </c>
      <c r="G2844" s="2">
        <v>17</v>
      </c>
      <c r="H2844" s="2" t="str">
        <f t="shared" si="278"/>
        <v>Collins KOROS10000m</v>
      </c>
      <c r="I2844" s="2">
        <f t="shared" si="279"/>
        <v>1185</v>
      </c>
      <c r="J2844" s="136" cm="1">
        <f t="array" ref="J2844">MAX(IF($H$3:$H$4000=$H2844,$I$3:$I$4000))</f>
        <v>1185</v>
      </c>
      <c r="K2844" s="2" t="str">
        <v>RSA</v>
      </c>
      <c r="L2844" t="str">
        <v>Ethan NOBLE</v>
      </c>
      <c r="M2844" s="94" t="str">
        <v>200m</v>
      </c>
      <c r="N2844" s="94">
        <v>35988</v>
      </c>
      <c r="O2844" s="94" t="str">
        <f t="shared" si="280"/>
        <v>Ethan NOBLE200m</v>
      </c>
      <c r="P2844" s="2">
        <f t="shared" si="281"/>
        <v>1038</v>
      </c>
      <c r="Q2844" s="79">
        <f t="shared" si="282"/>
        <v>172</v>
      </c>
      <c r="R2844" s="79" t="str">
        <f t="shared" si="283"/>
        <v/>
      </c>
    </row>
    <row r="2845" spans="1:18" x14ac:dyDescent="0.2">
      <c r="A2845" t="s">
        <v>1152</v>
      </c>
      <c r="B2845" t="s">
        <v>3713</v>
      </c>
      <c r="C2845" s="5" t="s">
        <v>30</v>
      </c>
      <c r="D2845" s="5">
        <v>34367</v>
      </c>
      <c r="E2845">
        <v>1131</v>
      </c>
      <c r="F2845" s="5">
        <v>44365</v>
      </c>
      <c r="G2845" s="2">
        <v>66</v>
      </c>
      <c r="H2845" s="2" t="str">
        <f t="shared" si="278"/>
        <v>Edward CHESEREK10000m</v>
      </c>
      <c r="I2845" s="2">
        <f t="shared" si="279"/>
        <v>1131</v>
      </c>
      <c r="J2845" s="136" cm="1">
        <f t="array" ref="J2845">MAX(IF($H$3:$H$4000=$H2845,$I$3:$I$4000))</f>
        <v>1131</v>
      </c>
      <c r="K2845" s="2" t="str">
        <v>RSA</v>
      </c>
      <c r="L2845" t="str">
        <v>Jabulane NCAMANE</v>
      </c>
      <c r="M2845" s="94" t="str">
        <v>1500m</v>
      </c>
      <c r="N2845" s="94">
        <v>34492</v>
      </c>
      <c r="O2845" s="94" t="str">
        <f t="shared" si="280"/>
        <v>Jabulane NCAMANE1500m</v>
      </c>
      <c r="P2845" s="2">
        <f t="shared" si="281"/>
        <v>1010</v>
      </c>
      <c r="Q2845" s="79">
        <f t="shared" si="282"/>
        <v>182</v>
      </c>
      <c r="R2845" s="79" t="str">
        <f t="shared" si="283"/>
        <v/>
      </c>
    </row>
    <row r="2846" spans="1:18" x14ac:dyDescent="0.2">
      <c r="A2846" t="s">
        <v>1152</v>
      </c>
      <c r="B2846" t="s">
        <v>3717</v>
      </c>
      <c r="C2846" s="5" t="s">
        <v>30</v>
      </c>
      <c r="D2846" s="5">
        <v>31474</v>
      </c>
      <c r="E2846">
        <v>1113</v>
      </c>
      <c r="F2846" s="5">
        <v>44365</v>
      </c>
      <c r="G2846" s="2">
        <v>74</v>
      </c>
      <c r="H2846" s="2" t="str">
        <f t="shared" si="278"/>
        <v>Edwin Cheruiyot SOI10000m</v>
      </c>
      <c r="I2846" s="2">
        <f t="shared" si="279"/>
        <v>1113</v>
      </c>
      <c r="J2846" s="136" cm="1">
        <f t="array" ref="J2846">MAX(IF($H$3:$H$4000=$H2846,$I$3:$I$4000))</f>
        <v>1113</v>
      </c>
      <c r="K2846" s="2" t="str">
        <v>RSA</v>
      </c>
      <c r="L2846" t="str">
        <v>Naeem RAZAK</v>
      </c>
      <c r="M2846" s="94" t="str">
        <v>110mh</v>
      </c>
      <c r="N2846" s="94">
        <v>35325</v>
      </c>
      <c r="O2846" s="94" t="str">
        <f t="shared" si="280"/>
        <v>Naeem RAZAK110mh</v>
      </c>
      <c r="P2846" s="2">
        <f t="shared" si="281"/>
        <v>1053</v>
      </c>
      <c r="Q2846" s="79">
        <f t="shared" si="282"/>
        <v>64</v>
      </c>
      <c r="R2846" s="79" t="str">
        <f t="shared" si="283"/>
        <v/>
      </c>
    </row>
    <row r="2847" spans="1:18" x14ac:dyDescent="0.2">
      <c r="A2847" t="s">
        <v>1152</v>
      </c>
      <c r="B2847" t="s">
        <v>3718</v>
      </c>
      <c r="C2847" s="5" t="s">
        <v>30</v>
      </c>
      <c r="D2847" s="5">
        <v>1996</v>
      </c>
      <c r="E2847">
        <v>1113</v>
      </c>
      <c r="F2847" s="5">
        <v>44365</v>
      </c>
      <c r="G2847" s="2">
        <v>75</v>
      </c>
      <c r="H2847" s="2" t="str">
        <f t="shared" si="278"/>
        <v>Fredrick MURANGA10000m</v>
      </c>
      <c r="I2847" s="2">
        <f t="shared" si="279"/>
        <v>1113</v>
      </c>
      <c r="J2847" s="136" cm="1">
        <f t="array" ref="J2847">MAX(IF($H$3:$H$4000=$H2847,$I$3:$I$4000))</f>
        <v>1113</v>
      </c>
      <c r="K2847" s="2" t="str">
        <v>RSA</v>
      </c>
      <c r="L2847" t="str">
        <v>Christiaan VENTER</v>
      </c>
      <c r="M2847" s="94" t="str">
        <v>400mh</v>
      </c>
      <c r="N2847" s="94">
        <v>37348</v>
      </c>
      <c r="O2847" s="94" t="str">
        <f t="shared" si="280"/>
        <v>Christiaan VENTER400mh</v>
      </c>
      <c r="P2847" s="2">
        <f t="shared" si="281"/>
        <v>1039</v>
      </c>
      <c r="Q2847" s="79">
        <f t="shared" si="282"/>
        <v>96</v>
      </c>
      <c r="R2847" s="79" t="str">
        <f t="shared" si="283"/>
        <v/>
      </c>
    </row>
    <row r="2848" spans="1:18" x14ac:dyDescent="0.2">
      <c r="A2848" t="s">
        <v>1152</v>
      </c>
      <c r="B2848" t="s">
        <v>3722</v>
      </c>
      <c r="C2848" t="s">
        <v>30</v>
      </c>
      <c r="D2848" s="5">
        <v>31117</v>
      </c>
      <c r="E2848">
        <v>1106</v>
      </c>
      <c r="F2848" s="5">
        <v>44365</v>
      </c>
      <c r="G2848" s="2">
        <v>80</v>
      </c>
      <c r="H2848" s="2" t="str">
        <f t="shared" si="278"/>
        <v>Wilfred KIMITEI10000m</v>
      </c>
      <c r="I2848" s="2">
        <f t="shared" si="279"/>
        <v>1106</v>
      </c>
      <c r="J2848" s="136" cm="1">
        <f t="array" ref="J2848">MAX(IF($H$3:$H$4000=$H2848,$I$3:$I$4000))</f>
        <v>1106</v>
      </c>
      <c r="K2848" s="2" t="str">
        <v>RSA</v>
      </c>
      <c r="L2848" t="str">
        <v>Andre ERASMUS</v>
      </c>
      <c r="M2848" s="94" t="str">
        <v>400mh</v>
      </c>
      <c r="N2848" s="94">
        <v>37337</v>
      </c>
      <c r="O2848" s="94" t="str">
        <f t="shared" si="280"/>
        <v>Andre ERASMUS400mh</v>
      </c>
      <c r="P2848" s="2">
        <f t="shared" si="281"/>
        <v>1073</v>
      </c>
      <c r="Q2848" s="79">
        <f t="shared" si="282"/>
        <v>60</v>
      </c>
      <c r="R2848" s="79" t="str">
        <f t="shared" si="283"/>
        <v/>
      </c>
    </row>
    <row r="2849" spans="1:18" x14ac:dyDescent="0.2">
      <c r="A2849" t="s">
        <v>1152</v>
      </c>
      <c r="B2849" t="s">
        <v>3733</v>
      </c>
      <c r="C2849" s="5" t="s">
        <v>30</v>
      </c>
      <c r="D2849" s="5">
        <v>35129</v>
      </c>
      <c r="E2849">
        <v>1083</v>
      </c>
      <c r="F2849" s="5">
        <v>44365</v>
      </c>
      <c r="G2849" s="2">
        <v>97</v>
      </c>
      <c r="H2849" s="2" t="str">
        <f t="shared" si="278"/>
        <v>Vedic KIPKOECH10000m</v>
      </c>
      <c r="I2849" s="2">
        <f t="shared" si="279"/>
        <v>1083</v>
      </c>
      <c r="J2849" s="136" cm="1">
        <f t="array" ref="J2849">MAX(IF($H$3:$H$4000=$H2849,$I$3:$I$4000))</f>
        <v>1083</v>
      </c>
      <c r="K2849" s="2" t="str">
        <v>RSA</v>
      </c>
      <c r="L2849" t="str">
        <v>Fredriech PRETORIUS</v>
      </c>
      <c r="M2849" s="94" t="str">
        <v>pole-vault</v>
      </c>
      <c r="N2849" s="94">
        <v>34915</v>
      </c>
      <c r="O2849" s="94" t="str">
        <f t="shared" si="280"/>
        <v>Fredriech PRETORIUSpole-vault</v>
      </c>
      <c r="P2849" s="2">
        <f t="shared" si="281"/>
        <v>940</v>
      </c>
      <c r="Q2849" s="79">
        <f t="shared" si="282"/>
        <v>72</v>
      </c>
      <c r="R2849" s="79" t="str">
        <f t="shared" si="283"/>
        <v/>
      </c>
    </row>
    <row r="2850" spans="1:18" x14ac:dyDescent="0.2">
      <c r="A2850" t="s">
        <v>1152</v>
      </c>
      <c r="B2850" t="s">
        <v>3813</v>
      </c>
      <c r="C2850" s="5" t="s">
        <v>33</v>
      </c>
      <c r="D2850" s="5">
        <v>35920</v>
      </c>
      <c r="E2850">
        <v>1107</v>
      </c>
      <c r="F2850" s="5">
        <v>44365</v>
      </c>
      <c r="G2850" s="2">
        <v>33</v>
      </c>
      <c r="H2850" s="2" t="str">
        <f t="shared" si="278"/>
        <v>Kipkorir ROTICH400mh</v>
      </c>
      <c r="I2850" s="2">
        <f t="shared" si="279"/>
        <v>1107</v>
      </c>
      <c r="J2850" s="136" cm="1">
        <f t="array" ref="J2850">MAX(IF($H$3:$H$4000=$H2850,$I$3:$I$4000))</f>
        <v>1107</v>
      </c>
      <c r="K2850" s="2" t="str">
        <v>RSA</v>
      </c>
      <c r="L2850" t="str">
        <v>Waldo SMIT</v>
      </c>
      <c r="M2850" s="94" t="str">
        <v>javelin-throw</v>
      </c>
      <c r="N2850" s="94">
        <v>1999</v>
      </c>
      <c r="O2850" s="94" t="str">
        <f t="shared" si="280"/>
        <v>Waldo SMITjavelin-throw</v>
      </c>
      <c r="P2850" s="2">
        <f t="shared" si="281"/>
        <v>1097</v>
      </c>
      <c r="Q2850" s="79">
        <f t="shared" si="282"/>
        <v>13</v>
      </c>
      <c r="R2850" s="79" t="str">
        <f t="shared" si="283"/>
        <v/>
      </c>
    </row>
    <row r="2851" spans="1:18" x14ac:dyDescent="0.2">
      <c r="A2851" t="s">
        <v>1152</v>
      </c>
      <c r="B2851" t="s">
        <v>5307</v>
      </c>
      <c r="C2851" s="5" t="s">
        <v>39</v>
      </c>
      <c r="D2851" s="5">
        <v>30600</v>
      </c>
      <c r="E2851">
        <v>903</v>
      </c>
      <c r="F2851" s="5">
        <v>44365</v>
      </c>
      <c r="G2851" s="2">
        <v>100</v>
      </c>
      <c r="H2851" s="2" t="str">
        <f t="shared" si="278"/>
        <v>Peter Kamau MWANGIshot-put</v>
      </c>
      <c r="I2851" s="2">
        <f t="shared" si="279"/>
        <v>903</v>
      </c>
      <c r="J2851" s="136" cm="1">
        <f t="array" ref="J2851">MAX(IF($H$3:$H$4000=$H2851,$I$3:$I$4000))</f>
        <v>903</v>
      </c>
      <c r="K2851" s="2" t="str">
        <v>RSA</v>
      </c>
      <c r="L2851" t="str">
        <v>Nthando MOTSEPE</v>
      </c>
      <c r="M2851" s="94" t="str">
        <v>100m</v>
      </c>
      <c r="N2851" s="94">
        <v>36437</v>
      </c>
      <c r="O2851" s="94" t="str">
        <f t="shared" si="280"/>
        <v>Nthando MOTSEPE100m</v>
      </c>
      <c r="P2851" s="2">
        <f t="shared" si="281"/>
        <v>1102</v>
      </c>
      <c r="Q2851" s="79">
        <f t="shared" si="282"/>
        <v>117</v>
      </c>
      <c r="R2851" s="79" t="str">
        <f t="shared" si="283"/>
        <v/>
      </c>
    </row>
    <row r="2852" spans="1:18" x14ac:dyDescent="0.2">
      <c r="A2852" t="s">
        <v>1152</v>
      </c>
      <c r="B2852" t="s">
        <v>3270</v>
      </c>
      <c r="C2852" s="6" t="s">
        <v>2</v>
      </c>
      <c r="D2852" s="5">
        <v>34100</v>
      </c>
      <c r="E2852">
        <v>1189</v>
      </c>
      <c r="F2852" s="5">
        <v>44364</v>
      </c>
      <c r="G2852" s="2">
        <v>18</v>
      </c>
      <c r="H2852" s="2" t="str">
        <f t="shared" si="278"/>
        <v>Mark Otieno ODHIAMBO100m</v>
      </c>
      <c r="I2852" s="2">
        <f t="shared" si="279"/>
        <v>1189</v>
      </c>
      <c r="J2852" s="136" cm="1">
        <f t="array" ref="J2852">MAX(IF($H$3:$H$4000=$H2852,$I$3:$I$4000))</f>
        <v>1189</v>
      </c>
      <c r="K2852" s="2" t="str">
        <v>RSA</v>
      </c>
      <c r="L2852" t="str">
        <v>Duke KUALI</v>
      </c>
      <c r="M2852" s="94" t="str">
        <v>100m</v>
      </c>
      <c r="N2852" s="94">
        <v>35941</v>
      </c>
      <c r="O2852" s="94" t="str">
        <f t="shared" si="280"/>
        <v>Duke KUALI100m</v>
      </c>
      <c r="P2852" s="2">
        <f t="shared" si="281"/>
        <v>1082</v>
      </c>
      <c r="Q2852" s="79">
        <f t="shared" si="282"/>
        <v>136</v>
      </c>
      <c r="R2852" s="79" t="str">
        <f t="shared" si="283"/>
        <v/>
      </c>
    </row>
    <row r="2853" spans="1:18" x14ac:dyDescent="0.2">
      <c r="A2853" t="s">
        <v>1152</v>
      </c>
      <c r="B2853" t="s">
        <v>5371</v>
      </c>
      <c r="C2853" s="5" t="s">
        <v>26</v>
      </c>
      <c r="D2853" s="5">
        <v>33026</v>
      </c>
      <c r="E2853">
        <v>1090</v>
      </c>
      <c r="F2853" s="5">
        <v>44364</v>
      </c>
      <c r="G2853" s="2">
        <v>100</v>
      </c>
      <c r="H2853" s="2" t="str">
        <f t="shared" si="278"/>
        <v>Joseph Poghisio LOSHANGAR400m</v>
      </c>
      <c r="I2853" s="2">
        <f t="shared" si="279"/>
        <v>1090</v>
      </c>
      <c r="J2853" s="136" cm="1">
        <f t="array" ref="J2853">MAX(IF($H$3:$H$4000=$H2853,$I$3:$I$4000))</f>
        <v>1090</v>
      </c>
      <c r="K2853" s="2" t="str">
        <v>RSA</v>
      </c>
      <c r="L2853" t="str">
        <v>Phumzile Eno MQOLO</v>
      </c>
      <c r="M2853" s="94" t="str">
        <v>100m</v>
      </c>
      <c r="N2853" s="94">
        <v>37009</v>
      </c>
      <c r="O2853" s="94" t="str">
        <f t="shared" si="280"/>
        <v>Phumzile Eno MQOLO100m</v>
      </c>
      <c r="P2853" s="2">
        <f t="shared" si="281"/>
        <v>1063</v>
      </c>
      <c r="Q2853" s="79">
        <f t="shared" si="282"/>
        <v>154</v>
      </c>
      <c r="R2853" s="79" t="str">
        <f t="shared" si="283"/>
        <v/>
      </c>
    </row>
    <row r="2854" spans="1:18" x14ac:dyDescent="0.2">
      <c r="A2854" t="s">
        <v>1152</v>
      </c>
      <c r="B2854" t="s">
        <v>3451</v>
      </c>
      <c r="C2854" t="s">
        <v>27</v>
      </c>
      <c r="D2854" s="5">
        <v>33899</v>
      </c>
      <c r="E2854">
        <v>1154</v>
      </c>
      <c r="F2854" s="5">
        <v>44364</v>
      </c>
      <c r="G2854" s="2">
        <v>31</v>
      </c>
      <c r="H2854" s="2" t="str">
        <f t="shared" si="278"/>
        <v>Nicholas Kiplangat KIPKOECH800m</v>
      </c>
      <c r="I2854" s="2">
        <f t="shared" si="279"/>
        <v>1154</v>
      </c>
      <c r="J2854" s="136" cm="1">
        <f t="array" ref="J2854">MAX(IF($H$3:$H$4000=$H2854,$I$3:$I$4000))</f>
        <v>1154</v>
      </c>
      <c r="K2854" s="2" t="str">
        <v>RSA</v>
      </c>
      <c r="L2854" t="str">
        <v>Neo MOSEBI</v>
      </c>
      <c r="M2854" s="94" t="str">
        <v>200m</v>
      </c>
      <c r="N2854" s="94">
        <v>38093</v>
      </c>
      <c r="O2854" s="94" t="str">
        <f t="shared" si="280"/>
        <v>Neo MOSEBI200m</v>
      </c>
      <c r="P2854" s="2">
        <f t="shared" si="281"/>
        <v>1108</v>
      </c>
      <c r="Q2854" s="79">
        <f t="shared" si="282"/>
        <v>75</v>
      </c>
      <c r="R2854" s="79" t="str">
        <f t="shared" si="283"/>
        <v/>
      </c>
    </row>
    <row r="2855" spans="1:18" x14ac:dyDescent="0.2">
      <c r="A2855" t="s">
        <v>1152</v>
      </c>
      <c r="B2855" t="s">
        <v>2758</v>
      </c>
      <c r="C2855" s="6" t="s">
        <v>31</v>
      </c>
      <c r="D2855" s="5">
        <v>35716</v>
      </c>
      <c r="E2855">
        <v>1056</v>
      </c>
      <c r="F2855" s="5">
        <v>44364</v>
      </c>
      <c r="G2855" s="2">
        <v>54</v>
      </c>
      <c r="H2855" s="2" t="str">
        <f t="shared" si="278"/>
        <v>Wiseman Were MUKHOBE110mh</v>
      </c>
      <c r="I2855" s="2">
        <f t="shared" si="279"/>
        <v>1056</v>
      </c>
      <c r="J2855" s="136" cm="1">
        <f t="array" ref="J2855">MAX(IF($H$3:$H$4000=$H2855,$I$3:$I$4000))</f>
        <v>1056</v>
      </c>
      <c r="K2855" s="2" t="str">
        <v>RSA</v>
      </c>
      <c r="L2855" t="str">
        <v>Zakhiti NENE</v>
      </c>
      <c r="M2855" s="94" t="str">
        <v>200m</v>
      </c>
      <c r="N2855" s="94">
        <v>35887</v>
      </c>
      <c r="O2855" s="94" t="str">
        <f t="shared" si="280"/>
        <v>Zakhiti NENE200m</v>
      </c>
      <c r="P2855" s="2">
        <f t="shared" si="281"/>
        <v>1109</v>
      </c>
      <c r="Q2855" s="79">
        <f t="shared" si="282"/>
        <v>69</v>
      </c>
      <c r="R2855" s="79" t="str">
        <f t="shared" si="283"/>
        <v/>
      </c>
    </row>
    <row r="2856" spans="1:18" x14ac:dyDescent="0.2">
      <c r="A2856" t="s">
        <v>1152</v>
      </c>
      <c r="B2856" t="s">
        <v>3810</v>
      </c>
      <c r="C2856" s="6" t="s">
        <v>31</v>
      </c>
      <c r="D2856" s="5">
        <v>35457</v>
      </c>
      <c r="E2856">
        <v>1003</v>
      </c>
      <c r="F2856" s="5">
        <v>44364</v>
      </c>
      <c r="G2856" s="2">
        <v>92</v>
      </c>
      <c r="H2856" s="2" t="str">
        <f t="shared" si="278"/>
        <v>Michael Musyoka NZUKU110mh</v>
      </c>
      <c r="I2856" s="2">
        <f t="shared" si="279"/>
        <v>1003</v>
      </c>
      <c r="J2856" s="136" cm="1">
        <f t="array" ref="J2856">MAX(IF($H$3:$H$4000=$H2856,$I$3:$I$4000))</f>
        <v>1003</v>
      </c>
      <c r="K2856" s="2" t="str">
        <v>RSA</v>
      </c>
      <c r="L2856" t="str">
        <v>Mvuyo MOSS</v>
      </c>
      <c r="M2856" s="94" t="str">
        <v>200m</v>
      </c>
      <c r="N2856" s="94">
        <v>37327</v>
      </c>
      <c r="O2856" s="94" t="str">
        <f t="shared" si="280"/>
        <v>Mvuyo MOSS200m</v>
      </c>
      <c r="P2856" s="2">
        <f t="shared" si="281"/>
        <v>1053</v>
      </c>
      <c r="Q2856" s="79">
        <f t="shared" si="282"/>
        <v>144</v>
      </c>
      <c r="R2856" s="79" t="str">
        <f t="shared" si="283"/>
        <v/>
      </c>
    </row>
    <row r="2857" spans="1:18" x14ac:dyDescent="0.2">
      <c r="A2857" t="s">
        <v>1152</v>
      </c>
      <c r="B2857" t="s">
        <v>2809</v>
      </c>
      <c r="C2857" t="s">
        <v>28</v>
      </c>
      <c r="D2857" s="5">
        <v>37326</v>
      </c>
      <c r="E2857">
        <v>1172</v>
      </c>
      <c r="F2857" s="5">
        <v>44360</v>
      </c>
      <c r="G2857" s="2">
        <v>20</v>
      </c>
      <c r="H2857" s="2" t="str">
        <f t="shared" ref="H2857:H2888" si="284">B2857&amp;C2857</f>
        <v>Vincent Kibet KETER1500m</v>
      </c>
      <c r="I2857" s="2">
        <f t="shared" ref="I2857:I2888" si="285">E2857</f>
        <v>1172</v>
      </c>
      <c r="J2857" s="136" cm="1">
        <f t="array" ref="J2857">MAX(IF($H$3:$H$4000=$H2857,$I$3:$I$4000))</f>
        <v>1172</v>
      </c>
      <c r="K2857" s="2" t="str">
        <v>RSA</v>
      </c>
      <c r="L2857" t="str">
        <v>Sabelo DHLAMINI</v>
      </c>
      <c r="M2857" s="94" t="str">
        <v>400m</v>
      </c>
      <c r="N2857" s="94">
        <v>34716</v>
      </c>
      <c r="O2857" s="94" t="str">
        <f t="shared" si="280"/>
        <v>Sabelo DHLAMINI400m</v>
      </c>
      <c r="P2857" s="2">
        <f t="shared" si="281"/>
        <v>1038</v>
      </c>
      <c r="Q2857" s="79">
        <f t="shared" si="282"/>
        <v>159</v>
      </c>
      <c r="R2857" s="79" t="str">
        <f t="shared" si="283"/>
        <v/>
      </c>
    </row>
    <row r="2858" spans="1:18" x14ac:dyDescent="0.2">
      <c r="A2858" t="s">
        <v>1152</v>
      </c>
      <c r="B2858" t="s">
        <v>3567</v>
      </c>
      <c r="C2858" s="5" t="s">
        <v>34</v>
      </c>
      <c r="D2858" s="5"/>
      <c r="E2858">
        <v>1130</v>
      </c>
      <c r="F2858" s="5">
        <v>44358</v>
      </c>
      <c r="G2858" s="2">
        <v>24</v>
      </c>
      <c r="H2858" s="2" t="str">
        <f t="shared" si="284"/>
        <v>Kigen CHEMADI3000msc</v>
      </c>
      <c r="I2858" s="2">
        <f t="shared" si="285"/>
        <v>1130</v>
      </c>
      <c r="J2858" s="136" cm="1">
        <f t="array" ref="J2858">MAX(IF($H$3:$H$4000=$H2858,$I$3:$I$4000))</f>
        <v>1130</v>
      </c>
      <c r="K2858" s="2" t="str">
        <v>RSA</v>
      </c>
      <c r="L2858" t="str">
        <v>Boikanyo MOTLHAMME</v>
      </c>
      <c r="M2858" s="94" t="str">
        <v>800m</v>
      </c>
      <c r="N2858" s="94">
        <v>36018</v>
      </c>
      <c r="O2858" s="94" t="str">
        <f t="shared" si="280"/>
        <v>Boikanyo MOTLHAMME800m</v>
      </c>
      <c r="P2858" s="2">
        <f t="shared" si="281"/>
        <v>1032</v>
      </c>
      <c r="Q2858" s="79">
        <f t="shared" si="282"/>
        <v>153</v>
      </c>
      <c r="R2858" s="79" t="str">
        <f t="shared" si="283"/>
        <v/>
      </c>
    </row>
    <row r="2859" spans="1:18" x14ac:dyDescent="0.2">
      <c r="A2859" t="s">
        <v>1152</v>
      </c>
      <c r="B2859" t="s">
        <v>3523</v>
      </c>
      <c r="C2859" s="5" t="s">
        <v>29</v>
      </c>
      <c r="D2859" s="5">
        <v>1995</v>
      </c>
      <c r="E2859">
        <v>1161</v>
      </c>
      <c r="F2859" s="5">
        <v>44358</v>
      </c>
      <c r="G2859" s="2">
        <v>20</v>
      </c>
      <c r="H2859" s="2" t="str">
        <f t="shared" si="284"/>
        <v>Athanas KIOKO5000m</v>
      </c>
      <c r="I2859" s="2">
        <f t="shared" si="285"/>
        <v>1161</v>
      </c>
      <c r="J2859" s="136" cm="1">
        <f t="array" ref="J2859">MAX(IF($H$3:$H$4000=$H2859,$I$3:$I$4000))</f>
        <v>1161</v>
      </c>
      <c r="K2859" s="2" t="str">
        <v>RSA</v>
      </c>
      <c r="L2859" t="str">
        <v>Mathanga MBULELI</v>
      </c>
      <c r="M2859" s="94" t="str">
        <v>5000m</v>
      </c>
      <c r="N2859" s="94">
        <v>34236</v>
      </c>
      <c r="O2859" s="94" t="str">
        <f t="shared" si="280"/>
        <v>Mathanga MBULELI5000m</v>
      </c>
      <c r="P2859" s="2">
        <f t="shared" si="281"/>
        <v>1103</v>
      </c>
      <c r="Q2859" s="79">
        <f t="shared" si="282"/>
        <v>84</v>
      </c>
      <c r="R2859" s="79" t="str">
        <f t="shared" si="283"/>
        <v/>
      </c>
    </row>
    <row r="2860" spans="1:18" x14ac:dyDescent="0.2">
      <c r="A2860" t="s">
        <v>1152</v>
      </c>
      <c r="B2860" t="s">
        <v>5376</v>
      </c>
      <c r="C2860" s="5" t="s">
        <v>29</v>
      </c>
      <c r="D2860" s="6">
        <v>35466</v>
      </c>
      <c r="E2860">
        <v>1121</v>
      </c>
      <c r="F2860" s="5">
        <v>44358</v>
      </c>
      <c r="G2860" s="2">
        <v>56</v>
      </c>
      <c r="H2860" s="2" t="str">
        <f t="shared" si="284"/>
        <v>Alex Chesiro MASAI5000m</v>
      </c>
      <c r="I2860" s="2">
        <f t="shared" si="285"/>
        <v>1121</v>
      </c>
      <c r="J2860" s="136" cm="1">
        <f t="array" ref="J2860">MAX(IF($H$3:$H$4000=$H2860,$I$3:$I$4000))</f>
        <v>1121</v>
      </c>
      <c r="K2860" s="2" t="str">
        <v>RSA</v>
      </c>
      <c r="L2860" t="str">
        <v>Cheswill JOHNSON</v>
      </c>
      <c r="M2860" s="94" t="str">
        <v>long-jump</v>
      </c>
      <c r="N2860" s="94">
        <v>35703</v>
      </c>
      <c r="O2860" s="94" t="str">
        <f t="shared" si="280"/>
        <v>Cheswill JOHNSONlong-jump</v>
      </c>
      <c r="P2860" s="2">
        <f t="shared" si="281"/>
        <v>1194</v>
      </c>
      <c r="Q2860" s="79">
        <f t="shared" si="282"/>
        <v>5</v>
      </c>
      <c r="R2860" s="79" t="str">
        <f t="shared" si="283"/>
        <v/>
      </c>
    </row>
    <row r="2861" spans="1:18" x14ac:dyDescent="0.2">
      <c r="A2861" t="s">
        <v>1152</v>
      </c>
      <c r="B2861" t="s">
        <v>3817</v>
      </c>
      <c r="C2861" t="s">
        <v>33</v>
      </c>
      <c r="D2861" s="5">
        <v>36930</v>
      </c>
      <c r="E2861">
        <v>1195</v>
      </c>
      <c r="F2861" s="5">
        <v>44358</v>
      </c>
      <c r="G2861" s="2">
        <v>3</v>
      </c>
      <c r="H2861" s="2" t="str">
        <f t="shared" si="284"/>
        <v>Moitalel Mpoke NAADOKILA400mh</v>
      </c>
      <c r="I2861" s="2">
        <f t="shared" si="285"/>
        <v>1195</v>
      </c>
      <c r="J2861" s="136" cm="1">
        <f t="array" ref="J2861">MAX(IF($H$3:$H$4000=$H2861,$I$3:$I$4000))</f>
        <v>1195</v>
      </c>
      <c r="K2861" s="2" t="str">
        <v>RSA</v>
      </c>
      <c r="L2861" t="str">
        <v>Gundo DLAMINI SAMKELO</v>
      </c>
      <c r="M2861" s="94" t="str">
        <v>long-jump</v>
      </c>
      <c r="N2861" s="94">
        <v>38051</v>
      </c>
      <c r="O2861" s="94" t="str">
        <f t="shared" si="280"/>
        <v>Gundo DLAMINI SAMKELOlong-jump</v>
      </c>
      <c r="P2861" s="2">
        <f t="shared" si="281"/>
        <v>1034</v>
      </c>
      <c r="Q2861" s="79">
        <f t="shared" si="282"/>
        <v>115</v>
      </c>
      <c r="R2861" s="79" t="str">
        <f t="shared" si="283"/>
        <v/>
      </c>
    </row>
    <row r="2862" spans="1:18" x14ac:dyDescent="0.2">
      <c r="A2862" t="s">
        <v>1152</v>
      </c>
      <c r="B2862" t="s">
        <v>3640</v>
      </c>
      <c r="C2862" s="5" t="s">
        <v>29</v>
      </c>
      <c r="D2862" s="5">
        <v>35486</v>
      </c>
      <c r="E2862">
        <v>1164</v>
      </c>
      <c r="F2862" s="5">
        <v>44357</v>
      </c>
      <c r="G2862" s="2">
        <v>17</v>
      </c>
      <c r="H2862" s="2" t="str">
        <f t="shared" si="284"/>
        <v>Robert Kiprop KOECH5000m</v>
      </c>
      <c r="I2862" s="2">
        <f t="shared" si="285"/>
        <v>1164</v>
      </c>
      <c r="J2862" s="136" cm="1">
        <f t="array" ref="J2862">MAX(IF($H$3:$H$4000=$H2862,$I$3:$I$4000))</f>
        <v>1164</v>
      </c>
      <c r="K2862" s="2" t="str">
        <v>RSA</v>
      </c>
      <c r="L2862" t="str">
        <v>Junior MPEFU</v>
      </c>
      <c r="M2862" s="94" t="str">
        <v>triple-jump</v>
      </c>
      <c r="N2862" s="94">
        <v>35994</v>
      </c>
      <c r="O2862" s="94" t="str">
        <f t="shared" si="280"/>
        <v>Junior MPEFUtriple-jump</v>
      </c>
      <c r="P2862" s="2">
        <f t="shared" si="281"/>
        <v>1025</v>
      </c>
      <c r="Q2862" s="79">
        <f t="shared" si="282"/>
        <v>88</v>
      </c>
      <c r="R2862" s="79" t="str">
        <f t="shared" si="283"/>
        <v/>
      </c>
    </row>
    <row r="2863" spans="1:18" x14ac:dyDescent="0.2">
      <c r="A2863" t="s">
        <v>1152</v>
      </c>
      <c r="B2863" t="s">
        <v>2804</v>
      </c>
      <c r="C2863" s="5" t="s">
        <v>27</v>
      </c>
      <c r="D2863" s="5">
        <v>34436</v>
      </c>
      <c r="E2863">
        <v>1206</v>
      </c>
      <c r="F2863" s="5">
        <v>44356</v>
      </c>
      <c r="G2863" s="2">
        <v>10</v>
      </c>
      <c r="H2863" s="2" t="str">
        <f t="shared" si="284"/>
        <v>Collins KIPRUTO800m</v>
      </c>
      <c r="I2863" s="2">
        <f t="shared" si="285"/>
        <v>1206</v>
      </c>
      <c r="J2863" s="136" cm="1">
        <f t="array" ref="J2863">MAX(IF($H$3:$H$4000=$H2863,$I$3:$I$4000))</f>
        <v>1206</v>
      </c>
      <c r="K2863" s="2" t="str">
        <v>RSA</v>
      </c>
      <c r="L2863" t="str">
        <v>Matthew CLOETE</v>
      </c>
      <c r="M2863" s="94" t="str">
        <v>triple-jump</v>
      </c>
      <c r="N2863" s="94">
        <v>37862</v>
      </c>
      <c r="O2863" s="94" t="str">
        <f t="shared" si="280"/>
        <v>Matthew CLOETEtriple-jump</v>
      </c>
      <c r="P2863" s="2">
        <f t="shared" si="281"/>
        <v>915</v>
      </c>
      <c r="Q2863" s="79">
        <f t="shared" si="282"/>
        <v>140</v>
      </c>
      <c r="R2863" s="79" t="str">
        <f t="shared" si="283"/>
        <v/>
      </c>
    </row>
    <row r="2864" spans="1:18" x14ac:dyDescent="0.2">
      <c r="A2864" t="s">
        <v>1152</v>
      </c>
      <c r="B2864" t="s">
        <v>3574</v>
      </c>
      <c r="C2864" s="5" t="s">
        <v>34</v>
      </c>
      <c r="D2864" s="5"/>
      <c r="E2864">
        <v>1109</v>
      </c>
      <c r="F2864" s="5">
        <v>44356</v>
      </c>
      <c r="G2864" s="2">
        <v>34</v>
      </c>
      <c r="H2864" s="2" t="str">
        <f t="shared" si="284"/>
        <v>Felix KANDIE3000msc</v>
      </c>
      <c r="I2864" s="2">
        <f t="shared" si="285"/>
        <v>1109</v>
      </c>
      <c r="J2864" s="136" cm="1">
        <f t="array" ref="J2864">MAX(IF($H$3:$H$4000=$H2864,$I$3:$I$4000))</f>
        <v>1109</v>
      </c>
      <c r="K2864" s="2" t="str">
        <v>RSA</v>
      </c>
      <c r="L2864" t="str">
        <v>Gayisa MASWANGAYI</v>
      </c>
      <c r="M2864" s="94" t="str">
        <v>high-jump</v>
      </c>
      <c r="N2864" s="94">
        <v>36971</v>
      </c>
      <c r="O2864" s="94" t="str">
        <f t="shared" si="280"/>
        <v>Gayisa MASWANGAYIhigh-jump</v>
      </c>
      <c r="P2864" s="2">
        <f t="shared" si="281"/>
        <v>1002</v>
      </c>
      <c r="Q2864" s="79">
        <f t="shared" si="282"/>
        <v>87</v>
      </c>
      <c r="R2864" s="79" t="str">
        <f t="shared" si="283"/>
        <v/>
      </c>
    </row>
    <row r="2865" spans="1:18" x14ac:dyDescent="0.2">
      <c r="A2865" t="s">
        <v>1152</v>
      </c>
      <c r="B2865" t="s">
        <v>5376</v>
      </c>
      <c r="C2865" t="s">
        <v>30</v>
      </c>
      <c r="D2865" s="5">
        <v>35466</v>
      </c>
      <c r="E2865">
        <v>1155</v>
      </c>
      <c r="F2865" s="5">
        <v>44356</v>
      </c>
      <c r="G2865" s="2">
        <v>37</v>
      </c>
      <c r="H2865" s="2" t="str">
        <f t="shared" si="284"/>
        <v>Alex Chesiro MASAI10000m</v>
      </c>
      <c r="I2865" s="2">
        <f t="shared" si="285"/>
        <v>1155</v>
      </c>
      <c r="J2865" s="136" cm="1">
        <f t="array" ref="J2865">MAX(IF($H$3:$H$4000=$H2865,$I$3:$I$4000))</f>
        <v>1155</v>
      </c>
      <c r="K2865" s="2" t="str">
        <v>RSA</v>
      </c>
      <c r="L2865" t="str">
        <v>Ryan STOCKHIL</v>
      </c>
      <c r="M2865" s="94" t="str">
        <v>high-jump</v>
      </c>
      <c r="N2865" s="94">
        <v>38304</v>
      </c>
      <c r="O2865" s="94" t="str">
        <f t="shared" si="280"/>
        <v>Ryan STOCKHILhigh-jump</v>
      </c>
      <c r="P2865" s="2">
        <f t="shared" si="281"/>
        <v>1002</v>
      </c>
      <c r="Q2865" s="79">
        <f t="shared" si="282"/>
        <v>87</v>
      </c>
      <c r="R2865" s="79" t="str">
        <f t="shared" si="283"/>
        <v/>
      </c>
    </row>
    <row r="2866" spans="1:18" x14ac:dyDescent="0.2">
      <c r="A2866" t="s">
        <v>1152</v>
      </c>
      <c r="B2866" t="s">
        <v>3716</v>
      </c>
      <c r="C2866" s="6" t="s">
        <v>30</v>
      </c>
      <c r="D2866" s="5"/>
      <c r="E2866">
        <v>1118</v>
      </c>
      <c r="F2866" s="5">
        <v>44356</v>
      </c>
      <c r="G2866" s="2">
        <v>71</v>
      </c>
      <c r="H2866" s="2" t="str">
        <f t="shared" si="284"/>
        <v>Gilbert BOIT10000m</v>
      </c>
      <c r="I2866" s="2">
        <f t="shared" si="285"/>
        <v>1118</v>
      </c>
      <c r="J2866" s="136" cm="1">
        <f t="array" ref="J2866">MAX(IF($H$3:$H$4000=$H2866,$I$3:$I$4000))</f>
        <v>1118</v>
      </c>
      <c r="K2866" s="2" t="str">
        <v>RSA</v>
      </c>
      <c r="L2866" t="str">
        <v>Werner VISSER</v>
      </c>
      <c r="M2866" s="94" t="str">
        <v>discus-throw</v>
      </c>
      <c r="N2866" s="94">
        <v>35853</v>
      </c>
      <c r="O2866" s="94" t="str">
        <f t="shared" si="280"/>
        <v>Werner VISSERdiscus-throw</v>
      </c>
      <c r="P2866" s="2">
        <f t="shared" si="281"/>
        <v>1097</v>
      </c>
      <c r="Q2866" s="79">
        <f t="shared" si="282"/>
        <v>15</v>
      </c>
      <c r="R2866" s="79" t="str">
        <f t="shared" si="283"/>
        <v/>
      </c>
    </row>
    <row r="2867" spans="1:18" x14ac:dyDescent="0.2">
      <c r="A2867" t="s">
        <v>1152</v>
      </c>
      <c r="B2867" t="s">
        <v>3595</v>
      </c>
      <c r="C2867" s="5" t="s">
        <v>30</v>
      </c>
      <c r="D2867" s="5"/>
      <c r="E2867">
        <v>1103</v>
      </c>
      <c r="F2867" s="5">
        <v>44356</v>
      </c>
      <c r="G2867" s="2">
        <v>82</v>
      </c>
      <c r="H2867" s="2" t="str">
        <f t="shared" si="284"/>
        <v>Vincent KIPROP10000m</v>
      </c>
      <c r="I2867" s="2">
        <f t="shared" si="285"/>
        <v>1103</v>
      </c>
      <c r="J2867" s="136" cm="1">
        <f t="array" ref="J2867">MAX(IF($H$3:$H$4000=$H2867,$I$3:$I$4000))</f>
        <v>1103</v>
      </c>
      <c r="K2867" s="2" t="str">
        <v>RSA</v>
      </c>
      <c r="L2867" t="str">
        <v>Reuben BOOYSEN</v>
      </c>
      <c r="M2867" s="94" t="str">
        <v>javelin-throw</v>
      </c>
      <c r="N2867" s="94">
        <v>37956</v>
      </c>
      <c r="O2867" s="94" t="str">
        <f t="shared" si="280"/>
        <v>Reuben BOOYSENjavelin-throw</v>
      </c>
      <c r="P2867" s="2">
        <f t="shared" si="281"/>
        <v>862</v>
      </c>
      <c r="Q2867" s="79">
        <f t="shared" si="282"/>
        <v>141</v>
      </c>
      <c r="R2867" s="79" t="str">
        <f t="shared" si="283"/>
        <v/>
      </c>
    </row>
    <row r="2868" spans="1:18" x14ac:dyDescent="0.2">
      <c r="A2868" t="s">
        <v>1152</v>
      </c>
      <c r="B2868" t="s">
        <v>2867</v>
      </c>
      <c r="C2868" s="5" t="s">
        <v>34</v>
      </c>
      <c r="D2868" s="5">
        <v>35419</v>
      </c>
      <c r="E2868">
        <v>1136</v>
      </c>
      <c r="F2868" s="5">
        <v>44355</v>
      </c>
      <c r="G2868" s="2">
        <v>22</v>
      </c>
      <c r="H2868" s="2" t="str">
        <f t="shared" si="284"/>
        <v>Nicholas Kiptonui BETT3000msc</v>
      </c>
      <c r="I2868" s="2">
        <f t="shared" si="285"/>
        <v>1136</v>
      </c>
      <c r="J2868" s="136" cm="1">
        <f t="array" ref="J2868">MAX(IF($H$3:$H$4000=$H2868,$I$3:$I$4000))</f>
        <v>1136</v>
      </c>
      <c r="K2868" s="2" t="str">
        <v>RSA</v>
      </c>
      <c r="L2868" t="str">
        <v>Ruan OOSTHUIZEN</v>
      </c>
      <c r="M2868" s="94" t="str">
        <v>400m</v>
      </c>
      <c r="N2868" s="94">
        <v>38071</v>
      </c>
      <c r="O2868" s="94" t="str">
        <f t="shared" si="280"/>
        <v>Ruan OOSTHUIZEN400m</v>
      </c>
      <c r="P2868" s="2">
        <f t="shared" si="281"/>
        <v>1065</v>
      </c>
      <c r="Q2868" s="79">
        <f t="shared" si="282"/>
        <v>128</v>
      </c>
      <c r="R2868" s="79" t="str">
        <f t="shared" si="283"/>
        <v/>
      </c>
    </row>
    <row r="2869" spans="1:18" x14ac:dyDescent="0.2">
      <c r="A2869" t="s">
        <v>1152</v>
      </c>
      <c r="B2869" t="s">
        <v>3692</v>
      </c>
      <c r="C2869" t="s">
        <v>30</v>
      </c>
      <c r="D2869" s="5">
        <v>36011</v>
      </c>
      <c r="E2869">
        <v>1220</v>
      </c>
      <c r="F2869" s="5">
        <v>44355</v>
      </c>
      <c r="G2869" s="2">
        <v>3</v>
      </c>
      <c r="H2869" s="2" t="str">
        <f t="shared" si="284"/>
        <v>Daniel MATAIKO10000m</v>
      </c>
      <c r="I2869" s="2">
        <f t="shared" si="285"/>
        <v>1220</v>
      </c>
      <c r="J2869" s="136" cm="1">
        <f t="array" ref="J2869">MAX(IF($H$3:$H$4000=$H2869,$I$3:$I$4000))</f>
        <v>1220</v>
      </c>
      <c r="K2869" s="2" t="str">
        <v>RSA</v>
      </c>
      <c r="L2869" t="str">
        <v>Ruan OOSTHUIZEN</v>
      </c>
      <c r="M2869" s="94" t="str">
        <v>400mh</v>
      </c>
      <c r="N2869" s="94">
        <v>38071</v>
      </c>
      <c r="O2869" s="94" t="str">
        <f t="shared" si="280"/>
        <v>Ruan OOSTHUIZEN400mh</v>
      </c>
      <c r="P2869" s="2">
        <f t="shared" si="281"/>
        <v>1027</v>
      </c>
      <c r="Q2869" s="79">
        <f t="shared" si="282"/>
        <v>108</v>
      </c>
      <c r="R2869" s="79" t="str">
        <f t="shared" si="283"/>
        <v/>
      </c>
    </row>
    <row r="2870" spans="1:18" x14ac:dyDescent="0.2">
      <c r="A2870" t="s">
        <v>1152</v>
      </c>
      <c r="B2870" t="s">
        <v>3694</v>
      </c>
      <c r="C2870" s="6" t="s">
        <v>30</v>
      </c>
      <c r="D2870" s="5">
        <v>35431</v>
      </c>
      <c r="E2870">
        <v>1198</v>
      </c>
      <c r="F2870" s="5">
        <v>44355</v>
      </c>
      <c r="G2870" s="2">
        <v>7</v>
      </c>
      <c r="H2870" s="2" t="str">
        <f t="shared" si="284"/>
        <v>Timothy Kibet KOSGEI10000m</v>
      </c>
      <c r="I2870" s="2">
        <f t="shared" si="285"/>
        <v>1198</v>
      </c>
      <c r="J2870" s="136" cm="1">
        <f t="array" ref="J2870">MAX(IF($H$3:$H$4000=$H2870,$I$3:$I$4000))</f>
        <v>1198</v>
      </c>
      <c r="K2870" s="2" t="str">
        <v>RSA</v>
      </c>
      <c r="L2870" t="str">
        <v>Michael-Jan DE BEER</v>
      </c>
      <c r="M2870" s="94" t="str">
        <v>400mh</v>
      </c>
      <c r="N2870" s="94">
        <v>38047</v>
      </c>
      <c r="O2870" s="94" t="str">
        <f t="shared" si="280"/>
        <v>Michael-Jan DE BEER400mh</v>
      </c>
      <c r="P2870" s="2">
        <f t="shared" si="281"/>
        <v>993</v>
      </c>
      <c r="Q2870" s="79">
        <f t="shared" si="282"/>
        <v>126</v>
      </c>
      <c r="R2870" s="79" t="str">
        <f t="shared" si="283"/>
        <v/>
      </c>
    </row>
    <row r="2871" spans="1:18" x14ac:dyDescent="0.2">
      <c r="A2871" t="s">
        <v>1152</v>
      </c>
      <c r="B2871" t="s">
        <v>3463</v>
      </c>
      <c r="C2871" s="5" t="s">
        <v>28</v>
      </c>
      <c r="D2871" s="5">
        <v>35933</v>
      </c>
      <c r="E2871">
        <v>1171</v>
      </c>
      <c r="F2871" s="5">
        <v>44354</v>
      </c>
      <c r="G2871" s="2">
        <v>21</v>
      </c>
      <c r="H2871" s="2" t="str">
        <f t="shared" si="284"/>
        <v>Boaz KIPRUGUT1500m</v>
      </c>
      <c r="I2871" s="2">
        <f t="shared" si="285"/>
        <v>1171</v>
      </c>
      <c r="J2871" s="136" cm="1">
        <f t="array" ref="J2871">MAX(IF($H$3:$H$4000=$H2871,$I$3:$I$4000))</f>
        <v>1171</v>
      </c>
      <c r="K2871" s="2" t="str">
        <v>RSA</v>
      </c>
      <c r="L2871" t="str">
        <v>Asande MTHEMBU</v>
      </c>
      <c r="M2871" s="94" t="str">
        <v>long-jump</v>
      </c>
      <c r="N2871" s="94">
        <v>38142</v>
      </c>
      <c r="O2871" s="94" t="str">
        <f t="shared" si="280"/>
        <v>Asande MTHEMBUlong-jump</v>
      </c>
      <c r="P2871" s="2">
        <f t="shared" si="281"/>
        <v>1001</v>
      </c>
      <c r="Q2871" s="79">
        <f t="shared" si="282"/>
        <v>128</v>
      </c>
      <c r="R2871" s="79" t="str">
        <f t="shared" si="283"/>
        <v/>
      </c>
    </row>
    <row r="2872" spans="1:18" x14ac:dyDescent="0.2">
      <c r="A2872" t="s">
        <v>1152</v>
      </c>
      <c r="B2872" t="s">
        <v>3526</v>
      </c>
      <c r="C2872" s="5" t="s">
        <v>29</v>
      </c>
      <c r="D2872" s="5">
        <v>36455</v>
      </c>
      <c r="E2872">
        <v>1158</v>
      </c>
      <c r="F2872" s="5">
        <v>44353</v>
      </c>
      <c r="G2872" s="2">
        <v>22</v>
      </c>
      <c r="H2872" s="2" t="str">
        <f t="shared" si="284"/>
        <v>Justus SOGET5000m</v>
      </c>
      <c r="I2872" s="2">
        <f t="shared" si="285"/>
        <v>1158</v>
      </c>
      <c r="J2872" s="136" cm="1">
        <f t="array" ref="J2872">MAX(IF($H$3:$H$4000=$H2872,$I$3:$I$4000))</f>
        <v>1158</v>
      </c>
      <c r="K2872" s="2" t="str">
        <v>RSA</v>
      </c>
      <c r="L2872" t="str">
        <v>Tikana SHABANGU</v>
      </c>
      <c r="M2872" s="94" t="str">
        <v>long-jump</v>
      </c>
      <c r="N2872" s="94">
        <v>38133</v>
      </c>
      <c r="O2872" s="94" t="str">
        <f t="shared" si="280"/>
        <v>Tikana SHABANGUlong-jump</v>
      </c>
      <c r="P2872" s="2">
        <f t="shared" si="281"/>
        <v>980</v>
      </c>
      <c r="Q2872" s="79">
        <f t="shared" si="282"/>
        <v>139</v>
      </c>
      <c r="R2872" s="79" t="str">
        <f t="shared" si="283"/>
        <v/>
      </c>
    </row>
    <row r="2873" spans="1:18" x14ac:dyDescent="0.2">
      <c r="A2873" t="s">
        <v>1152</v>
      </c>
      <c r="B2873" t="s">
        <v>3646</v>
      </c>
      <c r="C2873" s="5" t="s">
        <v>29</v>
      </c>
      <c r="D2873" s="5">
        <v>35881</v>
      </c>
      <c r="E2873">
        <v>1139</v>
      </c>
      <c r="F2873" s="5">
        <v>44353</v>
      </c>
      <c r="G2873" s="2">
        <v>28</v>
      </c>
      <c r="H2873" s="2" t="str">
        <f t="shared" si="284"/>
        <v>Muthoni MUIRU5000m</v>
      </c>
      <c r="I2873" s="2">
        <f t="shared" si="285"/>
        <v>1139</v>
      </c>
      <c r="J2873" s="136" cm="1">
        <f t="array" ref="J2873">MAX(IF($H$3:$H$4000=$H2873,$I$3:$I$4000))</f>
        <v>1139</v>
      </c>
      <c r="K2873" s="2" t="str">
        <v>RSA</v>
      </c>
      <c r="L2873" t="str">
        <v>Sanele SHOBA</v>
      </c>
      <c r="M2873" s="94" t="str">
        <v>long-jump</v>
      </c>
      <c r="N2873" s="94">
        <v>37777</v>
      </c>
      <c r="O2873" s="94" t="str">
        <f t="shared" si="280"/>
        <v>Sanele SHOBAlong-jump</v>
      </c>
      <c r="P2873" s="2">
        <f t="shared" si="281"/>
        <v>967</v>
      </c>
      <c r="Q2873" s="79">
        <f t="shared" si="282"/>
        <v>152</v>
      </c>
      <c r="R2873" s="79" t="str">
        <f t="shared" si="283"/>
        <v/>
      </c>
    </row>
    <row r="2874" spans="1:18" x14ac:dyDescent="0.2">
      <c r="A2874" t="s">
        <v>1152</v>
      </c>
      <c r="B2874" t="s">
        <v>3701</v>
      </c>
      <c r="C2874" t="s">
        <v>30</v>
      </c>
      <c r="D2874" s="5">
        <v>33229</v>
      </c>
      <c r="E2874">
        <v>1157</v>
      </c>
      <c r="F2874" s="5">
        <v>44352</v>
      </c>
      <c r="G2874" s="2">
        <v>35</v>
      </c>
      <c r="H2874" s="2" t="str">
        <f t="shared" si="284"/>
        <v>Paul Kipngetich TANUI10000m</v>
      </c>
      <c r="I2874" s="2">
        <f t="shared" si="285"/>
        <v>1157</v>
      </c>
      <c r="J2874" s="136" cm="1">
        <f t="array" ref="J2874">MAX(IF($H$3:$H$4000=$H2874,$I$3:$I$4000))</f>
        <v>1157</v>
      </c>
      <c r="K2874" s="2" t="str">
        <v>RSA</v>
      </c>
      <c r="L2874" t="str">
        <v>Peace ADEDOKUN</v>
      </c>
      <c r="M2874" s="94" t="str">
        <v>triple-jump</v>
      </c>
      <c r="N2874" s="94">
        <v>37943</v>
      </c>
      <c r="O2874" s="94" t="str">
        <f t="shared" si="280"/>
        <v>Peace ADEDOKUNtriple-jump</v>
      </c>
      <c r="P2874" s="2">
        <f t="shared" si="281"/>
        <v>991</v>
      </c>
      <c r="Q2874" s="79">
        <f t="shared" si="282"/>
        <v>112</v>
      </c>
      <c r="R2874" s="79" t="str">
        <f t="shared" si="283"/>
        <v/>
      </c>
    </row>
    <row r="2875" spans="1:18" x14ac:dyDescent="0.2">
      <c r="A2875" t="s">
        <v>1152</v>
      </c>
      <c r="B2875" t="s">
        <v>3559</v>
      </c>
      <c r="C2875" t="s">
        <v>34</v>
      </c>
      <c r="D2875" s="5">
        <v>34231</v>
      </c>
      <c r="E2875">
        <v>1160</v>
      </c>
      <c r="F2875" s="5">
        <v>44350</v>
      </c>
      <c r="G2875" s="2">
        <v>13</v>
      </c>
      <c r="H2875" s="2" t="str">
        <f t="shared" si="284"/>
        <v>Wilberforce Chemiat KONES3000msc</v>
      </c>
      <c r="I2875" s="2">
        <f t="shared" si="285"/>
        <v>1160</v>
      </c>
      <c r="J2875" s="136" cm="1">
        <f t="array" ref="J2875">MAX(IF($H$3:$H$4000=$H2875,$I$3:$I$4000))</f>
        <v>1160</v>
      </c>
      <c r="K2875" s="2" t="str">
        <v>RSA</v>
      </c>
      <c r="L2875" t="str">
        <v>Blessing TAKUNDWA</v>
      </c>
      <c r="M2875" s="94" t="str">
        <v>triple-jump</v>
      </c>
      <c r="N2875" s="94">
        <v>38090</v>
      </c>
      <c r="O2875" s="94" t="str">
        <f t="shared" si="280"/>
        <v>Blessing TAKUNDWAtriple-jump</v>
      </c>
      <c r="P2875" s="2">
        <f t="shared" si="281"/>
        <v>906</v>
      </c>
      <c r="Q2875" s="79">
        <f t="shared" si="282"/>
        <v>145</v>
      </c>
      <c r="R2875" s="79" t="str">
        <f t="shared" si="283"/>
        <v/>
      </c>
    </row>
    <row r="2876" spans="1:18" x14ac:dyDescent="0.2">
      <c r="A2876" t="s">
        <v>1152</v>
      </c>
      <c r="B2876" t="s">
        <v>3564</v>
      </c>
      <c r="C2876" s="6" t="s">
        <v>34</v>
      </c>
      <c r="D2876" s="5">
        <v>34862</v>
      </c>
      <c r="E2876">
        <v>1145</v>
      </c>
      <c r="F2876" s="5">
        <v>44350</v>
      </c>
      <c r="G2876" s="2">
        <v>19</v>
      </c>
      <c r="H2876" s="2" t="str">
        <f t="shared" si="284"/>
        <v>Barnabas KIPYEGO3000msc</v>
      </c>
      <c r="I2876" s="2">
        <f t="shared" si="285"/>
        <v>1145</v>
      </c>
      <c r="J2876" s="136" cm="1">
        <f t="array" ref="J2876">MAX(IF($H$3:$H$4000=$H2876,$I$3:$I$4000))</f>
        <v>1145</v>
      </c>
      <c r="K2876" s="2" t="str">
        <v>RSA</v>
      </c>
      <c r="L2876" t="str">
        <v>Devan DE WET</v>
      </c>
      <c r="M2876" s="94" t="str">
        <v>high-jump</v>
      </c>
      <c r="N2876" s="94">
        <v>37992</v>
      </c>
      <c r="O2876" s="94" t="str">
        <f t="shared" si="280"/>
        <v>Devan DE WEThigh-jump</v>
      </c>
      <c r="P2876" s="2">
        <f t="shared" si="281"/>
        <v>958</v>
      </c>
      <c r="Q2876" s="79">
        <f t="shared" si="282"/>
        <v>116</v>
      </c>
      <c r="R2876" s="79" t="str">
        <f t="shared" si="283"/>
        <v/>
      </c>
    </row>
    <row r="2877" spans="1:18" x14ac:dyDescent="0.2">
      <c r="A2877" t="s">
        <v>1152</v>
      </c>
      <c r="B2877" t="s">
        <v>3673</v>
      </c>
      <c r="C2877" s="5" t="s">
        <v>29</v>
      </c>
      <c r="D2877" s="5">
        <v>35986</v>
      </c>
      <c r="E2877">
        <v>1107</v>
      </c>
      <c r="F2877" s="5">
        <v>44350</v>
      </c>
      <c r="G2877" s="2">
        <v>72</v>
      </c>
      <c r="H2877" s="2" t="str">
        <f t="shared" si="284"/>
        <v>Davis KIPLANGAT5000m</v>
      </c>
      <c r="I2877" s="2">
        <f t="shared" si="285"/>
        <v>1107</v>
      </c>
      <c r="J2877" s="136" cm="1">
        <f t="array" ref="J2877">MAX(IF($H$3:$H$4000=$H2877,$I$3:$I$4000))</f>
        <v>1107</v>
      </c>
      <c r="K2877" s="2" t="str">
        <v>RSA</v>
      </c>
      <c r="L2877" t="str">
        <v>Jadrin VAN BLERK</v>
      </c>
      <c r="M2877" s="94" t="str">
        <v>high-jump</v>
      </c>
      <c r="N2877" s="94">
        <v>38628</v>
      </c>
      <c r="O2877" s="94" t="str">
        <f t="shared" si="280"/>
        <v>Jadrin VAN BLERKhigh-jump</v>
      </c>
      <c r="P2877" s="2">
        <f t="shared" si="281"/>
        <v>914</v>
      </c>
      <c r="Q2877" s="79">
        <f t="shared" si="282"/>
        <v>146</v>
      </c>
      <c r="R2877" s="79" t="str">
        <f t="shared" si="283"/>
        <v/>
      </c>
    </row>
    <row r="2878" spans="1:18" x14ac:dyDescent="0.2">
      <c r="A2878" t="s">
        <v>1152</v>
      </c>
      <c r="B2878" t="s">
        <v>3637</v>
      </c>
      <c r="C2878" s="5" t="s">
        <v>29</v>
      </c>
      <c r="D2878" s="6">
        <v>36393</v>
      </c>
      <c r="E2878">
        <v>1170</v>
      </c>
      <c r="F2878" s="5">
        <v>44349</v>
      </c>
      <c r="G2878" s="2">
        <v>14</v>
      </c>
      <c r="H2878" s="2" t="str">
        <f t="shared" si="284"/>
        <v>Emmanuel KIPROP5000m</v>
      </c>
      <c r="I2878" s="2">
        <f t="shared" si="285"/>
        <v>1170</v>
      </c>
      <c r="J2878" s="136" cm="1">
        <f t="array" ref="J2878">MAX(IF($H$3:$H$4000=$H2878,$I$3:$I$4000))</f>
        <v>1170</v>
      </c>
      <c r="K2878" s="2" t="str">
        <v>RSA</v>
      </c>
      <c r="L2878" t="str">
        <v>Paul VAN DEN BERG</v>
      </c>
      <c r="M2878" s="94" t="str">
        <v>high-jump</v>
      </c>
      <c r="N2878" s="94">
        <v>38049</v>
      </c>
      <c r="O2878" s="94" t="str">
        <f t="shared" si="280"/>
        <v>Paul VAN DEN BERGhigh-jump</v>
      </c>
      <c r="P2878" s="2">
        <f t="shared" si="281"/>
        <v>914</v>
      </c>
      <c r="Q2878" s="79">
        <f t="shared" si="282"/>
        <v>146</v>
      </c>
      <c r="R2878" s="79" t="str">
        <f t="shared" si="283"/>
        <v/>
      </c>
    </row>
    <row r="2879" spans="1:18" x14ac:dyDescent="0.2">
      <c r="A2879" t="s">
        <v>1152</v>
      </c>
      <c r="B2879" t="s">
        <v>3651</v>
      </c>
      <c r="C2879" t="s">
        <v>29</v>
      </c>
      <c r="D2879" s="5">
        <v>36149</v>
      </c>
      <c r="E2879">
        <v>1135</v>
      </c>
      <c r="F2879" s="5">
        <v>44349</v>
      </c>
      <c r="G2879" s="2">
        <v>37</v>
      </c>
      <c r="H2879" s="2" t="str">
        <f t="shared" si="284"/>
        <v>Hillary KIPKOECH5000m</v>
      </c>
      <c r="I2879" s="2">
        <f t="shared" si="285"/>
        <v>1135</v>
      </c>
      <c r="J2879" s="136" cm="1">
        <f t="array" ref="J2879">MAX(IF($H$3:$H$4000=$H2879,$I$3:$I$4000))</f>
        <v>1135</v>
      </c>
      <c r="K2879" s="2" t="str">
        <v>RSA</v>
      </c>
      <c r="L2879" t="str">
        <v>Rivaldo ROBERTS</v>
      </c>
      <c r="M2879" s="94" t="str">
        <v>100m</v>
      </c>
      <c r="N2879" s="94">
        <v>35182</v>
      </c>
      <c r="O2879" s="94" t="str">
        <f t="shared" si="280"/>
        <v>Rivaldo ROBERTS100m</v>
      </c>
      <c r="P2879" s="2">
        <f t="shared" si="281"/>
        <v>1063</v>
      </c>
      <c r="Q2879" s="79">
        <f t="shared" si="282"/>
        <v>154</v>
      </c>
      <c r="R2879" s="79" t="str">
        <f t="shared" si="283"/>
        <v/>
      </c>
    </row>
    <row r="2880" spans="1:18" x14ac:dyDescent="0.2">
      <c r="A2880" t="s">
        <v>1152</v>
      </c>
      <c r="B2880" t="s">
        <v>3681</v>
      </c>
      <c r="C2880" s="5" t="s">
        <v>29</v>
      </c>
      <c r="D2880" s="5">
        <v>1994</v>
      </c>
      <c r="E2880">
        <v>1092</v>
      </c>
      <c r="F2880" s="5">
        <v>44349</v>
      </c>
      <c r="G2880" s="2">
        <v>86</v>
      </c>
      <c r="H2880" s="2" t="str">
        <f t="shared" si="284"/>
        <v>Alfred KIPCHIRCHIR5000m</v>
      </c>
      <c r="I2880" s="2">
        <f t="shared" si="285"/>
        <v>1092</v>
      </c>
      <c r="J2880" s="136" cm="1">
        <f t="array" ref="J2880">MAX(IF($H$3:$H$4000=$H2880,$I$3:$I$4000))</f>
        <v>1092</v>
      </c>
      <c r="K2880" s="2" t="str">
        <v>RSA</v>
      </c>
      <c r="L2880" t="str">
        <v>SW NEL</v>
      </c>
      <c r="M2880" s="94" t="str">
        <v>110mh</v>
      </c>
      <c r="N2880" s="94">
        <v>37510</v>
      </c>
      <c r="O2880" s="94" t="str">
        <f t="shared" si="280"/>
        <v>SW NEL110mh</v>
      </c>
      <c r="P2880" s="2">
        <f t="shared" si="281"/>
        <v>1025</v>
      </c>
      <c r="Q2880" s="79">
        <f t="shared" si="282"/>
        <v>85</v>
      </c>
      <c r="R2880" s="79" t="str">
        <f t="shared" si="283"/>
        <v/>
      </c>
    </row>
    <row r="2881" spans="1:18" x14ac:dyDescent="0.2">
      <c r="A2881" t="s">
        <v>1152</v>
      </c>
      <c r="B2881" t="s">
        <v>4395</v>
      </c>
      <c r="C2881" t="s">
        <v>82</v>
      </c>
      <c r="D2881" s="5">
        <v>33314</v>
      </c>
      <c r="E2881">
        <v>1156</v>
      </c>
      <c r="F2881" s="5">
        <v>44346</v>
      </c>
      <c r="G2881" s="2">
        <v>84</v>
      </c>
      <c r="H2881" s="2" t="str">
        <f t="shared" si="284"/>
        <v>Benson KIPRUTOmarathon</v>
      </c>
      <c r="I2881" s="2">
        <f t="shared" si="285"/>
        <v>1156</v>
      </c>
      <c r="J2881" s="136" cm="1">
        <f t="array" ref="J2881">MAX(IF($H$3:$H$4000=$H2881,$I$3:$I$4000))</f>
        <v>1156</v>
      </c>
      <c r="K2881" s="2" t="str">
        <v>RSA</v>
      </c>
      <c r="L2881" t="str">
        <v>Reynard STRAUSS</v>
      </c>
      <c r="M2881" s="94" t="str">
        <v>110mh</v>
      </c>
      <c r="N2881" s="94">
        <v>37259</v>
      </c>
      <c r="O2881" s="94" t="str">
        <f t="shared" si="280"/>
        <v>Reynard STRAUSS110mh</v>
      </c>
      <c r="P2881" s="2">
        <f t="shared" si="281"/>
        <v>1020</v>
      </c>
      <c r="Q2881" s="79">
        <f t="shared" si="282"/>
        <v>90</v>
      </c>
      <c r="R2881" s="79" t="str">
        <f t="shared" si="283"/>
        <v/>
      </c>
    </row>
    <row r="2882" spans="1:18" x14ac:dyDescent="0.2">
      <c r="A2882" t="s">
        <v>1152</v>
      </c>
      <c r="B2882" t="s">
        <v>4401</v>
      </c>
      <c r="C2882" t="s">
        <v>82</v>
      </c>
      <c r="D2882" s="5">
        <v>31712</v>
      </c>
      <c r="E2882">
        <v>1153</v>
      </c>
      <c r="F2882" s="5">
        <v>44346</v>
      </c>
      <c r="G2882" s="2">
        <v>91</v>
      </c>
      <c r="H2882" s="2" t="str">
        <f t="shared" si="284"/>
        <v>Dickson CHUMBAmarathon</v>
      </c>
      <c r="I2882" s="2">
        <f t="shared" si="285"/>
        <v>1153</v>
      </c>
      <c r="J2882" s="136" cm="1">
        <f t="array" ref="J2882">MAX(IF($H$3:$H$4000=$H2882,$I$3:$I$4000))</f>
        <v>1207</v>
      </c>
      <c r="K2882" s="2" t="str">
        <v>RSA</v>
      </c>
      <c r="L2882" t="str">
        <v>Duncan ROBERTSON</v>
      </c>
      <c r="M2882" s="94" t="str">
        <v>javelin-throw</v>
      </c>
      <c r="N2882" s="94">
        <v>37686</v>
      </c>
      <c r="O2882" s="94" t="str">
        <f t="shared" si="280"/>
        <v>Duncan ROBERTSONjavelin-throw</v>
      </c>
      <c r="P2882" s="2">
        <f t="shared" si="281"/>
        <v>857</v>
      </c>
      <c r="Q2882" s="79">
        <f t="shared" si="282"/>
        <v>143</v>
      </c>
      <c r="R2882" s="79" t="str">
        <f t="shared" si="283"/>
        <v/>
      </c>
    </row>
    <row r="2883" spans="1:18" x14ac:dyDescent="0.2">
      <c r="A2883" t="s">
        <v>1152</v>
      </c>
      <c r="B2883" t="s">
        <v>4402</v>
      </c>
      <c r="C2883" t="s">
        <v>82</v>
      </c>
      <c r="D2883" s="5">
        <v>33993</v>
      </c>
      <c r="E2883">
        <v>1153</v>
      </c>
      <c r="F2883" s="5">
        <v>44346</v>
      </c>
      <c r="G2883" s="2">
        <v>92</v>
      </c>
      <c r="H2883" s="2" t="str">
        <f t="shared" si="284"/>
        <v>Nobert KIGENmarathon</v>
      </c>
      <c r="I2883" s="2">
        <f t="shared" si="285"/>
        <v>1153</v>
      </c>
      <c r="J2883" s="136" cm="1">
        <f t="array" ref="J2883">MAX(IF($H$3:$H$4000=$H2883,$I$3:$I$4000))</f>
        <v>1153</v>
      </c>
      <c r="K2883" s="2" t="str">
        <v>RSA</v>
      </c>
      <c r="L2883" t="str">
        <v>Victor HOGAN</v>
      </c>
      <c r="M2883" s="94" t="str">
        <v>discus-throw</v>
      </c>
      <c r="N2883" s="94">
        <v>32714</v>
      </c>
      <c r="O2883" s="94" t="str">
        <f t="shared" si="280"/>
        <v>Victor HOGANdiscus-throw</v>
      </c>
      <c r="P2883" s="2">
        <f t="shared" si="281"/>
        <v>1142</v>
      </c>
      <c r="Q2883" s="79">
        <f t="shared" si="282"/>
        <v>9</v>
      </c>
      <c r="R2883" s="79" t="str">
        <f t="shared" si="283"/>
        <v/>
      </c>
    </row>
    <row r="2884" spans="1:18" x14ac:dyDescent="0.2">
      <c r="A2884" t="s">
        <v>1152</v>
      </c>
      <c r="B2884" t="s">
        <v>3432</v>
      </c>
      <c r="C2884" s="5" t="s">
        <v>27</v>
      </c>
      <c r="D2884" s="5">
        <v>35189</v>
      </c>
      <c r="E2884">
        <v>1209</v>
      </c>
      <c r="F2884" s="5">
        <v>44345</v>
      </c>
      <c r="G2884" s="2">
        <v>8</v>
      </c>
      <c r="H2884" s="2" t="str">
        <f t="shared" si="284"/>
        <v>Elias NGENY800m</v>
      </c>
      <c r="I2884" s="2">
        <f t="shared" si="285"/>
        <v>1209</v>
      </c>
      <c r="J2884" s="136" cm="1">
        <f t="array" ref="J2884">MAX(IF($H$3:$H$4000=$H2884,$I$3:$I$4000))</f>
        <v>1209</v>
      </c>
      <c r="K2884" s="2" t="str">
        <v>RSA</v>
      </c>
      <c r="L2884" t="str">
        <v>Llewelyn VAN RENSBURG</v>
      </c>
      <c r="M2884" s="94" t="str">
        <v>discus-throw</v>
      </c>
      <c r="N2884" s="94">
        <v>35444</v>
      </c>
      <c r="O2884" s="94" t="str">
        <f t="shared" ref="O2884:O2947" si="286">L2884&amp;M2884</f>
        <v>Llewelyn VAN RENSBURGdiscus-throw</v>
      </c>
      <c r="P2884" s="2">
        <f t="shared" ref="P2884:P2947" si="287">VLOOKUP(L2884&amp;M2884,$H$3:$J$3881,3,FALSE)</f>
        <v>870</v>
      </c>
      <c r="Q2884" s="79">
        <f t="shared" ref="Q2884:Q2947" si="288">COUNTIFS($M$3:$M$3165,M2884,$P$3:$P$3165,"&gt;"&amp;P2884)+1</f>
        <v>128</v>
      </c>
      <c r="R2884" s="79" t="str">
        <f t="shared" ref="R2884:R2947" si="289">IFERROR(IF(K2884="AUS",COUNTIFS($K$3:$K$3165,"AUS",$M$3:$M$3165,M2884,$P$3:$P$3165,"&gt;"&amp;P2884)+1,""),"")</f>
        <v/>
      </c>
    </row>
    <row r="2885" spans="1:18" x14ac:dyDescent="0.2">
      <c r="A2885" t="s">
        <v>1152</v>
      </c>
      <c r="B2885" t="s">
        <v>3442</v>
      </c>
      <c r="C2885" t="s">
        <v>27</v>
      </c>
      <c r="D2885" s="5">
        <v>37592</v>
      </c>
      <c r="E2885">
        <v>1180</v>
      </c>
      <c r="F2885" s="5">
        <v>44345</v>
      </c>
      <c r="G2885" s="2">
        <v>21</v>
      </c>
      <c r="H2885" s="2" t="str">
        <f t="shared" si="284"/>
        <v>Hillary BIWOTT800m</v>
      </c>
      <c r="I2885" s="2">
        <f t="shared" si="285"/>
        <v>1180</v>
      </c>
      <c r="J2885" s="136" cm="1">
        <f t="array" ref="J2885">MAX(IF($H$3:$H$4000=$H2885,$I$3:$I$4000))</f>
        <v>1180</v>
      </c>
      <c r="K2885" s="2" t="str">
        <v>RSA</v>
      </c>
      <c r="L2885" t="str">
        <v>Usaamah VALLY</v>
      </c>
      <c r="M2885" s="94" t="str">
        <v>high-jump</v>
      </c>
      <c r="N2885" s="94">
        <v>36901</v>
      </c>
      <c r="O2885" s="94" t="str">
        <f t="shared" si="286"/>
        <v>Usaamah VALLYhigh-jump</v>
      </c>
      <c r="P2885" s="2">
        <f t="shared" si="287"/>
        <v>958</v>
      </c>
      <c r="Q2885" s="79">
        <f t="shared" si="288"/>
        <v>116</v>
      </c>
      <c r="R2885" s="79" t="str">
        <f t="shared" si="289"/>
        <v/>
      </c>
    </row>
    <row r="2886" spans="1:18" x14ac:dyDescent="0.2">
      <c r="A2886" t="s">
        <v>1152</v>
      </c>
      <c r="B2886" t="s">
        <v>3447</v>
      </c>
      <c r="C2886" s="5" t="s">
        <v>27</v>
      </c>
      <c r="D2886" s="5">
        <v>34447</v>
      </c>
      <c r="E2886">
        <v>1158</v>
      </c>
      <c r="F2886" s="5">
        <v>44345</v>
      </c>
      <c r="G2886" s="2">
        <v>27</v>
      </c>
      <c r="H2886" s="2" t="str">
        <f t="shared" si="284"/>
        <v>Edwin Kiplagat MELLY800m</v>
      </c>
      <c r="I2886" s="2">
        <f t="shared" si="285"/>
        <v>1158</v>
      </c>
      <c r="J2886" s="136" cm="1">
        <f t="array" ref="J2886">MAX(IF($H$3:$H$4000=$H2886,$I$3:$I$4000))</f>
        <v>1158</v>
      </c>
      <c r="K2886" s="2" t="str">
        <v>RSA</v>
      </c>
      <c r="L2886" t="str">
        <v>Stephen MOKOKA</v>
      </c>
      <c r="M2886" s="94" t="str">
        <v>marathon</v>
      </c>
      <c r="N2886" s="94">
        <v>31078</v>
      </c>
      <c r="O2886" s="94" t="str">
        <f t="shared" si="286"/>
        <v>Stephen MOKOKAmarathon</v>
      </c>
      <c r="P2886" s="2">
        <f t="shared" si="287"/>
        <v>1160</v>
      </c>
      <c r="Q2886" s="79">
        <f t="shared" si="288"/>
        <v>95</v>
      </c>
      <c r="R2886" s="79" t="str">
        <f t="shared" si="289"/>
        <v/>
      </c>
    </row>
    <row r="2887" spans="1:18" x14ac:dyDescent="0.2">
      <c r="A2887" t="s">
        <v>1152</v>
      </c>
      <c r="B2887" t="s">
        <v>3449</v>
      </c>
      <c r="C2887" s="5" t="s">
        <v>27</v>
      </c>
      <c r="D2887" s="6">
        <v>36493</v>
      </c>
      <c r="E2887">
        <v>1157</v>
      </c>
      <c r="F2887" s="5">
        <v>44345</v>
      </c>
      <c r="G2887" s="2">
        <v>29</v>
      </c>
      <c r="H2887" s="2" t="str">
        <f t="shared" si="284"/>
        <v>Gideon KIPLIMO800m</v>
      </c>
      <c r="I2887" s="2">
        <f t="shared" si="285"/>
        <v>1157</v>
      </c>
      <c r="J2887" s="136" cm="1">
        <f t="array" ref="J2887">MAX(IF($H$3:$H$4000=$H2887,$I$3:$I$4000))</f>
        <v>1157</v>
      </c>
      <c r="K2887" s="2" t="str">
        <v>RSA</v>
      </c>
      <c r="L2887" t="str">
        <v>Antonie Matthys NORTJE</v>
      </c>
      <c r="M2887" s="94" t="str">
        <v>400m</v>
      </c>
      <c r="N2887" s="94">
        <v>37289</v>
      </c>
      <c r="O2887" s="94" t="str">
        <f t="shared" si="286"/>
        <v>Antonie Matthys NORTJE400m</v>
      </c>
      <c r="P2887" s="2">
        <f t="shared" si="287"/>
        <v>1158</v>
      </c>
      <c r="Q2887" s="79">
        <f t="shared" si="288"/>
        <v>20</v>
      </c>
      <c r="R2887" s="79" t="str">
        <f t="shared" si="289"/>
        <v/>
      </c>
    </row>
    <row r="2888" spans="1:18" x14ac:dyDescent="0.2">
      <c r="A2888" t="s">
        <v>1152</v>
      </c>
      <c r="B2888" t="s">
        <v>3460</v>
      </c>
      <c r="C2888" s="6" t="s">
        <v>27</v>
      </c>
      <c r="D2888" s="5">
        <v>32731</v>
      </c>
      <c r="E2888">
        <v>1141</v>
      </c>
      <c r="F2888" s="5">
        <v>44345</v>
      </c>
      <c r="G2888" s="2">
        <v>42</v>
      </c>
      <c r="H2888" s="2" t="str">
        <f t="shared" si="284"/>
        <v>Jackson Mumbwa KIVUVA800m</v>
      </c>
      <c r="I2888" s="2">
        <f t="shared" si="285"/>
        <v>1141</v>
      </c>
      <c r="J2888" s="136" cm="1">
        <f t="array" ref="J2888">MAX(IF($H$3:$H$4000=$H2888,$I$3:$I$4000))</f>
        <v>1141</v>
      </c>
      <c r="K2888" s="2" t="str">
        <v>RSA</v>
      </c>
      <c r="L2888" t="str">
        <v>Thapelo PHORA</v>
      </c>
      <c r="M2888" s="94" t="str">
        <v>400m</v>
      </c>
      <c r="N2888" s="94">
        <v>33563</v>
      </c>
      <c r="O2888" s="94" t="str">
        <f t="shared" si="286"/>
        <v>Thapelo PHORA400m</v>
      </c>
      <c r="P2888" s="2">
        <f t="shared" si="287"/>
        <v>1123</v>
      </c>
      <c r="Q2888" s="79">
        <f t="shared" si="288"/>
        <v>51</v>
      </c>
      <c r="R2888" s="79" t="str">
        <f t="shared" si="289"/>
        <v/>
      </c>
    </row>
    <row r="2889" spans="1:18" x14ac:dyDescent="0.2">
      <c r="A2889" t="s">
        <v>1152</v>
      </c>
      <c r="B2889" t="s">
        <v>3562</v>
      </c>
      <c r="C2889" t="s">
        <v>34</v>
      </c>
      <c r="D2889" s="5">
        <v>35835</v>
      </c>
      <c r="E2889">
        <v>1148</v>
      </c>
      <c r="F2889" s="5">
        <v>44345</v>
      </c>
      <c r="G2889" s="2">
        <v>17</v>
      </c>
      <c r="H2889" s="2" t="str">
        <f t="shared" ref="H2889:H2920" si="290">B2889&amp;C2889</f>
        <v>Amos KIRUI3000msc</v>
      </c>
      <c r="I2889" s="2">
        <f t="shared" ref="I2889:I2920" si="291">E2889</f>
        <v>1148</v>
      </c>
      <c r="J2889" s="136" cm="1">
        <f t="array" ref="J2889">MAX(IF($H$3:$H$4000=$H2889,$I$3:$I$4000))</f>
        <v>1148</v>
      </c>
      <c r="K2889" s="2" t="str">
        <v>RSA</v>
      </c>
      <c r="L2889" t="str">
        <v>Jerry MOTSAU</v>
      </c>
      <c r="M2889" s="94" t="str">
        <v>1500m</v>
      </c>
      <c r="N2889" s="94">
        <v>32944</v>
      </c>
      <c r="O2889" s="94" t="str">
        <f t="shared" si="286"/>
        <v>Jerry MOTSAU1500m</v>
      </c>
      <c r="P2889" s="2">
        <f t="shared" si="287"/>
        <v>1124</v>
      </c>
      <c r="Q2889" s="79">
        <f t="shared" si="288"/>
        <v>54</v>
      </c>
      <c r="R2889" s="79" t="str">
        <f t="shared" si="289"/>
        <v/>
      </c>
    </row>
    <row r="2890" spans="1:18" x14ac:dyDescent="0.2">
      <c r="A2890" t="s">
        <v>1152</v>
      </c>
      <c r="B2890" t="s">
        <v>3572</v>
      </c>
      <c r="C2890" s="5" t="s">
        <v>34</v>
      </c>
      <c r="D2890" s="5">
        <v>36160</v>
      </c>
      <c r="E2890">
        <v>1110</v>
      </c>
      <c r="F2890" s="5">
        <v>44345</v>
      </c>
      <c r="G2890" s="2">
        <v>32</v>
      </c>
      <c r="H2890" s="2" t="str">
        <f t="shared" si="290"/>
        <v>Vincent KIPYEGON3000msc</v>
      </c>
      <c r="I2890" s="2">
        <f t="shared" si="291"/>
        <v>1110</v>
      </c>
      <c r="J2890" s="136" cm="1">
        <f t="array" ref="J2890">MAX(IF($H$3:$H$4000=$H2890,$I$3:$I$4000))</f>
        <v>1110</v>
      </c>
      <c r="K2890" s="2" t="str">
        <v>RSA</v>
      </c>
      <c r="L2890" t="str">
        <v>Dillan VAN ROOYEN</v>
      </c>
      <c r="M2890" s="94" t="str">
        <v>800m</v>
      </c>
      <c r="N2890" s="94">
        <v>35969</v>
      </c>
      <c r="O2890" s="94" t="str">
        <f t="shared" si="286"/>
        <v>Dillan VAN ROOYEN800m</v>
      </c>
      <c r="P2890" s="2">
        <f t="shared" si="287"/>
        <v>1088</v>
      </c>
      <c r="Q2890" s="79">
        <f t="shared" si="288"/>
        <v>107</v>
      </c>
      <c r="R2890" s="79" t="str">
        <f t="shared" si="289"/>
        <v/>
      </c>
    </row>
    <row r="2891" spans="1:18" x14ac:dyDescent="0.2">
      <c r="A2891" t="s">
        <v>1152</v>
      </c>
      <c r="B2891" t="s">
        <v>2860</v>
      </c>
      <c r="C2891" s="5" t="s">
        <v>34</v>
      </c>
      <c r="D2891" s="5">
        <v>37251</v>
      </c>
      <c r="E2891">
        <v>1103</v>
      </c>
      <c r="F2891" s="5">
        <v>44345</v>
      </c>
      <c r="G2891" s="2">
        <v>38</v>
      </c>
      <c r="H2891" s="2" t="str">
        <f t="shared" si="290"/>
        <v>Vincent KIPCHUMBA3000msc</v>
      </c>
      <c r="I2891" s="2">
        <f t="shared" si="291"/>
        <v>1103</v>
      </c>
      <c r="J2891" s="136" cm="1">
        <f t="array" ref="J2891">MAX(IF($H$3:$H$4000=$H2891,$I$3:$I$4000))</f>
        <v>1103</v>
      </c>
      <c r="K2891" s="2" t="str">
        <v>RSA</v>
      </c>
      <c r="L2891" t="str">
        <v>Akani SIMBINE</v>
      </c>
      <c r="M2891" s="94" t="str">
        <v>100m</v>
      </c>
      <c r="N2891" s="94">
        <v>34233</v>
      </c>
      <c r="O2891" s="94" t="str">
        <f t="shared" si="286"/>
        <v>Akani SIMBINE100m</v>
      </c>
      <c r="P2891" s="2">
        <f t="shared" si="287"/>
        <v>1262</v>
      </c>
      <c r="Q2891" s="79">
        <f t="shared" si="288"/>
        <v>2</v>
      </c>
      <c r="R2891" s="79" t="str">
        <f t="shared" si="289"/>
        <v/>
      </c>
    </row>
    <row r="2892" spans="1:18" x14ac:dyDescent="0.2">
      <c r="A2892" t="s">
        <v>1152</v>
      </c>
      <c r="B2892" t="s">
        <v>3580</v>
      </c>
      <c r="C2892" s="5" t="s">
        <v>34</v>
      </c>
      <c r="D2892" s="5">
        <v>36752</v>
      </c>
      <c r="E2892">
        <v>1092</v>
      </c>
      <c r="F2892" s="5">
        <v>44345</v>
      </c>
      <c r="G2892" s="2">
        <v>42</v>
      </c>
      <c r="H2892" s="2" t="str">
        <f t="shared" si="290"/>
        <v>Cleophas Kandie MEYAN3000msc</v>
      </c>
      <c r="I2892" s="2">
        <f t="shared" si="291"/>
        <v>1092</v>
      </c>
      <c r="J2892" s="136" cm="1">
        <f t="array" ref="J2892">MAX(IF($H$3:$H$4000=$H2892,$I$3:$I$4000))</f>
        <v>1092</v>
      </c>
      <c r="K2892" s="2" t="str">
        <v>RSA</v>
      </c>
      <c r="L2892" t="str">
        <v>Akani SIMBINE</v>
      </c>
      <c r="M2892" s="94" t="str">
        <v>200m</v>
      </c>
      <c r="N2892" s="94">
        <v>34233</v>
      </c>
      <c r="O2892" s="94" t="str">
        <f t="shared" si="286"/>
        <v>Akani SIMBINE200m</v>
      </c>
      <c r="P2892" s="2">
        <f t="shared" si="287"/>
        <v>1187</v>
      </c>
      <c r="Q2892" s="79">
        <f t="shared" si="288"/>
        <v>12</v>
      </c>
      <c r="R2892" s="79" t="str">
        <f t="shared" si="289"/>
        <v/>
      </c>
    </row>
    <row r="2893" spans="1:18" x14ac:dyDescent="0.2">
      <c r="A2893" t="s">
        <v>1152</v>
      </c>
      <c r="B2893" t="s">
        <v>3584</v>
      </c>
      <c r="C2893" s="5" t="s">
        <v>34</v>
      </c>
      <c r="D2893" s="6"/>
      <c r="E2893">
        <v>1082</v>
      </c>
      <c r="F2893" s="5">
        <v>44345</v>
      </c>
      <c r="G2893" s="2">
        <v>47</v>
      </c>
      <c r="H2893" s="2" t="str">
        <f t="shared" si="290"/>
        <v>Kelvin KIPLIMO3000msc</v>
      </c>
      <c r="I2893" s="2">
        <f t="shared" si="291"/>
        <v>1082</v>
      </c>
      <c r="J2893" s="136" cm="1">
        <f t="array" ref="J2893">MAX(IF($H$3:$H$4000=$H2893,$I$3:$I$4000))</f>
        <v>1082</v>
      </c>
      <c r="K2893" s="2" t="str">
        <v>RSA</v>
      </c>
      <c r="L2893" t="str">
        <v>Thando DLODLO</v>
      </c>
      <c r="M2893" s="94" t="str">
        <v>100m</v>
      </c>
      <c r="N2893" s="94">
        <v>36272</v>
      </c>
      <c r="O2893" s="94" t="str">
        <f t="shared" si="286"/>
        <v>Thando DLODLO100m</v>
      </c>
      <c r="P2893" s="2">
        <f t="shared" si="287"/>
        <v>1139</v>
      </c>
      <c r="Q2893" s="79">
        <f t="shared" si="288"/>
        <v>62</v>
      </c>
      <c r="R2893" s="79" t="str">
        <f t="shared" si="289"/>
        <v/>
      </c>
    </row>
    <row r="2894" spans="1:18" x14ac:dyDescent="0.2">
      <c r="A2894" t="s">
        <v>1152</v>
      </c>
      <c r="B2894" t="s">
        <v>3586</v>
      </c>
      <c r="C2894" s="5" t="s">
        <v>34</v>
      </c>
      <c r="D2894" s="5"/>
      <c r="E2894">
        <v>1080</v>
      </c>
      <c r="F2894" s="5">
        <v>44345</v>
      </c>
      <c r="G2894" s="2">
        <v>49</v>
      </c>
      <c r="H2894" s="2" t="str">
        <f t="shared" si="290"/>
        <v>David TOO3000msc</v>
      </c>
      <c r="I2894" s="2">
        <f t="shared" si="291"/>
        <v>1080</v>
      </c>
      <c r="J2894" s="136" cm="1">
        <f t="array" ref="J2894">MAX(IF($H$3:$H$4000=$H2894,$I$3:$I$4000))</f>
        <v>1080</v>
      </c>
      <c r="K2894" s="2" t="str">
        <v>RSA</v>
      </c>
      <c r="L2894" t="str">
        <v>Thando DLODLO</v>
      </c>
      <c r="M2894" s="94" t="str">
        <v>200m</v>
      </c>
      <c r="N2894" s="94">
        <v>36272</v>
      </c>
      <c r="O2894" s="94" t="str">
        <f t="shared" si="286"/>
        <v>Thando DLODLO200m</v>
      </c>
      <c r="P2894" s="2">
        <f t="shared" si="287"/>
        <v>1110</v>
      </c>
      <c r="Q2894" s="79">
        <f t="shared" si="288"/>
        <v>68</v>
      </c>
      <c r="R2894" s="79" t="str">
        <f t="shared" si="289"/>
        <v/>
      </c>
    </row>
    <row r="2895" spans="1:18" x14ac:dyDescent="0.2">
      <c r="A2895" t="s">
        <v>1152</v>
      </c>
      <c r="B2895" t="s">
        <v>3587</v>
      </c>
      <c r="C2895" t="s">
        <v>34</v>
      </c>
      <c r="D2895" s="5">
        <v>32616</v>
      </c>
      <c r="E2895">
        <v>1080</v>
      </c>
      <c r="F2895" s="5">
        <v>44345</v>
      </c>
      <c r="G2895" s="2">
        <v>50</v>
      </c>
      <c r="H2895" s="2" t="str">
        <f t="shared" si="290"/>
        <v>Isaac YEGO3000msc</v>
      </c>
      <c r="I2895" s="2">
        <f t="shared" si="291"/>
        <v>1080</v>
      </c>
      <c r="J2895" s="136" cm="1">
        <f t="array" ref="J2895">MAX(IF($H$3:$H$4000=$H2895,$I$3:$I$4000))</f>
        <v>1080</v>
      </c>
      <c r="K2895" s="2" t="str">
        <v>RSA</v>
      </c>
      <c r="L2895" t="str">
        <v>Lesiba MASHELE</v>
      </c>
      <c r="M2895" s="94" t="str">
        <v>5000m</v>
      </c>
      <c r="N2895" s="94">
        <v>33159</v>
      </c>
      <c r="O2895" s="94" t="str">
        <f t="shared" si="286"/>
        <v>Lesiba MASHELE5000m</v>
      </c>
      <c r="P2895" s="2">
        <f t="shared" si="287"/>
        <v>1167</v>
      </c>
      <c r="Q2895" s="79">
        <f t="shared" si="288"/>
        <v>15</v>
      </c>
      <c r="R2895" s="79" t="str">
        <f t="shared" si="289"/>
        <v/>
      </c>
    </row>
    <row r="2896" spans="1:18" x14ac:dyDescent="0.2">
      <c r="A2896" t="s">
        <v>1152</v>
      </c>
      <c r="B2896" t="s">
        <v>3606</v>
      </c>
      <c r="C2896" s="5" t="s">
        <v>34</v>
      </c>
      <c r="D2896" s="5"/>
      <c r="E2896">
        <v>1035</v>
      </c>
      <c r="F2896" s="5">
        <v>44345</v>
      </c>
      <c r="G2896" s="2">
        <v>73</v>
      </c>
      <c r="H2896" s="2" t="str">
        <f t="shared" si="290"/>
        <v>Andrew KIBET3000msc</v>
      </c>
      <c r="I2896" s="2">
        <f t="shared" si="291"/>
        <v>1035</v>
      </c>
      <c r="J2896" s="136" cm="1">
        <f t="array" ref="J2896">MAX(IF($H$3:$H$4000=$H2896,$I$3:$I$4000))</f>
        <v>1035</v>
      </c>
      <c r="K2896" s="2" t="str">
        <v>RSA</v>
      </c>
      <c r="L2896" t="str">
        <v>Luan MUNNIK</v>
      </c>
      <c r="M2896" s="94" t="str">
        <v>800m</v>
      </c>
      <c r="N2896" s="94">
        <v>36638</v>
      </c>
      <c r="O2896" s="94" t="str">
        <f t="shared" si="286"/>
        <v>Luan MUNNIK800m</v>
      </c>
      <c r="P2896" s="2">
        <f t="shared" si="287"/>
        <v>1095</v>
      </c>
      <c r="Q2896" s="79">
        <f t="shared" si="288"/>
        <v>96</v>
      </c>
      <c r="R2896" s="79" t="str">
        <f t="shared" si="289"/>
        <v/>
      </c>
    </row>
    <row r="2897" spans="1:18" x14ac:dyDescent="0.2">
      <c r="A2897" t="s">
        <v>1152</v>
      </c>
      <c r="B2897" t="s">
        <v>3667</v>
      </c>
      <c r="C2897" s="5" t="s">
        <v>29</v>
      </c>
      <c r="D2897" s="5"/>
      <c r="E2897">
        <v>1115</v>
      </c>
      <c r="F2897" s="5">
        <v>44345</v>
      </c>
      <c r="G2897" s="2">
        <v>64</v>
      </c>
      <c r="H2897" s="2" t="str">
        <f t="shared" si="290"/>
        <v>Victor KIPROP5000m</v>
      </c>
      <c r="I2897" s="2">
        <f t="shared" si="291"/>
        <v>1115</v>
      </c>
      <c r="J2897" s="136" cm="1">
        <f t="array" ref="J2897">MAX(IF($H$3:$H$4000=$H2897,$I$3:$I$4000))</f>
        <v>1115</v>
      </c>
      <c r="K2897" s="2" t="str">
        <v>RSA</v>
      </c>
      <c r="L2897" t="str">
        <v>Galaletsang RAMORWA</v>
      </c>
      <c r="M2897" s="94" t="str">
        <v>100m</v>
      </c>
      <c r="N2897" s="94">
        <v>35652</v>
      </c>
      <c r="O2897" s="94" t="str">
        <f t="shared" si="286"/>
        <v>Galaletsang RAMORWA100m</v>
      </c>
      <c r="P2897" s="2">
        <f t="shared" si="287"/>
        <v>1125</v>
      </c>
      <c r="Q2897" s="79">
        <f t="shared" si="288"/>
        <v>77</v>
      </c>
      <c r="R2897" s="79" t="str">
        <f t="shared" si="289"/>
        <v/>
      </c>
    </row>
    <row r="2898" spans="1:18" x14ac:dyDescent="0.2">
      <c r="A2898" t="s">
        <v>1152</v>
      </c>
      <c r="B2898" t="s">
        <v>3683</v>
      </c>
      <c r="C2898" s="5" t="s">
        <v>29</v>
      </c>
      <c r="D2898" s="5">
        <v>35850</v>
      </c>
      <c r="E2898">
        <v>1089</v>
      </c>
      <c r="F2898" s="5">
        <v>44345</v>
      </c>
      <c r="G2898" s="2">
        <v>89</v>
      </c>
      <c r="H2898" s="2" t="str">
        <f t="shared" si="290"/>
        <v>Weldon LANGAT5000m</v>
      </c>
      <c r="I2898" s="2">
        <f t="shared" si="291"/>
        <v>1089</v>
      </c>
      <c r="J2898" s="136" cm="1">
        <f t="array" ref="J2898">MAX(IF($H$3:$H$4000=$H2898,$I$3:$I$4000))</f>
        <v>1089</v>
      </c>
      <c r="K2898" s="2" t="str">
        <v>RSA</v>
      </c>
      <c r="L2898" t="str">
        <v>Wayde VAN NIEKERK</v>
      </c>
      <c r="M2898" s="94" t="str">
        <v>400m</v>
      </c>
      <c r="N2898" s="94">
        <v>33800</v>
      </c>
      <c r="O2898" s="94" t="str">
        <f t="shared" si="286"/>
        <v>Wayde VAN NIEKERK400m</v>
      </c>
      <c r="P2898" s="2">
        <f t="shared" si="287"/>
        <v>1211</v>
      </c>
      <c r="Q2898" s="79">
        <f t="shared" si="288"/>
        <v>4</v>
      </c>
      <c r="R2898" s="79" t="str">
        <f t="shared" si="289"/>
        <v/>
      </c>
    </row>
    <row r="2899" spans="1:18" x14ac:dyDescent="0.2">
      <c r="A2899" t="s">
        <v>1152</v>
      </c>
      <c r="B2899" t="s">
        <v>3684</v>
      </c>
      <c r="C2899" s="5" t="s">
        <v>29</v>
      </c>
      <c r="D2899" s="5">
        <v>37621</v>
      </c>
      <c r="E2899">
        <v>1086</v>
      </c>
      <c r="F2899" s="5">
        <v>44345</v>
      </c>
      <c r="G2899" s="2">
        <v>91</v>
      </c>
      <c r="H2899" s="2" t="str">
        <f t="shared" si="290"/>
        <v>Reuben Mosin MOSIP5000m</v>
      </c>
      <c r="I2899" s="2">
        <f t="shared" si="291"/>
        <v>1086</v>
      </c>
      <c r="J2899" s="136" cm="1">
        <f t="array" ref="J2899">MAX(IF($H$3:$H$4000=$H2899,$I$3:$I$4000))</f>
        <v>1086</v>
      </c>
      <c r="K2899" s="2" t="str">
        <v>RSA</v>
      </c>
      <c r="L2899" t="str">
        <v>Lebogang SHANGE</v>
      </c>
      <c r="M2899" s="94" t="str">
        <v>20km-race-walking</v>
      </c>
      <c r="N2899" s="94">
        <v>33086</v>
      </c>
      <c r="O2899" s="94" t="str">
        <f t="shared" si="286"/>
        <v>Lebogang SHANGE20km-race-walking</v>
      </c>
      <c r="P2899" s="2">
        <f t="shared" si="287"/>
        <v>1079</v>
      </c>
      <c r="Q2899" s="79">
        <f t="shared" si="288"/>
        <v>9</v>
      </c>
      <c r="R2899" s="79" t="str">
        <f t="shared" si="289"/>
        <v/>
      </c>
    </row>
    <row r="2900" spans="1:18" x14ac:dyDescent="0.2">
      <c r="A2900" t="s">
        <v>1152</v>
      </c>
      <c r="B2900" t="s">
        <v>2964</v>
      </c>
      <c r="C2900" t="s">
        <v>33</v>
      </c>
      <c r="D2900" s="5">
        <v>31362</v>
      </c>
      <c r="E2900">
        <v>1060</v>
      </c>
      <c r="F2900" s="5">
        <v>44345</v>
      </c>
      <c r="G2900" s="2">
        <v>69</v>
      </c>
      <c r="H2900" s="2" t="str">
        <f t="shared" si="290"/>
        <v>Vincent Kiplangat KOSGEI400mh</v>
      </c>
      <c r="I2900" s="2">
        <f t="shared" si="291"/>
        <v>1060</v>
      </c>
      <c r="J2900" s="136" cm="1">
        <f t="array" ref="J2900">MAX(IF($H$3:$H$4000=$H2900,$I$3:$I$4000))</f>
        <v>1060</v>
      </c>
      <c r="K2900" s="2" t="str">
        <v>RSA</v>
      </c>
      <c r="L2900" t="str">
        <v>Clarence MUNYAI</v>
      </c>
      <c r="M2900" s="94" t="str">
        <v>200m</v>
      </c>
      <c r="N2900" s="94">
        <v>35846</v>
      </c>
      <c r="O2900" s="94" t="str">
        <f t="shared" si="286"/>
        <v>Clarence MUNYAI200m</v>
      </c>
      <c r="P2900" s="2">
        <f t="shared" si="287"/>
        <v>1144</v>
      </c>
      <c r="Q2900" s="79">
        <f t="shared" si="288"/>
        <v>39</v>
      </c>
      <c r="R2900" s="79" t="str">
        <f t="shared" si="289"/>
        <v/>
      </c>
    </row>
    <row r="2901" spans="1:18" x14ac:dyDescent="0.2">
      <c r="A2901" t="s">
        <v>1152</v>
      </c>
      <c r="B2901" t="s">
        <v>5262</v>
      </c>
      <c r="C2901" s="6" t="s">
        <v>35</v>
      </c>
      <c r="D2901" s="5">
        <v>35831</v>
      </c>
      <c r="E2901">
        <v>1055</v>
      </c>
      <c r="F2901" s="5">
        <v>44345</v>
      </c>
      <c r="G2901" s="2">
        <v>45</v>
      </c>
      <c r="H2901" s="2" t="str">
        <f t="shared" si="290"/>
        <v>Kemboi Asbel KIPROPhigh-jump</v>
      </c>
      <c r="I2901" s="2">
        <f t="shared" si="291"/>
        <v>1055</v>
      </c>
      <c r="J2901" s="136" cm="1">
        <f t="array" ref="J2901">MAX(IF($H$3:$H$4000=$H2901,$I$3:$I$4000))</f>
        <v>1055</v>
      </c>
      <c r="K2901" s="2" t="str">
        <v>RSA</v>
      </c>
      <c r="L2901" t="str">
        <v>Pieter CONRADIE</v>
      </c>
      <c r="M2901" s="94" t="str">
        <v>400m</v>
      </c>
      <c r="N2901" s="94">
        <v>34627</v>
      </c>
      <c r="O2901" s="94" t="str">
        <f t="shared" si="286"/>
        <v>Pieter CONRADIE400m</v>
      </c>
      <c r="P2901" s="2">
        <f t="shared" si="287"/>
        <v>1105</v>
      </c>
      <c r="Q2901" s="79">
        <f t="shared" si="288"/>
        <v>74</v>
      </c>
      <c r="R2901" s="79" t="str">
        <f t="shared" si="289"/>
        <v/>
      </c>
    </row>
    <row r="2902" spans="1:18" x14ac:dyDescent="0.2">
      <c r="A2902" t="s">
        <v>1152</v>
      </c>
      <c r="B2902" t="s">
        <v>4918</v>
      </c>
      <c r="C2902" s="5" t="s">
        <v>26</v>
      </c>
      <c r="D2902" s="5">
        <v>35407</v>
      </c>
      <c r="E2902">
        <v>1141</v>
      </c>
      <c r="F2902" s="5">
        <v>44344</v>
      </c>
      <c r="G2902" s="2">
        <v>29</v>
      </c>
      <c r="H2902" s="2" t="str">
        <f t="shared" si="290"/>
        <v>Cleophus Kipruto KIPKORIR400m</v>
      </c>
      <c r="I2902" s="2">
        <f t="shared" si="291"/>
        <v>1141</v>
      </c>
      <c r="J2902" s="136" cm="1">
        <f t="array" ref="J2902">MAX(IF($H$3:$H$4000=$H2902,$I$3:$I$4000))</f>
        <v>1141</v>
      </c>
      <c r="K2902" s="2" t="str">
        <v>RSA</v>
      </c>
      <c r="L2902" t="str">
        <v>Kabelo Simon MOHLOSI</v>
      </c>
      <c r="M2902" s="94" t="str">
        <v>800m</v>
      </c>
      <c r="N2902" s="94">
        <v>33989</v>
      </c>
      <c r="O2902" s="94" t="str">
        <f t="shared" si="286"/>
        <v>Kabelo Simon MOHLOSI800m</v>
      </c>
      <c r="P2902" s="2">
        <f t="shared" si="287"/>
        <v>1142</v>
      </c>
      <c r="Q2902" s="79">
        <f t="shared" si="288"/>
        <v>43</v>
      </c>
      <c r="R2902" s="79" t="str">
        <f t="shared" si="289"/>
        <v/>
      </c>
    </row>
    <row r="2903" spans="1:18" x14ac:dyDescent="0.2">
      <c r="A2903" t="s">
        <v>1152</v>
      </c>
      <c r="B2903" t="s">
        <v>3401</v>
      </c>
      <c r="C2903" s="5" t="s">
        <v>26</v>
      </c>
      <c r="D2903" s="6">
        <v>32998</v>
      </c>
      <c r="E2903">
        <v>1127</v>
      </c>
      <c r="F2903" s="5">
        <v>44344</v>
      </c>
      <c r="G2903" s="2">
        <v>42</v>
      </c>
      <c r="H2903" s="2" t="str">
        <f t="shared" si="290"/>
        <v>Jared Nyambweke MOMANYI400m</v>
      </c>
      <c r="I2903" s="2">
        <f t="shared" si="291"/>
        <v>1127</v>
      </c>
      <c r="J2903" s="136" cm="1">
        <f t="array" ref="J2903">MAX(IF($H$3:$H$4000=$H2903,$I$3:$I$4000))</f>
        <v>1127</v>
      </c>
      <c r="K2903" s="2" t="str">
        <v>RSA</v>
      </c>
      <c r="L2903" t="str">
        <v>Shaun MASWANGANYI</v>
      </c>
      <c r="M2903" s="94" t="str">
        <v>200m</v>
      </c>
      <c r="N2903" s="94">
        <v>36923</v>
      </c>
      <c r="O2903" s="94" t="str">
        <f t="shared" si="286"/>
        <v>Shaun MASWANGANYI200m</v>
      </c>
      <c r="P2903" s="2">
        <f t="shared" si="287"/>
        <v>1206</v>
      </c>
      <c r="Q2903" s="79">
        <f t="shared" si="288"/>
        <v>5</v>
      </c>
      <c r="R2903" s="79" t="str">
        <f t="shared" si="289"/>
        <v/>
      </c>
    </row>
    <row r="2904" spans="1:18" x14ac:dyDescent="0.2">
      <c r="A2904" t="s">
        <v>1152</v>
      </c>
      <c r="B2904" t="s">
        <v>2790</v>
      </c>
      <c r="C2904" s="5" t="s">
        <v>26</v>
      </c>
      <c r="D2904" s="5">
        <v>35429</v>
      </c>
      <c r="E2904">
        <v>1097</v>
      </c>
      <c r="F2904" s="5">
        <v>44344</v>
      </c>
      <c r="G2904" s="2">
        <v>80</v>
      </c>
      <c r="H2904" s="2" t="str">
        <f t="shared" si="290"/>
        <v>Stanley Kieti MUTUNGA400m</v>
      </c>
      <c r="I2904" s="2">
        <f t="shared" si="291"/>
        <v>1097</v>
      </c>
      <c r="J2904" s="136" cm="1">
        <f t="array" ref="J2904">MAX(IF($H$3:$H$4000=$H2904,$I$3:$I$4000))</f>
        <v>1097</v>
      </c>
      <c r="K2904" s="2" t="str">
        <v>RSA</v>
      </c>
      <c r="L2904" t="str">
        <v>Adriaan WILDSCHUTT</v>
      </c>
      <c r="M2904" s="94" t="str">
        <v>10000m</v>
      </c>
      <c r="N2904" s="94">
        <v>35918</v>
      </c>
      <c r="O2904" s="94" t="str">
        <f t="shared" si="286"/>
        <v>Adriaan WILDSCHUTT10000m</v>
      </c>
      <c r="P2904" s="2">
        <f t="shared" si="287"/>
        <v>1149</v>
      </c>
      <c r="Q2904" s="79">
        <f t="shared" si="288"/>
        <v>48</v>
      </c>
      <c r="R2904" s="79" t="str">
        <f t="shared" si="289"/>
        <v/>
      </c>
    </row>
    <row r="2905" spans="1:18" x14ac:dyDescent="0.2">
      <c r="A2905" t="s">
        <v>1152</v>
      </c>
      <c r="B2905" t="s">
        <v>2797</v>
      </c>
      <c r="C2905" s="6" t="s">
        <v>26</v>
      </c>
      <c r="D2905" s="6">
        <v>35637</v>
      </c>
      <c r="E2905">
        <v>1094</v>
      </c>
      <c r="F2905" s="5">
        <v>44344</v>
      </c>
      <c r="G2905" s="2">
        <v>87</v>
      </c>
      <c r="H2905" s="2" t="str">
        <f t="shared" si="290"/>
        <v>Kevin Kiprotich TONUI400m</v>
      </c>
      <c r="I2905" s="2">
        <f t="shared" si="291"/>
        <v>1094</v>
      </c>
      <c r="J2905" s="136" cm="1">
        <f t="array" ref="J2905">MAX(IF($H$3:$H$4000=$H2905,$I$3:$I$4000))</f>
        <v>1094</v>
      </c>
      <c r="K2905" s="2" t="str">
        <v>RSA</v>
      </c>
      <c r="L2905" t="str">
        <v>Shaun MASWANGANYI</v>
      </c>
      <c r="M2905" s="94" t="str">
        <v>100m</v>
      </c>
      <c r="N2905" s="94">
        <v>36923</v>
      </c>
      <c r="O2905" s="94" t="str">
        <f t="shared" si="286"/>
        <v>Shaun MASWANGANYI100m</v>
      </c>
      <c r="P2905" s="2">
        <f t="shared" si="287"/>
        <v>1193</v>
      </c>
      <c r="Q2905" s="79">
        <f t="shared" si="288"/>
        <v>15</v>
      </c>
      <c r="R2905" s="79" t="str">
        <f t="shared" si="289"/>
        <v/>
      </c>
    </row>
    <row r="2906" spans="1:18" x14ac:dyDescent="0.2">
      <c r="A2906" t="s">
        <v>1152</v>
      </c>
      <c r="B2906" t="s">
        <v>3433</v>
      </c>
      <c r="C2906" s="5" t="s">
        <v>27</v>
      </c>
      <c r="D2906" s="5">
        <v>35613</v>
      </c>
      <c r="E2906">
        <v>1207</v>
      </c>
      <c r="F2906" s="5">
        <v>44344</v>
      </c>
      <c r="G2906" s="2">
        <v>9</v>
      </c>
      <c r="H2906" s="2" t="str">
        <f t="shared" si="290"/>
        <v>Wyclife KINYAMAL800m</v>
      </c>
      <c r="I2906" s="2">
        <f t="shared" si="291"/>
        <v>1207</v>
      </c>
      <c r="J2906" s="136" cm="1">
        <f t="array" ref="J2906">MAX(IF($H$3:$H$4000=$H2906,$I$3:$I$4000))</f>
        <v>1207</v>
      </c>
      <c r="K2906" s="2" t="str">
        <v>RSA</v>
      </c>
      <c r="L2906" t="str">
        <v>Dais Thagkatso MALEBANA</v>
      </c>
      <c r="M2906" s="94" t="str">
        <v>1500m</v>
      </c>
      <c r="N2906" s="94">
        <v>36202</v>
      </c>
      <c r="O2906" s="94" t="str">
        <f t="shared" si="286"/>
        <v>Dais Thagkatso MALEBANA1500m</v>
      </c>
      <c r="P2906" s="2">
        <f t="shared" si="287"/>
        <v>1115</v>
      </c>
      <c r="Q2906" s="79">
        <f t="shared" si="288"/>
        <v>66</v>
      </c>
      <c r="R2906" s="79" t="str">
        <f t="shared" si="289"/>
        <v/>
      </c>
    </row>
    <row r="2907" spans="1:18" x14ac:dyDescent="0.2">
      <c r="A2907" t="s">
        <v>1152</v>
      </c>
      <c r="B2907" t="s">
        <v>3505</v>
      </c>
      <c r="C2907" s="5" t="s">
        <v>28</v>
      </c>
      <c r="D2907" s="5">
        <v>32361</v>
      </c>
      <c r="E2907">
        <v>1193</v>
      </c>
      <c r="F2907" s="5">
        <v>44344</v>
      </c>
      <c r="G2907" s="2">
        <v>13</v>
      </c>
      <c r="H2907" s="2" t="str">
        <f t="shared" si="290"/>
        <v>Bethwell BIRGEN1500m</v>
      </c>
      <c r="I2907" s="2">
        <f t="shared" si="291"/>
        <v>1193</v>
      </c>
      <c r="J2907" s="136" cm="1">
        <f t="array" ref="J2907">MAX(IF($H$3:$H$4000=$H2907,$I$3:$I$4000))</f>
        <v>1193</v>
      </c>
      <c r="K2907" s="2" t="str">
        <v>RSA</v>
      </c>
      <c r="L2907" t="str">
        <v>Devoux DEYSEL</v>
      </c>
      <c r="M2907" s="94" t="str">
        <v>javelin-throw</v>
      </c>
      <c r="N2907" s="94">
        <v>36980</v>
      </c>
      <c r="O2907" s="94" t="str">
        <f t="shared" si="286"/>
        <v>Devoux DEYSELjavelin-throw</v>
      </c>
      <c r="P2907" s="2">
        <f t="shared" si="287"/>
        <v>1038</v>
      </c>
      <c r="Q2907" s="79">
        <f t="shared" si="288"/>
        <v>35</v>
      </c>
      <c r="R2907" s="79" t="str">
        <f t="shared" si="289"/>
        <v/>
      </c>
    </row>
    <row r="2908" spans="1:18" x14ac:dyDescent="0.2">
      <c r="A2908" t="s">
        <v>1152</v>
      </c>
      <c r="B2908" t="s">
        <v>3478</v>
      </c>
      <c r="C2908" s="5" t="s">
        <v>28</v>
      </c>
      <c r="D2908" s="5">
        <v>35317</v>
      </c>
      <c r="E2908">
        <v>1168</v>
      </c>
      <c r="F2908" s="5">
        <v>44344</v>
      </c>
      <c r="G2908" s="2">
        <v>24</v>
      </c>
      <c r="H2908" s="2" t="str">
        <f t="shared" si="290"/>
        <v>Eliud KIPSANG1500m</v>
      </c>
      <c r="I2908" s="2">
        <f t="shared" si="291"/>
        <v>1168</v>
      </c>
      <c r="J2908" s="136" cm="1">
        <f t="array" ref="J2908">MAX(IF($H$3:$H$4000=$H2908,$I$3:$I$4000))</f>
        <v>1168</v>
      </c>
      <c r="K2908" s="2" t="str">
        <v>RSA</v>
      </c>
      <c r="L2908" t="str">
        <v>Ekhardt VAN DER WATT</v>
      </c>
      <c r="M2908" s="94" t="str">
        <v>pole-vault</v>
      </c>
      <c r="N2908" s="94">
        <v>1999</v>
      </c>
      <c r="O2908" s="94" t="str">
        <f t="shared" si="286"/>
        <v>Ekhardt VAN DER WATTpole-vault</v>
      </c>
      <c r="P2908" s="2">
        <f t="shared" si="287"/>
        <v>1061</v>
      </c>
      <c r="Q2908" s="79">
        <f t="shared" si="288"/>
        <v>12</v>
      </c>
      <c r="R2908" s="79" t="str">
        <f t="shared" si="289"/>
        <v/>
      </c>
    </row>
    <row r="2909" spans="1:18" x14ac:dyDescent="0.2">
      <c r="A2909" t="s">
        <v>1152</v>
      </c>
      <c r="B2909" t="s">
        <v>3511</v>
      </c>
      <c r="C2909" s="5" t="s">
        <v>28</v>
      </c>
      <c r="D2909" s="5">
        <v>33364</v>
      </c>
      <c r="E2909">
        <v>1159</v>
      </c>
      <c r="F2909" s="5">
        <v>44344</v>
      </c>
      <c r="G2909" s="2">
        <v>26</v>
      </c>
      <c r="H2909" s="2" t="str">
        <f t="shared" si="290"/>
        <v>Vincent KIBET1500m</v>
      </c>
      <c r="I2909" s="2">
        <f t="shared" si="291"/>
        <v>1159</v>
      </c>
      <c r="J2909" s="136" cm="1">
        <f t="array" ref="J2909">MAX(IF($H$3:$H$4000=$H2909,$I$3:$I$4000))</f>
        <v>1159</v>
      </c>
      <c r="K2909" s="2" t="str">
        <v>RSA</v>
      </c>
      <c r="L2909" t="str">
        <v>Oscar MAVUNDLA</v>
      </c>
      <c r="M2909" s="94" t="str">
        <v>200m</v>
      </c>
      <c r="N2909" s="94">
        <v>33689</v>
      </c>
      <c r="O2909" s="94" t="str">
        <f t="shared" si="286"/>
        <v>Oscar MAVUNDLA200m</v>
      </c>
      <c r="P2909" s="2">
        <f t="shared" si="287"/>
        <v>1109</v>
      </c>
      <c r="Q2909" s="79">
        <f t="shared" si="288"/>
        <v>69</v>
      </c>
      <c r="R2909" s="79" t="str">
        <f t="shared" si="289"/>
        <v/>
      </c>
    </row>
    <row r="2910" spans="1:18" x14ac:dyDescent="0.2">
      <c r="A2910" t="s">
        <v>1152</v>
      </c>
      <c r="B2910" t="s">
        <v>3534</v>
      </c>
      <c r="C2910" s="5" t="s">
        <v>28</v>
      </c>
      <c r="D2910" s="5">
        <v>32740</v>
      </c>
      <c r="E2910">
        <v>1106</v>
      </c>
      <c r="F2910" s="5">
        <v>44344</v>
      </c>
      <c r="G2910" s="2">
        <v>77</v>
      </c>
      <c r="H2910" s="2" t="str">
        <f t="shared" si="290"/>
        <v>Silas KIPLAGAT1500m</v>
      </c>
      <c r="I2910" s="2">
        <f t="shared" si="291"/>
        <v>1106</v>
      </c>
      <c r="J2910" s="136" cm="1">
        <f t="array" ref="J2910">MAX(IF($H$3:$H$4000=$H2910,$I$3:$I$4000))</f>
        <v>1106</v>
      </c>
      <c r="K2910" s="2" t="str">
        <v>RSA</v>
      </c>
      <c r="L2910" t="str">
        <v>Henco UYS</v>
      </c>
      <c r="M2910" s="94" t="str">
        <v>800m</v>
      </c>
      <c r="N2910" s="94">
        <v>33759</v>
      </c>
      <c r="O2910" s="94" t="str">
        <f t="shared" si="286"/>
        <v>Henco UYS800m</v>
      </c>
      <c r="P2910" s="2">
        <f t="shared" si="287"/>
        <v>1114</v>
      </c>
      <c r="Q2910" s="79">
        <f t="shared" si="288"/>
        <v>70</v>
      </c>
      <c r="R2910" s="79" t="str">
        <f t="shared" si="289"/>
        <v/>
      </c>
    </row>
    <row r="2911" spans="1:18" x14ac:dyDescent="0.2">
      <c r="A2911" t="s">
        <v>1152</v>
      </c>
      <c r="B2911" t="s">
        <v>5372</v>
      </c>
      <c r="C2911" s="5" t="s">
        <v>28</v>
      </c>
      <c r="D2911" s="5">
        <v>35019</v>
      </c>
      <c r="E2911">
        <v>1104</v>
      </c>
      <c r="F2911" s="5">
        <v>44344</v>
      </c>
      <c r="G2911" s="2">
        <v>79</v>
      </c>
      <c r="H2911" s="2" t="str">
        <f t="shared" si="290"/>
        <v>Mathew Kipchumba KIPSANG1500m</v>
      </c>
      <c r="I2911" s="2">
        <f t="shared" si="291"/>
        <v>1104</v>
      </c>
      <c r="J2911" s="136" cm="1">
        <f t="array" ref="J2911">MAX(IF($H$3:$H$4000=$H2911,$I$3:$I$4000))</f>
        <v>1104</v>
      </c>
      <c r="K2911" s="2" t="str">
        <v>RSA</v>
      </c>
      <c r="L2911" t="str">
        <v>Travis KOEKEMOER</v>
      </c>
      <c r="M2911" s="94" t="str">
        <v>3000msc</v>
      </c>
      <c r="N2911" s="94">
        <v>37013</v>
      </c>
      <c r="O2911" s="94" t="str">
        <f t="shared" si="286"/>
        <v>Travis KOEKEMOER3000msc</v>
      </c>
      <c r="P2911" s="2">
        <f t="shared" si="287"/>
        <v>1033</v>
      </c>
      <c r="Q2911" s="79">
        <f t="shared" si="288"/>
        <v>87</v>
      </c>
      <c r="R2911" s="79" t="str">
        <f t="shared" si="289"/>
        <v/>
      </c>
    </row>
    <row r="2912" spans="1:18" x14ac:dyDescent="0.2">
      <c r="A2912" t="s">
        <v>1152</v>
      </c>
      <c r="B2912" t="s">
        <v>3570</v>
      </c>
      <c r="C2912" s="5" t="s">
        <v>34</v>
      </c>
      <c r="D2912" s="5">
        <v>32823</v>
      </c>
      <c r="E2912">
        <v>1122</v>
      </c>
      <c r="F2912" s="5">
        <v>44344</v>
      </c>
      <c r="G2912" s="2">
        <v>27</v>
      </c>
      <c r="H2912" s="2" t="str">
        <f t="shared" si="290"/>
        <v>Moses Kibet KIPSANG3000msc</v>
      </c>
      <c r="I2912" s="2">
        <f t="shared" si="291"/>
        <v>1122</v>
      </c>
      <c r="J2912" s="136" cm="1">
        <f t="array" ref="J2912">MAX(IF($H$3:$H$4000=$H2912,$I$3:$I$4000))</f>
        <v>1122</v>
      </c>
      <c r="K2912" s="2" t="str">
        <v>RSA</v>
      </c>
      <c r="L2912" t="str">
        <v>Burger LAMBRECHTS JR.</v>
      </c>
      <c r="M2912" s="94" t="str">
        <v>shot-put</v>
      </c>
      <c r="N2912" s="94">
        <v>36013</v>
      </c>
      <c r="O2912" s="94" t="str">
        <f t="shared" si="286"/>
        <v>Burger LAMBRECHTS JR.shot-put</v>
      </c>
      <c r="P2912" s="2">
        <f t="shared" si="287"/>
        <v>1120</v>
      </c>
      <c r="Q2912" s="79">
        <f t="shared" si="288"/>
        <v>14</v>
      </c>
      <c r="R2912" s="79" t="str">
        <f t="shared" si="289"/>
        <v/>
      </c>
    </row>
    <row r="2913" spans="1:18" x14ac:dyDescent="0.2">
      <c r="A2913" t="s">
        <v>1152</v>
      </c>
      <c r="B2913" t="s">
        <v>3592</v>
      </c>
      <c r="C2913" t="s">
        <v>34</v>
      </c>
      <c r="D2913" s="5">
        <v>36757</v>
      </c>
      <c r="E2913">
        <v>1070</v>
      </c>
      <c r="F2913" s="5">
        <v>44344</v>
      </c>
      <c r="G2913" s="2">
        <v>56</v>
      </c>
      <c r="H2913" s="2" t="str">
        <f t="shared" si="290"/>
        <v>Brian KIPKORIR3000msc</v>
      </c>
      <c r="I2913" s="2">
        <f t="shared" si="291"/>
        <v>1070</v>
      </c>
      <c r="J2913" s="136" cm="1">
        <f t="array" ref="J2913">MAX(IF($H$3:$H$4000=$H2913,$I$3:$I$4000))</f>
        <v>1070</v>
      </c>
      <c r="K2913" s="2" t="str">
        <v>RSA</v>
      </c>
      <c r="L2913" t="str">
        <v>Tsebo MATSOSO</v>
      </c>
      <c r="M2913" s="94" t="str">
        <v>200m</v>
      </c>
      <c r="N2913" s="94">
        <v>36307</v>
      </c>
      <c r="O2913" s="94" t="str">
        <f t="shared" si="286"/>
        <v>Tsebo MATSOSO200m</v>
      </c>
      <c r="P2913" s="2">
        <f t="shared" si="287"/>
        <v>1142</v>
      </c>
      <c r="Q2913" s="79">
        <f t="shared" si="288"/>
        <v>42</v>
      </c>
      <c r="R2913" s="79" t="str">
        <f t="shared" si="289"/>
        <v/>
      </c>
    </row>
    <row r="2914" spans="1:18" x14ac:dyDescent="0.2">
      <c r="A2914" t="s">
        <v>1152</v>
      </c>
      <c r="B2914" t="s">
        <v>3690</v>
      </c>
      <c r="C2914" s="5" t="s">
        <v>29</v>
      </c>
      <c r="D2914" s="5">
        <v>1998</v>
      </c>
      <c r="E2914">
        <v>1081</v>
      </c>
      <c r="F2914" s="5">
        <v>44344</v>
      </c>
      <c r="G2914" s="2">
        <v>100</v>
      </c>
      <c r="H2914" s="2" t="str">
        <f t="shared" si="290"/>
        <v>Moses NJOROGE5000m</v>
      </c>
      <c r="I2914" s="2">
        <f t="shared" si="291"/>
        <v>1081</v>
      </c>
      <c r="J2914" s="136" cm="1">
        <f t="array" ref="J2914">MAX(IF($H$3:$H$4000=$H2914,$I$3:$I$4000))</f>
        <v>1081</v>
      </c>
      <c r="K2914" s="2" t="str">
        <v>RSA</v>
      </c>
      <c r="L2914" t="str">
        <v>Oratile SETLHABI</v>
      </c>
      <c r="M2914" s="94" t="str">
        <v>200m</v>
      </c>
      <c r="N2914" s="94">
        <v>35694</v>
      </c>
      <c r="O2914" s="94" t="str">
        <f t="shared" si="286"/>
        <v>Oratile SETLHABI200m</v>
      </c>
      <c r="P2914" s="2">
        <f t="shared" si="287"/>
        <v>1114</v>
      </c>
      <c r="Q2914" s="79">
        <f t="shared" si="288"/>
        <v>60</v>
      </c>
      <c r="R2914" s="79" t="str">
        <f t="shared" si="289"/>
        <v/>
      </c>
    </row>
    <row r="2915" spans="1:18" x14ac:dyDescent="0.2">
      <c r="A2915" t="s">
        <v>1152</v>
      </c>
      <c r="B2915" t="s">
        <v>4275</v>
      </c>
      <c r="C2915" s="5" t="s">
        <v>41</v>
      </c>
      <c r="D2915" s="5">
        <v>34617</v>
      </c>
      <c r="E2915">
        <v>1061</v>
      </c>
      <c r="F2915" s="5">
        <v>44344</v>
      </c>
      <c r="G2915" s="2">
        <v>19</v>
      </c>
      <c r="H2915" s="2" t="str">
        <f t="shared" si="290"/>
        <v>Alex Toroitich KIPROTICHjavelin-throw</v>
      </c>
      <c r="I2915" s="2">
        <f t="shared" si="291"/>
        <v>1061</v>
      </c>
      <c r="J2915" s="136" cm="1">
        <f t="array" ref="J2915">MAX(IF($H$3:$H$4000=$H2915,$I$3:$I$4000))</f>
        <v>1061</v>
      </c>
      <c r="K2915" s="2" t="str">
        <v>RSA</v>
      </c>
      <c r="L2915" t="str">
        <v>Gardeo ISAACS</v>
      </c>
      <c r="M2915" s="94" t="str">
        <v>200m</v>
      </c>
      <c r="N2915" s="94">
        <v>36156</v>
      </c>
      <c r="O2915" s="94" t="str">
        <f t="shared" si="286"/>
        <v>Gardeo ISAACS200m</v>
      </c>
      <c r="P2915" s="2">
        <f t="shared" si="287"/>
        <v>1111</v>
      </c>
      <c r="Q2915" s="79">
        <f t="shared" si="288"/>
        <v>64</v>
      </c>
      <c r="R2915" s="79" t="str">
        <f t="shared" si="289"/>
        <v/>
      </c>
    </row>
    <row r="2916" spans="1:18" x14ac:dyDescent="0.2">
      <c r="A2916" t="s">
        <v>1152</v>
      </c>
      <c r="B2916" s="5" t="s">
        <v>4961</v>
      </c>
      <c r="C2916" s="5" t="s">
        <v>41</v>
      </c>
      <c r="D2916" s="5">
        <v>34905</v>
      </c>
      <c r="E2916">
        <v>946</v>
      </c>
      <c r="F2916" s="5">
        <v>44344</v>
      </c>
      <c r="G2916" s="2">
        <v>87</v>
      </c>
      <c r="H2916" s="2" t="str">
        <f t="shared" si="290"/>
        <v>Boniface Kyalo KILONZOjavelin-throw</v>
      </c>
      <c r="I2916" s="2">
        <f t="shared" si="291"/>
        <v>946</v>
      </c>
      <c r="J2916" s="136" cm="1">
        <f t="array" ref="J2916">MAX(IF($H$3:$H$4000=$H2916,$I$3:$I$4000))</f>
        <v>946</v>
      </c>
      <c r="K2916" s="2" t="str">
        <v>RSA</v>
      </c>
      <c r="L2916" t="str">
        <v>Lebogang MOSITO</v>
      </c>
      <c r="M2916" s="94" t="str">
        <v>3000msc</v>
      </c>
      <c r="N2916" s="94">
        <v>34780</v>
      </c>
      <c r="O2916" s="94" t="str">
        <f t="shared" si="286"/>
        <v>Lebogang MOSITO3000msc</v>
      </c>
      <c r="P2916" s="2">
        <f t="shared" si="287"/>
        <v>1020</v>
      </c>
      <c r="Q2916" s="79">
        <f t="shared" si="288"/>
        <v>107</v>
      </c>
      <c r="R2916" s="79" t="str">
        <f t="shared" si="289"/>
        <v/>
      </c>
    </row>
    <row r="2917" spans="1:18" x14ac:dyDescent="0.2">
      <c r="A2917" t="s">
        <v>1152</v>
      </c>
      <c r="B2917" t="s">
        <v>3729</v>
      </c>
      <c r="C2917" s="5" t="s">
        <v>30</v>
      </c>
      <c r="D2917" s="5"/>
      <c r="E2917">
        <v>1089</v>
      </c>
      <c r="F2917" s="5">
        <v>44343</v>
      </c>
      <c r="G2917" s="2">
        <v>92</v>
      </c>
      <c r="H2917" s="2" t="str">
        <f t="shared" si="290"/>
        <v>Emmanuel KIPLAGAT10000m</v>
      </c>
      <c r="I2917" s="2">
        <f t="shared" si="291"/>
        <v>1089</v>
      </c>
      <c r="J2917" s="136" cm="1">
        <f t="array" ref="J2917">MAX(IF($H$3:$H$4000=$H2917,$I$3:$I$4000))</f>
        <v>1102</v>
      </c>
      <c r="K2917" s="2" t="str">
        <v>RSA</v>
      </c>
      <c r="L2917" t="str">
        <v>Sefako MOKHOSOA</v>
      </c>
      <c r="M2917" s="94" t="str">
        <v>triple-jump</v>
      </c>
      <c r="N2917" s="94">
        <v>35137</v>
      </c>
      <c r="O2917" s="94" t="str">
        <f t="shared" si="286"/>
        <v>Sefako MOKHOSOAtriple-jump</v>
      </c>
      <c r="P2917" s="2">
        <f t="shared" si="287"/>
        <v>1034</v>
      </c>
      <c r="Q2917" s="79">
        <f t="shared" si="288"/>
        <v>76</v>
      </c>
      <c r="R2917" s="79" t="str">
        <f t="shared" si="289"/>
        <v/>
      </c>
    </row>
    <row r="2918" spans="1:18" x14ac:dyDescent="0.2">
      <c r="A2918" t="s">
        <v>1152</v>
      </c>
      <c r="B2918" t="s">
        <v>3731</v>
      </c>
      <c r="C2918" s="5" t="s">
        <v>30</v>
      </c>
      <c r="D2918" s="5">
        <v>36135</v>
      </c>
      <c r="E2918">
        <v>1086</v>
      </c>
      <c r="F2918" s="5">
        <v>44343</v>
      </c>
      <c r="G2918" s="2">
        <v>95</v>
      </c>
      <c r="H2918" s="2" t="str">
        <f t="shared" si="290"/>
        <v>Ronald Kiprotich KIRUI10000m</v>
      </c>
      <c r="I2918" s="2">
        <f t="shared" si="291"/>
        <v>1086</v>
      </c>
      <c r="J2918" s="136" cm="1">
        <f t="array" ref="J2918">MAX(IF($H$3:$H$4000=$H2918,$I$3:$I$4000))</f>
        <v>1086</v>
      </c>
      <c r="K2918" s="2" t="str">
        <v>RSA</v>
      </c>
      <c r="L2918" t="str">
        <v>Burger LAMBRECHTS JR.</v>
      </c>
      <c r="M2918" s="94" t="str">
        <v>discus-throw</v>
      </c>
      <c r="N2918" s="94">
        <v>36013</v>
      </c>
      <c r="O2918" s="94" t="str">
        <f t="shared" si="286"/>
        <v>Burger LAMBRECHTS JR.discus-throw</v>
      </c>
      <c r="P2918" s="2">
        <f t="shared" si="287"/>
        <v>981</v>
      </c>
      <c r="Q2918" s="79">
        <f t="shared" si="288"/>
        <v>49</v>
      </c>
      <c r="R2918" s="79" t="str">
        <f t="shared" si="289"/>
        <v/>
      </c>
    </row>
    <row r="2919" spans="1:18" x14ac:dyDescent="0.2">
      <c r="A2919" t="s">
        <v>1152</v>
      </c>
      <c r="B2919" t="s">
        <v>3732</v>
      </c>
      <c r="C2919" t="s">
        <v>30</v>
      </c>
      <c r="D2919" s="5">
        <v>36211</v>
      </c>
      <c r="E2919">
        <v>1084</v>
      </c>
      <c r="F2919" s="5">
        <v>44343</v>
      </c>
      <c r="G2919" s="2">
        <v>96</v>
      </c>
      <c r="H2919" s="2" t="str">
        <f t="shared" si="290"/>
        <v>Isaac KIPSANG10000m</v>
      </c>
      <c r="I2919" s="2">
        <f t="shared" si="291"/>
        <v>1084</v>
      </c>
      <c r="J2919" s="136" cm="1">
        <f t="array" ref="J2919">MAX(IF($H$3:$H$4000=$H2919,$I$3:$I$4000))</f>
        <v>1084</v>
      </c>
      <c r="K2919" s="2" t="str">
        <v>RSA</v>
      </c>
      <c r="L2919" t="str">
        <v>Tsebo MATSOSO</v>
      </c>
      <c r="M2919" s="94" t="str">
        <v>400m</v>
      </c>
      <c r="N2919" s="94">
        <v>36307</v>
      </c>
      <c r="O2919" s="94" t="str">
        <f t="shared" si="286"/>
        <v>Tsebo MATSOSO400m</v>
      </c>
      <c r="P2919" s="2">
        <f t="shared" si="287"/>
        <v>1118</v>
      </c>
      <c r="Q2919" s="79">
        <f t="shared" si="288"/>
        <v>62</v>
      </c>
      <c r="R2919" s="79" t="str">
        <f t="shared" si="289"/>
        <v/>
      </c>
    </row>
    <row r="2920" spans="1:18" x14ac:dyDescent="0.2">
      <c r="A2920" t="s">
        <v>1152</v>
      </c>
      <c r="B2920" t="s">
        <v>4250</v>
      </c>
      <c r="C2920" s="5" t="s">
        <v>42</v>
      </c>
      <c r="D2920" s="5">
        <v>1990</v>
      </c>
      <c r="E2920">
        <v>863</v>
      </c>
      <c r="F2920" s="5">
        <v>44343</v>
      </c>
      <c r="G2920" s="2">
        <v>82</v>
      </c>
      <c r="H2920" s="2" t="str">
        <f t="shared" si="290"/>
        <v>Adelbert MUSEVENIhammer-throw</v>
      </c>
      <c r="I2920" s="2">
        <f t="shared" si="291"/>
        <v>863</v>
      </c>
      <c r="J2920" s="136" cm="1">
        <f t="array" ref="J2920">MAX(IF($H$3:$H$4000=$H2920,$I$3:$I$4000))</f>
        <v>863</v>
      </c>
      <c r="K2920" s="2" t="str">
        <v>RSA</v>
      </c>
      <c r="L2920" t="str">
        <v>Tiaan KLEYNHANS</v>
      </c>
      <c r="M2920" s="94" t="str">
        <v>110mh</v>
      </c>
      <c r="N2920" s="94">
        <v>35259</v>
      </c>
      <c r="O2920" s="94" t="str">
        <f t="shared" si="286"/>
        <v>Tiaan KLEYNHANS110mh</v>
      </c>
      <c r="P2920" s="2">
        <f t="shared" si="287"/>
        <v>1140</v>
      </c>
      <c r="Q2920" s="79">
        <f t="shared" si="288"/>
        <v>26</v>
      </c>
      <c r="R2920" s="79" t="str">
        <f t="shared" si="289"/>
        <v/>
      </c>
    </row>
    <row r="2921" spans="1:18" x14ac:dyDescent="0.2">
      <c r="A2921" t="s">
        <v>1152</v>
      </c>
      <c r="B2921" t="s">
        <v>3650</v>
      </c>
      <c r="C2921" s="5" t="s">
        <v>29</v>
      </c>
      <c r="D2921" s="5">
        <v>36406</v>
      </c>
      <c r="E2921">
        <v>1136</v>
      </c>
      <c r="F2921" s="5">
        <v>44339</v>
      </c>
      <c r="G2921" s="2">
        <v>36</v>
      </c>
      <c r="H2921" s="2" t="str">
        <f t="shared" ref="H2921:H2942" si="292">B2921&amp;C2921</f>
        <v>Michael KIBET5000m</v>
      </c>
      <c r="I2921" s="2">
        <f t="shared" ref="I2921:I2942" si="293">E2921</f>
        <v>1136</v>
      </c>
      <c r="J2921" s="136" cm="1">
        <f t="array" ref="J2921">MAX(IF($H$3:$H$4000=$H2921,$I$3:$I$4000))</f>
        <v>1136</v>
      </c>
      <c r="K2921" s="2" t="str">
        <v>RSA</v>
      </c>
      <c r="L2921" t="str">
        <v>Nicholas FERNS</v>
      </c>
      <c r="M2921" s="94" t="str">
        <v>110mh</v>
      </c>
      <c r="N2921" s="94">
        <v>35444</v>
      </c>
      <c r="O2921" s="94" t="str">
        <f t="shared" si="286"/>
        <v>Nicholas FERNS110mh</v>
      </c>
      <c r="P2921" s="2">
        <f t="shared" si="287"/>
        <v>1004</v>
      </c>
      <c r="Q2921" s="79">
        <f t="shared" si="288"/>
        <v>101</v>
      </c>
      <c r="R2921" s="79" t="str">
        <f t="shared" si="289"/>
        <v/>
      </c>
    </row>
    <row r="2922" spans="1:18" x14ac:dyDescent="0.2">
      <c r="A2922" t="s">
        <v>1152</v>
      </c>
      <c r="B2922" t="s">
        <v>5096</v>
      </c>
      <c r="C2922" s="5" t="s">
        <v>27</v>
      </c>
      <c r="D2922" s="5">
        <v>34887</v>
      </c>
      <c r="E2922">
        <v>1105</v>
      </c>
      <c r="F2922" s="5">
        <v>44332</v>
      </c>
      <c r="G2922" s="2">
        <v>78</v>
      </c>
      <c r="H2922" s="2" t="str">
        <f t="shared" si="292"/>
        <v>Nicholas Kiplangat KEBENEI800m</v>
      </c>
      <c r="I2922" s="2">
        <f t="shared" si="293"/>
        <v>1105</v>
      </c>
      <c r="J2922" s="136" cm="1">
        <f t="array" ref="J2922">MAX(IF($H$3:$H$4000=$H2922,$I$3:$I$4000))</f>
        <v>1146</v>
      </c>
      <c r="K2922" s="2" t="str">
        <v>RSA</v>
      </c>
      <c r="L2922" t="str">
        <v>Divan MANUEL</v>
      </c>
      <c r="M2922" s="94" t="str">
        <v>long-jump</v>
      </c>
      <c r="N2922" s="94">
        <v>35323</v>
      </c>
      <c r="O2922" s="94" t="str">
        <f t="shared" si="286"/>
        <v>Divan MANUELlong-jump</v>
      </c>
      <c r="P2922" s="2">
        <f t="shared" si="287"/>
        <v>1146</v>
      </c>
      <c r="Q2922" s="79">
        <f t="shared" si="288"/>
        <v>15</v>
      </c>
      <c r="R2922" s="79" t="str">
        <f t="shared" si="289"/>
        <v/>
      </c>
    </row>
    <row r="2923" spans="1:18" x14ac:dyDescent="0.2">
      <c r="A2923" t="s">
        <v>1152</v>
      </c>
      <c r="B2923" t="s">
        <v>2862</v>
      </c>
      <c r="C2923" s="5" t="s">
        <v>34</v>
      </c>
      <c r="D2923" s="5"/>
      <c r="E2923">
        <v>1086</v>
      </c>
      <c r="F2923" s="5">
        <v>44332</v>
      </c>
      <c r="G2923" s="2">
        <v>44</v>
      </c>
      <c r="H2923" s="2" t="str">
        <f t="shared" si="292"/>
        <v>Elkana CHEROP3000msc</v>
      </c>
      <c r="I2923" s="2">
        <f t="shared" si="293"/>
        <v>1086</v>
      </c>
      <c r="J2923" s="136" cm="1">
        <f t="array" ref="J2923">MAX(IF($H$3:$H$4000=$H2923,$I$3:$I$4000))</f>
        <v>1086</v>
      </c>
      <c r="K2923" s="2" t="str">
        <v>RSA</v>
      </c>
      <c r="L2923" t="str">
        <v>Tumisang PULE</v>
      </c>
      <c r="M2923" s="94" t="str">
        <v>20km-race-walking</v>
      </c>
      <c r="N2923" s="94">
        <v>35614</v>
      </c>
      <c r="O2923" s="94" t="str">
        <f t="shared" si="286"/>
        <v>Tumisang PULE20km-race-walking</v>
      </c>
      <c r="P2923" s="2">
        <f t="shared" si="287"/>
        <v>957</v>
      </c>
      <c r="Q2923" s="79">
        <f t="shared" si="288"/>
        <v>36</v>
      </c>
      <c r="R2923" s="79" t="str">
        <f t="shared" si="289"/>
        <v/>
      </c>
    </row>
    <row r="2924" spans="1:18" x14ac:dyDescent="0.2">
      <c r="A2924" t="s">
        <v>1152</v>
      </c>
      <c r="B2924" t="s">
        <v>3621</v>
      </c>
      <c r="C2924" t="s">
        <v>34</v>
      </c>
      <c r="D2924" s="5">
        <v>1985</v>
      </c>
      <c r="E2924">
        <v>1022</v>
      </c>
      <c r="F2924" s="5">
        <v>44332</v>
      </c>
      <c r="G2924" s="2">
        <v>90</v>
      </c>
      <c r="H2924" s="2" t="str">
        <f t="shared" si="292"/>
        <v>Phenus KIPLETING3000msc</v>
      </c>
      <c r="I2924" s="2">
        <f t="shared" si="293"/>
        <v>1022</v>
      </c>
      <c r="J2924" s="136" cm="1">
        <f t="array" ref="J2924">MAX(IF($H$3:$H$4000=$H2924,$I$3:$I$4000))</f>
        <v>1022</v>
      </c>
      <c r="K2924" s="2" t="str">
        <v>RSA</v>
      </c>
      <c r="L2924" t="str">
        <v>Chederick VAN WYK</v>
      </c>
      <c r="M2924" s="94" t="str">
        <v>100m</v>
      </c>
      <c r="N2924" s="94">
        <v>34748</v>
      </c>
      <c r="O2924" s="94" t="str">
        <f t="shared" si="286"/>
        <v>Chederick VAN WYK100m</v>
      </c>
      <c r="P2924" s="2">
        <f t="shared" si="287"/>
        <v>1132</v>
      </c>
      <c r="Q2924" s="79">
        <f t="shared" si="288"/>
        <v>74</v>
      </c>
      <c r="R2924" s="79" t="str">
        <f t="shared" si="289"/>
        <v/>
      </c>
    </row>
    <row r="2925" spans="1:18" x14ac:dyDescent="0.2">
      <c r="A2925" t="s">
        <v>1152</v>
      </c>
      <c r="B2925" t="s">
        <v>3558</v>
      </c>
      <c r="C2925" s="5" t="s">
        <v>29</v>
      </c>
      <c r="D2925" s="5">
        <v>37154</v>
      </c>
      <c r="E2925">
        <v>1098</v>
      </c>
      <c r="F2925" s="5">
        <v>44332</v>
      </c>
      <c r="G2925" s="2">
        <v>84</v>
      </c>
      <c r="H2925" s="2" t="str">
        <f t="shared" si="292"/>
        <v>Philemon Kiplagat RUTO5000m</v>
      </c>
      <c r="I2925" s="2">
        <f t="shared" si="293"/>
        <v>1098</v>
      </c>
      <c r="J2925" s="136" cm="1">
        <f t="array" ref="J2925">MAX(IF($H$3:$H$4000=$H2925,$I$3:$I$4000))</f>
        <v>1098</v>
      </c>
      <c r="K2925" s="2" t="str">
        <v>RSA</v>
      </c>
      <c r="L2925" t="str">
        <v>Chederick VAN WYK</v>
      </c>
      <c r="M2925" s="94" t="str">
        <v>200m</v>
      </c>
      <c r="N2925" s="94">
        <v>34748</v>
      </c>
      <c r="O2925" s="94" t="str">
        <f t="shared" si="286"/>
        <v>Chederick VAN WYK200m</v>
      </c>
      <c r="P2925" s="2">
        <f t="shared" si="287"/>
        <v>1120</v>
      </c>
      <c r="Q2925" s="79">
        <f t="shared" si="288"/>
        <v>55</v>
      </c>
      <c r="R2925" s="79" t="str">
        <f t="shared" si="289"/>
        <v/>
      </c>
    </row>
    <row r="2926" spans="1:18" x14ac:dyDescent="0.2">
      <c r="A2926" t="s">
        <v>1152</v>
      </c>
      <c r="B2926" t="s">
        <v>3686</v>
      </c>
      <c r="C2926" s="5" t="s">
        <v>29</v>
      </c>
      <c r="D2926" s="5">
        <v>35950</v>
      </c>
      <c r="E2926">
        <v>1083</v>
      </c>
      <c r="F2926" s="5">
        <v>44332</v>
      </c>
      <c r="G2926" s="2">
        <v>95</v>
      </c>
      <c r="H2926" s="2" t="str">
        <f t="shared" si="292"/>
        <v>Richard YATOR5000m</v>
      </c>
      <c r="I2926" s="2">
        <f t="shared" si="293"/>
        <v>1083</v>
      </c>
      <c r="J2926" s="136" cm="1">
        <f t="array" ref="J2926">MAX(IF($H$3:$H$4000=$H2926,$I$3:$I$4000))</f>
        <v>1083</v>
      </c>
      <c r="K2926" s="2" t="str">
        <v>RSA</v>
      </c>
      <c r="L2926" t="str">
        <v>Abdud-Daiyaan WYNGAARD</v>
      </c>
      <c r="M2926" s="94" t="str">
        <v>long-jump</v>
      </c>
      <c r="N2926" s="94">
        <v>37411</v>
      </c>
      <c r="O2926" s="94" t="str">
        <f t="shared" si="286"/>
        <v>Abdud-Daiyaan WYNGAARDlong-jump</v>
      </c>
      <c r="P2926" s="2">
        <f t="shared" si="287"/>
        <v>1074</v>
      </c>
      <c r="Q2926" s="79">
        <f t="shared" si="288"/>
        <v>75</v>
      </c>
      <c r="R2926" s="79" t="str">
        <f t="shared" si="289"/>
        <v/>
      </c>
    </row>
    <row r="2927" spans="1:18" x14ac:dyDescent="0.2">
      <c r="A2927" t="s">
        <v>1152</v>
      </c>
      <c r="B2927" t="s">
        <v>4321</v>
      </c>
      <c r="C2927" t="s">
        <v>82</v>
      </c>
      <c r="D2927" s="5">
        <v>33605</v>
      </c>
      <c r="E2927">
        <v>1280</v>
      </c>
      <c r="F2927" s="5">
        <v>44332</v>
      </c>
      <c r="G2927" s="2">
        <v>1</v>
      </c>
      <c r="H2927" s="2" t="str">
        <f t="shared" si="292"/>
        <v>Titus EKIRUmarathon</v>
      </c>
      <c r="I2927" s="2">
        <f t="shared" si="293"/>
        <v>1280</v>
      </c>
      <c r="J2927" s="136" cm="1">
        <f t="array" ref="J2927">MAX(IF($H$3:$H$4000=$H2927,$I$3:$I$4000))</f>
        <v>1280</v>
      </c>
      <c r="K2927" s="2" t="str">
        <v>RSA</v>
      </c>
      <c r="L2927" t="str">
        <v>Lleyton DAVIDS</v>
      </c>
      <c r="M2927" s="94" t="str">
        <v>triple-jump</v>
      </c>
      <c r="N2927" s="94">
        <v>37146</v>
      </c>
      <c r="O2927" s="94" t="str">
        <f t="shared" si="286"/>
        <v>Lleyton DAVIDStriple-jump</v>
      </c>
      <c r="P2927" s="2">
        <f t="shared" si="287"/>
        <v>1109</v>
      </c>
      <c r="Q2927" s="79">
        <f t="shared" si="288"/>
        <v>14</v>
      </c>
      <c r="R2927" s="79" t="str">
        <f t="shared" si="289"/>
        <v/>
      </c>
    </row>
    <row r="2928" spans="1:18" x14ac:dyDescent="0.2">
      <c r="A2928" t="s">
        <v>1152</v>
      </c>
      <c r="B2928" t="s">
        <v>4322</v>
      </c>
      <c r="C2928" t="s">
        <v>82</v>
      </c>
      <c r="D2928" s="5">
        <v>35298</v>
      </c>
      <c r="E2928">
        <v>1263</v>
      </c>
      <c r="F2928" s="5">
        <v>44332</v>
      </c>
      <c r="G2928" s="2">
        <v>2</v>
      </c>
      <c r="H2928" s="2" t="str">
        <f t="shared" si="292"/>
        <v>Reuben Kiprop KIPYEGOmarathon</v>
      </c>
      <c r="I2928" s="2">
        <f t="shared" si="293"/>
        <v>1263</v>
      </c>
      <c r="J2928" s="136" cm="1">
        <f t="array" ref="J2928">MAX(IF($H$3:$H$4000=$H2928,$I$3:$I$4000))</f>
        <v>1263</v>
      </c>
      <c r="K2928" s="2" t="str">
        <v>RSA</v>
      </c>
      <c r="L2928" t="str">
        <v>Renaldo FRECHOU</v>
      </c>
      <c r="M2928" s="94" t="str">
        <v>hammer-throw</v>
      </c>
      <c r="N2928" s="94">
        <v>33667</v>
      </c>
      <c r="O2928" s="94" t="str">
        <f t="shared" si="286"/>
        <v>Renaldo FRECHOUhammer-throw</v>
      </c>
      <c r="P2928" s="2">
        <f t="shared" si="287"/>
        <v>1026</v>
      </c>
      <c r="Q2928" s="79">
        <f t="shared" si="288"/>
        <v>20</v>
      </c>
      <c r="R2928" s="79" t="str">
        <f t="shared" si="289"/>
        <v/>
      </c>
    </row>
    <row r="2929" spans="1:18" x14ac:dyDescent="0.2">
      <c r="A2929" t="s">
        <v>1152</v>
      </c>
      <c r="B2929" t="s">
        <v>4325</v>
      </c>
      <c r="C2929" t="s">
        <v>82</v>
      </c>
      <c r="D2929" s="5">
        <v>31754</v>
      </c>
      <c r="E2929">
        <v>1257</v>
      </c>
      <c r="F2929" s="5">
        <v>44332</v>
      </c>
      <c r="G2929" s="2">
        <v>5</v>
      </c>
      <c r="H2929" s="2" t="str">
        <f t="shared" si="292"/>
        <v>Barnabas KIPTUMmarathon</v>
      </c>
      <c r="I2929" s="2">
        <f t="shared" si="293"/>
        <v>1257</v>
      </c>
      <c r="J2929" s="136" cm="1">
        <f t="array" ref="J2929">MAX(IF($H$3:$H$4000=$H2929,$I$3:$I$4000))</f>
        <v>1257</v>
      </c>
      <c r="K2929" s="2" t="str">
        <v>RSA</v>
      </c>
      <c r="L2929" t="str">
        <v>Werner BOUWER</v>
      </c>
      <c r="M2929" s="94" t="str">
        <v>javelin-throw</v>
      </c>
      <c r="N2929" s="94">
        <v>36059</v>
      </c>
      <c r="O2929" s="94" t="str">
        <f t="shared" si="286"/>
        <v>Werner BOUWERjavelin-throw</v>
      </c>
      <c r="P2929" s="2">
        <f t="shared" si="287"/>
        <v>965</v>
      </c>
      <c r="Q2929" s="79">
        <f t="shared" si="288"/>
        <v>83</v>
      </c>
      <c r="R2929" s="79" t="str">
        <f t="shared" si="289"/>
        <v/>
      </c>
    </row>
    <row r="2930" spans="1:18" x14ac:dyDescent="0.2">
      <c r="A2930" t="s">
        <v>1152</v>
      </c>
      <c r="B2930" t="s">
        <v>4332</v>
      </c>
      <c r="C2930" t="s">
        <v>82</v>
      </c>
      <c r="D2930" s="5">
        <v>34501</v>
      </c>
      <c r="E2930">
        <v>1244</v>
      </c>
      <c r="F2930" s="5">
        <v>44332</v>
      </c>
      <c r="G2930" s="2">
        <v>13</v>
      </c>
      <c r="H2930" s="2" t="str">
        <f t="shared" si="292"/>
        <v>Nicholas KIRWAmarathon</v>
      </c>
      <c r="I2930" s="2">
        <f t="shared" si="293"/>
        <v>1244</v>
      </c>
      <c r="J2930" s="136" cm="1">
        <f t="array" ref="J2930">MAX(IF($H$3:$H$4000=$H2930,$I$3:$I$4000))</f>
        <v>1244</v>
      </c>
      <c r="K2930" s="2" t="str">
        <v>RSA</v>
      </c>
      <c r="L2930" t="str">
        <v>Adriaan WILDSCHUTT</v>
      </c>
      <c r="M2930" s="94" t="str">
        <v>5000m</v>
      </c>
      <c r="N2930" s="94">
        <v>35918</v>
      </c>
      <c r="O2930" s="94" t="str">
        <f t="shared" si="286"/>
        <v>Adriaan WILDSCHUTT5000m</v>
      </c>
      <c r="P2930" s="2">
        <f t="shared" si="287"/>
        <v>1106</v>
      </c>
      <c r="Q2930" s="79">
        <f t="shared" si="288"/>
        <v>78</v>
      </c>
      <c r="R2930" s="79" t="str">
        <f t="shared" si="289"/>
        <v/>
      </c>
    </row>
    <row r="2931" spans="1:18" x14ac:dyDescent="0.2">
      <c r="A2931" t="s">
        <v>1152</v>
      </c>
      <c r="B2931" t="s">
        <v>4335</v>
      </c>
      <c r="C2931" t="s">
        <v>82</v>
      </c>
      <c r="D2931" s="5">
        <v>32163</v>
      </c>
      <c r="E2931">
        <v>1239</v>
      </c>
      <c r="F2931" s="5">
        <v>44332</v>
      </c>
      <c r="G2931" s="2">
        <v>16</v>
      </c>
      <c r="H2931" s="2" t="str">
        <f t="shared" si="292"/>
        <v>Joel Kemboi KIMURERmarathon</v>
      </c>
      <c r="I2931" s="2">
        <f t="shared" si="293"/>
        <v>1239</v>
      </c>
      <c r="J2931" s="136" cm="1">
        <f t="array" ref="J2931">MAX(IF($H$3:$H$4000=$H2931,$I$3:$I$4000))</f>
        <v>1239</v>
      </c>
      <c r="K2931" s="2" t="str">
        <v>RSA</v>
      </c>
      <c r="L2931" t="str">
        <v>Werner DAMES</v>
      </c>
      <c r="M2931" s="94" t="str">
        <v>javelin-throw</v>
      </c>
      <c r="N2931" s="94">
        <v>36312</v>
      </c>
      <c r="O2931" s="94" t="str">
        <f t="shared" si="286"/>
        <v>Werner DAMESjavelin-throw</v>
      </c>
      <c r="P2931" s="2">
        <f t="shared" si="287"/>
        <v>945</v>
      </c>
      <c r="Q2931" s="79">
        <f t="shared" si="288"/>
        <v>97</v>
      </c>
      <c r="R2931" s="79" t="str">
        <f t="shared" si="289"/>
        <v/>
      </c>
    </row>
    <row r="2932" spans="1:18" x14ac:dyDescent="0.2">
      <c r="A2932" t="s">
        <v>1152</v>
      </c>
      <c r="B2932" t="s">
        <v>4348</v>
      </c>
      <c r="C2932" t="s">
        <v>82</v>
      </c>
      <c r="D2932" s="5">
        <v>30106</v>
      </c>
      <c r="E2932">
        <v>1213</v>
      </c>
      <c r="F2932" s="5">
        <v>44332</v>
      </c>
      <c r="G2932" s="2">
        <v>31</v>
      </c>
      <c r="H2932" s="2" t="str">
        <f t="shared" si="292"/>
        <v>Abel KIRUImarathon</v>
      </c>
      <c r="I2932" s="2">
        <f t="shared" si="293"/>
        <v>1213</v>
      </c>
      <c r="J2932" s="136" cm="1">
        <f t="array" ref="J2932">MAX(IF($H$3:$H$4000=$H2932,$I$3:$I$4000))</f>
        <v>1213</v>
      </c>
      <c r="K2932" s="2" t="str">
        <v>RSA</v>
      </c>
      <c r="L2932" t="str">
        <v>Daryll LOTTERING</v>
      </c>
      <c r="M2932" s="94" t="str">
        <v>400m</v>
      </c>
      <c r="N2932" s="94">
        <v>37174</v>
      </c>
      <c r="O2932" s="94" t="str">
        <f t="shared" si="286"/>
        <v>Daryll LOTTERING400m</v>
      </c>
      <c r="P2932" s="2">
        <f t="shared" si="287"/>
        <v>1104</v>
      </c>
      <c r="Q2932" s="79">
        <f t="shared" si="288"/>
        <v>82</v>
      </c>
      <c r="R2932" s="79" t="str">
        <f t="shared" si="289"/>
        <v/>
      </c>
    </row>
    <row r="2933" spans="1:18" x14ac:dyDescent="0.2">
      <c r="A2933" t="s">
        <v>1152</v>
      </c>
      <c r="B2933" t="s">
        <v>4365</v>
      </c>
      <c r="C2933" t="s">
        <v>82</v>
      </c>
      <c r="D2933" s="5">
        <v>33187</v>
      </c>
      <c r="E2933">
        <v>1190</v>
      </c>
      <c r="F2933" s="5">
        <v>44332</v>
      </c>
      <c r="G2933" s="2">
        <v>49</v>
      </c>
      <c r="H2933" s="2" t="str">
        <f t="shared" si="292"/>
        <v>Vincent RONOmarathon</v>
      </c>
      <c r="I2933" s="2">
        <f t="shared" si="293"/>
        <v>1190</v>
      </c>
      <c r="J2933" s="136" cm="1">
        <f t="array" ref="J2933">MAX(IF($H$3:$H$4000=$H2933,$I$3:$I$4000))</f>
        <v>1190</v>
      </c>
      <c r="K2933" s="2" t="str">
        <v>RSA</v>
      </c>
      <c r="L2933" t="str">
        <v>Duran FARO</v>
      </c>
      <c r="M2933" s="94" t="str">
        <v>800m</v>
      </c>
      <c r="N2933" s="94">
        <v>34370</v>
      </c>
      <c r="O2933" s="94" t="str">
        <f t="shared" si="286"/>
        <v>Duran FARO800m</v>
      </c>
      <c r="P2933" s="2">
        <f t="shared" si="287"/>
        <v>1126</v>
      </c>
      <c r="Q2933" s="79">
        <f t="shared" si="288"/>
        <v>59</v>
      </c>
      <c r="R2933" s="79" t="str">
        <f t="shared" si="289"/>
        <v/>
      </c>
    </row>
    <row r="2934" spans="1:18" x14ac:dyDescent="0.2">
      <c r="A2934" t="s">
        <v>1152</v>
      </c>
      <c r="B2934" t="s">
        <v>4372</v>
      </c>
      <c r="C2934" t="s">
        <v>82</v>
      </c>
      <c r="D2934" s="5">
        <v>31240</v>
      </c>
      <c r="E2934">
        <v>1183</v>
      </c>
      <c r="F2934" s="5">
        <v>44332</v>
      </c>
      <c r="G2934" s="2">
        <v>58</v>
      </c>
      <c r="H2934" s="2" t="str">
        <f t="shared" si="292"/>
        <v>Wilson Kwambai CHEBETmarathon</v>
      </c>
      <c r="I2934" s="2">
        <f t="shared" si="293"/>
        <v>1183</v>
      </c>
      <c r="J2934" s="136" cm="1">
        <f t="array" ref="J2934">MAX(IF($H$3:$H$4000=$H2934,$I$3:$I$4000))</f>
        <v>1183</v>
      </c>
      <c r="K2934" s="2" t="str">
        <v>RSA</v>
      </c>
      <c r="L2934" t="str">
        <v>Lindsay HANEKOM</v>
      </c>
      <c r="M2934" s="94" t="str">
        <v>400mh</v>
      </c>
      <c r="N2934" s="94">
        <v>34104</v>
      </c>
      <c r="O2934" s="94" t="str">
        <f t="shared" si="286"/>
        <v>Lindsay HANEKOM400mh</v>
      </c>
      <c r="P2934" s="2">
        <f t="shared" si="287"/>
        <v>1088</v>
      </c>
      <c r="Q2934" s="79">
        <f t="shared" si="288"/>
        <v>54</v>
      </c>
      <c r="R2934" s="79" t="str">
        <f t="shared" si="289"/>
        <v/>
      </c>
    </row>
    <row r="2935" spans="1:18" x14ac:dyDescent="0.2">
      <c r="A2935" t="s">
        <v>1152</v>
      </c>
      <c r="B2935" t="s">
        <v>3526</v>
      </c>
      <c r="C2935" s="5" t="s">
        <v>28</v>
      </c>
      <c r="D2935" s="5">
        <v>36455</v>
      </c>
      <c r="E2935">
        <v>1118</v>
      </c>
      <c r="F2935" s="5">
        <v>44331</v>
      </c>
      <c r="G2935" s="2">
        <v>56</v>
      </c>
      <c r="H2935" s="2" t="str">
        <f t="shared" si="292"/>
        <v>Justus SOGET1500m</v>
      </c>
      <c r="I2935" s="2">
        <f t="shared" si="293"/>
        <v>1118</v>
      </c>
      <c r="J2935" s="136" cm="1">
        <f t="array" ref="J2935">MAX(IF($H$3:$H$4000=$H2935,$I$3:$I$4000))</f>
        <v>1118</v>
      </c>
      <c r="K2935" s="2" t="str">
        <v>RSA</v>
      </c>
      <c r="L2935" t="str">
        <v>Ruswahl SAMAAI</v>
      </c>
      <c r="M2935" s="94" t="str">
        <v>long-jump</v>
      </c>
      <c r="N2935" s="94">
        <v>33506</v>
      </c>
      <c r="O2935" s="94" t="str">
        <f t="shared" si="286"/>
        <v>Ruswahl SAMAAIlong-jump</v>
      </c>
      <c r="P2935" s="2">
        <f t="shared" si="287"/>
        <v>1173</v>
      </c>
      <c r="Q2935" s="79">
        <f t="shared" si="288"/>
        <v>9</v>
      </c>
      <c r="R2935" s="79" t="str">
        <f t="shared" si="289"/>
        <v/>
      </c>
    </row>
    <row r="2936" spans="1:18" x14ac:dyDescent="0.2">
      <c r="A2936" t="s">
        <v>1152</v>
      </c>
      <c r="B2936" t="s">
        <v>2889</v>
      </c>
      <c r="C2936" s="6" t="s">
        <v>28</v>
      </c>
      <c r="D2936" s="5"/>
      <c r="E2936">
        <v>1101</v>
      </c>
      <c r="F2936" s="5">
        <v>44331</v>
      </c>
      <c r="G2936" s="2">
        <v>83</v>
      </c>
      <c r="H2936" s="2" t="str">
        <f t="shared" si="292"/>
        <v>Amon KEMBOI1500m</v>
      </c>
      <c r="I2936" s="2">
        <f t="shared" si="293"/>
        <v>1101</v>
      </c>
      <c r="J2936" s="136" cm="1">
        <f t="array" ref="J2936">MAX(IF($H$3:$H$4000=$H2936,$I$3:$I$4000))</f>
        <v>1101</v>
      </c>
      <c r="K2936" s="2" t="str">
        <v>RSA</v>
      </c>
      <c r="L2936" t="str">
        <v>Jason Donovan TITO</v>
      </c>
      <c r="M2936" s="94" t="str">
        <v>long-jump</v>
      </c>
      <c r="N2936" s="94">
        <v>37297</v>
      </c>
      <c r="O2936" s="94" t="str">
        <f t="shared" si="286"/>
        <v>Jason Donovan TITOlong-jump</v>
      </c>
      <c r="P2936" s="2">
        <f t="shared" si="287"/>
        <v>1057</v>
      </c>
      <c r="Q2936" s="79">
        <f t="shared" si="288"/>
        <v>87</v>
      </c>
      <c r="R2936" s="79" t="str">
        <f t="shared" si="289"/>
        <v/>
      </c>
    </row>
    <row r="2937" spans="1:18" x14ac:dyDescent="0.2">
      <c r="A2937" t="s">
        <v>1152</v>
      </c>
      <c r="B2937" t="s">
        <v>2891</v>
      </c>
      <c r="C2937" s="5" t="s">
        <v>34</v>
      </c>
      <c r="D2937" s="5"/>
      <c r="E2937">
        <v>1114</v>
      </c>
      <c r="F2937" s="5">
        <v>44331</v>
      </c>
      <c r="G2937" s="2">
        <v>30</v>
      </c>
      <c r="H2937" s="2" t="str">
        <f t="shared" si="292"/>
        <v>Wesley KIPTOO3000msc</v>
      </c>
      <c r="I2937" s="2">
        <f t="shared" si="293"/>
        <v>1114</v>
      </c>
      <c r="J2937" s="136" cm="1">
        <f t="array" ref="J2937">MAX(IF($H$3:$H$4000=$H2937,$I$3:$I$4000))</f>
        <v>1114</v>
      </c>
      <c r="K2937" s="2" t="str">
        <v>RSA</v>
      </c>
      <c r="L2937" t="str">
        <v>Wayde VAN NIEKERK</v>
      </c>
      <c r="M2937" s="94" t="str">
        <v>200m</v>
      </c>
      <c r="N2937" s="94">
        <v>33800</v>
      </c>
      <c r="O2937" s="94" t="str">
        <f t="shared" si="286"/>
        <v>Wayde VAN NIEKERK200m</v>
      </c>
      <c r="P2937" s="2">
        <f t="shared" si="287"/>
        <v>1169</v>
      </c>
      <c r="Q2937" s="79">
        <f t="shared" si="288"/>
        <v>24</v>
      </c>
      <c r="R2937" s="79" t="str">
        <f t="shared" si="289"/>
        <v/>
      </c>
    </row>
    <row r="2938" spans="1:18" x14ac:dyDescent="0.2">
      <c r="A2938" t="s">
        <v>1152</v>
      </c>
      <c r="B2938" t="s">
        <v>3613</v>
      </c>
      <c r="C2938" t="s">
        <v>34</v>
      </c>
      <c r="D2938" s="5"/>
      <c r="E2938">
        <v>1031</v>
      </c>
      <c r="F2938" s="5">
        <v>44331</v>
      </c>
      <c r="G2938" s="2">
        <v>81</v>
      </c>
      <c r="H2938" s="2" t="str">
        <f t="shared" si="292"/>
        <v>Leakey KIPKOSGEI3000msc</v>
      </c>
      <c r="I2938" s="2">
        <f t="shared" si="293"/>
        <v>1031</v>
      </c>
      <c r="J2938" s="136" cm="1">
        <f t="array" ref="J2938">MAX(IF($H$3:$H$4000=$H2938,$I$3:$I$4000))</f>
        <v>1031</v>
      </c>
      <c r="K2938" s="2" t="str">
        <v>RSA</v>
      </c>
      <c r="L2938" t="str">
        <v>Ethan OLIVIER</v>
      </c>
      <c r="M2938" s="94" t="str">
        <v>triple-jump</v>
      </c>
      <c r="N2938" s="94">
        <v>0</v>
      </c>
      <c r="O2938" s="94" t="str">
        <f t="shared" si="286"/>
        <v>Ethan OLIVIERtriple-jump</v>
      </c>
      <c r="P2938" s="2">
        <f t="shared" si="287"/>
        <v>1010</v>
      </c>
      <c r="Q2938" s="79">
        <f t="shared" si="288"/>
        <v>104</v>
      </c>
      <c r="R2938" s="79" t="str">
        <f t="shared" si="289"/>
        <v/>
      </c>
    </row>
    <row r="2939" spans="1:18" x14ac:dyDescent="0.2">
      <c r="A2939" t="s">
        <v>1152</v>
      </c>
      <c r="B2939" t="s">
        <v>2910</v>
      </c>
      <c r="C2939" s="5" t="s">
        <v>30</v>
      </c>
      <c r="D2939" s="5">
        <v>36959</v>
      </c>
      <c r="E2939">
        <v>1114</v>
      </c>
      <c r="F2939" s="5">
        <v>44331</v>
      </c>
      <c r="G2939" s="2">
        <v>73</v>
      </c>
      <c r="H2939" s="2" t="str">
        <f t="shared" si="292"/>
        <v>Jackson Kavesa MUEMA10000m</v>
      </c>
      <c r="I2939" s="2">
        <f t="shared" si="293"/>
        <v>1114</v>
      </c>
      <c r="J2939" s="136" cm="1">
        <f t="array" ref="J2939">MAX(IF($H$3:$H$4000=$H2939,$I$3:$I$4000))</f>
        <v>1114</v>
      </c>
      <c r="K2939" s="2" t="str">
        <v>RSA</v>
      </c>
      <c r="L2939" t="str">
        <v>Damien Mornay BOTHMA</v>
      </c>
      <c r="M2939" s="94" t="str">
        <v>hammer-throw</v>
      </c>
      <c r="N2939" s="94">
        <v>36951</v>
      </c>
      <c r="O2939" s="94" t="str">
        <f t="shared" si="286"/>
        <v>Damien Mornay BOTHMAhammer-throw</v>
      </c>
      <c r="P2939" s="2">
        <f t="shared" si="287"/>
        <v>926</v>
      </c>
      <c r="Q2939" s="79">
        <f t="shared" si="288"/>
        <v>57</v>
      </c>
      <c r="R2939" s="79" t="str">
        <f t="shared" si="289"/>
        <v/>
      </c>
    </row>
    <row r="2940" spans="1:18" x14ac:dyDescent="0.2">
      <c r="A2940" t="s">
        <v>1152</v>
      </c>
      <c r="B2940" t="s">
        <v>3856</v>
      </c>
      <c r="C2940" t="s">
        <v>33</v>
      </c>
      <c r="D2940" s="5">
        <v>34072</v>
      </c>
      <c r="E2940">
        <v>1077</v>
      </c>
      <c r="F2940" s="5">
        <v>44331</v>
      </c>
      <c r="G2940" s="2">
        <v>51</v>
      </c>
      <c r="H2940" s="2" t="str">
        <f t="shared" si="292"/>
        <v>Edward NGUNJIRI400mh</v>
      </c>
      <c r="I2940" s="2">
        <f t="shared" si="293"/>
        <v>1077</v>
      </c>
      <c r="J2940" s="136" cm="1">
        <f t="array" ref="J2940">MAX(IF($H$3:$H$4000=$H2940,$I$3:$I$4000))</f>
        <v>1077</v>
      </c>
      <c r="K2940" s="2" t="str">
        <v>RSA</v>
      </c>
      <c r="L2940" t="str">
        <v>Paul DU PLESSIS</v>
      </c>
      <c r="M2940" s="94" t="str">
        <v>hammer-throw</v>
      </c>
      <c r="N2940" s="94">
        <v>0</v>
      </c>
      <c r="O2940" s="94" t="str">
        <f t="shared" si="286"/>
        <v>Paul DU PLESSIShammer-throw</v>
      </c>
      <c r="P2940" s="2">
        <f t="shared" si="287"/>
        <v>851</v>
      </c>
      <c r="Q2940" s="79">
        <f t="shared" si="288"/>
        <v>106</v>
      </c>
      <c r="R2940" s="79" t="str">
        <f t="shared" si="289"/>
        <v/>
      </c>
    </row>
    <row r="2941" spans="1:18" x14ac:dyDescent="0.2">
      <c r="A2941" t="s">
        <v>1152</v>
      </c>
      <c r="B2941" t="s">
        <v>4458</v>
      </c>
      <c r="C2941" s="5" t="s">
        <v>35</v>
      </c>
      <c r="D2941" s="5">
        <v>32326</v>
      </c>
      <c r="E2941">
        <v>1135</v>
      </c>
      <c r="F2941" s="5">
        <v>44331</v>
      </c>
      <c r="G2941" s="2">
        <v>12</v>
      </c>
      <c r="H2941" s="2" t="str">
        <f t="shared" si="292"/>
        <v>Mathew SAWEhigh-jump</v>
      </c>
      <c r="I2941" s="2">
        <f t="shared" si="293"/>
        <v>1135</v>
      </c>
      <c r="J2941" s="136" cm="1">
        <f t="array" ref="J2941">MAX(IF($H$3:$H$4000=$H2941,$I$3:$I$4000))</f>
        <v>1135</v>
      </c>
      <c r="K2941" s="2" t="str">
        <v>RSA</v>
      </c>
      <c r="L2941" t="str">
        <v>Nikolai VAN HUYSSTEEN</v>
      </c>
      <c r="M2941" s="94" t="str">
        <v>pole-vault</v>
      </c>
      <c r="N2941" s="94">
        <v>37475</v>
      </c>
      <c r="O2941" s="94" t="str">
        <f t="shared" si="286"/>
        <v>Nikolai VAN HUYSSTEENpole-vault</v>
      </c>
      <c r="P2941" s="2">
        <f t="shared" si="287"/>
        <v>1102</v>
      </c>
      <c r="Q2941" s="79">
        <f t="shared" si="288"/>
        <v>5</v>
      </c>
      <c r="R2941" s="79" t="str">
        <f t="shared" si="289"/>
        <v/>
      </c>
    </row>
    <row r="2942" spans="1:18" x14ac:dyDescent="0.2">
      <c r="A2942" t="s">
        <v>1152</v>
      </c>
      <c r="B2942" t="s">
        <v>3164</v>
      </c>
      <c r="C2942" s="5" t="s">
        <v>42</v>
      </c>
      <c r="D2942" s="5">
        <v>34189</v>
      </c>
      <c r="E2942">
        <v>892</v>
      </c>
      <c r="F2942" s="5">
        <v>44331</v>
      </c>
      <c r="G2942" s="2">
        <v>66</v>
      </c>
      <c r="H2942" s="2" t="str">
        <f t="shared" si="292"/>
        <v>Dominic Ongidi ABUNDAhammer-throw</v>
      </c>
      <c r="I2942" s="2">
        <f t="shared" si="293"/>
        <v>892</v>
      </c>
      <c r="J2942" s="136" cm="1">
        <f t="array" ref="J2942">MAX(IF($H$3:$H$4000=$H2942,$I$3:$I$4000))</f>
        <v>910</v>
      </c>
      <c r="K2942" s="2" t="str">
        <v>RSA</v>
      </c>
      <c r="L2942" t="str">
        <v>Phil-Mar VAN RENSBURG</v>
      </c>
      <c r="M2942" s="94" t="str">
        <v>javelin-throw</v>
      </c>
      <c r="N2942" s="94">
        <v>32682</v>
      </c>
      <c r="O2942" s="94" t="str">
        <f t="shared" si="286"/>
        <v>Phil-Mar VAN RENSBURGjavelin-throw</v>
      </c>
      <c r="P2942" s="2">
        <f t="shared" si="287"/>
        <v>1087</v>
      </c>
      <c r="Q2942" s="79">
        <f t="shared" si="288"/>
        <v>18</v>
      </c>
      <c r="R2942" s="79" t="str">
        <f t="shared" si="289"/>
        <v/>
      </c>
    </row>
    <row r="2943" spans="1:18" x14ac:dyDescent="0.2">
      <c r="A2943" t="s">
        <v>1152</v>
      </c>
      <c r="B2943" t="s">
        <v>4421</v>
      </c>
      <c r="C2943" t="s">
        <v>81</v>
      </c>
      <c r="D2943" s="5">
        <v>30808</v>
      </c>
      <c r="E2943">
        <v>1015</v>
      </c>
      <c r="F2943" s="5">
        <v>44331</v>
      </c>
      <c r="G2943" s="2">
        <v>18</v>
      </c>
      <c r="H2943" s="2" t="str">
        <f t="shared" ref="H2943:H2944" si="294">B2943&amp;C2943</f>
        <v>Simon WACHIRA20km-race-walking</v>
      </c>
      <c r="I2943" s="2">
        <f t="shared" ref="I2943:I2944" si="295">E2943</f>
        <v>1015</v>
      </c>
      <c r="J2943" s="136" cm="1">
        <f t="array" ref="J2943">MAX(IF($H$3:$H$4000=$H2943,$I$3:$I$4000))</f>
        <v>1015</v>
      </c>
      <c r="K2943" s="2" t="str">
        <v>RSA</v>
      </c>
      <c r="L2943" t="str">
        <v>Armant VAN DER LINDEN</v>
      </c>
      <c r="M2943" s="94" t="str">
        <v>javelin-throw</v>
      </c>
      <c r="N2943" s="94">
        <v>37825</v>
      </c>
      <c r="O2943" s="94" t="str">
        <f t="shared" si="286"/>
        <v>Armant VAN DER LINDENjavelin-throw</v>
      </c>
      <c r="P2943" s="2">
        <f t="shared" si="287"/>
        <v>991</v>
      </c>
      <c r="Q2943" s="79">
        <f t="shared" si="288"/>
        <v>66</v>
      </c>
      <c r="R2943" s="79" t="str">
        <f t="shared" si="289"/>
        <v/>
      </c>
    </row>
    <row r="2944" spans="1:18" x14ac:dyDescent="0.2">
      <c r="A2944" t="s">
        <v>1152</v>
      </c>
      <c r="B2944" t="s">
        <v>4424</v>
      </c>
      <c r="C2944" t="s">
        <v>81</v>
      </c>
      <c r="E2944">
        <v>993</v>
      </c>
      <c r="F2944" s="5">
        <v>44331</v>
      </c>
      <c r="G2944" s="2">
        <v>23</v>
      </c>
      <c r="H2944" s="2" t="str">
        <f t="shared" si="294"/>
        <v>Stephen MUTUKU20km-race-walking</v>
      </c>
      <c r="I2944" s="2">
        <f t="shared" si="295"/>
        <v>993</v>
      </c>
      <c r="J2944" s="136" cm="1">
        <f t="array" ref="J2944">MAX(IF($H$3:$H$4000=$H2944,$I$3:$I$4000))</f>
        <v>993</v>
      </c>
      <c r="K2944" s="2" t="str">
        <v>RSA</v>
      </c>
      <c r="L2944" t="str">
        <v>Christiaan BESTER</v>
      </c>
      <c r="M2944" s="94" t="str">
        <v>20km-race-walking</v>
      </c>
      <c r="N2944" s="94">
        <v>38127</v>
      </c>
      <c r="O2944" s="94" t="str">
        <f t="shared" si="286"/>
        <v>Christiaan BESTER20km-race-walking</v>
      </c>
      <c r="P2944" s="2">
        <f t="shared" si="287"/>
        <v>919</v>
      </c>
      <c r="Q2944" s="79">
        <f t="shared" si="288"/>
        <v>43</v>
      </c>
      <c r="R2944" s="79" t="str">
        <f t="shared" si="289"/>
        <v/>
      </c>
    </row>
    <row r="2945" spans="1:18" x14ac:dyDescent="0.2">
      <c r="A2945" t="s">
        <v>1152</v>
      </c>
      <c r="B2945" t="s">
        <v>4438</v>
      </c>
      <c r="C2945" t="s">
        <v>81</v>
      </c>
      <c r="E2945">
        <v>903</v>
      </c>
      <c r="F2945" s="5">
        <v>44331</v>
      </c>
      <c r="G2945" s="2">
        <v>44</v>
      </c>
      <c r="H2945" s="2" t="str">
        <f t="shared" ref="H2945:H2976" si="296">B2945&amp;C2945</f>
        <v>Nichodemus MUSAU20km-race-walking</v>
      </c>
      <c r="I2945" s="2">
        <f t="shared" ref="I2945:I2976" si="297">E2945</f>
        <v>903</v>
      </c>
      <c r="J2945" s="136" cm="1">
        <f t="array" ref="J2945">MAX(IF($H$3:$H$4000=$H2945,$I$3:$I$4000))</f>
        <v>921</v>
      </c>
      <c r="K2945" s="2" t="str">
        <v>RSA</v>
      </c>
      <c r="L2945" t="str">
        <v>Migail VAN HUYSSTEEN</v>
      </c>
      <c r="M2945" s="94" t="str">
        <v>pole-vault</v>
      </c>
      <c r="N2945" s="94">
        <v>38218</v>
      </c>
      <c r="O2945" s="94" t="str">
        <f t="shared" si="286"/>
        <v>Migail VAN HUYSSTEENpole-vault</v>
      </c>
      <c r="P2945" s="2">
        <f t="shared" si="287"/>
        <v>916</v>
      </c>
      <c r="Q2945" s="79">
        <f t="shared" si="288"/>
        <v>90</v>
      </c>
      <c r="R2945" s="79" t="str">
        <f t="shared" si="289"/>
        <v/>
      </c>
    </row>
    <row r="2946" spans="1:18" x14ac:dyDescent="0.2">
      <c r="A2946" t="s">
        <v>1152</v>
      </c>
      <c r="B2946" t="s">
        <v>3575</v>
      </c>
      <c r="C2946" s="6" t="s">
        <v>34</v>
      </c>
      <c r="D2946" s="5"/>
      <c r="E2946">
        <v>1103</v>
      </c>
      <c r="F2946" s="5">
        <v>44330</v>
      </c>
      <c r="G2946" s="2">
        <v>35</v>
      </c>
      <c r="H2946" s="2" t="str">
        <f t="shared" si="296"/>
        <v>Albert KOSGEI3000msc</v>
      </c>
      <c r="I2946" s="2">
        <f t="shared" si="297"/>
        <v>1103</v>
      </c>
      <c r="J2946" s="136" cm="1">
        <f t="array" ref="J2946">MAX(IF($H$3:$H$4000=$H2946,$I$3:$I$4000))</f>
        <v>1103</v>
      </c>
      <c r="K2946" s="2" t="str">
        <v>RSA</v>
      </c>
      <c r="L2946" t="str">
        <v>Valco VAN WYK</v>
      </c>
      <c r="M2946" s="94" t="str">
        <v>pole-vault</v>
      </c>
      <c r="N2946" s="94">
        <v>36733</v>
      </c>
      <c r="O2946" s="94" t="str">
        <f t="shared" si="286"/>
        <v>Valco VAN WYKpole-vault</v>
      </c>
      <c r="P2946" s="2">
        <f t="shared" si="287"/>
        <v>1160</v>
      </c>
      <c r="Q2946" s="79">
        <f t="shared" si="288"/>
        <v>3</v>
      </c>
      <c r="R2946" s="79" t="str">
        <f t="shared" si="289"/>
        <v/>
      </c>
    </row>
    <row r="2947" spans="1:18" x14ac:dyDescent="0.2">
      <c r="A2947" t="s">
        <v>1152</v>
      </c>
      <c r="B2947" t="s">
        <v>3595</v>
      </c>
      <c r="C2947" t="s">
        <v>34</v>
      </c>
      <c r="D2947" s="5"/>
      <c r="E2947">
        <v>1048</v>
      </c>
      <c r="F2947" s="5">
        <v>44330</v>
      </c>
      <c r="G2947" s="2">
        <v>61</v>
      </c>
      <c r="H2947" s="2" t="str">
        <f t="shared" si="296"/>
        <v>Vincent KIPROP3000msc</v>
      </c>
      <c r="I2947" s="2">
        <f t="shared" si="297"/>
        <v>1048</v>
      </c>
      <c r="J2947" s="136" cm="1">
        <f t="array" ref="J2947">MAX(IF($H$3:$H$4000=$H2947,$I$3:$I$4000))</f>
        <v>1048</v>
      </c>
      <c r="K2947" s="2" t="str">
        <v>RSA</v>
      </c>
      <c r="L2947" t="str">
        <v>Carel HAASBROEK</v>
      </c>
      <c r="M2947" s="94" t="str">
        <v>hammer-throw</v>
      </c>
      <c r="N2947" s="94">
        <v>35853</v>
      </c>
      <c r="O2947" s="94" t="str">
        <f t="shared" si="286"/>
        <v>Carel HAASBROEKhammer-throw</v>
      </c>
      <c r="P2947" s="2">
        <f t="shared" si="287"/>
        <v>1062</v>
      </c>
      <c r="Q2947" s="79">
        <f t="shared" si="288"/>
        <v>12</v>
      </c>
      <c r="R2947" s="79" t="str">
        <f t="shared" si="289"/>
        <v/>
      </c>
    </row>
    <row r="2948" spans="1:18" x14ac:dyDescent="0.2">
      <c r="A2948" t="s">
        <v>1152</v>
      </c>
      <c r="B2948" t="s">
        <v>3478</v>
      </c>
      <c r="C2948" s="5" t="s">
        <v>27</v>
      </c>
      <c r="D2948" s="5">
        <v>35317</v>
      </c>
      <c r="E2948">
        <v>1114</v>
      </c>
      <c r="F2948" s="5">
        <v>44329</v>
      </c>
      <c r="G2948" s="2">
        <v>68</v>
      </c>
      <c r="H2948" s="2" t="str">
        <f t="shared" si="296"/>
        <v>Eliud KIPSANG800m</v>
      </c>
      <c r="I2948" s="2">
        <f t="shared" si="297"/>
        <v>1114</v>
      </c>
      <c r="J2948" s="136" cm="1">
        <f t="array" ref="J2948">MAX(IF($H$3:$H$4000=$H2948,$I$3:$I$4000))</f>
        <v>1114</v>
      </c>
      <c r="K2948" s="2" t="str">
        <v>RSA</v>
      </c>
      <c r="L2948" t="str">
        <v>Kyle BLIGNAUT</v>
      </c>
      <c r="M2948" s="94" t="str">
        <v>discus-throw</v>
      </c>
      <c r="N2948" s="94">
        <v>36473</v>
      </c>
      <c r="O2948" s="94" t="str">
        <f t="shared" ref="O2948:O3011" si="298">L2948&amp;M2948</f>
        <v>Kyle BLIGNAUTdiscus-throw</v>
      </c>
      <c r="P2948" s="2">
        <f t="shared" ref="P2948:P3011" si="299">VLOOKUP(L2948&amp;M2948,$H$3:$J$3881,3,FALSE)</f>
        <v>912</v>
      </c>
      <c r="Q2948" s="79">
        <f t="shared" ref="Q2948:Q3011" si="300">COUNTIFS($M$3:$M$3165,M2948,$P$3:$P$3165,"&gt;"&amp;P2948)+1</f>
        <v>95</v>
      </c>
      <c r="R2948" s="79" t="str">
        <f t="shared" ref="R2948:R3011" si="301">IFERROR(IF(K2948="AUS",COUNTIFS($K$3:$K$3165,"AUS",$M$3:$M$3165,M2948,$P$3:$P$3165,"&gt;"&amp;P2948)+1,""),"")</f>
        <v/>
      </c>
    </row>
    <row r="2949" spans="1:18" x14ac:dyDescent="0.2">
      <c r="A2949" t="s">
        <v>1152</v>
      </c>
      <c r="B2949" t="s">
        <v>3632</v>
      </c>
      <c r="C2949" s="5" t="s">
        <v>29</v>
      </c>
      <c r="D2949" s="5">
        <v>36170</v>
      </c>
      <c r="E2949">
        <v>1203</v>
      </c>
      <c r="F2949" s="5">
        <v>44328</v>
      </c>
      <c r="G2949" s="2">
        <v>7</v>
      </c>
      <c r="H2949" s="2" t="str">
        <f t="shared" si="296"/>
        <v>Mark Owon LOMUKET5000m</v>
      </c>
      <c r="I2949" s="2">
        <f t="shared" si="297"/>
        <v>1203</v>
      </c>
      <c r="J2949" s="136" cm="1">
        <f t="array" ref="J2949">MAX(IF($H$3:$H$4000=$H2949,$I$3:$I$4000))</f>
        <v>1203</v>
      </c>
      <c r="K2949" s="2" t="str">
        <v>RSA</v>
      </c>
      <c r="L2949" t="str">
        <v>Adam LIPSCHITZ</v>
      </c>
      <c r="M2949" s="94" t="str">
        <v>5000m</v>
      </c>
      <c r="N2949" s="94">
        <v>34335</v>
      </c>
      <c r="O2949" s="94" t="str">
        <f t="shared" si="298"/>
        <v>Adam LIPSCHITZ5000m</v>
      </c>
      <c r="P2949" s="2">
        <f t="shared" si="299"/>
        <v>1091</v>
      </c>
      <c r="Q2949" s="79">
        <f t="shared" si="300"/>
        <v>93</v>
      </c>
      <c r="R2949" s="79" t="str">
        <f t="shared" si="301"/>
        <v/>
      </c>
    </row>
    <row r="2950" spans="1:18" x14ac:dyDescent="0.2">
      <c r="A2950" t="s">
        <v>1152</v>
      </c>
      <c r="B2950" t="s">
        <v>3386</v>
      </c>
      <c r="C2950" s="5" t="s">
        <v>26</v>
      </c>
      <c r="D2950" s="5">
        <v>34865</v>
      </c>
      <c r="E2950">
        <v>1160</v>
      </c>
      <c r="F2950" s="5">
        <v>44325</v>
      </c>
      <c r="G2950" s="2">
        <v>17</v>
      </c>
      <c r="H2950" s="2" t="str">
        <f t="shared" si="296"/>
        <v>Emmanuel Kipkurui KORIR400m</v>
      </c>
      <c r="I2950" s="2">
        <f t="shared" si="297"/>
        <v>1160</v>
      </c>
      <c r="J2950" s="136" cm="1">
        <f t="array" ref="J2950">MAX(IF($H$3:$H$4000=$H2950,$I$3:$I$4000))</f>
        <v>1160</v>
      </c>
      <c r="K2950" s="2" t="str">
        <v>RSA</v>
      </c>
      <c r="L2950" t="str">
        <v>Berend KOEKEMOER</v>
      </c>
      <c r="M2950" s="94" t="str">
        <v>400m</v>
      </c>
      <c r="N2950" s="94">
        <v>34862</v>
      </c>
      <c r="O2950" s="94" t="str">
        <f t="shared" si="298"/>
        <v>Berend KOEKEMOER400m</v>
      </c>
      <c r="P2950" s="2">
        <f t="shared" si="299"/>
        <v>1140</v>
      </c>
      <c r="Q2950" s="79">
        <f t="shared" si="300"/>
        <v>32</v>
      </c>
      <c r="R2950" s="79" t="str">
        <f t="shared" si="301"/>
        <v/>
      </c>
    </row>
    <row r="2951" spans="1:18" x14ac:dyDescent="0.2">
      <c r="A2951" t="s">
        <v>1152</v>
      </c>
      <c r="B2951" t="s">
        <v>3558</v>
      </c>
      <c r="C2951" t="s">
        <v>34</v>
      </c>
      <c r="D2951" s="5">
        <v>37154</v>
      </c>
      <c r="E2951">
        <v>1162</v>
      </c>
      <c r="F2951" s="5">
        <v>44325</v>
      </c>
      <c r="G2951" s="2">
        <v>12</v>
      </c>
      <c r="H2951" s="2" t="str">
        <f t="shared" si="296"/>
        <v>Philemon Kiplagat RUTO3000msc</v>
      </c>
      <c r="I2951" s="2">
        <f t="shared" si="297"/>
        <v>1162</v>
      </c>
      <c r="J2951" s="136" cm="1">
        <f t="array" ref="J2951">MAX(IF($H$3:$H$4000=$H2951,$I$3:$I$4000))</f>
        <v>1162</v>
      </c>
      <c r="K2951" s="2" t="str">
        <v>RSA</v>
      </c>
      <c r="L2951" t="str">
        <v>Ranti Marvin DIKGALE</v>
      </c>
      <c r="M2951" s="94" t="str">
        <v>400m</v>
      </c>
      <c r="N2951" s="94">
        <v>31970</v>
      </c>
      <c r="O2951" s="94" t="str">
        <f t="shared" si="298"/>
        <v>Ranti Marvin DIKGALE400m</v>
      </c>
      <c r="P2951" s="2">
        <f t="shared" si="299"/>
        <v>1122</v>
      </c>
      <c r="Q2951" s="79">
        <f t="shared" si="300"/>
        <v>52</v>
      </c>
      <c r="R2951" s="79" t="str">
        <f t="shared" si="301"/>
        <v/>
      </c>
    </row>
    <row r="2952" spans="1:18" x14ac:dyDescent="0.2">
      <c r="A2952" t="s">
        <v>1152</v>
      </c>
      <c r="B2952" t="s">
        <v>3642</v>
      </c>
      <c r="C2952" s="6" t="s">
        <v>29</v>
      </c>
      <c r="D2952" s="5">
        <v>36865</v>
      </c>
      <c r="E2952">
        <v>1155</v>
      </c>
      <c r="F2952" s="5">
        <v>44325</v>
      </c>
      <c r="G2952" s="2">
        <v>24</v>
      </c>
      <c r="H2952" s="2" t="str">
        <f t="shared" si="296"/>
        <v>Vincent Kibet YEGON5000m</v>
      </c>
      <c r="I2952" s="2">
        <f t="shared" si="297"/>
        <v>1155</v>
      </c>
      <c r="J2952" s="136" cm="1">
        <f t="array" ref="J2952">MAX(IF($H$3:$H$4000=$H2952,$I$3:$I$4000))</f>
        <v>1155</v>
      </c>
      <c r="K2952" s="2" t="str">
        <v>RSA</v>
      </c>
      <c r="L2952" t="str">
        <v>Ukona KHUZWAYO</v>
      </c>
      <c r="M2952" s="94" t="str">
        <v>400m</v>
      </c>
      <c r="N2952" s="94">
        <v>35551</v>
      </c>
      <c r="O2952" s="94" t="str">
        <f t="shared" si="298"/>
        <v>Ukona KHUZWAYO400m</v>
      </c>
      <c r="P2952" s="2">
        <f t="shared" si="299"/>
        <v>1107</v>
      </c>
      <c r="Q2952" s="79">
        <f t="shared" si="300"/>
        <v>72</v>
      </c>
      <c r="R2952" s="79" t="str">
        <f t="shared" si="301"/>
        <v/>
      </c>
    </row>
    <row r="2953" spans="1:18" x14ac:dyDescent="0.2">
      <c r="A2953" t="s">
        <v>1152</v>
      </c>
      <c r="B2953" t="s">
        <v>3580</v>
      </c>
      <c r="C2953" s="5" t="s">
        <v>29</v>
      </c>
      <c r="D2953" s="5">
        <v>36752</v>
      </c>
      <c r="E2953">
        <v>1104</v>
      </c>
      <c r="F2953" s="5">
        <v>44325</v>
      </c>
      <c r="G2953" s="2">
        <v>76</v>
      </c>
      <c r="H2953" s="2" t="str">
        <f t="shared" si="296"/>
        <v>Cleophas Kandie MEYAN5000m</v>
      </c>
      <c r="I2953" s="2">
        <f t="shared" si="297"/>
        <v>1104</v>
      </c>
      <c r="J2953" s="136" cm="1">
        <f t="array" ref="J2953">MAX(IF($H$3:$H$4000=$H2953,$I$3:$I$4000))</f>
        <v>1104</v>
      </c>
      <c r="K2953" s="2" t="str">
        <v>RSA</v>
      </c>
      <c r="L2953" t="str">
        <v>Ashley HLUNGWANI</v>
      </c>
      <c r="M2953" s="94" t="str">
        <v>400m</v>
      </c>
      <c r="N2953" s="94">
        <v>33353</v>
      </c>
      <c r="O2953" s="94" t="str">
        <f t="shared" si="298"/>
        <v>Ashley HLUNGWANI400m</v>
      </c>
      <c r="P2953" s="2">
        <f t="shared" si="299"/>
        <v>1098</v>
      </c>
      <c r="Q2953" s="79">
        <f t="shared" si="300"/>
        <v>91</v>
      </c>
      <c r="R2953" s="79" t="str">
        <f t="shared" si="301"/>
        <v/>
      </c>
    </row>
    <row r="2954" spans="1:18" x14ac:dyDescent="0.2">
      <c r="A2954" t="s">
        <v>1152</v>
      </c>
      <c r="B2954" t="s">
        <v>3680</v>
      </c>
      <c r="C2954" s="5" t="s">
        <v>29</v>
      </c>
      <c r="D2954" s="5">
        <v>33106</v>
      </c>
      <c r="E2954">
        <v>1097</v>
      </c>
      <c r="F2954" s="5">
        <v>44325</v>
      </c>
      <c r="G2954" s="2">
        <v>85</v>
      </c>
      <c r="H2954" s="2" t="str">
        <f t="shared" si="296"/>
        <v>Bedan KAROKI5000m</v>
      </c>
      <c r="I2954" s="2">
        <f t="shared" si="297"/>
        <v>1097</v>
      </c>
      <c r="J2954" s="136" cm="1">
        <f t="array" ref="J2954">MAX(IF($H$3:$H$4000=$H2954,$I$3:$I$4000))</f>
        <v>1097</v>
      </c>
      <c r="K2954" s="2" t="str">
        <v>RSA</v>
      </c>
      <c r="L2954" t="str">
        <v>Menzi MTHEMBU</v>
      </c>
      <c r="M2954" s="94" t="str">
        <v>triple-jump</v>
      </c>
      <c r="N2954" s="94">
        <v>34737</v>
      </c>
      <c r="O2954" s="94" t="str">
        <f t="shared" si="298"/>
        <v>Menzi MTHEMBUtriple-jump</v>
      </c>
      <c r="P2954" s="2">
        <f t="shared" si="299"/>
        <v>1013</v>
      </c>
      <c r="Q2954" s="79">
        <f t="shared" si="300"/>
        <v>100</v>
      </c>
      <c r="R2954" s="79" t="str">
        <f t="shared" si="301"/>
        <v/>
      </c>
    </row>
    <row r="2955" spans="1:18" x14ac:dyDescent="0.2">
      <c r="A2955" t="s">
        <v>1152</v>
      </c>
      <c r="B2955" t="s">
        <v>3693</v>
      </c>
      <c r="C2955" s="5" t="s">
        <v>30</v>
      </c>
      <c r="D2955" s="5">
        <v>36445</v>
      </c>
      <c r="E2955">
        <v>1209</v>
      </c>
      <c r="F2955" s="5">
        <v>44324</v>
      </c>
      <c r="G2955" s="2">
        <v>6</v>
      </c>
      <c r="H2955" s="2" t="str">
        <f t="shared" si="296"/>
        <v>Rhonex KIPRUTO10000m</v>
      </c>
      <c r="I2955" s="2">
        <f t="shared" si="297"/>
        <v>1209</v>
      </c>
      <c r="J2955" s="136" cm="1">
        <f t="array" ref="J2955">MAX(IF($H$3:$H$4000=$H2955,$I$3:$I$4000))</f>
        <v>1209</v>
      </c>
      <c r="K2955" s="2" t="str">
        <v>RSA</v>
      </c>
      <c r="L2955" t="str">
        <v>Connor ANNANDALE</v>
      </c>
      <c r="M2955" s="94" t="str">
        <v>high-jump</v>
      </c>
      <c r="N2955" s="94">
        <v>37993</v>
      </c>
      <c r="O2955" s="94" t="str">
        <f t="shared" si="298"/>
        <v>Connor ANNANDALEhigh-jump</v>
      </c>
      <c r="P2955" s="2">
        <f t="shared" si="299"/>
        <v>1028</v>
      </c>
      <c r="Q2955" s="79">
        <f t="shared" si="300"/>
        <v>63</v>
      </c>
      <c r="R2955" s="79" t="str">
        <f t="shared" si="301"/>
        <v/>
      </c>
    </row>
    <row r="2956" spans="1:18" x14ac:dyDescent="0.2">
      <c r="A2956" t="s">
        <v>1152</v>
      </c>
      <c r="B2956" t="s">
        <v>3712</v>
      </c>
      <c r="C2956" s="5" t="s">
        <v>30</v>
      </c>
      <c r="D2956" s="5">
        <v>35678</v>
      </c>
      <c r="E2956">
        <v>1133</v>
      </c>
      <c r="F2956" s="5">
        <v>44324</v>
      </c>
      <c r="G2956" s="2">
        <v>64</v>
      </c>
      <c r="H2956" s="2" t="str">
        <f t="shared" si="296"/>
        <v>Shadrack Kipngetich KOECH10000m</v>
      </c>
      <c r="I2956" s="2">
        <f t="shared" si="297"/>
        <v>1133</v>
      </c>
      <c r="J2956" s="136" cm="1">
        <f t="array" ref="J2956">MAX(IF($H$3:$H$4000=$H2956,$I$3:$I$4000))</f>
        <v>1133</v>
      </c>
      <c r="K2956" s="2" t="str">
        <v>RSA</v>
      </c>
      <c r="L2956" t="str">
        <v>Edric WENHOLD</v>
      </c>
      <c r="M2956" s="94" t="str">
        <v>high-jump</v>
      </c>
      <c r="N2956" s="94">
        <v>37708</v>
      </c>
      <c r="O2956" s="94" t="str">
        <f t="shared" si="298"/>
        <v>Edric WENHOLDhigh-jump</v>
      </c>
      <c r="P2956" s="2">
        <f t="shared" si="299"/>
        <v>1019</v>
      </c>
      <c r="Q2956" s="79">
        <f t="shared" si="300"/>
        <v>70</v>
      </c>
      <c r="R2956" s="79" t="str">
        <f t="shared" si="301"/>
        <v/>
      </c>
    </row>
    <row r="2957" spans="1:18" x14ac:dyDescent="0.2">
      <c r="A2957" t="s">
        <v>1152</v>
      </c>
      <c r="B2957" t="s">
        <v>3696</v>
      </c>
      <c r="C2957" s="5" t="s">
        <v>30</v>
      </c>
      <c r="D2957" s="5">
        <v>36078</v>
      </c>
      <c r="E2957">
        <v>1186</v>
      </c>
      <c r="F2957" s="5">
        <v>44320</v>
      </c>
      <c r="G2957" s="2">
        <v>16</v>
      </c>
      <c r="H2957" s="2" t="str">
        <f t="shared" si="296"/>
        <v>Philemon KIPLIMO10000m</v>
      </c>
      <c r="I2957" s="2">
        <f t="shared" si="297"/>
        <v>1186</v>
      </c>
      <c r="J2957" s="136" cm="1">
        <f t="array" ref="J2957">MAX(IF($H$3:$H$4000=$H2957,$I$3:$I$4000))</f>
        <v>1186</v>
      </c>
      <c r="K2957" s="2" t="str">
        <v>RSA</v>
      </c>
      <c r="L2957" t="str">
        <v>Wayne SNYMAN</v>
      </c>
      <c r="M2957" s="94" t="str">
        <v>20km-race-walking</v>
      </c>
      <c r="N2957" s="94">
        <v>31114</v>
      </c>
      <c r="O2957" s="94" t="str">
        <f t="shared" si="298"/>
        <v>Wayne SNYMAN20km-race-walking</v>
      </c>
      <c r="P2957" s="2">
        <f t="shared" si="299"/>
        <v>941</v>
      </c>
      <c r="Q2957" s="79">
        <f t="shared" si="300"/>
        <v>39</v>
      </c>
      <c r="R2957" s="79" t="str">
        <f t="shared" si="301"/>
        <v/>
      </c>
    </row>
    <row r="2958" spans="1:18" x14ac:dyDescent="0.2">
      <c r="A2958" t="s">
        <v>1152</v>
      </c>
      <c r="B2958" t="s">
        <v>3698</v>
      </c>
      <c r="C2958" s="5" t="s">
        <v>30</v>
      </c>
      <c r="D2958" s="5">
        <v>36314</v>
      </c>
      <c r="E2958">
        <v>1180</v>
      </c>
      <c r="F2958" s="5">
        <v>44320</v>
      </c>
      <c r="G2958" s="2">
        <v>23</v>
      </c>
      <c r="H2958" s="2" t="str">
        <f t="shared" si="296"/>
        <v>Kennedy KIMUTAI10000m</v>
      </c>
      <c r="I2958" s="2">
        <f t="shared" si="297"/>
        <v>1180</v>
      </c>
      <c r="J2958" s="136" cm="1">
        <f t="array" ref="J2958">MAX(IF($H$3:$H$4000=$H2958,$I$3:$I$4000))</f>
        <v>1180</v>
      </c>
      <c r="K2958" s="2" t="str">
        <v>RSA</v>
      </c>
      <c r="L2958" t="str">
        <v>Luxolo ADAMS</v>
      </c>
      <c r="M2958" s="94" t="str">
        <v>200m</v>
      </c>
      <c r="N2958" s="94">
        <v>35278</v>
      </c>
      <c r="O2958" s="94" t="str">
        <f t="shared" si="298"/>
        <v>Luxolo ADAMS200m</v>
      </c>
      <c r="P2958" s="2">
        <f t="shared" si="299"/>
        <v>1171</v>
      </c>
      <c r="Q2958" s="79">
        <f t="shared" si="300"/>
        <v>23</v>
      </c>
      <c r="R2958" s="79" t="str">
        <f t="shared" si="301"/>
        <v/>
      </c>
    </row>
    <row r="2959" spans="1:18" x14ac:dyDescent="0.2">
      <c r="A2959" t="s">
        <v>1152</v>
      </c>
      <c r="B2959" t="s">
        <v>3699</v>
      </c>
      <c r="C2959" s="5" t="s">
        <v>30</v>
      </c>
      <c r="D2959" s="5">
        <v>35491</v>
      </c>
      <c r="E2959">
        <v>1178</v>
      </c>
      <c r="F2959" s="5">
        <v>44320</v>
      </c>
      <c r="G2959" s="2">
        <v>25</v>
      </c>
      <c r="H2959" s="2" t="str">
        <f t="shared" si="296"/>
        <v>Alfred BARKACH10000m</v>
      </c>
      <c r="I2959" s="2">
        <f t="shared" si="297"/>
        <v>1178</v>
      </c>
      <c r="J2959" s="136" cm="1">
        <f t="array" ref="J2959">MAX(IF($H$3:$H$4000=$H2959,$I$3:$I$4000))</f>
        <v>1178</v>
      </c>
      <c r="K2959" s="2" t="str">
        <v>RSA</v>
      </c>
      <c r="L2959" t="str">
        <v>Themba MADIMA</v>
      </c>
      <c r="M2959" s="94" t="str">
        <v>800m</v>
      </c>
      <c r="N2959" s="94">
        <v>32602</v>
      </c>
      <c r="O2959" s="94" t="str">
        <f t="shared" si="298"/>
        <v>Themba MADIMA800m</v>
      </c>
      <c r="P2959" s="2">
        <f t="shared" si="299"/>
        <v>1098</v>
      </c>
      <c r="Q2959" s="79">
        <f t="shared" si="300"/>
        <v>89</v>
      </c>
      <c r="R2959" s="79" t="str">
        <f t="shared" si="301"/>
        <v/>
      </c>
    </row>
    <row r="2960" spans="1:18" x14ac:dyDescent="0.2">
      <c r="A2960" t="s">
        <v>1152</v>
      </c>
      <c r="B2960" t="s">
        <v>3700</v>
      </c>
      <c r="C2960" t="s">
        <v>30</v>
      </c>
      <c r="D2960" s="5">
        <v>36434</v>
      </c>
      <c r="E2960">
        <v>1174</v>
      </c>
      <c r="F2960" s="5">
        <v>44320</v>
      </c>
      <c r="G2960" s="2">
        <v>26</v>
      </c>
      <c r="H2960" s="2" t="str">
        <f t="shared" si="296"/>
        <v>Solomon Kiplimo BOIT10000m</v>
      </c>
      <c r="I2960" s="2">
        <f t="shared" si="297"/>
        <v>1174</v>
      </c>
      <c r="J2960" s="136" cm="1">
        <f t="array" ref="J2960">MAX(IF($H$3:$H$4000=$H2960,$I$3:$I$4000))</f>
        <v>1174</v>
      </c>
      <c r="K2960" s="2" t="str">
        <v>RSA</v>
      </c>
      <c r="L2960" t="str">
        <v>Lesiba MASHELE</v>
      </c>
      <c r="M2960" s="94" t="str">
        <v>10000m</v>
      </c>
      <c r="N2960" s="94">
        <v>33159</v>
      </c>
      <c r="O2960" s="94" t="str">
        <f t="shared" si="298"/>
        <v>Lesiba MASHELE10000m</v>
      </c>
      <c r="P2960" s="2">
        <f t="shared" si="299"/>
        <v>1138</v>
      </c>
      <c r="Q2960" s="79">
        <f t="shared" si="300"/>
        <v>61</v>
      </c>
      <c r="R2960" s="79" t="str">
        <f t="shared" si="301"/>
        <v/>
      </c>
    </row>
    <row r="2961" spans="1:18" x14ac:dyDescent="0.2">
      <c r="A2961" t="s">
        <v>1152</v>
      </c>
      <c r="B2961" t="s">
        <v>3727</v>
      </c>
      <c r="C2961" t="s">
        <v>30</v>
      </c>
      <c r="D2961" s="5">
        <v>36496</v>
      </c>
      <c r="E2961">
        <v>1089</v>
      </c>
      <c r="F2961" s="5">
        <v>44320</v>
      </c>
      <c r="G2961" s="2">
        <v>90</v>
      </c>
      <c r="H2961" s="2" t="str">
        <f t="shared" si="296"/>
        <v>Kelvin KIPTUM10000m</v>
      </c>
      <c r="I2961" s="2">
        <f t="shared" si="297"/>
        <v>1089</v>
      </c>
      <c r="J2961" s="136" cm="1">
        <f t="array" ref="J2961">MAX(IF($H$3:$H$4000=$H2961,$I$3:$I$4000))</f>
        <v>1089</v>
      </c>
      <c r="K2961" s="2" t="str">
        <v>RSA</v>
      </c>
      <c r="L2961" t="str">
        <v>Adam LIPSCHITZ</v>
      </c>
      <c r="M2961" s="94" t="str">
        <v>10000m</v>
      </c>
      <c r="N2961" s="94">
        <v>34335</v>
      </c>
      <c r="O2961" s="94" t="str">
        <f t="shared" si="298"/>
        <v>Adam LIPSCHITZ10000m</v>
      </c>
      <c r="P2961" s="2">
        <f t="shared" si="299"/>
        <v>1090</v>
      </c>
      <c r="Q2961" s="79">
        <f t="shared" si="300"/>
        <v>100</v>
      </c>
      <c r="R2961" s="79" t="str">
        <f t="shared" si="301"/>
        <v/>
      </c>
    </row>
    <row r="2962" spans="1:18" x14ac:dyDescent="0.2">
      <c r="A2962" t="s">
        <v>1152</v>
      </c>
      <c r="B2962" t="s">
        <v>4359</v>
      </c>
      <c r="C2962" t="s">
        <v>82</v>
      </c>
      <c r="D2962" s="5">
        <v>32989</v>
      </c>
      <c r="E2962">
        <v>1199</v>
      </c>
      <c r="F2962" s="5">
        <v>44318</v>
      </c>
      <c r="G2962" s="2">
        <v>43</v>
      </c>
      <c r="H2962" s="2" t="str">
        <f t="shared" si="296"/>
        <v>Kennedy CHEBORORmarathon</v>
      </c>
      <c r="I2962" s="2">
        <f t="shared" si="297"/>
        <v>1199</v>
      </c>
      <c r="J2962" s="136" cm="1">
        <f t="array" ref="J2962">MAX(IF($H$3:$H$4000=$H2962,$I$3:$I$4000))</f>
        <v>1199</v>
      </c>
      <c r="K2962" s="2" t="str">
        <v>RSA</v>
      </c>
      <c r="L2962" t="str">
        <v>Wynand DU TOIT</v>
      </c>
      <c r="M2962" s="94" t="str">
        <v>400mh</v>
      </c>
      <c r="N2962" s="94">
        <v>35706</v>
      </c>
      <c r="O2962" s="94" t="str">
        <f t="shared" si="298"/>
        <v>Wynand DU TOIT400mh</v>
      </c>
      <c r="P2962" s="2">
        <f t="shared" si="299"/>
        <v>1061</v>
      </c>
      <c r="Q2962" s="79">
        <f t="shared" si="300"/>
        <v>76</v>
      </c>
      <c r="R2962" s="79" t="str">
        <f t="shared" si="301"/>
        <v/>
      </c>
    </row>
    <row r="2963" spans="1:18" x14ac:dyDescent="0.2">
      <c r="A2963" t="s">
        <v>1152</v>
      </c>
      <c r="B2963" t="s">
        <v>4366</v>
      </c>
      <c r="C2963" t="s">
        <v>82</v>
      </c>
      <c r="D2963" s="5">
        <v>34019</v>
      </c>
      <c r="E2963">
        <v>1189</v>
      </c>
      <c r="F2963" s="5">
        <v>44318</v>
      </c>
      <c r="G2963" s="2">
        <v>50</v>
      </c>
      <c r="H2963" s="2" t="str">
        <f t="shared" si="296"/>
        <v>Edwin KIPLAGATmarathon</v>
      </c>
      <c r="I2963" s="2">
        <f t="shared" si="297"/>
        <v>1189</v>
      </c>
      <c r="J2963" s="136" cm="1">
        <f t="array" ref="J2963">MAX(IF($H$3:$H$4000=$H2963,$I$3:$I$4000))</f>
        <v>1189</v>
      </c>
      <c r="K2963" s="2" t="str">
        <v>RSA</v>
      </c>
      <c r="L2963" t="str">
        <v>Kyle RADEMEYER</v>
      </c>
      <c r="M2963" s="94" t="str">
        <v>pole-vault</v>
      </c>
      <c r="N2963" s="94">
        <v>37285</v>
      </c>
      <c r="O2963" s="94" t="str">
        <f t="shared" si="298"/>
        <v>Kyle RADEMEYERpole-vault</v>
      </c>
      <c r="P2963" s="2">
        <f t="shared" si="299"/>
        <v>1102</v>
      </c>
      <c r="Q2963" s="79">
        <f t="shared" si="300"/>
        <v>5</v>
      </c>
      <c r="R2963" s="79" t="str">
        <f t="shared" si="301"/>
        <v/>
      </c>
    </row>
    <row r="2964" spans="1:18" x14ac:dyDescent="0.2">
      <c r="A2964" t="s">
        <v>1152</v>
      </c>
      <c r="B2964" t="s">
        <v>4381</v>
      </c>
      <c r="C2964" t="s">
        <v>82</v>
      </c>
      <c r="D2964" s="5">
        <v>33092</v>
      </c>
      <c r="E2964">
        <v>1145</v>
      </c>
      <c r="F2964" s="5">
        <v>44318</v>
      </c>
      <c r="G2964" s="2">
        <v>100</v>
      </c>
      <c r="H2964" s="2" t="str">
        <f t="shared" si="296"/>
        <v>Leonard LANGATmarathon</v>
      </c>
      <c r="I2964" s="2">
        <f t="shared" si="297"/>
        <v>1145</v>
      </c>
      <c r="J2964" s="136" cm="1">
        <f t="array" ref="J2964">MAX(IF($H$3:$H$4000=$H2964,$I$3:$I$4000))</f>
        <v>1170</v>
      </c>
      <c r="K2964" s="2" t="str">
        <v>RSA</v>
      </c>
      <c r="L2964" t="str">
        <v>Renier DE VILLIERS</v>
      </c>
      <c r="M2964" s="94" t="str">
        <v>800m</v>
      </c>
      <c r="N2964" s="94">
        <v>37347</v>
      </c>
      <c r="O2964" s="94" t="str">
        <f t="shared" si="298"/>
        <v>Renier DE VILLIERS800m</v>
      </c>
      <c r="P2964" s="2">
        <f t="shared" si="299"/>
        <v>1145</v>
      </c>
      <c r="Q2964" s="79">
        <f t="shared" si="300"/>
        <v>40</v>
      </c>
      <c r="R2964" s="79" t="str">
        <f t="shared" si="301"/>
        <v/>
      </c>
    </row>
    <row r="2965" spans="1:18" x14ac:dyDescent="0.2">
      <c r="A2965" t="s">
        <v>1152</v>
      </c>
      <c r="B2965" t="s">
        <v>3523</v>
      </c>
      <c r="C2965" s="5" t="s">
        <v>28</v>
      </c>
      <c r="D2965" s="5">
        <v>1995</v>
      </c>
      <c r="E2965">
        <v>1126</v>
      </c>
      <c r="F2965" s="5">
        <v>44315</v>
      </c>
      <c r="G2965" s="2">
        <v>48</v>
      </c>
      <c r="H2965" s="2" t="str">
        <f t="shared" si="296"/>
        <v>Athanas KIOKO1500m</v>
      </c>
      <c r="I2965" s="2">
        <f t="shared" si="297"/>
        <v>1126</v>
      </c>
      <c r="J2965" s="136" cm="1">
        <f t="array" ref="J2965">MAX(IF($H$3:$H$4000=$H2965,$I$3:$I$4000))</f>
        <v>1126</v>
      </c>
      <c r="K2965" s="2" t="str">
        <v>RSA</v>
      </c>
      <c r="L2965" t="str">
        <v>Luan MUNNIK</v>
      </c>
      <c r="M2965" s="94" t="str">
        <v>1500m</v>
      </c>
      <c r="N2965" s="94">
        <v>36638</v>
      </c>
      <c r="O2965" s="94" t="str">
        <f t="shared" si="298"/>
        <v>Luan MUNNIK1500m</v>
      </c>
      <c r="P2965" s="2">
        <f t="shared" si="299"/>
        <v>1109</v>
      </c>
      <c r="Q2965" s="79">
        <f t="shared" si="300"/>
        <v>76</v>
      </c>
      <c r="R2965" s="79" t="str">
        <f t="shared" si="301"/>
        <v/>
      </c>
    </row>
    <row r="2966" spans="1:18" x14ac:dyDescent="0.2">
      <c r="A2966" t="s">
        <v>1152</v>
      </c>
      <c r="B2966" t="s">
        <v>3685</v>
      </c>
      <c r="C2966" s="5" t="s">
        <v>29</v>
      </c>
      <c r="D2966" s="5">
        <v>35167</v>
      </c>
      <c r="E2966">
        <v>1086</v>
      </c>
      <c r="F2966" s="5">
        <v>44315</v>
      </c>
      <c r="G2966" s="2">
        <v>92</v>
      </c>
      <c r="H2966" s="2" t="str">
        <f t="shared" si="296"/>
        <v>Donald MITEI5000m</v>
      </c>
      <c r="I2966" s="2">
        <f t="shared" si="297"/>
        <v>1086</v>
      </c>
      <c r="J2966" s="136" cm="1">
        <f t="array" ref="J2966">MAX(IF($H$3:$H$4000=$H2966,$I$3:$I$4000))</f>
        <v>1086</v>
      </c>
      <c r="K2966" s="2" t="str">
        <v>RSA</v>
      </c>
      <c r="L2966" t="str">
        <v>Sifiso MIYA</v>
      </c>
      <c r="M2966" s="94" t="str">
        <v>long-jump</v>
      </c>
      <c r="N2966" s="94">
        <v>37043</v>
      </c>
      <c r="O2966" s="94" t="str">
        <f t="shared" si="298"/>
        <v>Sifiso MIYAlong-jump</v>
      </c>
      <c r="P2966" s="2">
        <f t="shared" si="299"/>
        <v>1038</v>
      </c>
      <c r="Q2966" s="79">
        <f t="shared" si="300"/>
        <v>113</v>
      </c>
      <c r="R2966" s="79" t="str">
        <f t="shared" si="301"/>
        <v/>
      </c>
    </row>
    <row r="2967" spans="1:18" x14ac:dyDescent="0.2">
      <c r="A2967" t="s">
        <v>1152</v>
      </c>
      <c r="B2967" t="s">
        <v>2889</v>
      </c>
      <c r="C2967" s="5" t="s">
        <v>29</v>
      </c>
      <c r="D2967" s="5"/>
      <c r="E2967">
        <v>1084</v>
      </c>
      <c r="F2967" s="5">
        <v>44310</v>
      </c>
      <c r="G2967" s="2">
        <v>94</v>
      </c>
      <c r="H2967" s="2" t="str">
        <f t="shared" si="296"/>
        <v>Amon KEMBOI5000m</v>
      </c>
      <c r="I2967" s="2">
        <f t="shared" si="297"/>
        <v>1084</v>
      </c>
      <c r="J2967" s="136" cm="1">
        <f t="array" ref="J2967">MAX(IF($H$3:$H$4000=$H2967,$I$3:$I$4000))</f>
        <v>1115</v>
      </c>
      <c r="K2967" s="2" t="str">
        <v>RSA</v>
      </c>
      <c r="L2967" t="str">
        <v>Envor RHODAS</v>
      </c>
      <c r="M2967" s="94" t="str">
        <v>20km-race-walking</v>
      </c>
      <c r="N2967" s="94">
        <v>33949</v>
      </c>
      <c r="O2967" s="94" t="str">
        <f t="shared" si="298"/>
        <v>Envor RHODAS20km-race-walking</v>
      </c>
      <c r="P2967" s="2">
        <f t="shared" si="299"/>
        <v>854</v>
      </c>
      <c r="Q2967" s="79">
        <f t="shared" si="300"/>
        <v>60</v>
      </c>
      <c r="R2967" s="79" t="str">
        <f t="shared" si="301"/>
        <v/>
      </c>
    </row>
    <row r="2968" spans="1:18" x14ac:dyDescent="0.2">
      <c r="A2968" t="s">
        <v>1152</v>
      </c>
      <c r="B2968" t="s">
        <v>3641</v>
      </c>
      <c r="C2968" t="s">
        <v>30</v>
      </c>
      <c r="D2968" s="5">
        <v>36625</v>
      </c>
      <c r="E2968">
        <v>1196</v>
      </c>
      <c r="F2968" s="5">
        <v>44310</v>
      </c>
      <c r="G2968" s="2">
        <v>9</v>
      </c>
      <c r="H2968" s="2" t="str">
        <f t="shared" si="296"/>
        <v>Stanley Waithaka MBURU10000m</v>
      </c>
      <c r="I2968" s="2">
        <f t="shared" si="297"/>
        <v>1196</v>
      </c>
      <c r="J2968" s="136" cm="1">
        <f t="array" ref="J2968">MAX(IF($H$3:$H$4000=$H2968,$I$3:$I$4000))</f>
        <v>1196</v>
      </c>
      <c r="K2968" s="2" t="str">
        <v>RSA</v>
      </c>
      <c r="L2968" t="str">
        <v>Theuns EHLERS</v>
      </c>
      <c r="M2968" s="94" t="str">
        <v>800m</v>
      </c>
      <c r="N2968" s="94">
        <v>36132</v>
      </c>
      <c r="O2968" s="94" t="str">
        <f t="shared" si="298"/>
        <v>Theuns EHLERS800m</v>
      </c>
      <c r="P2968" s="2">
        <f t="shared" si="299"/>
        <v>1086</v>
      </c>
      <c r="Q2968" s="79">
        <f t="shared" si="300"/>
        <v>108</v>
      </c>
      <c r="R2968" s="79" t="str">
        <f t="shared" si="301"/>
        <v/>
      </c>
    </row>
    <row r="2969" spans="1:18" x14ac:dyDescent="0.2">
      <c r="A2969" t="s">
        <v>1152</v>
      </c>
      <c r="B2969" t="s">
        <v>3649</v>
      </c>
      <c r="C2969" s="5" t="s">
        <v>29</v>
      </c>
      <c r="D2969" s="5"/>
      <c r="E2969">
        <v>1136</v>
      </c>
      <c r="F2969" s="5">
        <v>44309</v>
      </c>
      <c r="G2969" s="2">
        <v>35</v>
      </c>
      <c r="H2969" s="2" t="str">
        <f t="shared" si="296"/>
        <v>Edwin KURGAT5000m</v>
      </c>
      <c r="I2969" s="2">
        <f t="shared" si="297"/>
        <v>1136</v>
      </c>
      <c r="J2969" s="136" cm="1">
        <f t="array" ref="J2969">MAX(IF($H$3:$H$4000=$H2969,$I$3:$I$4000))</f>
        <v>1136</v>
      </c>
      <c r="K2969" s="2" t="str">
        <v>RSA</v>
      </c>
      <c r="L2969" t="str">
        <v>Lythe PILLAY</v>
      </c>
      <c r="M2969" s="94" t="str">
        <v>400m</v>
      </c>
      <c r="N2969" s="94">
        <v>37677</v>
      </c>
      <c r="O2969" s="94" t="str">
        <f t="shared" si="298"/>
        <v>Lythe PILLAY400m</v>
      </c>
      <c r="P2969" s="2">
        <f t="shared" si="299"/>
        <v>1143</v>
      </c>
      <c r="Q2969" s="79">
        <f t="shared" si="300"/>
        <v>27</v>
      </c>
      <c r="R2969" s="79" t="str">
        <f t="shared" si="301"/>
        <v/>
      </c>
    </row>
    <row r="2970" spans="1:18" x14ac:dyDescent="0.2">
      <c r="A2970" t="s">
        <v>1152</v>
      </c>
      <c r="B2970" t="s">
        <v>2891</v>
      </c>
      <c r="C2970" s="5" t="s">
        <v>29</v>
      </c>
      <c r="D2970" s="5"/>
      <c r="E2970">
        <v>1134</v>
      </c>
      <c r="F2970" s="5">
        <v>44309</v>
      </c>
      <c r="G2970" s="2">
        <v>39</v>
      </c>
      <c r="H2970" s="2" t="str">
        <f t="shared" si="296"/>
        <v>Wesley KIPTOO5000m</v>
      </c>
      <c r="I2970" s="2">
        <f t="shared" si="297"/>
        <v>1134</v>
      </c>
      <c r="J2970" s="136" cm="1">
        <f t="array" ref="J2970">MAX(IF($H$3:$H$4000=$H2970,$I$3:$I$4000))</f>
        <v>1134</v>
      </c>
      <c r="K2970" s="2" t="str">
        <v>RSA</v>
      </c>
      <c r="L2970" t="str">
        <v>Luvo NKEWU</v>
      </c>
      <c r="M2970" s="94" t="str">
        <v>high-jump</v>
      </c>
      <c r="N2970" s="94">
        <v>33555</v>
      </c>
      <c r="O2970" s="94" t="str">
        <f t="shared" ref="O2970:O2971" si="302">L2970&amp;M2970</f>
        <v>Luvo NKEWUhigh-jump</v>
      </c>
      <c r="P2970" s="2">
        <f t="shared" si="299"/>
        <v>1002</v>
      </c>
      <c r="Q2970" s="79">
        <f t="shared" si="300"/>
        <v>87</v>
      </c>
      <c r="R2970" s="79" t="str">
        <f t="shared" si="301"/>
        <v/>
      </c>
    </row>
    <row r="2971" spans="1:18" x14ac:dyDescent="0.2">
      <c r="A2971" t="s">
        <v>1152</v>
      </c>
      <c r="B2971" t="s">
        <v>4327</v>
      </c>
      <c r="C2971" t="s">
        <v>82</v>
      </c>
      <c r="D2971" s="5">
        <v>30991</v>
      </c>
      <c r="E2971">
        <v>1253</v>
      </c>
      <c r="F2971" s="5">
        <v>44304</v>
      </c>
      <c r="G2971" s="2">
        <v>8</v>
      </c>
      <c r="H2971" s="2" t="str">
        <f t="shared" si="296"/>
        <v>Eliud KIPCHOGEmarathon</v>
      </c>
      <c r="I2971" s="2">
        <f t="shared" si="297"/>
        <v>1253</v>
      </c>
      <c r="J2971" s="136" cm="1">
        <f t="array" ref="J2971">MAX(IF($H$3:$H$4000=$H2971,$I$3:$I$4000))</f>
        <v>1285</v>
      </c>
      <c r="K2971" s="2" t="str">
        <v>RSA</v>
      </c>
      <c r="L2971" t="str">
        <v>Ignatius MARAIS</v>
      </c>
      <c r="M2971" s="94" t="str">
        <v>discus-throw</v>
      </c>
      <c r="N2971" s="94">
        <v>36223</v>
      </c>
      <c r="O2971" s="94" t="str">
        <f t="shared" si="302"/>
        <v>Ignatius MARAISdiscus-throw</v>
      </c>
      <c r="P2971" s="2">
        <f t="shared" si="299"/>
        <v>963</v>
      </c>
      <c r="Q2971" s="79">
        <f t="shared" si="300"/>
        <v>61</v>
      </c>
      <c r="R2971" s="79" t="str">
        <f t="shared" si="301"/>
        <v/>
      </c>
    </row>
    <row r="2972" spans="1:18" x14ac:dyDescent="0.2">
      <c r="A2972" t="s">
        <v>1152</v>
      </c>
      <c r="B2972" t="s">
        <v>4387</v>
      </c>
      <c r="C2972" t="s">
        <v>82</v>
      </c>
      <c r="D2972">
        <v>1986</v>
      </c>
      <c r="E2972">
        <v>1162</v>
      </c>
      <c r="F2972" s="5">
        <v>44304</v>
      </c>
      <c r="G2972" s="2">
        <v>77</v>
      </c>
      <c r="H2972" s="2" t="str">
        <f t="shared" si="296"/>
        <v>Mathew Sang KIBIWOTmarathon</v>
      </c>
      <c r="I2972" s="2">
        <f t="shared" si="297"/>
        <v>1162</v>
      </c>
      <c r="J2972" s="136" cm="1">
        <f t="array" ref="J2972">MAX(IF($H$3:$H$4000=$H2972,$I$3:$I$4000))</f>
        <v>1162</v>
      </c>
      <c r="K2972" s="2" t="str">
        <v>RSA</v>
      </c>
      <c r="L2972" t="str">
        <v>Zander VAN DER MERWE</v>
      </c>
      <c r="M2972" t="str">
        <v>javelin-throw</v>
      </c>
      <c r="N2972">
        <v>44612</v>
      </c>
      <c r="O2972" s="94" t="str">
        <f t="shared" si="298"/>
        <v>Zander VAN DER MERWEjavelin-throw</v>
      </c>
      <c r="P2972" s="2">
        <f t="shared" si="299"/>
        <v>963</v>
      </c>
      <c r="Q2972" s="79">
        <f t="shared" si="300"/>
        <v>85</v>
      </c>
      <c r="R2972" s="79" t="str">
        <f t="shared" si="301"/>
        <v/>
      </c>
    </row>
    <row r="2973" spans="1:18" x14ac:dyDescent="0.2">
      <c r="A2973" t="s">
        <v>1152</v>
      </c>
      <c r="B2973" t="s">
        <v>3676</v>
      </c>
      <c r="C2973" s="5" t="s">
        <v>29</v>
      </c>
      <c r="D2973" s="5">
        <v>36890</v>
      </c>
      <c r="E2973">
        <v>1105</v>
      </c>
      <c r="F2973" s="5">
        <v>44303</v>
      </c>
      <c r="G2973" s="2">
        <v>75</v>
      </c>
      <c r="H2973" s="2" t="str">
        <f t="shared" si="296"/>
        <v>Alex CHERONO5000m</v>
      </c>
      <c r="I2973" s="2">
        <f t="shared" si="297"/>
        <v>1105</v>
      </c>
      <c r="J2973" s="136" cm="1">
        <f t="array" ref="J2973">MAX(IF($H$3:$H$4000=$H2973,$I$3:$I$4000))</f>
        <v>1105</v>
      </c>
      <c r="K2973" s="2" t="str">
        <v>RSA</v>
      </c>
      <c r="L2973" t="str">
        <v>Antonio FARMER</v>
      </c>
      <c r="M2973" t="str">
        <v>20km-race-walking</v>
      </c>
      <c r="N2973">
        <v>36881</v>
      </c>
      <c r="O2973" s="94" t="str">
        <f t="shared" si="298"/>
        <v>Antonio FARMER20km-race-walking</v>
      </c>
      <c r="P2973" s="2">
        <f t="shared" si="299"/>
        <v>938</v>
      </c>
      <c r="Q2973" s="79">
        <f t="shared" si="300"/>
        <v>40</v>
      </c>
      <c r="R2973" s="79" t="str">
        <f t="shared" si="301"/>
        <v/>
      </c>
    </row>
    <row r="2974" spans="1:18" x14ac:dyDescent="0.2">
      <c r="A2974" t="s">
        <v>1152</v>
      </c>
      <c r="B2974" t="s">
        <v>3270</v>
      </c>
      <c r="C2974" s="5" t="s">
        <v>25</v>
      </c>
      <c r="D2974" s="5">
        <v>34100</v>
      </c>
      <c r="E2974">
        <v>1149</v>
      </c>
      <c r="F2974" s="5">
        <v>44297</v>
      </c>
      <c r="G2974" s="2">
        <v>34</v>
      </c>
      <c r="H2974" s="2" t="str">
        <f t="shared" si="296"/>
        <v>Mark Otieno ODHIAMBO200m</v>
      </c>
      <c r="I2974" s="2">
        <f t="shared" si="297"/>
        <v>1149</v>
      </c>
      <c r="J2974" s="136" cm="1">
        <f t="array" ref="J2974">MAX(IF($H$3:$H$4000=$H2974,$I$3:$I$4000))</f>
        <v>1149</v>
      </c>
      <c r="K2974" s="2" t="str">
        <v>RSA</v>
      </c>
      <c r="L2974" t="str">
        <v>Ashley SMITH</v>
      </c>
      <c r="M2974" t="str">
        <v>3000msc</v>
      </c>
      <c r="N2974">
        <v>35317</v>
      </c>
      <c r="O2974" s="94" t="str">
        <f t="shared" si="298"/>
        <v>Ashley SMITH3000msc</v>
      </c>
      <c r="P2974" s="2">
        <f t="shared" si="299"/>
        <v>1103</v>
      </c>
      <c r="Q2974" s="79">
        <f t="shared" si="300"/>
        <v>37</v>
      </c>
      <c r="R2974" s="79" t="str">
        <f t="shared" si="301"/>
        <v/>
      </c>
    </row>
    <row r="2975" spans="1:18" x14ac:dyDescent="0.2">
      <c r="A2975" t="s">
        <v>1152</v>
      </c>
      <c r="B2975" t="s">
        <v>3622</v>
      </c>
      <c r="C2975" s="5" t="s">
        <v>34</v>
      </c>
      <c r="D2975" s="5">
        <v>36872</v>
      </c>
      <c r="E2975">
        <v>1022</v>
      </c>
      <c r="F2975" s="5">
        <v>44297</v>
      </c>
      <c r="G2975" s="2">
        <v>91</v>
      </c>
      <c r="H2975" s="2" t="str">
        <f t="shared" si="296"/>
        <v>Luka MUSEMBI3000msc</v>
      </c>
      <c r="I2975" s="2">
        <f t="shared" si="297"/>
        <v>1022</v>
      </c>
      <c r="J2975" s="136" cm="1">
        <f t="array" ref="J2975">MAX(IF($H$3:$H$4000=$H2975,$I$3:$I$4000))</f>
        <v>1022</v>
      </c>
      <c r="K2975" s="2" t="str">
        <v>RSA</v>
      </c>
      <c r="L2975" t="str">
        <v>Muntingh HAMMAN</v>
      </c>
      <c r="M2975" t="str">
        <v>110mh</v>
      </c>
      <c r="N2975">
        <v>32939</v>
      </c>
      <c r="O2975" s="94" t="str">
        <f t="shared" si="298"/>
        <v>Muntingh HAMMAN110mh</v>
      </c>
      <c r="P2975" s="2">
        <f t="shared" si="299"/>
        <v>1051</v>
      </c>
      <c r="Q2975" s="79">
        <f t="shared" si="300"/>
        <v>68</v>
      </c>
      <c r="R2975" s="79" t="str">
        <f t="shared" si="301"/>
        <v/>
      </c>
    </row>
    <row r="2976" spans="1:18" x14ac:dyDescent="0.2">
      <c r="A2976" t="s">
        <v>1152</v>
      </c>
      <c r="B2976" t="s">
        <v>4339</v>
      </c>
      <c r="C2976" t="s">
        <v>82</v>
      </c>
      <c r="D2976" s="5">
        <v>32982</v>
      </c>
      <c r="E2976">
        <v>1231</v>
      </c>
      <c r="F2976" s="5">
        <v>44297</v>
      </c>
      <c r="G2976" s="2">
        <v>22</v>
      </c>
      <c r="H2976" s="2" t="str">
        <f t="shared" si="296"/>
        <v>Eric KIPTANUImarathon</v>
      </c>
      <c r="I2976" s="2">
        <f t="shared" si="297"/>
        <v>1231</v>
      </c>
      <c r="J2976" s="136" cm="1">
        <f t="array" ref="J2976">MAX(IF($H$3:$H$4000=$H2976,$I$3:$I$4000))</f>
        <v>1231</v>
      </c>
      <c r="K2976" s="2" t="str">
        <v>RSA</v>
      </c>
      <c r="L2976" t="str">
        <v>Gift NKOSI</v>
      </c>
      <c r="M2976" t="str">
        <v>high-jump</v>
      </c>
      <c r="N2976">
        <v>36162</v>
      </c>
      <c r="O2976" s="94" t="str">
        <f t="shared" si="298"/>
        <v>Gift NKOSIhigh-jump</v>
      </c>
      <c r="P2976" s="2">
        <f t="shared" si="299"/>
        <v>1046</v>
      </c>
      <c r="Q2976" s="79">
        <f t="shared" si="300"/>
        <v>49</v>
      </c>
      <c r="R2976" s="79" t="str">
        <f t="shared" si="301"/>
        <v/>
      </c>
    </row>
    <row r="2977" spans="1:18" x14ac:dyDescent="0.2">
      <c r="A2977" t="s">
        <v>1152</v>
      </c>
      <c r="B2977" t="s">
        <v>4346</v>
      </c>
      <c r="C2977" t="s">
        <v>82</v>
      </c>
      <c r="D2977" s="5">
        <v>31907</v>
      </c>
      <c r="E2977">
        <v>1216</v>
      </c>
      <c r="F2977" s="5">
        <v>44297</v>
      </c>
      <c r="G2977" s="2">
        <v>29</v>
      </c>
      <c r="H2977" s="2" t="str">
        <f t="shared" ref="H2977:H3008" si="303">B2977&amp;C2977</f>
        <v>Solomon Kirwa YEGOmarathon</v>
      </c>
      <c r="I2977" s="2">
        <f t="shared" ref="I2977:I3008" si="304">E2977</f>
        <v>1216</v>
      </c>
      <c r="J2977" s="136" cm="1">
        <f t="array" ref="J2977">MAX(IF($H$3:$H$4000=$H2977,$I$3:$I$4000))</f>
        <v>1216</v>
      </c>
      <c r="K2977" s="2" t="str">
        <v>RSA</v>
      </c>
      <c r="L2977" t="str">
        <v>Rocco VAN ROOYEN</v>
      </c>
      <c r="M2977" t="str">
        <v>javelin-throw</v>
      </c>
      <c r="N2977">
        <v>33961</v>
      </c>
      <c r="O2977" s="94" t="str">
        <f t="shared" si="298"/>
        <v>Rocco VAN ROOYENjavelin-throw</v>
      </c>
      <c r="P2977" s="2">
        <f t="shared" si="299"/>
        <v>1186</v>
      </c>
      <c r="Q2977" s="79">
        <f t="shared" si="300"/>
        <v>4</v>
      </c>
      <c r="R2977" s="79" t="str">
        <f t="shared" si="301"/>
        <v/>
      </c>
    </row>
    <row r="2978" spans="1:18" x14ac:dyDescent="0.2">
      <c r="A2978" t="s">
        <v>1152</v>
      </c>
      <c r="B2978" t="s">
        <v>4356</v>
      </c>
      <c r="C2978" t="s">
        <v>82</v>
      </c>
      <c r="D2978" s="5">
        <v>32979</v>
      </c>
      <c r="E2978">
        <v>1204</v>
      </c>
      <c r="F2978" s="5">
        <v>44297</v>
      </c>
      <c r="G2978" s="2">
        <v>40</v>
      </c>
      <c r="H2978" s="2" t="str">
        <f t="shared" si="303"/>
        <v>Lucas Kimeli ROTICHmarathon</v>
      </c>
      <c r="I2978" s="2">
        <f t="shared" si="304"/>
        <v>1204</v>
      </c>
      <c r="J2978" s="136" cm="1">
        <f t="array" ref="J2978">MAX(IF($H$3:$H$4000=$H2978,$I$3:$I$4000))</f>
        <v>1204</v>
      </c>
      <c r="K2978" s="2" t="str">
        <v>RSA</v>
      </c>
      <c r="L2978" t="str">
        <v>Johannes SCHLEBUSCH</v>
      </c>
      <c r="M2978" t="str">
        <v>javelin-throw</v>
      </c>
      <c r="N2978">
        <v>36764</v>
      </c>
      <c r="O2978" s="94" t="str">
        <f t="shared" si="298"/>
        <v>Johannes SCHLEBUSCHjavelin-throw</v>
      </c>
      <c r="P2978" s="2">
        <f t="shared" si="299"/>
        <v>967</v>
      </c>
      <c r="Q2978" s="79">
        <f t="shared" si="300"/>
        <v>81</v>
      </c>
      <c r="R2978" s="79" t="str">
        <f t="shared" si="301"/>
        <v/>
      </c>
    </row>
    <row r="2979" spans="1:18" x14ac:dyDescent="0.2">
      <c r="A2979" t="s">
        <v>1152</v>
      </c>
      <c r="B2979" t="s">
        <v>4358</v>
      </c>
      <c r="C2979" t="s">
        <v>82</v>
      </c>
      <c r="D2979" s="5">
        <v>34065</v>
      </c>
      <c r="E2979">
        <v>1199</v>
      </c>
      <c r="F2979" s="5">
        <v>44297</v>
      </c>
      <c r="G2979" s="2">
        <v>42</v>
      </c>
      <c r="H2979" s="2" t="str">
        <f t="shared" si="303"/>
        <v>Bethwell KIPKEMBOImarathon</v>
      </c>
      <c r="I2979" s="2">
        <f t="shared" si="304"/>
        <v>1199</v>
      </c>
      <c r="J2979" s="136" cm="1">
        <f t="array" ref="J2979">MAX(IF($H$3:$H$4000=$H2979,$I$3:$I$4000))</f>
        <v>1199</v>
      </c>
      <c r="K2979" s="2" t="str">
        <v>RWA</v>
      </c>
      <c r="L2979" t="str">
        <v>Felicien MUHITIRA</v>
      </c>
      <c r="M2979" t="str">
        <v>marathon</v>
      </c>
      <c r="N2979">
        <v>34642</v>
      </c>
      <c r="O2979" s="94" t="str">
        <f t="shared" si="298"/>
        <v>Felicien MUHITIRAmarathon</v>
      </c>
      <c r="P2979" s="2">
        <f t="shared" si="299"/>
        <v>1114</v>
      </c>
      <c r="Q2979" s="79">
        <f t="shared" si="300"/>
        <v>124</v>
      </c>
      <c r="R2979" s="79" t="str">
        <f t="shared" si="301"/>
        <v/>
      </c>
    </row>
    <row r="2980" spans="1:18" x14ac:dyDescent="0.2">
      <c r="A2980" t="s">
        <v>1152</v>
      </c>
      <c r="B2980" t="s">
        <v>4361</v>
      </c>
      <c r="C2980" t="s">
        <v>82</v>
      </c>
      <c r="D2980" s="5">
        <v>32768</v>
      </c>
      <c r="E2980">
        <v>1196</v>
      </c>
      <c r="F2980" s="5">
        <v>44297</v>
      </c>
      <c r="G2980" s="2">
        <v>45</v>
      </c>
      <c r="H2980" s="2" t="str">
        <f t="shared" si="303"/>
        <v>Edwin KOSGEImarathon</v>
      </c>
      <c r="I2980" s="2">
        <f t="shared" si="304"/>
        <v>1196</v>
      </c>
      <c r="J2980" s="136" cm="1">
        <f t="array" ref="J2980">MAX(IF($H$3:$H$4000=$H2980,$I$3:$I$4000))</f>
        <v>1196</v>
      </c>
      <c r="K2980" s="2" t="str">
        <v>RWA</v>
      </c>
      <c r="L2980" t="str">
        <v>Yves NIMUBONA</v>
      </c>
      <c r="M2980" t="str">
        <v>5000m</v>
      </c>
      <c r="N2980">
        <v>36022</v>
      </c>
      <c r="O2980" s="94" t="str">
        <f t="shared" si="298"/>
        <v>Yves NIMUBONA5000m</v>
      </c>
      <c r="P2980" s="2">
        <f t="shared" si="299"/>
        <v>1152</v>
      </c>
      <c r="Q2980" s="79">
        <f t="shared" si="300"/>
        <v>25</v>
      </c>
      <c r="R2980" s="79" t="str">
        <f t="shared" si="301"/>
        <v/>
      </c>
    </row>
    <row r="2981" spans="1:18" x14ac:dyDescent="0.2">
      <c r="A2981" t="s">
        <v>1152</v>
      </c>
      <c r="B2981" t="s">
        <v>4370</v>
      </c>
      <c r="C2981" t="s">
        <v>82</v>
      </c>
      <c r="D2981" s="5">
        <v>31985</v>
      </c>
      <c r="E2981">
        <v>1186</v>
      </c>
      <c r="F2981" s="5">
        <v>44297</v>
      </c>
      <c r="G2981" s="2">
        <v>55</v>
      </c>
      <c r="H2981" s="2" t="str">
        <f t="shared" si="303"/>
        <v>Michael KUNYUGAmarathon</v>
      </c>
      <c r="I2981" s="2">
        <f t="shared" si="304"/>
        <v>1186</v>
      </c>
      <c r="J2981" s="136" cm="1">
        <f t="array" ref="J2981">MAX(IF($H$3:$H$4000=$H2981,$I$3:$I$4000))</f>
        <v>1186</v>
      </c>
      <c r="K2981" s="2" t="str">
        <v>RWA</v>
      </c>
      <c r="L2981" t="str">
        <v>Robert KAJUGA</v>
      </c>
      <c r="M2981" t="str">
        <v>10000m</v>
      </c>
      <c r="N2981">
        <v>31048</v>
      </c>
      <c r="O2981" s="94" t="str">
        <f t="shared" si="298"/>
        <v>Robert KAJUGA10000m</v>
      </c>
      <c r="P2981" s="2">
        <f t="shared" si="299"/>
        <v>971</v>
      </c>
      <c r="Q2981" s="79">
        <f t="shared" si="300"/>
        <v>165</v>
      </c>
      <c r="R2981" s="79" t="str">
        <f t="shared" si="301"/>
        <v/>
      </c>
    </row>
    <row r="2982" spans="1:18" x14ac:dyDescent="0.2">
      <c r="A2982" t="s">
        <v>1152</v>
      </c>
      <c r="B2982" t="s">
        <v>4375</v>
      </c>
      <c r="C2982" t="s">
        <v>82</v>
      </c>
      <c r="D2982" s="5">
        <v>31759</v>
      </c>
      <c r="E2982">
        <v>1178</v>
      </c>
      <c r="F2982" s="5">
        <v>44297</v>
      </c>
      <c r="G2982" s="2">
        <v>62</v>
      </c>
      <c r="H2982" s="2" t="str">
        <f t="shared" si="303"/>
        <v>Stanley BETTmarathon</v>
      </c>
      <c r="I2982" s="2">
        <f t="shared" si="304"/>
        <v>1178</v>
      </c>
      <c r="J2982" s="136" cm="1">
        <f t="array" ref="J2982">MAX(IF($H$3:$H$4000=$H2982,$I$3:$I$4000))</f>
        <v>1178</v>
      </c>
      <c r="K2982" s="2" t="str">
        <v>RWA</v>
      </c>
      <c r="L2982" t="str">
        <v>Alexis NIZEYIMANA</v>
      </c>
      <c r="M2982" t="str">
        <v>10000m</v>
      </c>
      <c r="N2982">
        <v>33147</v>
      </c>
      <c r="O2982" s="94" t="str">
        <f t="shared" si="298"/>
        <v>Alexis NIZEYIMANA10000m</v>
      </c>
      <c r="P2982" s="2">
        <f t="shared" si="299"/>
        <v>955</v>
      </c>
      <c r="Q2982" s="79">
        <f t="shared" si="300"/>
        <v>185</v>
      </c>
      <c r="R2982" s="79" t="str">
        <f t="shared" si="301"/>
        <v/>
      </c>
    </row>
    <row r="2983" spans="1:18" x14ac:dyDescent="0.2">
      <c r="A2983" t="s">
        <v>1152</v>
      </c>
      <c r="B2983" t="s">
        <v>4382</v>
      </c>
      <c r="C2983" t="s">
        <v>82</v>
      </c>
      <c r="D2983" s="5">
        <v>33688</v>
      </c>
      <c r="E2983">
        <v>1165</v>
      </c>
      <c r="F2983" s="5">
        <v>44297</v>
      </c>
      <c r="G2983" s="2">
        <v>71</v>
      </c>
      <c r="H2983" s="2" t="str">
        <f t="shared" si="303"/>
        <v>Edwin KOECHmarathon</v>
      </c>
      <c r="I2983" s="2">
        <f t="shared" si="304"/>
        <v>1165</v>
      </c>
      <c r="J2983" s="136" cm="1">
        <f t="array" ref="J2983">MAX(IF($H$3:$H$4000=$H2983,$I$3:$I$4000))</f>
        <v>1165</v>
      </c>
      <c r="K2983" s="2" t="str">
        <v>SAM</v>
      </c>
      <c r="L2983" t="str">
        <v>Nathaniel SULUPO</v>
      </c>
      <c r="M2983" t="str">
        <v>discus-throw</v>
      </c>
      <c r="N2983">
        <v>35844</v>
      </c>
      <c r="O2983" s="94" t="str">
        <f t="shared" si="298"/>
        <v>Nathaniel SULUPOdiscus-throw</v>
      </c>
      <c r="P2983" s="2">
        <f t="shared" si="299"/>
        <v>867</v>
      </c>
      <c r="Q2983" s="79">
        <f t="shared" si="300"/>
        <v>133</v>
      </c>
      <c r="R2983" s="79" t="str">
        <f t="shared" si="301"/>
        <v/>
      </c>
    </row>
    <row r="2984" spans="1:18" x14ac:dyDescent="0.2">
      <c r="A2984" t="s">
        <v>1152</v>
      </c>
      <c r="B2984" t="s">
        <v>4394</v>
      </c>
      <c r="C2984" t="s">
        <v>82</v>
      </c>
      <c r="D2984" s="5">
        <v>31599</v>
      </c>
      <c r="E2984">
        <v>1156</v>
      </c>
      <c r="F2984" s="5">
        <v>44297</v>
      </c>
      <c r="G2984" s="2">
        <v>84</v>
      </c>
      <c r="H2984" s="2" t="str">
        <f t="shared" si="303"/>
        <v>Gilbert CHUMBAmarathon</v>
      </c>
      <c r="I2984" s="2">
        <f t="shared" si="304"/>
        <v>1156</v>
      </c>
      <c r="J2984" s="136" cm="1">
        <f t="array" ref="J2984">MAX(IF($H$3:$H$4000=$H2984,$I$3:$I$4000))</f>
        <v>1156</v>
      </c>
      <c r="K2984" s="2" t="str">
        <v>SAM</v>
      </c>
      <c r="L2984" t="str">
        <v>Nathaniel SULUPO</v>
      </c>
      <c r="M2984" t="str">
        <v>shot-put</v>
      </c>
      <c r="N2984">
        <v>35844</v>
      </c>
      <c r="O2984" s="94" t="str">
        <f t="shared" si="298"/>
        <v>Nathaniel SULUPOshot-put</v>
      </c>
      <c r="P2984" s="2">
        <f t="shared" si="299"/>
        <v>891</v>
      </c>
      <c r="Q2984" s="79">
        <f t="shared" si="300"/>
        <v>124</v>
      </c>
      <c r="R2984" s="79" t="str">
        <f t="shared" si="301"/>
        <v/>
      </c>
    </row>
    <row r="2985" spans="1:18" x14ac:dyDescent="0.2">
      <c r="A2985" t="s">
        <v>1152</v>
      </c>
      <c r="B2985" t="s">
        <v>3688</v>
      </c>
      <c r="C2985" s="5" t="s">
        <v>29</v>
      </c>
      <c r="D2985" s="5">
        <v>36491</v>
      </c>
      <c r="E2985">
        <v>1082</v>
      </c>
      <c r="F2985" s="5">
        <v>44296</v>
      </c>
      <c r="G2985" s="2">
        <v>97</v>
      </c>
      <c r="H2985" s="2" t="str">
        <f t="shared" si="303"/>
        <v>Evans Keitany KIPTUM5000m</v>
      </c>
      <c r="I2985" s="2">
        <f t="shared" si="304"/>
        <v>1082</v>
      </c>
      <c r="J2985" s="136" cm="1">
        <f t="array" ref="J2985">MAX(IF($H$3:$H$4000=$H2985,$I$3:$I$4000))</f>
        <v>1082</v>
      </c>
      <c r="K2985" s="2" t="str">
        <v>SAM</v>
      </c>
      <c r="L2985" t="str">
        <v>Alex ROSE</v>
      </c>
      <c r="M2985" t="str">
        <v>discus-throw</v>
      </c>
      <c r="N2985">
        <v>33559</v>
      </c>
      <c r="O2985" s="94" t="str">
        <f t="shared" si="298"/>
        <v>Alex ROSEdiscus-throw</v>
      </c>
      <c r="P2985" s="2">
        <f t="shared" si="299"/>
        <v>1198</v>
      </c>
      <c r="Q2985" s="79">
        <f t="shared" si="300"/>
        <v>1</v>
      </c>
      <c r="R2985" s="79" t="str">
        <f t="shared" si="301"/>
        <v/>
      </c>
    </row>
    <row r="2986" spans="1:18" x14ac:dyDescent="0.2">
      <c r="A2986" t="s">
        <v>1152</v>
      </c>
      <c r="B2986" t="s">
        <v>3438</v>
      </c>
      <c r="C2986" s="5" t="s">
        <v>28</v>
      </c>
      <c r="D2986" s="5">
        <v>35348</v>
      </c>
      <c r="E2986">
        <v>1107</v>
      </c>
      <c r="F2986" s="5">
        <v>44288</v>
      </c>
      <c r="G2986" s="2">
        <v>75</v>
      </c>
      <c r="H2986" s="2" t="str">
        <f t="shared" si="303"/>
        <v>Festus LAGAT1500m</v>
      </c>
      <c r="I2986" s="2">
        <f t="shared" si="304"/>
        <v>1107</v>
      </c>
      <c r="J2986" s="136" cm="1">
        <f t="array" ref="J2986">MAX(IF($H$3:$H$4000=$H2986,$I$3:$I$4000))</f>
        <v>1107</v>
      </c>
      <c r="K2986" s="2" t="str">
        <v>SEY</v>
      </c>
      <c r="L2986" t="str">
        <v>Ned AZEMIA</v>
      </c>
      <c r="M2986" t="str">
        <v>400mh</v>
      </c>
      <c r="N2986">
        <v>35663</v>
      </c>
      <c r="O2986" s="94" t="str">
        <f t="shared" si="298"/>
        <v>Ned AZEMIA400mh</v>
      </c>
      <c r="P2986" s="2">
        <f t="shared" si="299"/>
        <v>1058</v>
      </c>
      <c r="Q2986" s="79">
        <f t="shared" si="300"/>
        <v>79</v>
      </c>
      <c r="R2986" s="79" t="str">
        <f t="shared" si="301"/>
        <v/>
      </c>
    </row>
    <row r="2987" spans="1:18" x14ac:dyDescent="0.2">
      <c r="A2987" t="s">
        <v>1152</v>
      </c>
      <c r="B2987" t="s">
        <v>2891</v>
      </c>
      <c r="C2987" s="5" t="s">
        <v>30</v>
      </c>
      <c r="D2987" s="5"/>
      <c r="E2987">
        <v>1135</v>
      </c>
      <c r="F2987" s="5">
        <v>44288</v>
      </c>
      <c r="G2987" s="2">
        <v>60</v>
      </c>
      <c r="H2987" s="2" t="str">
        <f t="shared" si="303"/>
        <v>Wesley KIPTOO10000m</v>
      </c>
      <c r="I2987" s="2">
        <f t="shared" si="304"/>
        <v>1135</v>
      </c>
      <c r="J2987" s="136" cm="1">
        <f t="array" ref="J2987">MAX(IF($H$3:$H$4000=$H2987,$I$3:$I$4000))</f>
        <v>1135</v>
      </c>
      <c r="K2987" s="2" t="str">
        <v>SGP</v>
      </c>
      <c r="L2987" t="str">
        <v>Aaron Koh XU QING</v>
      </c>
      <c r="M2987" t="str">
        <v>pole-vault</v>
      </c>
      <c r="N2987">
        <v>34970</v>
      </c>
      <c r="O2987" s="94" t="str">
        <f t="shared" si="298"/>
        <v>Aaron Koh XU QINGpole-vault</v>
      </c>
      <c r="P2987" s="2">
        <f t="shared" si="299"/>
        <v>886</v>
      </c>
      <c r="Q2987" s="79">
        <f t="shared" si="300"/>
        <v>114</v>
      </c>
      <c r="R2987" s="79" t="str">
        <f t="shared" si="301"/>
        <v/>
      </c>
    </row>
    <row r="2988" spans="1:18" x14ac:dyDescent="0.2">
      <c r="A2988" t="s">
        <v>1152</v>
      </c>
      <c r="B2988" t="s">
        <v>3649</v>
      </c>
      <c r="C2988" t="s">
        <v>30</v>
      </c>
      <c r="D2988" s="5"/>
      <c r="E2988">
        <v>1134</v>
      </c>
      <c r="F2988" s="5">
        <v>44288</v>
      </c>
      <c r="G2988" s="2">
        <v>61</v>
      </c>
      <c r="H2988" s="2" t="str">
        <f t="shared" si="303"/>
        <v>Edwin KURGAT10000m</v>
      </c>
      <c r="I2988" s="2">
        <f t="shared" si="304"/>
        <v>1134</v>
      </c>
      <c r="J2988" s="136" cm="1">
        <f t="array" ref="J2988">MAX(IF($H$3:$H$4000=$H2988,$I$3:$I$4000))</f>
        <v>1134</v>
      </c>
      <c r="K2988" s="2" t="str">
        <v>SGP</v>
      </c>
      <c r="L2988" t="str">
        <v>Eric Yee CHUN WAI</v>
      </c>
      <c r="M2988" t="str">
        <v>discus-throw</v>
      </c>
      <c r="N2988">
        <v>36220</v>
      </c>
      <c r="O2988" s="94" t="str">
        <f t="shared" si="298"/>
        <v>Eric Yee CHUN WAIdiscus-throw</v>
      </c>
      <c r="P2988" s="2">
        <f t="shared" si="299"/>
        <v>856</v>
      </c>
      <c r="Q2988" s="79">
        <f t="shared" si="300"/>
        <v>142</v>
      </c>
      <c r="R2988" s="79" t="str">
        <f t="shared" si="301"/>
        <v/>
      </c>
    </row>
    <row r="2989" spans="1:18" x14ac:dyDescent="0.2">
      <c r="A2989" t="s">
        <v>1152</v>
      </c>
      <c r="B2989" t="s">
        <v>3609</v>
      </c>
      <c r="C2989" t="s">
        <v>34</v>
      </c>
      <c r="D2989" s="5"/>
      <c r="E2989">
        <v>1034</v>
      </c>
      <c r="F2989" s="5">
        <v>44280</v>
      </c>
      <c r="G2989" s="2">
        <v>77</v>
      </c>
      <c r="H2989" s="2" t="str">
        <f t="shared" si="303"/>
        <v>Nicodemus ROTICH3000msc</v>
      </c>
      <c r="I2989" s="2">
        <f t="shared" si="304"/>
        <v>1034</v>
      </c>
      <c r="J2989" s="136" cm="1">
        <f t="array" ref="J2989">MAX(IF($H$3:$H$4000=$H2989,$I$3:$I$4000))</f>
        <v>1034</v>
      </c>
      <c r="K2989" s="2" t="str">
        <v>SGP</v>
      </c>
      <c r="L2989" t="str">
        <v>Jun Jie Calvin QUEK</v>
      </c>
      <c r="M2989" t="str">
        <v>400mh</v>
      </c>
      <c r="N2989">
        <v>35121</v>
      </c>
      <c r="O2989" s="94" t="str">
        <f t="shared" si="298"/>
        <v>Jun Jie Calvin QUEK400mh</v>
      </c>
      <c r="P2989" s="2">
        <f t="shared" si="299"/>
        <v>1046</v>
      </c>
      <c r="Q2989" s="79">
        <f t="shared" si="300"/>
        <v>94</v>
      </c>
      <c r="R2989" s="79" t="str">
        <f t="shared" si="301"/>
        <v/>
      </c>
    </row>
    <row r="2990" spans="1:18" x14ac:dyDescent="0.2">
      <c r="A2990" t="s">
        <v>1152</v>
      </c>
      <c r="B2990" t="s">
        <v>3591</v>
      </c>
      <c r="C2990" s="5" t="s">
        <v>34</v>
      </c>
      <c r="D2990" s="5"/>
      <c r="E2990">
        <v>1073</v>
      </c>
      <c r="F2990" s="5">
        <v>44268</v>
      </c>
      <c r="G2990" s="2">
        <v>55</v>
      </c>
      <c r="H2990" s="2" t="str">
        <f t="shared" si="303"/>
        <v>Titus KIMUTAI3000msc</v>
      </c>
      <c r="I2990" s="2">
        <f t="shared" si="304"/>
        <v>1073</v>
      </c>
      <c r="J2990" s="136" cm="1">
        <f t="array" ref="J2990">MAX(IF($H$3:$H$4000=$H2990,$I$3:$I$4000))</f>
        <v>1073</v>
      </c>
      <c r="K2990" s="2" t="str">
        <v>SGP</v>
      </c>
      <c r="L2990" t="str">
        <v>Devey NG</v>
      </c>
      <c r="M2990" t="str">
        <v>pole-vault</v>
      </c>
      <c r="N2990">
        <v>35409</v>
      </c>
      <c r="O2990" s="94" t="str">
        <f t="shared" si="298"/>
        <v>Devey NGpole-vault</v>
      </c>
      <c r="P2990" s="2">
        <f t="shared" si="299"/>
        <v>940</v>
      </c>
      <c r="Q2990" s="79">
        <f t="shared" si="300"/>
        <v>72</v>
      </c>
      <c r="R2990" s="79" t="str">
        <f t="shared" si="301"/>
        <v/>
      </c>
    </row>
    <row r="2991" spans="1:18" x14ac:dyDescent="0.2">
      <c r="A2991" t="s">
        <v>1152</v>
      </c>
      <c r="B2991" t="s">
        <v>2861</v>
      </c>
      <c r="C2991" s="5" t="s">
        <v>34</v>
      </c>
      <c r="D2991" s="5">
        <v>1995</v>
      </c>
      <c r="E2991">
        <v>1061</v>
      </c>
      <c r="F2991" s="5">
        <v>44268</v>
      </c>
      <c r="G2991" s="2">
        <v>59</v>
      </c>
      <c r="H2991" s="2" t="str">
        <f t="shared" si="303"/>
        <v>Wesley LANGAT3000msc</v>
      </c>
      <c r="I2991" s="2">
        <f t="shared" si="304"/>
        <v>1061</v>
      </c>
      <c r="J2991" s="136" cm="1">
        <f t="array" ref="J2991">MAX(IF($H$3:$H$4000=$H2991,$I$3:$I$4000))</f>
        <v>1068</v>
      </c>
      <c r="K2991" s="2" t="str">
        <v>SGP</v>
      </c>
      <c r="L2991" t="str">
        <v>Chen Xiang ANG</v>
      </c>
      <c r="M2991" t="str">
        <v>110mh</v>
      </c>
      <c r="N2991">
        <v>34518</v>
      </c>
      <c r="O2991" s="94" t="str">
        <f t="shared" si="298"/>
        <v>Chen Xiang ANG110mh</v>
      </c>
      <c r="P2991" s="2">
        <f t="shared" si="299"/>
        <v>1072</v>
      </c>
      <c r="Q2991" s="79">
        <f t="shared" si="300"/>
        <v>52</v>
      </c>
      <c r="R2991" s="79" t="str">
        <f t="shared" si="301"/>
        <v/>
      </c>
    </row>
    <row r="2992" spans="1:18" x14ac:dyDescent="0.2">
      <c r="A2992" t="s">
        <v>1152</v>
      </c>
      <c r="B2992" t="s">
        <v>3599</v>
      </c>
      <c r="C2992" s="5" t="s">
        <v>34</v>
      </c>
      <c r="D2992" s="5"/>
      <c r="E2992">
        <v>1040</v>
      </c>
      <c r="F2992" s="5">
        <v>44268</v>
      </c>
      <c r="G2992" s="2">
        <v>65</v>
      </c>
      <c r="H2992" s="2" t="str">
        <f t="shared" si="303"/>
        <v>Elias KIBET3000msc</v>
      </c>
      <c r="I2992" s="2">
        <f t="shared" si="304"/>
        <v>1040</v>
      </c>
      <c r="J2992" s="136" cm="1">
        <f t="array" ref="J2992">MAX(IF($H$3:$H$4000=$H2992,$I$3:$I$4000))</f>
        <v>1040</v>
      </c>
      <c r="K2992" s="2" t="str">
        <v>SGP</v>
      </c>
      <c r="L2992" t="str">
        <v>Wei Guan CHONG</v>
      </c>
      <c r="M2992" t="str">
        <v>110mh</v>
      </c>
      <c r="N2992">
        <v>36654</v>
      </c>
      <c r="O2992" s="94" t="str">
        <f t="shared" si="298"/>
        <v>Wei Guan CHONG110mh</v>
      </c>
      <c r="P2992" s="2">
        <f t="shared" si="299"/>
        <v>1013</v>
      </c>
      <c r="Q2992" s="79">
        <f t="shared" si="300"/>
        <v>97</v>
      </c>
      <c r="R2992" s="79" t="str">
        <f t="shared" si="301"/>
        <v/>
      </c>
    </row>
    <row r="2993" spans="1:18" x14ac:dyDescent="0.2">
      <c r="A2993" t="s">
        <v>1152</v>
      </c>
      <c r="B2993" t="s">
        <v>3605</v>
      </c>
      <c r="C2993" s="5" t="s">
        <v>34</v>
      </c>
      <c r="D2993" s="5"/>
      <c r="E2993">
        <v>1036</v>
      </c>
      <c r="F2993" s="5">
        <v>44268</v>
      </c>
      <c r="G2993" s="2">
        <v>72</v>
      </c>
      <c r="H2993" s="2" t="str">
        <f t="shared" si="303"/>
        <v>Micah CHESEREM3000msc</v>
      </c>
      <c r="I2993" s="2">
        <f t="shared" si="304"/>
        <v>1036</v>
      </c>
      <c r="J2993" s="136" cm="1">
        <f t="array" ref="J2993">MAX(IF($H$3:$H$4000=$H2993,$I$3:$I$4000))</f>
        <v>1036</v>
      </c>
      <c r="K2993" s="2" t="str">
        <v>SGP</v>
      </c>
      <c r="L2993" t="str">
        <v>Awyong LIANG QI</v>
      </c>
      <c r="M2993" t="str">
        <v>110mh</v>
      </c>
      <c r="N2993">
        <v>34712</v>
      </c>
      <c r="O2993" s="94" t="str">
        <f t="shared" si="298"/>
        <v>Awyong LIANG QI110mh</v>
      </c>
      <c r="P2993" s="2">
        <f t="shared" si="299"/>
        <v>935</v>
      </c>
      <c r="Q2993" s="79">
        <f t="shared" si="300"/>
        <v>138</v>
      </c>
      <c r="R2993" s="79" t="str">
        <f t="shared" si="301"/>
        <v/>
      </c>
    </row>
    <row r="2994" spans="1:18" x14ac:dyDescent="0.2">
      <c r="A2994" t="s">
        <v>1152</v>
      </c>
      <c r="B2994" t="s">
        <v>2961</v>
      </c>
      <c r="C2994" t="s">
        <v>33</v>
      </c>
      <c r="D2994" s="5">
        <v>34162</v>
      </c>
      <c r="E2994">
        <v>1075</v>
      </c>
      <c r="F2994" s="5">
        <v>44268</v>
      </c>
      <c r="G2994" s="2">
        <v>52</v>
      </c>
      <c r="H2994" s="2" t="str">
        <f t="shared" si="303"/>
        <v>William Mbevi MUTUNGA400mh</v>
      </c>
      <c r="I2994" s="2">
        <f t="shared" si="304"/>
        <v>1075</v>
      </c>
      <c r="J2994" s="136" cm="1">
        <f t="array" ref="J2994">MAX(IF($H$3:$H$4000=$H2994,$I$3:$I$4000))</f>
        <v>1089</v>
      </c>
      <c r="K2994" s="2" t="str">
        <v>SGP</v>
      </c>
      <c r="L2994" t="str">
        <v>Kampton KAM</v>
      </c>
      <c r="M2994" t="str">
        <v>high-jump</v>
      </c>
      <c r="N2994">
        <v>36956</v>
      </c>
      <c r="O2994" s="94" t="str">
        <f t="shared" si="298"/>
        <v>Kampton KAMhigh-jump</v>
      </c>
      <c r="P2994" s="2">
        <f t="shared" si="299"/>
        <v>1046</v>
      </c>
      <c r="Q2994" s="79">
        <f t="shared" si="300"/>
        <v>49</v>
      </c>
      <c r="R2994" s="79" t="str">
        <f t="shared" si="301"/>
        <v/>
      </c>
    </row>
    <row r="2995" spans="1:18" x14ac:dyDescent="0.2">
      <c r="A2995" t="s">
        <v>1152</v>
      </c>
      <c r="B2995" t="s">
        <v>3463</v>
      </c>
      <c r="C2995" t="s">
        <v>27</v>
      </c>
      <c r="D2995" s="5">
        <v>35933</v>
      </c>
      <c r="E2995">
        <v>1132</v>
      </c>
      <c r="F2995" s="5">
        <v>44267</v>
      </c>
      <c r="G2995" s="2">
        <v>47</v>
      </c>
      <c r="H2995" s="2" t="str">
        <f t="shared" si="303"/>
        <v>Boaz KIPRUGUT800m</v>
      </c>
      <c r="I2995" s="2">
        <f t="shared" si="304"/>
        <v>1132</v>
      </c>
      <c r="J2995" s="136" cm="1">
        <f t="array" ref="J2995">MAX(IF($H$3:$H$4000=$H2995,$I$3:$I$4000))</f>
        <v>1132</v>
      </c>
      <c r="K2995" s="2" t="str">
        <v>SGP</v>
      </c>
      <c r="L2995" t="str">
        <v>Abel LEE</v>
      </c>
      <c r="M2995" t="str">
        <v>high-jump</v>
      </c>
      <c r="N2995">
        <v>44671</v>
      </c>
      <c r="O2995" s="94" t="str">
        <f t="shared" si="298"/>
        <v>Abel LEEhigh-jump</v>
      </c>
      <c r="P2995" s="2">
        <f t="shared" si="299"/>
        <v>958</v>
      </c>
      <c r="Q2995" s="79">
        <f t="shared" si="300"/>
        <v>116</v>
      </c>
      <c r="R2995" s="79" t="str">
        <f t="shared" si="301"/>
        <v/>
      </c>
    </row>
    <row r="2996" spans="1:18" x14ac:dyDescent="0.2">
      <c r="A2996" t="s">
        <v>1152</v>
      </c>
      <c r="B2996" t="s">
        <v>2827</v>
      </c>
      <c r="C2996" s="6" t="s">
        <v>27</v>
      </c>
      <c r="D2996" s="5">
        <v>32174</v>
      </c>
      <c r="E2996">
        <v>1095</v>
      </c>
      <c r="F2996" s="5">
        <v>44267</v>
      </c>
      <c r="G2996" s="2">
        <v>85</v>
      </c>
      <c r="H2996" s="2" t="str">
        <f t="shared" si="303"/>
        <v>Timothy SEIN800m</v>
      </c>
      <c r="I2996" s="2">
        <f t="shared" si="304"/>
        <v>1095</v>
      </c>
      <c r="J2996" s="136" cm="1">
        <f t="array" ref="J2996">MAX(IF($H$3:$H$4000=$H2996,$I$3:$I$4000))</f>
        <v>1095</v>
      </c>
      <c r="K2996" s="2" t="str">
        <v>SKN</v>
      </c>
      <c r="L2996" t="str">
        <v>Kizan DAVID</v>
      </c>
      <c r="M2996" t="str">
        <v>long-jump</v>
      </c>
      <c r="N2996">
        <v>36018</v>
      </c>
      <c r="O2996" s="94" t="str">
        <f t="shared" si="298"/>
        <v>Kizan DAVIDlong-jump</v>
      </c>
      <c r="P2996" s="2">
        <f t="shared" si="299"/>
        <v>1045</v>
      </c>
      <c r="Q2996" s="79">
        <f t="shared" si="300"/>
        <v>103</v>
      </c>
      <c r="R2996" s="79" t="str">
        <f t="shared" si="301"/>
        <v/>
      </c>
    </row>
    <row r="2997" spans="1:18" x14ac:dyDescent="0.2">
      <c r="A2997" t="s">
        <v>1152</v>
      </c>
      <c r="B2997" t="s">
        <v>3494</v>
      </c>
      <c r="C2997" s="5" t="s">
        <v>27</v>
      </c>
      <c r="D2997" s="5"/>
      <c r="E2997">
        <v>1089</v>
      </c>
      <c r="F2997" s="5">
        <v>44267</v>
      </c>
      <c r="G2997" s="2">
        <v>91</v>
      </c>
      <c r="H2997" s="2" t="str">
        <f t="shared" si="303"/>
        <v>Frankline SAITOTI800m</v>
      </c>
      <c r="I2997" s="2">
        <f t="shared" si="304"/>
        <v>1089</v>
      </c>
      <c r="J2997" s="136" cm="1">
        <f t="array" ref="J2997">MAX(IF($H$3:$H$4000=$H2997,$I$3:$I$4000))</f>
        <v>1089</v>
      </c>
      <c r="K2997" s="2" t="str">
        <v>SKN</v>
      </c>
      <c r="L2997" t="str">
        <v>Jahnaza FRANCIS</v>
      </c>
      <c r="M2997" t="str">
        <v>400mh</v>
      </c>
      <c r="N2997">
        <v>36881</v>
      </c>
      <c r="O2997" s="94" t="str">
        <f t="shared" si="298"/>
        <v>Jahnaza FRANCIS400mh</v>
      </c>
      <c r="P2997" s="2">
        <f t="shared" si="299"/>
        <v>1083</v>
      </c>
      <c r="Q2997" s="79">
        <f t="shared" si="300"/>
        <v>55</v>
      </c>
      <c r="R2997" s="79" t="str">
        <f t="shared" si="301"/>
        <v/>
      </c>
    </row>
    <row r="2998" spans="1:18" x14ac:dyDescent="0.2">
      <c r="A2998" t="s">
        <v>1152</v>
      </c>
      <c r="B2998" t="s">
        <v>3474</v>
      </c>
      <c r="C2998" s="5" t="s">
        <v>27</v>
      </c>
      <c r="D2998" s="5">
        <v>33965</v>
      </c>
      <c r="E2998">
        <v>1115</v>
      </c>
      <c r="F2998" s="5">
        <v>44255</v>
      </c>
      <c r="G2998" s="2">
        <v>63</v>
      </c>
      <c r="H2998" s="2" t="str">
        <f t="shared" si="303"/>
        <v>Jeremiah Kipkorir MUTAI800m</v>
      </c>
      <c r="I2998" s="2">
        <f t="shared" si="304"/>
        <v>1115</v>
      </c>
      <c r="J2998" s="136" cm="1">
        <f t="array" ref="J2998">MAX(IF($H$3:$H$4000=$H2998,$I$3:$I$4000))</f>
        <v>1115</v>
      </c>
      <c r="K2998" s="2" t="str">
        <v>SKN</v>
      </c>
      <c r="L2998" t="str">
        <v>Aljani BRIDGEWATER</v>
      </c>
      <c r="M2998" t="str">
        <v>400mh</v>
      </c>
      <c r="N2998">
        <v>35800</v>
      </c>
      <c r="O2998" s="94" t="str">
        <f t="shared" si="298"/>
        <v>Aljani BRIDGEWATER400mh</v>
      </c>
      <c r="P2998" s="2">
        <f t="shared" si="299"/>
        <v>1050</v>
      </c>
      <c r="Q2998" s="79">
        <f t="shared" si="300"/>
        <v>88</v>
      </c>
      <c r="R2998" s="79" t="str">
        <f t="shared" si="301"/>
        <v/>
      </c>
    </row>
    <row r="2999" spans="1:18" x14ac:dyDescent="0.2">
      <c r="A2999" t="s">
        <v>1152</v>
      </c>
      <c r="B2999" t="s">
        <v>2819</v>
      </c>
      <c r="C2999" s="5" t="s">
        <v>27</v>
      </c>
      <c r="D2999" s="5"/>
      <c r="E2999">
        <v>1113</v>
      </c>
      <c r="F2999" s="5">
        <v>44255</v>
      </c>
      <c r="G2999" s="2">
        <v>71</v>
      </c>
      <c r="H2999" s="2" t="str">
        <f t="shared" si="303"/>
        <v>Laban KIPKORIR800m</v>
      </c>
      <c r="I2999" s="2">
        <f t="shared" si="304"/>
        <v>1113</v>
      </c>
      <c r="J2999" s="136" cm="1">
        <f t="array" ref="J2999">MAX(IF($H$3:$H$4000=$H2999,$I$3:$I$4000))</f>
        <v>1113</v>
      </c>
      <c r="K2999" s="2" t="str">
        <v>SKN</v>
      </c>
      <c r="L2999" t="str">
        <v>Jason ROGERS</v>
      </c>
      <c r="M2999" t="str">
        <v>100m</v>
      </c>
      <c r="N2999">
        <v>33481</v>
      </c>
      <c r="O2999" s="94" t="str">
        <f t="shared" si="298"/>
        <v>Jason ROGERS100m</v>
      </c>
      <c r="P2999" s="2">
        <f t="shared" si="299"/>
        <v>1203</v>
      </c>
      <c r="Q2999" s="79">
        <f t="shared" si="300"/>
        <v>11</v>
      </c>
      <c r="R2999" s="79" t="str">
        <f t="shared" si="301"/>
        <v/>
      </c>
    </row>
    <row r="3000" spans="1:18" x14ac:dyDescent="0.2">
      <c r="A3000" t="s">
        <v>1152</v>
      </c>
      <c r="B3000" t="s">
        <v>2848</v>
      </c>
      <c r="C3000" s="5" t="s">
        <v>28</v>
      </c>
      <c r="D3000" s="5">
        <v>35575</v>
      </c>
      <c r="E3000">
        <v>1132</v>
      </c>
      <c r="F3000" s="5">
        <v>44255</v>
      </c>
      <c r="G3000" s="2">
        <v>44</v>
      </c>
      <c r="H3000" s="2" t="str">
        <f t="shared" si="303"/>
        <v>Tony KEMBOI1500m</v>
      </c>
      <c r="I3000" s="2">
        <f t="shared" si="304"/>
        <v>1132</v>
      </c>
      <c r="J3000" s="136" cm="1">
        <f t="array" ref="J3000">MAX(IF($H$3:$H$4000=$H3000,$I$3:$I$4000))</f>
        <v>1132</v>
      </c>
      <c r="K3000" s="2" t="str">
        <v>SKN</v>
      </c>
      <c r="L3000" t="str">
        <v>Warren HAZEL</v>
      </c>
      <c r="M3000" t="str">
        <v>400m</v>
      </c>
      <c r="N3000">
        <v>35106</v>
      </c>
      <c r="O3000" s="94" t="str">
        <f t="shared" si="298"/>
        <v>Warren HAZEL400m</v>
      </c>
      <c r="P3000" s="2">
        <f t="shared" si="299"/>
        <v>1097</v>
      </c>
      <c r="Q3000" s="79">
        <f t="shared" si="300"/>
        <v>94</v>
      </c>
      <c r="R3000" s="79" t="str">
        <f t="shared" si="301"/>
        <v/>
      </c>
    </row>
    <row r="3001" spans="1:18" x14ac:dyDescent="0.2">
      <c r="A3001" t="s">
        <v>1152</v>
      </c>
      <c r="B3001" s="5" t="s">
        <v>3545</v>
      </c>
      <c r="C3001" s="5" t="s">
        <v>28</v>
      </c>
      <c r="D3001" s="5"/>
      <c r="E3001">
        <v>1094</v>
      </c>
      <c r="F3001" s="5">
        <v>44255</v>
      </c>
      <c r="G3001" s="2">
        <v>93</v>
      </c>
      <c r="H3001" s="2" t="str">
        <f t="shared" si="303"/>
        <v>Constant CHERUIYOT1500m</v>
      </c>
      <c r="I3001" s="2">
        <f t="shared" si="304"/>
        <v>1094</v>
      </c>
      <c r="J3001" s="136" cm="1">
        <f t="array" ref="J3001">MAX(IF($H$3:$H$4000=$H3001,$I$3:$I$4000))</f>
        <v>1094</v>
      </c>
      <c r="K3001" s="2" t="str">
        <v>SLE</v>
      </c>
      <c r="L3001" t="str">
        <v>Ismail KAMARA</v>
      </c>
      <c r="M3001" t="str">
        <v>200m</v>
      </c>
      <c r="N3001">
        <v>35475</v>
      </c>
      <c r="O3001" s="94" t="str">
        <f t="shared" si="298"/>
        <v>Ismail KAMARA200m</v>
      </c>
      <c r="P3001" s="2">
        <f t="shared" si="299"/>
        <v>1079</v>
      </c>
      <c r="Q3001" s="79">
        <f t="shared" si="300"/>
        <v>121</v>
      </c>
      <c r="R3001" s="79" t="str">
        <f t="shared" si="301"/>
        <v/>
      </c>
    </row>
    <row r="3002" spans="1:18" x14ac:dyDescent="0.2">
      <c r="A3002" t="s">
        <v>1152</v>
      </c>
      <c r="B3002" t="s">
        <v>3577</v>
      </c>
      <c r="C3002" t="s">
        <v>34</v>
      </c>
      <c r="D3002" s="5">
        <v>35465</v>
      </c>
      <c r="E3002">
        <v>1098</v>
      </c>
      <c r="F3002" s="5">
        <v>44255</v>
      </c>
      <c r="G3002" s="2">
        <v>39</v>
      </c>
      <c r="H3002" s="2" t="str">
        <f t="shared" si="303"/>
        <v>Moses KIBET3000msc</v>
      </c>
      <c r="I3002" s="2">
        <f t="shared" si="304"/>
        <v>1098</v>
      </c>
      <c r="J3002" s="136" cm="1">
        <f t="array" ref="J3002">MAX(IF($H$3:$H$4000=$H3002,$I$3:$I$4000))</f>
        <v>1098</v>
      </c>
      <c r="K3002" s="2" t="str">
        <v>SLE</v>
      </c>
      <c r="L3002" t="str">
        <v>Ismail KAMARA</v>
      </c>
      <c r="M3002" t="str">
        <v>100m</v>
      </c>
      <c r="N3002">
        <v>35475</v>
      </c>
      <c r="O3002" s="94" t="str">
        <f t="shared" si="298"/>
        <v>Ismail KAMARA100m</v>
      </c>
      <c r="P3002" s="2">
        <f t="shared" si="299"/>
        <v>1076</v>
      </c>
      <c r="Q3002" s="79">
        <f t="shared" si="300"/>
        <v>141</v>
      </c>
      <c r="R3002" s="79" t="str">
        <f t="shared" si="301"/>
        <v/>
      </c>
    </row>
    <row r="3003" spans="1:18" x14ac:dyDescent="0.2">
      <c r="A3003" t="s">
        <v>1152</v>
      </c>
      <c r="B3003" t="s">
        <v>2870</v>
      </c>
      <c r="C3003" t="s">
        <v>34</v>
      </c>
      <c r="D3003" s="5"/>
      <c r="E3003">
        <v>1029</v>
      </c>
      <c r="F3003" s="5">
        <v>44255</v>
      </c>
      <c r="G3003" s="2">
        <v>84</v>
      </c>
      <c r="H3003" s="2" t="str">
        <f t="shared" si="303"/>
        <v>Elisha KIBET3000msc</v>
      </c>
      <c r="I3003" s="2">
        <f t="shared" si="304"/>
        <v>1029</v>
      </c>
      <c r="J3003" s="136" cm="1">
        <f t="array" ref="J3003">MAX(IF($H$3:$H$4000=$H3003,$I$3:$I$4000))</f>
        <v>1029</v>
      </c>
      <c r="K3003" s="2" t="str">
        <v>SRI</v>
      </c>
      <c r="L3003" t="str">
        <v>Ushan Thiwanka PERERA</v>
      </c>
      <c r="M3003" t="str">
        <v>high-jump</v>
      </c>
      <c r="N3003">
        <v>35817</v>
      </c>
      <c r="O3003" s="94" t="str">
        <f t="shared" si="298"/>
        <v>Ushan Thiwanka PERERAhigh-jump</v>
      </c>
      <c r="P3003" s="2">
        <f t="shared" si="299"/>
        <v>1179</v>
      </c>
      <c r="Q3003" s="79">
        <f t="shared" si="300"/>
        <v>4</v>
      </c>
      <c r="R3003" s="79" t="str">
        <f t="shared" si="301"/>
        <v/>
      </c>
    </row>
    <row r="3004" spans="1:18" x14ac:dyDescent="0.2">
      <c r="A3004" t="s">
        <v>1152</v>
      </c>
      <c r="B3004" t="s">
        <v>3715</v>
      </c>
      <c r="C3004" t="s">
        <v>82</v>
      </c>
      <c r="D3004" s="5">
        <v>35156</v>
      </c>
      <c r="E3004">
        <v>1205</v>
      </c>
      <c r="F3004" s="5">
        <v>44255</v>
      </c>
      <c r="G3004" s="2">
        <v>36</v>
      </c>
      <c r="H3004" s="2" t="str">
        <f t="shared" si="303"/>
        <v>Simon KARIUKImarathon</v>
      </c>
      <c r="I3004" s="2">
        <f t="shared" si="304"/>
        <v>1205</v>
      </c>
      <c r="J3004" s="136" cm="1">
        <f t="array" ref="J3004">MAX(IF($H$3:$H$4000=$H3004,$I$3:$I$4000))</f>
        <v>1205</v>
      </c>
      <c r="K3004" s="2" t="str">
        <v>SRI</v>
      </c>
      <c r="L3004" t="str">
        <v>A.S.M. SAFAN</v>
      </c>
      <c r="M3004" t="str">
        <v>200m</v>
      </c>
      <c r="N3004">
        <v>35832</v>
      </c>
      <c r="O3004" s="94" t="str">
        <f t="shared" si="298"/>
        <v>A.S.M. SAFAN200m</v>
      </c>
      <c r="P3004" s="2">
        <f t="shared" si="299"/>
        <v>1096</v>
      </c>
      <c r="Q3004" s="79">
        <f t="shared" si="300"/>
        <v>96</v>
      </c>
      <c r="R3004" s="79" t="str">
        <f t="shared" si="301"/>
        <v/>
      </c>
    </row>
    <row r="3005" spans="1:18" x14ac:dyDescent="0.2">
      <c r="A3005" t="s">
        <v>1152</v>
      </c>
      <c r="B3005" t="s">
        <v>2764</v>
      </c>
      <c r="C3005" s="5" t="s">
        <v>26</v>
      </c>
      <c r="D3005" s="6">
        <v>35646</v>
      </c>
      <c r="E3005">
        <v>1135</v>
      </c>
      <c r="F3005" s="5">
        <v>44254</v>
      </c>
      <c r="G3005" s="2">
        <v>33</v>
      </c>
      <c r="H3005" s="2" t="str">
        <f t="shared" si="303"/>
        <v>Zablon Ekhal EKWAM400m</v>
      </c>
      <c r="I3005" s="2">
        <f t="shared" si="304"/>
        <v>1135</v>
      </c>
      <c r="J3005" s="136" cm="1">
        <f t="array" ref="J3005">MAX(IF($H$3:$H$4000=$H3005,$I$3:$I$4000))</f>
        <v>1135</v>
      </c>
      <c r="K3005" s="2" t="str">
        <v>SRI</v>
      </c>
      <c r="L3005" t="str">
        <v>Udaya Bandara HERATH</v>
      </c>
      <c r="M3005" t="str">
        <v>3000msc</v>
      </c>
      <c r="N3005">
        <v>34941</v>
      </c>
      <c r="O3005" s="94" t="str">
        <f t="shared" si="298"/>
        <v>Udaya Bandara HERATH3000msc</v>
      </c>
      <c r="P3005" s="2">
        <f t="shared" si="299"/>
        <v>963</v>
      </c>
      <c r="Q3005" s="79">
        <f t="shared" si="300"/>
        <v>127</v>
      </c>
      <c r="R3005" s="79" t="str">
        <f t="shared" si="301"/>
        <v/>
      </c>
    </row>
    <row r="3006" spans="1:18" x14ac:dyDescent="0.2">
      <c r="A3006" t="s">
        <v>1152</v>
      </c>
      <c r="B3006" t="s">
        <v>2786</v>
      </c>
      <c r="C3006" s="5" t="s">
        <v>26</v>
      </c>
      <c r="D3006" s="5">
        <v>34467</v>
      </c>
      <c r="E3006">
        <v>1103</v>
      </c>
      <c r="F3006" s="5">
        <v>44254</v>
      </c>
      <c r="G3006" s="2">
        <v>71</v>
      </c>
      <c r="H3006" s="2" t="str">
        <f t="shared" si="303"/>
        <v>William RAYIAN400m</v>
      </c>
      <c r="I3006" s="2">
        <f t="shared" si="304"/>
        <v>1103</v>
      </c>
      <c r="J3006" s="136" cm="1">
        <f t="array" ref="J3006">MAX(IF($H$3:$H$4000=$H3006,$I$3:$I$4000))</f>
        <v>1103</v>
      </c>
      <c r="K3006" s="2" t="str">
        <v>SRI</v>
      </c>
      <c r="L3006" t="str">
        <v>H.M.S.Karunarathna BANDA</v>
      </c>
      <c r="M3006" t="str">
        <v>3000msc</v>
      </c>
      <c r="N3006">
        <v>0</v>
      </c>
      <c r="O3006" s="94" t="str">
        <f t="shared" si="298"/>
        <v>H.M.S.Karunarathna BANDA3000msc</v>
      </c>
      <c r="P3006" s="2">
        <f t="shared" si="299"/>
        <v>928</v>
      </c>
      <c r="Q3006" s="79">
        <f t="shared" si="300"/>
        <v>148</v>
      </c>
      <c r="R3006" s="79" t="str">
        <f t="shared" si="301"/>
        <v/>
      </c>
    </row>
    <row r="3007" spans="1:18" x14ac:dyDescent="0.2">
      <c r="A3007" t="s">
        <v>1152</v>
      </c>
      <c r="B3007" t="s">
        <v>3590</v>
      </c>
      <c r="C3007" t="s">
        <v>34</v>
      </c>
      <c r="D3007" s="5">
        <v>37075</v>
      </c>
      <c r="E3007">
        <v>1074</v>
      </c>
      <c r="F3007" s="5">
        <v>44254</v>
      </c>
      <c r="G3007" s="2">
        <v>54</v>
      </c>
      <c r="H3007" s="2" t="str">
        <f t="shared" si="303"/>
        <v>Geoffrey Kipkemoi KIRWA3000msc</v>
      </c>
      <c r="I3007" s="2">
        <f t="shared" si="304"/>
        <v>1074</v>
      </c>
      <c r="J3007" s="136" cm="1">
        <f t="array" ref="J3007">MAX(IF($H$3:$H$4000=$H3007,$I$3:$I$4000))</f>
        <v>1074</v>
      </c>
      <c r="K3007" s="2" t="str">
        <v>SRI</v>
      </c>
      <c r="L3007" t="str">
        <v>R.M.C.D.M. RATHNAYAKE</v>
      </c>
      <c r="M3007" t="str">
        <v>3000msc</v>
      </c>
      <c r="N3007">
        <v>0</v>
      </c>
      <c r="O3007" s="94" t="str">
        <f t="shared" si="298"/>
        <v>R.M.C.D.M. RATHNAYAKE3000msc</v>
      </c>
      <c r="P3007" s="2">
        <f t="shared" si="299"/>
        <v>891</v>
      </c>
      <c r="Q3007" s="79">
        <f t="shared" si="300"/>
        <v>166</v>
      </c>
      <c r="R3007" s="79" t="str">
        <f t="shared" si="301"/>
        <v/>
      </c>
    </row>
    <row r="3008" spans="1:18" x14ac:dyDescent="0.2">
      <c r="A3008" t="s">
        <v>1152</v>
      </c>
      <c r="B3008" t="s">
        <v>3618</v>
      </c>
      <c r="C3008" s="5" t="s">
        <v>34</v>
      </c>
      <c r="D3008" s="5"/>
      <c r="E3008">
        <v>1028</v>
      </c>
      <c r="F3008" s="5">
        <v>44254</v>
      </c>
      <c r="G3008" s="2">
        <v>87</v>
      </c>
      <c r="H3008" s="2" t="str">
        <f t="shared" si="303"/>
        <v>Wycliff KONES3000msc</v>
      </c>
      <c r="I3008" s="2">
        <f t="shared" si="304"/>
        <v>1028</v>
      </c>
      <c r="J3008" s="136" cm="1">
        <f t="array" ref="J3008">MAX(IF($H$3:$H$4000=$H3008,$I$3:$I$4000))</f>
        <v>1028</v>
      </c>
      <c r="K3008" s="2" t="str">
        <v>SRI</v>
      </c>
      <c r="L3008" t="str">
        <v>Salinda Randewa K.W.</v>
      </c>
      <c r="M3008" t="str">
        <v>110mh</v>
      </c>
      <c r="N3008">
        <v>31436</v>
      </c>
      <c r="O3008" s="94" t="str">
        <f t="shared" si="298"/>
        <v>Salinda Randewa K.W.110mh</v>
      </c>
      <c r="P3008" s="2">
        <f t="shared" si="299"/>
        <v>896</v>
      </c>
      <c r="Q3008" s="79">
        <f t="shared" si="300"/>
        <v>149</v>
      </c>
      <c r="R3008" s="79" t="str">
        <f t="shared" si="301"/>
        <v/>
      </c>
    </row>
    <row r="3009" spans="1:18" x14ac:dyDescent="0.2">
      <c r="A3009" t="s">
        <v>1152</v>
      </c>
      <c r="B3009" t="s">
        <v>5163</v>
      </c>
      <c r="C3009" s="5" t="s">
        <v>29</v>
      </c>
      <c r="D3009" s="5">
        <v>37674</v>
      </c>
      <c r="E3009">
        <v>1133</v>
      </c>
      <c r="F3009" s="5">
        <v>44254</v>
      </c>
      <c r="G3009" s="2">
        <v>40</v>
      </c>
      <c r="H3009" s="2" t="str">
        <f t="shared" ref="H3009:H3040" si="305">B3009&amp;C3009</f>
        <v>Gideon Kipkertich RONO5000m</v>
      </c>
      <c r="I3009" s="2">
        <f t="shared" ref="I3009:I3040" si="306">E3009</f>
        <v>1133</v>
      </c>
      <c r="J3009" s="136" cm="1">
        <f t="array" ref="J3009">MAX(IF($H$3:$H$4000=$H3009,$I$3:$I$4000))</f>
        <v>1133</v>
      </c>
      <c r="K3009" s="2" t="str">
        <v>SRI</v>
      </c>
      <c r="L3009" t="str">
        <v>N.D.K. VIDURANGA</v>
      </c>
      <c r="M3009" t="str">
        <v>400mh</v>
      </c>
      <c r="N3009">
        <v>0</v>
      </c>
      <c r="O3009" s="94" t="str">
        <f t="shared" si="298"/>
        <v>N.D.K. VIDURANGA400mh</v>
      </c>
      <c r="P3009" s="2">
        <f t="shared" si="299"/>
        <v>1020</v>
      </c>
      <c r="Q3009" s="79">
        <f t="shared" si="300"/>
        <v>117</v>
      </c>
      <c r="R3009" s="79" t="str">
        <f t="shared" si="301"/>
        <v/>
      </c>
    </row>
    <row r="3010" spans="1:18" x14ac:dyDescent="0.2">
      <c r="A3010" t="s">
        <v>1152</v>
      </c>
      <c r="B3010" t="s">
        <v>3654</v>
      </c>
      <c r="C3010" s="5" t="s">
        <v>29</v>
      </c>
      <c r="D3010" s="5">
        <v>35857</v>
      </c>
      <c r="E3010">
        <v>1131</v>
      </c>
      <c r="F3010" s="5">
        <v>44254</v>
      </c>
      <c r="G3010" s="2">
        <v>42</v>
      </c>
      <c r="H3010" s="2" t="str">
        <f t="shared" si="305"/>
        <v>Rodgers KWEMOI5000m</v>
      </c>
      <c r="I3010" s="2">
        <f t="shared" si="306"/>
        <v>1131</v>
      </c>
      <c r="J3010" s="136" cm="1">
        <f t="array" ref="J3010">MAX(IF($H$3:$H$4000=$H3010,$I$3:$I$4000))</f>
        <v>1131</v>
      </c>
      <c r="K3010" s="2" t="str">
        <v>SRI</v>
      </c>
      <c r="L3010" t="str">
        <v>Asitha Tharanga RATHNAYAKE</v>
      </c>
      <c r="M3010" t="str">
        <v>400mh</v>
      </c>
      <c r="N3010">
        <v>34856</v>
      </c>
      <c r="O3010" s="94" t="str">
        <f t="shared" si="298"/>
        <v>Asitha Tharanga RATHNAYAKE400mh</v>
      </c>
      <c r="P3010" s="2">
        <f t="shared" si="299"/>
        <v>969</v>
      </c>
      <c r="Q3010" s="79">
        <f t="shared" si="300"/>
        <v>142</v>
      </c>
      <c r="R3010" s="79" t="str">
        <f t="shared" si="301"/>
        <v/>
      </c>
    </row>
    <row r="3011" spans="1:18" x14ac:dyDescent="0.2">
      <c r="A3011" t="s">
        <v>1152</v>
      </c>
      <c r="B3011" t="s">
        <v>3728</v>
      </c>
      <c r="C3011" s="5" t="s">
        <v>30</v>
      </c>
      <c r="D3011" s="5">
        <v>35236</v>
      </c>
      <c r="E3011">
        <v>1089</v>
      </c>
      <c r="F3011" s="5">
        <v>44254</v>
      </c>
      <c r="G3011" s="2">
        <v>91</v>
      </c>
      <c r="H3011" s="2" t="str">
        <f t="shared" si="305"/>
        <v>Kibiwott KANDIE10000m</v>
      </c>
      <c r="I3011" s="2">
        <f t="shared" si="306"/>
        <v>1089</v>
      </c>
      <c r="J3011" s="136" cm="1">
        <f t="array" ref="J3011">MAX(IF($H$3:$H$4000=$H3011,$I$3:$I$4000))</f>
        <v>1089</v>
      </c>
      <c r="K3011" s="2" t="str">
        <v>SRI</v>
      </c>
      <c r="L3011" t="str">
        <v>W.I.K. PIYASIRI</v>
      </c>
      <c r="M3011" t="str">
        <v>long-jump</v>
      </c>
      <c r="N3011">
        <v>0</v>
      </c>
      <c r="O3011" s="94" t="str">
        <f t="shared" si="298"/>
        <v>W.I.K. PIYASIRIlong-jump</v>
      </c>
      <c r="P3011" s="2">
        <f t="shared" si="299"/>
        <v>991</v>
      </c>
      <c r="Q3011" s="79">
        <f t="shared" si="300"/>
        <v>134</v>
      </c>
      <c r="R3011" s="79" t="str">
        <f t="shared" si="301"/>
        <v/>
      </c>
    </row>
    <row r="3012" spans="1:18" x14ac:dyDescent="0.2">
      <c r="A3012" t="s">
        <v>1152</v>
      </c>
      <c r="B3012" t="s">
        <v>3813</v>
      </c>
      <c r="C3012" s="5" t="s">
        <v>31</v>
      </c>
      <c r="D3012" s="5">
        <v>35920</v>
      </c>
      <c r="E3012">
        <v>990</v>
      </c>
      <c r="F3012" s="5">
        <v>44254</v>
      </c>
      <c r="G3012" s="2">
        <v>98</v>
      </c>
      <c r="H3012" s="2" t="str">
        <f t="shared" si="305"/>
        <v>Kipkorir ROTICH110mh</v>
      </c>
      <c r="I3012" s="2">
        <f t="shared" si="306"/>
        <v>990</v>
      </c>
      <c r="J3012" s="136" cm="1">
        <f t="array" ref="J3012">MAX(IF($H$3:$H$4000=$H3012,$I$3:$I$4000))</f>
        <v>990</v>
      </c>
      <c r="K3012" s="2" t="str">
        <v>SRI</v>
      </c>
      <c r="L3012" t="str">
        <v>M.I.M. ASAN</v>
      </c>
      <c r="M3012" t="str">
        <v>long-jump</v>
      </c>
      <c r="N3012">
        <v>0</v>
      </c>
      <c r="O3012" s="94" t="str">
        <f t="shared" ref="O3012:O3075" si="307">L3012&amp;M3012</f>
        <v>M.I.M. ASANlong-jump</v>
      </c>
      <c r="P3012" s="2">
        <f t="shared" ref="P3012:P3075" si="308">VLOOKUP(L3012&amp;M3012,$H$3:$J$3881,3,FALSE)</f>
        <v>990</v>
      </c>
      <c r="Q3012" s="79">
        <f t="shared" ref="Q3012:Q3075" si="309">COUNTIFS($M$3:$M$3165,M3012,$P$3:$P$3165,"&gt;"&amp;P3012)+1</f>
        <v>135</v>
      </c>
      <c r="R3012" s="79" t="str">
        <f t="shared" ref="R3012:R3075" si="310">IFERROR(IF(K3012="AUS",COUNTIFS($K$3:$K$3165,"AUS",$M$3:$M$3165,M3012,$P$3:$P$3165,"&gt;"&amp;P3012)+1,""),"")</f>
        <v/>
      </c>
    </row>
    <row r="3013" spans="1:18" x14ac:dyDescent="0.2">
      <c r="A3013" t="s">
        <v>1152</v>
      </c>
      <c r="B3013" t="s">
        <v>4417</v>
      </c>
      <c r="C3013" t="s">
        <v>81</v>
      </c>
      <c r="D3013" s="5">
        <v>32076</v>
      </c>
      <c r="E3013">
        <v>1041</v>
      </c>
      <c r="F3013" s="5">
        <v>44254</v>
      </c>
      <c r="G3013" s="2">
        <v>11</v>
      </c>
      <c r="H3013" s="2" t="str">
        <f t="shared" si="305"/>
        <v>Samuel Kireri GATHIMBA20km-race-walking</v>
      </c>
      <c r="I3013" s="2">
        <f t="shared" si="306"/>
        <v>1041</v>
      </c>
      <c r="J3013" s="136" cm="1">
        <f t="array" ref="J3013">MAX(IF($H$3:$H$4000=$H3013,$I$3:$I$4000))</f>
        <v>1041</v>
      </c>
      <c r="K3013" s="2" t="str">
        <v>SRI</v>
      </c>
      <c r="L3013" t="str">
        <v>J.H.G. SAMPATH</v>
      </c>
      <c r="M3013" t="str">
        <v>long-jump</v>
      </c>
      <c r="N3013">
        <v>0</v>
      </c>
      <c r="O3013" s="94" t="str">
        <f t="shared" si="307"/>
        <v>J.H.G. SAMPATHlong-jump</v>
      </c>
      <c r="P3013" s="2">
        <f t="shared" si="308"/>
        <v>1047</v>
      </c>
      <c r="Q3013" s="79">
        <f t="shared" si="309"/>
        <v>100</v>
      </c>
      <c r="R3013" s="79" t="str">
        <f t="shared" si="310"/>
        <v/>
      </c>
    </row>
    <row r="3014" spans="1:18" x14ac:dyDescent="0.2">
      <c r="A3014" t="s">
        <v>1152</v>
      </c>
      <c r="B3014" t="s">
        <v>4430</v>
      </c>
      <c r="C3014" t="s">
        <v>81</v>
      </c>
      <c r="E3014">
        <v>958</v>
      </c>
      <c r="F3014" s="5">
        <v>44254</v>
      </c>
      <c r="G3014" s="2">
        <v>31</v>
      </c>
      <c r="H3014" s="2" t="str">
        <f t="shared" si="305"/>
        <v>Keyborn OBATO20km-race-walking</v>
      </c>
      <c r="I3014" s="2">
        <f t="shared" si="306"/>
        <v>958</v>
      </c>
      <c r="J3014" s="136" cm="1">
        <f t="array" ref="J3014">MAX(IF($H$3:$H$4000=$H3014,$I$3:$I$4000))</f>
        <v>958</v>
      </c>
      <c r="K3014" s="2" t="str">
        <v>SRI</v>
      </c>
      <c r="L3014" t="str">
        <v>Aruna DHARSHANA</v>
      </c>
      <c r="M3014" t="str">
        <v>400m</v>
      </c>
      <c r="N3014">
        <v>36179</v>
      </c>
      <c r="O3014" s="94" t="str">
        <f t="shared" si="307"/>
        <v>Aruna DHARSHANA400m</v>
      </c>
      <c r="P3014" s="2">
        <f t="shared" si="308"/>
        <v>1087</v>
      </c>
      <c r="Q3014" s="79">
        <f t="shared" si="309"/>
        <v>116</v>
      </c>
      <c r="R3014" s="79" t="str">
        <f t="shared" si="310"/>
        <v/>
      </c>
    </row>
    <row r="3015" spans="1:18" x14ac:dyDescent="0.2">
      <c r="A3015" t="s">
        <v>1152</v>
      </c>
      <c r="B3015" t="s">
        <v>4439</v>
      </c>
      <c r="C3015" t="s">
        <v>81</v>
      </c>
      <c r="D3015" s="5">
        <v>36618</v>
      </c>
      <c r="E3015">
        <v>894</v>
      </c>
      <c r="F3015" s="5">
        <v>44254</v>
      </c>
      <c r="G3015" s="2">
        <v>45</v>
      </c>
      <c r="H3015" s="2" t="str">
        <f t="shared" si="305"/>
        <v>Dominic Samson NDIGITI20km-race-walking</v>
      </c>
      <c r="I3015" s="2">
        <f t="shared" si="306"/>
        <v>894</v>
      </c>
      <c r="J3015" s="136" cm="1">
        <f t="array" ref="J3015">MAX(IF($H$3:$H$4000=$H3015,$I$3:$I$4000))</f>
        <v>894</v>
      </c>
      <c r="K3015" s="2" t="str">
        <v>SRI</v>
      </c>
      <c r="L3015" t="str">
        <v>Chamal K.L. WADUGE</v>
      </c>
      <c r="M3015" t="str">
        <v>triple-jump</v>
      </c>
      <c r="N3015">
        <v>35828</v>
      </c>
      <c r="O3015" s="94" t="str">
        <f t="shared" si="307"/>
        <v>Chamal K.L. WADUGEtriple-jump</v>
      </c>
      <c r="P3015" s="2">
        <f t="shared" si="308"/>
        <v>1089</v>
      </c>
      <c r="Q3015" s="79">
        <f t="shared" si="309"/>
        <v>25</v>
      </c>
      <c r="R3015" s="79" t="str">
        <f t="shared" si="310"/>
        <v/>
      </c>
    </row>
    <row r="3016" spans="1:18" x14ac:dyDescent="0.2">
      <c r="A3016" t="s">
        <v>1152</v>
      </c>
      <c r="B3016" t="s">
        <v>4448</v>
      </c>
      <c r="C3016" t="s">
        <v>81</v>
      </c>
      <c r="E3016">
        <v>852</v>
      </c>
      <c r="F3016" s="5">
        <v>44254</v>
      </c>
      <c r="G3016" s="2">
        <v>54</v>
      </c>
      <c r="H3016" s="2" t="str">
        <f t="shared" si="305"/>
        <v>Nehemiah KIPRONO20km-race-walking</v>
      </c>
      <c r="I3016" s="2">
        <f t="shared" si="306"/>
        <v>852</v>
      </c>
      <c r="J3016" s="136" cm="1">
        <f t="array" ref="J3016">MAX(IF($H$3:$H$4000=$H3016,$I$3:$I$4000))</f>
        <v>852</v>
      </c>
      <c r="K3016" s="2" t="str">
        <v>SRI</v>
      </c>
      <c r="L3016" t="str">
        <v>Sandun Krishantha KUMARA</v>
      </c>
      <c r="M3016" t="str">
        <v>triple-jump</v>
      </c>
      <c r="N3016">
        <v>44581</v>
      </c>
      <c r="O3016" s="94" t="str">
        <f t="shared" si="307"/>
        <v>Sandun Krishantha KUMARAtriple-jump</v>
      </c>
      <c r="P3016" s="2">
        <f t="shared" si="308"/>
        <v>1044</v>
      </c>
      <c r="Q3016" s="79">
        <f t="shared" si="309"/>
        <v>64</v>
      </c>
      <c r="R3016" s="79" t="str">
        <f t="shared" si="310"/>
        <v/>
      </c>
    </row>
    <row r="3017" spans="1:18" x14ac:dyDescent="0.2">
      <c r="A3017" t="s">
        <v>1152</v>
      </c>
      <c r="B3017" t="s">
        <v>3487</v>
      </c>
      <c r="C3017" s="5" t="s">
        <v>27</v>
      </c>
      <c r="D3017" s="5">
        <v>36755</v>
      </c>
      <c r="E3017">
        <v>1097</v>
      </c>
      <c r="F3017" s="5">
        <v>44233</v>
      </c>
      <c r="G3017" s="2">
        <v>81</v>
      </c>
      <c r="H3017" s="2" t="str">
        <f t="shared" si="305"/>
        <v>Ngeno KIPNGETICH800m</v>
      </c>
      <c r="I3017" s="2">
        <f t="shared" si="306"/>
        <v>1097</v>
      </c>
      <c r="J3017" s="136" cm="1">
        <f t="array" ref="J3017">MAX(IF($H$3:$H$4000=$H3017,$I$3:$I$4000))</f>
        <v>1097</v>
      </c>
      <c r="K3017" s="2" t="str">
        <v>SRI</v>
      </c>
      <c r="L3017" t="str">
        <v>C.G.S.T. SENEVIRATHNE</v>
      </c>
      <c r="M3017" t="str">
        <v>triple-jump</v>
      </c>
      <c r="N3017">
        <v>33781</v>
      </c>
      <c r="O3017" s="94" t="str">
        <f t="shared" si="307"/>
        <v>C.G.S.T. SENEVIRATHNEtriple-jump</v>
      </c>
      <c r="P3017" s="2">
        <f t="shared" si="308"/>
        <v>1014</v>
      </c>
      <c r="Q3017" s="79">
        <f t="shared" si="309"/>
        <v>99</v>
      </c>
      <c r="R3017" s="79" t="str">
        <f t="shared" si="310"/>
        <v/>
      </c>
    </row>
    <row r="3018" spans="1:18" x14ac:dyDescent="0.2">
      <c r="A3018" t="s">
        <v>1152</v>
      </c>
      <c r="B3018" t="s">
        <v>5372</v>
      </c>
      <c r="C3018" s="5" t="s">
        <v>27</v>
      </c>
      <c r="D3018" s="5">
        <v>35019</v>
      </c>
      <c r="E3018">
        <v>1096</v>
      </c>
      <c r="F3018" s="5">
        <v>44233</v>
      </c>
      <c r="G3018" s="2">
        <v>84</v>
      </c>
      <c r="H3018" s="2" t="str">
        <f t="shared" si="305"/>
        <v>Mathew Kipchumba KIPSANG800m</v>
      </c>
      <c r="I3018" s="2">
        <f t="shared" si="306"/>
        <v>1096</v>
      </c>
      <c r="J3018" s="136" cm="1">
        <f t="array" ref="J3018">MAX(IF($H$3:$H$4000=$H3018,$I$3:$I$4000))</f>
        <v>1096</v>
      </c>
      <c r="K3018" s="2" t="str">
        <v>SRI</v>
      </c>
      <c r="L3018" t="str">
        <v>S.A.Tharinda DASUN</v>
      </c>
      <c r="M3018" t="str">
        <v>high-jump</v>
      </c>
      <c r="N3018">
        <v>1999</v>
      </c>
      <c r="O3018" s="94" t="str">
        <f t="shared" si="307"/>
        <v>S.A.Tharinda DASUNhigh-jump</v>
      </c>
      <c r="P3018" s="2">
        <f t="shared" si="308"/>
        <v>1028</v>
      </c>
      <c r="Q3018" s="79">
        <f t="shared" si="309"/>
        <v>63</v>
      </c>
      <c r="R3018" s="79" t="str">
        <f t="shared" si="310"/>
        <v/>
      </c>
    </row>
    <row r="3019" spans="1:18" x14ac:dyDescent="0.2">
      <c r="A3019" t="s">
        <v>1152</v>
      </c>
      <c r="B3019" t="s">
        <v>2809</v>
      </c>
      <c r="C3019" t="s">
        <v>27</v>
      </c>
      <c r="D3019" s="5">
        <v>37326</v>
      </c>
      <c r="E3019">
        <v>1085</v>
      </c>
      <c r="F3019" s="5">
        <v>44233</v>
      </c>
      <c r="G3019" s="2">
        <v>97</v>
      </c>
      <c r="H3019" s="2" t="str">
        <f t="shared" si="305"/>
        <v>Vincent Kibet KETER800m</v>
      </c>
      <c r="I3019" s="2">
        <f t="shared" si="306"/>
        <v>1085</v>
      </c>
      <c r="J3019" s="136" cm="1">
        <f t="array" ref="J3019">MAX(IF($H$3:$H$4000=$H3019,$I$3:$I$4000))</f>
        <v>1085</v>
      </c>
      <c r="K3019" s="2" t="str">
        <v>SRI</v>
      </c>
      <c r="L3019" t="str">
        <v>P. THAYAGA</v>
      </c>
      <c r="M3019" t="str">
        <v>high-jump</v>
      </c>
      <c r="N3019">
        <v>0</v>
      </c>
      <c r="O3019" s="94" t="str">
        <f t="shared" si="307"/>
        <v>P. THAYAGAhigh-jump</v>
      </c>
      <c r="P3019" s="2">
        <f t="shared" si="308"/>
        <v>993</v>
      </c>
      <c r="Q3019" s="79">
        <f t="shared" si="309"/>
        <v>108</v>
      </c>
      <c r="R3019" s="79" t="str">
        <f t="shared" si="310"/>
        <v/>
      </c>
    </row>
    <row r="3020" spans="1:18" x14ac:dyDescent="0.2">
      <c r="A3020" t="s">
        <v>1136</v>
      </c>
      <c r="B3020" t="s">
        <v>2779</v>
      </c>
      <c r="C3020" s="5" t="s">
        <v>25</v>
      </c>
      <c r="D3020" s="6">
        <v>36862</v>
      </c>
      <c r="E3020">
        <v>1037</v>
      </c>
      <c r="F3020" s="5">
        <v>44638</v>
      </c>
      <c r="G3020" s="2">
        <v>95</v>
      </c>
      <c r="H3020" s="2" t="str">
        <f t="shared" si="305"/>
        <v>Armani MODESTE200m</v>
      </c>
      <c r="I3020" s="2">
        <f t="shared" si="306"/>
        <v>1037</v>
      </c>
      <c r="J3020" s="136" cm="1">
        <f t="array" ref="J3020">MAX(IF($H$3:$H$4000=$H3020,$I$3:$I$4000))</f>
        <v>1037</v>
      </c>
      <c r="K3020" s="2" t="str">
        <v>SRI</v>
      </c>
      <c r="L3020" t="str">
        <v>Indika UDAYA</v>
      </c>
      <c r="M3020" t="str">
        <v>high-jump</v>
      </c>
      <c r="N3020">
        <v>0</v>
      </c>
      <c r="O3020" s="94" t="str">
        <f t="shared" si="307"/>
        <v>Indika UDAYAhigh-jump</v>
      </c>
      <c r="P3020" s="2">
        <f t="shared" si="308"/>
        <v>993</v>
      </c>
      <c r="Q3020" s="79">
        <f t="shared" si="309"/>
        <v>108</v>
      </c>
      <c r="R3020" s="79" t="str">
        <f t="shared" si="310"/>
        <v/>
      </c>
    </row>
    <row r="3021" spans="1:18" x14ac:dyDescent="0.2">
      <c r="A3021" t="s">
        <v>1136</v>
      </c>
      <c r="B3021" s="5" t="s">
        <v>2740</v>
      </c>
      <c r="C3021" s="5" t="s">
        <v>25</v>
      </c>
      <c r="D3021" s="5">
        <v>33310</v>
      </c>
      <c r="E3021">
        <v>1047</v>
      </c>
      <c r="F3021" s="5">
        <v>44619</v>
      </c>
      <c r="G3021" s="2">
        <v>70</v>
      </c>
      <c r="H3021" s="2" t="str">
        <f t="shared" si="305"/>
        <v>Lenyn Kish LEONCE200m</v>
      </c>
      <c r="I3021" s="2">
        <f t="shared" si="306"/>
        <v>1047</v>
      </c>
      <c r="J3021" s="136" cm="1">
        <f t="array" ref="J3021">MAX(IF($H$3:$H$4000=$H3021,$I$3:$I$4000))</f>
        <v>1047</v>
      </c>
      <c r="K3021" s="2" t="str">
        <v>SRI</v>
      </c>
      <c r="L3021" t="str">
        <v>Roshen Dulmin SANDANAM</v>
      </c>
      <c r="M3021" t="str">
        <v>high-jump</v>
      </c>
      <c r="N3021">
        <v>44612</v>
      </c>
      <c r="O3021" s="94" t="str">
        <f t="shared" si="307"/>
        <v>Roshen Dulmin SANDANAMhigh-jump</v>
      </c>
      <c r="P3021" s="2">
        <f t="shared" si="308"/>
        <v>958</v>
      </c>
      <c r="Q3021" s="79">
        <f t="shared" si="309"/>
        <v>116</v>
      </c>
      <c r="R3021" s="79" t="str">
        <f t="shared" si="310"/>
        <v/>
      </c>
    </row>
    <row r="3022" spans="1:18" x14ac:dyDescent="0.2">
      <c r="A3022" t="s">
        <v>1136</v>
      </c>
      <c r="B3022" t="s">
        <v>2803</v>
      </c>
      <c r="C3022" s="5" t="s">
        <v>26</v>
      </c>
      <c r="D3022" s="5">
        <v>36987</v>
      </c>
      <c r="E3022">
        <v>1059</v>
      </c>
      <c r="F3022" s="5">
        <v>44619</v>
      </c>
      <c r="G3022" s="2">
        <v>59</v>
      </c>
      <c r="H3022" s="2" t="str">
        <f t="shared" si="305"/>
        <v>Reuben NICHOLS400m</v>
      </c>
      <c r="I3022" s="2">
        <f t="shared" si="306"/>
        <v>1059</v>
      </c>
      <c r="J3022" s="136" cm="1">
        <f t="array" ref="J3022">MAX(IF($H$3:$H$4000=$H3022,$I$3:$I$4000))</f>
        <v>1059</v>
      </c>
      <c r="K3022" s="2" t="str">
        <v>SRI</v>
      </c>
      <c r="L3022" t="str">
        <v>K. Chamod Laksamudra MENDIS</v>
      </c>
      <c r="M3022" t="str">
        <v>high-jump</v>
      </c>
      <c r="N3022">
        <v>36329</v>
      </c>
      <c r="O3022" s="94" t="str">
        <f t="shared" si="307"/>
        <v>K. Chamod Laksamudra MENDIShigh-jump</v>
      </c>
      <c r="P3022" s="2">
        <f t="shared" si="308"/>
        <v>958</v>
      </c>
      <c r="Q3022" s="79">
        <f t="shared" si="309"/>
        <v>116</v>
      </c>
      <c r="R3022" s="79" t="str">
        <f t="shared" si="310"/>
        <v/>
      </c>
    </row>
    <row r="3023" spans="1:18" x14ac:dyDescent="0.2">
      <c r="A3023" t="s">
        <v>1136</v>
      </c>
      <c r="B3023" t="s">
        <v>3196</v>
      </c>
      <c r="C3023" s="5" t="s">
        <v>41</v>
      </c>
      <c r="D3023" s="5">
        <v>32230</v>
      </c>
      <c r="E3023">
        <v>952</v>
      </c>
      <c r="F3023" s="5">
        <v>44619</v>
      </c>
      <c r="G3023" s="2">
        <v>46</v>
      </c>
      <c r="H3023" s="2" t="str">
        <f t="shared" si="305"/>
        <v>Albert REYNOLDSjavelin-throw</v>
      </c>
      <c r="I3023" s="2">
        <f t="shared" si="306"/>
        <v>952</v>
      </c>
      <c r="J3023" s="136" cm="1">
        <f t="array" ref="J3023">MAX(IF($H$3:$H$4000=$H3023,$I$3:$I$4000))</f>
        <v>1037</v>
      </c>
      <c r="K3023" s="2" t="str">
        <v>SRI</v>
      </c>
      <c r="L3023" t="str">
        <v>Arunthavarasa PUVITHARAN</v>
      </c>
      <c r="M3023" t="str">
        <v>pole-vault</v>
      </c>
      <c r="N3023">
        <v>2000</v>
      </c>
      <c r="O3023" s="94" t="str">
        <f t="shared" si="307"/>
        <v>Arunthavarasa PUVITHARANpole-vault</v>
      </c>
      <c r="P3023" s="2">
        <f t="shared" si="308"/>
        <v>1021</v>
      </c>
      <c r="Q3023" s="79">
        <f t="shared" si="309"/>
        <v>27</v>
      </c>
      <c r="R3023" s="79" t="str">
        <f t="shared" si="310"/>
        <v/>
      </c>
    </row>
    <row r="3024" spans="1:18" x14ac:dyDescent="0.2">
      <c r="A3024" t="s">
        <v>1136</v>
      </c>
      <c r="B3024" t="s">
        <v>2774</v>
      </c>
      <c r="C3024" s="5" t="s">
        <v>26</v>
      </c>
      <c r="D3024" s="5">
        <v>37561</v>
      </c>
      <c r="E3024">
        <v>1080</v>
      </c>
      <c r="F3024" s="5">
        <v>44618</v>
      </c>
      <c r="G3024" s="2">
        <v>36</v>
      </c>
      <c r="H3024" s="2" t="str">
        <f t="shared" si="305"/>
        <v>Michael JOSEPH400m</v>
      </c>
      <c r="I3024" s="2">
        <f t="shared" si="306"/>
        <v>1080</v>
      </c>
      <c r="J3024" s="136" cm="1">
        <f t="array" ref="J3024">MAX(IF($H$3:$H$4000=$H3024,$I$3:$I$4000))</f>
        <v>1080</v>
      </c>
      <c r="K3024" s="2" t="str">
        <v>SRI</v>
      </c>
      <c r="L3024" t="str">
        <v>M.H.J. SANDARUWAN</v>
      </c>
      <c r="M3024" t="str">
        <v>pole-vault</v>
      </c>
      <c r="N3024">
        <v>34418</v>
      </c>
      <c r="O3024" s="94" t="str">
        <f t="shared" si="307"/>
        <v>M.H.J. SANDARUWANpole-vault</v>
      </c>
      <c r="P3024" s="2">
        <f t="shared" si="308"/>
        <v>994</v>
      </c>
      <c r="Q3024" s="79">
        <f t="shared" si="309"/>
        <v>42</v>
      </c>
      <c r="R3024" s="79" t="str">
        <f t="shared" si="310"/>
        <v/>
      </c>
    </row>
    <row r="3025" spans="1:18" x14ac:dyDescent="0.2">
      <c r="A3025" t="s">
        <v>1136</v>
      </c>
      <c r="B3025" t="s">
        <v>2779</v>
      </c>
      <c r="C3025" s="5" t="s">
        <v>26</v>
      </c>
      <c r="D3025" s="5">
        <v>36862</v>
      </c>
      <c r="E3025">
        <v>1057</v>
      </c>
      <c r="F3025" s="5">
        <v>44618</v>
      </c>
      <c r="G3025" s="2">
        <v>62</v>
      </c>
      <c r="H3025" s="2" t="str">
        <f t="shared" si="305"/>
        <v>Armani MODESTE400m</v>
      </c>
      <c r="I3025" s="2">
        <f t="shared" si="306"/>
        <v>1057</v>
      </c>
      <c r="J3025" s="136" cm="1">
        <f t="array" ref="J3025">MAX(IF($H$3:$H$4000=$H3025,$I$3:$I$4000))</f>
        <v>1057</v>
      </c>
      <c r="K3025" s="2" t="str">
        <v>SRI</v>
      </c>
      <c r="L3025" t="str">
        <v>Sachin ERANGA</v>
      </c>
      <c r="M3025" t="str">
        <v>pole-vault</v>
      </c>
      <c r="N3025">
        <v>1996</v>
      </c>
      <c r="O3025" s="94" t="str">
        <f t="shared" si="307"/>
        <v>Sachin ERANGApole-vault</v>
      </c>
      <c r="P3025" s="2">
        <f t="shared" si="308"/>
        <v>994</v>
      </c>
      <c r="Q3025" s="79">
        <f t="shared" si="309"/>
        <v>42</v>
      </c>
      <c r="R3025" s="79" t="str">
        <f t="shared" si="310"/>
        <v/>
      </c>
    </row>
    <row r="3026" spans="1:18" x14ac:dyDescent="0.2">
      <c r="A3026" t="s">
        <v>1136</v>
      </c>
      <c r="B3026" t="s">
        <v>3196</v>
      </c>
      <c r="C3026" s="5" t="s">
        <v>41</v>
      </c>
      <c r="D3026" s="5">
        <v>32230</v>
      </c>
      <c r="E3026">
        <v>1037</v>
      </c>
      <c r="F3026" s="5">
        <v>44373</v>
      </c>
      <c r="G3026" s="2">
        <v>32</v>
      </c>
      <c r="H3026" s="2" t="str">
        <f t="shared" si="305"/>
        <v>Albert REYNOLDSjavelin-throw</v>
      </c>
      <c r="I3026" s="2">
        <f t="shared" si="306"/>
        <v>1037</v>
      </c>
      <c r="J3026" s="136" cm="1">
        <f t="array" ref="J3026">MAX(IF($H$3:$H$4000=$H3026,$I$3:$I$4000))</f>
        <v>1037</v>
      </c>
      <c r="K3026" s="2" t="str">
        <v>SRI</v>
      </c>
      <c r="L3026" t="str">
        <v>R.P. MURUGAYYA</v>
      </c>
      <c r="M3026" t="str">
        <v>pole-vault</v>
      </c>
      <c r="N3026">
        <v>0</v>
      </c>
      <c r="O3026" s="94" t="str">
        <f t="shared" si="307"/>
        <v>R.P. MURUGAYYApole-vault</v>
      </c>
      <c r="P3026" s="2">
        <f t="shared" si="308"/>
        <v>886</v>
      </c>
      <c r="Q3026" s="79">
        <f t="shared" si="309"/>
        <v>114</v>
      </c>
      <c r="R3026" s="79" t="str">
        <f t="shared" si="310"/>
        <v/>
      </c>
    </row>
    <row r="3027" spans="1:18" x14ac:dyDescent="0.2">
      <c r="A3027" t="s">
        <v>1136</v>
      </c>
      <c r="B3027" t="s">
        <v>5385</v>
      </c>
      <c r="C3027" t="s">
        <v>36</v>
      </c>
      <c r="D3027" s="5">
        <v>34959</v>
      </c>
      <c r="E3027">
        <v>916</v>
      </c>
      <c r="F3027" s="5">
        <v>44323</v>
      </c>
      <c r="G3027" s="2">
        <v>79</v>
      </c>
      <c r="H3027" s="2" t="str">
        <f t="shared" si="305"/>
        <v>Micky FERDINANDpole-vault</v>
      </c>
      <c r="I3027" s="2">
        <f t="shared" si="306"/>
        <v>916</v>
      </c>
      <c r="J3027" s="136" cm="1">
        <f t="array" ref="J3027">MAX(IF($H$3:$H$4000=$H3027,$I$3:$I$4000))</f>
        <v>916</v>
      </c>
      <c r="K3027" s="2" t="str">
        <v>SRI</v>
      </c>
      <c r="L3027" t="str">
        <v>Sumedha RANASINGHE</v>
      </c>
      <c r="M3027" t="str">
        <v>javelin-throw</v>
      </c>
      <c r="N3027">
        <v>33279</v>
      </c>
      <c r="O3027" s="94" t="str">
        <f t="shared" si="307"/>
        <v>Sumedha RANASINGHEjavelin-throw</v>
      </c>
      <c r="P3027" s="2">
        <f t="shared" si="308"/>
        <v>1127</v>
      </c>
      <c r="Q3027" s="79">
        <f t="shared" si="309"/>
        <v>7</v>
      </c>
      <c r="R3027" s="79" t="str">
        <f t="shared" si="310"/>
        <v/>
      </c>
    </row>
    <row r="3028" spans="1:18" x14ac:dyDescent="0.2">
      <c r="A3028" t="s">
        <v>1136</v>
      </c>
      <c r="B3028" t="s">
        <v>5385</v>
      </c>
      <c r="C3028" s="5" t="s">
        <v>35</v>
      </c>
      <c r="D3028" s="5">
        <v>34959</v>
      </c>
      <c r="E3028">
        <v>1019</v>
      </c>
      <c r="F3028" s="5">
        <v>44281</v>
      </c>
      <c r="G3028" s="2">
        <v>65</v>
      </c>
      <c r="H3028" s="2" t="str">
        <f t="shared" si="305"/>
        <v>Micky FERDINANDhigh-jump</v>
      </c>
      <c r="I3028" s="2">
        <f t="shared" si="306"/>
        <v>1019</v>
      </c>
      <c r="J3028" s="136" cm="1">
        <f t="array" ref="J3028">MAX(IF($H$3:$H$4000=$H3028,$I$3:$I$4000))</f>
        <v>1019</v>
      </c>
      <c r="K3028" s="2" t="str">
        <v>SRI</v>
      </c>
      <c r="L3028" t="str">
        <v>D. G. Sampath RANASINGHE</v>
      </c>
      <c r="M3028" t="str">
        <v>javelin-throw</v>
      </c>
      <c r="N3028">
        <v>32387</v>
      </c>
      <c r="O3028" s="94" t="str">
        <f t="shared" si="307"/>
        <v>D. G. Sampath RANASINGHEjavelin-throw</v>
      </c>
      <c r="P3028" s="2">
        <f t="shared" si="308"/>
        <v>1015</v>
      </c>
      <c r="Q3028" s="79">
        <f t="shared" si="309"/>
        <v>50</v>
      </c>
      <c r="R3028" s="79" t="str">
        <f t="shared" si="310"/>
        <v/>
      </c>
    </row>
    <row r="3029" spans="1:18" x14ac:dyDescent="0.2">
      <c r="A3029" t="s">
        <v>2026</v>
      </c>
      <c r="B3029" t="s">
        <v>2732</v>
      </c>
      <c r="C3029" s="5" t="s">
        <v>2</v>
      </c>
      <c r="D3029" s="5">
        <v>36918</v>
      </c>
      <c r="E3029">
        <v>1069</v>
      </c>
      <c r="F3029" s="5">
        <v>44614</v>
      </c>
      <c r="G3029" s="2">
        <v>72</v>
      </c>
      <c r="H3029" s="2" t="str">
        <f t="shared" si="305"/>
        <v>Mojela KONESHE100m</v>
      </c>
      <c r="I3029" s="2">
        <f t="shared" si="306"/>
        <v>1069</v>
      </c>
      <c r="J3029" s="136" cm="1">
        <f t="array" ref="J3029">MAX(IF($H$3:$H$4000=$H3029,$I$3:$I$4000))</f>
        <v>1130</v>
      </c>
      <c r="K3029" s="2" t="str">
        <v>SRI</v>
      </c>
      <c r="L3029" t="str">
        <v>W.B.R.N. FERNANDO</v>
      </c>
      <c r="M3029" t="str">
        <v>javelin-throw</v>
      </c>
      <c r="N3029">
        <v>0</v>
      </c>
      <c r="O3029" s="94" t="str">
        <f t="shared" si="307"/>
        <v>W.B.R.N. FERNANDOjavelin-throw</v>
      </c>
      <c r="P3029" s="2">
        <f t="shared" si="308"/>
        <v>961</v>
      </c>
      <c r="Q3029" s="79">
        <f t="shared" si="309"/>
        <v>86</v>
      </c>
      <c r="R3029" s="79" t="str">
        <f t="shared" si="310"/>
        <v/>
      </c>
    </row>
    <row r="3030" spans="1:18" x14ac:dyDescent="0.2">
      <c r="A3030" t="s">
        <v>2026</v>
      </c>
      <c r="B3030" t="s">
        <v>4399</v>
      </c>
      <c r="C3030" t="s">
        <v>82</v>
      </c>
      <c r="D3030" s="5">
        <v>35351</v>
      </c>
      <c r="E3030">
        <v>1154</v>
      </c>
      <c r="F3030" s="5">
        <v>44486</v>
      </c>
      <c r="G3030" s="2">
        <v>88</v>
      </c>
      <c r="H3030" s="2" t="str">
        <f t="shared" si="305"/>
        <v>Tebello RAMAKONGOANAmarathon</v>
      </c>
      <c r="I3030" s="2">
        <f t="shared" si="306"/>
        <v>1154</v>
      </c>
      <c r="J3030" s="136" cm="1">
        <f t="array" ref="J3030">MAX(IF($H$3:$H$4000=$H3030,$I$3:$I$4000))</f>
        <v>1154</v>
      </c>
      <c r="K3030" s="2" t="str">
        <v>SRI</v>
      </c>
      <c r="L3030" t="str">
        <v>D.C. WICKRAMARATHNE</v>
      </c>
      <c r="M3030" t="str">
        <v>javelin-throw</v>
      </c>
      <c r="N3030">
        <v>0</v>
      </c>
      <c r="O3030" s="94" t="str">
        <f t="shared" si="307"/>
        <v>D.C. WICKRAMARATHNEjavelin-throw</v>
      </c>
      <c r="P3030" s="2">
        <f t="shared" si="308"/>
        <v>927</v>
      </c>
      <c r="Q3030" s="79">
        <f t="shared" si="309"/>
        <v>108</v>
      </c>
      <c r="R3030" s="79" t="str">
        <f t="shared" si="310"/>
        <v/>
      </c>
    </row>
    <row r="3031" spans="1:18" x14ac:dyDescent="0.2">
      <c r="A3031" t="s">
        <v>2026</v>
      </c>
      <c r="B3031" t="s">
        <v>2732</v>
      </c>
      <c r="C3031" t="s">
        <v>2</v>
      </c>
      <c r="D3031" s="5">
        <v>36918</v>
      </c>
      <c r="E3031">
        <v>1130</v>
      </c>
      <c r="F3031" s="5">
        <v>44373</v>
      </c>
      <c r="G3031" s="2">
        <v>66</v>
      </c>
      <c r="H3031" s="2" t="str">
        <f t="shared" si="305"/>
        <v>Mojela KONESHE100m</v>
      </c>
      <c r="I3031" s="2">
        <f t="shared" si="306"/>
        <v>1130</v>
      </c>
      <c r="J3031" s="136" cm="1">
        <f t="array" ref="J3031">MAX(IF($H$3:$H$4000=$H3031,$I$3:$I$4000))</f>
        <v>1130</v>
      </c>
      <c r="K3031" s="2" t="str">
        <v>SRI</v>
      </c>
      <c r="L3031" t="str">
        <v>R. RATHUSAN</v>
      </c>
      <c r="M3031" t="str">
        <v>javelin-throw</v>
      </c>
      <c r="N3031">
        <v>0</v>
      </c>
      <c r="O3031" s="94" t="str">
        <f t="shared" si="307"/>
        <v>R. RATHUSANjavelin-throw</v>
      </c>
      <c r="P3031" s="2">
        <f t="shared" si="308"/>
        <v>883</v>
      </c>
      <c r="Q3031" s="79">
        <f t="shared" si="309"/>
        <v>130</v>
      </c>
      <c r="R3031" s="79" t="str">
        <f t="shared" si="310"/>
        <v/>
      </c>
    </row>
    <row r="3032" spans="1:18" x14ac:dyDescent="0.2">
      <c r="A3032" t="s">
        <v>1144</v>
      </c>
      <c r="B3032" t="s">
        <v>2762</v>
      </c>
      <c r="C3032" s="5" t="s">
        <v>2</v>
      </c>
      <c r="D3032" s="6">
        <v>38106</v>
      </c>
      <c r="E3032">
        <v>1086</v>
      </c>
      <c r="F3032" s="5">
        <v>44646</v>
      </c>
      <c r="G3032" s="2">
        <v>57</v>
      </c>
      <c r="H3032" s="2" t="str">
        <f t="shared" si="305"/>
        <v>Muhd Azeem FAHMI100m</v>
      </c>
      <c r="I3032" s="2">
        <f t="shared" si="306"/>
        <v>1086</v>
      </c>
      <c r="J3032" s="136" cm="1">
        <f t="array" ref="J3032">MAX(IF($H$3:$H$4000=$H3032,$I$3:$I$4000))</f>
        <v>1086</v>
      </c>
      <c r="K3032" s="2" t="str">
        <v>SRI</v>
      </c>
      <c r="L3032" t="str">
        <v>E.K.C.K. PADMASIRI</v>
      </c>
      <c r="M3032" t="str">
        <v>javelin-throw</v>
      </c>
      <c r="N3032">
        <v>1995</v>
      </c>
      <c r="O3032" s="94" t="str">
        <f t="shared" si="307"/>
        <v>E.K.C.K. PADMASIRIjavelin-throw</v>
      </c>
      <c r="P3032" s="2">
        <f t="shared" si="308"/>
        <v>880</v>
      </c>
      <c r="Q3032" s="79">
        <f t="shared" si="309"/>
        <v>132</v>
      </c>
      <c r="R3032" s="79" t="str">
        <f t="shared" si="310"/>
        <v/>
      </c>
    </row>
    <row r="3033" spans="1:18" x14ac:dyDescent="0.2">
      <c r="A3033" t="s">
        <v>1144</v>
      </c>
      <c r="B3033" t="s">
        <v>5070</v>
      </c>
      <c r="C3033" s="5" t="s">
        <v>2</v>
      </c>
      <c r="D3033" s="5">
        <v>36191</v>
      </c>
      <c r="E3033">
        <v>1053</v>
      </c>
      <c r="F3033" s="5">
        <v>44646</v>
      </c>
      <c r="G3033" s="2">
        <v>93</v>
      </c>
      <c r="H3033" s="2" t="str">
        <f t="shared" si="305"/>
        <v>Muhammad Zulfiqar BIN ISMAIL100m</v>
      </c>
      <c r="I3033" s="2">
        <f t="shared" si="306"/>
        <v>1053</v>
      </c>
      <c r="J3033" s="136" cm="1">
        <f t="array" ref="J3033">MAX(IF($H$3:$H$4000=$H3033,$I$3:$I$4000))</f>
        <v>1053</v>
      </c>
      <c r="K3033" s="2" t="str">
        <v>SRI</v>
      </c>
      <c r="L3033" t="str">
        <v>G.K.D.S. PIYARATHNA</v>
      </c>
      <c r="M3033" t="str">
        <v>long-jump</v>
      </c>
      <c r="N3033">
        <v>34439</v>
      </c>
      <c r="O3033" s="94" t="str">
        <f t="shared" si="307"/>
        <v>G.K.D.S. PIYARATHNAlong-jump</v>
      </c>
      <c r="P3033" s="2">
        <f t="shared" si="308"/>
        <v>1109</v>
      </c>
      <c r="Q3033" s="79">
        <f t="shared" si="309"/>
        <v>37</v>
      </c>
      <c r="R3033" s="79" t="str">
        <f t="shared" si="310"/>
        <v/>
      </c>
    </row>
    <row r="3034" spans="1:18" x14ac:dyDescent="0.2">
      <c r="A3034" t="s">
        <v>1144</v>
      </c>
      <c r="B3034" t="s">
        <v>4685</v>
      </c>
      <c r="C3034" s="5" t="s">
        <v>37</v>
      </c>
      <c r="D3034" s="5">
        <v>34766</v>
      </c>
      <c r="E3034">
        <v>1014</v>
      </c>
      <c r="F3034" s="5">
        <v>44640</v>
      </c>
      <c r="G3034" s="2">
        <v>59</v>
      </c>
      <c r="H3034" s="2" t="str">
        <f t="shared" si="305"/>
        <v>Luqman Hakim RAMLANlong-jump</v>
      </c>
      <c r="I3034" s="2">
        <f t="shared" si="306"/>
        <v>1014</v>
      </c>
      <c r="J3034" s="136" cm="1">
        <f t="array" ref="J3034">MAX(IF($H$3:$H$4000=$H3034,$I$3:$I$4000))</f>
        <v>1014</v>
      </c>
      <c r="K3034" s="2" t="str">
        <v>SRI</v>
      </c>
      <c r="L3034" t="str">
        <v>K.M.D. DHARSHANA</v>
      </c>
      <c r="M3034" t="str">
        <v>400mh</v>
      </c>
      <c r="N3034">
        <v>0</v>
      </c>
      <c r="O3034" s="94" t="str">
        <f t="shared" si="307"/>
        <v>K.M.D. DHARSHANA400mh</v>
      </c>
      <c r="P3034" s="2">
        <f t="shared" si="308"/>
        <v>1023</v>
      </c>
      <c r="Q3034" s="79">
        <f t="shared" si="309"/>
        <v>115</v>
      </c>
      <c r="R3034" s="79" t="str">
        <f t="shared" si="310"/>
        <v/>
      </c>
    </row>
    <row r="3035" spans="1:18" x14ac:dyDescent="0.2">
      <c r="A3035" t="s">
        <v>1144</v>
      </c>
      <c r="B3035" t="s">
        <v>3165</v>
      </c>
      <c r="C3035" s="5" t="s">
        <v>42</v>
      </c>
      <c r="D3035" s="5">
        <v>36914</v>
      </c>
      <c r="E3035">
        <v>892</v>
      </c>
      <c r="F3035" s="5">
        <v>44640</v>
      </c>
      <c r="G3035" s="2">
        <v>36</v>
      </c>
      <c r="H3035" s="2" t="str">
        <f t="shared" si="305"/>
        <v>Sadat Merzuqi AJISANhammer-throw</v>
      </c>
      <c r="I3035" s="2">
        <f t="shared" si="306"/>
        <v>892</v>
      </c>
      <c r="J3035" s="136" cm="1">
        <f t="array" ref="J3035">MAX(IF($H$3:$H$4000=$H3035,$I$3:$I$4000))</f>
        <v>892</v>
      </c>
      <c r="K3035" s="2" t="str">
        <v>SRI</v>
      </c>
      <c r="L3035" t="str">
        <v>Shreshan Dhananjaya LIYANAPEDIGE</v>
      </c>
      <c r="M3035" t="str">
        <v>triple-jump</v>
      </c>
      <c r="N3035">
        <v>35588</v>
      </c>
      <c r="O3035" s="94" t="str">
        <f t="shared" si="307"/>
        <v>Shreshan Dhananjaya LIYANAPEDIGEtriple-jump</v>
      </c>
      <c r="P3035" s="2">
        <f t="shared" si="308"/>
        <v>1074</v>
      </c>
      <c r="Q3035" s="79">
        <f t="shared" si="309"/>
        <v>34</v>
      </c>
      <c r="R3035" s="79" t="str">
        <f t="shared" si="310"/>
        <v/>
      </c>
    </row>
    <row r="3036" spans="1:18" x14ac:dyDescent="0.2">
      <c r="A3036" t="s">
        <v>1144</v>
      </c>
      <c r="B3036" t="s">
        <v>4492</v>
      </c>
      <c r="C3036" s="5" t="s">
        <v>35</v>
      </c>
      <c r="D3036" s="5">
        <v>36408</v>
      </c>
      <c r="E3036">
        <v>1046</v>
      </c>
      <c r="F3036" s="5">
        <v>44638</v>
      </c>
      <c r="G3036" s="2">
        <v>12</v>
      </c>
      <c r="H3036" s="2" t="str">
        <f t="shared" si="305"/>
        <v>Moh. Eizlan DAHALANhigh-jump</v>
      </c>
      <c r="I3036" s="2">
        <f t="shared" si="306"/>
        <v>1046</v>
      </c>
      <c r="J3036" s="136" cm="1">
        <f t="array" ref="J3036">MAX(IF($H$3:$H$4000=$H3036,$I$3:$I$4000))</f>
        <v>1046</v>
      </c>
      <c r="K3036" s="2" t="str">
        <v>SRI</v>
      </c>
      <c r="L3036" t="str">
        <v>Pasindu Malshan KUMARAPELI ARACHCHIGE</v>
      </c>
      <c r="M3036" t="str">
        <v>triple-jump</v>
      </c>
      <c r="N3036">
        <v>37667</v>
      </c>
      <c r="O3036" s="94" t="str">
        <f t="shared" si="307"/>
        <v>Pasindu Malshan KUMARAPELI ARACHCHIGEtriple-jump</v>
      </c>
      <c r="P3036" s="2">
        <f t="shared" si="308"/>
        <v>1025</v>
      </c>
      <c r="Q3036" s="79">
        <f t="shared" si="309"/>
        <v>88</v>
      </c>
      <c r="R3036" s="79" t="str">
        <f t="shared" si="310"/>
        <v/>
      </c>
    </row>
    <row r="3037" spans="1:18" x14ac:dyDescent="0.2">
      <c r="A3037" t="s">
        <v>1144</v>
      </c>
      <c r="B3037" t="s">
        <v>4684</v>
      </c>
      <c r="C3037" s="5" t="s">
        <v>38</v>
      </c>
      <c r="D3037" s="5">
        <v>36323</v>
      </c>
      <c r="E3037">
        <v>1068</v>
      </c>
      <c r="F3037" s="5">
        <v>44626</v>
      </c>
      <c r="G3037" s="2">
        <v>10</v>
      </c>
      <c r="H3037" s="2" t="str">
        <f t="shared" si="305"/>
        <v>Andre ANURAtriple-jump</v>
      </c>
      <c r="I3037" s="2">
        <f t="shared" si="306"/>
        <v>1068</v>
      </c>
      <c r="J3037" s="136" cm="1">
        <f t="array" ref="J3037">MAX(IF($H$3:$H$4000=$H3037,$I$3:$I$4000))</f>
        <v>1068</v>
      </c>
      <c r="K3037" s="2" t="str">
        <v>SRI</v>
      </c>
      <c r="L3037" t="str">
        <v>Sanjaya JAYASINGHE</v>
      </c>
      <c r="M3037" t="str">
        <v>triple-jump</v>
      </c>
      <c r="N3037">
        <v>30061</v>
      </c>
      <c r="O3037" s="94" t="str">
        <f t="shared" si="307"/>
        <v>Sanjaya JAYASINGHEtriple-jump</v>
      </c>
      <c r="P3037" s="2">
        <f t="shared" si="308"/>
        <v>1046</v>
      </c>
      <c r="Q3037" s="79">
        <f t="shared" si="309"/>
        <v>62</v>
      </c>
      <c r="R3037" s="79" t="str">
        <f t="shared" si="310"/>
        <v/>
      </c>
    </row>
    <row r="3038" spans="1:18" x14ac:dyDescent="0.2">
      <c r="A3038" t="s">
        <v>1144</v>
      </c>
      <c r="B3038" t="s">
        <v>4687</v>
      </c>
      <c r="C3038" t="s">
        <v>38</v>
      </c>
      <c r="D3038" s="5"/>
      <c r="E3038">
        <v>1018</v>
      </c>
      <c r="F3038" s="5">
        <v>44626</v>
      </c>
      <c r="G3038" s="2">
        <v>28</v>
      </c>
      <c r="H3038" s="2" t="str">
        <f t="shared" si="305"/>
        <v>Brendon Ting LI KINGtriple-jump</v>
      </c>
      <c r="I3038" s="2">
        <f t="shared" si="306"/>
        <v>1018</v>
      </c>
      <c r="J3038" s="136" cm="1">
        <f t="array" ref="J3038">MAX(IF($H$3:$H$4000=$H3038,$I$3:$I$4000))</f>
        <v>1018</v>
      </c>
      <c r="K3038" s="2" t="str">
        <v>SRI</v>
      </c>
      <c r="L3038" t="str">
        <v>T.G.V.S. WIJESEKARA</v>
      </c>
      <c r="M3038" t="str">
        <v>triple-jump</v>
      </c>
      <c r="N3038">
        <v>0</v>
      </c>
      <c r="O3038" s="94" t="str">
        <f t="shared" si="307"/>
        <v>T.G.V.S. WIJESEKARAtriple-jump</v>
      </c>
      <c r="P3038" s="2">
        <f t="shared" si="308"/>
        <v>1008</v>
      </c>
      <c r="Q3038" s="79">
        <f t="shared" si="309"/>
        <v>106</v>
      </c>
      <c r="R3038" s="79" t="str">
        <f t="shared" si="310"/>
        <v/>
      </c>
    </row>
    <row r="3039" spans="1:18" x14ac:dyDescent="0.2">
      <c r="A3039" t="s">
        <v>1144</v>
      </c>
      <c r="B3039" t="s">
        <v>4688</v>
      </c>
      <c r="C3039" s="5" t="s">
        <v>38</v>
      </c>
      <c r="D3039" s="5"/>
      <c r="E3039">
        <v>965</v>
      </c>
      <c r="F3039" s="5">
        <v>44626</v>
      </c>
      <c r="G3039" s="2">
        <v>53</v>
      </c>
      <c r="H3039" s="2" t="str">
        <f t="shared" si="305"/>
        <v>Mohd Shah SHOLIKIN AZHARtriple-jump</v>
      </c>
      <c r="I3039" s="2">
        <f t="shared" si="306"/>
        <v>965</v>
      </c>
      <c r="J3039" s="136" cm="1">
        <f t="array" ref="J3039">MAX(IF($H$3:$H$4000=$H3039,$I$3:$I$4000))</f>
        <v>965</v>
      </c>
      <c r="K3039" s="2" t="str">
        <v>SRI</v>
      </c>
      <c r="L3039" t="str">
        <v>Atheetha N.KARUNASINGHE</v>
      </c>
      <c r="M3039" t="str">
        <v>triple-jump</v>
      </c>
      <c r="N3039">
        <v>35033</v>
      </c>
      <c r="O3039" s="94" t="str">
        <f t="shared" si="307"/>
        <v>Atheetha N.KARUNASINGHEtriple-jump</v>
      </c>
      <c r="P3039" s="2">
        <f t="shared" si="308"/>
        <v>1001</v>
      </c>
      <c r="Q3039" s="79">
        <f t="shared" si="309"/>
        <v>109</v>
      </c>
      <c r="R3039" s="79" t="str">
        <f t="shared" si="310"/>
        <v/>
      </c>
    </row>
    <row r="3040" spans="1:18" x14ac:dyDescent="0.2">
      <c r="A3040" t="s">
        <v>1144</v>
      </c>
      <c r="B3040" t="s">
        <v>4691</v>
      </c>
      <c r="C3040" s="5" t="s">
        <v>38</v>
      </c>
      <c r="D3040" s="5">
        <v>44581</v>
      </c>
      <c r="E3040">
        <v>892</v>
      </c>
      <c r="F3040" s="5">
        <v>44626</v>
      </c>
      <c r="G3040" s="2">
        <v>87</v>
      </c>
      <c r="H3040" s="2" t="str">
        <f t="shared" si="305"/>
        <v>Muhd Sunik MUSLIMINtriple-jump</v>
      </c>
      <c r="I3040" s="2">
        <f t="shared" si="306"/>
        <v>892</v>
      </c>
      <c r="J3040" s="136" cm="1">
        <f t="array" ref="J3040">MAX(IF($H$3:$H$4000=$H3040,$I$3:$I$4000))</f>
        <v>892</v>
      </c>
      <c r="K3040" s="2" t="str">
        <v>SRI</v>
      </c>
      <c r="L3040" t="str">
        <v>Sandun THUSHARA</v>
      </c>
      <c r="M3040" t="str">
        <v>triple-jump</v>
      </c>
      <c r="N3040">
        <v>0</v>
      </c>
      <c r="O3040" s="94" t="str">
        <f t="shared" si="307"/>
        <v>Sandun THUSHARAtriple-jump</v>
      </c>
      <c r="P3040" s="2">
        <f t="shared" si="308"/>
        <v>978</v>
      </c>
      <c r="Q3040" s="79">
        <f t="shared" si="309"/>
        <v>114</v>
      </c>
      <c r="R3040" s="79" t="str">
        <f t="shared" si="310"/>
        <v/>
      </c>
    </row>
    <row r="3041" spans="1:18" x14ac:dyDescent="0.2">
      <c r="A3041" t="s">
        <v>1144</v>
      </c>
      <c r="B3041" t="s">
        <v>4694</v>
      </c>
      <c r="C3041" s="5" t="s">
        <v>38</v>
      </c>
      <c r="D3041" s="5"/>
      <c r="E3041">
        <v>882</v>
      </c>
      <c r="F3041" s="5">
        <v>44626</v>
      </c>
      <c r="G3041" s="2">
        <v>95</v>
      </c>
      <c r="H3041" s="2" t="str">
        <f t="shared" ref="H3041:H3072" si="311">B3041&amp;C3041</f>
        <v>NG Tak SINGtriple-jump</v>
      </c>
      <c r="I3041" s="2">
        <f t="shared" ref="I3041:I3072" si="312">E3041</f>
        <v>882</v>
      </c>
      <c r="J3041" s="136" cm="1">
        <f t="array" ref="J3041">MAX(IF($H$3:$H$4000=$H3041,$I$3:$I$4000))</f>
        <v>882</v>
      </c>
      <c r="K3041" s="2" t="str">
        <v>SRI</v>
      </c>
      <c r="L3041" t="str">
        <v>S.D. LUDOWYKE</v>
      </c>
      <c r="M3041" t="str">
        <v>triple-jump</v>
      </c>
      <c r="N3041">
        <v>0</v>
      </c>
      <c r="O3041" s="94" t="str">
        <f t="shared" si="307"/>
        <v>S.D. LUDOWYKEtriple-jump</v>
      </c>
      <c r="P3041" s="2">
        <f t="shared" si="308"/>
        <v>975</v>
      </c>
      <c r="Q3041" s="79">
        <f t="shared" si="309"/>
        <v>117</v>
      </c>
      <c r="R3041" s="79" t="str">
        <f t="shared" si="310"/>
        <v/>
      </c>
    </row>
    <row r="3042" spans="1:18" x14ac:dyDescent="0.2">
      <c r="A3042" t="s">
        <v>1144</v>
      </c>
      <c r="B3042" t="s">
        <v>4509</v>
      </c>
      <c r="C3042" s="5" t="s">
        <v>35</v>
      </c>
      <c r="D3042" s="5">
        <v>31902</v>
      </c>
      <c r="E3042">
        <v>1002</v>
      </c>
      <c r="F3042" s="5">
        <v>44626</v>
      </c>
      <c r="G3042" s="2">
        <v>27</v>
      </c>
      <c r="H3042" s="2" t="str">
        <f t="shared" si="311"/>
        <v>Hup Wei LEEhigh-jump</v>
      </c>
      <c r="I3042" s="2">
        <f t="shared" si="312"/>
        <v>1002</v>
      </c>
      <c r="J3042" s="136" cm="1">
        <f t="array" ref="J3042">MAX(IF($H$3:$H$4000=$H3042,$I$3:$I$4000))</f>
        <v>1002</v>
      </c>
      <c r="K3042" s="2" t="str">
        <v>SRI</v>
      </c>
      <c r="L3042" t="str">
        <v>K.V.M. YASIRU</v>
      </c>
      <c r="M3042" t="str">
        <v>triple-jump</v>
      </c>
      <c r="N3042">
        <v>0</v>
      </c>
      <c r="O3042" s="94" t="str">
        <f t="shared" si="307"/>
        <v>K.V.M. YASIRUtriple-jump</v>
      </c>
      <c r="P3042" s="2">
        <f t="shared" si="308"/>
        <v>960</v>
      </c>
      <c r="Q3042" s="79">
        <f t="shared" si="309"/>
        <v>125</v>
      </c>
      <c r="R3042" s="79" t="str">
        <f t="shared" si="310"/>
        <v/>
      </c>
    </row>
    <row r="3043" spans="1:18" x14ac:dyDescent="0.2">
      <c r="A3043" t="s">
        <v>1144</v>
      </c>
      <c r="B3043" t="s">
        <v>4493</v>
      </c>
      <c r="C3043" s="5" t="s">
        <v>35</v>
      </c>
      <c r="D3043" s="5">
        <v>44581</v>
      </c>
      <c r="E3043">
        <v>1002</v>
      </c>
      <c r="F3043" s="5">
        <v>44626</v>
      </c>
      <c r="G3043" s="2">
        <v>27</v>
      </c>
      <c r="H3043" s="2" t="str">
        <f t="shared" si="311"/>
        <v>Farrell Glenn FELIXhigh-jump</v>
      </c>
      <c r="I3043" s="2">
        <f t="shared" si="312"/>
        <v>1002</v>
      </c>
      <c r="J3043" s="136" cm="1">
        <f t="array" ref="J3043">MAX(IF($H$3:$H$4000=$H3043,$I$3:$I$4000))</f>
        <v>1037</v>
      </c>
      <c r="K3043" s="2" t="str">
        <v>SRI</v>
      </c>
      <c r="L3043" t="str">
        <v>Chamara SENARATHNE</v>
      </c>
      <c r="M3043" t="str">
        <v>pole-vault</v>
      </c>
      <c r="N3043">
        <v>30989</v>
      </c>
      <c r="O3043" s="94" t="str">
        <f t="shared" si="307"/>
        <v>Chamara SENARATHNEpole-vault</v>
      </c>
      <c r="P3043" s="2">
        <f t="shared" si="308"/>
        <v>859</v>
      </c>
      <c r="Q3043" s="79">
        <f t="shared" si="309"/>
        <v>132</v>
      </c>
      <c r="R3043" s="79" t="str">
        <f t="shared" si="310"/>
        <v/>
      </c>
    </row>
    <row r="3044" spans="1:18" x14ac:dyDescent="0.2">
      <c r="A3044" t="s">
        <v>1144</v>
      </c>
      <c r="B3044" t="s">
        <v>3144</v>
      </c>
      <c r="C3044" s="5" t="s">
        <v>39</v>
      </c>
      <c r="D3044" s="5">
        <v>36565</v>
      </c>
      <c r="E3044">
        <v>927</v>
      </c>
      <c r="F3044" s="5">
        <v>44626</v>
      </c>
      <c r="G3044" s="2">
        <v>52</v>
      </c>
      <c r="H3044" s="2" t="str">
        <f t="shared" si="311"/>
        <v>Farm LOONGshot-put</v>
      </c>
      <c r="I3044" s="2">
        <f t="shared" si="312"/>
        <v>927</v>
      </c>
      <c r="J3044" s="136" cm="1">
        <f t="array" ref="J3044">MAX(IF($H$3:$H$4000=$H3044,$I$3:$I$4000))</f>
        <v>927</v>
      </c>
      <c r="K3044" s="2" t="str">
        <v>SRI</v>
      </c>
      <c r="L3044" t="str">
        <v>W.P.M. SAMARAWEERA</v>
      </c>
      <c r="M3044" t="str">
        <v>3000msc</v>
      </c>
      <c r="N3044">
        <v>0</v>
      </c>
      <c r="O3044" s="94" t="str">
        <f t="shared" si="307"/>
        <v>W.P.M. SAMARAWEERA3000msc</v>
      </c>
      <c r="P3044" s="2">
        <f t="shared" si="308"/>
        <v>933</v>
      </c>
      <c r="Q3044" s="79">
        <f t="shared" si="309"/>
        <v>141</v>
      </c>
      <c r="R3044" s="79" t="str">
        <f t="shared" si="310"/>
        <v/>
      </c>
    </row>
    <row r="3045" spans="1:18" x14ac:dyDescent="0.2">
      <c r="A3045" t="s">
        <v>1144</v>
      </c>
      <c r="B3045" t="s">
        <v>4190</v>
      </c>
      <c r="C3045" s="5" t="s">
        <v>39</v>
      </c>
      <c r="D3045" s="5">
        <v>32947</v>
      </c>
      <c r="E3045">
        <v>899</v>
      </c>
      <c r="F3045" s="5">
        <v>44626</v>
      </c>
      <c r="G3045" s="2">
        <v>68</v>
      </c>
      <c r="H3045" s="2" t="str">
        <f t="shared" si="311"/>
        <v>Mohd ZIYAD ZULKIFLIshot-put</v>
      </c>
      <c r="I3045" s="2">
        <f t="shared" si="312"/>
        <v>899</v>
      </c>
      <c r="J3045" s="136" cm="1">
        <f t="array" ref="J3045">MAX(IF($H$3:$H$4000=$H3045,$I$3:$I$4000))</f>
        <v>911</v>
      </c>
      <c r="K3045" s="2" t="str">
        <v>SRI</v>
      </c>
      <c r="L3045" t="str">
        <v>T.M.L.C. GUNARATHNE</v>
      </c>
      <c r="M3045" t="str">
        <v>3000msc</v>
      </c>
      <c r="N3045">
        <v>0</v>
      </c>
      <c r="O3045" s="94" t="str">
        <f t="shared" si="307"/>
        <v>T.M.L.C. GUNARATHNE3000msc</v>
      </c>
      <c r="P3045" s="2">
        <f t="shared" si="308"/>
        <v>929</v>
      </c>
      <c r="Q3045" s="79">
        <f t="shared" si="309"/>
        <v>147</v>
      </c>
      <c r="R3045" s="79" t="str">
        <f t="shared" si="310"/>
        <v/>
      </c>
    </row>
    <row r="3046" spans="1:18" x14ac:dyDescent="0.2">
      <c r="A3046" t="s">
        <v>1144</v>
      </c>
      <c r="B3046" t="s">
        <v>4191</v>
      </c>
      <c r="C3046" s="5" t="s">
        <v>39</v>
      </c>
      <c r="D3046" s="5"/>
      <c r="E3046">
        <v>863</v>
      </c>
      <c r="F3046" s="5">
        <v>44626</v>
      </c>
      <c r="G3046" s="2">
        <v>85</v>
      </c>
      <c r="H3046" s="2" t="str">
        <f t="shared" si="311"/>
        <v>Jonah Chang ANAK RIGANshot-put</v>
      </c>
      <c r="I3046" s="2">
        <f t="shared" si="312"/>
        <v>863</v>
      </c>
      <c r="J3046" s="136" cm="1">
        <f t="array" ref="J3046">MAX(IF($H$3:$H$4000=$H3046,$I$3:$I$4000))</f>
        <v>910</v>
      </c>
      <c r="K3046" s="2" t="str">
        <v>SRI</v>
      </c>
      <c r="L3046" t="str">
        <v>Roshan RANATUNGA</v>
      </c>
      <c r="M3046" t="str">
        <v>110mh</v>
      </c>
      <c r="N3046">
        <v>35925</v>
      </c>
      <c r="O3046" s="94" t="str">
        <f t="shared" si="307"/>
        <v>Roshan RANATUNGA110mh</v>
      </c>
      <c r="P3046" s="2">
        <f t="shared" si="308"/>
        <v>1086</v>
      </c>
      <c r="Q3046" s="79">
        <f t="shared" si="309"/>
        <v>46</v>
      </c>
      <c r="R3046" s="79" t="str">
        <f t="shared" si="310"/>
        <v/>
      </c>
    </row>
    <row r="3047" spans="1:18" x14ac:dyDescent="0.2">
      <c r="A3047" t="s">
        <v>1144</v>
      </c>
      <c r="B3047" t="s">
        <v>2942</v>
      </c>
      <c r="C3047" s="5" t="s">
        <v>31</v>
      </c>
      <c r="D3047" s="6">
        <v>32153</v>
      </c>
      <c r="E3047">
        <v>1032</v>
      </c>
      <c r="F3047" s="5">
        <v>44625</v>
      </c>
      <c r="G3047" s="2">
        <v>29</v>
      </c>
      <c r="H3047" s="2" t="str">
        <f t="shared" si="311"/>
        <v>Rayzamshah WAN SOFIAN110mh</v>
      </c>
      <c r="I3047" s="2">
        <f t="shared" si="312"/>
        <v>1032</v>
      </c>
      <c r="J3047" s="136" cm="1">
        <f t="array" ref="J3047">MAX(IF($H$3:$H$4000=$H3047,$I$3:$I$4000))</f>
        <v>1040</v>
      </c>
      <c r="K3047" s="2" t="str">
        <v>SRI</v>
      </c>
      <c r="L3047" t="str">
        <v>K.D.D. ARIYARATHNE</v>
      </c>
      <c r="M3047" t="str">
        <v>110mh</v>
      </c>
      <c r="N3047">
        <v>34491</v>
      </c>
      <c r="O3047" s="94" t="str">
        <f t="shared" si="307"/>
        <v>K.D.D. ARIYARATHNE110mh</v>
      </c>
      <c r="P3047" s="2">
        <f t="shared" si="308"/>
        <v>893</v>
      </c>
      <c r="Q3047" s="79">
        <f t="shared" si="309"/>
        <v>150</v>
      </c>
      <c r="R3047" s="79" t="str">
        <f t="shared" si="310"/>
        <v/>
      </c>
    </row>
    <row r="3048" spans="1:18" x14ac:dyDescent="0.2">
      <c r="A3048" t="s">
        <v>1144</v>
      </c>
      <c r="B3048" t="s">
        <v>2944</v>
      </c>
      <c r="C3048" t="s">
        <v>31</v>
      </c>
      <c r="D3048" s="5">
        <v>36366</v>
      </c>
      <c r="E3048">
        <v>1007</v>
      </c>
      <c r="F3048" s="5">
        <v>44625</v>
      </c>
      <c r="G3048" s="2">
        <v>42</v>
      </c>
      <c r="H3048" s="2" t="str">
        <f t="shared" si="311"/>
        <v>Benedict IAN GAWOK110mh</v>
      </c>
      <c r="I3048" s="2">
        <f t="shared" si="312"/>
        <v>1007</v>
      </c>
      <c r="J3048" s="136" cm="1">
        <f t="array" ref="J3048">MAX(IF($H$3:$H$4000=$H3048,$I$3:$I$4000))</f>
        <v>1007</v>
      </c>
      <c r="K3048" s="2" t="str">
        <v>SRI</v>
      </c>
      <c r="L3048" t="str">
        <v>Janaka PRASAD</v>
      </c>
      <c r="M3048" t="str">
        <v>long-jump</v>
      </c>
      <c r="N3048">
        <v>33855</v>
      </c>
      <c r="O3048" s="94" t="str">
        <f t="shared" si="307"/>
        <v>Janaka PRASADlong-jump</v>
      </c>
      <c r="P3048" s="2">
        <f t="shared" si="308"/>
        <v>1099</v>
      </c>
      <c r="Q3048" s="79">
        <f t="shared" si="309"/>
        <v>46</v>
      </c>
      <c r="R3048" s="79" t="str">
        <f t="shared" si="310"/>
        <v/>
      </c>
    </row>
    <row r="3049" spans="1:18" x14ac:dyDescent="0.2">
      <c r="A3049" t="s">
        <v>1144</v>
      </c>
      <c r="B3049" t="s">
        <v>4681</v>
      </c>
      <c r="C3049" s="6" t="s">
        <v>31</v>
      </c>
      <c r="D3049" s="5"/>
      <c r="E3049">
        <v>995</v>
      </c>
      <c r="F3049" s="5">
        <v>44625</v>
      </c>
      <c r="G3049" s="2">
        <v>45</v>
      </c>
      <c r="H3049" s="2" t="str">
        <f t="shared" si="311"/>
        <v>Muhammad Ridzwan RIDAL110mh</v>
      </c>
      <c r="I3049" s="2">
        <f t="shared" si="312"/>
        <v>995</v>
      </c>
      <c r="J3049" s="136" cm="1">
        <f t="array" ref="J3049">MAX(IF($H$3:$H$4000=$H3049,$I$3:$I$4000))</f>
        <v>995</v>
      </c>
      <c r="K3049" s="2" t="str">
        <v>SRI</v>
      </c>
      <c r="L3049" t="str">
        <v>Hirusha Hashen WALIMUNI MENDIS ABESEKARA</v>
      </c>
      <c r="M3049" t="str">
        <v>long-jump</v>
      </c>
      <c r="N3049">
        <v>37705</v>
      </c>
      <c r="O3049" s="94" t="str">
        <f t="shared" si="307"/>
        <v>Hirusha Hashen WALIMUNI MENDIS ABESEKARAlong-jump</v>
      </c>
      <c r="P3049" s="2">
        <f t="shared" si="308"/>
        <v>1071</v>
      </c>
      <c r="Q3049" s="79">
        <f t="shared" si="309"/>
        <v>76</v>
      </c>
      <c r="R3049" s="79" t="str">
        <f t="shared" si="310"/>
        <v/>
      </c>
    </row>
    <row r="3050" spans="1:18" x14ac:dyDescent="0.2">
      <c r="A3050" t="s">
        <v>1144</v>
      </c>
      <c r="B3050" t="s">
        <v>2955</v>
      </c>
      <c r="C3050" s="5" t="s">
        <v>31</v>
      </c>
      <c r="D3050" s="5"/>
      <c r="E3050">
        <v>985</v>
      </c>
      <c r="F3050" s="5">
        <v>44625</v>
      </c>
      <c r="G3050" s="2">
        <v>49</v>
      </c>
      <c r="H3050" s="2" t="str">
        <f t="shared" si="311"/>
        <v>Muh. Nazrul MOHD ALI110mh</v>
      </c>
      <c r="I3050" s="2">
        <f t="shared" si="312"/>
        <v>985</v>
      </c>
      <c r="J3050" s="136" cm="1">
        <f t="array" ref="J3050">MAX(IF($H$3:$H$4000=$H3050,$I$3:$I$4000))</f>
        <v>985</v>
      </c>
      <c r="K3050" s="2" t="str">
        <v>SRI</v>
      </c>
      <c r="L3050" t="str">
        <v>Shreshan Dhananjaya LIYANAPEDIGE</v>
      </c>
      <c r="M3050" t="str">
        <v>long-jump</v>
      </c>
      <c r="N3050">
        <v>35588</v>
      </c>
      <c r="O3050" s="94" t="str">
        <f t="shared" si="307"/>
        <v>Shreshan Dhananjaya LIYANAPEDIGElong-jump</v>
      </c>
      <c r="P3050" s="2">
        <f t="shared" si="308"/>
        <v>1097</v>
      </c>
      <c r="Q3050" s="79">
        <f t="shared" si="309"/>
        <v>51</v>
      </c>
      <c r="R3050" s="79" t="str">
        <f t="shared" si="310"/>
        <v/>
      </c>
    </row>
    <row r="3051" spans="1:18" x14ac:dyDescent="0.2">
      <c r="A3051" t="s">
        <v>1144</v>
      </c>
      <c r="B3051" t="s">
        <v>2951</v>
      </c>
      <c r="C3051" t="s">
        <v>31</v>
      </c>
      <c r="D3051" s="5">
        <v>1999</v>
      </c>
      <c r="E3051">
        <v>955</v>
      </c>
      <c r="F3051" s="5">
        <v>44625</v>
      </c>
      <c r="G3051" s="2">
        <v>71</v>
      </c>
      <c r="H3051" s="2" t="str">
        <f t="shared" si="311"/>
        <v>Chun Yee WONG110mh</v>
      </c>
      <c r="I3051" s="2">
        <f t="shared" si="312"/>
        <v>955</v>
      </c>
      <c r="J3051" s="136" cm="1">
        <f t="array" ref="J3051">MAX(IF($H$3:$H$4000=$H3051,$I$3:$I$4000))</f>
        <v>955</v>
      </c>
      <c r="K3051" s="2" t="str">
        <v>SRI</v>
      </c>
      <c r="L3051" t="str">
        <v>Dhanuka Liyana PATHIRANA</v>
      </c>
      <c r="M3051" t="str">
        <v>long-jump</v>
      </c>
      <c r="N3051">
        <v>34145</v>
      </c>
      <c r="O3051" s="94" t="str">
        <f t="shared" si="307"/>
        <v>Dhanuka Liyana PATHIRANAlong-jump</v>
      </c>
      <c r="P3051" s="2">
        <f t="shared" si="308"/>
        <v>1044</v>
      </c>
      <c r="Q3051" s="79">
        <f t="shared" si="309"/>
        <v>106</v>
      </c>
      <c r="R3051" s="79" t="str">
        <f t="shared" si="310"/>
        <v/>
      </c>
    </row>
    <row r="3052" spans="1:18" x14ac:dyDescent="0.2">
      <c r="A3052" t="s">
        <v>1144</v>
      </c>
      <c r="B3052" t="s">
        <v>4684</v>
      </c>
      <c r="C3052" s="6" t="s">
        <v>37</v>
      </c>
      <c r="D3052" s="6">
        <v>36323</v>
      </c>
      <c r="E3052">
        <v>1042</v>
      </c>
      <c r="F3052" s="5">
        <v>44625</v>
      </c>
      <c r="G3052" s="2">
        <v>41</v>
      </c>
      <c r="H3052" s="2" t="str">
        <f t="shared" si="311"/>
        <v>Andre ANURAlong-jump</v>
      </c>
      <c r="I3052" s="2">
        <f t="shared" si="312"/>
        <v>1042</v>
      </c>
      <c r="J3052" s="136" cm="1">
        <f t="array" ref="J3052">MAX(IF($H$3:$H$4000=$H3052,$I$3:$I$4000))</f>
        <v>1042</v>
      </c>
      <c r="K3052" s="2" t="str">
        <v>SRI</v>
      </c>
      <c r="L3052" t="str">
        <v>Mahesh KUMARA</v>
      </c>
      <c r="M3052" t="str">
        <v>long-jump</v>
      </c>
      <c r="N3052">
        <v>0</v>
      </c>
      <c r="O3052" s="94" t="str">
        <f t="shared" si="307"/>
        <v>Mahesh KUMARAlong-jump</v>
      </c>
      <c r="P3052" s="2">
        <f t="shared" si="308"/>
        <v>1034</v>
      </c>
      <c r="Q3052" s="79">
        <f t="shared" si="309"/>
        <v>115</v>
      </c>
      <c r="R3052" s="79" t="str">
        <f t="shared" si="310"/>
        <v/>
      </c>
    </row>
    <row r="3053" spans="1:18" x14ac:dyDescent="0.2">
      <c r="A3053" t="s">
        <v>1144</v>
      </c>
      <c r="B3053" t="s">
        <v>5276</v>
      </c>
      <c r="C3053" s="5" t="s">
        <v>36</v>
      </c>
      <c r="D3053" s="5">
        <v>34391</v>
      </c>
      <c r="E3053">
        <v>900</v>
      </c>
      <c r="F3053" s="5">
        <v>44625</v>
      </c>
      <c r="G3053" s="2">
        <v>55</v>
      </c>
      <c r="H3053" s="2" t="str">
        <f t="shared" si="311"/>
        <v>Iskandar ALWIpole-vault</v>
      </c>
      <c r="I3053" s="2">
        <f t="shared" si="312"/>
        <v>900</v>
      </c>
      <c r="J3053" s="136" cm="1">
        <f t="array" ref="J3053">MAX(IF($H$3:$H$4000=$H3053,$I$3:$I$4000))</f>
        <v>994</v>
      </c>
      <c r="K3053" s="2" t="str">
        <v>SRI</v>
      </c>
      <c r="L3053" t="str">
        <v>H.B.M. HERATH</v>
      </c>
      <c r="M3053" t="str">
        <v>long-jump</v>
      </c>
      <c r="N3053">
        <v>0</v>
      </c>
      <c r="O3053" s="94" t="str">
        <f t="shared" si="307"/>
        <v>H.B.M. HERATHlong-jump</v>
      </c>
      <c r="P3053" s="2">
        <f t="shared" si="308"/>
        <v>1088</v>
      </c>
      <c r="Q3053" s="79">
        <f t="shared" si="309"/>
        <v>59</v>
      </c>
      <c r="R3053" s="79" t="str">
        <f t="shared" si="310"/>
        <v/>
      </c>
    </row>
    <row r="3054" spans="1:18" x14ac:dyDescent="0.2">
      <c r="A3054" t="s">
        <v>1144</v>
      </c>
      <c r="B3054" t="s">
        <v>3161</v>
      </c>
      <c r="C3054" s="6" t="s">
        <v>42</v>
      </c>
      <c r="D3054" s="5">
        <v>33701</v>
      </c>
      <c r="E3054">
        <v>1019</v>
      </c>
      <c r="F3054" s="5">
        <v>44625</v>
      </c>
      <c r="G3054" s="2">
        <v>13</v>
      </c>
      <c r="H3054" s="2" t="str">
        <f t="shared" si="311"/>
        <v>Jackie Wong SIEW CHEERhammer-throw</v>
      </c>
      <c r="I3054" s="2">
        <f t="shared" si="312"/>
        <v>1019</v>
      </c>
      <c r="J3054" s="136" cm="1">
        <f t="array" ref="J3054">MAX(IF($H$3:$H$4000=$H3054,$I$3:$I$4000))</f>
        <v>1019</v>
      </c>
      <c r="K3054" s="2" t="str">
        <v>SRI</v>
      </c>
      <c r="L3054" t="str">
        <v>Pasindu Malshan KUMARAPELI ARACHCHIGE</v>
      </c>
      <c r="M3054" t="str">
        <v>long-jump</v>
      </c>
      <c r="N3054">
        <v>37667</v>
      </c>
      <c r="O3054" s="94" t="str">
        <f t="shared" si="307"/>
        <v>Pasindu Malshan KUMARAPELI ARACHCHIGElong-jump</v>
      </c>
      <c r="P3054" s="2">
        <f t="shared" si="308"/>
        <v>999</v>
      </c>
      <c r="Q3054" s="79">
        <f t="shared" si="309"/>
        <v>131</v>
      </c>
      <c r="R3054" s="79" t="str">
        <f t="shared" si="310"/>
        <v/>
      </c>
    </row>
    <row r="3055" spans="1:18" x14ac:dyDescent="0.2">
      <c r="A3055" t="s">
        <v>1144</v>
      </c>
      <c r="B3055" t="s">
        <v>2979</v>
      </c>
      <c r="C3055" s="5" t="s">
        <v>33</v>
      </c>
      <c r="D3055" s="5">
        <v>36598</v>
      </c>
      <c r="E3055">
        <v>969</v>
      </c>
      <c r="F3055" s="5">
        <v>44619</v>
      </c>
      <c r="G3055" s="2">
        <v>84</v>
      </c>
      <c r="H3055" s="2" t="str">
        <f t="shared" si="311"/>
        <v>Rusleen Zikry Putra ROSELI400mh</v>
      </c>
      <c r="I3055" s="2">
        <f t="shared" si="312"/>
        <v>969</v>
      </c>
      <c r="J3055" s="136" cm="1">
        <f t="array" ref="J3055">MAX(IF($H$3:$H$4000=$H3055,$I$3:$I$4000))</f>
        <v>969</v>
      </c>
      <c r="K3055" s="2" t="str">
        <v>SRI</v>
      </c>
      <c r="L3055" t="str">
        <v>Rankoth PEDIGE W.L.D.</v>
      </c>
      <c r="M3055" t="str">
        <v>javelin-throw</v>
      </c>
      <c r="N3055">
        <v>32277</v>
      </c>
      <c r="O3055" s="94" t="str">
        <f t="shared" si="307"/>
        <v>Rankoth PEDIGE W.L.D.javelin-throw</v>
      </c>
      <c r="P3055" s="2">
        <f t="shared" si="308"/>
        <v>1043</v>
      </c>
      <c r="Q3055" s="79">
        <f t="shared" si="309"/>
        <v>33</v>
      </c>
      <c r="R3055" s="79" t="str">
        <f t="shared" si="310"/>
        <v/>
      </c>
    </row>
    <row r="3056" spans="1:18" x14ac:dyDescent="0.2">
      <c r="A3056" t="s">
        <v>1144</v>
      </c>
      <c r="B3056" t="s">
        <v>2939</v>
      </c>
      <c r="C3056" t="s">
        <v>31</v>
      </c>
      <c r="D3056" s="5">
        <v>35518</v>
      </c>
      <c r="E3056">
        <v>1046</v>
      </c>
      <c r="F3056" s="5">
        <v>44618</v>
      </c>
      <c r="G3056" s="2">
        <v>26</v>
      </c>
      <c r="H3056" s="2" t="str">
        <f t="shared" si="311"/>
        <v>Mohd Rizzua HAIZAD MUHAMAD110mh</v>
      </c>
      <c r="I3056" s="2">
        <f t="shared" si="312"/>
        <v>1046</v>
      </c>
      <c r="J3056" s="136" cm="1">
        <f t="array" ref="J3056">MAX(IF($H$3:$H$4000=$H3056,$I$3:$I$4000))</f>
        <v>1046</v>
      </c>
      <c r="K3056" s="2" t="str">
        <v>SRI</v>
      </c>
      <c r="L3056" t="str">
        <v>Rumesh Tharanga PATHIRAGE</v>
      </c>
      <c r="M3056" t="str">
        <v>javelin-throw</v>
      </c>
      <c r="N3056">
        <v>37701</v>
      </c>
      <c r="O3056" s="94" t="str">
        <f t="shared" si="307"/>
        <v>Rumesh Tharanga PATHIRAGEjavelin-throw</v>
      </c>
      <c r="P3056" s="2">
        <f t="shared" si="308"/>
        <v>935</v>
      </c>
      <c r="Q3056" s="79">
        <f t="shared" si="309"/>
        <v>101</v>
      </c>
      <c r="R3056" s="79" t="str">
        <f t="shared" si="310"/>
        <v/>
      </c>
    </row>
    <row r="3057" spans="1:18" x14ac:dyDescent="0.2">
      <c r="A3057" t="s">
        <v>1144</v>
      </c>
      <c r="B3057" t="s">
        <v>5287</v>
      </c>
      <c r="C3057" s="5" t="s">
        <v>40</v>
      </c>
      <c r="D3057" s="5">
        <v>34927</v>
      </c>
      <c r="E3057">
        <v>1008</v>
      </c>
      <c r="F3057" s="5">
        <v>44618</v>
      </c>
      <c r="G3057" s="2">
        <v>21</v>
      </c>
      <c r="H3057" s="2" t="str">
        <f t="shared" si="311"/>
        <v>Muhammad Irfan SHAMSUDDINdiscus-throw</v>
      </c>
      <c r="I3057" s="2">
        <f t="shared" si="312"/>
        <v>1008</v>
      </c>
      <c r="J3057" s="136" cm="1">
        <f t="array" ref="J3057">MAX(IF($H$3:$H$4000=$H3057,$I$3:$I$4000))</f>
        <v>1051</v>
      </c>
      <c r="K3057" s="2" t="str">
        <v>SRI</v>
      </c>
      <c r="L3057" t="str">
        <v>D.A. KOLAMBAARACHCHI</v>
      </c>
      <c r="M3057" t="str">
        <v>javelin-throw</v>
      </c>
      <c r="N3057">
        <v>0</v>
      </c>
      <c r="O3057" s="94" t="str">
        <f t="shared" si="307"/>
        <v>D.A. KOLAMBAARACHCHIjavelin-throw</v>
      </c>
      <c r="P3057" s="2">
        <f t="shared" si="308"/>
        <v>910</v>
      </c>
      <c r="Q3057" s="79">
        <f t="shared" si="309"/>
        <v>117</v>
      </c>
      <c r="R3057" s="79" t="str">
        <f t="shared" si="310"/>
        <v/>
      </c>
    </row>
    <row r="3058" spans="1:18" x14ac:dyDescent="0.2">
      <c r="A3058" t="s">
        <v>1144</v>
      </c>
      <c r="B3058" t="s">
        <v>2737</v>
      </c>
      <c r="C3058" t="s">
        <v>25</v>
      </c>
      <c r="D3058" s="5">
        <v>35890</v>
      </c>
      <c r="E3058">
        <v>1065</v>
      </c>
      <c r="F3058" s="5">
        <v>44569</v>
      </c>
      <c r="G3058" s="2">
        <v>45</v>
      </c>
      <c r="H3058" s="2" t="str">
        <f t="shared" si="311"/>
        <v>Russel Alexander NASIR TAIB200m</v>
      </c>
      <c r="I3058" s="2">
        <f t="shared" si="312"/>
        <v>1065</v>
      </c>
      <c r="J3058" s="136" cm="1">
        <f t="array" ref="J3058">MAX(IF($H$3:$H$4000=$H3058,$I$3:$I$4000))</f>
        <v>1065</v>
      </c>
      <c r="K3058" s="2" t="str">
        <v>SRI</v>
      </c>
      <c r="L3058" t="str">
        <v>Pragathi PRASANNA</v>
      </c>
      <c r="M3058" t="str">
        <v>javelin-throw</v>
      </c>
      <c r="N3058">
        <v>1999</v>
      </c>
      <c r="O3058" s="94" t="str">
        <f t="shared" si="307"/>
        <v>Pragathi PRASANNAjavelin-throw</v>
      </c>
      <c r="P3058" s="2">
        <f t="shared" si="308"/>
        <v>1034</v>
      </c>
      <c r="Q3058" s="79">
        <f t="shared" si="309"/>
        <v>38</v>
      </c>
      <c r="R3058" s="79" t="str">
        <f t="shared" si="310"/>
        <v/>
      </c>
    </row>
    <row r="3059" spans="1:18" x14ac:dyDescent="0.2">
      <c r="A3059" t="s">
        <v>1144</v>
      </c>
      <c r="B3059" t="s">
        <v>4492</v>
      </c>
      <c r="C3059" t="s">
        <v>35</v>
      </c>
      <c r="D3059" s="5">
        <v>36408</v>
      </c>
      <c r="E3059">
        <v>1037</v>
      </c>
      <c r="F3059" s="5">
        <v>44549</v>
      </c>
      <c r="G3059" s="2">
        <v>57</v>
      </c>
      <c r="H3059" s="2" t="str">
        <f t="shared" si="311"/>
        <v>Moh. Eizlan DAHALANhigh-jump</v>
      </c>
      <c r="I3059" s="2">
        <f t="shared" si="312"/>
        <v>1037</v>
      </c>
      <c r="J3059" s="136" cm="1">
        <f t="array" ref="J3059">MAX(IF($H$3:$H$4000=$H3059,$I$3:$I$4000))</f>
        <v>1046</v>
      </c>
      <c r="K3059" s="2" t="str">
        <v>SRI</v>
      </c>
      <c r="L3059" t="str">
        <v>K.G. YOGARAJ</v>
      </c>
      <c r="M3059" t="str">
        <v>javelin-throw</v>
      </c>
      <c r="N3059">
        <v>0</v>
      </c>
      <c r="O3059" s="94" t="str">
        <f t="shared" si="307"/>
        <v>K.G. YOGARAJjavelin-throw</v>
      </c>
      <c r="P3059" s="2">
        <f t="shared" si="308"/>
        <v>898</v>
      </c>
      <c r="Q3059" s="79">
        <f t="shared" si="309"/>
        <v>121</v>
      </c>
      <c r="R3059" s="79" t="str">
        <f t="shared" si="310"/>
        <v/>
      </c>
    </row>
    <row r="3060" spans="1:18" x14ac:dyDescent="0.2">
      <c r="A3060" t="s">
        <v>1144</v>
      </c>
      <c r="B3060" t="s">
        <v>4493</v>
      </c>
      <c r="C3060" t="s">
        <v>35</v>
      </c>
      <c r="D3060" s="5">
        <v>44581</v>
      </c>
      <c r="E3060">
        <v>1037</v>
      </c>
      <c r="F3060" s="5">
        <v>44549</v>
      </c>
      <c r="G3060" s="2">
        <v>57</v>
      </c>
      <c r="H3060" s="2" t="str">
        <f t="shared" si="311"/>
        <v>Farrell Glenn FELIXhigh-jump</v>
      </c>
      <c r="I3060" s="2">
        <f t="shared" si="312"/>
        <v>1037</v>
      </c>
      <c r="J3060" s="136" cm="1">
        <f t="array" ref="J3060">MAX(IF($H$3:$H$4000=$H3060,$I$3:$I$4000))</f>
        <v>1037</v>
      </c>
      <c r="K3060" s="2" t="str">
        <v>SRI</v>
      </c>
      <c r="L3060" t="str">
        <v>Pabasara NIKU</v>
      </c>
      <c r="M3060" t="str">
        <v>400m</v>
      </c>
      <c r="N3060">
        <v>36355</v>
      </c>
      <c r="O3060" s="94" t="str">
        <f t="shared" si="307"/>
        <v>Pabasara NIKU400m</v>
      </c>
      <c r="P3060" s="2">
        <f t="shared" si="308"/>
        <v>1048</v>
      </c>
      <c r="Q3060" s="79">
        <f t="shared" si="309"/>
        <v>144</v>
      </c>
      <c r="R3060" s="79" t="str">
        <f t="shared" si="310"/>
        <v/>
      </c>
    </row>
    <row r="3061" spans="1:18" x14ac:dyDescent="0.2">
      <c r="A3061" t="s">
        <v>1144</v>
      </c>
      <c r="B3061" t="s">
        <v>5276</v>
      </c>
      <c r="C3061" s="5" t="s">
        <v>36</v>
      </c>
      <c r="D3061" s="5">
        <v>34391</v>
      </c>
      <c r="E3061">
        <v>994</v>
      </c>
      <c r="F3061" s="5">
        <v>44513</v>
      </c>
      <c r="G3061" s="2">
        <v>37</v>
      </c>
      <c r="H3061" s="2" t="str">
        <f t="shared" si="311"/>
        <v>Iskandar ALWIpole-vault</v>
      </c>
      <c r="I3061" s="2">
        <f t="shared" si="312"/>
        <v>994</v>
      </c>
      <c r="J3061" s="136" cm="1">
        <f t="array" ref="J3061">MAX(IF($H$3:$H$4000=$H3061,$I$3:$I$4000))</f>
        <v>994</v>
      </c>
      <c r="K3061" s="2" t="str">
        <v>SRI</v>
      </c>
      <c r="L3061" t="str">
        <v>Kalinga KUMARAGE</v>
      </c>
      <c r="M3061" t="str">
        <v>400m</v>
      </c>
      <c r="N3061">
        <v>33872</v>
      </c>
      <c r="O3061" s="94" t="str">
        <f t="shared" si="307"/>
        <v>Kalinga KUMARAGE400m</v>
      </c>
      <c r="P3061" s="2">
        <f t="shared" si="308"/>
        <v>1130</v>
      </c>
      <c r="Q3061" s="79">
        <f t="shared" si="309"/>
        <v>39</v>
      </c>
      <c r="R3061" s="79" t="str">
        <f t="shared" si="310"/>
        <v/>
      </c>
    </row>
    <row r="3062" spans="1:18" x14ac:dyDescent="0.2">
      <c r="A3062" t="s">
        <v>1144</v>
      </c>
      <c r="B3062" t="s">
        <v>5287</v>
      </c>
      <c r="C3062" t="s">
        <v>40</v>
      </c>
      <c r="D3062" s="5">
        <v>34927</v>
      </c>
      <c r="E3062">
        <v>1051</v>
      </c>
      <c r="F3062" s="5">
        <v>44432</v>
      </c>
      <c r="G3062" s="2">
        <v>23</v>
      </c>
      <c r="H3062" s="2" t="str">
        <f t="shared" si="311"/>
        <v>Muhammad Irfan SHAMSUDDINdiscus-throw</v>
      </c>
      <c r="I3062" s="2">
        <f t="shared" si="312"/>
        <v>1051</v>
      </c>
      <c r="J3062" s="136" cm="1">
        <f t="array" ref="J3062">MAX(IF($H$3:$H$4000=$H3062,$I$3:$I$4000))</f>
        <v>1051</v>
      </c>
      <c r="K3062" s="2" t="str">
        <v>SRI</v>
      </c>
      <c r="L3062" t="str">
        <v>Udil TENNAKOON</v>
      </c>
      <c r="M3062" t="str">
        <v>high-jump</v>
      </c>
      <c r="N3062">
        <v>44671</v>
      </c>
      <c r="O3062" s="94" t="str">
        <f t="shared" si="307"/>
        <v>Udil TENNAKOONhigh-jump</v>
      </c>
      <c r="P3062" s="2">
        <f t="shared" si="308"/>
        <v>932</v>
      </c>
      <c r="Q3062" s="79">
        <f t="shared" si="309"/>
        <v>134</v>
      </c>
      <c r="R3062" s="79" t="str">
        <f t="shared" si="310"/>
        <v/>
      </c>
    </row>
    <row r="3063" spans="1:18" x14ac:dyDescent="0.2">
      <c r="A3063" t="s">
        <v>1144</v>
      </c>
      <c r="B3063" t="s">
        <v>5383</v>
      </c>
      <c r="C3063" s="5" t="s">
        <v>38</v>
      </c>
      <c r="D3063" s="5">
        <v>33336</v>
      </c>
      <c r="E3063">
        <v>1018</v>
      </c>
      <c r="F3063" s="5">
        <v>44367</v>
      </c>
      <c r="G3063" s="2">
        <v>84</v>
      </c>
      <c r="H3063" s="2" t="str">
        <f t="shared" si="311"/>
        <v>Muhammad Hakimi ISMAILtriple-jump</v>
      </c>
      <c r="I3063" s="2">
        <f t="shared" si="312"/>
        <v>1018</v>
      </c>
      <c r="J3063" s="136" cm="1">
        <f t="array" ref="J3063">MAX(IF($H$3:$H$4000=$H3063,$I$3:$I$4000))</f>
        <v>1018</v>
      </c>
      <c r="K3063" s="2" t="str">
        <v>SRI</v>
      </c>
      <c r="L3063" t="str">
        <v>Samith Madusanka FERNANDO</v>
      </c>
      <c r="M3063" t="str">
        <v>shot-put</v>
      </c>
      <c r="N3063">
        <v>35894</v>
      </c>
      <c r="O3063" s="94" t="str">
        <f t="shared" si="307"/>
        <v>Samith Madusanka FERNANDOshot-put</v>
      </c>
      <c r="P3063" s="2">
        <f t="shared" si="308"/>
        <v>964</v>
      </c>
      <c r="Q3063" s="79">
        <f t="shared" si="309"/>
        <v>60</v>
      </c>
      <c r="R3063" s="79" t="str">
        <f t="shared" si="310"/>
        <v/>
      </c>
    </row>
    <row r="3064" spans="1:18" x14ac:dyDescent="0.2">
      <c r="A3064" t="s">
        <v>1144</v>
      </c>
      <c r="B3064" t="s">
        <v>4509</v>
      </c>
      <c r="C3064" s="5" t="s">
        <v>35</v>
      </c>
      <c r="D3064" s="5">
        <v>31902</v>
      </c>
      <c r="E3064">
        <v>1002</v>
      </c>
      <c r="F3064" s="5">
        <v>44367</v>
      </c>
      <c r="G3064" s="2">
        <v>79</v>
      </c>
      <c r="H3064" s="2" t="str">
        <f t="shared" si="311"/>
        <v>Hup Wei LEEhigh-jump</v>
      </c>
      <c r="I3064" s="2">
        <f t="shared" si="312"/>
        <v>1002</v>
      </c>
      <c r="J3064" s="136" cm="1">
        <f t="array" ref="J3064">MAX(IF($H$3:$H$4000=$H3064,$I$3:$I$4000))</f>
        <v>1002</v>
      </c>
      <c r="K3064" s="2" t="str">
        <v>SRI</v>
      </c>
      <c r="L3064" t="str">
        <v>Manjula Kumara WIJESEKARA</v>
      </c>
      <c r="M3064" t="str">
        <v>high-jump</v>
      </c>
      <c r="N3064">
        <v>30711</v>
      </c>
      <c r="O3064" s="94" t="str">
        <f t="shared" si="307"/>
        <v>Manjula Kumara WIJESEKARAhigh-jump</v>
      </c>
      <c r="P3064" s="2">
        <f t="shared" si="308"/>
        <v>923</v>
      </c>
      <c r="Q3064" s="79">
        <f t="shared" si="309"/>
        <v>138</v>
      </c>
      <c r="R3064" s="79" t="str">
        <f t="shared" si="310"/>
        <v/>
      </c>
    </row>
    <row r="3065" spans="1:18" x14ac:dyDescent="0.2">
      <c r="A3065" t="s">
        <v>1144</v>
      </c>
      <c r="B3065" t="s">
        <v>2942</v>
      </c>
      <c r="C3065" s="5" t="s">
        <v>31</v>
      </c>
      <c r="D3065" s="5">
        <v>32153</v>
      </c>
      <c r="E3065">
        <v>1040</v>
      </c>
      <c r="F3065" s="5">
        <v>44366</v>
      </c>
      <c r="G3065" s="2">
        <v>73</v>
      </c>
      <c r="H3065" s="2" t="str">
        <f t="shared" si="311"/>
        <v>Rayzamshah WAN SOFIAN110mh</v>
      </c>
      <c r="I3065" s="2">
        <f t="shared" si="312"/>
        <v>1040</v>
      </c>
      <c r="J3065" s="136" cm="1">
        <f t="array" ref="J3065">MAX(IF($H$3:$H$4000=$H3065,$I$3:$I$4000))</f>
        <v>1040</v>
      </c>
      <c r="K3065" s="2" t="str">
        <v>SRI</v>
      </c>
      <c r="L3065" t="str">
        <v>Roshan RANATUNGA</v>
      </c>
      <c r="M3065" t="str">
        <v>high-jump</v>
      </c>
      <c r="N3065">
        <v>35925</v>
      </c>
      <c r="O3065" s="94" t="str">
        <f t="shared" si="307"/>
        <v>Roshan RANATUNGAhigh-jump</v>
      </c>
      <c r="P3065" s="2">
        <f t="shared" si="308"/>
        <v>1037</v>
      </c>
      <c r="Q3065" s="79">
        <f t="shared" si="309"/>
        <v>61</v>
      </c>
      <c r="R3065" s="79" t="str">
        <f t="shared" si="310"/>
        <v/>
      </c>
    </row>
    <row r="3066" spans="1:18" x14ac:dyDescent="0.2">
      <c r="A3066" t="s">
        <v>1144</v>
      </c>
      <c r="B3066" t="s">
        <v>4457</v>
      </c>
      <c r="C3066" s="5" t="s">
        <v>35</v>
      </c>
      <c r="D3066" s="5">
        <v>33630</v>
      </c>
      <c r="E3066">
        <v>1152</v>
      </c>
      <c r="F3066" s="5">
        <v>44352</v>
      </c>
      <c r="G3066" s="2">
        <v>9</v>
      </c>
      <c r="H3066" s="2" t="str">
        <f t="shared" si="311"/>
        <v>Nauraj Singh RANDHAWAhigh-jump</v>
      </c>
      <c r="I3066" s="2">
        <f t="shared" si="312"/>
        <v>1152</v>
      </c>
      <c r="J3066" s="136" cm="1">
        <f t="array" ref="J3066">MAX(IF($H$3:$H$4000=$H3066,$I$3:$I$4000))</f>
        <v>1152</v>
      </c>
      <c r="K3066" s="2" t="str">
        <v>SRI</v>
      </c>
      <c r="L3066" t="str">
        <v>Yupun ABEYKOON</v>
      </c>
      <c r="M3066" t="str">
        <v>100m</v>
      </c>
      <c r="N3066">
        <v>34699</v>
      </c>
      <c r="O3066" s="94" t="str">
        <f t="shared" si="307"/>
        <v>Yupun ABEYKOON100m</v>
      </c>
      <c r="P3066" s="2">
        <f t="shared" si="308"/>
        <v>1155</v>
      </c>
      <c r="Q3066" s="79">
        <f t="shared" si="309"/>
        <v>40</v>
      </c>
      <c r="R3066" s="79" t="str">
        <f t="shared" si="310"/>
        <v/>
      </c>
    </row>
    <row r="3067" spans="1:18" x14ac:dyDescent="0.2">
      <c r="A3067" t="s">
        <v>1144</v>
      </c>
      <c r="B3067" t="s">
        <v>4190</v>
      </c>
      <c r="C3067" s="5" t="s">
        <v>39</v>
      </c>
      <c r="D3067" s="5">
        <v>32947</v>
      </c>
      <c r="E3067">
        <v>911</v>
      </c>
      <c r="F3067" s="5">
        <v>44297</v>
      </c>
      <c r="G3067" s="2">
        <v>91</v>
      </c>
      <c r="H3067" s="2" t="str">
        <f t="shared" si="311"/>
        <v>Mohd ZIYAD ZULKIFLIshot-put</v>
      </c>
      <c r="I3067" s="2">
        <f t="shared" si="312"/>
        <v>911</v>
      </c>
      <c r="J3067" s="136" cm="1">
        <f t="array" ref="J3067">MAX(IF($H$3:$H$4000=$H3067,$I$3:$I$4000))</f>
        <v>911</v>
      </c>
      <c r="K3067" s="2" t="str">
        <v>SRI</v>
      </c>
      <c r="L3067" t="str">
        <v>Janidu Induwara LAKVIJAYA</v>
      </c>
      <c r="M3067" t="str">
        <v>110mh</v>
      </c>
      <c r="N3067">
        <v>36889</v>
      </c>
      <c r="O3067" s="94" t="str">
        <f t="shared" si="307"/>
        <v>Janidu Induwara LAKVIJAYA110mh</v>
      </c>
      <c r="P3067" s="2">
        <f t="shared" si="308"/>
        <v>1018</v>
      </c>
      <c r="Q3067" s="79">
        <f t="shared" si="309"/>
        <v>92</v>
      </c>
      <c r="R3067" s="79" t="str">
        <f t="shared" si="310"/>
        <v/>
      </c>
    </row>
    <row r="3068" spans="1:18" x14ac:dyDescent="0.2">
      <c r="A3068" t="s">
        <v>1144</v>
      </c>
      <c r="B3068" t="s">
        <v>4191</v>
      </c>
      <c r="C3068" s="5" t="s">
        <v>39</v>
      </c>
      <c r="D3068" s="5"/>
      <c r="E3068">
        <v>910</v>
      </c>
      <c r="F3068" s="5">
        <v>44297</v>
      </c>
      <c r="G3068" s="2">
        <v>92</v>
      </c>
      <c r="H3068" s="2" t="str">
        <f t="shared" si="311"/>
        <v>Jonah Chang ANAK RIGANshot-put</v>
      </c>
      <c r="I3068" s="2">
        <f t="shared" si="312"/>
        <v>910</v>
      </c>
      <c r="J3068" s="136" cm="1">
        <f t="array" ref="J3068">MAX(IF($H$3:$H$4000=$H3068,$I$3:$I$4000))</f>
        <v>910</v>
      </c>
      <c r="K3068" s="2" t="str">
        <v>SRI</v>
      </c>
      <c r="L3068" t="str">
        <v>Indrajith Asanka RATHNASENA</v>
      </c>
      <c r="M3068" t="str">
        <v>400mh</v>
      </c>
      <c r="N3068">
        <v>33867</v>
      </c>
      <c r="O3068" s="94" t="str">
        <f t="shared" si="307"/>
        <v>Indrajith Asanka RATHNASENA400mh</v>
      </c>
      <c r="P3068" s="2">
        <f t="shared" si="308"/>
        <v>1038</v>
      </c>
      <c r="Q3068" s="79">
        <f t="shared" si="309"/>
        <v>98</v>
      </c>
      <c r="R3068" s="79" t="str">
        <f t="shared" si="310"/>
        <v/>
      </c>
    </row>
    <row r="3069" spans="1:18" x14ac:dyDescent="0.2">
      <c r="A3069" t="s">
        <v>1144</v>
      </c>
      <c r="B3069" t="s">
        <v>3161</v>
      </c>
      <c r="C3069" s="5" t="s">
        <v>42</v>
      </c>
      <c r="D3069" s="6">
        <v>33701</v>
      </c>
      <c r="E3069">
        <v>993</v>
      </c>
      <c r="F3069" s="5">
        <v>44296</v>
      </c>
      <c r="G3069" s="2">
        <v>28</v>
      </c>
      <c r="H3069" s="2" t="str">
        <f t="shared" si="311"/>
        <v>Jackie Wong SIEW CHEERhammer-throw</v>
      </c>
      <c r="I3069" s="2">
        <f t="shared" si="312"/>
        <v>993</v>
      </c>
      <c r="J3069" s="136" cm="1">
        <f t="array" ref="J3069">MAX(IF($H$3:$H$4000=$H3069,$I$3:$I$4000))</f>
        <v>1019</v>
      </c>
      <c r="K3069" s="2" t="str">
        <v>SRI</v>
      </c>
      <c r="L3069" t="str">
        <v>T.G.Vinod SANDARUWAN</v>
      </c>
      <c r="M3069" t="str">
        <v>triple-jump</v>
      </c>
      <c r="N3069">
        <v>0</v>
      </c>
      <c r="O3069" s="94" t="str">
        <f t="shared" si="307"/>
        <v>T.G.Vinod SANDARUWANtriple-jump</v>
      </c>
      <c r="P3069" s="2">
        <f t="shared" si="308"/>
        <v>1073</v>
      </c>
      <c r="Q3069" s="79">
        <f t="shared" si="309"/>
        <v>36</v>
      </c>
      <c r="R3069" s="79" t="str">
        <f t="shared" si="310"/>
        <v/>
      </c>
    </row>
    <row r="3070" spans="1:18" x14ac:dyDescent="0.2">
      <c r="A3070" t="s">
        <v>1144</v>
      </c>
      <c r="B3070" t="s">
        <v>3165</v>
      </c>
      <c r="C3070" t="s">
        <v>42</v>
      </c>
      <c r="D3070" s="5">
        <v>36914</v>
      </c>
      <c r="E3070">
        <v>892</v>
      </c>
      <c r="F3070" s="5">
        <v>44296</v>
      </c>
      <c r="G3070" s="2">
        <v>67</v>
      </c>
      <c r="H3070" s="2" t="str">
        <f t="shared" si="311"/>
        <v>Sadat Merzuqi AJISANhammer-throw</v>
      </c>
      <c r="I3070" s="2">
        <f t="shared" si="312"/>
        <v>892</v>
      </c>
      <c r="J3070" s="136" cm="1">
        <f t="array" ref="J3070">MAX(IF($H$3:$H$4000=$H3070,$I$3:$I$4000))</f>
        <v>892</v>
      </c>
      <c r="K3070" s="2" t="str">
        <v>SRI</v>
      </c>
      <c r="L3070" t="str">
        <v>M.N.Safree AHAMED</v>
      </c>
      <c r="M3070" t="str">
        <v>triple-jump</v>
      </c>
      <c r="N3070">
        <v>35588</v>
      </c>
      <c r="O3070" s="94" t="str">
        <f t="shared" si="307"/>
        <v>M.N.Safree AHAMEDtriple-jump</v>
      </c>
      <c r="P3070" s="2">
        <f t="shared" si="308"/>
        <v>1054</v>
      </c>
      <c r="Q3070" s="79">
        <f t="shared" si="309"/>
        <v>48</v>
      </c>
      <c r="R3070" s="79" t="str">
        <f t="shared" si="310"/>
        <v/>
      </c>
    </row>
    <row r="3071" spans="1:18" x14ac:dyDescent="0.2">
      <c r="A3071" t="s">
        <v>1357</v>
      </c>
      <c r="B3071" t="s">
        <v>3104</v>
      </c>
      <c r="C3071" s="6" t="s">
        <v>40</v>
      </c>
      <c r="D3071" s="5">
        <v>35087</v>
      </c>
      <c r="E3071">
        <v>904</v>
      </c>
      <c r="F3071" s="5">
        <v>44611</v>
      </c>
      <c r="G3071" s="2">
        <v>51</v>
      </c>
      <c r="H3071" s="2" t="str">
        <f t="shared" si="311"/>
        <v>Bradley MIFSUDdiscus-throw</v>
      </c>
      <c r="I3071" s="2">
        <f t="shared" si="312"/>
        <v>904</v>
      </c>
      <c r="J3071" s="136" cm="1">
        <f t="array" ref="J3071">MAX(IF($H$3:$H$4000=$H3071,$I$3:$I$4000))</f>
        <v>904</v>
      </c>
      <c r="K3071" s="2" t="str">
        <v>SRI</v>
      </c>
      <c r="L3071" t="str">
        <v>K.K.M.K. KARUNASEKARA</v>
      </c>
      <c r="M3071" t="str">
        <v>long-jump</v>
      </c>
      <c r="N3071">
        <v>0</v>
      </c>
      <c r="O3071" s="94" t="str">
        <f t="shared" si="307"/>
        <v>K.K.M.K. KARUNASEKARAlong-jump</v>
      </c>
      <c r="P3071" s="2">
        <f t="shared" si="308"/>
        <v>1090</v>
      </c>
      <c r="Q3071" s="79">
        <f t="shared" si="309"/>
        <v>57</v>
      </c>
      <c r="R3071" s="79" t="str">
        <f t="shared" si="310"/>
        <v/>
      </c>
    </row>
    <row r="3072" spans="1:18" x14ac:dyDescent="0.2">
      <c r="A3072" t="s">
        <v>1357</v>
      </c>
      <c r="B3072" t="s">
        <v>3111</v>
      </c>
      <c r="C3072" s="5" t="s">
        <v>40</v>
      </c>
      <c r="D3072" s="5">
        <v>35392</v>
      </c>
      <c r="E3072">
        <v>870</v>
      </c>
      <c r="F3072" s="5">
        <v>44611</v>
      </c>
      <c r="G3072" s="2">
        <v>72</v>
      </c>
      <c r="H3072" s="2" t="str">
        <f t="shared" si="311"/>
        <v>Luke FARRUGIAdiscus-throw</v>
      </c>
      <c r="I3072" s="2">
        <f t="shared" si="312"/>
        <v>870</v>
      </c>
      <c r="J3072" s="136" cm="1">
        <f t="array" ref="J3072">MAX(IF($H$3:$H$4000=$H3072,$I$3:$I$4000))</f>
        <v>904</v>
      </c>
      <c r="K3072" s="2" t="str">
        <v>SRI</v>
      </c>
      <c r="L3072" t="str">
        <v>P.A. LAKMAL</v>
      </c>
      <c r="M3072" t="str">
        <v>javelin-throw</v>
      </c>
      <c r="N3072">
        <v>34470</v>
      </c>
      <c r="O3072" s="94" t="str">
        <f t="shared" si="307"/>
        <v>P.A. LAKMALjavelin-throw</v>
      </c>
      <c r="P3072" s="2">
        <f t="shared" si="308"/>
        <v>951</v>
      </c>
      <c r="Q3072" s="79">
        <f t="shared" si="309"/>
        <v>93</v>
      </c>
      <c r="R3072" s="79" t="str">
        <f t="shared" si="310"/>
        <v/>
      </c>
    </row>
    <row r="3073" spans="1:18" x14ac:dyDescent="0.2">
      <c r="A3073" t="s">
        <v>1357</v>
      </c>
      <c r="B3073" t="s">
        <v>3104</v>
      </c>
      <c r="C3073" s="5" t="s">
        <v>41</v>
      </c>
      <c r="D3073" s="5">
        <v>35087</v>
      </c>
      <c r="E3073">
        <v>855</v>
      </c>
      <c r="F3073" s="5">
        <v>44611</v>
      </c>
      <c r="G3073" s="2">
        <v>99</v>
      </c>
      <c r="H3073" s="2" t="str">
        <f t="shared" ref="H3073:H3104" si="313">B3073&amp;C3073</f>
        <v>Bradley MIFSUDjavelin-throw</v>
      </c>
      <c r="I3073" s="2">
        <f t="shared" ref="I3073:I3104" si="314">E3073</f>
        <v>855</v>
      </c>
      <c r="J3073" s="136" cm="1">
        <f t="array" ref="J3073">MAX(IF($H$3:$H$4000=$H3073,$I$3:$I$4000))</f>
        <v>855</v>
      </c>
      <c r="K3073" s="2" t="str">
        <v>SWZ</v>
      </c>
      <c r="L3073" t="str">
        <v>Sibusiso MATSENJWA</v>
      </c>
      <c r="M3073" t="str">
        <v>200m</v>
      </c>
      <c r="N3073">
        <v>32265</v>
      </c>
      <c r="O3073" s="94" t="str">
        <f t="shared" si="307"/>
        <v>Sibusiso MATSENJWA200m</v>
      </c>
      <c r="P3073" s="2">
        <f t="shared" si="308"/>
        <v>1186</v>
      </c>
      <c r="Q3073" s="79">
        <f t="shared" si="309"/>
        <v>14</v>
      </c>
      <c r="R3073" s="79" t="str">
        <f t="shared" si="310"/>
        <v/>
      </c>
    </row>
    <row r="3074" spans="1:18" x14ac:dyDescent="0.2">
      <c r="A3074" t="s">
        <v>1357</v>
      </c>
      <c r="B3074" t="s">
        <v>2820</v>
      </c>
      <c r="C3074" t="s">
        <v>27</v>
      </c>
      <c r="D3074" s="5">
        <v>36187</v>
      </c>
      <c r="E3074">
        <v>1053</v>
      </c>
      <c r="F3074" s="5">
        <v>44604</v>
      </c>
      <c r="G3074" s="2">
        <v>62</v>
      </c>
      <c r="H3074" s="2" t="str">
        <f t="shared" si="313"/>
        <v>Ben MICALLEF800m</v>
      </c>
      <c r="I3074" s="2">
        <f t="shared" si="314"/>
        <v>1053</v>
      </c>
      <c r="J3074" s="136" cm="1">
        <f t="array" ref="J3074">MAX(IF($H$3:$H$4000=$H3074,$I$3:$I$4000))</f>
        <v>1053</v>
      </c>
      <c r="K3074" s="2" t="str">
        <v>TAN</v>
      </c>
      <c r="L3074" t="str">
        <v>Alphonce Felix SIMBU</v>
      </c>
      <c r="M3074" t="str">
        <v>marathon</v>
      </c>
      <c r="N3074">
        <v>33648</v>
      </c>
      <c r="O3074" s="94" t="str">
        <f t="shared" si="307"/>
        <v>Alphonce Felix SIMBUmarathon</v>
      </c>
      <c r="P3074" s="2">
        <f t="shared" si="308"/>
        <v>1222</v>
      </c>
      <c r="Q3074" s="79">
        <f t="shared" si="309"/>
        <v>29</v>
      </c>
      <c r="R3074" s="79" t="str">
        <f t="shared" si="310"/>
        <v/>
      </c>
    </row>
    <row r="3075" spans="1:18" x14ac:dyDescent="0.2">
      <c r="A3075" t="s">
        <v>1357</v>
      </c>
      <c r="B3075" t="s">
        <v>2990</v>
      </c>
      <c r="C3075" s="6" t="s">
        <v>37</v>
      </c>
      <c r="D3075" s="5">
        <v>38232</v>
      </c>
      <c r="E3075">
        <v>1079</v>
      </c>
      <c r="F3075" s="5">
        <v>44590</v>
      </c>
      <c r="G3075" s="2">
        <v>20</v>
      </c>
      <c r="H3075" s="2" t="str">
        <f t="shared" si="313"/>
        <v>Jeremy ZAMMITlong-jump</v>
      </c>
      <c r="I3075" s="2">
        <f t="shared" si="314"/>
        <v>1079</v>
      </c>
      <c r="J3075" s="136" cm="1">
        <f t="array" ref="J3075">MAX(IF($H$3:$H$4000=$H3075,$I$3:$I$4000))</f>
        <v>1079</v>
      </c>
      <c r="K3075" s="2" t="str">
        <v>TAN</v>
      </c>
      <c r="L3075" t="str">
        <v>Gabriel Gerald GEAY</v>
      </c>
      <c r="M3075" t="str">
        <v>marathon</v>
      </c>
      <c r="N3075">
        <v>35318</v>
      </c>
      <c r="O3075" s="94" t="str">
        <f t="shared" si="307"/>
        <v>Gabriel Gerald GEAYmarathon</v>
      </c>
      <c r="P3075" s="2">
        <f t="shared" si="308"/>
        <v>1246</v>
      </c>
      <c r="Q3075" s="79">
        <f t="shared" si="309"/>
        <v>13</v>
      </c>
      <c r="R3075" s="79" t="str">
        <f t="shared" si="310"/>
        <v/>
      </c>
    </row>
    <row r="3076" spans="1:18" x14ac:dyDescent="0.2">
      <c r="A3076" t="s">
        <v>1357</v>
      </c>
      <c r="B3076" t="s">
        <v>3175</v>
      </c>
      <c r="C3076" s="5" t="s">
        <v>42</v>
      </c>
      <c r="D3076" s="5">
        <v>36648</v>
      </c>
      <c r="E3076">
        <v>830</v>
      </c>
      <c r="F3076" s="5">
        <v>44590</v>
      </c>
      <c r="G3076" s="2">
        <v>54</v>
      </c>
      <c r="H3076" s="2" t="str">
        <f t="shared" si="313"/>
        <v>Luca MARTINIhammer-throw</v>
      </c>
      <c r="I3076" s="2">
        <f t="shared" si="314"/>
        <v>830</v>
      </c>
      <c r="J3076" s="136" cm="1">
        <f t="array" ref="J3076">MAX(IF($H$3:$H$4000=$H3076,$I$3:$I$4000))</f>
        <v>830</v>
      </c>
      <c r="K3076" s="2" t="str">
        <v>TKS</v>
      </c>
      <c r="L3076" t="str">
        <v>Emmanuel AGENOR</v>
      </c>
      <c r="M3076" t="str">
        <v>100m</v>
      </c>
      <c r="N3076">
        <v>36602</v>
      </c>
      <c r="O3076" s="94" t="str">
        <f t="shared" ref="O3076:O3139" si="315">L3076&amp;M3076</f>
        <v>Emmanuel AGENOR100m</v>
      </c>
      <c r="P3076" s="2">
        <f t="shared" ref="P3076:P3139" si="316">VLOOKUP(L3076&amp;M3076,$H$3:$J$3881,3,FALSE)</f>
        <v>1066</v>
      </c>
      <c r="Q3076" s="79">
        <f t="shared" ref="Q3076:Q3139" si="317">COUNTIFS($M$3:$M$3165,M3076,$P$3:$P$3165,"&gt;"&amp;P3076)+1</f>
        <v>151</v>
      </c>
      <c r="R3076" s="79" t="str">
        <f t="shared" ref="R3076:R3139" si="318">IFERROR(IF(K3076="AUS",COUNTIFS($K$3:$K$3165,"AUS",$M$3:$M$3165,M3076,$P$3:$P$3165,"&gt;"&amp;P3076)+1,""),"")</f>
        <v/>
      </c>
    </row>
    <row r="3077" spans="1:18" x14ac:dyDescent="0.2">
      <c r="A3077" t="s">
        <v>1357</v>
      </c>
      <c r="B3077" t="s">
        <v>2990</v>
      </c>
      <c r="C3077" s="6" t="s">
        <v>37</v>
      </c>
      <c r="D3077" s="5">
        <v>38232</v>
      </c>
      <c r="E3077">
        <v>1055</v>
      </c>
      <c r="F3077" s="5">
        <v>44393</v>
      </c>
      <c r="G3077" s="2">
        <v>82</v>
      </c>
      <c r="H3077" s="2" t="str">
        <f t="shared" si="313"/>
        <v>Jeremy ZAMMITlong-jump</v>
      </c>
      <c r="I3077" s="2">
        <f t="shared" si="314"/>
        <v>1055</v>
      </c>
      <c r="J3077" s="136" cm="1">
        <f t="array" ref="J3077">MAX(IF($H$3:$H$4000=$H3077,$I$3:$I$4000))</f>
        <v>1079</v>
      </c>
      <c r="K3077" s="2" t="str">
        <v>TKS</v>
      </c>
      <c r="L3077" t="str">
        <v>Colby JENNINGS</v>
      </c>
      <c r="M3077" t="str">
        <v>400m</v>
      </c>
      <c r="N3077">
        <v>36644</v>
      </c>
      <c r="O3077" s="94" t="str">
        <f t="shared" si="315"/>
        <v>Colby JENNINGS400m</v>
      </c>
      <c r="P3077" s="2">
        <f t="shared" si="316"/>
        <v>1075</v>
      </c>
      <c r="Q3077" s="79">
        <f t="shared" si="317"/>
        <v>120</v>
      </c>
      <c r="R3077" s="79" t="str">
        <f t="shared" si="318"/>
        <v/>
      </c>
    </row>
    <row r="3078" spans="1:18" x14ac:dyDescent="0.2">
      <c r="A3078" t="s">
        <v>1357</v>
      </c>
      <c r="B3078" t="s">
        <v>3675</v>
      </c>
      <c r="C3078" s="5" t="s">
        <v>29</v>
      </c>
      <c r="D3078" s="5">
        <v>34364</v>
      </c>
      <c r="E3078">
        <v>1105</v>
      </c>
      <c r="F3078" s="5">
        <v>44380</v>
      </c>
      <c r="G3078" s="2">
        <v>74</v>
      </c>
      <c r="H3078" s="2" t="str">
        <f t="shared" si="313"/>
        <v>Jordan GUSMAN5000m</v>
      </c>
      <c r="I3078" s="2">
        <f t="shared" si="314"/>
        <v>1105</v>
      </c>
      <c r="J3078" s="136" cm="1">
        <f t="array" ref="J3078">MAX(IF($H$3:$H$4000=$H3078,$I$3:$I$4000))</f>
        <v>1105</v>
      </c>
      <c r="K3078" s="2" t="str">
        <v>TKS</v>
      </c>
      <c r="L3078" t="str">
        <v>Ifeanyichukwu OTUONYE</v>
      </c>
      <c r="M3078" t="str">
        <v>long-jump</v>
      </c>
      <c r="N3078">
        <v>34512</v>
      </c>
      <c r="O3078" s="94" t="str">
        <f t="shared" si="315"/>
        <v>Ifeanyichukwu OTUONYElong-jump</v>
      </c>
      <c r="P3078" s="2">
        <f t="shared" si="316"/>
        <v>1088</v>
      </c>
      <c r="Q3078" s="79">
        <f t="shared" si="317"/>
        <v>59</v>
      </c>
      <c r="R3078" s="79" t="str">
        <f t="shared" si="318"/>
        <v/>
      </c>
    </row>
    <row r="3079" spans="1:18" x14ac:dyDescent="0.2">
      <c r="A3079" t="s">
        <v>1357</v>
      </c>
      <c r="B3079" t="s">
        <v>3111</v>
      </c>
      <c r="C3079" s="5" t="s">
        <v>40</v>
      </c>
      <c r="D3079" s="5">
        <v>35392</v>
      </c>
      <c r="E3079">
        <v>904</v>
      </c>
      <c r="F3079" s="5">
        <v>44233</v>
      </c>
      <c r="G3079" s="2">
        <v>92</v>
      </c>
      <c r="H3079" s="2" t="str">
        <f t="shared" si="313"/>
        <v>Luke FARRUGIAdiscus-throw</v>
      </c>
      <c r="I3079" s="2">
        <f t="shared" si="314"/>
        <v>904</v>
      </c>
      <c r="J3079" s="136" cm="1">
        <f t="array" ref="J3079">MAX(IF($H$3:$H$4000=$H3079,$I$3:$I$4000))</f>
        <v>904</v>
      </c>
      <c r="K3079" s="2" t="str">
        <v>TTO</v>
      </c>
      <c r="L3079" t="str">
        <v>Ruebin WALTERS</v>
      </c>
      <c r="M3079" t="str">
        <v>110mh</v>
      </c>
      <c r="N3079">
        <v>34791</v>
      </c>
      <c r="O3079" s="94" t="str">
        <f t="shared" si="315"/>
        <v>Ruebin WALTERS110mh</v>
      </c>
      <c r="P3079" s="2">
        <f t="shared" si="316"/>
        <v>1158</v>
      </c>
      <c r="Q3079" s="79">
        <f t="shared" si="317"/>
        <v>16</v>
      </c>
      <c r="R3079" s="79" t="str">
        <f t="shared" si="318"/>
        <v/>
      </c>
    </row>
    <row r="3080" spans="1:18" x14ac:dyDescent="0.2">
      <c r="A3080" t="s">
        <v>3838</v>
      </c>
      <c r="B3080" t="s">
        <v>3839</v>
      </c>
      <c r="C3080" s="5" t="s">
        <v>33</v>
      </c>
      <c r="D3080" s="5">
        <v>35103</v>
      </c>
      <c r="E3080">
        <v>1112</v>
      </c>
      <c r="F3080" s="5">
        <v>44407</v>
      </c>
      <c r="G3080" s="2">
        <v>30</v>
      </c>
      <c r="H3080" s="2" t="str">
        <f t="shared" si="313"/>
        <v>Creve Armando MACHAVA400mh</v>
      </c>
      <c r="I3080" s="2">
        <f t="shared" si="314"/>
        <v>1112</v>
      </c>
      <c r="J3080" s="136" cm="1">
        <f t="array" ref="J3080">MAX(IF($H$3:$H$4000=$H3080,$I$3:$I$4000))</f>
        <v>1112</v>
      </c>
      <c r="K3080" s="2" t="str">
        <v>TTO</v>
      </c>
      <c r="L3080" t="str">
        <v>Kelsey DANIEL</v>
      </c>
      <c r="M3080" t="str">
        <v>triple-jump</v>
      </c>
      <c r="N3080">
        <v>36998</v>
      </c>
      <c r="O3080" s="94" t="str">
        <f t="shared" si="315"/>
        <v>Kelsey DANIELtriple-jump</v>
      </c>
      <c r="P3080" s="2">
        <f t="shared" si="316"/>
        <v>1074</v>
      </c>
      <c r="Q3080" s="79">
        <f t="shared" si="317"/>
        <v>34</v>
      </c>
      <c r="R3080" s="79" t="str">
        <f t="shared" si="318"/>
        <v/>
      </c>
    </row>
    <row r="3081" spans="1:18" x14ac:dyDescent="0.2">
      <c r="A3081" t="s">
        <v>3838</v>
      </c>
      <c r="B3081" t="s">
        <v>3847</v>
      </c>
      <c r="C3081" t="s">
        <v>33</v>
      </c>
      <c r="D3081" s="5">
        <v>31181</v>
      </c>
      <c r="E3081">
        <v>1092</v>
      </c>
      <c r="F3081" s="5">
        <v>44315</v>
      </c>
      <c r="G3081" s="2">
        <v>41</v>
      </c>
      <c r="H3081" s="2" t="str">
        <f t="shared" si="313"/>
        <v>Kurt Leone COUTO400mh</v>
      </c>
      <c r="I3081" s="2">
        <f t="shared" si="314"/>
        <v>1092</v>
      </c>
      <c r="J3081" s="136" cm="1">
        <f t="array" ref="J3081">MAX(IF($H$3:$H$4000=$H3081,$I$3:$I$4000))</f>
        <v>1092</v>
      </c>
      <c r="K3081" s="2" t="str">
        <v>TTO</v>
      </c>
      <c r="L3081" t="str">
        <v>Dwight ST. HILLAIRE</v>
      </c>
      <c r="M3081" t="str">
        <v>200m</v>
      </c>
      <c r="N3081">
        <v>35769</v>
      </c>
      <c r="O3081" s="94" t="str">
        <f t="shared" si="315"/>
        <v>Dwight ST. HILLAIRE200m</v>
      </c>
      <c r="P3081" s="2">
        <f t="shared" si="316"/>
        <v>1181</v>
      </c>
      <c r="Q3081" s="79">
        <f t="shared" si="317"/>
        <v>17</v>
      </c>
      <c r="R3081" s="79" t="str">
        <f t="shared" si="318"/>
        <v/>
      </c>
    </row>
    <row r="3082" spans="1:18" x14ac:dyDescent="0.2">
      <c r="A3082" t="s">
        <v>3779</v>
      </c>
      <c r="B3082" t="s">
        <v>5388</v>
      </c>
      <c r="C3082" s="5" t="s">
        <v>40</v>
      </c>
      <c r="D3082" s="5">
        <v>33383</v>
      </c>
      <c r="E3082">
        <v>947</v>
      </c>
      <c r="F3082" s="5">
        <v>44439</v>
      </c>
      <c r="G3082" s="2">
        <v>64</v>
      </c>
      <c r="H3082" s="2" t="str">
        <f t="shared" si="313"/>
        <v>Christopher SOPHIEdiscus-throw</v>
      </c>
      <c r="I3082" s="2">
        <f t="shared" si="314"/>
        <v>947</v>
      </c>
      <c r="J3082" s="136" cm="1">
        <f t="array" ref="J3082">MAX(IF($H$3:$H$4000=$H3082,$I$3:$I$4000))</f>
        <v>947</v>
      </c>
      <c r="K3082" s="2" t="str">
        <v>TTO</v>
      </c>
      <c r="L3082" t="str">
        <v>Clement CAMPBELL</v>
      </c>
      <c r="M3082" t="str">
        <v>long-jump</v>
      </c>
      <c r="N3082">
        <v>36509</v>
      </c>
      <c r="O3082" s="94" t="str">
        <f t="shared" si="315"/>
        <v>Clement CAMPBELLlong-jump</v>
      </c>
      <c r="P3082" s="2">
        <f t="shared" si="316"/>
        <v>1016</v>
      </c>
      <c r="Q3082" s="79">
        <f t="shared" si="317"/>
        <v>120</v>
      </c>
      <c r="R3082" s="79" t="str">
        <f t="shared" si="318"/>
        <v/>
      </c>
    </row>
    <row r="3083" spans="1:18" x14ac:dyDescent="0.2">
      <c r="A3083" t="s">
        <v>3779</v>
      </c>
      <c r="B3083" t="s">
        <v>5389</v>
      </c>
      <c r="C3083" s="6" t="s">
        <v>39</v>
      </c>
      <c r="D3083" s="5">
        <v>32579</v>
      </c>
      <c r="E3083">
        <v>976</v>
      </c>
      <c r="F3083" s="5">
        <v>44439</v>
      </c>
      <c r="G3083" s="2">
        <v>42</v>
      </c>
      <c r="H3083" s="2" t="str">
        <f t="shared" si="313"/>
        <v>Henry Bernard BAPTISTEshot-put</v>
      </c>
      <c r="I3083" s="2">
        <f t="shared" si="314"/>
        <v>976</v>
      </c>
      <c r="J3083" s="136" cm="1">
        <f t="array" ref="J3083">MAX(IF($H$3:$H$4000=$H3083,$I$3:$I$4000))</f>
        <v>976</v>
      </c>
      <c r="K3083" s="2" t="str">
        <v>TTO</v>
      </c>
      <c r="L3083" t="str">
        <v>Kion BENJAMIN</v>
      </c>
      <c r="M3083" t="str">
        <v>100m</v>
      </c>
      <c r="N3083">
        <v>36843</v>
      </c>
      <c r="O3083" s="94" t="str">
        <f t="shared" si="315"/>
        <v>Kion BENJAMIN100m</v>
      </c>
      <c r="P3083" s="2">
        <f t="shared" si="316"/>
        <v>1122</v>
      </c>
      <c r="Q3083" s="79">
        <f t="shared" si="317"/>
        <v>81</v>
      </c>
      <c r="R3083" s="79" t="str">
        <f t="shared" si="318"/>
        <v/>
      </c>
    </row>
    <row r="3084" spans="1:18" x14ac:dyDescent="0.2">
      <c r="A3084" t="s">
        <v>3779</v>
      </c>
      <c r="B3084" t="s">
        <v>4239</v>
      </c>
      <c r="C3084" s="5" t="s">
        <v>42</v>
      </c>
      <c r="D3084" s="5">
        <v>34006</v>
      </c>
      <c r="E3084">
        <v>904</v>
      </c>
      <c r="F3084" s="5">
        <v>44439</v>
      </c>
      <c r="G3084" s="2">
        <v>62</v>
      </c>
      <c r="H3084" s="2" t="str">
        <f t="shared" si="313"/>
        <v>Jean Ian CARREhammer-throw</v>
      </c>
      <c r="I3084" s="2">
        <f t="shared" si="314"/>
        <v>904</v>
      </c>
      <c r="J3084" s="136" cm="1">
        <f t="array" ref="J3084">MAX(IF($H$3:$H$4000=$H3084,$I$3:$I$4000))</f>
        <v>904</v>
      </c>
      <c r="K3084" s="2" t="str">
        <v>TTO</v>
      </c>
      <c r="L3084" t="str">
        <v>Adell COLTHRUST</v>
      </c>
      <c r="M3084" t="str">
        <v>100m</v>
      </c>
      <c r="N3084">
        <v>36533</v>
      </c>
      <c r="O3084" s="94" t="str">
        <f t="shared" si="315"/>
        <v>Adell COLTHRUST100m</v>
      </c>
      <c r="P3084" s="2">
        <f t="shared" si="316"/>
        <v>1059</v>
      </c>
      <c r="Q3084" s="79">
        <f t="shared" si="317"/>
        <v>157</v>
      </c>
      <c r="R3084" s="79" t="str">
        <f t="shared" si="318"/>
        <v/>
      </c>
    </row>
    <row r="3085" spans="1:18" x14ac:dyDescent="0.2">
      <c r="A3085" t="s">
        <v>3779</v>
      </c>
      <c r="B3085" t="s">
        <v>3780</v>
      </c>
      <c r="C3085" s="5" t="s">
        <v>31</v>
      </c>
      <c r="D3085" s="5">
        <v>36981</v>
      </c>
      <c r="E3085">
        <v>1061</v>
      </c>
      <c r="F3085" s="5">
        <v>44411</v>
      </c>
      <c r="G3085" s="2">
        <v>50</v>
      </c>
      <c r="H3085" s="2" t="str">
        <f t="shared" si="313"/>
        <v>Jeremie LARARAUDEUSE110mh</v>
      </c>
      <c r="I3085" s="2">
        <f t="shared" si="314"/>
        <v>1061</v>
      </c>
      <c r="J3085" s="136" cm="1">
        <f t="array" ref="J3085">MAX(IF($H$3:$H$4000=$H3085,$I$3:$I$4000))</f>
        <v>1061</v>
      </c>
      <c r="K3085" s="2" t="str">
        <v>TTO</v>
      </c>
      <c r="L3085" t="str">
        <v>Jaydon ANTOINE</v>
      </c>
      <c r="M3085" t="str">
        <v>long-jump</v>
      </c>
      <c r="N3085">
        <v>36861</v>
      </c>
      <c r="O3085" s="94" t="str">
        <f t="shared" si="315"/>
        <v>Jaydon ANTOINElong-jump</v>
      </c>
      <c r="P3085" s="2">
        <f t="shared" si="316"/>
        <v>1013</v>
      </c>
      <c r="Q3085" s="79">
        <f t="shared" si="317"/>
        <v>123</v>
      </c>
      <c r="R3085" s="79" t="str">
        <f t="shared" si="318"/>
        <v/>
      </c>
    </row>
    <row r="3086" spans="1:18" x14ac:dyDescent="0.2">
      <c r="A3086" t="s">
        <v>3779</v>
      </c>
      <c r="B3086" t="s">
        <v>4445</v>
      </c>
      <c r="C3086" t="s">
        <v>81</v>
      </c>
      <c r="D3086" s="5">
        <v>30334</v>
      </c>
      <c r="E3086">
        <v>860</v>
      </c>
      <c r="F3086" s="5">
        <v>44374</v>
      </c>
      <c r="G3086" s="2">
        <v>51</v>
      </c>
      <c r="H3086" s="2" t="str">
        <f t="shared" si="313"/>
        <v>Jerome CAPRICE20km-race-walking</v>
      </c>
      <c r="I3086" s="2">
        <f t="shared" si="314"/>
        <v>860</v>
      </c>
      <c r="J3086" s="136" cm="1">
        <f t="array" ref="J3086">MAX(IF($H$3:$H$4000=$H3086,$I$3:$I$4000))</f>
        <v>860</v>
      </c>
      <c r="K3086" s="2" t="str">
        <v>TTO</v>
      </c>
      <c r="L3086" t="str">
        <v>Tyriq HORSFORD</v>
      </c>
      <c r="M3086" t="str">
        <v>javelin-throw</v>
      </c>
      <c r="N3086">
        <v>36542</v>
      </c>
      <c r="O3086" s="94" t="str">
        <f t="shared" si="315"/>
        <v>Tyriq HORSFORDjavelin-throw</v>
      </c>
      <c r="P3086" s="2">
        <f t="shared" si="316"/>
        <v>1044</v>
      </c>
      <c r="Q3086" s="79">
        <f t="shared" si="317"/>
        <v>32</v>
      </c>
      <c r="R3086" s="79" t="str">
        <f t="shared" si="318"/>
        <v/>
      </c>
    </row>
    <row r="3087" spans="1:18" x14ac:dyDescent="0.2">
      <c r="A3087" t="s">
        <v>3779</v>
      </c>
      <c r="B3087" t="s">
        <v>3978</v>
      </c>
      <c r="C3087" s="5" t="s">
        <v>38</v>
      </c>
      <c r="D3087" s="5">
        <v>32453</v>
      </c>
      <c r="E3087">
        <v>1052</v>
      </c>
      <c r="F3087" s="5">
        <v>44358</v>
      </c>
      <c r="G3087" s="2">
        <v>44</v>
      </c>
      <c r="H3087" s="2" t="str">
        <f t="shared" si="313"/>
        <v>Jonathan DRACKtriple-jump</v>
      </c>
      <c r="I3087" s="2">
        <f t="shared" si="314"/>
        <v>1052</v>
      </c>
      <c r="J3087" s="136" cm="1">
        <f t="array" ref="J3087">MAX(IF($H$3:$H$4000=$H3087,$I$3:$I$4000))</f>
        <v>1052</v>
      </c>
      <c r="K3087" s="2" t="str">
        <v>TTO</v>
      </c>
      <c r="L3087" t="str">
        <v>Kion BENJAMIN</v>
      </c>
      <c r="M3087" t="str">
        <v>200m</v>
      </c>
      <c r="N3087">
        <v>36843</v>
      </c>
      <c r="O3087" s="94" t="str">
        <f t="shared" si="315"/>
        <v>Kion BENJAMIN200m</v>
      </c>
      <c r="P3087" s="2">
        <f t="shared" si="316"/>
        <v>1046</v>
      </c>
      <c r="Q3087" s="79">
        <f t="shared" si="317"/>
        <v>157</v>
      </c>
      <c r="R3087" s="79" t="str">
        <f t="shared" si="318"/>
        <v/>
      </c>
    </row>
    <row r="3088" spans="1:18" x14ac:dyDescent="0.2">
      <c r="A3088" t="s">
        <v>3779</v>
      </c>
      <c r="B3088" t="s">
        <v>5386</v>
      </c>
      <c r="C3088" s="5" t="s">
        <v>35</v>
      </c>
      <c r="D3088" s="5">
        <v>36687</v>
      </c>
      <c r="E3088">
        <v>1002</v>
      </c>
      <c r="F3088" s="5">
        <v>44254</v>
      </c>
      <c r="G3088" s="2">
        <v>79</v>
      </c>
      <c r="H3088" s="2" t="str">
        <f t="shared" si="313"/>
        <v>Dezardin PROSPERhigh-jump</v>
      </c>
      <c r="I3088" s="2">
        <f t="shared" si="314"/>
        <v>1002</v>
      </c>
      <c r="J3088" s="136" cm="1">
        <f t="array" ref="J3088">MAX(IF($H$3:$H$4000=$H3088,$I$3:$I$4000))</f>
        <v>1002</v>
      </c>
      <c r="K3088" s="2" t="str">
        <v>TTO</v>
      </c>
      <c r="L3088" t="str">
        <v>Ohdel JAMES</v>
      </c>
      <c r="M3088" t="str">
        <v>400m</v>
      </c>
      <c r="N3088">
        <v>35035</v>
      </c>
      <c r="O3088" s="94" t="str">
        <f t="shared" si="315"/>
        <v>Ohdel JAMES400m</v>
      </c>
      <c r="P3088" s="2">
        <f t="shared" si="316"/>
        <v>1054</v>
      </c>
      <c r="Q3088" s="79">
        <f t="shared" si="317"/>
        <v>139</v>
      </c>
      <c r="R3088" s="79" t="str">
        <f t="shared" si="318"/>
        <v/>
      </c>
    </row>
    <row r="3089" spans="1:18" x14ac:dyDescent="0.2">
      <c r="A3089" t="s">
        <v>3779</v>
      </c>
      <c r="B3089" t="s">
        <v>4252</v>
      </c>
      <c r="C3089" t="s">
        <v>42</v>
      </c>
      <c r="D3089" s="5">
        <v>30191</v>
      </c>
      <c r="E3089">
        <v>861</v>
      </c>
      <c r="F3089" s="5">
        <v>44254</v>
      </c>
      <c r="G3089" s="2">
        <v>85</v>
      </c>
      <c r="H3089" s="2" t="str">
        <f t="shared" si="313"/>
        <v>Nicolas LI YUN FONGhammer-throw</v>
      </c>
      <c r="I3089" s="2">
        <f t="shared" si="314"/>
        <v>861</v>
      </c>
      <c r="J3089" s="136" cm="1">
        <f t="array" ref="J3089">MAX(IF($H$3:$H$4000=$H3089,$I$3:$I$4000))</f>
        <v>861</v>
      </c>
      <c r="K3089" s="2" t="str">
        <v>TTO</v>
      </c>
      <c r="L3089" t="str">
        <v>Shaquille SINGUINEAU</v>
      </c>
      <c r="M3089" t="str">
        <v>shot-put</v>
      </c>
      <c r="N3089">
        <v>1996</v>
      </c>
      <c r="O3089" s="94" t="str">
        <f t="shared" si="315"/>
        <v>Shaquille SINGUINEAUshot-put</v>
      </c>
      <c r="P3089" s="2">
        <f t="shared" si="316"/>
        <v>914</v>
      </c>
      <c r="Q3089" s="79">
        <f t="shared" si="317"/>
        <v>108</v>
      </c>
      <c r="R3089" s="79" t="str">
        <f t="shared" si="318"/>
        <v/>
      </c>
    </row>
    <row r="3090" spans="1:18" x14ac:dyDescent="0.2">
      <c r="A3090" t="s">
        <v>1109</v>
      </c>
      <c r="B3090" t="s">
        <v>4398</v>
      </c>
      <c r="C3090" s="5" t="s">
        <v>82</v>
      </c>
      <c r="D3090" s="5">
        <v>33276</v>
      </c>
      <c r="E3090">
        <v>1112</v>
      </c>
      <c r="F3090" s="5">
        <v>44654</v>
      </c>
      <c r="G3090" s="2">
        <v>47</v>
      </c>
      <c r="H3090" s="2" t="str">
        <f t="shared" si="313"/>
        <v>Tomas Hilifa RAINHOLDmarathon</v>
      </c>
      <c r="I3090" s="2">
        <f t="shared" si="314"/>
        <v>1112</v>
      </c>
      <c r="J3090" s="136" cm="1">
        <f t="array" ref="J3090">MAX(IF($H$3:$H$4000=$H3090,$I$3:$I$4000))</f>
        <v>1154</v>
      </c>
      <c r="K3090" s="2" t="str">
        <v>TTO</v>
      </c>
      <c r="L3090" t="str">
        <v>Keshorn WALCOTT</v>
      </c>
      <c r="M3090" t="str">
        <v>javelin-throw</v>
      </c>
      <c r="N3090">
        <v>34061</v>
      </c>
      <c r="O3090" s="94" t="str">
        <f t="shared" si="315"/>
        <v>Keshorn WALCOTTjavelin-throw</v>
      </c>
      <c r="P3090" s="2">
        <f t="shared" si="316"/>
        <v>1231</v>
      </c>
      <c r="Q3090" s="79">
        <f t="shared" si="317"/>
        <v>1</v>
      </c>
      <c r="R3090" s="79" t="str">
        <f t="shared" si="318"/>
        <v/>
      </c>
    </row>
    <row r="3091" spans="1:18" x14ac:dyDescent="0.2">
      <c r="A3091" t="s">
        <v>1109</v>
      </c>
      <c r="B3091" t="s">
        <v>3983</v>
      </c>
      <c r="C3091" t="s">
        <v>38</v>
      </c>
      <c r="D3091" s="5">
        <v>30576</v>
      </c>
      <c r="E3091">
        <v>1044</v>
      </c>
      <c r="F3091" s="5">
        <v>44622</v>
      </c>
      <c r="G3091" s="2">
        <v>16</v>
      </c>
      <c r="H3091" s="2" t="str">
        <f t="shared" si="313"/>
        <v>Roger HAITENGItriple-jump</v>
      </c>
      <c r="I3091" s="2">
        <f t="shared" si="314"/>
        <v>1044</v>
      </c>
      <c r="J3091" s="136" cm="1">
        <f t="array" ref="J3091">MAX(IF($H$3:$H$4000=$H3091,$I$3:$I$4000))</f>
        <v>1047</v>
      </c>
      <c r="K3091" s="2" t="str">
        <v>TTO</v>
      </c>
      <c r="L3091" t="str">
        <v>Aaron ANTOINE</v>
      </c>
      <c r="M3091" t="str">
        <v>high-jump</v>
      </c>
      <c r="N3091">
        <v>44671</v>
      </c>
      <c r="O3091" s="94" t="str">
        <f t="shared" si="315"/>
        <v>Aaron ANTOINEhigh-jump</v>
      </c>
      <c r="P3091" s="2">
        <f t="shared" si="316"/>
        <v>1002</v>
      </c>
      <c r="Q3091" s="79">
        <f t="shared" si="317"/>
        <v>87</v>
      </c>
      <c r="R3091" s="79" t="str">
        <f t="shared" si="318"/>
        <v/>
      </c>
    </row>
    <row r="3092" spans="1:18" x14ac:dyDescent="0.2">
      <c r="A3092" t="s">
        <v>1109</v>
      </c>
      <c r="B3092" t="s">
        <v>5172</v>
      </c>
      <c r="C3092" s="5" t="s">
        <v>29</v>
      </c>
      <c r="D3092" s="5">
        <v>35447</v>
      </c>
      <c r="E3092">
        <v>984</v>
      </c>
      <c r="F3092" s="5">
        <v>44576</v>
      </c>
      <c r="G3092" s="2">
        <v>88</v>
      </c>
      <c r="H3092" s="2" t="str">
        <f t="shared" si="313"/>
        <v>Daniel Nghidinwa PAULUS5000m</v>
      </c>
      <c r="I3092" s="2">
        <f t="shared" si="314"/>
        <v>984</v>
      </c>
      <c r="J3092" s="136" cm="1">
        <f t="array" ref="J3092">MAX(IF($H$3:$H$4000=$H3092,$I$3:$I$4000))</f>
        <v>984</v>
      </c>
      <c r="K3092" s="2" t="str">
        <v>TTO</v>
      </c>
      <c r="L3092" t="str">
        <v>Kadesh ROBERTS</v>
      </c>
      <c r="M3092" t="str">
        <v>400mh</v>
      </c>
      <c r="N3092">
        <v>34209</v>
      </c>
      <c r="O3092" s="94" t="str">
        <f t="shared" si="315"/>
        <v>Kadesh ROBERTS400mh</v>
      </c>
      <c r="P3092" s="2">
        <f t="shared" si="316"/>
        <v>1002</v>
      </c>
      <c r="Q3092" s="79">
        <f t="shared" si="317"/>
        <v>122</v>
      </c>
      <c r="R3092" s="79" t="str">
        <f t="shared" si="318"/>
        <v/>
      </c>
    </row>
    <row r="3093" spans="1:18" x14ac:dyDescent="0.2">
      <c r="A3093" t="s">
        <v>1109</v>
      </c>
      <c r="B3093" t="s">
        <v>2909</v>
      </c>
      <c r="C3093" s="5" t="s">
        <v>29</v>
      </c>
      <c r="D3093" s="5"/>
      <c r="E3093">
        <v>978</v>
      </c>
      <c r="F3093" s="5">
        <v>44576</v>
      </c>
      <c r="G3093" s="2">
        <v>99</v>
      </c>
      <c r="H3093" s="2" t="str">
        <f t="shared" si="313"/>
        <v>Simon PAULUS5000m</v>
      </c>
      <c r="I3093" s="2">
        <f t="shared" si="314"/>
        <v>978</v>
      </c>
      <c r="J3093" s="136" cm="1">
        <f t="array" ref="J3093">MAX(IF($H$3:$H$4000=$H3093,$I$3:$I$4000))</f>
        <v>978</v>
      </c>
      <c r="K3093" s="2" t="str">
        <v>TTO</v>
      </c>
      <c r="L3093" t="str">
        <v>Lorenzo LUCES</v>
      </c>
      <c r="M3093" t="str">
        <v>triple-jump</v>
      </c>
      <c r="N3093">
        <v>44612</v>
      </c>
      <c r="O3093" s="94" t="str">
        <f t="shared" si="315"/>
        <v>Lorenzo LUCEStriple-jump</v>
      </c>
      <c r="P3093" s="2">
        <f t="shared" si="316"/>
        <v>948</v>
      </c>
      <c r="Q3093" s="79">
        <f t="shared" si="317"/>
        <v>127</v>
      </c>
      <c r="R3093" s="79" t="str">
        <f t="shared" si="318"/>
        <v/>
      </c>
    </row>
    <row r="3094" spans="1:18" x14ac:dyDescent="0.2">
      <c r="A3094" t="s">
        <v>1109</v>
      </c>
      <c r="B3094" t="s">
        <v>5370</v>
      </c>
      <c r="C3094" t="s">
        <v>26</v>
      </c>
      <c r="D3094" s="5">
        <v>34569</v>
      </c>
      <c r="E3094">
        <v>1095</v>
      </c>
      <c r="F3094" s="5">
        <v>44373</v>
      </c>
      <c r="G3094" s="2">
        <v>84</v>
      </c>
      <c r="H3094" s="2" t="str">
        <f t="shared" si="313"/>
        <v>Mahhad Alexander BOCK400m</v>
      </c>
      <c r="I3094" s="2">
        <f t="shared" si="314"/>
        <v>1095</v>
      </c>
      <c r="J3094" s="136" cm="1">
        <f t="array" ref="J3094">MAX(IF($H$3:$H$4000=$H3094,$I$3:$I$4000))</f>
        <v>1095</v>
      </c>
      <c r="K3094" s="2" t="str">
        <v>TTO</v>
      </c>
      <c r="L3094" t="str">
        <v>Jean-Jon MATTHEWS</v>
      </c>
      <c r="M3094" t="str">
        <v>triple-jump</v>
      </c>
      <c r="N3094">
        <v>44612</v>
      </c>
      <c r="O3094" s="94" t="str">
        <f t="shared" si="315"/>
        <v>Jean-Jon MATTHEWStriple-jump</v>
      </c>
      <c r="P3094" s="2">
        <f t="shared" si="316"/>
        <v>883</v>
      </c>
      <c r="Q3094" s="79">
        <f t="shared" si="317"/>
        <v>158</v>
      </c>
      <c r="R3094" s="79" t="str">
        <f t="shared" si="318"/>
        <v/>
      </c>
    </row>
    <row r="3095" spans="1:18" x14ac:dyDescent="0.2">
      <c r="A3095" t="s">
        <v>1109</v>
      </c>
      <c r="B3095" t="s">
        <v>3954</v>
      </c>
      <c r="C3095" s="5" t="s">
        <v>37</v>
      </c>
      <c r="D3095" s="5">
        <v>35556</v>
      </c>
      <c r="E3095">
        <v>1038</v>
      </c>
      <c r="F3095" s="5">
        <v>44360</v>
      </c>
      <c r="G3095" s="2">
        <v>99</v>
      </c>
      <c r="H3095" s="2" t="str">
        <f t="shared" si="313"/>
        <v>Chenault Lionel COETZEElong-jump</v>
      </c>
      <c r="I3095" s="2">
        <f t="shared" si="314"/>
        <v>1038</v>
      </c>
      <c r="J3095" s="136" cm="1">
        <f t="array" ref="J3095">MAX(IF($H$3:$H$4000=$H3095,$I$3:$I$4000))</f>
        <v>1038</v>
      </c>
      <c r="K3095" s="2" t="str">
        <v>TTO</v>
      </c>
      <c r="L3095" t="str">
        <v>Christopher CRAWFORD</v>
      </c>
      <c r="M3095" t="str">
        <v>discus-throw</v>
      </c>
      <c r="N3095">
        <v>44581</v>
      </c>
      <c r="O3095" s="94" t="str">
        <f t="shared" si="315"/>
        <v>Christopher CRAWFORDdiscus-throw</v>
      </c>
      <c r="P3095" s="2">
        <f t="shared" si="316"/>
        <v>922</v>
      </c>
      <c r="Q3095" s="79">
        <f t="shared" si="317"/>
        <v>83</v>
      </c>
      <c r="R3095" s="79" t="str">
        <f t="shared" si="318"/>
        <v/>
      </c>
    </row>
    <row r="3096" spans="1:18" x14ac:dyDescent="0.2">
      <c r="A3096" t="s">
        <v>1109</v>
      </c>
      <c r="B3096" t="s">
        <v>4557</v>
      </c>
      <c r="C3096" t="s">
        <v>44</v>
      </c>
      <c r="D3096">
        <v>1998</v>
      </c>
      <c r="E3096">
        <v>919</v>
      </c>
      <c r="F3096" s="5">
        <v>44332</v>
      </c>
      <c r="G3096" s="2">
        <v>43</v>
      </c>
      <c r="H3096" s="2" t="str">
        <f t="shared" si="313"/>
        <v>Timon DRESSELHAUSdecathlon</v>
      </c>
      <c r="I3096" s="2">
        <f t="shared" si="314"/>
        <v>919</v>
      </c>
      <c r="J3096" s="136" cm="1">
        <f t="array" ref="J3096">MAX(IF($H$3:$H$4000=$H3096,$I$3:$I$4000))</f>
        <v>919</v>
      </c>
      <c r="K3096" s="2" t="str">
        <v>TTO</v>
      </c>
      <c r="L3096" t="str">
        <v>Umar SANDY</v>
      </c>
      <c r="M3096" t="str">
        <v>discus-throw</v>
      </c>
      <c r="N3096">
        <v>44612</v>
      </c>
      <c r="O3096" s="94" t="str">
        <f t="shared" si="315"/>
        <v>Umar SANDYdiscus-throw</v>
      </c>
      <c r="P3096" s="2">
        <f t="shared" si="316"/>
        <v>845</v>
      </c>
      <c r="Q3096" s="79">
        <f t="shared" si="317"/>
        <v>145</v>
      </c>
      <c r="R3096" s="79" t="str">
        <f t="shared" si="318"/>
        <v/>
      </c>
    </row>
    <row r="3097" spans="1:18" x14ac:dyDescent="0.2">
      <c r="A3097" t="s">
        <v>1109</v>
      </c>
      <c r="B3097" t="s">
        <v>3942</v>
      </c>
      <c r="C3097" s="5" t="s">
        <v>37</v>
      </c>
      <c r="D3097" s="5">
        <v>36379</v>
      </c>
      <c r="E3097">
        <v>1057</v>
      </c>
      <c r="F3097" s="5">
        <v>44303</v>
      </c>
      <c r="G3097" s="2">
        <v>79</v>
      </c>
      <c r="H3097" s="2" t="str">
        <f t="shared" si="313"/>
        <v>Sandro DIERGAARDTlong-jump</v>
      </c>
      <c r="I3097" s="2">
        <f t="shared" si="314"/>
        <v>1057</v>
      </c>
      <c r="J3097" s="136" cm="1">
        <f t="array" ref="J3097">MAX(IF($H$3:$H$4000=$H3097,$I$3:$I$4000))</f>
        <v>1057</v>
      </c>
      <c r="K3097" s="2" t="str">
        <v>TTO</v>
      </c>
      <c r="L3097" t="str">
        <v>Christopher CRAWFORD</v>
      </c>
      <c r="M3097" t="str">
        <v>shot-put</v>
      </c>
      <c r="N3097">
        <v>44581</v>
      </c>
      <c r="O3097" s="94" t="str">
        <f t="shared" si="315"/>
        <v>Christopher CRAWFORDshot-put</v>
      </c>
      <c r="P3097" s="2">
        <f t="shared" si="316"/>
        <v>901</v>
      </c>
      <c r="Q3097" s="79">
        <f t="shared" si="317"/>
        <v>121</v>
      </c>
      <c r="R3097" s="79" t="str">
        <f t="shared" si="318"/>
        <v/>
      </c>
    </row>
    <row r="3098" spans="1:18" x14ac:dyDescent="0.2">
      <c r="A3098" t="s">
        <v>1109</v>
      </c>
      <c r="B3098" t="s">
        <v>3328</v>
      </c>
      <c r="C3098" t="s">
        <v>25</v>
      </c>
      <c r="D3098" s="5">
        <v>33020</v>
      </c>
      <c r="E3098">
        <v>1124</v>
      </c>
      <c r="F3098" s="5">
        <v>44297</v>
      </c>
      <c r="G3098" s="2">
        <v>51</v>
      </c>
      <c r="H3098" s="2" t="str">
        <f t="shared" si="313"/>
        <v>Gideon Ernst NARIB200m</v>
      </c>
      <c r="I3098" s="2">
        <f t="shared" si="314"/>
        <v>1124</v>
      </c>
      <c r="J3098" s="136" cm="1">
        <f t="array" ref="J3098">MAX(IF($H$3:$H$4000=$H3098,$I$3:$I$4000))</f>
        <v>1124</v>
      </c>
      <c r="K3098" s="2" t="str">
        <v>TTO</v>
      </c>
      <c r="L3098" t="str">
        <v>Machel CEDENIO</v>
      </c>
      <c r="M3098" t="str">
        <v>200m</v>
      </c>
      <c r="N3098">
        <v>34947</v>
      </c>
      <c r="O3098" s="94" t="str">
        <f t="shared" si="315"/>
        <v>Machel CEDENIO200m</v>
      </c>
      <c r="P3098" s="2">
        <f t="shared" si="316"/>
        <v>1091</v>
      </c>
      <c r="Q3098" s="79">
        <f t="shared" si="317"/>
        <v>108</v>
      </c>
      <c r="R3098" s="79" t="str">
        <f t="shared" si="318"/>
        <v/>
      </c>
    </row>
    <row r="3099" spans="1:18" x14ac:dyDescent="0.2">
      <c r="A3099" t="s">
        <v>1109</v>
      </c>
      <c r="B3099" t="s">
        <v>4398</v>
      </c>
      <c r="C3099" t="s">
        <v>82</v>
      </c>
      <c r="D3099" s="5">
        <v>33276</v>
      </c>
      <c r="E3099">
        <v>1154</v>
      </c>
      <c r="F3099" s="5">
        <v>44297</v>
      </c>
      <c r="G3099" s="2">
        <v>88</v>
      </c>
      <c r="H3099" s="2" t="str">
        <f t="shared" si="313"/>
        <v>Tomas Hilifa RAINHOLDmarathon</v>
      </c>
      <c r="I3099" s="2">
        <f t="shared" si="314"/>
        <v>1154</v>
      </c>
      <c r="J3099" s="136" cm="1">
        <f t="array" ref="J3099">MAX(IF($H$3:$H$4000=$H3099,$I$3:$I$4000))</f>
        <v>1154</v>
      </c>
      <c r="K3099" s="2" t="str">
        <v>TTO</v>
      </c>
      <c r="L3099" t="str">
        <v>Kelsey DANIEL</v>
      </c>
      <c r="M3099" t="str">
        <v>long-jump</v>
      </c>
      <c r="N3099">
        <v>36998</v>
      </c>
      <c r="O3099" s="94" t="str">
        <f t="shared" si="315"/>
        <v>Kelsey DANIELlong-jump</v>
      </c>
      <c r="P3099" s="2">
        <f t="shared" si="316"/>
        <v>1116</v>
      </c>
      <c r="Q3099" s="79">
        <f t="shared" si="317"/>
        <v>32</v>
      </c>
      <c r="R3099" s="79" t="str">
        <f t="shared" si="318"/>
        <v/>
      </c>
    </row>
    <row r="3100" spans="1:18" x14ac:dyDescent="0.2">
      <c r="A3100" t="s">
        <v>1109</v>
      </c>
      <c r="B3100" t="s">
        <v>3983</v>
      </c>
      <c r="C3100" s="5" t="s">
        <v>38</v>
      </c>
      <c r="D3100" s="5">
        <v>30576</v>
      </c>
      <c r="E3100">
        <v>1047</v>
      </c>
      <c r="F3100" s="5">
        <v>44282</v>
      </c>
      <c r="G3100" s="2">
        <v>50</v>
      </c>
      <c r="H3100" s="2" t="str">
        <f t="shared" si="313"/>
        <v>Roger HAITENGItriple-jump</v>
      </c>
      <c r="I3100" s="2">
        <f t="shared" si="314"/>
        <v>1047</v>
      </c>
      <c r="J3100" s="136" cm="1">
        <f t="array" ref="J3100">MAX(IF($H$3:$H$4000=$H3100,$I$3:$I$4000))</f>
        <v>1047</v>
      </c>
      <c r="K3100" s="2" t="str">
        <v>TTO</v>
      </c>
      <c r="L3100" t="str">
        <v>Jereem RICHARDS</v>
      </c>
      <c r="M3100" t="str">
        <v>200m</v>
      </c>
      <c r="N3100">
        <v>34347</v>
      </c>
      <c r="O3100" s="94" t="str">
        <f t="shared" si="315"/>
        <v>Jereem RICHARDS200m</v>
      </c>
      <c r="P3100" s="2">
        <f t="shared" si="316"/>
        <v>1204</v>
      </c>
      <c r="Q3100" s="79">
        <f t="shared" si="317"/>
        <v>6</v>
      </c>
      <c r="R3100" s="79" t="str">
        <f t="shared" si="318"/>
        <v/>
      </c>
    </row>
    <row r="3101" spans="1:18" x14ac:dyDescent="0.2">
      <c r="A3101" t="s">
        <v>1109</v>
      </c>
      <c r="B3101" t="s">
        <v>4093</v>
      </c>
      <c r="C3101" s="5" t="s">
        <v>40</v>
      </c>
      <c r="D3101" s="5">
        <v>36611</v>
      </c>
      <c r="E3101">
        <v>997</v>
      </c>
      <c r="F3101" s="5">
        <v>44257</v>
      </c>
      <c r="G3101" s="2">
        <v>38</v>
      </c>
      <c r="H3101" s="2" t="str">
        <f t="shared" si="313"/>
        <v>Ryan WILLIAMSdiscus-throw</v>
      </c>
      <c r="I3101" s="2">
        <f t="shared" si="314"/>
        <v>997</v>
      </c>
      <c r="J3101" s="136" cm="1">
        <f t="array" ref="J3101">MAX(IF($H$3:$H$4000=$H3101,$I$3:$I$4000))</f>
        <v>997</v>
      </c>
      <c r="K3101" s="2" t="str">
        <v>TTO</v>
      </c>
      <c r="L3101" t="str">
        <v>Dillon LEACOCK</v>
      </c>
      <c r="M3101" t="str">
        <v>400mh</v>
      </c>
      <c r="N3101">
        <v>37724</v>
      </c>
      <c r="O3101" s="94" t="str">
        <f t="shared" si="315"/>
        <v>Dillon LEACOCK400mh</v>
      </c>
      <c r="P3101" s="2">
        <f t="shared" si="316"/>
        <v>1031</v>
      </c>
      <c r="Q3101" s="79">
        <f t="shared" si="317"/>
        <v>106</v>
      </c>
      <c r="R3101" s="79" t="str">
        <f t="shared" si="318"/>
        <v/>
      </c>
    </row>
    <row r="3102" spans="1:18" x14ac:dyDescent="0.2">
      <c r="A3102" t="s">
        <v>1109</v>
      </c>
      <c r="B3102" t="s">
        <v>3328</v>
      </c>
      <c r="C3102" s="5" t="s">
        <v>2</v>
      </c>
      <c r="D3102" s="5">
        <v>33020</v>
      </c>
      <c r="E3102">
        <v>1108</v>
      </c>
      <c r="F3102" s="5">
        <v>44247</v>
      </c>
      <c r="G3102" s="2">
        <v>90</v>
      </c>
      <c r="H3102" s="2" t="str">
        <f t="shared" si="313"/>
        <v>Gideon Ernst NARIB100m</v>
      </c>
      <c r="I3102" s="2">
        <f t="shared" si="314"/>
        <v>1108</v>
      </c>
      <c r="J3102" s="136" cm="1">
        <f t="array" ref="J3102">MAX(IF($H$3:$H$4000=$H3102,$I$3:$I$4000))</f>
        <v>1108</v>
      </c>
      <c r="K3102" s="2" t="str">
        <v>TTO</v>
      </c>
      <c r="L3102" t="str">
        <v>Machel CEDENIO</v>
      </c>
      <c r="M3102" t="str">
        <v>400m</v>
      </c>
      <c r="N3102">
        <v>34947</v>
      </c>
      <c r="O3102" s="94" t="str">
        <f t="shared" si="315"/>
        <v>Machel CEDENIO400m</v>
      </c>
      <c r="P3102" s="2">
        <f t="shared" si="316"/>
        <v>1156</v>
      </c>
      <c r="Q3102" s="79">
        <f t="shared" si="317"/>
        <v>21</v>
      </c>
      <c r="R3102" s="79" t="str">
        <f t="shared" si="318"/>
        <v/>
      </c>
    </row>
    <row r="3103" spans="1:18" x14ac:dyDescent="0.2">
      <c r="A3103" t="s">
        <v>1183</v>
      </c>
      <c r="B3103" t="s">
        <v>3309</v>
      </c>
      <c r="C3103" s="5" t="s">
        <v>25</v>
      </c>
      <c r="D3103" s="5">
        <v>37650</v>
      </c>
      <c r="E3103">
        <v>1161</v>
      </c>
      <c r="F3103" s="5">
        <v>44653</v>
      </c>
      <c r="G3103" s="2">
        <v>2</v>
      </c>
      <c r="H3103" s="2" t="str">
        <f t="shared" si="313"/>
        <v>Udodi Chudi ONWUZURIKE200m</v>
      </c>
      <c r="I3103" s="2">
        <f t="shared" si="314"/>
        <v>1161</v>
      </c>
      <c r="J3103" s="136" cm="1">
        <f t="array" ref="J3103">MAX(IF($H$3:$H$4000=$H3103,$I$3:$I$4000))</f>
        <v>1187</v>
      </c>
      <c r="K3103" s="2" t="str">
        <v>TTO</v>
      </c>
      <c r="L3103" t="str">
        <v>Deon LENDORE</v>
      </c>
      <c r="M3103" t="str">
        <v>400m</v>
      </c>
      <c r="N3103">
        <v>33905</v>
      </c>
      <c r="O3103" s="94" t="str">
        <f t="shared" si="315"/>
        <v>Deon LENDORE400m</v>
      </c>
      <c r="P3103" s="2">
        <f t="shared" si="316"/>
        <v>1199</v>
      </c>
      <c r="Q3103" s="79">
        <f t="shared" si="317"/>
        <v>6</v>
      </c>
      <c r="R3103" s="79" t="str">
        <f t="shared" si="318"/>
        <v/>
      </c>
    </row>
    <row r="3104" spans="1:18" x14ac:dyDescent="0.2">
      <c r="A3104" t="s">
        <v>1183</v>
      </c>
      <c r="B3104" t="s">
        <v>3288</v>
      </c>
      <c r="C3104" s="5" t="s">
        <v>25</v>
      </c>
      <c r="D3104" s="5">
        <v>36242</v>
      </c>
      <c r="E3104">
        <v>1060</v>
      </c>
      <c r="F3104" s="5">
        <v>44653</v>
      </c>
      <c r="G3104" s="2">
        <v>50</v>
      </c>
      <c r="H3104" s="2" t="str">
        <f t="shared" si="313"/>
        <v>Raymond EKEVWO200m</v>
      </c>
      <c r="I3104" s="2">
        <f t="shared" si="314"/>
        <v>1060</v>
      </c>
      <c r="J3104" s="136" cm="1">
        <f t="array" ref="J3104">MAX(IF($H$3:$H$4000=$H3104,$I$3:$I$4000))</f>
        <v>1060</v>
      </c>
      <c r="K3104" s="2" t="str">
        <v>TTO</v>
      </c>
      <c r="L3104" t="str">
        <v>Mikel THOMAS</v>
      </c>
      <c r="M3104" t="str">
        <v>110mh</v>
      </c>
      <c r="N3104">
        <v>32104</v>
      </c>
      <c r="O3104" s="94" t="str">
        <f t="shared" si="315"/>
        <v>Mikel THOMAS110mh</v>
      </c>
      <c r="P3104" s="2">
        <f t="shared" si="316"/>
        <v>1138</v>
      </c>
      <c r="Q3104" s="79">
        <f t="shared" si="317"/>
        <v>27</v>
      </c>
      <c r="R3104" s="79" t="str">
        <f t="shared" si="318"/>
        <v/>
      </c>
    </row>
    <row r="3105" spans="1:18" x14ac:dyDescent="0.2">
      <c r="A3105" t="s">
        <v>1183</v>
      </c>
      <c r="B3105" t="s">
        <v>5085</v>
      </c>
      <c r="C3105" s="5" t="s">
        <v>26</v>
      </c>
      <c r="D3105" s="5">
        <v>36347</v>
      </c>
      <c r="E3105">
        <v>1162</v>
      </c>
      <c r="F3105" s="5">
        <v>44653</v>
      </c>
      <c r="G3105" s="2">
        <v>3</v>
      </c>
      <c r="H3105" s="2" t="str">
        <f t="shared" ref="H3105:H3130" si="319">B3105&amp;C3105</f>
        <v>Emmanuel BAMIDELE400m</v>
      </c>
      <c r="I3105" s="2">
        <f t="shared" ref="I3105:I3130" si="320">E3105</f>
        <v>1162</v>
      </c>
      <c r="J3105" s="136" cm="1">
        <f t="array" ref="J3105">MAX(IF($H$3:$H$4000=$H3105,$I$3:$I$4000))</f>
        <v>1162</v>
      </c>
      <c r="K3105" s="2" t="str">
        <v>TTO</v>
      </c>
      <c r="L3105" t="str">
        <v>Asa GUEVARA</v>
      </c>
      <c r="M3105" t="str">
        <v>200m</v>
      </c>
      <c r="N3105">
        <v>35053</v>
      </c>
      <c r="O3105" s="94" t="str">
        <f t="shared" si="315"/>
        <v>Asa GUEVARA200m</v>
      </c>
      <c r="P3105" s="2">
        <f t="shared" si="316"/>
        <v>1094</v>
      </c>
      <c r="Q3105" s="79">
        <f t="shared" si="317"/>
        <v>99</v>
      </c>
      <c r="R3105" s="79" t="str">
        <f t="shared" si="318"/>
        <v/>
      </c>
    </row>
    <row r="3106" spans="1:18" x14ac:dyDescent="0.2">
      <c r="A3106" t="s">
        <v>1183</v>
      </c>
      <c r="B3106" t="s">
        <v>3309</v>
      </c>
      <c r="C3106" s="5" t="s">
        <v>2</v>
      </c>
      <c r="D3106" s="5">
        <v>37650</v>
      </c>
      <c r="E3106">
        <v>1182</v>
      </c>
      <c r="F3106" s="5">
        <v>44652</v>
      </c>
      <c r="G3106" s="2">
        <v>5</v>
      </c>
      <c r="H3106" s="2" t="str">
        <f t="shared" si="319"/>
        <v>Udodi Chudi ONWUZURIKE100m</v>
      </c>
      <c r="I3106" s="2">
        <f t="shared" si="320"/>
        <v>1182</v>
      </c>
      <c r="J3106" s="136" cm="1">
        <f t="array" ref="J3106">MAX(IF($H$3:$H$4000=$H3106,$I$3:$I$4000))</f>
        <v>1182</v>
      </c>
      <c r="K3106" s="2" t="str">
        <v>TTO</v>
      </c>
      <c r="L3106" t="str">
        <v>Kyle GREAUX</v>
      </c>
      <c r="M3106" t="str">
        <v>200m</v>
      </c>
      <c r="N3106">
        <v>32259</v>
      </c>
      <c r="O3106" s="94" t="str">
        <f t="shared" si="315"/>
        <v>Kyle GREAUX200m</v>
      </c>
      <c r="P3106" s="2">
        <f t="shared" si="316"/>
        <v>1112</v>
      </c>
      <c r="Q3106" s="79">
        <f t="shared" si="317"/>
        <v>62</v>
      </c>
      <c r="R3106" s="79" t="str">
        <f t="shared" si="318"/>
        <v/>
      </c>
    </row>
    <row r="3107" spans="1:18" x14ac:dyDescent="0.2">
      <c r="A3107" t="s">
        <v>1183</v>
      </c>
      <c r="B3107" t="s">
        <v>3829</v>
      </c>
      <c r="C3107" s="6" t="s">
        <v>33</v>
      </c>
      <c r="D3107" s="6">
        <v>34315</v>
      </c>
      <c r="E3107">
        <v>1057</v>
      </c>
      <c r="F3107" s="5">
        <v>44652</v>
      </c>
      <c r="G3107" s="2">
        <v>28</v>
      </c>
      <c r="H3107" s="2" t="str">
        <f t="shared" si="319"/>
        <v>Rilwan ALOWONLE400mh</v>
      </c>
      <c r="I3107" s="2">
        <f t="shared" si="320"/>
        <v>1057</v>
      </c>
      <c r="J3107" s="136" cm="1">
        <f t="array" ref="J3107">MAX(IF($H$3:$H$4000=$H3107,$I$3:$I$4000))</f>
        <v>1141</v>
      </c>
      <c r="K3107" s="2" t="str">
        <v>TTO</v>
      </c>
      <c r="L3107" t="str">
        <v>Eric HARRISON JR.</v>
      </c>
      <c r="M3107" t="str">
        <v>100m</v>
      </c>
      <c r="N3107">
        <v>36209</v>
      </c>
      <c r="O3107" s="94" t="str">
        <f t="shared" si="315"/>
        <v>Eric HARRISON JR.100m</v>
      </c>
      <c r="P3107" s="2">
        <f t="shared" si="316"/>
        <v>1152</v>
      </c>
      <c r="Q3107" s="79">
        <f t="shared" si="317"/>
        <v>42</v>
      </c>
      <c r="R3107" s="79" t="str">
        <f t="shared" si="318"/>
        <v/>
      </c>
    </row>
    <row r="3108" spans="1:18" x14ac:dyDescent="0.2">
      <c r="A3108" t="s">
        <v>1183</v>
      </c>
      <c r="B3108" t="s">
        <v>4095</v>
      </c>
      <c r="C3108" s="5" t="s">
        <v>39</v>
      </c>
      <c r="D3108" s="5">
        <v>35119</v>
      </c>
      <c r="E3108">
        <v>1038</v>
      </c>
      <c r="F3108" s="5">
        <v>44652</v>
      </c>
      <c r="G3108" s="2">
        <v>13</v>
      </c>
      <c r="H3108" s="2" t="str">
        <f t="shared" si="319"/>
        <v>Dotun OGUNDEJIshot-put</v>
      </c>
      <c r="I3108" s="2">
        <f t="shared" si="320"/>
        <v>1038</v>
      </c>
      <c r="J3108" s="136" cm="1">
        <f t="array" ref="J3108">MAX(IF($H$3:$H$4000=$H3108,$I$3:$I$4000))</f>
        <v>1167</v>
      </c>
      <c r="K3108" s="2" t="str">
        <v>TTO</v>
      </c>
      <c r="L3108" t="str">
        <v>Akanni HISLOP</v>
      </c>
      <c r="M3108" t="str">
        <v>100m</v>
      </c>
      <c r="N3108">
        <v>35947</v>
      </c>
      <c r="O3108" s="94" t="str">
        <f t="shared" si="315"/>
        <v>Akanni HISLOP100m</v>
      </c>
      <c r="P3108" s="2">
        <f t="shared" si="316"/>
        <v>1115</v>
      </c>
      <c r="Q3108" s="79">
        <f t="shared" si="317"/>
        <v>92</v>
      </c>
      <c r="R3108" s="79" t="str">
        <f t="shared" si="318"/>
        <v/>
      </c>
    </row>
    <row r="3109" spans="1:18" x14ac:dyDescent="0.2">
      <c r="A3109" t="s">
        <v>1183</v>
      </c>
      <c r="B3109" t="s">
        <v>5077</v>
      </c>
      <c r="C3109" s="5" t="s">
        <v>25</v>
      </c>
      <c r="D3109" s="5">
        <v>34544</v>
      </c>
      <c r="E3109">
        <v>1057</v>
      </c>
      <c r="F3109" s="5">
        <v>44646</v>
      </c>
      <c r="G3109" s="2">
        <v>58</v>
      </c>
      <c r="H3109" s="2" t="str">
        <f t="shared" si="319"/>
        <v>Jon OKOYE200m</v>
      </c>
      <c r="I3109" s="2">
        <f t="shared" si="320"/>
        <v>1057</v>
      </c>
      <c r="J3109" s="136" cm="1">
        <f t="array" ref="J3109">MAX(IF($H$3:$H$4000=$H3109,$I$3:$I$4000))</f>
        <v>1057</v>
      </c>
      <c r="K3109" s="2" t="str">
        <v>TTO</v>
      </c>
      <c r="L3109" t="str">
        <v>Aaron LEWIS</v>
      </c>
      <c r="M3109" t="str">
        <v>110mh</v>
      </c>
      <c r="N3109">
        <v>35087</v>
      </c>
      <c r="O3109" s="94" t="str">
        <f t="shared" si="315"/>
        <v>Aaron LEWIS110mh</v>
      </c>
      <c r="P3109" s="2">
        <f t="shared" si="316"/>
        <v>1021</v>
      </c>
      <c r="Q3109" s="79">
        <f t="shared" si="317"/>
        <v>87</v>
      </c>
      <c r="R3109" s="79" t="str">
        <f t="shared" si="318"/>
        <v/>
      </c>
    </row>
    <row r="3110" spans="1:18" x14ac:dyDescent="0.2">
      <c r="A3110" t="s">
        <v>1183</v>
      </c>
      <c r="B3110" t="s">
        <v>2771</v>
      </c>
      <c r="C3110" t="s">
        <v>25</v>
      </c>
      <c r="D3110" s="5">
        <v>37570</v>
      </c>
      <c r="E3110">
        <v>1038</v>
      </c>
      <c r="F3110" s="5">
        <v>44646</v>
      </c>
      <c r="G3110" s="2">
        <v>91</v>
      </c>
      <c r="H3110" s="2" t="str">
        <f t="shared" si="319"/>
        <v>Dubem AMENE200m</v>
      </c>
      <c r="I3110" s="2">
        <f t="shared" si="320"/>
        <v>1038</v>
      </c>
      <c r="J3110" s="136" cm="1">
        <f t="array" ref="J3110">MAX(IF($H$3:$H$4000=$H3110,$I$3:$I$4000))</f>
        <v>1038</v>
      </c>
      <c r="K3110" s="2" t="str">
        <v>TTO</v>
      </c>
      <c r="L3110" t="str">
        <v>Asa GUEVARA</v>
      </c>
      <c r="M3110" t="str">
        <v>400m</v>
      </c>
      <c r="N3110">
        <v>35053</v>
      </c>
      <c r="O3110" s="94" t="str">
        <f t="shared" si="315"/>
        <v>Asa GUEVARA400m</v>
      </c>
      <c r="P3110" s="2">
        <f t="shared" si="316"/>
        <v>1105</v>
      </c>
      <c r="Q3110" s="79">
        <f t="shared" si="317"/>
        <v>74</v>
      </c>
      <c r="R3110" s="79" t="str">
        <f t="shared" si="318"/>
        <v/>
      </c>
    </row>
    <row r="3111" spans="1:18" x14ac:dyDescent="0.2">
      <c r="A3111" t="s">
        <v>1183</v>
      </c>
      <c r="B3111" t="s">
        <v>4008</v>
      </c>
      <c r="C3111" s="5" t="s">
        <v>35</v>
      </c>
      <c r="D3111" s="5">
        <v>36254</v>
      </c>
      <c r="E3111">
        <v>932</v>
      </c>
      <c r="F3111" s="5">
        <v>44646</v>
      </c>
      <c r="G3111" s="2">
        <v>76</v>
      </c>
      <c r="H3111" s="2" t="str">
        <f t="shared" si="319"/>
        <v>Monday Charles GODWINhigh-jump</v>
      </c>
      <c r="I3111" s="2">
        <f t="shared" si="320"/>
        <v>932</v>
      </c>
      <c r="J3111" s="136" cm="1">
        <f t="array" ref="J3111">MAX(IF($H$3:$H$4000=$H3111,$I$3:$I$4000))</f>
        <v>932</v>
      </c>
      <c r="K3111" s="2" t="str">
        <v>TTO</v>
      </c>
      <c r="L3111" t="str">
        <v>Justin GUY</v>
      </c>
      <c r="M3111" t="str">
        <v>110mh</v>
      </c>
      <c r="N3111">
        <v>37545</v>
      </c>
      <c r="O3111" s="94" t="str">
        <f t="shared" si="315"/>
        <v>Justin GUY110mh</v>
      </c>
      <c r="P3111" s="2">
        <f t="shared" si="316"/>
        <v>1061</v>
      </c>
      <c r="Q3111" s="79">
        <f t="shared" si="317"/>
        <v>57</v>
      </c>
      <c r="R3111" s="79" t="str">
        <f t="shared" si="318"/>
        <v/>
      </c>
    </row>
    <row r="3112" spans="1:18" x14ac:dyDescent="0.2">
      <c r="A3112" t="s">
        <v>1183</v>
      </c>
      <c r="B3112" t="s">
        <v>4121</v>
      </c>
      <c r="C3112" s="5" t="s">
        <v>40</v>
      </c>
      <c r="D3112" s="5"/>
      <c r="E3112">
        <v>850</v>
      </c>
      <c r="F3112" s="5">
        <v>44646</v>
      </c>
      <c r="G3112" s="2">
        <v>91</v>
      </c>
      <c r="H3112" s="2" t="str">
        <f t="shared" si="319"/>
        <v>Chisom ENEKWECHIdiscus-throw</v>
      </c>
      <c r="I3112" s="2">
        <f t="shared" si="320"/>
        <v>850</v>
      </c>
      <c r="J3112" s="136" cm="1">
        <f t="array" ref="J3112">MAX(IF($H$3:$H$4000=$H3112,$I$3:$I$4000))</f>
        <v>919</v>
      </c>
      <c r="K3112" s="2" t="str">
        <v>TTO</v>
      </c>
      <c r="L3112" t="str">
        <v>Akeem STEWART</v>
      </c>
      <c r="M3112" t="str">
        <v>shot-put</v>
      </c>
      <c r="N3112">
        <v>33789</v>
      </c>
      <c r="O3112" s="94" t="str">
        <f t="shared" si="315"/>
        <v>Akeem STEWARTshot-put</v>
      </c>
      <c r="P3112" s="2">
        <f t="shared" si="316"/>
        <v>1015</v>
      </c>
      <c r="Q3112" s="79">
        <f t="shared" si="317"/>
        <v>31</v>
      </c>
      <c r="R3112" s="79" t="str">
        <f t="shared" si="318"/>
        <v/>
      </c>
    </row>
    <row r="3113" spans="1:18" x14ac:dyDescent="0.2">
      <c r="A3113" t="s">
        <v>1183</v>
      </c>
      <c r="B3113" t="s">
        <v>4121</v>
      </c>
      <c r="C3113" t="s">
        <v>39</v>
      </c>
      <c r="D3113" s="5"/>
      <c r="E3113">
        <v>952</v>
      </c>
      <c r="F3113" s="5">
        <v>44646</v>
      </c>
      <c r="G3113" s="2">
        <v>36</v>
      </c>
      <c r="H3113" s="2" t="str">
        <f t="shared" si="319"/>
        <v>Chisom ENEKWECHIshot-put</v>
      </c>
      <c r="I3113" s="2">
        <f t="shared" si="320"/>
        <v>952</v>
      </c>
      <c r="J3113" s="136" cm="1">
        <f t="array" ref="J3113">MAX(IF($H$3:$H$4000=$H3113,$I$3:$I$4000))</f>
        <v>1001</v>
      </c>
      <c r="K3113" s="2" t="str">
        <v>TTO</v>
      </c>
      <c r="L3113" t="str">
        <v>Shakiel WAITHE</v>
      </c>
      <c r="M3113" t="str">
        <v>javelin-throw</v>
      </c>
      <c r="N3113">
        <v>34860</v>
      </c>
      <c r="O3113" s="94" t="str">
        <f t="shared" si="315"/>
        <v>Shakiel WAITHEjavelin-throw</v>
      </c>
      <c r="P3113" s="2">
        <f t="shared" si="316"/>
        <v>1097</v>
      </c>
      <c r="Q3113" s="79">
        <f t="shared" si="317"/>
        <v>13</v>
      </c>
      <c r="R3113" s="79" t="str">
        <f t="shared" si="318"/>
        <v/>
      </c>
    </row>
    <row r="3114" spans="1:18" x14ac:dyDescent="0.2">
      <c r="A3114" t="s">
        <v>1183</v>
      </c>
      <c r="B3114" t="s">
        <v>5310</v>
      </c>
      <c r="C3114" t="s">
        <v>39</v>
      </c>
      <c r="D3114" s="5"/>
      <c r="E3114">
        <v>856</v>
      </c>
      <c r="F3114" s="5">
        <v>44646</v>
      </c>
      <c r="G3114" s="2">
        <v>91</v>
      </c>
      <c r="H3114" s="2" t="str">
        <f t="shared" si="319"/>
        <v>Chibuike ODOEMENEshot-put</v>
      </c>
      <c r="I3114" s="2">
        <f t="shared" si="320"/>
        <v>856</v>
      </c>
      <c r="J3114" s="136" cm="1">
        <f t="array" ref="J3114">MAX(IF($H$3:$H$4000=$H3114,$I$3:$I$4000))</f>
        <v>856</v>
      </c>
      <c r="K3114" s="2" t="str">
        <v>TTO</v>
      </c>
      <c r="L3114" t="str">
        <v>Eric HARRISON JR.</v>
      </c>
      <c r="M3114" t="str">
        <v>200m</v>
      </c>
      <c r="N3114">
        <v>36209</v>
      </c>
      <c r="O3114" s="94" t="str">
        <f t="shared" si="315"/>
        <v>Eric HARRISON JR.200m</v>
      </c>
      <c r="P3114" s="2">
        <f t="shared" si="316"/>
        <v>1139</v>
      </c>
      <c r="Q3114" s="79">
        <f t="shared" si="317"/>
        <v>44</v>
      </c>
      <c r="R3114" s="79" t="str">
        <f t="shared" si="318"/>
        <v/>
      </c>
    </row>
    <row r="3115" spans="1:18" x14ac:dyDescent="0.2">
      <c r="A3115" t="s">
        <v>1183</v>
      </c>
      <c r="B3115" t="s">
        <v>4121</v>
      </c>
      <c r="C3115" s="5" t="s">
        <v>42</v>
      </c>
      <c r="D3115" s="5"/>
      <c r="E3115">
        <v>828</v>
      </c>
      <c r="F3115" s="5">
        <v>44646</v>
      </c>
      <c r="G3115" s="2">
        <v>55</v>
      </c>
      <c r="H3115" s="2" t="str">
        <f t="shared" si="319"/>
        <v>Chisom ENEKWECHIhammer-throw</v>
      </c>
      <c r="I3115" s="2">
        <f t="shared" si="320"/>
        <v>828</v>
      </c>
      <c r="J3115" s="136" cm="1">
        <f t="array" ref="J3115">MAX(IF($H$3:$H$4000=$H3115,$I$3:$I$4000))</f>
        <v>828</v>
      </c>
      <c r="K3115" s="2" t="str">
        <v>TTO</v>
      </c>
      <c r="L3115" t="str">
        <v>Jalen PURCELL</v>
      </c>
      <c r="M3115" t="str">
        <v>200m</v>
      </c>
      <c r="N3115">
        <v>36028</v>
      </c>
      <c r="O3115" s="94" t="str">
        <f t="shared" si="315"/>
        <v>Jalen PURCELL200m</v>
      </c>
      <c r="P3115" s="2">
        <f t="shared" si="316"/>
        <v>1094</v>
      </c>
      <c r="Q3115" s="79">
        <f t="shared" si="317"/>
        <v>99</v>
      </c>
      <c r="R3115" s="79" t="str">
        <f t="shared" si="318"/>
        <v/>
      </c>
    </row>
    <row r="3116" spans="1:18" x14ac:dyDescent="0.2">
      <c r="A3116" t="s">
        <v>1183</v>
      </c>
      <c r="B3116" t="s">
        <v>3771</v>
      </c>
      <c r="C3116" s="5" t="s">
        <v>31</v>
      </c>
      <c r="D3116" s="5">
        <v>35729</v>
      </c>
      <c r="E3116">
        <v>1074</v>
      </c>
      <c r="F3116" s="5">
        <v>44645</v>
      </c>
      <c r="G3116" s="2">
        <v>18</v>
      </c>
      <c r="H3116" s="2" t="str">
        <f t="shared" si="319"/>
        <v>Bashiru ABDILLAHI110mh</v>
      </c>
      <c r="I3116" s="2">
        <f t="shared" si="320"/>
        <v>1074</v>
      </c>
      <c r="J3116" s="136" cm="1">
        <f t="array" ref="J3116">MAX(IF($H$3:$H$4000=$H3116,$I$3:$I$4000))</f>
        <v>1092</v>
      </c>
      <c r="K3116" s="2" t="str">
        <v>TTO</v>
      </c>
      <c r="L3116" t="str">
        <v>Dwight ST. HILLAIRE</v>
      </c>
      <c r="M3116" t="str">
        <v>400m</v>
      </c>
      <c r="N3116">
        <v>35769</v>
      </c>
      <c r="O3116" s="94" t="str">
        <f t="shared" si="315"/>
        <v>Dwight ST. HILLAIRE400m</v>
      </c>
      <c r="P3116" s="2">
        <f t="shared" si="316"/>
        <v>1198</v>
      </c>
      <c r="Q3116" s="79">
        <f t="shared" si="317"/>
        <v>7</v>
      </c>
      <c r="R3116" s="79" t="str">
        <f t="shared" si="318"/>
        <v/>
      </c>
    </row>
    <row r="3117" spans="1:18" x14ac:dyDescent="0.2">
      <c r="A3117" t="s">
        <v>1183</v>
      </c>
      <c r="B3117" t="s">
        <v>3907</v>
      </c>
      <c r="C3117" t="s">
        <v>37</v>
      </c>
      <c r="D3117" s="5">
        <v>35729</v>
      </c>
      <c r="E3117">
        <v>969</v>
      </c>
      <c r="F3117" s="5">
        <v>44645</v>
      </c>
      <c r="G3117" s="2">
        <v>95</v>
      </c>
      <c r="H3117" s="2" t="str">
        <f t="shared" si="319"/>
        <v>David Oke EJUMETAlong-jump</v>
      </c>
      <c r="I3117" s="2">
        <f t="shared" si="320"/>
        <v>969</v>
      </c>
      <c r="J3117" s="136" cm="1">
        <f t="array" ref="J3117">MAX(IF($H$3:$H$4000=$H3117,$I$3:$I$4000))</f>
        <v>1131</v>
      </c>
      <c r="K3117" s="2" t="str">
        <v>TTO</v>
      </c>
      <c r="L3117" t="str">
        <v>Deon LENDORE</v>
      </c>
      <c r="M3117" t="str">
        <v>200m</v>
      </c>
      <c r="N3117">
        <v>33905</v>
      </c>
      <c r="O3117" s="94" t="str">
        <f t="shared" si="315"/>
        <v>Deon LENDORE200m</v>
      </c>
      <c r="P3117" s="2">
        <f t="shared" si="316"/>
        <v>1144</v>
      </c>
      <c r="Q3117" s="79">
        <f t="shared" si="317"/>
        <v>39</v>
      </c>
      <c r="R3117" s="79" t="str">
        <f t="shared" si="318"/>
        <v/>
      </c>
    </row>
    <row r="3118" spans="1:18" x14ac:dyDescent="0.2">
      <c r="A3118" t="s">
        <v>1183</v>
      </c>
      <c r="B3118" t="s">
        <v>4272</v>
      </c>
      <c r="C3118" s="5" t="s">
        <v>41</v>
      </c>
      <c r="D3118" s="5">
        <v>37449</v>
      </c>
      <c r="E3118">
        <v>1079</v>
      </c>
      <c r="F3118" s="5">
        <v>44645</v>
      </c>
      <c r="G3118" s="2">
        <v>9</v>
      </c>
      <c r="H3118" s="2" t="str">
        <f t="shared" si="319"/>
        <v>Chinecherem NNAMDIjavelin-throw</v>
      </c>
      <c r="I3118" s="2">
        <f t="shared" si="320"/>
        <v>1079</v>
      </c>
      <c r="J3118" s="136" cm="1">
        <f t="array" ref="J3118">MAX(IF($H$3:$H$4000=$H3118,$I$3:$I$4000))</f>
        <v>1079</v>
      </c>
      <c r="K3118" s="2" t="str">
        <v>TTO</v>
      </c>
      <c r="L3118" t="str">
        <v>Hezekiel ROMEO</v>
      </c>
      <c r="M3118" t="str">
        <v>shot-put</v>
      </c>
      <c r="N3118">
        <v>34451</v>
      </c>
      <c r="O3118" s="94" t="str">
        <f t="shared" si="315"/>
        <v>Hezekiel ROMEOshot-put</v>
      </c>
      <c r="P3118" s="2">
        <f t="shared" si="316"/>
        <v>999</v>
      </c>
      <c r="Q3118" s="79">
        <f t="shared" si="317"/>
        <v>42</v>
      </c>
      <c r="R3118" s="79" t="str">
        <f t="shared" si="318"/>
        <v/>
      </c>
    </row>
    <row r="3119" spans="1:18" x14ac:dyDescent="0.2">
      <c r="A3119" t="s">
        <v>1183</v>
      </c>
      <c r="B3119" t="s">
        <v>3832</v>
      </c>
      <c r="C3119" s="5" t="s">
        <v>33</v>
      </c>
      <c r="D3119" s="5">
        <v>37792</v>
      </c>
      <c r="E3119">
        <v>1173</v>
      </c>
      <c r="F3119" s="5">
        <v>44644</v>
      </c>
      <c r="G3119" s="2">
        <v>1</v>
      </c>
      <c r="H3119" s="2" t="str">
        <f t="shared" si="319"/>
        <v>Ezekiel NATHANIEL400mh</v>
      </c>
      <c r="I3119" s="2">
        <f t="shared" si="320"/>
        <v>1173</v>
      </c>
      <c r="J3119" s="136" cm="1">
        <f t="array" ref="J3119">MAX(IF($H$3:$H$4000=$H3119,$I$3:$I$4000))</f>
        <v>1173</v>
      </c>
      <c r="K3119" s="2" t="str">
        <v>UGA</v>
      </c>
      <c r="L3119" t="str">
        <v>Jackson KIPROP</v>
      </c>
      <c r="M3119" t="str">
        <v>marathon</v>
      </c>
      <c r="N3119">
        <v>31705</v>
      </c>
      <c r="O3119" s="94" t="str">
        <f t="shared" si="315"/>
        <v>Jackson KIPROPmarathon</v>
      </c>
      <c r="P3119" s="2">
        <f t="shared" si="316"/>
        <v>1186</v>
      </c>
      <c r="Q3119" s="79">
        <f t="shared" si="317"/>
        <v>61</v>
      </c>
      <c r="R3119" s="79" t="str">
        <f t="shared" si="318"/>
        <v/>
      </c>
    </row>
    <row r="3120" spans="1:18" x14ac:dyDescent="0.2">
      <c r="A3120" t="s">
        <v>1183</v>
      </c>
      <c r="B3120" t="s">
        <v>3832</v>
      </c>
      <c r="C3120" s="5" t="s">
        <v>26</v>
      </c>
      <c r="D3120" s="5">
        <v>37792</v>
      </c>
      <c r="E3120">
        <v>1098</v>
      </c>
      <c r="F3120" s="5">
        <v>44639</v>
      </c>
      <c r="G3120" s="2">
        <v>25</v>
      </c>
      <c r="H3120" s="2" t="str">
        <f t="shared" si="319"/>
        <v>Ezekiel NATHANIEL400m</v>
      </c>
      <c r="I3120" s="2">
        <f t="shared" si="320"/>
        <v>1098</v>
      </c>
      <c r="J3120" s="136" cm="1">
        <f t="array" ref="J3120">MAX(IF($H$3:$H$4000=$H3120,$I$3:$I$4000))</f>
        <v>1098</v>
      </c>
      <c r="K3120" s="2" t="str">
        <v>UGA</v>
      </c>
      <c r="L3120" t="str">
        <v>Vitalis KWEMOI</v>
      </c>
      <c r="M3120" t="str">
        <v>marathon</v>
      </c>
      <c r="N3120">
        <v>33015</v>
      </c>
      <c r="O3120" s="94" t="str">
        <f t="shared" si="315"/>
        <v>Vitalis KWEMOImarathon</v>
      </c>
      <c r="P3120" s="2">
        <f t="shared" si="316"/>
        <v>1082</v>
      </c>
      <c r="Q3120" s="79">
        <f t="shared" si="317"/>
        <v>134</v>
      </c>
      <c r="R3120" s="79" t="str">
        <f t="shared" si="318"/>
        <v/>
      </c>
    </row>
    <row r="3121" spans="1:18" x14ac:dyDescent="0.2">
      <c r="A3121" t="s">
        <v>1183</v>
      </c>
      <c r="B3121" t="s">
        <v>4008</v>
      </c>
      <c r="C3121" s="5" t="s">
        <v>38</v>
      </c>
      <c r="D3121" s="5">
        <v>36254</v>
      </c>
      <c r="E3121">
        <v>1004</v>
      </c>
      <c r="F3121" s="5">
        <v>44639</v>
      </c>
      <c r="G3121" s="2">
        <v>32</v>
      </c>
      <c r="H3121" s="2" t="str">
        <f t="shared" si="319"/>
        <v>Monday Charles GODWINtriple-jump</v>
      </c>
      <c r="I3121" s="2">
        <f t="shared" si="320"/>
        <v>1004</v>
      </c>
      <c r="J3121" s="136" cm="1">
        <f t="array" ref="J3121">MAX(IF($H$3:$H$4000=$H3121,$I$3:$I$4000))</f>
        <v>1024</v>
      </c>
      <c r="K3121" s="2" t="str">
        <v>UGA</v>
      </c>
      <c r="L3121" t="str">
        <v>Tom DRADIGA</v>
      </c>
      <c r="M3121" t="str">
        <v>800m</v>
      </c>
      <c r="N3121">
        <v>36680</v>
      </c>
      <c r="O3121" s="94" t="str">
        <f t="shared" si="315"/>
        <v>Tom DRADIGA800m</v>
      </c>
      <c r="P3121" s="2">
        <f t="shared" si="316"/>
        <v>1023</v>
      </c>
      <c r="Q3121" s="79">
        <f t="shared" si="317"/>
        <v>159</v>
      </c>
      <c r="R3121" s="79" t="str">
        <f t="shared" si="318"/>
        <v/>
      </c>
    </row>
    <row r="3122" spans="1:18" x14ac:dyDescent="0.2">
      <c r="A3122" t="s">
        <v>1183</v>
      </c>
      <c r="B3122" t="s">
        <v>5050</v>
      </c>
      <c r="C3122" s="5" t="s">
        <v>2</v>
      </c>
      <c r="D3122" s="5">
        <v>37666</v>
      </c>
      <c r="E3122">
        <v>1125</v>
      </c>
      <c r="F3122" s="5">
        <v>44633</v>
      </c>
      <c r="G3122" s="2">
        <v>19</v>
      </c>
      <c r="H3122" s="2" t="str">
        <f t="shared" si="319"/>
        <v>Ogheneovo Nicholas MABILO100m</v>
      </c>
      <c r="I3122" s="2">
        <f t="shared" si="320"/>
        <v>1125</v>
      </c>
      <c r="J3122" s="136" cm="1">
        <f t="array" ref="J3122">MAX(IF($H$3:$H$4000=$H3122,$I$3:$I$4000))</f>
        <v>1125</v>
      </c>
      <c r="K3122" s="2" t="str">
        <v>UGA</v>
      </c>
      <c r="L3122" t="str">
        <v>Abu MAYANJA</v>
      </c>
      <c r="M3122" t="str">
        <v>1500m</v>
      </c>
      <c r="N3122">
        <v>34981</v>
      </c>
      <c r="O3122" s="94" t="str">
        <f t="shared" si="315"/>
        <v>Abu MAYANJA1500m</v>
      </c>
      <c r="P3122" s="2">
        <f t="shared" si="316"/>
        <v>1070</v>
      </c>
      <c r="Q3122" s="79">
        <f t="shared" si="317"/>
        <v>115</v>
      </c>
      <c r="R3122" s="79" t="str">
        <f t="shared" si="318"/>
        <v/>
      </c>
    </row>
    <row r="3123" spans="1:18" x14ac:dyDescent="0.2">
      <c r="A3123" t="s">
        <v>1183</v>
      </c>
      <c r="B3123" t="s">
        <v>3318</v>
      </c>
      <c r="C3123" t="s">
        <v>2</v>
      </c>
      <c r="D3123" s="5">
        <v>37800</v>
      </c>
      <c r="E3123">
        <v>1118</v>
      </c>
      <c r="F3123" s="5">
        <v>44633</v>
      </c>
      <c r="G3123" s="2">
        <v>24</v>
      </c>
      <c r="H3123" s="2" t="str">
        <f t="shared" si="319"/>
        <v>Adekalu Nicholas FAKOREDE100m</v>
      </c>
      <c r="I3123" s="2">
        <f t="shared" si="320"/>
        <v>1118</v>
      </c>
      <c r="J3123" s="136" cm="1">
        <f t="array" ref="J3123">MAX(IF($H$3:$H$4000=$H3123,$I$3:$I$4000))</f>
        <v>1118</v>
      </c>
      <c r="K3123" s="2" t="str">
        <v>UGA</v>
      </c>
      <c r="L3123" t="str">
        <v>Farid WABUTWA</v>
      </c>
      <c r="M3123" t="str">
        <v>1500m</v>
      </c>
      <c r="N3123">
        <v>33852</v>
      </c>
      <c r="O3123" s="94" t="str">
        <f t="shared" si="315"/>
        <v>Farid WABUTWA1500m</v>
      </c>
      <c r="P3123" s="2">
        <f t="shared" si="316"/>
        <v>1098</v>
      </c>
      <c r="Q3123" s="79">
        <f t="shared" si="317"/>
        <v>90</v>
      </c>
      <c r="R3123" s="79" t="str">
        <f t="shared" si="318"/>
        <v/>
      </c>
    </row>
    <row r="3124" spans="1:18" x14ac:dyDescent="0.2">
      <c r="A3124" t="s">
        <v>1183</v>
      </c>
      <c r="B3124" t="s">
        <v>5062</v>
      </c>
      <c r="C3124" s="5" t="s">
        <v>2</v>
      </c>
      <c r="D3124" s="5">
        <v>37189</v>
      </c>
      <c r="E3124">
        <v>1069</v>
      </c>
      <c r="F3124" s="5">
        <v>44633</v>
      </c>
      <c r="G3124" s="2">
        <v>72</v>
      </c>
      <c r="H3124" s="2" t="str">
        <f t="shared" si="319"/>
        <v>Gracious Junior USHIE100m</v>
      </c>
      <c r="I3124" s="2">
        <f t="shared" si="320"/>
        <v>1069</v>
      </c>
      <c r="J3124" s="136" cm="1">
        <f t="array" ref="J3124">MAX(IF($H$3:$H$4000=$H3124,$I$3:$I$4000))</f>
        <v>1069</v>
      </c>
      <c r="K3124" s="2" t="str">
        <v>UGA</v>
      </c>
      <c r="L3124" t="str">
        <v>Benson OKOT</v>
      </c>
      <c r="M3124" t="str">
        <v>100m</v>
      </c>
      <c r="N3124">
        <v>35430</v>
      </c>
      <c r="O3124" s="94" t="str">
        <f t="shared" si="315"/>
        <v>Benson OKOT100m</v>
      </c>
      <c r="P3124" s="2">
        <f t="shared" si="316"/>
        <v>1079</v>
      </c>
      <c r="Q3124" s="79">
        <f t="shared" si="317"/>
        <v>139</v>
      </c>
      <c r="R3124" s="79" t="str">
        <f t="shared" si="318"/>
        <v/>
      </c>
    </row>
    <row r="3125" spans="1:18" x14ac:dyDescent="0.2">
      <c r="A3125" t="s">
        <v>1183</v>
      </c>
      <c r="B3125" t="s">
        <v>5067</v>
      </c>
      <c r="C3125" s="6" t="s">
        <v>2</v>
      </c>
      <c r="D3125" s="6">
        <v>36151</v>
      </c>
      <c r="E3125">
        <v>1059</v>
      </c>
      <c r="F3125" s="5">
        <v>44633</v>
      </c>
      <c r="G3125" s="2">
        <v>86</v>
      </c>
      <c r="H3125" s="2" t="str">
        <f t="shared" si="319"/>
        <v>Kinsley AYEBIDE100m</v>
      </c>
      <c r="I3125" s="2">
        <f t="shared" si="320"/>
        <v>1059</v>
      </c>
      <c r="J3125" s="136" cm="1">
        <f t="array" ref="J3125">MAX(IF($H$3:$H$4000=$H3125,$I$3:$I$4000))</f>
        <v>1059</v>
      </c>
      <c r="K3125" s="2" t="str">
        <v>UGA</v>
      </c>
      <c r="L3125" t="str">
        <v>Filex CHEMONGES</v>
      </c>
      <c r="M3125" t="str">
        <v>marathon</v>
      </c>
      <c r="N3125">
        <v>34200</v>
      </c>
      <c r="O3125" s="94" t="str">
        <f t="shared" si="315"/>
        <v>Filex CHEMONGESmarathon</v>
      </c>
      <c r="P3125" s="2">
        <f t="shared" si="316"/>
        <v>1205</v>
      </c>
      <c r="Q3125" s="79">
        <f t="shared" si="317"/>
        <v>41</v>
      </c>
      <c r="R3125" s="79" t="str">
        <f t="shared" si="318"/>
        <v/>
      </c>
    </row>
    <row r="3126" spans="1:18" x14ac:dyDescent="0.2">
      <c r="A3126" t="s">
        <v>1183</v>
      </c>
      <c r="B3126" t="s">
        <v>3318</v>
      </c>
      <c r="C3126" t="s">
        <v>25</v>
      </c>
      <c r="D3126" s="5">
        <v>37800</v>
      </c>
      <c r="E3126">
        <v>1060</v>
      </c>
      <c r="F3126" s="5">
        <v>44633</v>
      </c>
      <c r="G3126" s="2">
        <v>50</v>
      </c>
      <c r="H3126" s="2" t="str">
        <f t="shared" si="319"/>
        <v>Adekalu Nicholas FAKOREDE200m</v>
      </c>
      <c r="I3126" s="2">
        <f t="shared" si="320"/>
        <v>1060</v>
      </c>
      <c r="J3126" s="136" cm="1">
        <f t="array" ref="J3126">MAX(IF($H$3:$H$4000=$H3126,$I$3:$I$4000))</f>
        <v>1060</v>
      </c>
      <c r="K3126" s="2" t="str">
        <v>UGA</v>
      </c>
      <c r="L3126" t="str">
        <v>Victor KIPLANGAT</v>
      </c>
      <c r="M3126" t="str">
        <v>marathon</v>
      </c>
      <c r="N3126">
        <v>36474</v>
      </c>
      <c r="O3126" s="94" t="str">
        <f t="shared" si="315"/>
        <v>Victor KIPLANGATmarathon</v>
      </c>
      <c r="P3126" s="2">
        <f t="shared" si="316"/>
        <v>1155</v>
      </c>
      <c r="Q3126" s="79">
        <f t="shared" si="317"/>
        <v>102</v>
      </c>
      <c r="R3126" s="79" t="str">
        <f t="shared" si="318"/>
        <v/>
      </c>
    </row>
    <row r="3127" spans="1:18" x14ac:dyDescent="0.2">
      <c r="A3127" t="s">
        <v>1183</v>
      </c>
      <c r="B3127" t="s">
        <v>5062</v>
      </c>
      <c r="C3127" s="5" t="s">
        <v>25</v>
      </c>
      <c r="D3127" s="5">
        <v>37189</v>
      </c>
      <c r="E3127">
        <v>1043</v>
      </c>
      <c r="F3127" s="5">
        <v>44633</v>
      </c>
      <c r="G3127" s="2">
        <v>80</v>
      </c>
      <c r="H3127" s="2" t="str">
        <f t="shared" si="319"/>
        <v>Gracious Junior USHIE200m</v>
      </c>
      <c r="I3127" s="2">
        <f t="shared" si="320"/>
        <v>1043</v>
      </c>
      <c r="J3127" s="136" cm="1">
        <f t="array" ref="J3127">MAX(IF($H$3:$H$4000=$H3127,$I$3:$I$4000))</f>
        <v>1043</v>
      </c>
      <c r="K3127" s="2" t="str">
        <v>UGA</v>
      </c>
      <c r="L3127" t="str">
        <v>Solomon MUTAI</v>
      </c>
      <c r="M3127" t="str">
        <v>marathon</v>
      </c>
      <c r="N3127">
        <v>33899</v>
      </c>
      <c r="O3127" s="94" t="str">
        <f t="shared" si="315"/>
        <v>Solomon MUTAImarathon</v>
      </c>
      <c r="P3127" s="2">
        <f t="shared" si="316"/>
        <v>1153</v>
      </c>
      <c r="Q3127" s="79">
        <f t="shared" si="317"/>
        <v>107</v>
      </c>
      <c r="R3127" s="79" t="str">
        <f t="shared" si="318"/>
        <v/>
      </c>
    </row>
    <row r="3128" spans="1:18" x14ac:dyDescent="0.2">
      <c r="A3128" t="s">
        <v>1183</v>
      </c>
      <c r="B3128" t="s">
        <v>3402</v>
      </c>
      <c r="C3128" s="5" t="s">
        <v>26</v>
      </c>
      <c r="D3128" s="5">
        <v>35671</v>
      </c>
      <c r="E3128">
        <v>1077</v>
      </c>
      <c r="F3128" s="5">
        <v>44633</v>
      </c>
      <c r="G3128" s="2">
        <v>42</v>
      </c>
      <c r="H3128" s="2" t="str">
        <f t="shared" si="319"/>
        <v>Samson Oghenewegba NATHANIEL400m</v>
      </c>
      <c r="I3128" s="2">
        <f t="shared" si="320"/>
        <v>1077</v>
      </c>
      <c r="J3128" s="136" cm="1">
        <f t="array" ref="J3128">MAX(IF($H$3:$H$4000=$H3128,$I$3:$I$4000))</f>
        <v>1124</v>
      </c>
      <c r="K3128" s="2" t="str">
        <v>UGA</v>
      </c>
      <c r="L3128" t="str">
        <v>Martin MUSAU</v>
      </c>
      <c r="M3128" t="str">
        <v>marathon</v>
      </c>
      <c r="N3128">
        <v>36073</v>
      </c>
      <c r="O3128" s="94" t="str">
        <f t="shared" si="315"/>
        <v>Martin MUSAUmarathon</v>
      </c>
      <c r="P3128" s="2">
        <f t="shared" si="316"/>
        <v>1156</v>
      </c>
      <c r="Q3128" s="79">
        <f t="shared" si="317"/>
        <v>98</v>
      </c>
      <c r="R3128" s="79" t="str">
        <f t="shared" si="318"/>
        <v/>
      </c>
    </row>
    <row r="3129" spans="1:18" x14ac:dyDescent="0.2">
      <c r="A3129" t="s">
        <v>1183</v>
      </c>
      <c r="B3129" t="s">
        <v>3409</v>
      </c>
      <c r="C3129" t="s">
        <v>26</v>
      </c>
      <c r="D3129" s="5">
        <v>35978</v>
      </c>
      <c r="E3129">
        <v>1063</v>
      </c>
      <c r="F3129" s="5">
        <v>44633</v>
      </c>
      <c r="G3129" s="2">
        <v>57</v>
      </c>
      <c r="H3129" s="2" t="str">
        <f t="shared" si="319"/>
        <v>Sikiru Adewale ADEYEMI400m</v>
      </c>
      <c r="I3129" s="2">
        <f t="shared" si="320"/>
        <v>1063</v>
      </c>
      <c r="J3129" s="136" cm="1">
        <f t="array" ref="J3129">MAX(IF($H$3:$H$4000=$H3129,$I$3:$I$4000))</f>
        <v>1116</v>
      </c>
      <c r="K3129" s="2" t="str">
        <v>UGA</v>
      </c>
      <c r="L3129" t="str">
        <v>Tarsis OROGOT</v>
      </c>
      <c r="M3129" t="str">
        <v>200m</v>
      </c>
      <c r="N3129">
        <v>37584</v>
      </c>
      <c r="O3129" s="94" t="str">
        <f t="shared" si="315"/>
        <v>Tarsis OROGOT200m</v>
      </c>
      <c r="P3129" s="2">
        <f t="shared" si="316"/>
        <v>1162</v>
      </c>
      <c r="Q3129" s="79">
        <f t="shared" si="317"/>
        <v>29</v>
      </c>
      <c r="R3129" s="79" t="str">
        <f t="shared" si="318"/>
        <v/>
      </c>
    </row>
    <row r="3130" spans="1:18" x14ac:dyDescent="0.2">
      <c r="A3130" t="s">
        <v>1183</v>
      </c>
      <c r="B3130" t="s">
        <v>5092</v>
      </c>
      <c r="C3130" t="s">
        <v>26</v>
      </c>
      <c r="D3130" s="5">
        <v>44581</v>
      </c>
      <c r="E3130">
        <v>1047</v>
      </c>
      <c r="F3130" s="5">
        <v>44633</v>
      </c>
      <c r="G3130" s="2">
        <v>80</v>
      </c>
      <c r="H3130" s="2" t="str">
        <f t="shared" si="319"/>
        <v>Ayo Toritseju ADEOLA400m</v>
      </c>
      <c r="I3130" s="2">
        <f t="shared" si="320"/>
        <v>1047</v>
      </c>
      <c r="J3130" s="136" cm="1">
        <f t="array" ref="J3130">MAX(IF($H$3:$H$4000=$H3130,$I$3:$I$4000))</f>
        <v>1047</v>
      </c>
      <c r="K3130" s="2" t="str">
        <v>UGA</v>
      </c>
      <c r="L3130" t="str">
        <v>Joshua CHEPTEGEI</v>
      </c>
      <c r="M3130" t="str">
        <v>10000m</v>
      </c>
      <c r="N3130">
        <v>35320</v>
      </c>
      <c r="O3130" s="94" t="str">
        <f t="shared" si="315"/>
        <v>Joshua CHEPTEGEI10000m</v>
      </c>
      <c r="P3130" s="2">
        <f t="shared" si="316"/>
        <v>1157</v>
      </c>
      <c r="Q3130" s="79">
        <f t="shared" si="317"/>
        <v>36</v>
      </c>
      <c r="R3130" s="79" t="str">
        <f t="shared" si="318"/>
        <v/>
      </c>
    </row>
    <row r="3131" spans="1:18" x14ac:dyDescent="0.2">
      <c r="A3131" t="s">
        <v>1183</v>
      </c>
      <c r="B3131" t="s">
        <v>5094</v>
      </c>
      <c r="C3131" s="5" t="s">
        <v>26</v>
      </c>
      <c r="D3131" s="5">
        <v>37830</v>
      </c>
      <c r="E3131">
        <v>1040</v>
      </c>
      <c r="F3131" s="5">
        <v>44633</v>
      </c>
      <c r="G3131" s="2">
        <v>95</v>
      </c>
      <c r="H3131" s="2" t="str">
        <f t="shared" ref="H3131:H3133" si="321">B3131&amp;C3131</f>
        <v>Johnson NNAMANI400m</v>
      </c>
      <c r="I3131" s="2">
        <f t="shared" ref="I3131:I3133" si="322">E3131</f>
        <v>1040</v>
      </c>
      <c r="J3131" s="136" cm="1">
        <f t="array" ref="J3131">MAX(IF($H$3:$H$4000=$H3131,$I$3:$I$4000))</f>
        <v>1040</v>
      </c>
      <c r="K3131" s="2" t="str">
        <v>UGA</v>
      </c>
      <c r="L3131" t="str">
        <v>Ronald MUSAGALA</v>
      </c>
      <c r="M3131" t="str">
        <v>1500m</v>
      </c>
      <c r="N3131">
        <v>33954</v>
      </c>
      <c r="O3131" s="94" t="str">
        <f t="shared" si="315"/>
        <v>Ronald MUSAGALA1500m</v>
      </c>
      <c r="P3131" s="2">
        <f t="shared" si="316"/>
        <v>1189</v>
      </c>
      <c r="Q3131" s="79">
        <f t="shared" si="317"/>
        <v>16</v>
      </c>
      <c r="R3131" s="79" t="str">
        <f t="shared" si="318"/>
        <v/>
      </c>
    </row>
    <row r="3132" spans="1:18" x14ac:dyDescent="0.2">
      <c r="A3132" t="s">
        <v>1183</v>
      </c>
      <c r="B3132" t="s">
        <v>5095</v>
      </c>
      <c r="C3132" s="5" t="s">
        <v>26</v>
      </c>
      <c r="D3132" s="5">
        <v>34412</v>
      </c>
      <c r="E3132">
        <v>1039</v>
      </c>
      <c r="F3132" s="5">
        <v>44633</v>
      </c>
      <c r="G3132" s="2">
        <v>96</v>
      </c>
      <c r="H3132" s="2" t="str">
        <f t="shared" si="321"/>
        <v>Japhet SAMUEL400m</v>
      </c>
      <c r="I3132" s="2">
        <f t="shared" si="322"/>
        <v>1039</v>
      </c>
      <c r="J3132" s="136" cm="1">
        <f t="array" ref="J3132">MAX(IF($H$3:$H$4000=$H3132,$I$3:$I$4000))</f>
        <v>1039</v>
      </c>
      <c r="K3132" s="2" t="str">
        <v>UGA</v>
      </c>
      <c r="L3132" t="str">
        <v>Albert CHEMUTAI</v>
      </c>
      <c r="M3132" t="str">
        <v>3000msc</v>
      </c>
      <c r="N3132">
        <v>36489</v>
      </c>
      <c r="O3132" s="94" t="str">
        <f t="shared" si="315"/>
        <v>Albert CHEMUTAI3000msc</v>
      </c>
      <c r="P3132" s="2">
        <f t="shared" si="316"/>
        <v>1150</v>
      </c>
      <c r="Q3132" s="79">
        <f t="shared" si="317"/>
        <v>16</v>
      </c>
      <c r="R3132" s="79" t="str">
        <f t="shared" si="318"/>
        <v/>
      </c>
    </row>
    <row r="3133" spans="1:18" x14ac:dyDescent="0.2">
      <c r="A3133" t="s">
        <v>1183</v>
      </c>
      <c r="B3133" t="s">
        <v>3805</v>
      </c>
      <c r="C3133" t="s">
        <v>31</v>
      </c>
      <c r="D3133" s="5">
        <v>37563</v>
      </c>
      <c r="E3133">
        <v>1059</v>
      </c>
      <c r="F3133" s="5">
        <v>44633</v>
      </c>
      <c r="G3133" s="2">
        <v>24</v>
      </c>
      <c r="H3133" s="2" t="str">
        <f t="shared" si="321"/>
        <v>Prosper Oghenemine EKPORORE110mh</v>
      </c>
      <c r="I3133" s="2">
        <f t="shared" si="322"/>
        <v>1059</v>
      </c>
      <c r="J3133" s="136" cm="1">
        <f t="array" ref="J3133">MAX(IF($H$3:$H$4000=$H3133,$I$3:$I$4000))</f>
        <v>1059</v>
      </c>
      <c r="K3133" s="2" t="str">
        <v>UGA</v>
      </c>
      <c r="L3133" t="str">
        <v>Jacob KIPLIMO</v>
      </c>
      <c r="M3133" t="str">
        <v>5000m</v>
      </c>
      <c r="N3133">
        <v>36844</v>
      </c>
      <c r="O3133" s="94" t="str">
        <f t="shared" si="315"/>
        <v>Jacob KIPLIMO5000m</v>
      </c>
      <c r="P3133" s="2">
        <f t="shared" si="316"/>
        <v>1226</v>
      </c>
      <c r="Q3133" s="79">
        <f t="shared" si="317"/>
        <v>4</v>
      </c>
      <c r="R3133" s="79" t="str">
        <f t="shared" si="318"/>
        <v/>
      </c>
    </row>
    <row r="3134" spans="1:18" x14ac:dyDescent="0.2">
      <c r="A3134" t="s">
        <v>1183</v>
      </c>
      <c r="B3134" t="s">
        <v>5194</v>
      </c>
      <c r="C3134" s="5" t="s">
        <v>31</v>
      </c>
      <c r="D3134" s="5">
        <v>36855</v>
      </c>
      <c r="E3134">
        <v>985</v>
      </c>
      <c r="F3134" s="5">
        <v>44633</v>
      </c>
      <c r="G3134" s="2">
        <v>49</v>
      </c>
      <c r="H3134" s="2" t="str">
        <f t="shared" ref="H3134:H3197" si="323">B3134&amp;C3134</f>
        <v>Wisdom Great MUSA110mh</v>
      </c>
      <c r="I3134" s="2">
        <f t="shared" ref="I3134:I3197" si="324">E3134</f>
        <v>985</v>
      </c>
      <c r="J3134" s="136" cm="1">
        <f t="array" ref="J3134">MAX(IF($H$3:$H$4000=$H3134,$I$3:$I$4000))</f>
        <v>1048</v>
      </c>
      <c r="K3134" s="2" t="str">
        <v>UGA</v>
      </c>
      <c r="L3134" t="str">
        <v>Peter MARU</v>
      </c>
      <c r="M3134" t="str">
        <v>1500m</v>
      </c>
      <c r="N3134">
        <v>37714</v>
      </c>
      <c r="O3134" s="94" t="str">
        <f t="shared" si="315"/>
        <v>Peter MARU1500m</v>
      </c>
      <c r="P3134" s="2">
        <f t="shared" si="316"/>
        <v>1105</v>
      </c>
      <c r="Q3134" s="79">
        <f t="shared" si="317"/>
        <v>82</v>
      </c>
      <c r="R3134" s="79" t="str">
        <f t="shared" si="318"/>
        <v/>
      </c>
    </row>
    <row r="3135" spans="1:18" x14ac:dyDescent="0.2">
      <c r="A3135" t="s">
        <v>1183</v>
      </c>
      <c r="B3135" t="s">
        <v>5197</v>
      </c>
      <c r="C3135" s="5" t="s">
        <v>31</v>
      </c>
      <c r="D3135" s="5">
        <v>37879</v>
      </c>
      <c r="E3135">
        <v>966</v>
      </c>
      <c r="F3135" s="5">
        <v>44633</v>
      </c>
      <c r="G3135" s="2">
        <v>62</v>
      </c>
      <c r="H3135" s="2" t="str">
        <f t="shared" si="323"/>
        <v>Precious OKONYE110mh</v>
      </c>
      <c r="I3135" s="2">
        <f t="shared" si="324"/>
        <v>966</v>
      </c>
      <c r="J3135" s="136" cm="1">
        <f t="array" ref="J3135">MAX(IF($H$3:$H$4000=$H3135,$I$3:$I$4000))</f>
        <v>966</v>
      </c>
      <c r="K3135" s="2" t="str">
        <v>UGA</v>
      </c>
      <c r="L3135" t="str">
        <v>Stephen KISSA</v>
      </c>
      <c r="M3135" t="str">
        <v>5000m</v>
      </c>
      <c r="N3135">
        <v>35034</v>
      </c>
      <c r="O3135" s="94" t="str">
        <f t="shared" si="315"/>
        <v>Stephen KISSA5000m</v>
      </c>
      <c r="P3135" s="2">
        <f t="shared" si="316"/>
        <v>1144</v>
      </c>
      <c r="Q3135" s="79">
        <f t="shared" si="317"/>
        <v>26</v>
      </c>
      <c r="R3135" s="79" t="str">
        <f t="shared" si="318"/>
        <v/>
      </c>
    </row>
    <row r="3136" spans="1:18" x14ac:dyDescent="0.2">
      <c r="A3136" t="s">
        <v>1183</v>
      </c>
      <c r="B3136" t="s">
        <v>5220</v>
      </c>
      <c r="C3136" t="s">
        <v>33</v>
      </c>
      <c r="D3136" s="5">
        <v>35659</v>
      </c>
      <c r="E3136">
        <v>964</v>
      </c>
      <c r="F3136" s="5">
        <v>44633</v>
      </c>
      <c r="G3136" s="2">
        <v>87</v>
      </c>
      <c r="H3136" s="2" t="str">
        <f t="shared" si="323"/>
        <v>Sodiq ADEBISI400mh</v>
      </c>
      <c r="I3136" s="2">
        <f t="shared" si="324"/>
        <v>964</v>
      </c>
      <c r="J3136" s="136" cm="1">
        <f t="array" ref="J3136">MAX(IF($H$3:$H$4000=$H3136,$I$3:$I$4000))</f>
        <v>964</v>
      </c>
      <c r="K3136" s="2" t="str">
        <v>UGA</v>
      </c>
      <c r="L3136" t="str">
        <v>Joshua CHEPTEGEI</v>
      </c>
      <c r="M3136" t="str">
        <v>5000m</v>
      </c>
      <c r="N3136">
        <v>35320</v>
      </c>
      <c r="O3136" s="94" t="str">
        <f t="shared" si="315"/>
        <v>Joshua CHEPTEGEI5000m</v>
      </c>
      <c r="P3136" s="2">
        <f t="shared" si="316"/>
        <v>1229</v>
      </c>
      <c r="Q3136" s="79">
        <f t="shared" si="317"/>
        <v>3</v>
      </c>
      <c r="R3136" s="79" t="str">
        <f t="shared" si="318"/>
        <v/>
      </c>
    </row>
    <row r="3137" spans="1:18" x14ac:dyDescent="0.2">
      <c r="A3137" t="s">
        <v>1183</v>
      </c>
      <c r="B3137" t="s">
        <v>3952</v>
      </c>
      <c r="C3137" s="5" t="s">
        <v>37</v>
      </c>
      <c r="D3137" s="5">
        <v>34940</v>
      </c>
      <c r="E3137">
        <v>1057</v>
      </c>
      <c r="F3137" s="5">
        <v>44633</v>
      </c>
      <c r="G3137" s="2">
        <v>30</v>
      </c>
      <c r="H3137" s="2" t="str">
        <f t="shared" si="323"/>
        <v>Afoke Simon OSHASHAlong-jump</v>
      </c>
      <c r="I3137" s="2">
        <f t="shared" si="324"/>
        <v>1057</v>
      </c>
      <c r="J3137" s="136" cm="1">
        <f t="array" ref="J3137">MAX(IF($H$3:$H$4000=$H3137,$I$3:$I$4000))</f>
        <v>1057</v>
      </c>
      <c r="K3137" s="2" t="str">
        <v>UGA</v>
      </c>
      <c r="L3137" t="str">
        <v>Stephen KISSA</v>
      </c>
      <c r="M3137" t="str">
        <v>10000m</v>
      </c>
      <c r="N3137">
        <v>35034</v>
      </c>
      <c r="O3137" s="94" t="str">
        <f t="shared" si="315"/>
        <v>Stephen KISSA10000m</v>
      </c>
      <c r="P3137" s="2">
        <f t="shared" si="316"/>
        <v>1184</v>
      </c>
      <c r="Q3137" s="79">
        <f t="shared" si="317"/>
        <v>22</v>
      </c>
      <c r="R3137" s="79" t="str">
        <f t="shared" si="318"/>
        <v/>
      </c>
    </row>
    <row r="3138" spans="1:18" x14ac:dyDescent="0.2">
      <c r="A3138" t="s">
        <v>1183</v>
      </c>
      <c r="B3138" t="s">
        <v>5234</v>
      </c>
      <c r="C3138" t="s">
        <v>37</v>
      </c>
      <c r="D3138" s="5">
        <v>37811</v>
      </c>
      <c r="E3138">
        <v>1014</v>
      </c>
      <c r="F3138" s="5">
        <v>44633</v>
      </c>
      <c r="G3138" s="2">
        <v>59</v>
      </c>
      <c r="H3138" s="2" t="str">
        <f t="shared" si="323"/>
        <v>Jeffrey USMANlong-jump</v>
      </c>
      <c r="I3138" s="2">
        <f t="shared" si="324"/>
        <v>1014</v>
      </c>
      <c r="J3138" s="136" cm="1">
        <f t="array" ref="J3138">MAX(IF($H$3:$H$4000=$H3138,$I$3:$I$4000))</f>
        <v>1014</v>
      </c>
      <c r="K3138" s="2" t="str">
        <v>UGA</v>
      </c>
      <c r="L3138" t="str">
        <v>Boniface Abel SIKOWO</v>
      </c>
      <c r="M3138" t="str">
        <v>3000msc</v>
      </c>
      <c r="N3138">
        <v>36368</v>
      </c>
      <c r="O3138" s="94" t="str">
        <f t="shared" si="315"/>
        <v>Boniface Abel SIKOWO3000msc</v>
      </c>
      <c r="P3138" s="2">
        <f t="shared" si="316"/>
        <v>1127</v>
      </c>
      <c r="Q3138" s="79">
        <f t="shared" si="317"/>
        <v>25</v>
      </c>
      <c r="R3138" s="79" t="str">
        <f t="shared" si="318"/>
        <v/>
      </c>
    </row>
    <row r="3139" spans="1:18" x14ac:dyDescent="0.2">
      <c r="A3139" t="s">
        <v>1183</v>
      </c>
      <c r="B3139" t="s">
        <v>5242</v>
      </c>
      <c r="C3139" s="5" t="s">
        <v>37</v>
      </c>
      <c r="D3139" s="6">
        <v>38630</v>
      </c>
      <c r="E3139">
        <v>971</v>
      </c>
      <c r="F3139" s="5">
        <v>44633</v>
      </c>
      <c r="G3139" s="2">
        <v>93</v>
      </c>
      <c r="H3139" s="2" t="str">
        <f t="shared" si="323"/>
        <v>Oghenetega Justin OREKEVWIElong-jump</v>
      </c>
      <c r="I3139" s="2">
        <f t="shared" si="324"/>
        <v>971</v>
      </c>
      <c r="J3139" s="136" cm="1">
        <f t="array" ref="J3139">MAX(IF($H$3:$H$4000=$H3139,$I$3:$I$4000))</f>
        <v>971</v>
      </c>
      <c r="K3139" s="2" t="str">
        <v>UGA</v>
      </c>
      <c r="L3139" t="str">
        <v>Jacob KIPLIMO</v>
      </c>
      <c r="M3139" t="str">
        <v>10000m</v>
      </c>
      <c r="N3139">
        <v>36844</v>
      </c>
      <c r="O3139" s="94" t="str">
        <f t="shared" si="315"/>
        <v>Jacob KIPLIMO10000m</v>
      </c>
      <c r="P3139" s="2">
        <f t="shared" si="316"/>
        <v>1268</v>
      </c>
      <c r="Q3139" s="79">
        <f t="shared" si="317"/>
        <v>1</v>
      </c>
      <c r="R3139" s="79" t="str">
        <f t="shared" si="318"/>
        <v/>
      </c>
    </row>
    <row r="3140" spans="1:18" x14ac:dyDescent="0.2">
      <c r="A3140" t="s">
        <v>1183</v>
      </c>
      <c r="B3140" t="s">
        <v>5264</v>
      </c>
      <c r="C3140" s="5" t="s">
        <v>35</v>
      </c>
      <c r="D3140" s="6"/>
      <c r="E3140">
        <v>958</v>
      </c>
      <c r="F3140" s="5">
        <v>44633</v>
      </c>
      <c r="G3140" s="2">
        <v>51</v>
      </c>
      <c r="H3140" s="2" t="str">
        <f t="shared" si="323"/>
        <v>Justine Osigwe JIMOHhigh-jump</v>
      </c>
      <c r="I3140" s="2">
        <f t="shared" si="324"/>
        <v>958</v>
      </c>
      <c r="J3140" s="136" cm="1">
        <f t="array" ref="J3140">MAX(IF($H$3:$H$4000=$H3140,$I$3:$I$4000))</f>
        <v>958</v>
      </c>
      <c r="K3140" s="2" t="str">
        <v>UGA</v>
      </c>
      <c r="L3140" t="str">
        <v>Abdallah Kibet MANDE</v>
      </c>
      <c r="M3140" t="str">
        <v>10000m</v>
      </c>
      <c r="N3140">
        <v>34829</v>
      </c>
      <c r="O3140" s="94" t="str">
        <f t="shared" ref="O3140:O3203" si="325">L3140&amp;M3140</f>
        <v>Abdallah Kibet MANDE10000m</v>
      </c>
      <c r="P3140" s="2">
        <f t="shared" ref="P3140:P3203" si="326">VLOOKUP(L3140&amp;M3140,$H$3:$J$3881,3,FALSE)</f>
        <v>1100</v>
      </c>
      <c r="Q3140" s="79">
        <f t="shared" ref="Q3140:Q3203" si="327">COUNTIFS($M$3:$M$3165,M3140,$P$3:$P$3165,"&gt;"&amp;P3140)+1</f>
        <v>90</v>
      </c>
      <c r="R3140" s="79" t="str">
        <f t="shared" ref="R3140:R3203" si="328">IFERROR(IF(K3140="AUS",COUNTIFS($K$3:$K$3165,"AUS",$M$3:$M$3165,M3140,$P$3:$P$3165,"&gt;"&amp;P3140)+1,""),"")</f>
        <v/>
      </c>
    </row>
    <row r="3141" spans="1:18" x14ac:dyDescent="0.2">
      <c r="A3141" t="s">
        <v>1183</v>
      </c>
      <c r="B3141" t="s">
        <v>2771</v>
      </c>
      <c r="C3141" s="5" t="s">
        <v>26</v>
      </c>
      <c r="D3141" s="5">
        <v>37570</v>
      </c>
      <c r="E3141">
        <v>1109</v>
      </c>
      <c r="F3141" s="5">
        <v>44618</v>
      </c>
      <c r="G3141" s="2">
        <v>16</v>
      </c>
      <c r="H3141" s="2" t="str">
        <f t="shared" si="323"/>
        <v>Dubem AMENE400m</v>
      </c>
      <c r="I3141" s="2">
        <f t="shared" si="324"/>
        <v>1109</v>
      </c>
      <c r="J3141" s="136" cm="1">
        <f t="array" ref="J3141">MAX(IF($H$3:$H$4000=$H3141,$I$3:$I$4000))</f>
        <v>1109</v>
      </c>
      <c r="K3141" s="2" t="str">
        <v>UGA</v>
      </c>
      <c r="L3141" t="str">
        <v>Oscar CHELIMO</v>
      </c>
      <c r="M3141" t="str">
        <v>5000m</v>
      </c>
      <c r="N3141">
        <v>37237</v>
      </c>
      <c r="O3141" s="94" t="str">
        <f t="shared" si="325"/>
        <v>Oscar CHELIMO5000m</v>
      </c>
      <c r="P3141" s="2">
        <f t="shared" si="326"/>
        <v>1185</v>
      </c>
      <c r="Q3141" s="79">
        <f t="shared" si="327"/>
        <v>11</v>
      </c>
      <c r="R3141" s="79" t="str">
        <f t="shared" si="328"/>
        <v/>
      </c>
    </row>
    <row r="3142" spans="1:18" x14ac:dyDescent="0.2">
      <c r="A3142" t="s">
        <v>1183</v>
      </c>
      <c r="B3142" t="s">
        <v>3832</v>
      </c>
      <c r="C3142" s="5" t="s">
        <v>33</v>
      </c>
      <c r="D3142" s="5">
        <v>37792</v>
      </c>
      <c r="E3142">
        <v>1135</v>
      </c>
      <c r="F3142" s="5">
        <v>44430</v>
      </c>
      <c r="G3142" s="2">
        <v>24</v>
      </c>
      <c r="H3142" s="2" t="str">
        <f t="shared" si="323"/>
        <v>Ezekiel NATHANIEL400mh</v>
      </c>
      <c r="I3142" s="2">
        <f t="shared" si="324"/>
        <v>1135</v>
      </c>
      <c r="J3142" s="136" cm="1">
        <f t="array" ref="J3142">MAX(IF($H$3:$H$4000=$H3142,$I$3:$I$4000))</f>
        <v>1173</v>
      </c>
      <c r="K3142" s="2" t="str">
        <v>UGA</v>
      </c>
      <c r="L3142" t="str">
        <v>Emmanuel OSUJE</v>
      </c>
      <c r="M3142" t="str">
        <v>800m</v>
      </c>
      <c r="N3142">
        <v>37250</v>
      </c>
      <c r="O3142" s="94" t="str">
        <f t="shared" si="325"/>
        <v>Emmanuel OSUJE800m</v>
      </c>
      <c r="P3142" s="2">
        <f t="shared" si="326"/>
        <v>1106</v>
      </c>
      <c r="Q3142" s="79">
        <f t="shared" si="327"/>
        <v>80</v>
      </c>
      <c r="R3142" s="79" t="str">
        <f t="shared" si="328"/>
        <v/>
      </c>
    </row>
    <row r="3143" spans="1:18" x14ac:dyDescent="0.2">
      <c r="A3143" t="s">
        <v>1183</v>
      </c>
      <c r="B3143" t="s">
        <v>3309</v>
      </c>
      <c r="C3143" s="5" t="s">
        <v>25</v>
      </c>
      <c r="D3143" s="5">
        <v>37650</v>
      </c>
      <c r="E3143">
        <v>1187</v>
      </c>
      <c r="F3143" s="5">
        <v>44429</v>
      </c>
      <c r="G3143" s="2">
        <v>12</v>
      </c>
      <c r="H3143" s="2" t="str">
        <f t="shared" si="323"/>
        <v>Udodi Chudi ONWUZURIKE200m</v>
      </c>
      <c r="I3143" s="2">
        <f t="shared" si="324"/>
        <v>1187</v>
      </c>
      <c r="J3143" s="136" cm="1">
        <f t="array" ref="J3143">MAX(IF($H$3:$H$4000=$H3143,$I$3:$I$4000))</f>
        <v>1187</v>
      </c>
      <c r="K3143" s="2" t="str">
        <v>UGA</v>
      </c>
      <c r="L3143" t="str">
        <v>Abu MAYANJA</v>
      </c>
      <c r="M3143" t="str">
        <v>800m</v>
      </c>
      <c r="N3143">
        <v>34981</v>
      </c>
      <c r="O3143" s="94" t="str">
        <f t="shared" si="325"/>
        <v>Abu MAYANJA800m</v>
      </c>
      <c r="P3143" s="2">
        <f t="shared" si="326"/>
        <v>1091</v>
      </c>
      <c r="Q3143" s="79">
        <f t="shared" si="327"/>
        <v>101</v>
      </c>
      <c r="R3143" s="79" t="str">
        <f t="shared" si="328"/>
        <v/>
      </c>
    </row>
    <row r="3144" spans="1:18" x14ac:dyDescent="0.2">
      <c r="A3144" t="s">
        <v>1183</v>
      </c>
      <c r="B3144" t="s">
        <v>4272</v>
      </c>
      <c r="C3144" s="5" t="s">
        <v>41</v>
      </c>
      <c r="D3144" s="5">
        <v>37449</v>
      </c>
      <c r="E3144">
        <v>1073</v>
      </c>
      <c r="F3144" s="5">
        <v>44426</v>
      </c>
      <c r="G3144" s="2">
        <v>15</v>
      </c>
      <c r="H3144" s="2" t="str">
        <f t="shared" si="323"/>
        <v>Chinecherem NNAMDIjavelin-throw</v>
      </c>
      <c r="I3144" s="2">
        <f t="shared" si="324"/>
        <v>1073</v>
      </c>
      <c r="J3144" s="136" cm="1">
        <f t="array" ref="J3144">MAX(IF($H$3:$H$4000=$H3144,$I$3:$I$4000))</f>
        <v>1079</v>
      </c>
      <c r="K3144" s="2" t="str">
        <v>UGA</v>
      </c>
      <c r="L3144" t="str">
        <v>Ezekiel MUTAI</v>
      </c>
      <c r="M3144" t="str">
        <v>3000msc</v>
      </c>
      <c r="N3144">
        <v>36947</v>
      </c>
      <c r="O3144" s="94" t="str">
        <f t="shared" si="325"/>
        <v>Ezekiel MUTAI3000msc</v>
      </c>
      <c r="P3144" s="2">
        <f t="shared" si="326"/>
        <v>1091</v>
      </c>
      <c r="Q3144" s="79">
        <f t="shared" si="327"/>
        <v>44</v>
      </c>
      <c r="R3144" s="79" t="str">
        <f t="shared" si="328"/>
        <v/>
      </c>
    </row>
    <row r="3145" spans="1:18" x14ac:dyDescent="0.2">
      <c r="A3145" t="s">
        <v>1183</v>
      </c>
      <c r="B3145" t="s">
        <v>3260</v>
      </c>
      <c r="C3145" s="5" t="s">
        <v>2</v>
      </c>
      <c r="D3145" s="5">
        <v>36593</v>
      </c>
      <c r="E3145">
        <v>1213</v>
      </c>
      <c r="F3145" s="5">
        <v>44408</v>
      </c>
      <c r="G3145" s="2">
        <v>7</v>
      </c>
      <c r="H3145" s="2" t="str">
        <f t="shared" si="323"/>
        <v>Enoch ADEGOKE100m</v>
      </c>
      <c r="I3145" s="2">
        <f t="shared" si="324"/>
        <v>1213</v>
      </c>
      <c r="J3145" s="136" cm="1">
        <f t="array" ref="J3145">MAX(IF($H$3:$H$4000=$H3145,$I$3:$I$4000))</f>
        <v>1213</v>
      </c>
      <c r="K3145" s="2" t="str">
        <v>UGA</v>
      </c>
      <c r="L3145" t="str">
        <v>Leonard CHEMUTAI</v>
      </c>
      <c r="M3145" t="str">
        <v>3000msc</v>
      </c>
      <c r="N3145">
        <v>37746</v>
      </c>
      <c r="O3145" s="94" t="str">
        <f t="shared" si="325"/>
        <v>Leonard CHEMUTAI3000msc</v>
      </c>
      <c r="P3145" s="2">
        <f t="shared" si="326"/>
        <v>1075</v>
      </c>
      <c r="Q3145" s="79">
        <f t="shared" si="327"/>
        <v>54</v>
      </c>
      <c r="R3145" s="79" t="str">
        <f t="shared" si="328"/>
        <v/>
      </c>
    </row>
    <row r="3146" spans="1:18" x14ac:dyDescent="0.2">
      <c r="A3146" t="s">
        <v>1183</v>
      </c>
      <c r="B3146" t="s">
        <v>4484</v>
      </c>
      <c r="C3146" s="5" t="s">
        <v>35</v>
      </c>
      <c r="D3146" s="5">
        <v>38326</v>
      </c>
      <c r="E3146">
        <v>1055</v>
      </c>
      <c r="F3146" s="5">
        <v>44406</v>
      </c>
      <c r="G3146" s="2">
        <v>45</v>
      </c>
      <c r="H3146" s="2" t="str">
        <f t="shared" si="323"/>
        <v>David AYAhigh-jump</v>
      </c>
      <c r="I3146" s="2">
        <f t="shared" si="324"/>
        <v>1055</v>
      </c>
      <c r="J3146" s="136" cm="1">
        <f t="array" ref="J3146">MAX(IF($H$3:$H$4000=$H3146,$I$3:$I$4000))</f>
        <v>1055</v>
      </c>
      <c r="K3146" s="2" t="str">
        <v>UGA</v>
      </c>
      <c r="L3146" t="str">
        <v>Elphas Toroitich NDIWA</v>
      </c>
      <c r="M3146" t="str">
        <v>3000msc</v>
      </c>
      <c r="N3146">
        <v>37871</v>
      </c>
      <c r="O3146" s="94" t="str">
        <f t="shared" si="325"/>
        <v>Elphas Toroitich NDIWA3000msc</v>
      </c>
      <c r="P3146" s="2">
        <f t="shared" si="326"/>
        <v>1016</v>
      </c>
      <c r="Q3146" s="79">
        <f t="shared" si="327"/>
        <v>111</v>
      </c>
      <c r="R3146" s="79" t="str">
        <f t="shared" si="328"/>
        <v/>
      </c>
    </row>
    <row r="3147" spans="1:18" x14ac:dyDescent="0.2">
      <c r="A3147" t="s">
        <v>1183</v>
      </c>
      <c r="B3147" t="s">
        <v>3288</v>
      </c>
      <c r="C3147" s="5" t="s">
        <v>2</v>
      </c>
      <c r="D3147" s="5">
        <v>36242</v>
      </c>
      <c r="E3147">
        <v>1152</v>
      </c>
      <c r="F3147" s="5">
        <v>44394</v>
      </c>
      <c r="G3147" s="2">
        <v>37</v>
      </c>
      <c r="H3147" s="2" t="str">
        <f t="shared" si="323"/>
        <v>Raymond EKEVWO100m</v>
      </c>
      <c r="I3147" s="2">
        <f t="shared" si="324"/>
        <v>1152</v>
      </c>
      <c r="J3147" s="136" cm="1">
        <f t="array" ref="J3147">MAX(IF($H$3:$H$4000=$H3147,$I$3:$I$4000))</f>
        <v>1152</v>
      </c>
      <c r="K3147" s="2" t="str">
        <v>UGA</v>
      </c>
      <c r="L3147" t="str">
        <v>Joshua CHEPTEGEI</v>
      </c>
      <c r="M3147" t="str">
        <v>1500m</v>
      </c>
      <c r="N3147">
        <v>35320</v>
      </c>
      <c r="O3147" s="94" t="str">
        <f t="shared" si="325"/>
        <v>Joshua CHEPTEGEI1500m</v>
      </c>
      <c r="P3147" s="2">
        <f t="shared" si="326"/>
        <v>1142</v>
      </c>
      <c r="Q3147" s="79">
        <f t="shared" si="327"/>
        <v>38</v>
      </c>
      <c r="R3147" s="79" t="str">
        <f t="shared" si="328"/>
        <v/>
      </c>
    </row>
    <row r="3148" spans="1:18" x14ac:dyDescent="0.2">
      <c r="A3148" t="s">
        <v>1183</v>
      </c>
      <c r="B3148" t="s">
        <v>3829</v>
      </c>
      <c r="C3148" s="5" t="s">
        <v>33</v>
      </c>
      <c r="D3148" s="5">
        <v>34315</v>
      </c>
      <c r="E3148">
        <v>1141</v>
      </c>
      <c r="F3148" s="5">
        <v>44386</v>
      </c>
      <c r="G3148" s="2">
        <v>18</v>
      </c>
      <c r="H3148" s="2" t="str">
        <f t="shared" si="323"/>
        <v>Rilwan ALOWONLE400mh</v>
      </c>
      <c r="I3148" s="2">
        <f t="shared" si="324"/>
        <v>1141</v>
      </c>
      <c r="J3148" s="136" cm="1">
        <f t="array" ref="J3148">MAX(IF($H$3:$H$4000=$H3148,$I$3:$I$4000))</f>
        <v>1141</v>
      </c>
      <c r="K3148" s="2" t="str">
        <v>UGA</v>
      </c>
      <c r="L3148" t="str">
        <v>Denis CHEROTICH</v>
      </c>
      <c r="M3148" t="str">
        <v>3000msc</v>
      </c>
      <c r="N3148">
        <v>36791</v>
      </c>
      <c r="O3148" s="94" t="str">
        <f t="shared" si="325"/>
        <v>Denis CHEROTICH3000msc</v>
      </c>
      <c r="P3148" s="2">
        <f t="shared" si="326"/>
        <v>1064</v>
      </c>
      <c r="Q3148" s="79">
        <f t="shared" si="327"/>
        <v>61</v>
      </c>
      <c r="R3148" s="79" t="str">
        <f t="shared" si="328"/>
        <v/>
      </c>
    </row>
    <row r="3149" spans="1:18" x14ac:dyDescent="0.2">
      <c r="A3149" t="s">
        <v>1183</v>
      </c>
      <c r="B3149" t="s">
        <v>3309</v>
      </c>
      <c r="C3149" t="s">
        <v>2</v>
      </c>
      <c r="D3149" s="5">
        <v>37650</v>
      </c>
      <c r="E3149">
        <v>1128</v>
      </c>
      <c r="F3149" s="5">
        <v>44379</v>
      </c>
      <c r="G3149" s="2">
        <v>66</v>
      </c>
      <c r="H3149" s="2" t="str">
        <f t="shared" si="323"/>
        <v>Udodi Chudi ONWUZURIKE100m</v>
      </c>
      <c r="I3149" s="2">
        <f t="shared" si="324"/>
        <v>1128</v>
      </c>
      <c r="J3149" s="136" cm="1">
        <f t="array" ref="J3149">MAX(IF($H$3:$H$4000=$H3149,$I$3:$I$4000))</f>
        <v>1182</v>
      </c>
      <c r="K3149" s="2" t="str">
        <v>UGA</v>
      </c>
      <c r="L3149" t="str">
        <v>Nelson WAKANA</v>
      </c>
      <c r="M3149" t="str">
        <v>3000msc</v>
      </c>
      <c r="N3149">
        <v>32753</v>
      </c>
      <c r="O3149" s="94" t="str">
        <f t="shared" si="325"/>
        <v>Nelson WAKANA3000msc</v>
      </c>
      <c r="P3149" s="2">
        <f t="shared" si="326"/>
        <v>1048</v>
      </c>
      <c r="Q3149" s="79">
        <f t="shared" si="327"/>
        <v>66</v>
      </c>
      <c r="R3149" s="79" t="str">
        <f t="shared" si="328"/>
        <v/>
      </c>
    </row>
    <row r="3150" spans="1:18" x14ac:dyDescent="0.2">
      <c r="A3150" t="s">
        <v>1183</v>
      </c>
      <c r="B3150" t="s">
        <v>3828</v>
      </c>
      <c r="C3150" s="5" t="s">
        <v>33</v>
      </c>
      <c r="D3150" s="5">
        <v>35754</v>
      </c>
      <c r="E3150">
        <v>1145</v>
      </c>
      <c r="F3150" s="5">
        <v>44366</v>
      </c>
      <c r="G3150" s="2">
        <v>17</v>
      </c>
      <c r="H3150" s="2" t="str">
        <f t="shared" si="323"/>
        <v>Timothy EMEOGHENE400mh</v>
      </c>
      <c r="I3150" s="2">
        <f t="shared" si="324"/>
        <v>1145</v>
      </c>
      <c r="J3150" s="136" cm="1">
        <f t="array" ref="J3150">MAX(IF($H$3:$H$4000=$H3150,$I$3:$I$4000))</f>
        <v>1145</v>
      </c>
      <c r="K3150" s="2" t="str">
        <v>UGA</v>
      </c>
      <c r="L3150" t="str">
        <v>Stephen KIPROTICH</v>
      </c>
      <c r="M3150" t="str">
        <v>marathon</v>
      </c>
      <c r="N3150">
        <v>32566</v>
      </c>
      <c r="O3150" s="94" t="str">
        <f t="shared" si="325"/>
        <v>Stephen KIPROTICHmarathon</v>
      </c>
      <c r="P3150" s="2">
        <f t="shared" si="326"/>
        <v>1176</v>
      </c>
      <c r="Q3150" s="79">
        <f t="shared" si="327"/>
        <v>72</v>
      </c>
      <c r="R3150" s="79" t="str">
        <f t="shared" si="328"/>
        <v/>
      </c>
    </row>
    <row r="3151" spans="1:18" x14ac:dyDescent="0.2">
      <c r="A3151" t="s">
        <v>1183</v>
      </c>
      <c r="B3151" t="s">
        <v>3876</v>
      </c>
      <c r="C3151" t="s">
        <v>33</v>
      </c>
      <c r="D3151" s="5">
        <v>31788</v>
      </c>
      <c r="E3151">
        <v>1050</v>
      </c>
      <c r="F3151" s="5">
        <v>44366</v>
      </c>
      <c r="G3151" s="2">
        <v>81</v>
      </c>
      <c r="H3151" s="2" t="str">
        <f t="shared" si="323"/>
        <v>Okorie HENRY400mh</v>
      </c>
      <c r="I3151" s="2">
        <f t="shared" si="324"/>
        <v>1050</v>
      </c>
      <c r="J3151" s="136" cm="1">
        <f t="array" ref="J3151">MAX(IF($H$3:$H$4000=$H3151,$I$3:$I$4000))</f>
        <v>1050</v>
      </c>
      <c r="K3151" s="2" t="str">
        <v>UGA</v>
      </c>
      <c r="L3151" t="str">
        <v>Geofrey KUSURO</v>
      </c>
      <c r="M3151" t="str">
        <v>marathon</v>
      </c>
      <c r="N3151">
        <v>32551</v>
      </c>
      <c r="O3151" s="94" t="str">
        <f t="shared" si="325"/>
        <v>Geofrey KUSUROmarathon</v>
      </c>
      <c r="P3151" s="2">
        <f t="shared" si="326"/>
        <v>1162</v>
      </c>
      <c r="Q3151" s="79">
        <f t="shared" si="327"/>
        <v>89</v>
      </c>
      <c r="R3151" s="79" t="str">
        <f t="shared" si="328"/>
        <v/>
      </c>
    </row>
    <row r="3152" spans="1:18" x14ac:dyDescent="0.2">
      <c r="A3152" t="s">
        <v>1183</v>
      </c>
      <c r="B3152" t="s">
        <v>3890</v>
      </c>
      <c r="C3152" s="5" t="s">
        <v>33</v>
      </c>
      <c r="D3152" s="5">
        <v>35966</v>
      </c>
      <c r="E3152">
        <v>1028</v>
      </c>
      <c r="F3152" s="5">
        <v>44366</v>
      </c>
      <c r="G3152" s="2">
        <v>97</v>
      </c>
      <c r="H3152" s="2" t="str">
        <f t="shared" si="323"/>
        <v>Chibuzor Prior OCHONOGOR400mh</v>
      </c>
      <c r="I3152" s="2">
        <f t="shared" si="324"/>
        <v>1028</v>
      </c>
      <c r="J3152" s="136" cm="1">
        <f t="array" ref="J3152">MAX(IF($H$3:$H$4000=$H3152,$I$3:$I$4000))</f>
        <v>1028</v>
      </c>
      <c r="K3152" s="2" t="str">
        <v>UGA</v>
      </c>
      <c r="L3152" t="str">
        <v>Fred MUSOBO</v>
      </c>
      <c r="M3152" t="str">
        <v>marathon</v>
      </c>
      <c r="N3152">
        <v>35289</v>
      </c>
      <c r="O3152" s="94" t="str">
        <f t="shared" si="325"/>
        <v>Fred MUSOBOmarathon</v>
      </c>
      <c r="P3152" s="2">
        <f t="shared" si="326"/>
        <v>1187</v>
      </c>
      <c r="Q3152" s="79">
        <f t="shared" si="327"/>
        <v>56</v>
      </c>
      <c r="R3152" s="79" t="str">
        <f t="shared" si="328"/>
        <v/>
      </c>
    </row>
    <row r="3153" spans="1:18" x14ac:dyDescent="0.2">
      <c r="A3153" t="s">
        <v>1183</v>
      </c>
      <c r="B3153" t="s">
        <v>5378</v>
      </c>
      <c r="C3153" s="5" t="s">
        <v>37</v>
      </c>
      <c r="D3153" s="5">
        <v>35986</v>
      </c>
      <c r="E3153">
        <v>1129</v>
      </c>
      <c r="F3153" s="5">
        <v>44366</v>
      </c>
      <c r="G3153" s="2">
        <v>27</v>
      </c>
      <c r="H3153" s="2" t="str">
        <f t="shared" si="323"/>
        <v>Tobechukwu Emmanuel NWOKOCHAlong-jump</v>
      </c>
      <c r="I3153" s="2">
        <f t="shared" si="324"/>
        <v>1129</v>
      </c>
      <c r="J3153" s="136" cm="1">
        <f t="array" ref="J3153">MAX(IF($H$3:$H$4000=$H3153,$I$3:$I$4000))</f>
        <v>1129</v>
      </c>
      <c r="K3153" s="2" t="str">
        <v>VIN</v>
      </c>
      <c r="L3153" t="str">
        <v>Ronaldo ANDREWS</v>
      </c>
      <c r="M3153" t="str">
        <v>triple-jump</v>
      </c>
      <c r="N3153">
        <v>44671</v>
      </c>
      <c r="O3153" s="94" t="str">
        <f t="shared" si="325"/>
        <v>Ronaldo ANDREWStriple-jump</v>
      </c>
      <c r="P3153" s="2">
        <f t="shared" si="326"/>
        <v>879</v>
      </c>
      <c r="Q3153" s="79">
        <f t="shared" si="327"/>
        <v>162</v>
      </c>
      <c r="R3153" s="79" t="str">
        <f t="shared" si="328"/>
        <v/>
      </c>
    </row>
    <row r="3154" spans="1:18" x14ac:dyDescent="0.2">
      <c r="A3154" t="s">
        <v>1183</v>
      </c>
      <c r="B3154" t="s">
        <v>3952</v>
      </c>
      <c r="C3154" t="s">
        <v>37</v>
      </c>
      <c r="D3154" s="5">
        <v>34940</v>
      </c>
      <c r="E3154">
        <v>1040</v>
      </c>
      <c r="F3154" s="5">
        <v>44366</v>
      </c>
      <c r="G3154" s="2">
        <v>97</v>
      </c>
      <c r="H3154" s="2" t="str">
        <f t="shared" si="323"/>
        <v>Afoke Simon OSHASHAlong-jump</v>
      </c>
      <c r="I3154" s="2">
        <f t="shared" si="324"/>
        <v>1040</v>
      </c>
      <c r="J3154" s="136" cm="1">
        <f t="array" ref="J3154">MAX(IF($H$3:$H$4000=$H3154,$I$3:$I$4000))</f>
        <v>1057</v>
      </c>
      <c r="K3154" s="2" t="str">
        <v>VIN</v>
      </c>
      <c r="L3154" t="str">
        <v>Handal ROBAN</v>
      </c>
      <c r="M3154" t="str">
        <v>800m</v>
      </c>
      <c r="N3154">
        <v>37504</v>
      </c>
      <c r="O3154" s="94" t="str">
        <f t="shared" si="325"/>
        <v>Handal ROBAN800m</v>
      </c>
      <c r="P3154" s="2">
        <f t="shared" si="326"/>
        <v>1039</v>
      </c>
      <c r="Q3154" s="79">
        <f t="shared" si="327"/>
        <v>149</v>
      </c>
      <c r="R3154" s="79" t="str">
        <f t="shared" si="328"/>
        <v/>
      </c>
    </row>
    <row r="3155" spans="1:18" x14ac:dyDescent="0.2">
      <c r="A3155" t="s">
        <v>1183</v>
      </c>
      <c r="B3155" s="5" t="s">
        <v>4171</v>
      </c>
      <c r="C3155" s="5" t="s">
        <v>39</v>
      </c>
      <c r="D3155" s="5">
        <v>34717</v>
      </c>
      <c r="E3155">
        <v>952</v>
      </c>
      <c r="F3155" s="5">
        <v>44366</v>
      </c>
      <c r="G3155" s="2">
        <v>60</v>
      </c>
      <c r="H3155" s="2" t="str">
        <f t="shared" si="323"/>
        <v>Eke KALUshot-put</v>
      </c>
      <c r="I3155" s="2">
        <f t="shared" si="324"/>
        <v>952</v>
      </c>
      <c r="J3155" s="136" cm="1">
        <f t="array" ref="J3155">MAX(IF($H$3:$H$4000=$H3155,$I$3:$I$4000))</f>
        <v>952</v>
      </c>
      <c r="K3155" s="2" t="str">
        <v>VIN</v>
      </c>
      <c r="L3155" t="str">
        <v>Uroy RYAN</v>
      </c>
      <c r="M3155" t="str">
        <v>long-jump</v>
      </c>
      <c r="N3155">
        <v>38068</v>
      </c>
      <c r="O3155" s="94" t="str">
        <f t="shared" si="325"/>
        <v>Uroy RYANlong-jump</v>
      </c>
      <c r="P3155" s="2">
        <f t="shared" si="326"/>
        <v>1049</v>
      </c>
      <c r="Q3155" s="79">
        <f t="shared" si="327"/>
        <v>97</v>
      </c>
      <c r="R3155" s="79" t="str">
        <f t="shared" si="328"/>
        <v/>
      </c>
    </row>
    <row r="3156" spans="1:18" x14ac:dyDescent="0.2">
      <c r="A3156" t="s">
        <v>1183</v>
      </c>
      <c r="B3156" t="s">
        <v>5194</v>
      </c>
      <c r="C3156" s="5" t="s">
        <v>31</v>
      </c>
      <c r="D3156" s="6">
        <v>36855</v>
      </c>
      <c r="E3156">
        <v>1048</v>
      </c>
      <c r="F3156" s="5">
        <v>44365</v>
      </c>
      <c r="G3156" s="2">
        <v>61</v>
      </c>
      <c r="H3156" s="2" t="str">
        <f t="shared" si="323"/>
        <v>Wisdom Great MUSA110mh</v>
      </c>
      <c r="I3156" s="2">
        <f t="shared" si="324"/>
        <v>1048</v>
      </c>
      <c r="J3156" s="136" cm="1">
        <f t="array" ref="J3156">MAX(IF($H$3:$H$4000=$H3156,$I$3:$I$4000))</f>
        <v>1048</v>
      </c>
      <c r="K3156" s="2" t="str">
        <v>VIN</v>
      </c>
      <c r="L3156" t="str">
        <v>Akani SLATER</v>
      </c>
      <c r="M3156" t="str">
        <v>400m</v>
      </c>
      <c r="N3156">
        <v>35788</v>
      </c>
      <c r="O3156" s="94" t="str">
        <f t="shared" si="325"/>
        <v>Akani SLATER400m</v>
      </c>
      <c r="P3156" s="2">
        <f t="shared" si="326"/>
        <v>1101</v>
      </c>
      <c r="Q3156" s="79">
        <f t="shared" si="327"/>
        <v>87</v>
      </c>
      <c r="R3156" s="79" t="str">
        <f t="shared" si="328"/>
        <v/>
      </c>
    </row>
    <row r="3157" spans="1:18" x14ac:dyDescent="0.2">
      <c r="A3157" t="s">
        <v>1183</v>
      </c>
      <c r="B3157" t="s">
        <v>3805</v>
      </c>
      <c r="C3157" t="s">
        <v>31</v>
      </c>
      <c r="D3157" s="5">
        <v>37563</v>
      </c>
      <c r="E3157">
        <v>1014</v>
      </c>
      <c r="F3157" s="5">
        <v>44365</v>
      </c>
      <c r="G3157" s="2">
        <v>86</v>
      </c>
      <c r="H3157" s="2" t="str">
        <f t="shared" si="323"/>
        <v>Prosper Oghenemine EKPORORE110mh</v>
      </c>
      <c r="I3157" s="2">
        <f t="shared" si="324"/>
        <v>1014</v>
      </c>
      <c r="J3157" s="136" cm="1">
        <f t="array" ref="J3157">MAX(IF($H$3:$H$4000=$H3157,$I$3:$I$4000))</f>
        <v>1059</v>
      </c>
      <c r="K3157" s="2" t="str">
        <v>ZAM</v>
      </c>
      <c r="L3157" t="str">
        <v>Kennedy LUCHEMBE</v>
      </c>
      <c r="M3157" t="str">
        <v>400m</v>
      </c>
      <c r="N3157">
        <v>37080</v>
      </c>
      <c r="O3157" s="94" t="str">
        <f t="shared" si="325"/>
        <v>Kennedy LUCHEMBE400m</v>
      </c>
      <c r="P3157" s="2">
        <f t="shared" si="326"/>
        <v>1145</v>
      </c>
      <c r="Q3157" s="79">
        <f t="shared" si="327"/>
        <v>23</v>
      </c>
      <c r="R3157" s="79" t="str">
        <f t="shared" si="328"/>
        <v/>
      </c>
    </row>
    <row r="3158" spans="1:18" x14ac:dyDescent="0.2">
      <c r="A3158" t="s">
        <v>1183</v>
      </c>
      <c r="B3158" t="s">
        <v>3997</v>
      </c>
      <c r="C3158" s="5" t="s">
        <v>38</v>
      </c>
      <c r="D3158" s="5">
        <v>35474</v>
      </c>
      <c r="E3158">
        <v>1032</v>
      </c>
      <c r="F3158" s="5">
        <v>44365</v>
      </c>
      <c r="G3158" s="2">
        <v>67</v>
      </c>
      <c r="H3158" s="2" t="str">
        <f t="shared" si="323"/>
        <v>Blessing OLUWAYEMItriple-jump</v>
      </c>
      <c r="I3158" s="2">
        <f t="shared" si="324"/>
        <v>1032</v>
      </c>
      <c r="J3158" s="136" cm="1">
        <f t="array" ref="J3158">MAX(IF($H$3:$H$4000=$H3158,$I$3:$I$4000))</f>
        <v>1032</v>
      </c>
      <c r="K3158" s="2" t="str">
        <v>ZAM</v>
      </c>
      <c r="L3158" t="str">
        <v>Patrick Kakozi NYAMBE</v>
      </c>
      <c r="M3158" t="str">
        <v>400m</v>
      </c>
      <c r="N3158">
        <v>37552</v>
      </c>
      <c r="O3158" s="94" t="str">
        <f t="shared" si="325"/>
        <v>Patrick Kakozi NYAMBE400m</v>
      </c>
      <c r="P3158" s="2">
        <f t="shared" si="326"/>
        <v>1120</v>
      </c>
      <c r="Q3158" s="79">
        <f t="shared" si="327"/>
        <v>59</v>
      </c>
      <c r="R3158" s="79" t="str">
        <f t="shared" si="328"/>
        <v/>
      </c>
    </row>
    <row r="3159" spans="1:18" x14ac:dyDescent="0.2">
      <c r="A3159" t="s">
        <v>1183</v>
      </c>
      <c r="B3159" t="s">
        <v>4008</v>
      </c>
      <c r="C3159" s="5" t="s">
        <v>38</v>
      </c>
      <c r="D3159" s="5">
        <v>36254</v>
      </c>
      <c r="E3159">
        <v>1024</v>
      </c>
      <c r="F3159" s="5">
        <v>44365</v>
      </c>
      <c r="G3159" s="2">
        <v>79</v>
      </c>
      <c r="H3159" s="2" t="str">
        <f t="shared" si="323"/>
        <v>Monday Charles GODWINtriple-jump</v>
      </c>
      <c r="I3159" s="2">
        <f t="shared" si="324"/>
        <v>1024</v>
      </c>
      <c r="J3159" s="136" cm="1">
        <f t="array" ref="J3159">MAX(IF($H$3:$H$4000=$H3159,$I$3:$I$4000))</f>
        <v>1024</v>
      </c>
      <c r="K3159" s="2" t="str">
        <v>ZAM</v>
      </c>
      <c r="L3159" t="str">
        <v>David MULENGA</v>
      </c>
      <c r="M3159" t="str">
        <v>400m</v>
      </c>
      <c r="N3159">
        <v>37476</v>
      </c>
      <c r="O3159" s="94" t="str">
        <f t="shared" si="325"/>
        <v>David MULENGA400m</v>
      </c>
      <c r="P3159" s="2">
        <f t="shared" si="326"/>
        <v>1102</v>
      </c>
      <c r="Q3159" s="79">
        <f t="shared" si="327"/>
        <v>85</v>
      </c>
      <c r="R3159" s="79" t="str">
        <f t="shared" si="328"/>
        <v/>
      </c>
    </row>
    <row r="3160" spans="1:18" x14ac:dyDescent="0.2">
      <c r="A3160" t="s">
        <v>1183</v>
      </c>
      <c r="B3160" t="s">
        <v>3273</v>
      </c>
      <c r="C3160" s="6" t="s">
        <v>2</v>
      </c>
      <c r="D3160" s="5">
        <v>35826</v>
      </c>
      <c r="E3160">
        <v>1182</v>
      </c>
      <c r="F3160" s="5">
        <v>44364</v>
      </c>
      <c r="G3160" s="2">
        <v>22</v>
      </c>
      <c r="H3160" s="2" t="str">
        <f t="shared" si="323"/>
        <v>Usheoritse ITSEKIRI100m</v>
      </c>
      <c r="I3160" s="2">
        <f t="shared" si="324"/>
        <v>1182</v>
      </c>
      <c r="J3160" s="136" cm="1">
        <f t="array" ref="J3160">MAX(IF($H$3:$H$4000=$H3160,$I$3:$I$4000))</f>
        <v>1182</v>
      </c>
      <c r="K3160" s="2" t="str">
        <v>ZAM</v>
      </c>
      <c r="L3160" t="str">
        <v>Liston KWENDENDA</v>
      </c>
      <c r="M3160" t="str">
        <v>800m</v>
      </c>
      <c r="N3160">
        <v>35284</v>
      </c>
      <c r="O3160" s="94" t="str">
        <f t="shared" si="325"/>
        <v>Liston KWENDENDA800m</v>
      </c>
      <c r="P3160" s="2">
        <f t="shared" si="326"/>
        <v>1028</v>
      </c>
      <c r="Q3160" s="79">
        <f t="shared" si="327"/>
        <v>154</v>
      </c>
      <c r="R3160" s="79" t="str">
        <f t="shared" si="328"/>
        <v/>
      </c>
    </row>
    <row r="3161" spans="1:18" x14ac:dyDescent="0.2">
      <c r="A3161" t="s">
        <v>1183</v>
      </c>
      <c r="B3161" t="s">
        <v>3275</v>
      </c>
      <c r="C3161" s="5" t="s">
        <v>2</v>
      </c>
      <c r="D3161" s="5">
        <v>33480</v>
      </c>
      <c r="E3161">
        <v>1169</v>
      </c>
      <c r="F3161" s="5">
        <v>44364</v>
      </c>
      <c r="G3161" s="2">
        <v>24</v>
      </c>
      <c r="H3161" s="2" t="str">
        <f t="shared" si="323"/>
        <v>Seye OGUNLEWE100m</v>
      </c>
      <c r="I3161" s="2">
        <f t="shared" si="324"/>
        <v>1169</v>
      </c>
      <c r="J3161" s="136" cm="1">
        <f t="array" ref="J3161">MAX(IF($H$3:$H$4000=$H3161,$I$3:$I$4000))</f>
        <v>1169</v>
      </c>
      <c r="K3161" s="2" t="str">
        <v>ZAM</v>
      </c>
      <c r="L3161" t="str">
        <v>Harris MBEMBA</v>
      </c>
      <c r="M3161" t="str">
        <v>triple-jump</v>
      </c>
      <c r="N3161">
        <v>0</v>
      </c>
      <c r="O3161" s="94" t="str">
        <f t="shared" si="325"/>
        <v>Harris MBEMBAtriple-jump</v>
      </c>
      <c r="P3161" s="2">
        <f t="shared" si="326"/>
        <v>959</v>
      </c>
      <c r="Q3161" s="79">
        <f t="shared" si="327"/>
        <v>126</v>
      </c>
      <c r="R3161" s="79" t="str">
        <f t="shared" si="328"/>
        <v/>
      </c>
    </row>
    <row r="3162" spans="1:18" x14ac:dyDescent="0.2">
      <c r="A3162" t="s">
        <v>1183</v>
      </c>
      <c r="B3162" t="s">
        <v>3280</v>
      </c>
      <c r="C3162" s="5" t="s">
        <v>2</v>
      </c>
      <c r="D3162" s="5">
        <v>37768</v>
      </c>
      <c r="E3162">
        <v>1162</v>
      </c>
      <c r="F3162" s="5">
        <v>44364</v>
      </c>
      <c r="G3162" s="2">
        <v>31</v>
      </c>
      <c r="H3162" s="2" t="str">
        <f t="shared" si="323"/>
        <v>Godson Oke OGHENEBRUME100m</v>
      </c>
      <c r="I3162" s="2">
        <f t="shared" si="324"/>
        <v>1162</v>
      </c>
      <c r="J3162" s="136" cm="1">
        <f t="array" ref="J3162">MAX(IF($H$3:$H$4000=$H3162,$I$3:$I$4000))</f>
        <v>1162</v>
      </c>
      <c r="K3162" s="2" t="str">
        <v>ZAM</v>
      </c>
      <c r="L3162" t="str">
        <v>Sydney SIAME</v>
      </c>
      <c r="M3162" t="str">
        <v>200m</v>
      </c>
      <c r="N3162">
        <v>35710</v>
      </c>
      <c r="O3162" s="94" t="str">
        <f t="shared" si="325"/>
        <v>Sydney SIAME200m</v>
      </c>
      <c r="P3162" s="2">
        <f t="shared" si="326"/>
        <v>1132</v>
      </c>
      <c r="Q3162" s="79">
        <f t="shared" si="327"/>
        <v>49</v>
      </c>
      <c r="R3162" s="79" t="str">
        <f t="shared" si="328"/>
        <v/>
      </c>
    </row>
    <row r="3163" spans="1:18" x14ac:dyDescent="0.2">
      <c r="A3163" t="s">
        <v>1183</v>
      </c>
      <c r="B3163" t="s">
        <v>3307</v>
      </c>
      <c r="C3163" s="5" t="s">
        <v>2</v>
      </c>
      <c r="D3163" s="5">
        <v>35937</v>
      </c>
      <c r="E3163">
        <v>1135</v>
      </c>
      <c r="F3163" s="5">
        <v>44364</v>
      </c>
      <c r="G3163" s="2">
        <v>62</v>
      </c>
      <c r="H3163" s="2" t="str">
        <f t="shared" si="323"/>
        <v>Jerry JAKPA100m</v>
      </c>
      <c r="I3163" s="2">
        <f t="shared" si="324"/>
        <v>1135</v>
      </c>
      <c r="J3163" s="136" cm="1">
        <f t="array" ref="J3163">MAX(IF($H$3:$H$4000=$H3163,$I$3:$I$4000))</f>
        <v>1135</v>
      </c>
      <c r="K3163" s="2" t="str">
        <v>ZAM</v>
      </c>
      <c r="L3163" t="str">
        <v>Muzala SAMUKONGA</v>
      </c>
      <c r="M3163" t="str">
        <v>400m</v>
      </c>
      <c r="N3163">
        <v>37599</v>
      </c>
      <c r="O3163" s="94" t="str">
        <f t="shared" si="325"/>
        <v>Muzala SAMUKONGA400m</v>
      </c>
      <c r="P3163" s="2">
        <f t="shared" si="326"/>
        <v>1129</v>
      </c>
      <c r="Q3163" s="79">
        <f t="shared" si="327"/>
        <v>42</v>
      </c>
      <c r="R3163" s="79" t="str">
        <f t="shared" si="328"/>
        <v/>
      </c>
    </row>
    <row r="3164" spans="1:18" x14ac:dyDescent="0.2">
      <c r="A3164" t="s">
        <v>1183</v>
      </c>
      <c r="B3164" t="s">
        <v>3318</v>
      </c>
      <c r="C3164" s="5" t="s">
        <v>2</v>
      </c>
      <c r="D3164" s="5">
        <v>37800</v>
      </c>
      <c r="E3164">
        <v>1118</v>
      </c>
      <c r="F3164" s="5">
        <v>44364</v>
      </c>
      <c r="G3164" s="2">
        <v>78</v>
      </c>
      <c r="H3164" s="2" t="str">
        <f t="shared" si="323"/>
        <v>Adekalu Nicholas FAKOREDE100m</v>
      </c>
      <c r="I3164" s="2">
        <f t="shared" si="324"/>
        <v>1118</v>
      </c>
      <c r="J3164" s="136" cm="1">
        <f t="array" ref="J3164">MAX(IF($H$3:$H$4000=$H3164,$I$3:$I$4000))</f>
        <v>1118</v>
      </c>
      <c r="K3164" s="2" t="str">
        <v>ZAM</v>
      </c>
      <c r="L3164" t="str">
        <v>Luyando MUDENDA</v>
      </c>
      <c r="M3164" t="str">
        <v>400m</v>
      </c>
      <c r="N3164">
        <v>1994</v>
      </c>
      <c r="O3164" s="94" t="str">
        <f t="shared" si="325"/>
        <v>Luyando MUDENDA400m</v>
      </c>
      <c r="P3164" s="2">
        <f t="shared" si="326"/>
        <v>1059</v>
      </c>
      <c r="Q3164" s="79">
        <f t="shared" si="327"/>
        <v>131</v>
      </c>
      <c r="R3164" s="79" t="str">
        <f t="shared" si="328"/>
        <v/>
      </c>
    </row>
    <row r="3165" spans="1:18" x14ac:dyDescent="0.2">
      <c r="A3165" t="s">
        <v>1183</v>
      </c>
      <c r="B3165" t="s">
        <v>3325</v>
      </c>
      <c r="C3165" t="s">
        <v>2</v>
      </c>
      <c r="D3165" s="5">
        <v>37148</v>
      </c>
      <c r="E3165">
        <v>1112</v>
      </c>
      <c r="F3165" s="5">
        <v>44364</v>
      </c>
      <c r="G3165" s="2">
        <v>85</v>
      </c>
      <c r="H3165" s="2" t="str">
        <f t="shared" si="323"/>
        <v>Alaba Olukunle AKINTOLA100m</v>
      </c>
      <c r="I3165" s="2">
        <f t="shared" si="324"/>
        <v>1112</v>
      </c>
      <c r="J3165" s="136" cm="1">
        <f t="array" ref="J3165">MAX(IF($H$3:$H$4000=$H3165,$I$3:$I$4000))</f>
        <v>1112</v>
      </c>
      <c r="K3165" s="2" t="str">
        <v>ZAM</v>
      </c>
      <c r="L3165" t="str">
        <v>Daniel MBEWE</v>
      </c>
      <c r="M3165" t="str">
        <v>400m</v>
      </c>
      <c r="N3165">
        <v>36159</v>
      </c>
      <c r="O3165" s="94" t="str">
        <f t="shared" si="325"/>
        <v>Daniel MBEWE400m</v>
      </c>
      <c r="P3165" s="2">
        <f t="shared" si="326"/>
        <v>1057</v>
      </c>
      <c r="Q3165" s="79">
        <f t="shared" si="327"/>
        <v>133</v>
      </c>
      <c r="R3165" s="79" t="str">
        <f t="shared" si="328"/>
        <v/>
      </c>
    </row>
    <row r="3166" spans="1:18" x14ac:dyDescent="0.2">
      <c r="A3166" t="s">
        <v>1183</v>
      </c>
      <c r="B3166" t="s">
        <v>3337</v>
      </c>
      <c r="C3166" s="6" t="s">
        <v>2</v>
      </c>
      <c r="D3166" s="5">
        <v>32473</v>
      </c>
      <c r="E3166">
        <v>1105</v>
      </c>
      <c r="F3166" s="5">
        <v>44364</v>
      </c>
      <c r="G3166" s="2">
        <v>96</v>
      </c>
      <c r="H3166" s="2" t="str">
        <f t="shared" si="323"/>
        <v>Ogho-Oghene EGWERO100m</v>
      </c>
      <c r="I3166" s="2">
        <f t="shared" si="324"/>
        <v>1105</v>
      </c>
      <c r="J3166" s="136" cm="1">
        <f t="array" ref="J3166">MAX(IF($H$3:$H$4000=$H3166,$I$3:$I$4000))</f>
        <v>1105</v>
      </c>
      <c r="O3166" s="94" t="str">
        <f t="shared" si="325"/>
        <v/>
      </c>
      <c r="P3166" s="2" t="e">
        <f t="shared" si="326"/>
        <v>#N/A</v>
      </c>
      <c r="Q3166" s="79">
        <f t="shared" si="327"/>
        <v>1</v>
      </c>
      <c r="R3166" s="79" t="str">
        <f t="shared" si="328"/>
        <v/>
      </c>
    </row>
    <row r="3167" spans="1:18" x14ac:dyDescent="0.2">
      <c r="A3167" t="s">
        <v>1183</v>
      </c>
      <c r="B3167" t="s">
        <v>3402</v>
      </c>
      <c r="C3167" s="5" t="s">
        <v>26</v>
      </c>
      <c r="D3167" s="5">
        <v>35671</v>
      </c>
      <c r="E3167">
        <v>1124</v>
      </c>
      <c r="F3167" s="5">
        <v>44364</v>
      </c>
      <c r="G3167" s="2">
        <v>45</v>
      </c>
      <c r="H3167" s="2" t="str">
        <f t="shared" si="323"/>
        <v>Samson Oghenewegba NATHANIEL400m</v>
      </c>
      <c r="I3167" s="2">
        <f t="shared" si="324"/>
        <v>1124</v>
      </c>
      <c r="J3167" s="136" cm="1">
        <f t="array" ref="J3167">MAX(IF($H$3:$H$4000=$H3167,$I$3:$I$4000))</f>
        <v>1124</v>
      </c>
      <c r="O3167" s="94" t="str">
        <f t="shared" si="325"/>
        <v/>
      </c>
      <c r="P3167" s="2" t="e">
        <f t="shared" si="326"/>
        <v>#N/A</v>
      </c>
      <c r="Q3167" s="79">
        <f t="shared" si="327"/>
        <v>1</v>
      </c>
      <c r="R3167" s="79" t="str">
        <f t="shared" si="328"/>
        <v/>
      </c>
    </row>
    <row r="3168" spans="1:18" x14ac:dyDescent="0.2">
      <c r="A3168" t="s">
        <v>1183</v>
      </c>
      <c r="B3168" t="s">
        <v>3464</v>
      </c>
      <c r="C3168" t="s">
        <v>27</v>
      </c>
      <c r="D3168" s="5">
        <v>34027</v>
      </c>
      <c r="E3168">
        <v>1130</v>
      </c>
      <c r="F3168" s="5">
        <v>44359</v>
      </c>
      <c r="G3168" s="2">
        <v>48</v>
      </c>
      <c r="H3168" s="2" t="str">
        <f t="shared" si="323"/>
        <v>Edose IBADIN800m</v>
      </c>
      <c r="I3168" s="2">
        <f t="shared" si="324"/>
        <v>1130</v>
      </c>
      <c r="J3168" s="136" cm="1">
        <f t="array" ref="J3168">MAX(IF($H$3:$H$4000=$H3168,$I$3:$I$4000))</f>
        <v>1130</v>
      </c>
      <c r="O3168" s="94" t="str">
        <f t="shared" si="325"/>
        <v/>
      </c>
      <c r="P3168" s="2" t="e">
        <f t="shared" si="326"/>
        <v>#N/A</v>
      </c>
      <c r="Q3168" s="79">
        <f t="shared" si="327"/>
        <v>1</v>
      </c>
      <c r="R3168" s="79" t="str">
        <f t="shared" si="328"/>
        <v/>
      </c>
    </row>
    <row r="3169" spans="1:18" x14ac:dyDescent="0.2">
      <c r="A3169" t="s">
        <v>1183</v>
      </c>
      <c r="B3169" t="s">
        <v>4142</v>
      </c>
      <c r="C3169" s="6" t="s">
        <v>39</v>
      </c>
      <c r="D3169" s="5">
        <v>33997</v>
      </c>
      <c r="E3169">
        <v>1212</v>
      </c>
      <c r="F3169" s="5">
        <v>44353</v>
      </c>
      <c r="G3169" s="2">
        <v>3</v>
      </c>
      <c r="H3169" s="2" t="str">
        <f t="shared" si="323"/>
        <v>Chukwuebuka ENEKWECHIshot-put</v>
      </c>
      <c r="I3169" s="2">
        <f t="shared" si="324"/>
        <v>1212</v>
      </c>
      <c r="J3169" s="136" cm="1">
        <f t="array" ref="J3169">MAX(IF($H$3:$H$4000=$H3169,$I$3:$I$4000))</f>
        <v>1212</v>
      </c>
      <c r="O3169" s="94" t="str">
        <f t="shared" si="325"/>
        <v/>
      </c>
      <c r="P3169" s="2" t="e">
        <f t="shared" si="326"/>
        <v>#N/A</v>
      </c>
      <c r="Q3169" s="79">
        <f t="shared" si="327"/>
        <v>1</v>
      </c>
      <c r="R3169" s="79" t="str">
        <f t="shared" si="328"/>
        <v/>
      </c>
    </row>
    <row r="3170" spans="1:18" x14ac:dyDescent="0.2">
      <c r="A3170" t="s">
        <v>1183</v>
      </c>
      <c r="B3170" t="s">
        <v>3771</v>
      </c>
      <c r="C3170" s="5" t="s">
        <v>31</v>
      </c>
      <c r="D3170" s="5">
        <v>35729</v>
      </c>
      <c r="E3170">
        <v>1092</v>
      </c>
      <c r="F3170" s="5">
        <v>44345</v>
      </c>
      <c r="G3170" s="2">
        <v>41</v>
      </c>
      <c r="H3170" s="2" t="str">
        <f t="shared" si="323"/>
        <v>Bashiru ABDILLAHI110mh</v>
      </c>
      <c r="I3170" s="2">
        <f t="shared" si="324"/>
        <v>1092</v>
      </c>
      <c r="J3170" s="136" cm="1">
        <f t="array" ref="J3170">MAX(IF($H$3:$H$4000=$H3170,$I$3:$I$4000))</f>
        <v>1092</v>
      </c>
      <c r="O3170" s="94" t="str">
        <f t="shared" si="325"/>
        <v/>
      </c>
      <c r="P3170" s="2" t="e">
        <f t="shared" si="326"/>
        <v>#N/A</v>
      </c>
      <c r="Q3170" s="79">
        <f t="shared" si="327"/>
        <v>1</v>
      </c>
      <c r="R3170" s="79" t="str">
        <f t="shared" si="328"/>
        <v/>
      </c>
    </row>
    <row r="3171" spans="1:18" x14ac:dyDescent="0.2">
      <c r="A3171" t="s">
        <v>1183</v>
      </c>
      <c r="B3171" t="s">
        <v>3897</v>
      </c>
      <c r="C3171" t="s">
        <v>37</v>
      </c>
      <c r="D3171" s="5">
        <v>36967</v>
      </c>
      <c r="E3171">
        <v>1173</v>
      </c>
      <c r="F3171" s="5">
        <v>44343</v>
      </c>
      <c r="G3171" s="2">
        <v>6</v>
      </c>
      <c r="H3171" s="2" t="str">
        <f t="shared" si="323"/>
        <v>Ineh Emmeanuel ORITSEMEYIWAlong-jump</v>
      </c>
      <c r="I3171" s="2">
        <f t="shared" si="324"/>
        <v>1173</v>
      </c>
      <c r="J3171" s="136" cm="1">
        <f t="array" ref="J3171">MAX(IF($H$3:$H$4000=$H3171,$I$3:$I$4000))</f>
        <v>1173</v>
      </c>
      <c r="O3171" s="94" t="str">
        <f t="shared" si="325"/>
        <v/>
      </c>
      <c r="P3171" s="2" t="e">
        <f t="shared" si="326"/>
        <v>#N/A</v>
      </c>
      <c r="Q3171" s="79">
        <f t="shared" si="327"/>
        <v>1</v>
      </c>
      <c r="R3171" s="79" t="str">
        <f t="shared" si="328"/>
        <v/>
      </c>
    </row>
    <row r="3172" spans="1:18" x14ac:dyDescent="0.2">
      <c r="A3172" t="s">
        <v>1183</v>
      </c>
      <c r="B3172" t="s">
        <v>4463</v>
      </c>
      <c r="C3172" t="s">
        <v>35</v>
      </c>
      <c r="D3172" s="5">
        <v>33065</v>
      </c>
      <c r="E3172">
        <v>1117</v>
      </c>
      <c r="F3172" s="5">
        <v>44338</v>
      </c>
      <c r="G3172" s="2">
        <v>21</v>
      </c>
      <c r="H3172" s="2" t="str">
        <f t="shared" si="323"/>
        <v>Mike EDWARDShigh-jump</v>
      </c>
      <c r="I3172" s="2">
        <f t="shared" si="324"/>
        <v>1117</v>
      </c>
      <c r="J3172" s="136" cm="1">
        <f t="array" ref="J3172">MAX(IF($H$3:$H$4000=$H3172,$I$3:$I$4000))</f>
        <v>1117</v>
      </c>
      <c r="O3172" s="94" t="str">
        <f t="shared" si="325"/>
        <v/>
      </c>
      <c r="P3172" s="2" t="e">
        <f t="shared" si="326"/>
        <v>#N/A</v>
      </c>
      <c r="Q3172" s="79">
        <f t="shared" si="327"/>
        <v>1</v>
      </c>
      <c r="R3172" s="79" t="str">
        <f t="shared" si="328"/>
        <v/>
      </c>
    </row>
    <row r="3173" spans="1:18" x14ac:dyDescent="0.2">
      <c r="A3173" t="s">
        <v>1183</v>
      </c>
      <c r="B3173" t="s">
        <v>3849</v>
      </c>
      <c r="C3173" t="s">
        <v>33</v>
      </c>
      <c r="D3173" s="5">
        <v>36836</v>
      </c>
      <c r="E3173">
        <v>1090</v>
      </c>
      <c r="F3173" s="5">
        <v>44332</v>
      </c>
      <c r="G3173" s="2">
        <v>43</v>
      </c>
      <c r="H3173" s="2" t="str">
        <f t="shared" si="323"/>
        <v>David Tayo OLOWOOKERE400mh</v>
      </c>
      <c r="I3173" s="2">
        <f t="shared" si="324"/>
        <v>1090</v>
      </c>
      <c r="J3173" s="136" cm="1">
        <f t="array" ref="J3173">MAX(IF($H$3:$H$4000=$H3173,$I$3:$I$4000))</f>
        <v>1090</v>
      </c>
      <c r="O3173" s="94" t="str">
        <f t="shared" si="325"/>
        <v/>
      </c>
      <c r="P3173" s="2" t="e">
        <f t="shared" si="326"/>
        <v>#N/A</v>
      </c>
      <c r="Q3173" s="79">
        <f t="shared" si="327"/>
        <v>1</v>
      </c>
      <c r="R3173" s="79" t="str">
        <f t="shared" si="328"/>
        <v/>
      </c>
    </row>
    <row r="3174" spans="1:18" x14ac:dyDescent="0.2">
      <c r="A3174" t="s">
        <v>1183</v>
      </c>
      <c r="B3174" t="s">
        <v>4146</v>
      </c>
      <c r="C3174" s="5" t="s">
        <v>39</v>
      </c>
      <c r="D3174" s="5"/>
      <c r="E3174">
        <v>1134</v>
      </c>
      <c r="F3174" s="5">
        <v>44330</v>
      </c>
      <c r="G3174" s="2">
        <v>12</v>
      </c>
      <c r="H3174" s="2" t="str">
        <f t="shared" si="323"/>
        <v>Issac ODUGBESANshot-put</v>
      </c>
      <c r="I3174" s="2">
        <f t="shared" si="324"/>
        <v>1134</v>
      </c>
      <c r="J3174" s="136" cm="1">
        <f t="array" ref="J3174">MAX(IF($H$3:$H$4000=$H3174,$I$3:$I$4000))</f>
        <v>1134</v>
      </c>
      <c r="O3174" s="94" t="str">
        <f t="shared" si="325"/>
        <v/>
      </c>
      <c r="P3174" s="2" t="e">
        <f t="shared" si="326"/>
        <v>#N/A</v>
      </c>
      <c r="Q3174" s="79">
        <f t="shared" si="327"/>
        <v>1</v>
      </c>
      <c r="R3174" s="79" t="str">
        <f t="shared" si="328"/>
        <v/>
      </c>
    </row>
    <row r="3175" spans="1:18" x14ac:dyDescent="0.2">
      <c r="A3175" t="s">
        <v>1183</v>
      </c>
      <c r="B3175" t="s">
        <v>3907</v>
      </c>
      <c r="C3175" s="5" t="s">
        <v>37</v>
      </c>
      <c r="D3175" s="5">
        <v>35729</v>
      </c>
      <c r="E3175">
        <v>1131</v>
      </c>
      <c r="F3175" s="5">
        <v>44329</v>
      </c>
      <c r="G3175" s="2">
        <v>23</v>
      </c>
      <c r="H3175" s="2" t="str">
        <f t="shared" si="323"/>
        <v>David Oke EJUMETAlong-jump</v>
      </c>
      <c r="I3175" s="2">
        <f t="shared" si="324"/>
        <v>1131</v>
      </c>
      <c r="J3175" s="136" cm="1">
        <f t="array" ref="J3175">MAX(IF($H$3:$H$4000=$H3175,$I$3:$I$4000))</f>
        <v>1131</v>
      </c>
      <c r="O3175" s="94" t="str">
        <f t="shared" si="325"/>
        <v/>
      </c>
      <c r="P3175" s="2" t="e">
        <f t="shared" si="326"/>
        <v>#N/A</v>
      </c>
      <c r="Q3175" s="79">
        <f t="shared" si="327"/>
        <v>1</v>
      </c>
      <c r="R3175" s="79" t="str">
        <f t="shared" si="328"/>
        <v/>
      </c>
    </row>
    <row r="3176" spans="1:18" x14ac:dyDescent="0.2">
      <c r="A3176" t="s">
        <v>1183</v>
      </c>
      <c r="B3176" t="s">
        <v>4095</v>
      </c>
      <c r="C3176" s="5" t="s">
        <v>39</v>
      </c>
      <c r="D3176" s="6">
        <v>35119</v>
      </c>
      <c r="E3176">
        <v>1167</v>
      </c>
      <c r="F3176" s="5">
        <v>44325</v>
      </c>
      <c r="G3176" s="2">
        <v>9</v>
      </c>
      <c r="H3176" s="2" t="str">
        <f t="shared" si="323"/>
        <v>Dotun OGUNDEJIshot-put</v>
      </c>
      <c r="I3176" s="2">
        <f t="shared" si="324"/>
        <v>1167</v>
      </c>
      <c r="J3176" s="136" cm="1">
        <f t="array" ref="J3176">MAX(IF($H$3:$H$4000=$H3176,$I$3:$I$4000))</f>
        <v>1167</v>
      </c>
      <c r="O3176" s="94" t="str">
        <f t="shared" si="325"/>
        <v/>
      </c>
      <c r="P3176" s="2" t="e">
        <f t="shared" si="326"/>
        <v>#N/A</v>
      </c>
      <c r="Q3176" s="79">
        <f t="shared" si="327"/>
        <v>1</v>
      </c>
      <c r="R3176" s="79" t="str">
        <f t="shared" si="328"/>
        <v/>
      </c>
    </row>
    <row r="3177" spans="1:18" x14ac:dyDescent="0.2">
      <c r="A3177" t="s">
        <v>1183</v>
      </c>
      <c r="B3177" t="s">
        <v>3269</v>
      </c>
      <c r="C3177" s="5" t="s">
        <v>2</v>
      </c>
      <c r="D3177" s="5">
        <v>35345</v>
      </c>
      <c r="E3177">
        <v>1189</v>
      </c>
      <c r="F3177" s="5">
        <v>44316</v>
      </c>
      <c r="G3177" s="2">
        <v>18</v>
      </c>
      <c r="H3177" s="2" t="str">
        <f t="shared" si="323"/>
        <v>Divine ODUDURU100m</v>
      </c>
      <c r="I3177" s="2">
        <f t="shared" si="324"/>
        <v>1189</v>
      </c>
      <c r="J3177" s="136" cm="1">
        <f t="array" ref="J3177">MAX(IF($H$3:$H$4000=$H3177,$I$3:$I$4000))</f>
        <v>1189</v>
      </c>
      <c r="O3177" s="94" t="str">
        <f t="shared" si="325"/>
        <v/>
      </c>
      <c r="P3177" s="2" t="e">
        <f t="shared" si="326"/>
        <v>#N/A</v>
      </c>
      <c r="Q3177" s="79">
        <f t="shared" si="327"/>
        <v>1</v>
      </c>
      <c r="R3177" s="79" t="str">
        <f t="shared" si="328"/>
        <v/>
      </c>
    </row>
    <row r="3178" spans="1:18" x14ac:dyDescent="0.2">
      <c r="A3178" t="s">
        <v>1183</v>
      </c>
      <c r="B3178" t="s">
        <v>4121</v>
      </c>
      <c r="C3178" s="5" t="s">
        <v>40</v>
      </c>
      <c r="D3178" s="5"/>
      <c r="E3178">
        <v>919</v>
      </c>
      <c r="F3178" s="5">
        <v>44316</v>
      </c>
      <c r="G3178" s="2">
        <v>77</v>
      </c>
      <c r="H3178" s="2" t="str">
        <f t="shared" si="323"/>
        <v>Chisom ENEKWECHIdiscus-throw</v>
      </c>
      <c r="I3178" s="2">
        <f t="shared" si="324"/>
        <v>919</v>
      </c>
      <c r="J3178" s="136" cm="1">
        <f t="array" ref="J3178">MAX(IF($H$3:$H$4000=$H3178,$I$3:$I$4000))</f>
        <v>919</v>
      </c>
      <c r="O3178" s="94" t="str">
        <f t="shared" si="325"/>
        <v/>
      </c>
      <c r="P3178" s="2" t="e">
        <f t="shared" si="326"/>
        <v>#N/A</v>
      </c>
      <c r="Q3178" s="79">
        <f t="shared" si="327"/>
        <v>1</v>
      </c>
      <c r="R3178" s="79" t="str">
        <f t="shared" si="328"/>
        <v/>
      </c>
    </row>
    <row r="3179" spans="1:18" x14ac:dyDescent="0.2">
      <c r="A3179" t="s">
        <v>1183</v>
      </c>
      <c r="B3179" t="s">
        <v>3269</v>
      </c>
      <c r="C3179" s="5" t="s">
        <v>25</v>
      </c>
      <c r="D3179" s="5">
        <v>35345</v>
      </c>
      <c r="E3179">
        <v>1239</v>
      </c>
      <c r="F3179" s="5">
        <v>44315</v>
      </c>
      <c r="G3179" s="2">
        <v>2</v>
      </c>
      <c r="H3179" s="2" t="str">
        <f t="shared" si="323"/>
        <v>Divine ODUDURU200m</v>
      </c>
      <c r="I3179" s="2">
        <f t="shared" si="324"/>
        <v>1239</v>
      </c>
      <c r="J3179" s="136" cm="1">
        <f t="array" ref="J3179">MAX(IF($H$3:$H$4000=$H3179,$I$3:$I$4000))</f>
        <v>1239</v>
      </c>
      <c r="O3179" s="94" t="str">
        <f t="shared" si="325"/>
        <v/>
      </c>
      <c r="P3179" s="2" t="e">
        <f t="shared" si="326"/>
        <v>#N/A</v>
      </c>
      <c r="Q3179" s="79">
        <f t="shared" si="327"/>
        <v>1</v>
      </c>
      <c r="R3179" s="79" t="str">
        <f t="shared" si="328"/>
        <v/>
      </c>
    </row>
    <row r="3180" spans="1:18" x14ac:dyDescent="0.2">
      <c r="A3180" t="s">
        <v>1183</v>
      </c>
      <c r="B3180" t="s">
        <v>3904</v>
      </c>
      <c r="C3180" s="5" t="s">
        <v>37</v>
      </c>
      <c r="D3180" s="5">
        <v>35884</v>
      </c>
      <c r="E3180">
        <v>1140</v>
      </c>
      <c r="F3180" s="5">
        <v>44315</v>
      </c>
      <c r="G3180" s="2">
        <v>19</v>
      </c>
      <c r="H3180" s="2" t="str">
        <f t="shared" si="323"/>
        <v>Fabian Ime EDOKIlong-jump</v>
      </c>
      <c r="I3180" s="2">
        <f t="shared" si="324"/>
        <v>1140</v>
      </c>
      <c r="J3180" s="136" cm="1">
        <f t="array" ref="J3180">MAX(IF($H$3:$H$4000=$H3180,$I$3:$I$4000))</f>
        <v>1140</v>
      </c>
      <c r="O3180" s="94" t="str">
        <f t="shared" si="325"/>
        <v/>
      </c>
      <c r="P3180" s="2" t="e">
        <f t="shared" si="326"/>
        <v>#N/A</v>
      </c>
      <c r="Q3180" s="79">
        <f t="shared" si="327"/>
        <v>1</v>
      </c>
      <c r="R3180" s="79" t="str">
        <f t="shared" si="328"/>
        <v/>
      </c>
    </row>
    <row r="3181" spans="1:18" x14ac:dyDescent="0.2">
      <c r="A3181" t="s">
        <v>1183</v>
      </c>
      <c r="B3181" t="s">
        <v>3768</v>
      </c>
      <c r="C3181" s="5" t="s">
        <v>31</v>
      </c>
      <c r="D3181" s="5">
        <v>32569</v>
      </c>
      <c r="E3181">
        <v>1093</v>
      </c>
      <c r="F3181" s="5">
        <v>44310</v>
      </c>
      <c r="G3181" s="2">
        <v>38</v>
      </c>
      <c r="H3181" s="2" t="str">
        <f t="shared" si="323"/>
        <v>Alex AL-AMEEN110mh</v>
      </c>
      <c r="I3181" s="2">
        <f t="shared" si="324"/>
        <v>1093</v>
      </c>
      <c r="J3181" s="136" cm="1">
        <f t="array" ref="J3181">MAX(IF($H$3:$H$4000=$H3181,$I$3:$I$4000))</f>
        <v>1093</v>
      </c>
      <c r="O3181" s="94" t="str">
        <f t="shared" si="325"/>
        <v/>
      </c>
      <c r="P3181" s="2" t="e">
        <f t="shared" si="326"/>
        <v>#N/A</v>
      </c>
      <c r="Q3181" s="79">
        <f t="shared" si="327"/>
        <v>1</v>
      </c>
      <c r="R3181" s="79" t="str">
        <f t="shared" si="328"/>
        <v/>
      </c>
    </row>
    <row r="3182" spans="1:18" x14ac:dyDescent="0.2">
      <c r="A3182" t="s">
        <v>1183</v>
      </c>
      <c r="B3182" t="s">
        <v>3325</v>
      </c>
      <c r="C3182" s="5" t="s">
        <v>25</v>
      </c>
      <c r="D3182" s="5">
        <v>37148</v>
      </c>
      <c r="E3182">
        <v>1141</v>
      </c>
      <c r="F3182" s="5">
        <v>44298</v>
      </c>
      <c r="G3182" s="2">
        <v>39</v>
      </c>
      <c r="H3182" s="2" t="str">
        <f t="shared" si="323"/>
        <v>Alaba Olukunle AKINTOLA200m</v>
      </c>
      <c r="I3182" s="2">
        <f t="shared" si="324"/>
        <v>1141</v>
      </c>
      <c r="J3182" s="136" cm="1">
        <f t="array" ref="J3182">MAX(IF($H$3:$H$4000=$H3182,$I$3:$I$4000))</f>
        <v>1141</v>
      </c>
      <c r="O3182" s="94" t="str">
        <f t="shared" si="325"/>
        <v/>
      </c>
      <c r="P3182" s="2" t="e">
        <f t="shared" si="326"/>
        <v>#N/A</v>
      </c>
      <c r="Q3182" s="79">
        <f t="shared" si="327"/>
        <v>1</v>
      </c>
      <c r="R3182" s="79" t="str">
        <f t="shared" si="328"/>
        <v/>
      </c>
    </row>
    <row r="3183" spans="1:18" x14ac:dyDescent="0.2">
      <c r="A3183" t="s">
        <v>1183</v>
      </c>
      <c r="B3183" t="s">
        <v>3307</v>
      </c>
      <c r="C3183" s="5" t="s">
        <v>25</v>
      </c>
      <c r="D3183" s="6">
        <v>35937</v>
      </c>
      <c r="E3183">
        <v>1129</v>
      </c>
      <c r="F3183" s="5">
        <v>44298</v>
      </c>
      <c r="G3183" s="2">
        <v>48</v>
      </c>
      <c r="H3183" s="2" t="str">
        <f t="shared" si="323"/>
        <v>Jerry JAKPA200m</v>
      </c>
      <c r="I3183" s="2">
        <f t="shared" si="324"/>
        <v>1129</v>
      </c>
      <c r="J3183" s="136" cm="1">
        <f t="array" ref="J3183">MAX(IF($H$3:$H$4000=$H3183,$I$3:$I$4000))</f>
        <v>1129</v>
      </c>
      <c r="O3183" s="94" t="str">
        <f t="shared" si="325"/>
        <v/>
      </c>
      <c r="P3183" s="2" t="e">
        <f t="shared" si="326"/>
        <v>#N/A</v>
      </c>
      <c r="Q3183" s="79">
        <f t="shared" si="327"/>
        <v>1</v>
      </c>
      <c r="R3183" s="79" t="str">
        <f t="shared" si="328"/>
        <v/>
      </c>
    </row>
    <row r="3184" spans="1:18" x14ac:dyDescent="0.2">
      <c r="A3184" t="s">
        <v>1183</v>
      </c>
      <c r="B3184" t="s">
        <v>3379</v>
      </c>
      <c r="C3184" t="s">
        <v>25</v>
      </c>
      <c r="D3184" s="5">
        <v>34189</v>
      </c>
      <c r="E3184">
        <v>1091</v>
      </c>
      <c r="F3184" s="5">
        <v>44298</v>
      </c>
      <c r="G3184" s="2">
        <v>97</v>
      </c>
      <c r="H3184" s="2" t="str">
        <f t="shared" si="323"/>
        <v>Chidi OKEZIE200m</v>
      </c>
      <c r="I3184" s="2">
        <f t="shared" si="324"/>
        <v>1091</v>
      </c>
      <c r="J3184" s="136" cm="1">
        <f t="array" ref="J3184">MAX(IF($H$3:$H$4000=$H3184,$I$3:$I$4000))</f>
        <v>1091</v>
      </c>
      <c r="O3184" s="94" t="str">
        <f t="shared" si="325"/>
        <v/>
      </c>
      <c r="P3184" s="2" t="e">
        <f t="shared" si="326"/>
        <v>#N/A</v>
      </c>
      <c r="Q3184" s="79">
        <f t="shared" si="327"/>
        <v>1</v>
      </c>
      <c r="R3184" s="79" t="str">
        <f t="shared" si="328"/>
        <v/>
      </c>
    </row>
    <row r="3185" spans="1:18" x14ac:dyDescent="0.2">
      <c r="A3185" t="s">
        <v>1183</v>
      </c>
      <c r="B3185" t="s">
        <v>4487</v>
      </c>
      <c r="C3185" s="5" t="s">
        <v>35</v>
      </c>
      <c r="D3185" s="5">
        <v>35849</v>
      </c>
      <c r="E3185">
        <v>1046</v>
      </c>
      <c r="F3185" s="5">
        <v>44297</v>
      </c>
      <c r="G3185" s="2">
        <v>49</v>
      </c>
      <c r="H3185" s="2" t="str">
        <f t="shared" si="323"/>
        <v>Cyprain OYEDELEhigh-jump</v>
      </c>
      <c r="I3185" s="2">
        <f t="shared" si="324"/>
        <v>1046</v>
      </c>
      <c r="J3185" s="136" cm="1">
        <f t="array" ref="J3185">MAX(IF($H$3:$H$4000=$H3185,$I$3:$I$4000))</f>
        <v>1046</v>
      </c>
      <c r="O3185" s="94" t="str">
        <f t="shared" si="325"/>
        <v/>
      </c>
      <c r="P3185" s="2" t="e">
        <f t="shared" si="326"/>
        <v>#N/A</v>
      </c>
      <c r="Q3185" s="79">
        <f t="shared" si="327"/>
        <v>1</v>
      </c>
      <c r="R3185" s="79" t="str">
        <f t="shared" si="328"/>
        <v/>
      </c>
    </row>
    <row r="3186" spans="1:18" x14ac:dyDescent="0.2">
      <c r="A3186" t="s">
        <v>1183</v>
      </c>
      <c r="B3186" t="s">
        <v>4109</v>
      </c>
      <c r="C3186" s="5" t="s">
        <v>40</v>
      </c>
      <c r="D3186" s="5">
        <v>2000</v>
      </c>
      <c r="E3186">
        <v>951</v>
      </c>
      <c r="F3186" s="5">
        <v>44297</v>
      </c>
      <c r="G3186" s="2">
        <v>60</v>
      </c>
      <c r="H3186" s="2" t="str">
        <f t="shared" si="323"/>
        <v>Ugwoke Vincent EBUBECHUKWUdiscus-throw</v>
      </c>
      <c r="I3186" s="2">
        <f t="shared" si="324"/>
        <v>951</v>
      </c>
      <c r="J3186" s="136" cm="1">
        <f t="array" ref="J3186">MAX(IF($H$3:$H$4000=$H3186,$I$3:$I$4000))</f>
        <v>951</v>
      </c>
      <c r="O3186" s="94" t="str">
        <f t="shared" si="325"/>
        <v/>
      </c>
      <c r="P3186" s="2" t="e">
        <f t="shared" si="326"/>
        <v>#N/A</v>
      </c>
      <c r="Q3186" s="79">
        <f t="shared" si="327"/>
        <v>1</v>
      </c>
      <c r="R3186" s="79" t="str">
        <f t="shared" si="328"/>
        <v/>
      </c>
    </row>
    <row r="3187" spans="1:18" x14ac:dyDescent="0.2">
      <c r="A3187" t="s">
        <v>1183</v>
      </c>
      <c r="B3187" t="s">
        <v>3379</v>
      </c>
      <c r="C3187" t="s">
        <v>26</v>
      </c>
      <c r="D3187" s="5">
        <v>34189</v>
      </c>
      <c r="E3187">
        <v>1138</v>
      </c>
      <c r="F3187" s="5">
        <v>44296</v>
      </c>
      <c r="G3187" s="2">
        <v>32</v>
      </c>
      <c r="H3187" s="2" t="str">
        <f t="shared" si="323"/>
        <v>Chidi OKEZIE400m</v>
      </c>
      <c r="I3187" s="2">
        <f t="shared" si="324"/>
        <v>1138</v>
      </c>
      <c r="J3187" s="136" cm="1">
        <f t="array" ref="J3187">MAX(IF($H$3:$H$4000=$H3187,$I$3:$I$4000))</f>
        <v>1138</v>
      </c>
      <c r="O3187" s="94" t="str">
        <f t="shared" si="325"/>
        <v/>
      </c>
      <c r="P3187" s="2" t="e">
        <f t="shared" si="326"/>
        <v>#N/A</v>
      </c>
      <c r="Q3187" s="79">
        <f t="shared" si="327"/>
        <v>1</v>
      </c>
      <c r="R3187" s="79" t="str">
        <f t="shared" si="328"/>
        <v/>
      </c>
    </row>
    <row r="3188" spans="1:18" x14ac:dyDescent="0.2">
      <c r="A3188" t="s">
        <v>1183</v>
      </c>
      <c r="B3188" t="s">
        <v>3368</v>
      </c>
      <c r="C3188" s="5" t="s">
        <v>26</v>
      </c>
      <c r="D3188" s="5">
        <v>36078</v>
      </c>
      <c r="E3188">
        <v>1112</v>
      </c>
      <c r="F3188" s="5">
        <v>44296</v>
      </c>
      <c r="G3188" s="2">
        <v>62</v>
      </c>
      <c r="H3188" s="2" t="str">
        <f t="shared" si="323"/>
        <v>Ifeanyi Emmanuel OJELI400m</v>
      </c>
      <c r="I3188" s="2">
        <f t="shared" si="324"/>
        <v>1112</v>
      </c>
      <c r="J3188" s="136" cm="1">
        <f t="array" ref="J3188">MAX(IF($H$3:$H$4000=$H3188,$I$3:$I$4000))</f>
        <v>1112</v>
      </c>
      <c r="O3188" s="94" t="str">
        <f t="shared" si="325"/>
        <v/>
      </c>
      <c r="P3188" s="2" t="e">
        <f t="shared" si="326"/>
        <v>#N/A</v>
      </c>
      <c r="Q3188" s="79">
        <f t="shared" si="327"/>
        <v>1</v>
      </c>
      <c r="R3188" s="79" t="str">
        <f t="shared" si="328"/>
        <v/>
      </c>
    </row>
    <row r="3189" spans="1:18" x14ac:dyDescent="0.2">
      <c r="A3189" t="s">
        <v>1183</v>
      </c>
      <c r="B3189" t="s">
        <v>3891</v>
      </c>
      <c r="C3189" s="5" t="s">
        <v>33</v>
      </c>
      <c r="D3189" s="5">
        <v>36647</v>
      </c>
      <c r="E3189">
        <v>1027</v>
      </c>
      <c r="F3189" s="5">
        <v>44296</v>
      </c>
      <c r="G3189" s="2">
        <v>98</v>
      </c>
      <c r="H3189" s="2" t="str">
        <f t="shared" si="323"/>
        <v>Eloji Stephen CHIBUEZE400mh</v>
      </c>
      <c r="I3189" s="2">
        <f t="shared" si="324"/>
        <v>1027</v>
      </c>
      <c r="J3189" s="136" cm="1">
        <f t="array" ref="J3189">MAX(IF($H$3:$H$4000=$H3189,$I$3:$I$4000))</f>
        <v>1027</v>
      </c>
      <c r="O3189" s="94" t="str">
        <f t="shared" si="325"/>
        <v/>
      </c>
      <c r="P3189" s="2" t="e">
        <f t="shared" si="326"/>
        <v>#N/A</v>
      </c>
      <c r="Q3189" s="79">
        <f t="shared" si="327"/>
        <v>1</v>
      </c>
      <c r="R3189" s="79" t="str">
        <f t="shared" si="328"/>
        <v/>
      </c>
    </row>
    <row r="3190" spans="1:18" x14ac:dyDescent="0.2">
      <c r="A3190" t="s">
        <v>1183</v>
      </c>
      <c r="B3190" t="s">
        <v>3892</v>
      </c>
      <c r="C3190" s="5" t="s">
        <v>33</v>
      </c>
      <c r="D3190" s="5">
        <v>36689</v>
      </c>
      <c r="E3190">
        <v>1027</v>
      </c>
      <c r="F3190" s="5">
        <v>44296</v>
      </c>
      <c r="G3190" s="2">
        <v>99</v>
      </c>
      <c r="H3190" s="2" t="str">
        <f t="shared" si="323"/>
        <v>Oyedele TESLIM400mh</v>
      </c>
      <c r="I3190" s="2">
        <f t="shared" si="324"/>
        <v>1027</v>
      </c>
      <c r="J3190" s="136" cm="1">
        <f t="array" ref="J3190">MAX(IF($H$3:$H$4000=$H3190,$I$3:$I$4000))</f>
        <v>1027</v>
      </c>
      <c r="O3190" s="94" t="str">
        <f t="shared" si="325"/>
        <v/>
      </c>
      <c r="P3190" s="2" t="e">
        <f t="shared" si="326"/>
        <v>#N/A</v>
      </c>
      <c r="Q3190" s="79">
        <f t="shared" si="327"/>
        <v>1</v>
      </c>
      <c r="R3190" s="79" t="str">
        <f t="shared" si="328"/>
        <v/>
      </c>
    </row>
    <row r="3191" spans="1:18" x14ac:dyDescent="0.2">
      <c r="A3191" t="s">
        <v>1183</v>
      </c>
      <c r="B3191" t="s">
        <v>3965</v>
      </c>
      <c r="C3191" s="5" t="s">
        <v>38</v>
      </c>
      <c r="D3191" s="5">
        <v>36153</v>
      </c>
      <c r="E3191">
        <v>1098</v>
      </c>
      <c r="F3191" s="5">
        <v>44296</v>
      </c>
      <c r="G3191" s="2">
        <v>18</v>
      </c>
      <c r="H3191" s="2" t="str">
        <f t="shared" si="323"/>
        <v>Pius NZUBE THEZUAtriple-jump</v>
      </c>
      <c r="I3191" s="2">
        <f t="shared" si="324"/>
        <v>1098</v>
      </c>
      <c r="J3191" s="136" cm="1">
        <f t="array" ref="J3191">MAX(IF($H$3:$H$4000=$H3191,$I$3:$I$4000))</f>
        <v>1098</v>
      </c>
      <c r="O3191" s="94" t="str">
        <f t="shared" si="325"/>
        <v/>
      </c>
      <c r="P3191" s="2" t="e">
        <f t="shared" si="326"/>
        <v>#N/A</v>
      </c>
      <c r="Q3191" s="79">
        <f t="shared" si="327"/>
        <v>1</v>
      </c>
      <c r="R3191" s="79" t="str">
        <f t="shared" si="328"/>
        <v/>
      </c>
    </row>
    <row r="3192" spans="1:18" x14ac:dyDescent="0.2">
      <c r="A3192" t="s">
        <v>1183</v>
      </c>
      <c r="B3192" t="s">
        <v>3970</v>
      </c>
      <c r="C3192" s="5" t="s">
        <v>38</v>
      </c>
      <c r="D3192" s="5">
        <v>44581</v>
      </c>
      <c r="E3192">
        <v>1065</v>
      </c>
      <c r="F3192" s="5">
        <v>44296</v>
      </c>
      <c r="G3192" s="2">
        <v>34</v>
      </c>
      <c r="H3192" s="2" t="str">
        <f t="shared" si="323"/>
        <v>Chidozie Ikenga KALUtriple-jump</v>
      </c>
      <c r="I3192" s="2">
        <f t="shared" si="324"/>
        <v>1065</v>
      </c>
      <c r="J3192" s="136" cm="1">
        <f t="array" ref="J3192">MAX(IF($H$3:$H$4000=$H3192,$I$3:$I$4000))</f>
        <v>1065</v>
      </c>
      <c r="O3192" s="94" t="str">
        <f t="shared" si="325"/>
        <v/>
      </c>
      <c r="P3192" s="2" t="e">
        <f t="shared" si="326"/>
        <v>#N/A</v>
      </c>
      <c r="Q3192" s="79">
        <f t="shared" si="327"/>
        <v>1</v>
      </c>
      <c r="R3192" s="79" t="str">
        <f t="shared" si="328"/>
        <v/>
      </c>
    </row>
    <row r="3193" spans="1:18" x14ac:dyDescent="0.2">
      <c r="A3193" t="s">
        <v>1183</v>
      </c>
      <c r="B3193" t="s">
        <v>3764</v>
      </c>
      <c r="C3193" s="5" t="s">
        <v>31</v>
      </c>
      <c r="D3193" s="5">
        <v>34350</v>
      </c>
      <c r="E3193">
        <v>1104</v>
      </c>
      <c r="F3193" s="5">
        <v>44295</v>
      </c>
      <c r="G3193" s="2">
        <v>34</v>
      </c>
      <c r="H3193" s="2" t="str">
        <f t="shared" si="323"/>
        <v>Oyeniyi ABEJOYE110mh</v>
      </c>
      <c r="I3193" s="2">
        <f t="shared" si="324"/>
        <v>1104</v>
      </c>
      <c r="J3193" s="136" cm="1">
        <f t="array" ref="J3193">MAX(IF($H$3:$H$4000=$H3193,$I$3:$I$4000))</f>
        <v>1104</v>
      </c>
      <c r="O3193" s="94" t="str">
        <f t="shared" si="325"/>
        <v/>
      </c>
      <c r="P3193" s="2" t="e">
        <f t="shared" si="326"/>
        <v>#N/A</v>
      </c>
      <c r="Q3193" s="79">
        <f t="shared" si="327"/>
        <v>1</v>
      </c>
      <c r="R3193" s="79" t="str">
        <f t="shared" si="328"/>
        <v/>
      </c>
    </row>
    <row r="3194" spans="1:18" x14ac:dyDescent="0.2">
      <c r="A3194" t="s">
        <v>1183</v>
      </c>
      <c r="B3194" t="s">
        <v>3794</v>
      </c>
      <c r="C3194" s="5" t="s">
        <v>31</v>
      </c>
      <c r="D3194" s="5">
        <v>34126</v>
      </c>
      <c r="E3194">
        <v>1034</v>
      </c>
      <c r="F3194" s="5">
        <v>44295</v>
      </c>
      <c r="G3194" s="2">
        <v>73</v>
      </c>
      <c r="H3194" s="2" t="str">
        <f t="shared" si="323"/>
        <v>Martins Osariakhi OGIERIAKHI110mh</v>
      </c>
      <c r="I3194" s="2">
        <f t="shared" si="324"/>
        <v>1034</v>
      </c>
      <c r="J3194" s="136" cm="1">
        <f t="array" ref="J3194">MAX(IF($H$3:$H$4000=$H3194,$I$3:$I$4000))</f>
        <v>1034</v>
      </c>
      <c r="O3194" s="94" t="str">
        <f t="shared" si="325"/>
        <v/>
      </c>
      <c r="P3194" s="2" t="e">
        <f t="shared" si="326"/>
        <v>#N/A</v>
      </c>
      <c r="Q3194" s="79">
        <f t="shared" si="327"/>
        <v>1</v>
      </c>
      <c r="R3194" s="79" t="str">
        <f t="shared" si="328"/>
        <v/>
      </c>
    </row>
    <row r="3195" spans="1:18" x14ac:dyDescent="0.2">
      <c r="A3195" t="s">
        <v>1183</v>
      </c>
      <c r="B3195" t="s">
        <v>4095</v>
      </c>
      <c r="C3195" s="5" t="s">
        <v>40</v>
      </c>
      <c r="D3195" s="5">
        <v>35119</v>
      </c>
      <c r="E3195">
        <v>992</v>
      </c>
      <c r="F3195" s="5">
        <v>44289</v>
      </c>
      <c r="G3195" s="2">
        <v>40</v>
      </c>
      <c r="H3195" s="2" t="str">
        <f t="shared" si="323"/>
        <v>Dotun OGUNDEJIdiscus-throw</v>
      </c>
      <c r="I3195" s="2">
        <f t="shared" si="324"/>
        <v>992</v>
      </c>
      <c r="J3195" s="136" cm="1">
        <f t="array" ref="J3195">MAX(IF($H$3:$H$4000=$H3195,$I$3:$I$4000))</f>
        <v>992</v>
      </c>
      <c r="O3195" s="94" t="str">
        <f t="shared" si="325"/>
        <v/>
      </c>
      <c r="P3195" s="2" t="e">
        <f t="shared" si="326"/>
        <v>#N/A</v>
      </c>
      <c r="Q3195" s="79">
        <f t="shared" si="327"/>
        <v>1</v>
      </c>
      <c r="R3195" s="79" t="str">
        <f t="shared" si="328"/>
        <v/>
      </c>
    </row>
    <row r="3196" spans="1:18" x14ac:dyDescent="0.2">
      <c r="A3196" t="s">
        <v>1183</v>
      </c>
      <c r="B3196" t="s">
        <v>4469</v>
      </c>
      <c r="C3196" s="5" t="s">
        <v>35</v>
      </c>
      <c r="D3196" s="6">
        <v>37484</v>
      </c>
      <c r="E3196">
        <v>1090</v>
      </c>
      <c r="F3196" s="5">
        <v>44288</v>
      </c>
      <c r="G3196" s="2">
        <v>27</v>
      </c>
      <c r="H3196" s="2" t="str">
        <f t="shared" si="323"/>
        <v>Omamuyovwi ERHIREhigh-jump</v>
      </c>
      <c r="I3196" s="2">
        <f t="shared" si="324"/>
        <v>1090</v>
      </c>
      <c r="J3196" s="136" cm="1">
        <f t="array" ref="J3196">MAX(IF($H$3:$H$4000=$H3196,$I$3:$I$4000))</f>
        <v>1090</v>
      </c>
      <c r="O3196" s="94" t="str">
        <f t="shared" si="325"/>
        <v/>
      </c>
      <c r="P3196" s="2" t="e">
        <f t="shared" si="326"/>
        <v>#N/A</v>
      </c>
      <c r="Q3196" s="79">
        <f t="shared" si="327"/>
        <v>1</v>
      </c>
      <c r="R3196" s="79" t="str">
        <f t="shared" si="328"/>
        <v/>
      </c>
    </row>
    <row r="3197" spans="1:18" x14ac:dyDescent="0.2">
      <c r="A3197" t="s">
        <v>1183</v>
      </c>
      <c r="B3197" t="s">
        <v>3784</v>
      </c>
      <c r="C3197" s="5" t="s">
        <v>31</v>
      </c>
      <c r="D3197" s="5">
        <v>33935</v>
      </c>
      <c r="E3197">
        <v>1046</v>
      </c>
      <c r="F3197" s="5">
        <v>44286</v>
      </c>
      <c r="G3197" s="2">
        <v>62</v>
      </c>
      <c r="H3197" s="2" t="str">
        <f t="shared" si="323"/>
        <v>Samuel OSADOLOR110mh</v>
      </c>
      <c r="I3197" s="2">
        <f t="shared" si="324"/>
        <v>1046</v>
      </c>
      <c r="J3197" s="136" cm="1">
        <f t="array" ref="J3197">MAX(IF($H$3:$H$4000=$H3197,$I$3:$I$4000))</f>
        <v>1046</v>
      </c>
      <c r="O3197" s="94" t="str">
        <f t="shared" si="325"/>
        <v/>
      </c>
      <c r="P3197" s="2" t="e">
        <f t="shared" si="326"/>
        <v>#N/A</v>
      </c>
      <c r="Q3197" s="79">
        <f t="shared" si="327"/>
        <v>1</v>
      </c>
      <c r="R3197" s="79" t="str">
        <f t="shared" si="328"/>
        <v/>
      </c>
    </row>
    <row r="3198" spans="1:18" x14ac:dyDescent="0.2">
      <c r="A3198" t="s">
        <v>1183</v>
      </c>
      <c r="B3198" t="s">
        <v>3291</v>
      </c>
      <c r="C3198" t="s">
        <v>2</v>
      </c>
      <c r="D3198" s="5">
        <v>37374</v>
      </c>
      <c r="E3198">
        <v>1148</v>
      </c>
      <c r="F3198" s="5">
        <v>44285</v>
      </c>
      <c r="G3198" s="2">
        <v>45</v>
      </c>
      <c r="H3198" s="2" t="str">
        <f t="shared" ref="H3198:H3261" si="329">B3198&amp;C3198</f>
        <v>Favour Oghene Tejiri ASHE100m</v>
      </c>
      <c r="I3198" s="2">
        <f t="shared" ref="I3198:I3261" si="330">E3198</f>
        <v>1148</v>
      </c>
      <c r="J3198" s="136" cm="1">
        <f t="array" ref="J3198">MAX(IF($H$3:$H$4000=$H3198,$I$3:$I$4000))</f>
        <v>1148</v>
      </c>
      <c r="O3198" s="94" t="str">
        <f t="shared" si="325"/>
        <v/>
      </c>
      <c r="P3198" s="2" t="e">
        <f t="shared" si="326"/>
        <v>#N/A</v>
      </c>
      <c r="Q3198" s="79">
        <f t="shared" si="327"/>
        <v>1</v>
      </c>
      <c r="R3198" s="79" t="str">
        <f t="shared" si="328"/>
        <v/>
      </c>
    </row>
    <row r="3199" spans="1:18" x14ac:dyDescent="0.2">
      <c r="A3199" t="s">
        <v>1183</v>
      </c>
      <c r="B3199" t="s">
        <v>3897</v>
      </c>
      <c r="C3199" s="5" t="s">
        <v>38</v>
      </c>
      <c r="D3199" s="5">
        <v>36967</v>
      </c>
      <c r="E3199">
        <v>1067</v>
      </c>
      <c r="F3199" s="5">
        <v>44281</v>
      </c>
      <c r="G3199" s="2">
        <v>31</v>
      </c>
      <c r="H3199" s="2" t="str">
        <f t="shared" si="329"/>
        <v>Ineh Emmeanuel ORITSEMEYIWAtriple-jump</v>
      </c>
      <c r="I3199" s="2">
        <f t="shared" si="330"/>
        <v>1067</v>
      </c>
      <c r="J3199" s="136" cm="1">
        <f t="array" ref="J3199">MAX(IF($H$3:$H$4000=$H3199,$I$3:$I$4000))</f>
        <v>1067</v>
      </c>
      <c r="O3199" s="94" t="str">
        <f t="shared" si="325"/>
        <v/>
      </c>
      <c r="P3199" s="2" t="e">
        <f t="shared" si="326"/>
        <v>#N/A</v>
      </c>
      <c r="Q3199" s="79">
        <f t="shared" si="327"/>
        <v>1</v>
      </c>
      <c r="R3199" s="79" t="str">
        <f t="shared" si="328"/>
        <v/>
      </c>
    </row>
    <row r="3200" spans="1:18" x14ac:dyDescent="0.2">
      <c r="A3200" t="s">
        <v>1183</v>
      </c>
      <c r="B3200" t="s">
        <v>4121</v>
      </c>
      <c r="C3200" s="5" t="s">
        <v>39</v>
      </c>
      <c r="D3200" s="5"/>
      <c r="E3200">
        <v>1001</v>
      </c>
      <c r="F3200" s="5">
        <v>44280</v>
      </c>
      <c r="G3200" s="2">
        <v>33</v>
      </c>
      <c r="H3200" s="2" t="str">
        <f t="shared" si="329"/>
        <v>Chisom ENEKWECHIshot-put</v>
      </c>
      <c r="I3200" s="2">
        <f t="shared" si="330"/>
        <v>1001</v>
      </c>
      <c r="J3200" s="136" cm="1">
        <f t="array" ref="J3200">MAX(IF($H$3:$H$4000=$H3200,$I$3:$I$4000))</f>
        <v>1001</v>
      </c>
      <c r="O3200" s="94" t="str">
        <f t="shared" si="325"/>
        <v/>
      </c>
      <c r="P3200" s="2" t="e">
        <f t="shared" si="326"/>
        <v>#N/A</v>
      </c>
      <c r="Q3200" s="79">
        <f t="shared" si="327"/>
        <v>1</v>
      </c>
      <c r="R3200" s="79" t="str">
        <f t="shared" si="328"/>
        <v/>
      </c>
    </row>
    <row r="3201" spans="1:18" x14ac:dyDescent="0.2">
      <c r="A3201" t="s">
        <v>1183</v>
      </c>
      <c r="B3201" t="s">
        <v>3409</v>
      </c>
      <c r="C3201" s="5" t="s">
        <v>26</v>
      </c>
      <c r="D3201" s="5">
        <v>35978</v>
      </c>
      <c r="E3201">
        <v>1116</v>
      </c>
      <c r="F3201" s="5">
        <v>44267</v>
      </c>
      <c r="G3201" s="2">
        <v>58</v>
      </c>
      <c r="H3201" s="2" t="str">
        <f t="shared" si="329"/>
        <v>Sikiru Adewale ADEYEMI400m</v>
      </c>
      <c r="I3201" s="2">
        <f t="shared" si="330"/>
        <v>1116</v>
      </c>
      <c r="J3201" s="136" cm="1">
        <f t="array" ref="J3201">MAX(IF($H$3:$H$4000=$H3201,$I$3:$I$4000))</f>
        <v>1116</v>
      </c>
      <c r="O3201" s="94" t="str">
        <f t="shared" si="325"/>
        <v/>
      </c>
      <c r="P3201" s="2" t="e">
        <f t="shared" si="326"/>
        <v>#N/A</v>
      </c>
      <c r="Q3201" s="79">
        <f t="shared" si="327"/>
        <v>1</v>
      </c>
      <c r="R3201" s="79" t="str">
        <f t="shared" si="328"/>
        <v/>
      </c>
    </row>
    <row r="3202" spans="1:18" x14ac:dyDescent="0.2">
      <c r="A3202" t="s">
        <v>1183</v>
      </c>
      <c r="B3202" t="s">
        <v>3422</v>
      </c>
      <c r="C3202" s="6" t="s">
        <v>26</v>
      </c>
      <c r="D3202" s="6">
        <v>38255</v>
      </c>
      <c r="E3202">
        <v>1095</v>
      </c>
      <c r="F3202" s="5">
        <v>44267</v>
      </c>
      <c r="G3202" s="2">
        <v>84</v>
      </c>
      <c r="H3202" s="2" t="str">
        <f t="shared" si="329"/>
        <v>Bamidele AJAYI400m</v>
      </c>
      <c r="I3202" s="2">
        <f t="shared" si="330"/>
        <v>1095</v>
      </c>
      <c r="J3202" s="136" cm="1">
        <f t="array" ref="J3202">MAX(IF($H$3:$H$4000=$H3202,$I$3:$I$4000))</f>
        <v>1095</v>
      </c>
      <c r="O3202" s="94" t="str">
        <f t="shared" si="325"/>
        <v/>
      </c>
      <c r="P3202" s="2" t="e">
        <f t="shared" si="326"/>
        <v>#N/A</v>
      </c>
      <c r="Q3202" s="79">
        <f t="shared" si="327"/>
        <v>1</v>
      </c>
      <c r="R3202" s="79" t="str">
        <f t="shared" si="328"/>
        <v/>
      </c>
    </row>
    <row r="3203" spans="1:18" x14ac:dyDescent="0.2">
      <c r="A3203" t="s">
        <v>1183</v>
      </c>
      <c r="B3203" t="s">
        <v>4133</v>
      </c>
      <c r="C3203" s="5" t="s">
        <v>40</v>
      </c>
      <c r="D3203" s="5">
        <v>34294</v>
      </c>
      <c r="E3203">
        <v>905</v>
      </c>
      <c r="F3203" s="5">
        <v>44267</v>
      </c>
      <c r="G3203" s="2">
        <v>91</v>
      </c>
      <c r="H3203" s="2" t="str">
        <f t="shared" si="329"/>
        <v>Ifeanyi Augustine NWOYEdiscus-throw</v>
      </c>
      <c r="I3203" s="2">
        <f t="shared" si="330"/>
        <v>905</v>
      </c>
      <c r="J3203" s="136" cm="1">
        <f t="array" ref="J3203">MAX(IF($H$3:$H$4000=$H3203,$I$3:$I$4000))</f>
        <v>905</v>
      </c>
      <c r="O3203" s="94" t="str">
        <f t="shared" si="325"/>
        <v/>
      </c>
      <c r="P3203" s="2" t="e">
        <f t="shared" si="326"/>
        <v>#N/A</v>
      </c>
      <c r="Q3203" s="79">
        <f t="shared" si="327"/>
        <v>1</v>
      </c>
      <c r="R3203" s="79" t="str">
        <f t="shared" si="328"/>
        <v/>
      </c>
    </row>
    <row r="3204" spans="1:18" x14ac:dyDescent="0.2">
      <c r="A3204" t="s">
        <v>1183</v>
      </c>
      <c r="B3204" t="s">
        <v>3368</v>
      </c>
      <c r="C3204" s="5" t="s">
        <v>25</v>
      </c>
      <c r="D3204" s="5">
        <v>36078</v>
      </c>
      <c r="E3204">
        <v>1100</v>
      </c>
      <c r="F3204" s="5">
        <v>44226</v>
      </c>
      <c r="G3204" s="2">
        <v>78</v>
      </c>
      <c r="H3204" s="2" t="str">
        <f t="shared" si="329"/>
        <v>Ifeanyi Emmanuel OJELI200m</v>
      </c>
      <c r="I3204" s="2">
        <f t="shared" si="330"/>
        <v>1100</v>
      </c>
      <c r="J3204" s="136" cm="1">
        <f t="array" ref="J3204">MAX(IF($H$3:$H$4000=$H3204,$I$3:$I$4000))</f>
        <v>1100</v>
      </c>
      <c r="O3204" s="94" t="str">
        <f t="shared" ref="O3204:O3267" si="331">L3204&amp;M3204</f>
        <v/>
      </c>
      <c r="P3204" s="2" t="e">
        <f t="shared" ref="P3204:P3267" si="332">VLOOKUP(L3204&amp;M3204,$H$3:$J$3881,3,FALSE)</f>
        <v>#N/A</v>
      </c>
      <c r="Q3204" s="79">
        <f t="shared" ref="Q3204:Q3267" si="333">COUNTIFS($M$3:$M$3165,M3204,$P$3:$P$3165,"&gt;"&amp;P3204)+1</f>
        <v>1</v>
      </c>
      <c r="R3204" s="79" t="str">
        <f t="shared" ref="R3204:R3267" si="334">IFERROR(IF(K3204="AUS",COUNTIFS($K$3:$K$3165,"AUS",$M$3:$M$3165,M3204,$P$3:$P$3165,"&gt;"&amp;P3204)+1,""),"")</f>
        <v/>
      </c>
    </row>
    <row r="3205" spans="1:18" x14ac:dyDescent="0.2">
      <c r="A3205" t="s">
        <v>1183</v>
      </c>
      <c r="B3205" t="s">
        <v>4285</v>
      </c>
      <c r="C3205" s="5" t="s">
        <v>41</v>
      </c>
      <c r="D3205" s="5">
        <v>34323</v>
      </c>
      <c r="E3205">
        <v>1026</v>
      </c>
      <c r="F3205" s="5">
        <v>44226</v>
      </c>
      <c r="G3205" s="2">
        <v>40</v>
      </c>
      <c r="H3205" s="2" t="str">
        <f t="shared" si="329"/>
        <v>Samuel KUREjavelin-throw</v>
      </c>
      <c r="I3205" s="2">
        <f t="shared" si="330"/>
        <v>1026</v>
      </c>
      <c r="J3205" s="136" cm="1">
        <f t="array" ref="J3205">MAX(IF($H$3:$H$4000=$H3205,$I$3:$I$4000))</f>
        <v>1026</v>
      </c>
      <c r="O3205" s="94" t="str">
        <f t="shared" si="331"/>
        <v/>
      </c>
      <c r="P3205" s="2" t="e">
        <f t="shared" si="332"/>
        <v>#N/A</v>
      </c>
      <c r="Q3205" s="79">
        <f t="shared" si="333"/>
        <v>1</v>
      </c>
      <c r="R3205" s="79" t="str">
        <f t="shared" si="334"/>
        <v/>
      </c>
    </row>
    <row r="3206" spans="1:18" x14ac:dyDescent="0.2">
      <c r="A3206" t="s">
        <v>1107</v>
      </c>
      <c r="B3206" t="s">
        <v>5131</v>
      </c>
      <c r="C3206" s="5" t="s">
        <v>28</v>
      </c>
      <c r="D3206" s="5">
        <v>36521</v>
      </c>
      <c r="E3206">
        <v>1022</v>
      </c>
      <c r="F3206" s="5">
        <v>44654</v>
      </c>
      <c r="G3206" s="2">
        <v>82</v>
      </c>
      <c r="H3206" s="2" t="str">
        <f t="shared" si="329"/>
        <v>Theo QUAX1500m</v>
      </c>
      <c r="I3206" s="2">
        <f t="shared" si="330"/>
        <v>1022</v>
      </c>
      <c r="J3206" s="136" cm="1">
        <f t="array" ref="J3206">MAX(IF($H$3:$H$4000=$H3206,$I$3:$I$4000))</f>
        <v>1022</v>
      </c>
      <c r="O3206" s="94" t="str">
        <f t="shared" si="331"/>
        <v/>
      </c>
      <c r="P3206" s="2" t="e">
        <f t="shared" si="332"/>
        <v>#N/A</v>
      </c>
      <c r="Q3206" s="79">
        <f t="shared" si="333"/>
        <v>1</v>
      </c>
      <c r="R3206" s="79" t="str">
        <f t="shared" si="334"/>
        <v/>
      </c>
    </row>
    <row r="3207" spans="1:18" x14ac:dyDescent="0.2">
      <c r="A3207" t="s">
        <v>1107</v>
      </c>
      <c r="B3207" t="s">
        <v>2727</v>
      </c>
      <c r="C3207" s="5" t="s">
        <v>25</v>
      </c>
      <c r="D3207" s="5">
        <v>37019</v>
      </c>
      <c r="E3207">
        <v>1087</v>
      </c>
      <c r="F3207" s="5">
        <v>44653</v>
      </c>
      <c r="G3207" s="2">
        <v>23</v>
      </c>
      <c r="H3207" s="2" t="str">
        <f t="shared" si="329"/>
        <v>Edward OSEI-NKETIA200m</v>
      </c>
      <c r="I3207" s="2">
        <f t="shared" si="330"/>
        <v>1087</v>
      </c>
      <c r="J3207" s="136" cm="1">
        <f t="array" ref="J3207">MAX(IF($H$3:$H$4000=$H3207,$I$3:$I$4000))</f>
        <v>1087</v>
      </c>
      <c r="O3207" s="94" t="str">
        <f t="shared" si="331"/>
        <v/>
      </c>
      <c r="P3207" s="2" t="e">
        <f t="shared" si="332"/>
        <v>#N/A</v>
      </c>
      <c r="Q3207" s="79">
        <f t="shared" si="333"/>
        <v>1</v>
      </c>
      <c r="R3207" s="79" t="str">
        <f t="shared" si="334"/>
        <v/>
      </c>
    </row>
    <row r="3208" spans="1:18" x14ac:dyDescent="0.2">
      <c r="A3208" t="s">
        <v>1107</v>
      </c>
      <c r="B3208" t="s">
        <v>5116</v>
      </c>
      <c r="C3208" t="s">
        <v>28</v>
      </c>
      <c r="D3208" s="5">
        <v>37043</v>
      </c>
      <c r="E3208">
        <v>1069</v>
      </c>
      <c r="F3208" s="5">
        <v>44653</v>
      </c>
      <c r="G3208" s="2">
        <v>24</v>
      </c>
      <c r="H3208" s="2" t="str">
        <f t="shared" si="329"/>
        <v>Liam LAMB1500m</v>
      </c>
      <c r="I3208" s="2">
        <f t="shared" si="330"/>
        <v>1069</v>
      </c>
      <c r="J3208" s="136" cm="1">
        <f t="array" ref="J3208">MAX(IF($H$3:$H$4000=$H3208,$I$3:$I$4000))</f>
        <v>1069</v>
      </c>
      <c r="O3208" s="94" t="str">
        <f t="shared" si="331"/>
        <v/>
      </c>
      <c r="P3208" s="2" t="e">
        <f t="shared" si="332"/>
        <v>#N/A</v>
      </c>
      <c r="Q3208" s="79">
        <f t="shared" si="333"/>
        <v>1</v>
      </c>
      <c r="R3208" s="79" t="str">
        <f t="shared" si="334"/>
        <v/>
      </c>
    </row>
    <row r="3209" spans="1:18" x14ac:dyDescent="0.2">
      <c r="A3209" t="s">
        <v>1107</v>
      </c>
      <c r="B3209" t="s">
        <v>3930</v>
      </c>
      <c r="C3209" t="s">
        <v>37</v>
      </c>
      <c r="D3209" s="5">
        <v>35992</v>
      </c>
      <c r="E3209">
        <v>1045</v>
      </c>
      <c r="F3209" s="5">
        <v>44653</v>
      </c>
      <c r="G3209" s="2">
        <v>40</v>
      </c>
      <c r="H3209" s="2" t="str">
        <f t="shared" si="329"/>
        <v>Christopher GOODWINlong-jump</v>
      </c>
      <c r="I3209" s="2">
        <f t="shared" si="330"/>
        <v>1045</v>
      </c>
      <c r="J3209" s="136" cm="1">
        <f t="array" ref="J3209">MAX(IF($H$3:$H$4000=$H3209,$I$3:$I$4000))</f>
        <v>1079</v>
      </c>
      <c r="O3209" s="94" t="str">
        <f t="shared" si="331"/>
        <v/>
      </c>
      <c r="P3209" s="2" t="e">
        <f t="shared" si="332"/>
        <v>#N/A</v>
      </c>
      <c r="Q3209" s="79">
        <f t="shared" si="333"/>
        <v>1</v>
      </c>
      <c r="R3209" s="79" t="str">
        <f t="shared" si="334"/>
        <v/>
      </c>
    </row>
    <row r="3210" spans="1:18" x14ac:dyDescent="0.2">
      <c r="A3210" t="s">
        <v>1107</v>
      </c>
      <c r="B3210" t="s">
        <v>5131</v>
      </c>
      <c r="C3210" s="5" t="s">
        <v>29</v>
      </c>
      <c r="D3210" s="5">
        <v>36521</v>
      </c>
      <c r="E3210">
        <v>1063</v>
      </c>
      <c r="F3210" s="5">
        <v>44652</v>
      </c>
      <c r="G3210" s="2">
        <v>25</v>
      </c>
      <c r="H3210" s="2" t="str">
        <f t="shared" si="329"/>
        <v>Theo QUAX5000m</v>
      </c>
      <c r="I3210" s="2">
        <f t="shared" si="330"/>
        <v>1063</v>
      </c>
      <c r="J3210" s="136" cm="1">
        <f t="array" ref="J3210">MAX(IF($H$3:$H$4000=$H3210,$I$3:$I$4000))</f>
        <v>1063</v>
      </c>
      <c r="O3210" s="94" t="str">
        <f t="shared" si="331"/>
        <v/>
      </c>
      <c r="P3210" s="2" t="e">
        <f t="shared" si="332"/>
        <v>#N/A</v>
      </c>
      <c r="Q3210" s="79">
        <f t="shared" si="333"/>
        <v>1</v>
      </c>
      <c r="R3210" s="79" t="str">
        <f t="shared" si="334"/>
        <v/>
      </c>
    </row>
    <row r="3211" spans="1:18" x14ac:dyDescent="0.2">
      <c r="A3211" t="s">
        <v>1107</v>
      </c>
      <c r="B3211" t="s">
        <v>4693</v>
      </c>
      <c r="C3211" s="5" t="s">
        <v>38</v>
      </c>
      <c r="D3211" s="5">
        <v>33777</v>
      </c>
      <c r="E3211">
        <v>904</v>
      </c>
      <c r="F3211" s="5">
        <v>44652</v>
      </c>
      <c r="G3211" s="2">
        <v>82</v>
      </c>
      <c r="H3211" s="2" t="str">
        <f t="shared" si="329"/>
        <v>Scott THOMSONtriple-jump</v>
      </c>
      <c r="I3211" s="2">
        <f t="shared" si="330"/>
        <v>904</v>
      </c>
      <c r="J3211" s="136" cm="1">
        <f t="array" ref="J3211">MAX(IF($H$3:$H$4000=$H3211,$I$3:$I$4000))</f>
        <v>904</v>
      </c>
      <c r="O3211" s="94" t="str">
        <f t="shared" si="331"/>
        <v/>
      </c>
      <c r="P3211" s="2" t="e">
        <f t="shared" si="332"/>
        <v>#N/A</v>
      </c>
      <c r="Q3211" s="79">
        <f t="shared" si="333"/>
        <v>1</v>
      </c>
      <c r="R3211" s="79" t="str">
        <f t="shared" si="334"/>
        <v/>
      </c>
    </row>
    <row r="3212" spans="1:18" x14ac:dyDescent="0.2">
      <c r="A3212" t="s">
        <v>1107</v>
      </c>
      <c r="B3212" t="s">
        <v>3086</v>
      </c>
      <c r="C3212" t="s">
        <v>36</v>
      </c>
      <c r="D3212" s="5">
        <v>35322</v>
      </c>
      <c r="E3212">
        <v>913</v>
      </c>
      <c r="F3212" s="5">
        <v>44647</v>
      </c>
      <c r="G3212" s="2">
        <v>47</v>
      </c>
      <c r="H3212" s="2" t="str">
        <f t="shared" si="329"/>
        <v>Max ATTWELLpole-vault</v>
      </c>
      <c r="I3212" s="2">
        <f t="shared" si="330"/>
        <v>913</v>
      </c>
      <c r="J3212" s="136" cm="1">
        <f t="array" ref="J3212">MAX(IF($H$3:$H$4000=$H3212,$I$3:$I$4000))</f>
        <v>913</v>
      </c>
      <c r="O3212" s="94" t="str">
        <f t="shared" si="331"/>
        <v/>
      </c>
      <c r="P3212" s="2" t="e">
        <f t="shared" si="332"/>
        <v>#N/A</v>
      </c>
      <c r="Q3212" s="79">
        <f t="shared" si="333"/>
        <v>1</v>
      </c>
      <c r="R3212" s="79" t="str">
        <f t="shared" si="334"/>
        <v/>
      </c>
    </row>
    <row r="3213" spans="1:18" x14ac:dyDescent="0.2">
      <c r="A3213" t="s">
        <v>1107</v>
      </c>
      <c r="B3213" t="s">
        <v>3086</v>
      </c>
      <c r="C3213" s="5" t="s">
        <v>44</v>
      </c>
      <c r="D3213" s="5">
        <v>35322</v>
      </c>
      <c r="E3213">
        <v>991</v>
      </c>
      <c r="F3213" s="5">
        <v>44647</v>
      </c>
      <c r="G3213" s="2">
        <v>6</v>
      </c>
      <c r="H3213" s="2" t="str">
        <f t="shared" si="329"/>
        <v>Max ATTWELLdecathlon</v>
      </c>
      <c r="I3213" s="2">
        <f t="shared" si="330"/>
        <v>991</v>
      </c>
      <c r="J3213" s="136" cm="1">
        <f t="array" ref="J3213">MAX(IF($H$3:$H$4000=$H3213,$I$3:$I$4000))</f>
        <v>997</v>
      </c>
      <c r="O3213" s="94" t="str">
        <f t="shared" si="331"/>
        <v/>
      </c>
      <c r="P3213" s="2" t="e">
        <f t="shared" si="332"/>
        <v>#N/A</v>
      </c>
      <c r="Q3213" s="79">
        <f t="shared" si="333"/>
        <v>1</v>
      </c>
      <c r="R3213" s="79" t="str">
        <f t="shared" si="334"/>
        <v/>
      </c>
    </row>
    <row r="3214" spans="1:18" x14ac:dyDescent="0.2">
      <c r="A3214" t="s">
        <v>1107</v>
      </c>
      <c r="B3214" t="s">
        <v>5313</v>
      </c>
      <c r="C3214" s="5" t="s">
        <v>42</v>
      </c>
      <c r="D3214" s="5">
        <v>36706</v>
      </c>
      <c r="E3214">
        <v>912</v>
      </c>
      <c r="F3214" s="5">
        <v>44646</v>
      </c>
      <c r="G3214" s="2">
        <v>31</v>
      </c>
      <c r="H3214" s="2" t="str">
        <f t="shared" si="329"/>
        <v>Anthony BARMEShammer-throw</v>
      </c>
      <c r="I3214" s="2">
        <f t="shared" si="330"/>
        <v>912</v>
      </c>
      <c r="J3214" s="136" cm="1">
        <f t="array" ref="J3214">MAX(IF($H$3:$H$4000=$H3214,$I$3:$I$4000))</f>
        <v>912</v>
      </c>
      <c r="O3214" s="94" t="str">
        <f t="shared" si="331"/>
        <v/>
      </c>
      <c r="P3214" s="2" t="e">
        <f t="shared" si="332"/>
        <v>#N/A</v>
      </c>
      <c r="Q3214" s="79">
        <f t="shared" si="333"/>
        <v>1</v>
      </c>
      <c r="R3214" s="79" t="str">
        <f t="shared" si="334"/>
        <v/>
      </c>
    </row>
    <row r="3215" spans="1:18" x14ac:dyDescent="0.2">
      <c r="A3215" t="s">
        <v>1107</v>
      </c>
      <c r="B3215" t="s">
        <v>5120</v>
      </c>
      <c r="C3215" s="5" t="s">
        <v>28</v>
      </c>
      <c r="D3215" s="5">
        <v>37257</v>
      </c>
      <c r="E3215">
        <v>1056</v>
      </c>
      <c r="F3215" s="5">
        <v>44644</v>
      </c>
      <c r="G3215" s="2">
        <v>39</v>
      </c>
      <c r="H3215" s="2" t="str">
        <f t="shared" si="329"/>
        <v>Liam BACK1500m</v>
      </c>
      <c r="I3215" s="2">
        <f t="shared" si="330"/>
        <v>1056</v>
      </c>
      <c r="J3215" s="136" cm="1">
        <f t="array" ref="J3215">MAX(IF($H$3:$H$4000=$H3215,$I$3:$I$4000))</f>
        <v>1056</v>
      </c>
      <c r="O3215" s="94" t="str">
        <f t="shared" si="331"/>
        <v/>
      </c>
      <c r="P3215" s="2" t="e">
        <f t="shared" si="332"/>
        <v>#N/A</v>
      </c>
      <c r="Q3215" s="79">
        <f t="shared" si="333"/>
        <v>1</v>
      </c>
      <c r="R3215" s="79" t="str">
        <f t="shared" si="334"/>
        <v/>
      </c>
    </row>
    <row r="3216" spans="1:18" x14ac:dyDescent="0.2">
      <c r="A3216" t="s">
        <v>1107</v>
      </c>
      <c r="B3216" t="s">
        <v>5128</v>
      </c>
      <c r="C3216" s="6" t="s">
        <v>28</v>
      </c>
      <c r="D3216" s="5">
        <v>36042</v>
      </c>
      <c r="E3216">
        <v>1039</v>
      </c>
      <c r="F3216" s="5">
        <v>44644</v>
      </c>
      <c r="G3216" s="2">
        <v>67</v>
      </c>
      <c r="H3216" s="2" t="str">
        <f t="shared" si="329"/>
        <v>Angus WHITE1500m</v>
      </c>
      <c r="I3216" s="2">
        <f t="shared" si="330"/>
        <v>1039</v>
      </c>
      <c r="J3216" s="136" cm="1">
        <f t="array" ref="J3216">MAX(IF($H$3:$H$4000=$H3216,$I$3:$I$4000))</f>
        <v>1039</v>
      </c>
      <c r="O3216" s="94" t="str">
        <f t="shared" si="331"/>
        <v/>
      </c>
      <c r="P3216" s="2" t="e">
        <f t="shared" si="332"/>
        <v>#N/A</v>
      </c>
      <c r="Q3216" s="79">
        <f t="shared" si="333"/>
        <v>1</v>
      </c>
      <c r="R3216" s="79" t="str">
        <f t="shared" si="334"/>
        <v/>
      </c>
    </row>
    <row r="3217" spans="1:18" x14ac:dyDescent="0.2">
      <c r="A3217" t="s">
        <v>1107</v>
      </c>
      <c r="B3217" t="s">
        <v>3623</v>
      </c>
      <c r="C3217" s="5" t="s">
        <v>34</v>
      </c>
      <c r="D3217" s="5">
        <v>35561</v>
      </c>
      <c r="E3217">
        <v>958</v>
      </c>
      <c r="F3217" s="5">
        <v>44644</v>
      </c>
      <c r="G3217" s="2">
        <v>59</v>
      </c>
      <c r="H3217" s="2" t="str">
        <f t="shared" si="329"/>
        <v>Jack BEAUMONT3000msc</v>
      </c>
      <c r="I3217" s="2">
        <f t="shared" si="330"/>
        <v>958</v>
      </c>
      <c r="J3217" s="136" cm="1">
        <f t="array" ref="J3217">MAX(IF($H$3:$H$4000=$H3217,$I$3:$I$4000))</f>
        <v>1021</v>
      </c>
      <c r="O3217" s="94" t="str">
        <f t="shared" si="331"/>
        <v/>
      </c>
      <c r="P3217" s="2" t="e">
        <f t="shared" si="332"/>
        <v>#N/A</v>
      </c>
      <c r="Q3217" s="79">
        <f t="shared" si="333"/>
        <v>1</v>
      </c>
      <c r="R3217" s="79" t="str">
        <f t="shared" si="334"/>
        <v/>
      </c>
    </row>
    <row r="3218" spans="1:18" x14ac:dyDescent="0.2">
      <c r="A3218" t="s">
        <v>1107</v>
      </c>
      <c r="B3218" t="s">
        <v>4638</v>
      </c>
      <c r="C3218" s="5" t="s">
        <v>29</v>
      </c>
      <c r="D3218" s="5">
        <v>35842</v>
      </c>
      <c r="E3218">
        <v>1085</v>
      </c>
      <c r="F3218" s="5">
        <v>44643</v>
      </c>
      <c r="G3218" s="2">
        <v>13</v>
      </c>
      <c r="H3218" s="2" t="str">
        <f t="shared" si="329"/>
        <v>Oliver CHIGNELL5000m</v>
      </c>
      <c r="I3218" s="2">
        <f t="shared" si="330"/>
        <v>1085</v>
      </c>
      <c r="J3218" s="136" cm="1">
        <f t="array" ref="J3218">MAX(IF($H$3:$H$4000=$H3218,$I$3:$I$4000))</f>
        <v>1085</v>
      </c>
      <c r="O3218" s="94" t="str">
        <f t="shared" si="331"/>
        <v/>
      </c>
      <c r="P3218" s="2" t="e">
        <f t="shared" si="332"/>
        <v>#N/A</v>
      </c>
      <c r="Q3218" s="79">
        <f t="shared" si="333"/>
        <v>1</v>
      </c>
      <c r="R3218" s="79" t="str">
        <f t="shared" si="334"/>
        <v/>
      </c>
    </row>
    <row r="3219" spans="1:18" x14ac:dyDescent="0.2">
      <c r="A3219" t="s">
        <v>1107</v>
      </c>
      <c r="B3219" t="s">
        <v>2834</v>
      </c>
      <c r="C3219" t="s">
        <v>29</v>
      </c>
      <c r="D3219" s="5">
        <v>34143</v>
      </c>
      <c r="E3219">
        <v>1076</v>
      </c>
      <c r="F3219" s="5">
        <v>44643</v>
      </c>
      <c r="G3219" s="2">
        <v>15</v>
      </c>
      <c r="H3219" s="2" t="str">
        <f t="shared" si="329"/>
        <v>Julian OAKLEY5000m</v>
      </c>
      <c r="I3219" s="2">
        <f t="shared" si="330"/>
        <v>1076</v>
      </c>
      <c r="J3219" s="136" cm="1">
        <f t="array" ref="J3219">MAX(IF($H$3:$H$4000=$H3219,$I$3:$I$4000))</f>
        <v>1076</v>
      </c>
      <c r="O3219" s="94" t="str">
        <f t="shared" si="331"/>
        <v/>
      </c>
      <c r="P3219" s="2" t="e">
        <f t="shared" si="332"/>
        <v>#N/A</v>
      </c>
      <c r="Q3219" s="79">
        <f t="shared" si="333"/>
        <v>1</v>
      </c>
      <c r="R3219" s="79" t="str">
        <f t="shared" si="334"/>
        <v/>
      </c>
    </row>
    <row r="3220" spans="1:18" x14ac:dyDescent="0.2">
      <c r="A3220" t="s">
        <v>1107</v>
      </c>
      <c r="B3220" t="s">
        <v>2911</v>
      </c>
      <c r="C3220" s="5" t="s">
        <v>29</v>
      </c>
      <c r="D3220" s="5">
        <v>35674</v>
      </c>
      <c r="E3220">
        <v>1054</v>
      </c>
      <c r="F3220" s="5">
        <v>44643</v>
      </c>
      <c r="G3220" s="2">
        <v>28</v>
      </c>
      <c r="H3220" s="2" t="str">
        <f t="shared" si="329"/>
        <v>Hayden WILDE5000m</v>
      </c>
      <c r="I3220" s="2">
        <f t="shared" si="330"/>
        <v>1054</v>
      </c>
      <c r="J3220" s="136" cm="1">
        <f t="array" ref="J3220">MAX(IF($H$3:$H$4000=$H3220,$I$3:$I$4000))</f>
        <v>1104</v>
      </c>
      <c r="O3220" s="94" t="str">
        <f t="shared" si="331"/>
        <v/>
      </c>
      <c r="P3220" s="2" t="e">
        <f t="shared" si="332"/>
        <v>#N/A</v>
      </c>
      <c r="Q3220" s="79">
        <f t="shared" si="333"/>
        <v>1</v>
      </c>
      <c r="R3220" s="79" t="str">
        <f t="shared" si="334"/>
        <v/>
      </c>
    </row>
    <row r="3221" spans="1:18" x14ac:dyDescent="0.2">
      <c r="A3221" t="s">
        <v>1107</v>
      </c>
      <c r="B3221" t="s">
        <v>4929</v>
      </c>
      <c r="C3221" s="5" t="s">
        <v>29</v>
      </c>
      <c r="D3221" s="5">
        <v>35634</v>
      </c>
      <c r="E3221">
        <v>997</v>
      </c>
      <c r="F3221" s="5">
        <v>44643</v>
      </c>
      <c r="G3221" s="2">
        <v>69</v>
      </c>
      <c r="H3221" s="2" t="str">
        <f t="shared" si="329"/>
        <v>Cameron AVERY5000m</v>
      </c>
      <c r="I3221" s="2">
        <f t="shared" si="330"/>
        <v>997</v>
      </c>
      <c r="J3221" s="136" cm="1">
        <f t="array" ref="J3221">MAX(IF($H$3:$H$4000=$H3221,$I$3:$I$4000))</f>
        <v>997</v>
      </c>
      <c r="O3221" s="94" t="str">
        <f t="shared" si="331"/>
        <v/>
      </c>
      <c r="P3221" s="2" t="e">
        <f t="shared" si="332"/>
        <v>#N/A</v>
      </c>
      <c r="Q3221" s="79">
        <f t="shared" si="333"/>
        <v>1</v>
      </c>
      <c r="R3221" s="79" t="str">
        <f t="shared" si="334"/>
        <v/>
      </c>
    </row>
    <row r="3222" spans="1:18" x14ac:dyDescent="0.2">
      <c r="A3222" t="s">
        <v>1107</v>
      </c>
      <c r="B3222" t="s">
        <v>2839</v>
      </c>
      <c r="C3222" s="5" t="s">
        <v>29</v>
      </c>
      <c r="D3222" s="5">
        <v>34513</v>
      </c>
      <c r="E3222">
        <v>983</v>
      </c>
      <c r="F3222" s="5">
        <v>44643</v>
      </c>
      <c r="G3222" s="2">
        <v>90</v>
      </c>
      <c r="H3222" s="2" t="str">
        <f t="shared" si="329"/>
        <v>Matthew TAYLOR5000m</v>
      </c>
      <c r="I3222" s="2">
        <f t="shared" si="330"/>
        <v>983</v>
      </c>
      <c r="J3222" s="136" cm="1">
        <f t="array" ref="J3222">MAX(IF($H$3:$H$4000=$H3222,$I$3:$I$4000))</f>
        <v>983</v>
      </c>
      <c r="O3222" s="94" t="str">
        <f t="shared" si="331"/>
        <v/>
      </c>
      <c r="P3222" s="2" t="e">
        <f t="shared" si="332"/>
        <v>#N/A</v>
      </c>
      <c r="Q3222" s="79">
        <f t="shared" si="333"/>
        <v>1</v>
      </c>
      <c r="R3222" s="79" t="str">
        <f t="shared" si="334"/>
        <v/>
      </c>
    </row>
    <row r="3223" spans="1:18" x14ac:dyDescent="0.2">
      <c r="A3223" t="s">
        <v>1107</v>
      </c>
      <c r="B3223" t="s">
        <v>4058</v>
      </c>
      <c r="C3223" t="s">
        <v>36</v>
      </c>
      <c r="D3223" s="5">
        <v>33133</v>
      </c>
      <c r="E3223">
        <v>940</v>
      </c>
      <c r="F3223" s="5">
        <v>44643</v>
      </c>
      <c r="G3223" s="2">
        <v>39</v>
      </c>
      <c r="H3223" s="2" t="str">
        <f t="shared" si="329"/>
        <v>Ettiene DU PREEZpole-vault</v>
      </c>
      <c r="I3223" s="2">
        <f t="shared" si="330"/>
        <v>940</v>
      </c>
      <c r="J3223" s="136" cm="1">
        <f t="array" ref="J3223">MAX(IF($H$3:$H$4000=$H3223,$I$3:$I$4000))</f>
        <v>940</v>
      </c>
      <c r="O3223" s="94" t="str">
        <f t="shared" si="331"/>
        <v/>
      </c>
      <c r="P3223" s="2" t="e">
        <f t="shared" si="332"/>
        <v>#N/A</v>
      </c>
      <c r="Q3223" s="79">
        <f t="shared" si="333"/>
        <v>1</v>
      </c>
      <c r="R3223" s="79" t="str">
        <f t="shared" si="334"/>
        <v/>
      </c>
    </row>
    <row r="3224" spans="1:18" x14ac:dyDescent="0.2">
      <c r="A3224" t="s">
        <v>1107</v>
      </c>
      <c r="B3224" t="s">
        <v>4945</v>
      </c>
      <c r="C3224" s="5" t="s">
        <v>38</v>
      </c>
      <c r="D3224" s="5">
        <v>36238</v>
      </c>
      <c r="E3224">
        <v>980</v>
      </c>
      <c r="F3224" s="5">
        <v>44639</v>
      </c>
      <c r="G3224" s="2">
        <v>42</v>
      </c>
      <c r="H3224" s="2" t="str">
        <f t="shared" si="329"/>
        <v>Matt WALSHtriple-jump</v>
      </c>
      <c r="I3224" s="2">
        <f t="shared" si="330"/>
        <v>980</v>
      </c>
      <c r="J3224" s="136" cm="1">
        <f t="array" ref="J3224">MAX(IF($H$3:$H$4000=$H3224,$I$3:$I$4000))</f>
        <v>980</v>
      </c>
      <c r="O3224" s="94" t="str">
        <f t="shared" si="331"/>
        <v/>
      </c>
      <c r="P3224" s="2" t="e">
        <f t="shared" si="332"/>
        <v>#N/A</v>
      </c>
      <c r="Q3224" s="79">
        <f t="shared" si="333"/>
        <v>1</v>
      </c>
      <c r="R3224" s="79" t="str">
        <f t="shared" si="334"/>
        <v/>
      </c>
    </row>
    <row r="3225" spans="1:18" x14ac:dyDescent="0.2">
      <c r="A3225" t="s">
        <v>1107</v>
      </c>
      <c r="B3225" t="s">
        <v>4949</v>
      </c>
      <c r="C3225" s="5" t="s">
        <v>36</v>
      </c>
      <c r="D3225" s="5">
        <v>37767</v>
      </c>
      <c r="E3225">
        <v>873</v>
      </c>
      <c r="F3225" s="5">
        <v>44639</v>
      </c>
      <c r="G3225" s="2">
        <v>72</v>
      </c>
      <c r="H3225" s="2" t="str">
        <f t="shared" si="329"/>
        <v>Charlie CAMERONpole-vault</v>
      </c>
      <c r="I3225" s="2">
        <f t="shared" si="330"/>
        <v>873</v>
      </c>
      <c r="J3225" s="136" cm="1">
        <f t="array" ref="J3225">MAX(IF($H$3:$H$4000=$H3225,$I$3:$I$4000))</f>
        <v>873</v>
      </c>
      <c r="O3225" s="94" t="str">
        <f t="shared" si="331"/>
        <v/>
      </c>
      <c r="P3225" s="2" t="e">
        <f t="shared" si="332"/>
        <v>#N/A</v>
      </c>
      <c r="Q3225" s="79">
        <f t="shared" si="333"/>
        <v>1</v>
      </c>
      <c r="R3225" s="79" t="str">
        <f t="shared" si="334"/>
        <v/>
      </c>
    </row>
    <row r="3226" spans="1:18" x14ac:dyDescent="0.2">
      <c r="A3226" t="s">
        <v>1107</v>
      </c>
      <c r="B3226" t="s">
        <v>3988</v>
      </c>
      <c r="C3226" s="5" t="s">
        <v>38</v>
      </c>
      <c r="D3226" s="5">
        <v>37564</v>
      </c>
      <c r="E3226">
        <v>987</v>
      </c>
      <c r="F3226" s="5">
        <v>44638</v>
      </c>
      <c r="G3226" s="2">
        <v>41</v>
      </c>
      <c r="H3226" s="2" t="str">
        <f t="shared" si="329"/>
        <v>Welr√® OLIVIERtriple-jump</v>
      </c>
      <c r="I3226" s="2">
        <f t="shared" si="330"/>
        <v>987</v>
      </c>
      <c r="J3226" s="136" cm="1">
        <f t="array" ref="J3226">MAX(IF($H$3:$H$4000=$H3226,$I$3:$I$4000))</f>
        <v>1041</v>
      </c>
      <c r="O3226" s="94" t="str">
        <f t="shared" si="331"/>
        <v/>
      </c>
      <c r="P3226" s="2" t="e">
        <f t="shared" si="332"/>
        <v>#N/A</v>
      </c>
      <c r="Q3226" s="79">
        <f t="shared" si="333"/>
        <v>1</v>
      </c>
      <c r="R3226" s="79" t="str">
        <f t="shared" si="334"/>
        <v/>
      </c>
    </row>
    <row r="3227" spans="1:18" x14ac:dyDescent="0.2">
      <c r="A3227" t="s">
        <v>1107</v>
      </c>
      <c r="B3227" t="s">
        <v>4924</v>
      </c>
      <c r="C3227" t="s">
        <v>28</v>
      </c>
      <c r="D3227" s="5">
        <v>37752</v>
      </c>
      <c r="E3227">
        <v>1030</v>
      </c>
      <c r="F3227" s="5">
        <v>44636</v>
      </c>
      <c r="G3227" s="2">
        <v>75</v>
      </c>
      <c r="H3227" s="2" t="str">
        <f t="shared" si="329"/>
        <v>Zane POWELL1500m</v>
      </c>
      <c r="I3227" s="2">
        <f t="shared" si="330"/>
        <v>1030</v>
      </c>
      <c r="J3227" s="136" cm="1">
        <f t="array" ref="J3227">MAX(IF($H$3:$H$4000=$H3227,$I$3:$I$4000))</f>
        <v>1030</v>
      </c>
      <c r="O3227" s="94" t="str">
        <f t="shared" si="331"/>
        <v/>
      </c>
      <c r="P3227" s="2" t="e">
        <f t="shared" si="332"/>
        <v>#N/A</v>
      </c>
      <c r="Q3227" s="79">
        <f t="shared" si="333"/>
        <v>1</v>
      </c>
      <c r="R3227" s="79" t="str">
        <f t="shared" si="334"/>
        <v/>
      </c>
    </row>
    <row r="3228" spans="1:18" x14ac:dyDescent="0.2">
      <c r="A3228" t="s">
        <v>1107</v>
      </c>
      <c r="B3228" t="s">
        <v>2802</v>
      </c>
      <c r="C3228" s="5" t="s">
        <v>27</v>
      </c>
      <c r="D3228" s="5">
        <v>35558</v>
      </c>
      <c r="E3228">
        <v>1136</v>
      </c>
      <c r="F3228" s="5">
        <v>44632</v>
      </c>
      <c r="G3228" s="2">
        <v>7</v>
      </c>
      <c r="H3228" s="2" t="str">
        <f t="shared" si="329"/>
        <v>James PRESTON800m</v>
      </c>
      <c r="I3228" s="2">
        <f t="shared" si="330"/>
        <v>1136</v>
      </c>
      <c r="J3228" s="136" cm="1">
        <f t="array" ref="J3228">MAX(IF($H$3:$H$4000=$H3228,$I$3:$I$4000))</f>
        <v>1136</v>
      </c>
      <c r="O3228" s="94" t="str">
        <f t="shared" si="331"/>
        <v/>
      </c>
      <c r="P3228" s="2" t="e">
        <f t="shared" si="332"/>
        <v>#N/A</v>
      </c>
      <c r="Q3228" s="79">
        <f t="shared" si="333"/>
        <v>1</v>
      </c>
      <c r="R3228" s="79" t="str">
        <f t="shared" si="334"/>
        <v/>
      </c>
    </row>
    <row r="3229" spans="1:18" x14ac:dyDescent="0.2">
      <c r="A3229" t="s">
        <v>1107</v>
      </c>
      <c r="B3229" t="s">
        <v>2840</v>
      </c>
      <c r="C3229" s="5" t="s">
        <v>27</v>
      </c>
      <c r="D3229" s="5">
        <v>34144</v>
      </c>
      <c r="E3229">
        <v>1101</v>
      </c>
      <c r="F3229" s="5">
        <v>44632</v>
      </c>
      <c r="G3229" s="2">
        <v>16</v>
      </c>
      <c r="H3229" s="2" t="str">
        <f t="shared" si="329"/>
        <v>Brad MATHAS800m</v>
      </c>
      <c r="I3229" s="2">
        <f t="shared" si="330"/>
        <v>1101</v>
      </c>
      <c r="J3229" s="136" cm="1">
        <f t="array" ref="J3229">MAX(IF($H$3:$H$4000=$H3229,$I$3:$I$4000))</f>
        <v>1143</v>
      </c>
      <c r="O3229" s="94" t="str">
        <f t="shared" si="331"/>
        <v/>
      </c>
      <c r="P3229" s="2" t="e">
        <f t="shared" si="332"/>
        <v>#N/A</v>
      </c>
      <c r="Q3229" s="79">
        <f t="shared" si="333"/>
        <v>1</v>
      </c>
      <c r="R3229" s="79" t="str">
        <f t="shared" si="334"/>
        <v/>
      </c>
    </row>
    <row r="3230" spans="1:18" x14ac:dyDescent="0.2">
      <c r="A3230" t="s">
        <v>1107</v>
      </c>
      <c r="B3230" t="s">
        <v>3517</v>
      </c>
      <c r="C3230" s="5" t="s">
        <v>28</v>
      </c>
      <c r="D3230" s="5">
        <v>35362</v>
      </c>
      <c r="E3230">
        <v>1154</v>
      </c>
      <c r="F3230" s="5">
        <v>44626</v>
      </c>
      <c r="G3230" s="2">
        <v>2</v>
      </c>
      <c r="H3230" s="2" t="str">
        <f t="shared" si="329"/>
        <v>George BEAMISH1500m</v>
      </c>
      <c r="I3230" s="2">
        <f t="shared" si="330"/>
        <v>1154</v>
      </c>
      <c r="J3230" s="136" cm="1">
        <f t="array" ref="J3230">MAX(IF($H$3:$H$4000=$H3230,$I$3:$I$4000))</f>
        <v>1154</v>
      </c>
      <c r="O3230" s="94" t="str">
        <f t="shared" si="331"/>
        <v/>
      </c>
      <c r="P3230" s="2" t="e">
        <f t="shared" si="332"/>
        <v>#N/A</v>
      </c>
      <c r="Q3230" s="79">
        <f t="shared" si="333"/>
        <v>1</v>
      </c>
      <c r="R3230" s="79" t="str">
        <f t="shared" si="334"/>
        <v/>
      </c>
    </row>
    <row r="3231" spans="1:18" x14ac:dyDescent="0.2">
      <c r="A3231" t="s">
        <v>1107</v>
      </c>
      <c r="B3231" t="s">
        <v>2814</v>
      </c>
      <c r="C3231" s="5" t="s">
        <v>28</v>
      </c>
      <c r="D3231" s="5">
        <v>36762</v>
      </c>
      <c r="E3231">
        <v>1080</v>
      </c>
      <c r="F3231" s="5">
        <v>44626</v>
      </c>
      <c r="G3231" s="2">
        <v>14</v>
      </c>
      <c r="H3231" s="2" t="str">
        <f t="shared" si="329"/>
        <v>Samuel TANNER1500m</v>
      </c>
      <c r="I3231" s="2">
        <f t="shared" si="330"/>
        <v>1080</v>
      </c>
      <c r="J3231" s="136" cm="1">
        <f t="array" ref="J3231">MAX(IF($H$3:$H$4000=$H3231,$I$3:$I$4000))</f>
        <v>1155</v>
      </c>
      <c r="O3231" s="94" t="str">
        <f t="shared" si="331"/>
        <v/>
      </c>
      <c r="P3231" s="2" t="e">
        <f t="shared" si="332"/>
        <v>#N/A</v>
      </c>
      <c r="Q3231" s="79">
        <f t="shared" si="333"/>
        <v>1</v>
      </c>
      <c r="R3231" s="79" t="str">
        <f t="shared" si="334"/>
        <v/>
      </c>
    </row>
    <row r="3232" spans="1:18" x14ac:dyDescent="0.2">
      <c r="A3232" t="s">
        <v>1107</v>
      </c>
      <c r="B3232" t="s">
        <v>4638</v>
      </c>
      <c r="C3232" s="5" t="s">
        <v>28</v>
      </c>
      <c r="D3232" s="5">
        <v>35842</v>
      </c>
      <c r="E3232">
        <v>1056</v>
      </c>
      <c r="F3232" s="5">
        <v>44626</v>
      </c>
      <c r="G3232" s="2">
        <v>40</v>
      </c>
      <c r="H3232" s="2" t="str">
        <f t="shared" si="329"/>
        <v>Oliver CHIGNELL1500m</v>
      </c>
      <c r="I3232" s="2">
        <f t="shared" si="330"/>
        <v>1056</v>
      </c>
      <c r="J3232" s="136" cm="1">
        <f t="array" ref="J3232">MAX(IF($H$3:$H$4000=$H3232,$I$3:$I$4000))</f>
        <v>1056</v>
      </c>
      <c r="O3232" s="94" t="str">
        <f t="shared" si="331"/>
        <v/>
      </c>
      <c r="P3232" s="2" t="e">
        <f t="shared" si="332"/>
        <v>#N/A</v>
      </c>
      <c r="Q3232" s="79">
        <f t="shared" si="333"/>
        <v>1</v>
      </c>
      <c r="R3232" s="79" t="str">
        <f t="shared" si="334"/>
        <v/>
      </c>
    </row>
    <row r="3233" spans="1:18" x14ac:dyDescent="0.2">
      <c r="A3233" t="s">
        <v>1107</v>
      </c>
      <c r="B3233" t="s">
        <v>2839</v>
      </c>
      <c r="C3233" s="5" t="s">
        <v>28</v>
      </c>
      <c r="D3233" s="5">
        <v>34513</v>
      </c>
      <c r="E3233">
        <v>1054</v>
      </c>
      <c r="F3233" s="5">
        <v>44626</v>
      </c>
      <c r="G3233" s="2">
        <v>44</v>
      </c>
      <c r="H3233" s="2" t="str">
        <f t="shared" si="329"/>
        <v>Matthew TAYLOR1500m</v>
      </c>
      <c r="I3233" s="2">
        <f t="shared" si="330"/>
        <v>1054</v>
      </c>
      <c r="J3233" s="136" cm="1">
        <f t="array" ref="J3233">MAX(IF($H$3:$H$4000=$H3233,$I$3:$I$4000))</f>
        <v>1054</v>
      </c>
      <c r="O3233" s="94" t="str">
        <f t="shared" si="331"/>
        <v/>
      </c>
      <c r="P3233" s="2" t="e">
        <f t="shared" si="332"/>
        <v>#N/A</v>
      </c>
      <c r="Q3233" s="79">
        <f t="shared" si="333"/>
        <v>1</v>
      </c>
      <c r="R3233" s="79" t="str">
        <f t="shared" si="334"/>
        <v/>
      </c>
    </row>
    <row r="3234" spans="1:18" x14ac:dyDescent="0.2">
      <c r="A3234" t="s">
        <v>1107</v>
      </c>
      <c r="B3234" t="s">
        <v>2841</v>
      </c>
      <c r="C3234" s="5" t="s">
        <v>28</v>
      </c>
      <c r="D3234" s="5">
        <v>37001</v>
      </c>
      <c r="E3234">
        <v>1054</v>
      </c>
      <c r="F3234" s="5">
        <v>44626</v>
      </c>
      <c r="G3234" s="2">
        <v>48</v>
      </c>
      <c r="H3234" s="2" t="str">
        <f t="shared" si="329"/>
        <v>Russell GREEN1500m</v>
      </c>
      <c r="I3234" s="2">
        <f t="shared" si="330"/>
        <v>1054</v>
      </c>
      <c r="J3234" s="136" cm="1">
        <f t="array" ref="J3234">MAX(IF($H$3:$H$4000=$H3234,$I$3:$I$4000))</f>
        <v>1054</v>
      </c>
      <c r="O3234" s="94" t="str">
        <f t="shared" si="331"/>
        <v/>
      </c>
      <c r="P3234" s="2" t="e">
        <f t="shared" si="332"/>
        <v>#N/A</v>
      </c>
      <c r="Q3234" s="79">
        <f t="shared" si="333"/>
        <v>1</v>
      </c>
      <c r="R3234" s="79" t="str">
        <f t="shared" si="334"/>
        <v/>
      </c>
    </row>
    <row r="3235" spans="1:18" x14ac:dyDescent="0.2">
      <c r="A3235" t="s">
        <v>1107</v>
      </c>
      <c r="B3235" t="s">
        <v>2852</v>
      </c>
      <c r="C3235" s="5" t="s">
        <v>28</v>
      </c>
      <c r="D3235" s="5">
        <v>37206</v>
      </c>
      <c r="E3235">
        <v>1051</v>
      </c>
      <c r="F3235" s="5">
        <v>44626</v>
      </c>
      <c r="G3235" s="2">
        <v>51</v>
      </c>
      <c r="H3235" s="2" t="str">
        <f t="shared" si="329"/>
        <v>Benjamin WALL1500m</v>
      </c>
      <c r="I3235" s="2">
        <f t="shared" si="330"/>
        <v>1051</v>
      </c>
      <c r="J3235" s="136" cm="1">
        <f t="array" ref="J3235">MAX(IF($H$3:$H$4000=$H3235,$I$3:$I$4000))</f>
        <v>1051</v>
      </c>
      <c r="O3235" s="94" t="str">
        <f t="shared" si="331"/>
        <v/>
      </c>
      <c r="P3235" s="2" t="e">
        <f t="shared" si="332"/>
        <v>#N/A</v>
      </c>
      <c r="Q3235" s="79">
        <f t="shared" si="333"/>
        <v>1</v>
      </c>
      <c r="R3235" s="79" t="str">
        <f t="shared" si="334"/>
        <v/>
      </c>
    </row>
    <row r="3236" spans="1:18" x14ac:dyDescent="0.2">
      <c r="A3236" t="s">
        <v>1107</v>
      </c>
      <c r="B3236" t="s">
        <v>4639</v>
      </c>
      <c r="C3236" s="5" t="s">
        <v>28</v>
      </c>
      <c r="D3236" s="5">
        <v>37439</v>
      </c>
      <c r="E3236">
        <v>1042</v>
      </c>
      <c r="F3236" s="5">
        <v>44626</v>
      </c>
      <c r="G3236" s="2">
        <v>63</v>
      </c>
      <c r="H3236" s="2" t="str">
        <f t="shared" si="329"/>
        <v>Chanel MUIR1500m</v>
      </c>
      <c r="I3236" s="2">
        <f t="shared" si="330"/>
        <v>1042</v>
      </c>
      <c r="J3236" s="136" cm="1">
        <f t="array" ref="J3236">MAX(IF($H$3:$H$4000=$H3236,$I$3:$I$4000))</f>
        <v>1042</v>
      </c>
      <c r="O3236" s="94" t="str">
        <f t="shared" si="331"/>
        <v/>
      </c>
      <c r="P3236" s="2" t="e">
        <f t="shared" si="332"/>
        <v>#N/A</v>
      </c>
      <c r="Q3236" s="79">
        <f t="shared" si="333"/>
        <v>1</v>
      </c>
      <c r="R3236" s="79" t="str">
        <f t="shared" si="334"/>
        <v/>
      </c>
    </row>
    <row r="3237" spans="1:18" x14ac:dyDescent="0.2">
      <c r="A3237" t="s">
        <v>1107</v>
      </c>
      <c r="B3237" t="s">
        <v>2825</v>
      </c>
      <c r="C3237" s="5" t="s">
        <v>28</v>
      </c>
      <c r="D3237" s="5">
        <v>37931</v>
      </c>
      <c r="E3237">
        <v>1034</v>
      </c>
      <c r="F3237" s="5">
        <v>44626</v>
      </c>
      <c r="G3237" s="2">
        <v>73</v>
      </c>
      <c r="H3237" s="2" t="str">
        <f t="shared" si="329"/>
        <v>James HARDING1500m</v>
      </c>
      <c r="I3237" s="2">
        <f t="shared" si="330"/>
        <v>1034</v>
      </c>
      <c r="J3237" s="136" cm="1">
        <f t="array" ref="J3237">MAX(IF($H$3:$H$4000=$H3237,$I$3:$I$4000))</f>
        <v>1034</v>
      </c>
      <c r="O3237" s="94" t="str">
        <f t="shared" si="331"/>
        <v/>
      </c>
      <c r="P3237" s="2" t="e">
        <f t="shared" si="332"/>
        <v>#N/A</v>
      </c>
      <c r="Q3237" s="79">
        <f t="shared" si="333"/>
        <v>1</v>
      </c>
      <c r="R3237" s="79" t="str">
        <f t="shared" si="334"/>
        <v/>
      </c>
    </row>
    <row r="3238" spans="1:18" x14ac:dyDescent="0.2">
      <c r="A3238" t="s">
        <v>1107</v>
      </c>
      <c r="B3238" t="s">
        <v>2853</v>
      </c>
      <c r="C3238" s="5" t="s">
        <v>28</v>
      </c>
      <c r="D3238" s="6">
        <v>35085</v>
      </c>
      <c r="E3238">
        <v>1017</v>
      </c>
      <c r="F3238" s="5">
        <v>44626</v>
      </c>
      <c r="G3238" s="2">
        <v>86</v>
      </c>
      <c r="H3238" s="2" t="str">
        <f t="shared" si="329"/>
        <v>David LEE1500m</v>
      </c>
      <c r="I3238" s="2">
        <f t="shared" si="330"/>
        <v>1017</v>
      </c>
      <c r="J3238" s="136" cm="1">
        <f t="array" ref="J3238">MAX(IF($H$3:$H$4000=$H3238,$I$3:$I$4000))</f>
        <v>1017</v>
      </c>
      <c r="O3238" s="94" t="str">
        <f t="shared" si="331"/>
        <v/>
      </c>
      <c r="P3238" s="2" t="e">
        <f t="shared" si="332"/>
        <v>#N/A</v>
      </c>
      <c r="Q3238" s="79">
        <f t="shared" si="333"/>
        <v>1</v>
      </c>
      <c r="R3238" s="79" t="str">
        <f t="shared" si="334"/>
        <v/>
      </c>
    </row>
    <row r="3239" spans="1:18" x14ac:dyDescent="0.2">
      <c r="A3239" t="s">
        <v>1107</v>
      </c>
      <c r="B3239" t="s">
        <v>2857</v>
      </c>
      <c r="C3239" s="5" t="s">
        <v>28</v>
      </c>
      <c r="D3239" s="5">
        <v>37139</v>
      </c>
      <c r="E3239">
        <v>1015</v>
      </c>
      <c r="F3239" s="5">
        <v>44626</v>
      </c>
      <c r="G3239" s="2">
        <v>91</v>
      </c>
      <c r="H3239" s="2" t="str">
        <f t="shared" si="329"/>
        <v>Noah MACDERMID1500m</v>
      </c>
      <c r="I3239" s="2">
        <f t="shared" si="330"/>
        <v>1015</v>
      </c>
      <c r="J3239" s="136" cm="1">
        <f t="array" ref="J3239">MAX(IF($H$3:$H$4000=$H3239,$I$3:$I$4000))</f>
        <v>1015</v>
      </c>
      <c r="O3239" s="94" t="str">
        <f t="shared" si="331"/>
        <v/>
      </c>
      <c r="P3239" s="2" t="e">
        <f t="shared" si="332"/>
        <v>#N/A</v>
      </c>
      <c r="Q3239" s="79">
        <f t="shared" si="333"/>
        <v>1</v>
      </c>
      <c r="R3239" s="79" t="str">
        <f t="shared" si="334"/>
        <v/>
      </c>
    </row>
    <row r="3240" spans="1:18" x14ac:dyDescent="0.2">
      <c r="A3240" t="s">
        <v>1107</v>
      </c>
      <c r="B3240" t="s">
        <v>3063</v>
      </c>
      <c r="C3240" t="s">
        <v>36</v>
      </c>
      <c r="D3240" s="5">
        <v>34433</v>
      </c>
      <c r="E3240">
        <v>1048</v>
      </c>
      <c r="F3240" s="5">
        <v>44626</v>
      </c>
      <c r="G3240" s="2">
        <v>6</v>
      </c>
      <c r="H3240" s="2" t="str">
        <f t="shared" si="329"/>
        <v>Nicholas SOUTHGATEpole-vault</v>
      </c>
      <c r="I3240" s="2">
        <f t="shared" si="330"/>
        <v>1048</v>
      </c>
      <c r="J3240" s="136" cm="1">
        <f t="array" ref="J3240">MAX(IF($H$3:$H$4000=$H3240,$I$3:$I$4000))</f>
        <v>1048</v>
      </c>
      <c r="O3240" s="94" t="str">
        <f t="shared" si="331"/>
        <v/>
      </c>
      <c r="P3240" s="2" t="e">
        <f t="shared" si="332"/>
        <v>#N/A</v>
      </c>
      <c r="Q3240" s="79">
        <f t="shared" si="333"/>
        <v>1</v>
      </c>
      <c r="R3240" s="79" t="str">
        <f t="shared" si="334"/>
        <v/>
      </c>
    </row>
    <row r="3241" spans="1:18" x14ac:dyDescent="0.2">
      <c r="A3241" t="s">
        <v>1107</v>
      </c>
      <c r="B3241" t="s">
        <v>4033</v>
      </c>
      <c r="C3241" s="5" t="s">
        <v>36</v>
      </c>
      <c r="D3241" s="5">
        <v>36224</v>
      </c>
      <c r="E3241">
        <v>1048</v>
      </c>
      <c r="F3241" s="5">
        <v>44626</v>
      </c>
      <c r="G3241" s="2">
        <v>6</v>
      </c>
      <c r="H3241" s="2" t="str">
        <f t="shared" si="329"/>
        <v>James STEYNpole-vault</v>
      </c>
      <c r="I3241" s="2">
        <f t="shared" si="330"/>
        <v>1048</v>
      </c>
      <c r="J3241" s="136" cm="1">
        <f t="array" ref="J3241">MAX(IF($H$3:$H$4000=$H3241,$I$3:$I$4000))</f>
        <v>1048</v>
      </c>
      <c r="O3241" s="94" t="str">
        <f t="shared" si="331"/>
        <v/>
      </c>
      <c r="P3241" s="2" t="e">
        <f t="shared" si="332"/>
        <v>#N/A</v>
      </c>
      <c r="Q3241" s="79">
        <f t="shared" si="333"/>
        <v>1</v>
      </c>
      <c r="R3241" s="79" t="str">
        <f t="shared" si="334"/>
        <v/>
      </c>
    </row>
    <row r="3242" spans="1:18" x14ac:dyDescent="0.2">
      <c r="A3242" t="s">
        <v>1107</v>
      </c>
      <c r="B3242" t="s">
        <v>4060</v>
      </c>
      <c r="C3242" s="5" t="s">
        <v>36</v>
      </c>
      <c r="D3242" s="5">
        <v>35320</v>
      </c>
      <c r="E3242">
        <v>859</v>
      </c>
      <c r="F3242" s="5">
        <v>44626</v>
      </c>
      <c r="G3242" s="2">
        <v>78</v>
      </c>
      <c r="H3242" s="2" t="str">
        <f t="shared" si="329"/>
        <v>Aaron BOOTHpole-vault</v>
      </c>
      <c r="I3242" s="2">
        <f t="shared" si="330"/>
        <v>859</v>
      </c>
      <c r="J3242" s="136" cm="1">
        <f t="array" ref="J3242">MAX(IF($H$3:$H$4000=$H3242,$I$3:$I$4000))</f>
        <v>916</v>
      </c>
      <c r="O3242" s="94" t="str">
        <f t="shared" si="331"/>
        <v/>
      </c>
      <c r="P3242" s="2" t="e">
        <f t="shared" si="332"/>
        <v>#N/A</v>
      </c>
      <c r="Q3242" s="79">
        <f t="shared" si="333"/>
        <v>1</v>
      </c>
      <c r="R3242" s="79" t="str">
        <f t="shared" si="334"/>
        <v/>
      </c>
    </row>
    <row r="3243" spans="1:18" x14ac:dyDescent="0.2">
      <c r="A3243" t="s">
        <v>1107</v>
      </c>
      <c r="B3243" t="s">
        <v>4071</v>
      </c>
      <c r="C3243" s="5" t="s">
        <v>40</v>
      </c>
      <c r="D3243" s="5">
        <v>37063</v>
      </c>
      <c r="E3243">
        <v>1075</v>
      </c>
      <c r="F3243" s="5">
        <v>44626</v>
      </c>
      <c r="G3243" s="2">
        <v>8</v>
      </c>
      <c r="H3243" s="2" t="str">
        <f t="shared" si="329"/>
        <v>Connor BELLdiscus-throw</v>
      </c>
      <c r="I3243" s="2">
        <f t="shared" si="330"/>
        <v>1075</v>
      </c>
      <c r="J3243" s="136" cm="1">
        <f t="array" ref="J3243">MAX(IF($H$3:$H$4000=$H3243,$I$3:$I$4000))</f>
        <v>1139</v>
      </c>
      <c r="O3243" s="94" t="str">
        <f t="shared" si="331"/>
        <v/>
      </c>
      <c r="P3243" s="2" t="e">
        <f t="shared" si="332"/>
        <v>#N/A</v>
      </c>
      <c r="Q3243" s="79">
        <f t="shared" si="333"/>
        <v>1</v>
      </c>
      <c r="R3243" s="79" t="str">
        <f t="shared" si="334"/>
        <v/>
      </c>
    </row>
    <row r="3244" spans="1:18" x14ac:dyDescent="0.2">
      <c r="A3244" t="s">
        <v>1107</v>
      </c>
      <c r="B3244" t="s">
        <v>4060</v>
      </c>
      <c r="C3244" s="5" t="s">
        <v>44</v>
      </c>
      <c r="D3244" s="5">
        <v>35320</v>
      </c>
      <c r="E3244">
        <v>1024</v>
      </c>
      <c r="F3244" s="5">
        <v>44626</v>
      </c>
      <c r="G3244" s="2">
        <v>5</v>
      </c>
      <c r="H3244" s="2" t="str">
        <f t="shared" si="329"/>
        <v>Aaron BOOTHdecathlon</v>
      </c>
      <c r="I3244" s="2">
        <f t="shared" si="330"/>
        <v>1024</v>
      </c>
      <c r="J3244" s="136" cm="1">
        <f t="array" ref="J3244">MAX(IF($H$3:$H$4000=$H3244,$I$3:$I$4000))</f>
        <v>1071</v>
      </c>
      <c r="O3244" s="94" t="str">
        <f t="shared" si="331"/>
        <v/>
      </c>
      <c r="P3244" s="2" t="e">
        <f t="shared" si="332"/>
        <v>#N/A</v>
      </c>
      <c r="Q3244" s="79">
        <f t="shared" si="333"/>
        <v>1</v>
      </c>
      <c r="R3244" s="79" t="str">
        <f t="shared" si="334"/>
        <v/>
      </c>
    </row>
    <row r="3245" spans="1:18" x14ac:dyDescent="0.2">
      <c r="A3245" t="s">
        <v>1107</v>
      </c>
      <c r="B3245" s="5" t="s">
        <v>2825</v>
      </c>
      <c r="C3245" s="5" t="s">
        <v>27</v>
      </c>
      <c r="D3245" s="5">
        <v>37931</v>
      </c>
      <c r="E3245">
        <v>1048</v>
      </c>
      <c r="F3245" s="5">
        <v>44625</v>
      </c>
      <c r="G3245" s="2">
        <v>68</v>
      </c>
      <c r="H3245" s="2" t="str">
        <f t="shared" si="329"/>
        <v>James HARDING800m</v>
      </c>
      <c r="I3245" s="2">
        <f t="shared" si="330"/>
        <v>1048</v>
      </c>
      <c r="J3245" s="136" cm="1">
        <f t="array" ref="J3245">MAX(IF($H$3:$H$4000=$H3245,$I$3:$I$4000))</f>
        <v>1048</v>
      </c>
      <c r="O3245" s="94" t="str">
        <f t="shared" si="331"/>
        <v/>
      </c>
      <c r="P3245" s="2" t="e">
        <f t="shared" si="332"/>
        <v>#N/A</v>
      </c>
      <c r="Q3245" s="79">
        <f t="shared" si="333"/>
        <v>1</v>
      </c>
      <c r="R3245" s="79" t="str">
        <f t="shared" si="334"/>
        <v/>
      </c>
    </row>
    <row r="3246" spans="1:18" x14ac:dyDescent="0.2">
      <c r="A3246" t="s">
        <v>1107</v>
      </c>
      <c r="B3246" t="s">
        <v>3121</v>
      </c>
      <c r="C3246" s="5" t="s">
        <v>39</v>
      </c>
      <c r="D3246" s="5">
        <v>33664</v>
      </c>
      <c r="E3246">
        <v>1214</v>
      </c>
      <c r="F3246" s="5">
        <v>44625</v>
      </c>
      <c r="G3246" s="2">
        <v>1</v>
      </c>
      <c r="H3246" s="2" t="str">
        <f t="shared" si="329"/>
        <v>Tomas WALSHshot-put</v>
      </c>
      <c r="I3246" s="2">
        <f t="shared" si="330"/>
        <v>1214</v>
      </c>
      <c r="J3246" s="136" cm="1">
        <f t="array" ref="J3246">MAX(IF($H$3:$H$4000=$H3246,$I$3:$I$4000))</f>
        <v>1269</v>
      </c>
      <c r="O3246" s="94" t="str">
        <f t="shared" si="331"/>
        <v/>
      </c>
      <c r="P3246" s="2" t="e">
        <f t="shared" si="332"/>
        <v>#N/A</v>
      </c>
      <c r="Q3246" s="79">
        <f t="shared" si="333"/>
        <v>1</v>
      </c>
      <c r="R3246" s="79" t="str">
        <f t="shared" si="334"/>
        <v/>
      </c>
    </row>
    <row r="3247" spans="1:18" x14ac:dyDescent="0.2">
      <c r="A3247" t="s">
        <v>1107</v>
      </c>
      <c r="B3247" t="s">
        <v>4141</v>
      </c>
      <c r="C3247" s="5" t="s">
        <v>39</v>
      </c>
      <c r="D3247" s="5">
        <v>34688</v>
      </c>
      <c r="E3247">
        <v>1193</v>
      </c>
      <c r="F3247" s="5">
        <v>44625</v>
      </c>
      <c r="G3247" s="2">
        <v>2</v>
      </c>
      <c r="H3247" s="2" t="str">
        <f t="shared" si="329"/>
        <v>Jacko GILLshot-put</v>
      </c>
      <c r="I3247" s="2">
        <f t="shared" si="330"/>
        <v>1193</v>
      </c>
      <c r="J3247" s="136" cm="1">
        <f t="array" ref="J3247">MAX(IF($H$3:$H$4000=$H3247,$I$3:$I$4000))</f>
        <v>1214</v>
      </c>
      <c r="O3247" s="94" t="str">
        <f t="shared" si="331"/>
        <v/>
      </c>
      <c r="P3247" s="2" t="e">
        <f t="shared" si="332"/>
        <v>#N/A</v>
      </c>
      <c r="Q3247" s="79">
        <f t="shared" si="333"/>
        <v>1</v>
      </c>
      <c r="R3247" s="79" t="str">
        <f t="shared" si="334"/>
        <v/>
      </c>
    </row>
    <row r="3248" spans="1:18" x14ac:dyDescent="0.2">
      <c r="A3248" t="s">
        <v>1107</v>
      </c>
      <c r="B3248" t="s">
        <v>3125</v>
      </c>
      <c r="C3248" s="5" t="s">
        <v>39</v>
      </c>
      <c r="D3248" s="5">
        <v>36689</v>
      </c>
      <c r="E3248">
        <v>1064</v>
      </c>
      <c r="F3248" s="5">
        <v>44625</v>
      </c>
      <c r="G3248" s="2">
        <v>10</v>
      </c>
      <c r="H3248" s="2" t="str">
        <f t="shared" si="329"/>
        <v>Nick PALMERshot-put</v>
      </c>
      <c r="I3248" s="2">
        <f t="shared" si="330"/>
        <v>1064</v>
      </c>
      <c r="J3248" s="136" cm="1">
        <f t="array" ref="J3248">MAX(IF($H$3:$H$4000=$H3248,$I$3:$I$4000))</f>
        <v>1064</v>
      </c>
      <c r="O3248" s="94" t="str">
        <f t="shared" si="331"/>
        <v/>
      </c>
      <c r="P3248" s="2" t="e">
        <f t="shared" si="332"/>
        <v>#N/A</v>
      </c>
      <c r="Q3248" s="79">
        <f t="shared" si="333"/>
        <v>1</v>
      </c>
      <c r="R3248" s="79" t="str">
        <f t="shared" si="334"/>
        <v/>
      </c>
    </row>
    <row r="3249" spans="1:18" x14ac:dyDescent="0.2">
      <c r="A3249" t="s">
        <v>1107</v>
      </c>
      <c r="B3249" t="s">
        <v>3159</v>
      </c>
      <c r="C3249" s="5" t="s">
        <v>42</v>
      </c>
      <c r="D3249" s="5">
        <v>36278</v>
      </c>
      <c r="E3249">
        <v>997</v>
      </c>
      <c r="F3249" s="5">
        <v>44625</v>
      </c>
      <c r="G3249" s="2">
        <v>16</v>
      </c>
      <c r="H3249" s="2" t="str">
        <f t="shared" si="329"/>
        <v>Anthony NOBILOhammer-throw</v>
      </c>
      <c r="I3249" s="2">
        <f t="shared" si="330"/>
        <v>997</v>
      </c>
      <c r="J3249" s="136" cm="1">
        <f t="array" ref="J3249">MAX(IF($H$3:$H$4000=$H3249,$I$3:$I$4000))</f>
        <v>997</v>
      </c>
      <c r="O3249" s="94" t="str">
        <f t="shared" si="331"/>
        <v/>
      </c>
      <c r="P3249" s="2" t="e">
        <f t="shared" si="332"/>
        <v>#N/A</v>
      </c>
      <c r="Q3249" s="79">
        <f t="shared" si="333"/>
        <v>1</v>
      </c>
      <c r="R3249" s="79" t="str">
        <f t="shared" si="334"/>
        <v/>
      </c>
    </row>
    <row r="3250" spans="1:18" x14ac:dyDescent="0.2">
      <c r="A3250" t="s">
        <v>1107</v>
      </c>
      <c r="B3250" t="s">
        <v>4698</v>
      </c>
      <c r="C3250" s="5" t="s">
        <v>35</v>
      </c>
      <c r="D3250" s="5">
        <v>38515</v>
      </c>
      <c r="E3250">
        <v>923</v>
      </c>
      <c r="F3250" s="5">
        <v>44624</v>
      </c>
      <c r="G3250" s="2">
        <v>80</v>
      </c>
      <c r="H3250" s="2" t="str">
        <f t="shared" si="329"/>
        <v>Ethan BONEhigh-jump</v>
      </c>
      <c r="I3250" s="2">
        <f t="shared" si="330"/>
        <v>923</v>
      </c>
      <c r="J3250" s="136" cm="1">
        <f t="array" ref="J3250">MAX(IF($H$3:$H$4000=$H3250,$I$3:$I$4000))</f>
        <v>923</v>
      </c>
      <c r="O3250" s="94" t="str">
        <f t="shared" si="331"/>
        <v/>
      </c>
      <c r="P3250" s="2" t="e">
        <f t="shared" si="332"/>
        <v>#N/A</v>
      </c>
      <c r="Q3250" s="79">
        <f t="shared" si="333"/>
        <v>1</v>
      </c>
      <c r="R3250" s="79" t="str">
        <f t="shared" si="334"/>
        <v/>
      </c>
    </row>
    <row r="3251" spans="1:18" x14ac:dyDescent="0.2">
      <c r="A3251" t="s">
        <v>1107</v>
      </c>
      <c r="B3251" t="s">
        <v>4695</v>
      </c>
      <c r="C3251" s="6" t="s">
        <v>35</v>
      </c>
      <c r="D3251" s="6">
        <v>37640</v>
      </c>
      <c r="E3251">
        <v>958</v>
      </c>
      <c r="F3251" s="5">
        <v>44623</v>
      </c>
      <c r="G3251" s="2">
        <v>51</v>
      </c>
      <c r="H3251" s="2" t="str">
        <f t="shared" si="329"/>
        <v>Adam STACKhigh-jump</v>
      </c>
      <c r="I3251" s="2">
        <f t="shared" si="330"/>
        <v>958</v>
      </c>
      <c r="J3251" s="136" cm="1">
        <f t="array" ref="J3251">MAX(IF($H$3:$H$4000=$H3251,$I$3:$I$4000))</f>
        <v>958</v>
      </c>
      <c r="O3251" s="94" t="str">
        <f t="shared" si="331"/>
        <v/>
      </c>
      <c r="P3251" s="2" t="e">
        <f t="shared" si="332"/>
        <v>#N/A</v>
      </c>
      <c r="Q3251" s="79">
        <f t="shared" si="333"/>
        <v>1</v>
      </c>
      <c r="R3251" s="79" t="str">
        <f t="shared" si="334"/>
        <v/>
      </c>
    </row>
    <row r="3252" spans="1:18" x14ac:dyDescent="0.2">
      <c r="A3252" t="s">
        <v>1107</v>
      </c>
      <c r="B3252" t="s">
        <v>4697</v>
      </c>
      <c r="C3252" s="5" t="s">
        <v>35</v>
      </c>
      <c r="D3252" s="5">
        <v>37737</v>
      </c>
      <c r="E3252">
        <v>923</v>
      </c>
      <c r="F3252" s="5">
        <v>44623</v>
      </c>
      <c r="G3252" s="2">
        <v>80</v>
      </c>
      <c r="H3252" s="2" t="str">
        <f t="shared" si="329"/>
        <v>Rafe COIUILLAULThigh-jump</v>
      </c>
      <c r="I3252" s="2">
        <f t="shared" si="330"/>
        <v>923</v>
      </c>
      <c r="J3252" s="136" cm="1">
        <f t="array" ref="J3252">MAX(IF($H$3:$H$4000=$H3252,$I$3:$I$4000))</f>
        <v>923</v>
      </c>
      <c r="O3252" s="94" t="str">
        <f t="shared" si="331"/>
        <v/>
      </c>
      <c r="P3252" s="2" t="e">
        <f t="shared" si="332"/>
        <v>#N/A</v>
      </c>
      <c r="Q3252" s="79">
        <f t="shared" si="333"/>
        <v>1</v>
      </c>
      <c r="R3252" s="79" t="str">
        <f t="shared" si="334"/>
        <v/>
      </c>
    </row>
    <row r="3253" spans="1:18" x14ac:dyDescent="0.2">
      <c r="A3253" t="s">
        <v>1107</v>
      </c>
      <c r="B3253" t="s">
        <v>2814</v>
      </c>
      <c r="C3253" s="5" t="s">
        <v>27</v>
      </c>
      <c r="D3253" s="5">
        <v>36762</v>
      </c>
      <c r="E3253">
        <v>1074</v>
      </c>
      <c r="F3253" s="5">
        <v>44618</v>
      </c>
      <c r="G3253" s="2">
        <v>44</v>
      </c>
      <c r="H3253" s="2" t="str">
        <f t="shared" si="329"/>
        <v>Samuel TANNER800m</v>
      </c>
      <c r="I3253" s="2">
        <f t="shared" si="330"/>
        <v>1074</v>
      </c>
      <c r="J3253" s="136" cm="1">
        <f t="array" ref="J3253">MAX(IF($H$3:$H$4000=$H3253,$I$3:$I$4000))</f>
        <v>1074</v>
      </c>
      <c r="O3253" s="94" t="str">
        <f t="shared" si="331"/>
        <v/>
      </c>
      <c r="P3253" s="2" t="e">
        <f t="shared" si="332"/>
        <v>#N/A</v>
      </c>
      <c r="Q3253" s="79">
        <f t="shared" si="333"/>
        <v>1</v>
      </c>
      <c r="R3253" s="79" t="str">
        <f t="shared" si="334"/>
        <v/>
      </c>
    </row>
    <row r="3254" spans="1:18" x14ac:dyDescent="0.2">
      <c r="A3254" t="s">
        <v>1107</v>
      </c>
      <c r="B3254" t="s">
        <v>3106</v>
      </c>
      <c r="C3254" s="5" t="s">
        <v>40</v>
      </c>
      <c r="D3254" s="5">
        <v>32740</v>
      </c>
      <c r="E3254">
        <v>891</v>
      </c>
      <c r="F3254" s="5">
        <v>44618</v>
      </c>
      <c r="G3254" s="2">
        <v>56</v>
      </c>
      <c r="H3254" s="2" t="str">
        <f t="shared" si="329"/>
        <v>Kieran FOWLERdiscus-throw</v>
      </c>
      <c r="I3254" s="2">
        <f t="shared" si="330"/>
        <v>891</v>
      </c>
      <c r="J3254" s="136" cm="1">
        <f t="array" ref="J3254">MAX(IF($H$3:$H$4000=$H3254,$I$3:$I$4000))</f>
        <v>891</v>
      </c>
      <c r="O3254" s="94" t="str">
        <f t="shared" si="331"/>
        <v/>
      </c>
      <c r="P3254" s="2" t="e">
        <f t="shared" si="332"/>
        <v>#N/A</v>
      </c>
      <c r="Q3254" s="79">
        <f t="shared" si="333"/>
        <v>1</v>
      </c>
      <c r="R3254" s="79" t="str">
        <f t="shared" si="334"/>
        <v/>
      </c>
    </row>
    <row r="3255" spans="1:18" x14ac:dyDescent="0.2">
      <c r="A3255" t="s">
        <v>1107</v>
      </c>
      <c r="B3255" t="s">
        <v>3107</v>
      </c>
      <c r="C3255" s="5" t="s">
        <v>40</v>
      </c>
      <c r="D3255" s="5">
        <v>36488</v>
      </c>
      <c r="E3255">
        <v>889</v>
      </c>
      <c r="F3255" s="5">
        <v>44618</v>
      </c>
      <c r="G3255" s="2">
        <v>59</v>
      </c>
      <c r="H3255" s="2" t="str">
        <f t="shared" si="329"/>
        <v>Jade ZAIAdiscus-throw</v>
      </c>
      <c r="I3255" s="2">
        <f t="shared" si="330"/>
        <v>889</v>
      </c>
      <c r="J3255" s="136" cm="1">
        <f t="array" ref="J3255">MAX(IF($H$3:$H$4000=$H3255,$I$3:$I$4000))</f>
        <v>889</v>
      </c>
      <c r="O3255" s="94" t="str">
        <f t="shared" si="331"/>
        <v/>
      </c>
      <c r="P3255" s="2" t="e">
        <f t="shared" si="332"/>
        <v>#N/A</v>
      </c>
      <c r="Q3255" s="79">
        <f t="shared" si="333"/>
        <v>1</v>
      </c>
      <c r="R3255" s="79" t="str">
        <f t="shared" si="334"/>
        <v/>
      </c>
    </row>
    <row r="3256" spans="1:18" x14ac:dyDescent="0.2">
      <c r="A3256" t="s">
        <v>1107</v>
      </c>
      <c r="B3256" t="s">
        <v>2834</v>
      </c>
      <c r="C3256" s="5" t="s">
        <v>28</v>
      </c>
      <c r="D3256" s="5">
        <v>34143</v>
      </c>
      <c r="E3256">
        <v>1074</v>
      </c>
      <c r="F3256" s="5">
        <v>44612</v>
      </c>
      <c r="G3256" s="2">
        <v>20</v>
      </c>
      <c r="H3256" s="2" t="str">
        <f t="shared" si="329"/>
        <v>Julian OAKLEY1500m</v>
      </c>
      <c r="I3256" s="2">
        <f t="shared" si="330"/>
        <v>1074</v>
      </c>
      <c r="J3256" s="136" cm="1">
        <f t="array" ref="J3256">MAX(IF($H$3:$H$4000=$H3256,$I$3:$I$4000))</f>
        <v>1122</v>
      </c>
      <c r="O3256" s="94" t="str">
        <f t="shared" si="331"/>
        <v/>
      </c>
      <c r="P3256" s="2" t="e">
        <f t="shared" si="332"/>
        <v>#N/A</v>
      </c>
      <c r="Q3256" s="79">
        <f t="shared" si="333"/>
        <v>1</v>
      </c>
      <c r="R3256" s="79" t="str">
        <f t="shared" si="334"/>
        <v/>
      </c>
    </row>
    <row r="3257" spans="1:18" x14ac:dyDescent="0.2">
      <c r="A3257" t="s">
        <v>1107</v>
      </c>
      <c r="B3257" t="s">
        <v>2838</v>
      </c>
      <c r="C3257" s="5" t="s">
        <v>28</v>
      </c>
      <c r="D3257" s="5">
        <v>33114</v>
      </c>
      <c r="E3257">
        <v>1038</v>
      </c>
      <c r="F3257" s="5">
        <v>44612</v>
      </c>
      <c r="G3257" s="2">
        <v>68</v>
      </c>
      <c r="H3257" s="2" t="str">
        <f t="shared" si="329"/>
        <v>Eric SPEAKMAN1500m</v>
      </c>
      <c r="I3257" s="2">
        <f t="shared" si="330"/>
        <v>1038</v>
      </c>
      <c r="J3257" s="136" cm="1">
        <f t="array" ref="J3257">MAX(IF($H$3:$H$4000=$H3257,$I$3:$I$4000))</f>
        <v>1038</v>
      </c>
      <c r="O3257" s="94" t="str">
        <f t="shared" si="331"/>
        <v/>
      </c>
      <c r="P3257" s="2" t="e">
        <f t="shared" si="332"/>
        <v>#N/A</v>
      </c>
      <c r="Q3257" s="79">
        <f t="shared" si="333"/>
        <v>1</v>
      </c>
      <c r="R3257" s="79" t="str">
        <f t="shared" si="334"/>
        <v/>
      </c>
    </row>
    <row r="3258" spans="1:18" x14ac:dyDescent="0.2">
      <c r="A3258" t="s">
        <v>1107</v>
      </c>
      <c r="B3258" t="s">
        <v>3025</v>
      </c>
      <c r="C3258" s="5" t="s">
        <v>35</v>
      </c>
      <c r="D3258" s="5">
        <v>35294</v>
      </c>
      <c r="E3258">
        <v>1179</v>
      </c>
      <c r="F3258" s="5">
        <v>44612</v>
      </c>
      <c r="G3258" s="2">
        <v>1</v>
      </c>
      <c r="H3258" s="2" t="str">
        <f t="shared" si="329"/>
        <v>Hamish KERRhigh-jump</v>
      </c>
      <c r="I3258" s="2">
        <f t="shared" si="330"/>
        <v>1179</v>
      </c>
      <c r="J3258" s="136" cm="1">
        <f t="array" ref="J3258">MAX(IF($H$3:$H$4000=$H3258,$I$3:$I$4000))</f>
        <v>1188</v>
      </c>
      <c r="O3258" s="94" t="str">
        <f t="shared" si="331"/>
        <v/>
      </c>
      <c r="P3258" s="2" t="e">
        <f t="shared" si="332"/>
        <v>#N/A</v>
      </c>
      <c r="Q3258" s="79">
        <f t="shared" si="333"/>
        <v>1</v>
      </c>
      <c r="R3258" s="79" t="str">
        <f t="shared" si="334"/>
        <v/>
      </c>
    </row>
    <row r="3259" spans="1:18" x14ac:dyDescent="0.2">
      <c r="A3259" t="s">
        <v>1107</v>
      </c>
      <c r="B3259" t="s">
        <v>3126</v>
      </c>
      <c r="C3259" s="5" t="s">
        <v>39</v>
      </c>
      <c r="D3259" s="5">
        <v>36168</v>
      </c>
      <c r="E3259">
        <v>1056</v>
      </c>
      <c r="F3259" s="5">
        <v>44612</v>
      </c>
      <c r="G3259" s="2">
        <v>11</v>
      </c>
      <c r="H3259" s="2" t="str">
        <f t="shared" si="329"/>
        <v>Ryan BALLANTYNEshot-put</v>
      </c>
      <c r="I3259" s="2">
        <f t="shared" si="330"/>
        <v>1056</v>
      </c>
      <c r="J3259" s="136" cm="1">
        <f t="array" ref="J3259">MAX(IF($H$3:$H$4000=$H3259,$I$3:$I$4000))</f>
        <v>1068</v>
      </c>
      <c r="O3259" s="94" t="str">
        <f t="shared" si="331"/>
        <v/>
      </c>
      <c r="P3259" s="2" t="e">
        <f t="shared" si="332"/>
        <v>#N/A</v>
      </c>
      <c r="Q3259" s="79">
        <f t="shared" si="333"/>
        <v>1</v>
      </c>
      <c r="R3259" s="79" t="str">
        <f t="shared" si="334"/>
        <v/>
      </c>
    </row>
    <row r="3260" spans="1:18" x14ac:dyDescent="0.2">
      <c r="A3260" t="s">
        <v>1107</v>
      </c>
      <c r="B3260" t="s">
        <v>3153</v>
      </c>
      <c r="C3260" s="5" t="s">
        <v>39</v>
      </c>
      <c r="D3260" s="5">
        <v>37799</v>
      </c>
      <c r="E3260">
        <v>845</v>
      </c>
      <c r="F3260" s="5">
        <v>44612</v>
      </c>
      <c r="G3260" s="2">
        <v>98</v>
      </c>
      <c r="H3260" s="2" t="str">
        <f t="shared" si="329"/>
        <v>Liam NGCHOK-WULFshot-put</v>
      </c>
      <c r="I3260" s="2">
        <f t="shared" si="330"/>
        <v>845</v>
      </c>
      <c r="J3260" s="136" cm="1">
        <f t="array" ref="J3260">MAX(IF($H$3:$H$4000=$H3260,$I$3:$I$4000))</f>
        <v>845</v>
      </c>
      <c r="O3260" s="94" t="str">
        <f t="shared" si="331"/>
        <v/>
      </c>
      <c r="P3260" s="2" t="e">
        <f t="shared" si="332"/>
        <v>#N/A</v>
      </c>
      <c r="Q3260" s="79">
        <f t="shared" si="333"/>
        <v>1</v>
      </c>
      <c r="R3260" s="79" t="str">
        <f t="shared" si="334"/>
        <v/>
      </c>
    </row>
    <row r="3261" spans="1:18" x14ac:dyDescent="0.2">
      <c r="A3261" t="s">
        <v>1107</v>
      </c>
      <c r="B3261" t="s">
        <v>2763</v>
      </c>
      <c r="C3261" s="5" t="s">
        <v>26</v>
      </c>
      <c r="D3261" s="5">
        <v>36364</v>
      </c>
      <c r="E3261">
        <v>1048</v>
      </c>
      <c r="F3261" s="5">
        <v>44611</v>
      </c>
      <c r="G3261" s="2">
        <v>78</v>
      </c>
      <c r="H3261" s="2" t="str">
        <f t="shared" si="329"/>
        <v>Liam WEBB400m</v>
      </c>
      <c r="I3261" s="2">
        <f t="shared" si="330"/>
        <v>1048</v>
      </c>
      <c r="J3261" s="136" cm="1">
        <f t="array" ref="J3261">MAX(IF($H$3:$H$4000=$H3261,$I$3:$I$4000))</f>
        <v>1048</v>
      </c>
      <c r="O3261" s="94" t="str">
        <f t="shared" si="331"/>
        <v/>
      </c>
      <c r="P3261" s="2" t="e">
        <f t="shared" si="332"/>
        <v>#N/A</v>
      </c>
      <c r="Q3261" s="79">
        <f t="shared" si="333"/>
        <v>1</v>
      </c>
      <c r="R3261" s="79" t="str">
        <f t="shared" si="334"/>
        <v/>
      </c>
    </row>
    <row r="3262" spans="1:18" x14ac:dyDescent="0.2">
      <c r="A3262" t="s">
        <v>1107</v>
      </c>
      <c r="B3262" t="s">
        <v>2940</v>
      </c>
      <c r="C3262" s="5" t="s">
        <v>31</v>
      </c>
      <c r="D3262" s="5">
        <v>34374</v>
      </c>
      <c r="E3262">
        <v>1018</v>
      </c>
      <c r="F3262" s="5">
        <v>44611</v>
      </c>
      <c r="G3262" s="2">
        <v>35</v>
      </c>
      <c r="H3262" s="2" t="str">
        <f t="shared" ref="H3262:H3325" si="335">B3262&amp;C3262</f>
        <v>Joshua HAWKINS110mh</v>
      </c>
      <c r="I3262" s="2">
        <f t="shared" ref="I3262:I3325" si="336">E3262</f>
        <v>1018</v>
      </c>
      <c r="J3262" s="136" cm="1">
        <f t="array" ref="J3262">MAX(IF($H$3:$H$4000=$H3262,$I$3:$I$4000))</f>
        <v>1053</v>
      </c>
      <c r="O3262" s="94" t="str">
        <f t="shared" si="331"/>
        <v/>
      </c>
      <c r="P3262" s="2" t="e">
        <f t="shared" si="332"/>
        <v>#N/A</v>
      </c>
      <c r="Q3262" s="79">
        <f t="shared" si="333"/>
        <v>1</v>
      </c>
      <c r="R3262" s="79" t="str">
        <f t="shared" si="334"/>
        <v/>
      </c>
    </row>
    <row r="3263" spans="1:18" x14ac:dyDescent="0.2">
      <c r="A3263" t="s">
        <v>1107</v>
      </c>
      <c r="B3263" t="s">
        <v>2949</v>
      </c>
      <c r="C3263" t="s">
        <v>31</v>
      </c>
      <c r="D3263" s="5">
        <v>34415</v>
      </c>
      <c r="E3263">
        <v>942</v>
      </c>
      <c r="F3263" s="5">
        <v>44611</v>
      </c>
      <c r="G3263" s="2">
        <v>75</v>
      </c>
      <c r="H3263" s="2" t="str">
        <f t="shared" si="335"/>
        <v>Jack HENRY110mh</v>
      </c>
      <c r="I3263" s="2">
        <f t="shared" si="336"/>
        <v>942</v>
      </c>
      <c r="J3263" s="136" cm="1">
        <f t="array" ref="J3263">MAX(IF($H$3:$H$4000=$H3263,$I$3:$I$4000))</f>
        <v>942</v>
      </c>
      <c r="O3263" s="94" t="str">
        <f t="shared" si="331"/>
        <v/>
      </c>
      <c r="P3263" s="2" t="e">
        <f t="shared" si="332"/>
        <v>#N/A</v>
      </c>
      <c r="Q3263" s="79">
        <f t="shared" si="333"/>
        <v>1</v>
      </c>
      <c r="R3263" s="79" t="str">
        <f t="shared" si="334"/>
        <v/>
      </c>
    </row>
    <row r="3264" spans="1:18" x14ac:dyDescent="0.2">
      <c r="A3264" t="s">
        <v>1107</v>
      </c>
      <c r="B3264" t="s">
        <v>3167</v>
      </c>
      <c r="C3264" t="s">
        <v>42</v>
      </c>
      <c r="D3264" s="5">
        <v>32315</v>
      </c>
      <c r="E3264">
        <v>864</v>
      </c>
      <c r="F3264" s="5">
        <v>44611</v>
      </c>
      <c r="G3264" s="2">
        <v>42</v>
      </c>
      <c r="H3264" s="2" t="str">
        <f t="shared" si="335"/>
        <v>Warren BUTTONhammer-throw</v>
      </c>
      <c r="I3264" s="2">
        <f t="shared" si="336"/>
        <v>864</v>
      </c>
      <c r="J3264" s="136" cm="1">
        <f t="array" ref="J3264">MAX(IF($H$3:$H$4000=$H3264,$I$3:$I$4000))</f>
        <v>871</v>
      </c>
      <c r="O3264" s="94" t="str">
        <f t="shared" si="331"/>
        <v/>
      </c>
      <c r="P3264" s="2" t="e">
        <f t="shared" si="332"/>
        <v>#N/A</v>
      </c>
      <c r="Q3264" s="79">
        <f t="shared" si="333"/>
        <v>1</v>
      </c>
      <c r="R3264" s="79" t="str">
        <f t="shared" si="334"/>
        <v/>
      </c>
    </row>
    <row r="3265" spans="1:18" x14ac:dyDescent="0.2">
      <c r="A3265" t="s">
        <v>1107</v>
      </c>
      <c r="B3265" t="s">
        <v>2727</v>
      </c>
      <c r="C3265" s="5" t="s">
        <v>2</v>
      </c>
      <c r="D3265" s="5">
        <v>37019</v>
      </c>
      <c r="E3265">
        <v>1142</v>
      </c>
      <c r="F3265" s="5">
        <v>44604</v>
      </c>
      <c r="G3265" s="2">
        <v>14</v>
      </c>
      <c r="H3265" s="2" t="str">
        <f t="shared" si="335"/>
        <v>Edward OSEI-NKETIA100m</v>
      </c>
      <c r="I3265" s="2">
        <f t="shared" si="336"/>
        <v>1142</v>
      </c>
      <c r="J3265" s="136" cm="1">
        <f t="array" ref="J3265">MAX(IF($H$3:$H$4000=$H3265,$I$3:$I$4000))</f>
        <v>1165</v>
      </c>
      <c r="O3265" s="94" t="str">
        <f t="shared" si="331"/>
        <v/>
      </c>
      <c r="P3265" s="2" t="e">
        <f t="shared" si="332"/>
        <v>#N/A</v>
      </c>
      <c r="Q3265" s="79">
        <f t="shared" si="333"/>
        <v>1</v>
      </c>
      <c r="R3265" s="79" t="str">
        <f t="shared" si="334"/>
        <v/>
      </c>
    </row>
    <row r="3266" spans="1:18" x14ac:dyDescent="0.2">
      <c r="A3266" t="s">
        <v>1107</v>
      </c>
      <c r="B3266" t="s">
        <v>3020</v>
      </c>
      <c r="C3266" s="5" t="s">
        <v>38</v>
      </c>
      <c r="D3266" s="5">
        <v>34038</v>
      </c>
      <c r="E3266">
        <v>903</v>
      </c>
      <c r="F3266" s="5">
        <v>44604</v>
      </c>
      <c r="G3266" s="2">
        <v>83</v>
      </c>
      <c r="H3266" s="2" t="str">
        <f t="shared" si="335"/>
        <v>Ebuka OKPALAtriple-jump</v>
      </c>
      <c r="I3266" s="2">
        <f t="shared" si="336"/>
        <v>903</v>
      </c>
      <c r="J3266" s="136" cm="1">
        <f t="array" ref="J3266">MAX(IF($H$3:$H$4000=$H3266,$I$3:$I$4000))</f>
        <v>903</v>
      </c>
      <c r="O3266" s="94" t="str">
        <f t="shared" si="331"/>
        <v/>
      </c>
      <c r="P3266" s="2" t="e">
        <f t="shared" si="332"/>
        <v>#N/A</v>
      </c>
      <c r="Q3266" s="79">
        <f t="shared" si="333"/>
        <v>1</v>
      </c>
      <c r="R3266" s="79" t="str">
        <f t="shared" si="334"/>
        <v/>
      </c>
    </row>
    <row r="3267" spans="1:18" x14ac:dyDescent="0.2">
      <c r="A3267" t="s">
        <v>1107</v>
      </c>
      <c r="B3267" t="s">
        <v>3169</v>
      </c>
      <c r="C3267" s="5" t="s">
        <v>42</v>
      </c>
      <c r="D3267" s="5">
        <v>34667</v>
      </c>
      <c r="E3267">
        <v>857</v>
      </c>
      <c r="F3267" s="5">
        <v>44597</v>
      </c>
      <c r="G3267" s="2">
        <v>46</v>
      </c>
      <c r="H3267" s="2" t="str">
        <f t="shared" si="335"/>
        <v>Todd BATEShammer-throw</v>
      </c>
      <c r="I3267" s="2">
        <f t="shared" si="336"/>
        <v>857</v>
      </c>
      <c r="J3267" s="136" cm="1">
        <f t="array" ref="J3267">MAX(IF($H$3:$H$4000=$H3267,$I$3:$I$4000))</f>
        <v>857</v>
      </c>
      <c r="O3267" s="94" t="str">
        <f t="shared" si="331"/>
        <v/>
      </c>
      <c r="P3267" s="2" t="e">
        <f t="shared" si="332"/>
        <v>#N/A</v>
      </c>
      <c r="Q3267" s="79">
        <f t="shared" si="333"/>
        <v>1</v>
      </c>
      <c r="R3267" s="79" t="str">
        <f t="shared" si="334"/>
        <v/>
      </c>
    </row>
    <row r="3268" spans="1:18" x14ac:dyDescent="0.2">
      <c r="A3268" t="s">
        <v>1107</v>
      </c>
      <c r="B3268" t="s">
        <v>2877</v>
      </c>
      <c r="C3268" s="5" t="s">
        <v>34</v>
      </c>
      <c r="D3268" s="5">
        <v>37061</v>
      </c>
      <c r="E3268">
        <v>933</v>
      </c>
      <c r="F3268" s="5">
        <v>44596</v>
      </c>
      <c r="G3268" s="2">
        <v>73</v>
      </c>
      <c r="H3268" s="2" t="str">
        <f t="shared" si="335"/>
        <v>George GUERIN3000msc</v>
      </c>
      <c r="I3268" s="2">
        <f t="shared" si="336"/>
        <v>933</v>
      </c>
      <c r="J3268" s="136" cm="1">
        <f t="array" ref="J3268">MAX(IF($H$3:$H$4000=$H3268,$I$3:$I$4000))</f>
        <v>933</v>
      </c>
      <c r="O3268" s="94" t="str">
        <f t="shared" ref="O3268:O3331" si="337">L3268&amp;M3268</f>
        <v/>
      </c>
      <c r="P3268" s="2" t="e">
        <f t="shared" ref="P3268:P3331" si="338">VLOOKUP(L3268&amp;M3268,$H$3:$J$3881,3,FALSE)</f>
        <v>#N/A</v>
      </c>
      <c r="Q3268" s="79">
        <f t="shared" ref="Q3268:Q3331" si="339">COUNTIFS($M$3:$M$3165,M3268,$P$3:$P$3165,"&gt;"&amp;P3268)+1</f>
        <v>1</v>
      </c>
      <c r="R3268" s="79" t="str">
        <f t="shared" ref="R3268:R3331" si="340">IFERROR(IF(K3268="AUS",COUNTIFS($K$3:$K$3165,"AUS",$M$3:$M$3165,M3268,$P$3:$P$3165,"&gt;"&amp;P3268)+1,""),"")</f>
        <v/>
      </c>
    </row>
    <row r="3269" spans="1:18" x14ac:dyDescent="0.2">
      <c r="A3269" t="s">
        <v>1107</v>
      </c>
      <c r="B3269" t="s">
        <v>2882</v>
      </c>
      <c r="C3269" t="s">
        <v>34</v>
      </c>
      <c r="D3269" s="5">
        <v>35289</v>
      </c>
      <c r="E3269">
        <v>921</v>
      </c>
      <c r="F3269" s="5">
        <v>44596</v>
      </c>
      <c r="G3269" s="2">
        <v>82</v>
      </c>
      <c r="H3269" s="2" t="str">
        <f t="shared" si="335"/>
        <v>Ieuan VAN DER PEET3000msc</v>
      </c>
      <c r="I3269" s="2">
        <f t="shared" si="336"/>
        <v>921</v>
      </c>
      <c r="J3269" s="136" cm="1">
        <f t="array" ref="J3269">MAX(IF($H$3:$H$4000=$H3269,$I$3:$I$4000))</f>
        <v>921</v>
      </c>
      <c r="O3269" s="94" t="str">
        <f t="shared" si="337"/>
        <v/>
      </c>
      <c r="P3269" s="2" t="e">
        <f t="shared" si="338"/>
        <v>#N/A</v>
      </c>
      <c r="Q3269" s="79">
        <f t="shared" si="339"/>
        <v>1</v>
      </c>
      <c r="R3269" s="79" t="str">
        <f t="shared" si="340"/>
        <v/>
      </c>
    </row>
    <row r="3270" spans="1:18" x14ac:dyDescent="0.2">
      <c r="A3270" t="s">
        <v>1107</v>
      </c>
      <c r="B3270" t="s">
        <v>2992</v>
      </c>
      <c r="C3270" s="5" t="s">
        <v>37</v>
      </c>
      <c r="D3270" s="5">
        <v>35915</v>
      </c>
      <c r="E3270">
        <v>1053</v>
      </c>
      <c r="F3270" s="5">
        <v>44596</v>
      </c>
      <c r="G3270" s="2">
        <v>31</v>
      </c>
      <c r="H3270" s="2" t="str">
        <f t="shared" si="335"/>
        <v>Felix MCDONALDlong-jump</v>
      </c>
      <c r="I3270" s="2">
        <f t="shared" si="336"/>
        <v>1053</v>
      </c>
      <c r="J3270" s="136" cm="1">
        <f t="array" ref="J3270">MAX(IF($H$3:$H$4000=$H3270,$I$3:$I$4000))</f>
        <v>1053</v>
      </c>
      <c r="O3270" s="94" t="str">
        <f t="shared" si="337"/>
        <v/>
      </c>
      <c r="P3270" s="2" t="e">
        <f t="shared" si="338"/>
        <v>#N/A</v>
      </c>
      <c r="Q3270" s="79">
        <f t="shared" si="339"/>
        <v>1</v>
      </c>
      <c r="R3270" s="79" t="str">
        <f t="shared" si="340"/>
        <v/>
      </c>
    </row>
    <row r="3271" spans="1:18" x14ac:dyDescent="0.2">
      <c r="A3271" t="s">
        <v>1107</v>
      </c>
      <c r="B3271" t="s">
        <v>3034</v>
      </c>
      <c r="C3271" s="5" t="s">
        <v>35</v>
      </c>
      <c r="D3271" s="5">
        <v>34818</v>
      </c>
      <c r="E3271">
        <v>984</v>
      </c>
      <c r="F3271" s="5">
        <v>44596</v>
      </c>
      <c r="G3271" s="2">
        <v>43</v>
      </c>
      <c r="H3271" s="2" t="str">
        <f t="shared" si="335"/>
        <v>Marcus WOLTONhigh-jump</v>
      </c>
      <c r="I3271" s="2">
        <f t="shared" si="336"/>
        <v>984</v>
      </c>
      <c r="J3271" s="136" cm="1">
        <f t="array" ref="J3271">MAX(IF($H$3:$H$4000=$H3271,$I$3:$I$4000))</f>
        <v>984</v>
      </c>
      <c r="O3271" s="94" t="str">
        <f t="shared" si="337"/>
        <v/>
      </c>
      <c r="P3271" s="2" t="e">
        <f t="shared" si="338"/>
        <v>#N/A</v>
      </c>
      <c r="Q3271" s="79">
        <f t="shared" si="339"/>
        <v>1</v>
      </c>
      <c r="R3271" s="79" t="str">
        <f t="shared" si="340"/>
        <v/>
      </c>
    </row>
    <row r="3272" spans="1:18" x14ac:dyDescent="0.2">
      <c r="A3272" t="s">
        <v>1107</v>
      </c>
      <c r="B3272" t="s">
        <v>3042</v>
      </c>
      <c r="C3272" s="5" t="s">
        <v>35</v>
      </c>
      <c r="D3272" s="5">
        <v>37651</v>
      </c>
      <c r="E3272">
        <v>940</v>
      </c>
      <c r="F3272" s="5">
        <v>44596</v>
      </c>
      <c r="G3272" s="2">
        <v>73</v>
      </c>
      <c r="H3272" s="2" t="str">
        <f t="shared" si="335"/>
        <v>Jayden WILLIAMSONhigh-jump</v>
      </c>
      <c r="I3272" s="2">
        <f t="shared" si="336"/>
        <v>940</v>
      </c>
      <c r="J3272" s="136" cm="1">
        <f t="array" ref="J3272">MAX(IF($H$3:$H$4000=$H3272,$I$3:$I$4000))</f>
        <v>940</v>
      </c>
      <c r="O3272" s="94" t="str">
        <f t="shared" si="337"/>
        <v/>
      </c>
      <c r="P3272" s="2" t="e">
        <f t="shared" si="338"/>
        <v>#N/A</v>
      </c>
      <c r="Q3272" s="79">
        <f t="shared" si="339"/>
        <v>1</v>
      </c>
      <c r="R3272" s="79" t="str">
        <f t="shared" si="340"/>
        <v/>
      </c>
    </row>
    <row r="3273" spans="1:18" x14ac:dyDescent="0.2">
      <c r="A3273" t="s">
        <v>1107</v>
      </c>
      <c r="B3273" t="s">
        <v>3046</v>
      </c>
      <c r="C3273" s="5" t="s">
        <v>35</v>
      </c>
      <c r="D3273" s="5"/>
      <c r="E3273">
        <v>923</v>
      </c>
      <c r="F3273" s="5">
        <v>44590</v>
      </c>
      <c r="G3273" s="2">
        <v>80</v>
      </c>
      <c r="H3273" s="2" t="str">
        <f t="shared" si="335"/>
        <v>Mate PODUJEhigh-jump</v>
      </c>
      <c r="I3273" s="2">
        <f t="shared" si="336"/>
        <v>923</v>
      </c>
      <c r="J3273" s="136" cm="1">
        <f t="array" ref="J3273">MAX(IF($H$3:$H$4000=$H3273,$I$3:$I$4000))</f>
        <v>923</v>
      </c>
      <c r="O3273" s="94" t="str">
        <f t="shared" si="337"/>
        <v/>
      </c>
      <c r="P3273" s="2" t="e">
        <f t="shared" si="338"/>
        <v>#N/A</v>
      </c>
      <c r="Q3273" s="79">
        <f t="shared" si="339"/>
        <v>1</v>
      </c>
      <c r="R3273" s="79" t="str">
        <f t="shared" si="340"/>
        <v/>
      </c>
    </row>
    <row r="3274" spans="1:18" x14ac:dyDescent="0.2">
      <c r="A3274" t="s">
        <v>1107</v>
      </c>
      <c r="B3274" t="s">
        <v>2726</v>
      </c>
      <c r="C3274" s="5" t="s">
        <v>2</v>
      </c>
      <c r="D3274" s="5">
        <v>36614</v>
      </c>
      <c r="E3274">
        <v>1145</v>
      </c>
      <c r="F3274" s="5">
        <v>44583</v>
      </c>
      <c r="G3274" s="2">
        <v>12</v>
      </c>
      <c r="H3274" s="2" t="str">
        <f t="shared" si="335"/>
        <v>Tiaan WHELPTON100m</v>
      </c>
      <c r="I3274" s="2">
        <f t="shared" si="336"/>
        <v>1145</v>
      </c>
      <c r="J3274" s="136" cm="1">
        <f t="array" ref="J3274">MAX(IF($H$3:$H$4000=$H3274,$I$3:$I$4000))</f>
        <v>1145</v>
      </c>
      <c r="O3274" s="94" t="str">
        <f t="shared" si="337"/>
        <v/>
      </c>
      <c r="P3274" s="2" t="e">
        <f t="shared" si="338"/>
        <v>#N/A</v>
      </c>
      <c r="Q3274" s="79">
        <f t="shared" si="339"/>
        <v>1</v>
      </c>
      <c r="R3274" s="79" t="str">
        <f t="shared" si="340"/>
        <v/>
      </c>
    </row>
    <row r="3275" spans="1:18" x14ac:dyDescent="0.2">
      <c r="A3275" t="s">
        <v>1107</v>
      </c>
      <c r="B3275" t="s">
        <v>2994</v>
      </c>
      <c r="C3275" s="5" t="s">
        <v>37</v>
      </c>
      <c r="D3275" s="5">
        <v>36877</v>
      </c>
      <c r="E3275">
        <v>1038</v>
      </c>
      <c r="F3275" s="5">
        <v>44583</v>
      </c>
      <c r="G3275" s="2">
        <v>45</v>
      </c>
      <c r="H3275" s="2" t="str">
        <f t="shared" si="335"/>
        <v>Shay VEITCHlong-jump</v>
      </c>
      <c r="I3275" s="2">
        <f t="shared" si="336"/>
        <v>1038</v>
      </c>
      <c r="J3275" s="136" cm="1">
        <f t="array" ref="J3275">MAX(IF($H$3:$H$4000=$H3275,$I$3:$I$4000))</f>
        <v>1094</v>
      </c>
      <c r="O3275" s="94" t="str">
        <f t="shared" si="337"/>
        <v/>
      </c>
      <c r="P3275" s="2" t="e">
        <f t="shared" si="338"/>
        <v>#N/A</v>
      </c>
      <c r="Q3275" s="79">
        <f t="shared" si="339"/>
        <v>1</v>
      </c>
      <c r="R3275" s="79" t="str">
        <f t="shared" si="340"/>
        <v/>
      </c>
    </row>
    <row r="3276" spans="1:18" x14ac:dyDescent="0.2">
      <c r="A3276" t="s">
        <v>1107</v>
      </c>
      <c r="B3276" t="s">
        <v>2840</v>
      </c>
      <c r="C3276" s="6" t="s">
        <v>28</v>
      </c>
      <c r="D3276" s="5">
        <v>34144</v>
      </c>
      <c r="E3276">
        <v>1026</v>
      </c>
      <c r="F3276" s="5">
        <v>44581</v>
      </c>
      <c r="G3276" s="2">
        <v>78</v>
      </c>
      <c r="H3276" s="2" t="str">
        <f t="shared" si="335"/>
        <v>Brad MATHAS1500m</v>
      </c>
      <c r="I3276" s="2">
        <f t="shared" si="336"/>
        <v>1026</v>
      </c>
      <c r="J3276" s="136" cm="1">
        <f t="array" ref="J3276">MAX(IF($H$3:$H$4000=$H3276,$I$3:$I$4000))</f>
        <v>1026</v>
      </c>
      <c r="O3276" s="94" t="str">
        <f t="shared" si="337"/>
        <v/>
      </c>
      <c r="P3276" s="2" t="e">
        <f t="shared" si="338"/>
        <v>#N/A</v>
      </c>
      <c r="Q3276" s="79">
        <f t="shared" si="339"/>
        <v>1</v>
      </c>
      <c r="R3276" s="79" t="str">
        <f t="shared" si="340"/>
        <v/>
      </c>
    </row>
    <row r="3277" spans="1:18" x14ac:dyDescent="0.2">
      <c r="A3277" t="s">
        <v>1107</v>
      </c>
      <c r="B3277" t="s">
        <v>4409</v>
      </c>
      <c r="C3277" s="5" t="s">
        <v>81</v>
      </c>
      <c r="D3277" s="5">
        <v>30879</v>
      </c>
      <c r="E3277">
        <v>1103</v>
      </c>
      <c r="F3277" s="5">
        <v>44576</v>
      </c>
      <c r="G3277" s="2">
        <v>4</v>
      </c>
      <c r="H3277" s="2" t="str">
        <f t="shared" si="335"/>
        <v>Quentin REW20km-race-walking</v>
      </c>
      <c r="I3277" s="2">
        <f t="shared" si="336"/>
        <v>1103</v>
      </c>
      <c r="J3277" s="136" cm="1">
        <f t="array" ref="J3277">MAX(IF($H$3:$H$4000=$H3277,$I$3:$I$4000))</f>
        <v>1103</v>
      </c>
      <c r="O3277" s="94" t="str">
        <f t="shared" si="337"/>
        <v/>
      </c>
      <c r="P3277" s="2" t="e">
        <f t="shared" si="338"/>
        <v>#N/A</v>
      </c>
      <c r="Q3277" s="79">
        <f t="shared" si="339"/>
        <v>1</v>
      </c>
      <c r="R3277" s="79" t="str">
        <f t="shared" si="340"/>
        <v/>
      </c>
    </row>
    <row r="3278" spans="1:18" x14ac:dyDescent="0.2">
      <c r="A3278" t="s">
        <v>1107</v>
      </c>
      <c r="B3278" t="s">
        <v>3159</v>
      </c>
      <c r="C3278" s="5" t="s">
        <v>42</v>
      </c>
      <c r="D3278" s="5">
        <v>36278</v>
      </c>
      <c r="E3278">
        <v>995</v>
      </c>
      <c r="F3278" s="5">
        <v>44534</v>
      </c>
      <c r="G3278" s="2">
        <v>27</v>
      </c>
      <c r="H3278" s="2" t="str">
        <f t="shared" si="335"/>
        <v>Anthony NOBILOhammer-throw</v>
      </c>
      <c r="I3278" s="2">
        <f t="shared" si="336"/>
        <v>995</v>
      </c>
      <c r="J3278" s="136" cm="1">
        <f t="array" ref="J3278">MAX(IF($H$3:$H$4000=$H3278,$I$3:$I$4000))</f>
        <v>997</v>
      </c>
      <c r="O3278" s="94" t="str">
        <f t="shared" si="337"/>
        <v/>
      </c>
      <c r="P3278" s="2" t="e">
        <f t="shared" si="338"/>
        <v>#N/A</v>
      </c>
      <c r="Q3278" s="79">
        <f t="shared" si="339"/>
        <v>1</v>
      </c>
      <c r="R3278" s="79" t="str">
        <f t="shared" si="340"/>
        <v/>
      </c>
    </row>
    <row r="3279" spans="1:18" x14ac:dyDescent="0.2">
      <c r="A3279" t="s">
        <v>1107</v>
      </c>
      <c r="B3279" t="s">
        <v>3063</v>
      </c>
      <c r="C3279" s="5" t="s">
        <v>36</v>
      </c>
      <c r="D3279" s="5">
        <v>34433</v>
      </c>
      <c r="E3279">
        <v>994</v>
      </c>
      <c r="F3279" s="5">
        <v>44527</v>
      </c>
      <c r="G3279" s="2">
        <v>37</v>
      </c>
      <c r="H3279" s="2" t="str">
        <f t="shared" si="335"/>
        <v>Nicholas SOUTHGATEpole-vault</v>
      </c>
      <c r="I3279" s="2">
        <f t="shared" si="336"/>
        <v>994</v>
      </c>
      <c r="J3279" s="136" cm="1">
        <f t="array" ref="J3279">MAX(IF($H$3:$H$4000=$H3279,$I$3:$I$4000))</f>
        <v>1048</v>
      </c>
      <c r="O3279" s="94" t="str">
        <f t="shared" si="337"/>
        <v/>
      </c>
      <c r="P3279" s="2" t="e">
        <f t="shared" si="338"/>
        <v>#N/A</v>
      </c>
      <c r="Q3279" s="79">
        <f t="shared" si="339"/>
        <v>1</v>
      </c>
      <c r="R3279" s="79" t="str">
        <f t="shared" si="340"/>
        <v/>
      </c>
    </row>
    <row r="3280" spans="1:18" x14ac:dyDescent="0.2">
      <c r="A3280" t="s">
        <v>1107</v>
      </c>
      <c r="B3280" t="s">
        <v>2994</v>
      </c>
      <c r="C3280" t="s">
        <v>37</v>
      </c>
      <c r="D3280" s="5">
        <v>36877</v>
      </c>
      <c r="E3280">
        <v>1094</v>
      </c>
      <c r="F3280" s="5">
        <v>44526</v>
      </c>
      <c r="G3280" s="2">
        <v>48</v>
      </c>
      <c r="H3280" s="2" t="str">
        <f t="shared" si="335"/>
        <v>Shay VEITCHlong-jump</v>
      </c>
      <c r="I3280" s="2">
        <f t="shared" si="336"/>
        <v>1094</v>
      </c>
      <c r="J3280" s="136" cm="1">
        <f t="array" ref="J3280">MAX(IF($H$3:$H$4000=$H3280,$I$3:$I$4000))</f>
        <v>1094</v>
      </c>
      <c r="O3280" s="94" t="str">
        <f t="shared" si="337"/>
        <v/>
      </c>
      <c r="P3280" s="2" t="e">
        <f t="shared" si="338"/>
        <v>#N/A</v>
      </c>
      <c r="Q3280" s="79">
        <f t="shared" si="339"/>
        <v>1</v>
      </c>
      <c r="R3280" s="79" t="str">
        <f t="shared" si="340"/>
        <v/>
      </c>
    </row>
    <row r="3281" spans="1:18" x14ac:dyDescent="0.2">
      <c r="A3281" t="s">
        <v>1107</v>
      </c>
      <c r="B3281" t="s">
        <v>2992</v>
      </c>
      <c r="C3281" s="5" t="s">
        <v>37</v>
      </c>
      <c r="D3281" s="5">
        <v>35915</v>
      </c>
      <c r="E3281">
        <v>1041</v>
      </c>
      <c r="F3281" s="5">
        <v>44526</v>
      </c>
      <c r="G3281" s="2">
        <v>97</v>
      </c>
      <c r="H3281" s="2" t="str">
        <f t="shared" si="335"/>
        <v>Felix MCDONALDlong-jump</v>
      </c>
      <c r="I3281" s="2">
        <f t="shared" si="336"/>
        <v>1041</v>
      </c>
      <c r="J3281" s="136" cm="1">
        <f t="array" ref="J3281">MAX(IF($H$3:$H$4000=$H3281,$I$3:$I$4000))</f>
        <v>1053</v>
      </c>
      <c r="O3281" s="94" t="str">
        <f t="shared" si="337"/>
        <v/>
      </c>
      <c r="P3281" s="2" t="e">
        <f t="shared" si="338"/>
        <v>#N/A</v>
      </c>
      <c r="Q3281" s="79">
        <f t="shared" si="339"/>
        <v>1</v>
      </c>
      <c r="R3281" s="79" t="str">
        <f t="shared" si="340"/>
        <v/>
      </c>
    </row>
    <row r="3282" spans="1:18" x14ac:dyDescent="0.2">
      <c r="A3282" t="s">
        <v>1107</v>
      </c>
      <c r="B3282" t="s">
        <v>3125</v>
      </c>
      <c r="C3282" s="6" t="s">
        <v>39</v>
      </c>
      <c r="D3282" s="6">
        <v>36689</v>
      </c>
      <c r="E3282">
        <v>1044</v>
      </c>
      <c r="F3282" s="5">
        <v>44521</v>
      </c>
      <c r="G3282" s="2">
        <v>24</v>
      </c>
      <c r="H3282" s="2" t="str">
        <f t="shared" si="335"/>
        <v>Nick PALMERshot-put</v>
      </c>
      <c r="I3282" s="2">
        <f t="shared" si="336"/>
        <v>1044</v>
      </c>
      <c r="J3282" s="136" cm="1">
        <f t="array" ref="J3282">MAX(IF($H$3:$H$4000=$H3282,$I$3:$I$4000))</f>
        <v>1064</v>
      </c>
      <c r="O3282" s="94" t="str">
        <f t="shared" si="337"/>
        <v/>
      </c>
      <c r="P3282" s="2" t="e">
        <f t="shared" si="338"/>
        <v>#N/A</v>
      </c>
      <c r="Q3282" s="79">
        <f t="shared" si="339"/>
        <v>1</v>
      </c>
      <c r="R3282" s="79" t="str">
        <f t="shared" si="340"/>
        <v/>
      </c>
    </row>
    <row r="3283" spans="1:18" x14ac:dyDescent="0.2">
      <c r="A3283" t="s">
        <v>1107</v>
      </c>
      <c r="B3283" t="s">
        <v>3167</v>
      </c>
      <c r="C3283" s="5" t="s">
        <v>42</v>
      </c>
      <c r="D3283" s="5">
        <v>32315</v>
      </c>
      <c r="E3283">
        <v>871</v>
      </c>
      <c r="F3283" s="5">
        <v>44477</v>
      </c>
      <c r="G3283" s="2">
        <v>75</v>
      </c>
      <c r="H3283" s="2" t="str">
        <f t="shared" si="335"/>
        <v>Warren BUTTONhammer-throw</v>
      </c>
      <c r="I3283" s="2">
        <f t="shared" si="336"/>
        <v>871</v>
      </c>
      <c r="J3283" s="136" cm="1">
        <f t="array" ref="J3283">MAX(IF($H$3:$H$4000=$H3283,$I$3:$I$4000))</f>
        <v>871</v>
      </c>
      <c r="O3283" s="94" t="str">
        <f t="shared" si="337"/>
        <v/>
      </c>
      <c r="P3283" s="2" t="e">
        <f t="shared" si="338"/>
        <v>#N/A</v>
      </c>
      <c r="Q3283" s="79">
        <f t="shared" si="339"/>
        <v>1</v>
      </c>
      <c r="R3283" s="79" t="str">
        <f t="shared" si="340"/>
        <v/>
      </c>
    </row>
    <row r="3284" spans="1:18" x14ac:dyDescent="0.2">
      <c r="A3284" t="s">
        <v>1107</v>
      </c>
      <c r="B3284" t="s">
        <v>3508</v>
      </c>
      <c r="C3284" s="5" t="s">
        <v>28</v>
      </c>
      <c r="D3284" s="6">
        <v>30431</v>
      </c>
      <c r="E3284">
        <v>1169</v>
      </c>
      <c r="F3284" s="5">
        <v>44413</v>
      </c>
      <c r="G3284" s="2">
        <v>22</v>
      </c>
      <c r="H3284" s="2" t="str">
        <f t="shared" si="335"/>
        <v>Nick WILLIS1500m</v>
      </c>
      <c r="I3284" s="2">
        <f t="shared" si="336"/>
        <v>1169</v>
      </c>
      <c r="J3284" s="136" cm="1">
        <f t="array" ref="J3284">MAX(IF($H$3:$H$4000=$H3284,$I$3:$I$4000))</f>
        <v>1169</v>
      </c>
      <c r="O3284" s="94" t="str">
        <f t="shared" si="337"/>
        <v/>
      </c>
      <c r="P3284" s="2" t="e">
        <f t="shared" si="338"/>
        <v>#N/A</v>
      </c>
      <c r="Q3284" s="79">
        <f t="shared" si="339"/>
        <v>1</v>
      </c>
      <c r="R3284" s="79" t="str">
        <f t="shared" si="340"/>
        <v/>
      </c>
    </row>
    <row r="3285" spans="1:18" x14ac:dyDescent="0.2">
      <c r="A3285" t="s">
        <v>1107</v>
      </c>
      <c r="B3285" t="s">
        <v>3121</v>
      </c>
      <c r="C3285" s="5" t="s">
        <v>39</v>
      </c>
      <c r="D3285" s="5">
        <v>33664</v>
      </c>
      <c r="E3285">
        <v>1269</v>
      </c>
      <c r="F3285" s="5">
        <v>44413</v>
      </c>
      <c r="G3285" s="2">
        <v>1</v>
      </c>
      <c r="H3285" s="2" t="str">
        <f t="shared" si="335"/>
        <v>Tomas WALSHshot-put</v>
      </c>
      <c r="I3285" s="2">
        <f t="shared" si="336"/>
        <v>1269</v>
      </c>
      <c r="J3285" s="136" cm="1">
        <f t="array" ref="J3285">MAX(IF($H$3:$H$4000=$H3285,$I$3:$I$4000))</f>
        <v>1269</v>
      </c>
      <c r="O3285" s="94" t="str">
        <f t="shared" si="337"/>
        <v/>
      </c>
      <c r="P3285" s="2" t="e">
        <f t="shared" si="338"/>
        <v>#N/A</v>
      </c>
      <c r="Q3285" s="79">
        <f t="shared" si="339"/>
        <v>1</v>
      </c>
      <c r="R3285" s="79" t="str">
        <f t="shared" si="340"/>
        <v/>
      </c>
    </row>
    <row r="3286" spans="1:18" x14ac:dyDescent="0.2">
      <c r="A3286" t="s">
        <v>1107</v>
      </c>
      <c r="B3286" t="s">
        <v>4141</v>
      </c>
      <c r="C3286" s="5" t="s">
        <v>39</v>
      </c>
      <c r="D3286" s="5">
        <v>34688</v>
      </c>
      <c r="E3286">
        <v>1214</v>
      </c>
      <c r="F3286" s="5">
        <v>44387</v>
      </c>
      <c r="G3286" s="2">
        <v>2</v>
      </c>
      <c r="H3286" s="2" t="str">
        <f t="shared" si="335"/>
        <v>Jacko GILLshot-put</v>
      </c>
      <c r="I3286" s="2">
        <f t="shared" si="336"/>
        <v>1214</v>
      </c>
      <c r="J3286" s="136" cm="1">
        <f t="array" ref="J3286">MAX(IF($H$3:$H$4000=$H3286,$I$3:$I$4000))</f>
        <v>1214</v>
      </c>
      <c r="O3286" s="94" t="str">
        <f t="shared" si="337"/>
        <v/>
      </c>
      <c r="P3286" s="2" t="e">
        <f t="shared" si="338"/>
        <v>#N/A</v>
      </c>
      <c r="Q3286" s="79">
        <f t="shared" si="339"/>
        <v>1</v>
      </c>
      <c r="R3286" s="79" t="str">
        <f t="shared" si="340"/>
        <v/>
      </c>
    </row>
    <row r="3287" spans="1:18" x14ac:dyDescent="0.2">
      <c r="A3287" t="s">
        <v>1107</v>
      </c>
      <c r="B3287" t="s">
        <v>2834</v>
      </c>
      <c r="C3287" s="5" t="s">
        <v>28</v>
      </c>
      <c r="D3287" s="5">
        <v>34143</v>
      </c>
      <c r="E3287">
        <v>1122</v>
      </c>
      <c r="F3287" s="5">
        <v>44369</v>
      </c>
      <c r="G3287" s="2">
        <v>53</v>
      </c>
      <c r="H3287" s="2" t="str">
        <f t="shared" si="335"/>
        <v>Julian OAKLEY1500m</v>
      </c>
      <c r="I3287" s="2">
        <f t="shared" si="336"/>
        <v>1122</v>
      </c>
      <c r="J3287" s="136" cm="1">
        <f t="array" ref="J3287">MAX(IF($H$3:$H$4000=$H3287,$I$3:$I$4000))</f>
        <v>1122</v>
      </c>
      <c r="O3287" s="94" t="str">
        <f t="shared" si="337"/>
        <v/>
      </c>
      <c r="P3287" s="2" t="e">
        <f t="shared" si="338"/>
        <v>#N/A</v>
      </c>
      <c r="Q3287" s="79">
        <f t="shared" si="339"/>
        <v>1</v>
      </c>
      <c r="R3287" s="79" t="str">
        <f t="shared" si="340"/>
        <v/>
      </c>
    </row>
    <row r="3288" spans="1:18" x14ac:dyDescent="0.2">
      <c r="A3288" t="s">
        <v>1107</v>
      </c>
      <c r="B3288" t="s">
        <v>2802</v>
      </c>
      <c r="C3288" s="6" t="s">
        <v>27</v>
      </c>
      <c r="D3288" s="5">
        <v>35558</v>
      </c>
      <c r="E3288">
        <v>1128</v>
      </c>
      <c r="F3288" s="5">
        <v>44359</v>
      </c>
      <c r="G3288" s="2">
        <v>52</v>
      </c>
      <c r="H3288" s="2" t="str">
        <f t="shared" si="335"/>
        <v>James PRESTON800m</v>
      </c>
      <c r="I3288" s="2">
        <f t="shared" si="336"/>
        <v>1128</v>
      </c>
      <c r="J3288" s="136" cm="1">
        <f t="array" ref="J3288">MAX(IF($H$3:$H$4000=$H3288,$I$3:$I$4000))</f>
        <v>1136</v>
      </c>
      <c r="O3288" s="94" t="str">
        <f t="shared" si="337"/>
        <v/>
      </c>
      <c r="P3288" s="2" t="e">
        <f t="shared" si="338"/>
        <v>#N/A</v>
      </c>
      <c r="Q3288" s="79">
        <f t="shared" si="339"/>
        <v>1</v>
      </c>
      <c r="R3288" s="79" t="str">
        <f t="shared" si="340"/>
        <v/>
      </c>
    </row>
    <row r="3289" spans="1:18" x14ac:dyDescent="0.2">
      <c r="A3289" t="s">
        <v>1107</v>
      </c>
      <c r="B3289" t="s">
        <v>3514</v>
      </c>
      <c r="C3289" s="5" t="s">
        <v>28</v>
      </c>
      <c r="D3289" s="6">
        <v>32448</v>
      </c>
      <c r="E3289">
        <v>1149</v>
      </c>
      <c r="F3289" s="5">
        <v>44359</v>
      </c>
      <c r="G3289" s="2">
        <v>33</v>
      </c>
      <c r="H3289" s="2" t="str">
        <f t="shared" si="335"/>
        <v>Hamish CARSON1500m</v>
      </c>
      <c r="I3289" s="2">
        <f t="shared" si="336"/>
        <v>1149</v>
      </c>
      <c r="J3289" s="136" cm="1">
        <f t="array" ref="J3289">MAX(IF($H$3:$H$4000=$H3289,$I$3:$I$4000))</f>
        <v>1149</v>
      </c>
      <c r="O3289" s="94" t="str">
        <f t="shared" si="337"/>
        <v/>
      </c>
      <c r="P3289" s="2" t="e">
        <f t="shared" si="338"/>
        <v>#N/A</v>
      </c>
      <c r="Q3289" s="79">
        <f t="shared" si="339"/>
        <v>1</v>
      </c>
      <c r="R3289" s="79" t="str">
        <f t="shared" si="340"/>
        <v/>
      </c>
    </row>
    <row r="3290" spans="1:18" x14ac:dyDescent="0.2">
      <c r="A3290" t="s">
        <v>1107</v>
      </c>
      <c r="B3290" t="s">
        <v>4060</v>
      </c>
      <c r="C3290" s="5" t="s">
        <v>36</v>
      </c>
      <c r="D3290" s="5">
        <v>35320</v>
      </c>
      <c r="E3290">
        <v>916</v>
      </c>
      <c r="F3290" s="5">
        <v>44357</v>
      </c>
      <c r="G3290" s="2">
        <v>79</v>
      </c>
      <c r="H3290" s="2" t="str">
        <f t="shared" si="335"/>
        <v>Aaron BOOTHpole-vault</v>
      </c>
      <c r="I3290" s="2">
        <f t="shared" si="336"/>
        <v>916</v>
      </c>
      <c r="J3290" s="136" cm="1">
        <f t="array" ref="J3290">MAX(IF($H$3:$H$4000=$H3290,$I$3:$I$4000))</f>
        <v>916</v>
      </c>
      <c r="O3290" s="94" t="str">
        <f t="shared" si="337"/>
        <v/>
      </c>
      <c r="P3290" s="2" t="e">
        <f t="shared" si="338"/>
        <v>#N/A</v>
      </c>
      <c r="Q3290" s="79">
        <f t="shared" si="339"/>
        <v>1</v>
      </c>
      <c r="R3290" s="79" t="str">
        <f t="shared" si="340"/>
        <v/>
      </c>
    </row>
    <row r="3291" spans="1:18" x14ac:dyDescent="0.2">
      <c r="A3291" t="s">
        <v>1107</v>
      </c>
      <c r="B3291" t="s">
        <v>4060</v>
      </c>
      <c r="C3291" t="s">
        <v>44</v>
      </c>
      <c r="D3291" s="5">
        <v>35320</v>
      </c>
      <c r="E3291">
        <v>1071</v>
      </c>
      <c r="F3291" s="5">
        <v>44357</v>
      </c>
      <c r="G3291" s="2">
        <v>11</v>
      </c>
      <c r="H3291" s="2" t="str">
        <f t="shared" si="335"/>
        <v>Aaron BOOTHdecathlon</v>
      </c>
      <c r="I3291" s="2">
        <f t="shared" si="336"/>
        <v>1071</v>
      </c>
      <c r="J3291" s="136" cm="1">
        <f t="array" ref="J3291">MAX(IF($H$3:$H$4000=$H3291,$I$3:$I$4000))</f>
        <v>1071</v>
      </c>
      <c r="O3291" s="94" t="str">
        <f t="shared" si="337"/>
        <v/>
      </c>
      <c r="P3291" s="2" t="e">
        <f t="shared" si="338"/>
        <v>#N/A</v>
      </c>
      <c r="Q3291" s="79">
        <f t="shared" si="339"/>
        <v>1</v>
      </c>
      <c r="R3291" s="79" t="str">
        <f t="shared" si="340"/>
        <v/>
      </c>
    </row>
    <row r="3292" spans="1:18" x14ac:dyDescent="0.2">
      <c r="A3292" t="s">
        <v>1107</v>
      </c>
      <c r="B3292" t="s">
        <v>3517</v>
      </c>
      <c r="C3292" s="5" t="s">
        <v>28</v>
      </c>
      <c r="D3292" s="5">
        <v>35362</v>
      </c>
      <c r="E3292">
        <v>1139</v>
      </c>
      <c r="F3292" s="5">
        <v>44345</v>
      </c>
      <c r="G3292" s="2">
        <v>37</v>
      </c>
      <c r="H3292" s="2" t="str">
        <f t="shared" si="335"/>
        <v>George BEAMISH1500m</v>
      </c>
      <c r="I3292" s="2">
        <f t="shared" si="336"/>
        <v>1139</v>
      </c>
      <c r="J3292" s="136" cm="1">
        <f t="array" ref="J3292">MAX(IF($H$3:$H$4000=$H3292,$I$3:$I$4000))</f>
        <v>1154</v>
      </c>
      <c r="O3292" s="94" t="str">
        <f t="shared" si="337"/>
        <v/>
      </c>
      <c r="P3292" s="2" t="e">
        <f t="shared" si="338"/>
        <v>#N/A</v>
      </c>
      <c r="Q3292" s="79">
        <f t="shared" si="339"/>
        <v>1</v>
      </c>
      <c r="R3292" s="79" t="str">
        <f t="shared" si="340"/>
        <v/>
      </c>
    </row>
    <row r="3293" spans="1:18" x14ac:dyDescent="0.2">
      <c r="A3293" t="s">
        <v>1107</v>
      </c>
      <c r="B3293" t="s">
        <v>3623</v>
      </c>
      <c r="C3293" s="5" t="s">
        <v>34</v>
      </c>
      <c r="D3293" s="5">
        <v>35561</v>
      </c>
      <c r="E3293">
        <v>1021</v>
      </c>
      <c r="F3293" s="5">
        <v>44345</v>
      </c>
      <c r="G3293" s="2">
        <v>93</v>
      </c>
      <c r="H3293" s="2" t="str">
        <f t="shared" si="335"/>
        <v>Jack BEAUMONT3000msc</v>
      </c>
      <c r="I3293" s="2">
        <f t="shared" si="336"/>
        <v>1021</v>
      </c>
      <c r="J3293" s="136" cm="1">
        <f t="array" ref="J3293">MAX(IF($H$3:$H$4000=$H3293,$I$3:$I$4000))</f>
        <v>1021</v>
      </c>
      <c r="O3293" s="94" t="str">
        <f t="shared" si="337"/>
        <v/>
      </c>
      <c r="P3293" s="2" t="e">
        <f t="shared" si="338"/>
        <v>#N/A</v>
      </c>
      <c r="Q3293" s="79">
        <f t="shared" si="339"/>
        <v>1</v>
      </c>
      <c r="R3293" s="79" t="str">
        <f t="shared" si="340"/>
        <v/>
      </c>
    </row>
    <row r="3294" spans="1:18" x14ac:dyDescent="0.2">
      <c r="A3294" t="s">
        <v>1107</v>
      </c>
      <c r="B3294" t="s">
        <v>2838</v>
      </c>
      <c r="C3294" s="6" t="s">
        <v>29</v>
      </c>
      <c r="D3294" s="5">
        <v>33114</v>
      </c>
      <c r="E3294">
        <v>1130</v>
      </c>
      <c r="F3294" s="5">
        <v>44331</v>
      </c>
      <c r="G3294" s="2">
        <v>45</v>
      </c>
      <c r="H3294" s="2" t="str">
        <f t="shared" si="335"/>
        <v>Eric SPEAKMAN5000m</v>
      </c>
      <c r="I3294" s="2">
        <f t="shared" si="336"/>
        <v>1130</v>
      </c>
      <c r="J3294" s="136" cm="1">
        <f t="array" ref="J3294">MAX(IF($H$3:$H$4000=$H3294,$I$3:$I$4000))</f>
        <v>1130</v>
      </c>
      <c r="O3294" s="94" t="str">
        <f t="shared" si="337"/>
        <v/>
      </c>
      <c r="P3294" s="2" t="e">
        <f t="shared" si="338"/>
        <v>#N/A</v>
      </c>
      <c r="Q3294" s="79">
        <f t="shared" si="339"/>
        <v>1</v>
      </c>
      <c r="R3294" s="79" t="str">
        <f t="shared" si="340"/>
        <v/>
      </c>
    </row>
    <row r="3295" spans="1:18" x14ac:dyDescent="0.2">
      <c r="A3295" t="s">
        <v>1107</v>
      </c>
      <c r="B3295" t="s">
        <v>4544</v>
      </c>
      <c r="C3295" t="s">
        <v>44</v>
      </c>
      <c r="D3295" s="5">
        <v>35907</v>
      </c>
      <c r="E3295">
        <v>997</v>
      </c>
      <c r="F3295" s="5">
        <v>44331</v>
      </c>
      <c r="G3295" s="2">
        <v>22</v>
      </c>
      <c r="H3295" s="2" t="str">
        <f t="shared" si="335"/>
        <v>Ben COLLERTONdecathlon</v>
      </c>
      <c r="I3295" s="2">
        <f t="shared" si="336"/>
        <v>997</v>
      </c>
      <c r="J3295" s="136" cm="1">
        <f t="array" ref="J3295">MAX(IF($H$3:$H$4000=$H3295,$I$3:$I$4000))</f>
        <v>997</v>
      </c>
      <c r="O3295" s="94" t="str">
        <f t="shared" si="337"/>
        <v/>
      </c>
      <c r="P3295" s="2" t="e">
        <f t="shared" si="338"/>
        <v>#N/A</v>
      </c>
      <c r="Q3295" s="79">
        <f t="shared" si="339"/>
        <v>1</v>
      </c>
      <c r="R3295" s="79" t="str">
        <f t="shared" si="340"/>
        <v/>
      </c>
    </row>
    <row r="3296" spans="1:18" x14ac:dyDescent="0.2">
      <c r="A3296" t="s">
        <v>1107</v>
      </c>
      <c r="B3296" t="s">
        <v>3679</v>
      </c>
      <c r="C3296" s="5" t="s">
        <v>29</v>
      </c>
      <c r="D3296" s="5">
        <v>34552</v>
      </c>
      <c r="E3296">
        <v>1100</v>
      </c>
      <c r="F3296" s="5">
        <v>44325</v>
      </c>
      <c r="G3296" s="2">
        <v>82</v>
      </c>
      <c r="H3296" s="2" t="str">
        <f t="shared" si="335"/>
        <v>Matt BAXTER5000m</v>
      </c>
      <c r="I3296" s="2">
        <f t="shared" si="336"/>
        <v>1100</v>
      </c>
      <c r="J3296" s="136" cm="1">
        <f t="array" ref="J3296">MAX(IF($H$3:$H$4000=$H3296,$I$3:$I$4000))</f>
        <v>1100</v>
      </c>
      <c r="O3296" s="94" t="str">
        <f t="shared" si="337"/>
        <v/>
      </c>
      <c r="P3296" s="2" t="e">
        <f t="shared" si="338"/>
        <v>#N/A</v>
      </c>
      <c r="Q3296" s="79">
        <f t="shared" si="339"/>
        <v>1</v>
      </c>
      <c r="R3296" s="79" t="str">
        <f t="shared" si="340"/>
        <v/>
      </c>
    </row>
    <row r="3297" spans="1:18" x14ac:dyDescent="0.2">
      <c r="A3297" t="s">
        <v>1107</v>
      </c>
      <c r="B3297" t="s">
        <v>3930</v>
      </c>
      <c r="C3297" s="5" t="s">
        <v>37</v>
      </c>
      <c r="D3297" s="5">
        <v>35992</v>
      </c>
      <c r="E3297">
        <v>1079</v>
      </c>
      <c r="F3297" s="5">
        <v>44324</v>
      </c>
      <c r="G3297" s="2">
        <v>62</v>
      </c>
      <c r="H3297" s="2" t="str">
        <f t="shared" si="335"/>
        <v>Christopher GOODWINlong-jump</v>
      </c>
      <c r="I3297" s="2">
        <f t="shared" si="336"/>
        <v>1079</v>
      </c>
      <c r="J3297" s="136" cm="1">
        <f t="array" ref="J3297">MAX(IF($H$3:$H$4000=$H3297,$I$3:$I$4000))</f>
        <v>1079</v>
      </c>
      <c r="O3297" s="94" t="str">
        <f t="shared" si="337"/>
        <v/>
      </c>
      <c r="P3297" s="2" t="e">
        <f t="shared" si="338"/>
        <v>#N/A</v>
      </c>
      <c r="Q3297" s="79">
        <f t="shared" si="339"/>
        <v>1</v>
      </c>
      <c r="R3297" s="79" t="str">
        <f t="shared" si="340"/>
        <v/>
      </c>
    </row>
    <row r="3298" spans="1:18" x14ac:dyDescent="0.2">
      <c r="A3298" t="s">
        <v>1107</v>
      </c>
      <c r="B3298" t="s">
        <v>3988</v>
      </c>
      <c r="C3298" s="6" t="s">
        <v>38</v>
      </c>
      <c r="D3298" s="5">
        <v>37564</v>
      </c>
      <c r="E3298">
        <v>1041</v>
      </c>
      <c r="F3298" s="5">
        <v>44310</v>
      </c>
      <c r="G3298" s="2">
        <v>57</v>
      </c>
      <c r="H3298" s="2" t="str">
        <f t="shared" si="335"/>
        <v>Welr√® OLIVIERtriple-jump</v>
      </c>
      <c r="I3298" s="2">
        <f t="shared" si="336"/>
        <v>1041</v>
      </c>
      <c r="J3298" s="136" cm="1">
        <f t="array" ref="J3298">MAX(IF($H$3:$H$4000=$H3298,$I$3:$I$4000))</f>
        <v>1041</v>
      </c>
      <c r="O3298" s="94" t="str">
        <f t="shared" si="337"/>
        <v/>
      </c>
      <c r="P3298" s="2" t="e">
        <f t="shared" si="338"/>
        <v>#N/A</v>
      </c>
      <c r="Q3298" s="79">
        <f t="shared" si="339"/>
        <v>1</v>
      </c>
      <c r="R3298" s="79" t="str">
        <f t="shared" si="340"/>
        <v/>
      </c>
    </row>
    <row r="3299" spans="1:18" x14ac:dyDescent="0.2">
      <c r="A3299" t="s">
        <v>1107</v>
      </c>
      <c r="B3299" t="s">
        <v>2727</v>
      </c>
      <c r="C3299" s="5" t="s">
        <v>2</v>
      </c>
      <c r="D3299" s="5">
        <v>37019</v>
      </c>
      <c r="E3299">
        <v>1165</v>
      </c>
      <c r="F3299" s="5">
        <v>44282</v>
      </c>
      <c r="G3299" s="2">
        <v>26</v>
      </c>
      <c r="H3299" s="2" t="str">
        <f t="shared" si="335"/>
        <v>Edward OSEI-NKETIA100m</v>
      </c>
      <c r="I3299" s="2">
        <f t="shared" si="336"/>
        <v>1165</v>
      </c>
      <c r="J3299" s="136" cm="1">
        <f t="array" ref="J3299">MAX(IF($H$3:$H$4000=$H3299,$I$3:$I$4000))</f>
        <v>1165</v>
      </c>
      <c r="O3299" s="94" t="str">
        <f t="shared" si="337"/>
        <v/>
      </c>
      <c r="P3299" s="2" t="e">
        <f t="shared" si="338"/>
        <v>#N/A</v>
      </c>
      <c r="Q3299" s="79">
        <f t="shared" si="339"/>
        <v>1</v>
      </c>
      <c r="R3299" s="79" t="str">
        <f t="shared" si="340"/>
        <v/>
      </c>
    </row>
    <row r="3300" spans="1:18" x14ac:dyDescent="0.2">
      <c r="A3300" t="s">
        <v>1107</v>
      </c>
      <c r="B3300" t="s">
        <v>4295</v>
      </c>
      <c r="C3300" t="s">
        <v>41</v>
      </c>
      <c r="D3300" s="5">
        <v>33884</v>
      </c>
      <c r="E3300">
        <v>990</v>
      </c>
      <c r="F3300" s="5">
        <v>44268</v>
      </c>
      <c r="G3300" s="2">
        <v>59</v>
      </c>
      <c r="H3300" s="2" t="str">
        <f t="shared" si="335"/>
        <v>Ben LANGTON-BURNELLjavelin-throw</v>
      </c>
      <c r="I3300" s="2">
        <f t="shared" si="336"/>
        <v>990</v>
      </c>
      <c r="J3300" s="136" cm="1">
        <f t="array" ref="J3300">MAX(IF($H$3:$H$4000=$H3300,$I$3:$I$4000))</f>
        <v>990</v>
      </c>
      <c r="O3300" s="94" t="str">
        <f t="shared" si="337"/>
        <v/>
      </c>
      <c r="P3300" s="2" t="e">
        <f t="shared" si="338"/>
        <v>#N/A</v>
      </c>
      <c r="Q3300" s="79">
        <f t="shared" si="339"/>
        <v>1</v>
      </c>
      <c r="R3300" s="79" t="str">
        <f t="shared" si="340"/>
        <v/>
      </c>
    </row>
    <row r="3301" spans="1:18" x14ac:dyDescent="0.2">
      <c r="A3301" t="s">
        <v>1107</v>
      </c>
      <c r="B3301" t="s">
        <v>2840</v>
      </c>
      <c r="C3301" s="5" t="s">
        <v>27</v>
      </c>
      <c r="D3301" s="5">
        <v>34144</v>
      </c>
      <c r="E3301">
        <v>1143</v>
      </c>
      <c r="F3301" s="5">
        <v>44266</v>
      </c>
      <c r="G3301" s="2">
        <v>40</v>
      </c>
      <c r="H3301" s="2" t="str">
        <f t="shared" si="335"/>
        <v>Brad MATHAS800m</v>
      </c>
      <c r="I3301" s="2">
        <f t="shared" si="336"/>
        <v>1143</v>
      </c>
      <c r="J3301" s="136" cm="1">
        <f t="array" ref="J3301">MAX(IF($H$3:$H$4000=$H3301,$I$3:$I$4000))</f>
        <v>1143</v>
      </c>
      <c r="O3301" s="94" t="str">
        <f t="shared" si="337"/>
        <v/>
      </c>
      <c r="P3301" s="2" t="e">
        <f t="shared" si="338"/>
        <v>#N/A</v>
      </c>
      <c r="Q3301" s="79">
        <f t="shared" si="339"/>
        <v>1</v>
      </c>
      <c r="R3301" s="79" t="str">
        <f t="shared" si="340"/>
        <v/>
      </c>
    </row>
    <row r="3302" spans="1:18" x14ac:dyDescent="0.2">
      <c r="A3302" t="s">
        <v>1107</v>
      </c>
      <c r="B3302" t="s">
        <v>3025</v>
      </c>
      <c r="C3302" s="5" t="s">
        <v>35</v>
      </c>
      <c r="D3302" s="6">
        <v>35294</v>
      </c>
      <c r="E3302">
        <v>1188</v>
      </c>
      <c r="F3302" s="5">
        <v>44247</v>
      </c>
      <c r="G3302" s="2">
        <v>3</v>
      </c>
      <c r="H3302" s="2" t="str">
        <f t="shared" si="335"/>
        <v>Hamish KERRhigh-jump</v>
      </c>
      <c r="I3302" s="2">
        <f t="shared" si="336"/>
        <v>1188</v>
      </c>
      <c r="J3302" s="136" cm="1">
        <f t="array" ref="J3302">MAX(IF($H$3:$H$4000=$H3302,$I$3:$I$4000))</f>
        <v>1188</v>
      </c>
      <c r="O3302" s="94" t="str">
        <f t="shared" si="337"/>
        <v/>
      </c>
      <c r="P3302" s="2" t="e">
        <f t="shared" si="338"/>
        <v>#N/A</v>
      </c>
      <c r="Q3302" s="79">
        <f t="shared" si="339"/>
        <v>1</v>
      </c>
      <c r="R3302" s="79" t="str">
        <f t="shared" si="340"/>
        <v/>
      </c>
    </row>
    <row r="3303" spans="1:18" x14ac:dyDescent="0.2">
      <c r="A3303" t="s">
        <v>1107</v>
      </c>
      <c r="B3303" t="s">
        <v>4058</v>
      </c>
      <c r="C3303" s="5" t="s">
        <v>36</v>
      </c>
      <c r="D3303" s="5">
        <v>33133</v>
      </c>
      <c r="E3303">
        <v>916</v>
      </c>
      <c r="F3303" s="5">
        <v>44247</v>
      </c>
      <c r="G3303" s="2">
        <v>79</v>
      </c>
      <c r="H3303" s="2" t="str">
        <f t="shared" si="335"/>
        <v>Ettiene DU PREEZpole-vault</v>
      </c>
      <c r="I3303" s="2">
        <f t="shared" si="336"/>
        <v>916</v>
      </c>
      <c r="J3303" s="136" cm="1">
        <f t="array" ref="J3303">MAX(IF($H$3:$H$4000=$H3303,$I$3:$I$4000))</f>
        <v>940</v>
      </c>
      <c r="O3303" s="94" t="str">
        <f t="shared" si="337"/>
        <v/>
      </c>
      <c r="P3303" s="2" t="e">
        <f t="shared" si="338"/>
        <v>#N/A</v>
      </c>
      <c r="Q3303" s="79">
        <f t="shared" si="339"/>
        <v>1</v>
      </c>
      <c r="R3303" s="79" t="str">
        <f t="shared" si="340"/>
        <v/>
      </c>
    </row>
    <row r="3304" spans="1:18" x14ac:dyDescent="0.2">
      <c r="A3304" t="s">
        <v>1107</v>
      </c>
      <c r="B3304" t="s">
        <v>2726</v>
      </c>
      <c r="C3304" s="6" t="s">
        <v>2</v>
      </c>
      <c r="D3304" s="5">
        <v>36614</v>
      </c>
      <c r="E3304">
        <v>1105</v>
      </c>
      <c r="F3304" s="5">
        <v>44240</v>
      </c>
      <c r="G3304" s="2">
        <v>96</v>
      </c>
      <c r="H3304" s="2" t="str">
        <f t="shared" si="335"/>
        <v>Tiaan WHELPTON100m</v>
      </c>
      <c r="I3304" s="2">
        <f t="shared" si="336"/>
        <v>1105</v>
      </c>
      <c r="J3304" s="136" cm="1">
        <f t="array" ref="J3304">MAX(IF($H$3:$H$4000=$H3304,$I$3:$I$4000))</f>
        <v>1145</v>
      </c>
      <c r="O3304" s="94" t="str">
        <f t="shared" si="337"/>
        <v/>
      </c>
      <c r="P3304" s="2" t="e">
        <f t="shared" si="338"/>
        <v>#N/A</v>
      </c>
      <c r="Q3304" s="79">
        <f t="shared" si="339"/>
        <v>1</v>
      </c>
      <c r="R3304" s="79" t="str">
        <f t="shared" si="340"/>
        <v/>
      </c>
    </row>
    <row r="3305" spans="1:18" x14ac:dyDescent="0.2">
      <c r="A3305" t="s">
        <v>1107</v>
      </c>
      <c r="B3305" t="s">
        <v>2911</v>
      </c>
      <c r="C3305" s="5" t="s">
        <v>29</v>
      </c>
      <c r="D3305" s="5">
        <v>35674</v>
      </c>
      <c r="E3305">
        <v>1104</v>
      </c>
      <c r="F3305" s="5">
        <v>44240</v>
      </c>
      <c r="G3305" s="2">
        <v>78</v>
      </c>
      <c r="H3305" s="2" t="str">
        <f t="shared" si="335"/>
        <v>Hayden WILDE5000m</v>
      </c>
      <c r="I3305" s="2">
        <f t="shared" si="336"/>
        <v>1104</v>
      </c>
      <c r="J3305" s="136" cm="1">
        <f t="array" ref="J3305">MAX(IF($H$3:$H$4000=$H3305,$I$3:$I$4000))</f>
        <v>1104</v>
      </c>
      <c r="O3305" s="94" t="str">
        <f t="shared" si="337"/>
        <v/>
      </c>
      <c r="P3305" s="2" t="e">
        <f t="shared" si="338"/>
        <v>#N/A</v>
      </c>
      <c r="Q3305" s="79">
        <f t="shared" si="339"/>
        <v>1</v>
      </c>
      <c r="R3305" s="79" t="str">
        <f t="shared" si="340"/>
        <v/>
      </c>
    </row>
    <row r="3306" spans="1:18" x14ac:dyDescent="0.2">
      <c r="A3306" t="s">
        <v>1107</v>
      </c>
      <c r="B3306" t="s">
        <v>3850</v>
      </c>
      <c r="C3306" t="s">
        <v>33</v>
      </c>
      <c r="D3306" s="5">
        <v>33741</v>
      </c>
      <c r="E3306">
        <v>1089</v>
      </c>
      <c r="F3306" s="5">
        <v>44240</v>
      </c>
      <c r="G3306" s="2">
        <v>44</v>
      </c>
      <c r="H3306" s="2" t="str">
        <f t="shared" si="335"/>
        <v>Cameron FRENCH400mh</v>
      </c>
      <c r="I3306" s="2">
        <f t="shared" si="336"/>
        <v>1089</v>
      </c>
      <c r="J3306" s="136" cm="1">
        <f t="array" ref="J3306">MAX(IF($H$3:$H$4000=$H3306,$I$3:$I$4000))</f>
        <v>1089</v>
      </c>
      <c r="O3306" s="94" t="str">
        <f t="shared" si="337"/>
        <v/>
      </c>
      <c r="P3306" s="2" t="e">
        <f t="shared" si="338"/>
        <v>#N/A</v>
      </c>
      <c r="Q3306" s="79">
        <f t="shared" si="339"/>
        <v>1</v>
      </c>
      <c r="R3306" s="79" t="str">
        <f t="shared" si="340"/>
        <v/>
      </c>
    </row>
    <row r="3307" spans="1:18" x14ac:dyDescent="0.2">
      <c r="A3307" t="s">
        <v>1107</v>
      </c>
      <c r="B3307" t="s">
        <v>3086</v>
      </c>
      <c r="C3307" s="5" t="s">
        <v>36</v>
      </c>
      <c r="D3307" s="5">
        <v>35322</v>
      </c>
      <c r="E3307">
        <v>913</v>
      </c>
      <c r="F3307" s="5">
        <v>44234</v>
      </c>
      <c r="G3307" s="2">
        <v>83</v>
      </c>
      <c r="H3307" s="2" t="str">
        <f t="shared" si="335"/>
        <v>Max ATTWELLpole-vault</v>
      </c>
      <c r="I3307" s="2">
        <f t="shared" si="336"/>
        <v>913</v>
      </c>
      <c r="J3307" s="136" cm="1">
        <f t="array" ref="J3307">MAX(IF($H$3:$H$4000=$H3307,$I$3:$I$4000))</f>
        <v>913</v>
      </c>
      <c r="O3307" s="94" t="str">
        <f t="shared" si="337"/>
        <v/>
      </c>
      <c r="P3307" s="2" t="e">
        <f t="shared" si="338"/>
        <v>#N/A</v>
      </c>
      <c r="Q3307" s="79">
        <f t="shared" si="339"/>
        <v>1</v>
      </c>
      <c r="R3307" s="79" t="str">
        <f t="shared" si="340"/>
        <v/>
      </c>
    </row>
    <row r="3308" spans="1:18" x14ac:dyDescent="0.2">
      <c r="A3308" t="s">
        <v>1107</v>
      </c>
      <c r="B3308" t="s">
        <v>3086</v>
      </c>
      <c r="C3308" t="s">
        <v>44</v>
      </c>
      <c r="D3308" s="5">
        <v>35322</v>
      </c>
      <c r="E3308">
        <v>997</v>
      </c>
      <c r="F3308" s="5">
        <v>44234</v>
      </c>
      <c r="G3308" s="2">
        <v>22</v>
      </c>
      <c r="H3308" s="2" t="str">
        <f t="shared" si="335"/>
        <v>Max ATTWELLdecathlon</v>
      </c>
      <c r="I3308" s="2">
        <f t="shared" si="336"/>
        <v>997</v>
      </c>
      <c r="J3308" s="136" cm="1">
        <f t="array" ref="J3308">MAX(IF($H$3:$H$4000=$H3308,$I$3:$I$4000))</f>
        <v>997</v>
      </c>
      <c r="O3308" s="94" t="str">
        <f t="shared" si="337"/>
        <v/>
      </c>
      <c r="P3308" s="2" t="e">
        <f t="shared" si="338"/>
        <v>#N/A</v>
      </c>
      <c r="Q3308" s="79">
        <f t="shared" si="339"/>
        <v>1</v>
      </c>
      <c r="R3308" s="79" t="str">
        <f t="shared" si="340"/>
        <v/>
      </c>
    </row>
    <row r="3309" spans="1:18" x14ac:dyDescent="0.2">
      <c r="A3309" t="s">
        <v>1107</v>
      </c>
      <c r="B3309" t="s">
        <v>2940</v>
      </c>
      <c r="C3309" s="5" t="s">
        <v>31</v>
      </c>
      <c r="D3309" s="5">
        <v>34374</v>
      </c>
      <c r="E3309">
        <v>1053</v>
      </c>
      <c r="F3309" s="5">
        <v>44233</v>
      </c>
      <c r="G3309" s="2">
        <v>55</v>
      </c>
      <c r="H3309" s="2" t="str">
        <f t="shared" si="335"/>
        <v>Joshua HAWKINS110mh</v>
      </c>
      <c r="I3309" s="2">
        <f t="shared" si="336"/>
        <v>1053</v>
      </c>
      <c r="J3309" s="136" cm="1">
        <f t="array" ref="J3309">MAX(IF($H$3:$H$4000=$H3309,$I$3:$I$4000))</f>
        <v>1053</v>
      </c>
      <c r="O3309" s="94" t="str">
        <f t="shared" si="337"/>
        <v/>
      </c>
      <c r="P3309" s="2" t="e">
        <f t="shared" si="338"/>
        <v>#N/A</v>
      </c>
      <c r="Q3309" s="79">
        <f t="shared" si="339"/>
        <v>1</v>
      </c>
      <c r="R3309" s="79" t="str">
        <f t="shared" si="340"/>
        <v/>
      </c>
    </row>
    <row r="3310" spans="1:18" x14ac:dyDescent="0.2">
      <c r="A3310" t="s">
        <v>1107</v>
      </c>
      <c r="B3310" t="s">
        <v>3126</v>
      </c>
      <c r="C3310" s="5" t="s">
        <v>39</v>
      </c>
      <c r="D3310" s="5">
        <v>36168</v>
      </c>
      <c r="E3310">
        <v>1068</v>
      </c>
      <c r="F3310" s="5">
        <v>44233</v>
      </c>
      <c r="G3310" s="2">
        <v>20</v>
      </c>
      <c r="H3310" s="2" t="str">
        <f t="shared" si="335"/>
        <v>Ryan BALLANTYNEshot-put</v>
      </c>
      <c r="I3310" s="2">
        <f t="shared" si="336"/>
        <v>1068</v>
      </c>
      <c r="J3310" s="136" cm="1">
        <f t="array" ref="J3310">MAX(IF($H$3:$H$4000=$H3310,$I$3:$I$4000))</f>
        <v>1068</v>
      </c>
      <c r="O3310" s="94" t="str">
        <f t="shared" si="337"/>
        <v/>
      </c>
      <c r="P3310" s="2" t="e">
        <f t="shared" si="338"/>
        <v>#N/A</v>
      </c>
      <c r="Q3310" s="79">
        <f t="shared" si="339"/>
        <v>1</v>
      </c>
      <c r="R3310" s="79" t="str">
        <f t="shared" si="340"/>
        <v/>
      </c>
    </row>
    <row r="3311" spans="1:18" x14ac:dyDescent="0.2">
      <c r="A3311" t="s">
        <v>1107</v>
      </c>
      <c r="B3311" t="s">
        <v>3169</v>
      </c>
      <c r="C3311" s="5" t="s">
        <v>42</v>
      </c>
      <c r="D3311" s="5">
        <v>34667</v>
      </c>
      <c r="E3311">
        <v>845</v>
      </c>
      <c r="F3311" s="5">
        <v>44233</v>
      </c>
      <c r="G3311" s="2">
        <v>99</v>
      </c>
      <c r="H3311" s="2" t="str">
        <f t="shared" si="335"/>
        <v>Todd BATEShammer-throw</v>
      </c>
      <c r="I3311" s="2">
        <f t="shared" si="336"/>
        <v>845</v>
      </c>
      <c r="J3311" s="136" cm="1">
        <f t="array" ref="J3311">MAX(IF($H$3:$H$4000=$H3311,$I$3:$I$4000))</f>
        <v>857</v>
      </c>
      <c r="O3311" s="94" t="str">
        <f t="shared" si="337"/>
        <v/>
      </c>
      <c r="P3311" s="2" t="e">
        <f t="shared" si="338"/>
        <v>#N/A</v>
      </c>
      <c r="Q3311" s="79">
        <f t="shared" si="339"/>
        <v>1</v>
      </c>
      <c r="R3311" s="79" t="str">
        <f t="shared" si="340"/>
        <v/>
      </c>
    </row>
    <row r="3312" spans="1:18" x14ac:dyDescent="0.2">
      <c r="A3312" t="s">
        <v>1107</v>
      </c>
      <c r="B3312" t="s">
        <v>4409</v>
      </c>
      <c r="C3312" t="s">
        <v>81</v>
      </c>
      <c r="D3312" s="5">
        <v>30879</v>
      </c>
      <c r="E3312">
        <v>956</v>
      </c>
      <c r="F3312" s="5">
        <v>44227</v>
      </c>
      <c r="G3312" s="2">
        <v>34</v>
      </c>
      <c r="H3312" s="2" t="str">
        <f t="shared" si="335"/>
        <v>Quentin REW20km-race-walking</v>
      </c>
      <c r="I3312" s="2">
        <f t="shared" si="336"/>
        <v>956</v>
      </c>
      <c r="J3312" s="136" cm="1">
        <f t="array" ref="J3312">MAX(IF($H$3:$H$4000=$H3312,$I$3:$I$4000))</f>
        <v>1103</v>
      </c>
      <c r="O3312" s="94" t="str">
        <f t="shared" si="337"/>
        <v/>
      </c>
      <c r="P3312" s="2" t="e">
        <f t="shared" si="338"/>
        <v>#N/A</v>
      </c>
      <c r="Q3312" s="79">
        <f t="shared" si="339"/>
        <v>1</v>
      </c>
      <c r="R3312" s="79" t="str">
        <f t="shared" si="340"/>
        <v/>
      </c>
    </row>
    <row r="3313" spans="1:18" x14ac:dyDescent="0.2">
      <c r="A3313" t="s">
        <v>1107</v>
      </c>
      <c r="B3313" t="s">
        <v>4033</v>
      </c>
      <c r="C3313" s="5" t="s">
        <v>36</v>
      </c>
      <c r="D3313" s="5">
        <v>36224</v>
      </c>
      <c r="E3313">
        <v>1034</v>
      </c>
      <c r="F3313" s="5">
        <v>44219</v>
      </c>
      <c r="G3313" s="2">
        <v>19</v>
      </c>
      <c r="H3313" s="2" t="str">
        <f t="shared" si="335"/>
        <v>James STEYNpole-vault</v>
      </c>
      <c r="I3313" s="2">
        <f t="shared" si="336"/>
        <v>1034</v>
      </c>
      <c r="J3313" s="136" cm="1">
        <f t="array" ref="J3313">MAX(IF($H$3:$H$4000=$H3313,$I$3:$I$4000))</f>
        <v>1048</v>
      </c>
      <c r="O3313" s="94" t="str">
        <f t="shared" si="337"/>
        <v/>
      </c>
      <c r="P3313" s="2" t="e">
        <f t="shared" si="338"/>
        <v>#N/A</v>
      </c>
      <c r="Q3313" s="79">
        <f t="shared" si="339"/>
        <v>1</v>
      </c>
      <c r="R3313" s="79" t="str">
        <f t="shared" si="340"/>
        <v/>
      </c>
    </row>
    <row r="3314" spans="1:18" x14ac:dyDescent="0.2">
      <c r="A3314" t="s">
        <v>1107</v>
      </c>
      <c r="B3314" t="s">
        <v>4071</v>
      </c>
      <c r="C3314" s="5" t="s">
        <v>40</v>
      </c>
      <c r="D3314" s="5">
        <v>37063</v>
      </c>
      <c r="E3314">
        <v>1139</v>
      </c>
      <c r="F3314" s="5">
        <v>44219</v>
      </c>
      <c r="G3314" s="2">
        <v>8</v>
      </c>
      <c r="H3314" s="2" t="str">
        <f t="shared" si="335"/>
        <v>Connor BELLdiscus-throw</v>
      </c>
      <c r="I3314" s="2">
        <f t="shared" si="336"/>
        <v>1139</v>
      </c>
      <c r="J3314" s="136" cm="1">
        <f t="array" ref="J3314">MAX(IF($H$3:$H$4000=$H3314,$I$3:$I$4000))</f>
        <v>1139</v>
      </c>
      <c r="O3314" s="94" t="str">
        <f t="shared" si="337"/>
        <v/>
      </c>
      <c r="P3314" s="2" t="e">
        <f t="shared" si="338"/>
        <v>#N/A</v>
      </c>
      <c r="Q3314" s="79">
        <f t="shared" si="339"/>
        <v>1</v>
      </c>
      <c r="R3314" s="79" t="str">
        <f t="shared" si="340"/>
        <v/>
      </c>
    </row>
    <row r="3315" spans="1:18" x14ac:dyDescent="0.2">
      <c r="A3315" t="s">
        <v>1107</v>
      </c>
      <c r="B3315" t="s">
        <v>4244</v>
      </c>
      <c r="C3315" s="5" t="s">
        <v>42</v>
      </c>
      <c r="D3315" s="5">
        <v>37873</v>
      </c>
      <c r="E3315">
        <v>880</v>
      </c>
      <c r="F3315" s="5">
        <v>44219</v>
      </c>
      <c r="G3315" s="2">
        <v>72</v>
      </c>
      <c r="H3315" s="2" t="str">
        <f t="shared" si="335"/>
        <v>Kaleb SOLAhammer-throw</v>
      </c>
      <c r="I3315" s="2">
        <f t="shared" si="336"/>
        <v>880</v>
      </c>
      <c r="J3315" s="136" cm="1">
        <f t="array" ref="J3315">MAX(IF($H$3:$H$4000=$H3315,$I$3:$I$4000))</f>
        <v>880</v>
      </c>
      <c r="O3315" s="94" t="str">
        <f t="shared" si="337"/>
        <v/>
      </c>
      <c r="P3315" s="2" t="e">
        <f t="shared" si="338"/>
        <v>#N/A</v>
      </c>
      <c r="Q3315" s="79">
        <f t="shared" si="339"/>
        <v>1</v>
      </c>
      <c r="R3315" s="79" t="str">
        <f t="shared" si="340"/>
        <v/>
      </c>
    </row>
    <row r="3316" spans="1:18" x14ac:dyDescent="0.2">
      <c r="A3316" t="s">
        <v>1107</v>
      </c>
      <c r="B3316" t="s">
        <v>4084</v>
      </c>
      <c r="C3316" s="5" t="s">
        <v>40</v>
      </c>
      <c r="D3316" s="5">
        <v>34585</v>
      </c>
      <c r="E3316">
        <v>1041</v>
      </c>
      <c r="F3316" s="5">
        <v>44212</v>
      </c>
      <c r="G3316" s="2">
        <v>27</v>
      </c>
      <c r="H3316" s="2" t="str">
        <f t="shared" si="335"/>
        <v>Alexander PARKINSONdiscus-throw</v>
      </c>
      <c r="I3316" s="2">
        <f t="shared" si="336"/>
        <v>1041</v>
      </c>
      <c r="J3316" s="136" cm="1">
        <f t="array" ref="J3316">MAX(IF($H$3:$H$4000=$H3316,$I$3:$I$4000))</f>
        <v>1041</v>
      </c>
      <c r="O3316" s="94" t="str">
        <f t="shared" si="337"/>
        <v/>
      </c>
      <c r="P3316" s="2" t="e">
        <f t="shared" si="338"/>
        <v>#N/A</v>
      </c>
      <c r="Q3316" s="79">
        <f t="shared" si="339"/>
        <v>1</v>
      </c>
      <c r="R3316" s="79" t="str">
        <f t="shared" si="340"/>
        <v/>
      </c>
    </row>
    <row r="3317" spans="1:18" x14ac:dyDescent="0.2">
      <c r="A3317" t="s">
        <v>1107</v>
      </c>
      <c r="B3317" t="s">
        <v>2814</v>
      </c>
      <c r="C3317" t="s">
        <v>28</v>
      </c>
      <c r="D3317" s="5">
        <v>36762</v>
      </c>
      <c r="E3317">
        <v>1155</v>
      </c>
      <c r="F3317" s="5">
        <v>44197</v>
      </c>
      <c r="G3317" s="2">
        <v>30</v>
      </c>
      <c r="H3317" s="2" t="str">
        <f t="shared" si="335"/>
        <v>Samuel TANNER1500m</v>
      </c>
      <c r="I3317" s="2">
        <f t="shared" si="336"/>
        <v>1155</v>
      </c>
      <c r="J3317" s="136" cm="1">
        <f t="array" ref="J3317">MAX(IF($H$3:$H$4000=$H3317,$I$3:$I$4000))</f>
        <v>1155</v>
      </c>
      <c r="O3317" s="94" t="str">
        <f t="shared" si="337"/>
        <v/>
      </c>
      <c r="P3317" s="2" t="e">
        <f t="shared" si="338"/>
        <v>#N/A</v>
      </c>
      <c r="Q3317" s="79">
        <f t="shared" si="339"/>
        <v>1</v>
      </c>
      <c r="R3317" s="79" t="str">
        <f t="shared" si="340"/>
        <v/>
      </c>
    </row>
    <row r="3318" spans="1:18" x14ac:dyDescent="0.2">
      <c r="A3318" t="s">
        <v>4265</v>
      </c>
      <c r="B3318" t="s">
        <v>4266</v>
      </c>
      <c r="C3318" t="s">
        <v>41</v>
      </c>
      <c r="D3318" s="5">
        <v>35432</v>
      </c>
      <c r="E3318">
        <v>1192</v>
      </c>
      <c r="F3318" s="5">
        <v>44298</v>
      </c>
      <c r="G3318" s="2">
        <v>3</v>
      </c>
      <c r="H3318" s="2" t="str">
        <f t="shared" si="335"/>
        <v>Arshad NADEEMjavelin-throw</v>
      </c>
      <c r="I3318" s="2">
        <f t="shared" si="336"/>
        <v>1192</v>
      </c>
      <c r="J3318" s="136" cm="1">
        <f t="array" ref="J3318">MAX(IF($H$3:$H$4000=$H3318,$I$3:$I$4000))</f>
        <v>1192</v>
      </c>
      <c r="O3318" s="94" t="str">
        <f t="shared" si="337"/>
        <v/>
      </c>
      <c r="P3318" s="2" t="e">
        <f t="shared" si="338"/>
        <v>#N/A</v>
      </c>
      <c r="Q3318" s="79">
        <f t="shared" si="339"/>
        <v>1</v>
      </c>
      <c r="R3318" s="79" t="str">
        <f t="shared" si="340"/>
        <v/>
      </c>
    </row>
    <row r="3319" spans="1:18" x14ac:dyDescent="0.2">
      <c r="A3319" t="s">
        <v>2193</v>
      </c>
      <c r="B3319" t="s">
        <v>4011</v>
      </c>
      <c r="C3319" t="s">
        <v>38</v>
      </c>
      <c r="D3319" s="5">
        <v>34499</v>
      </c>
      <c r="E3319">
        <v>917</v>
      </c>
      <c r="F3319" s="5">
        <v>44653</v>
      </c>
      <c r="G3319" s="2">
        <v>72</v>
      </c>
      <c r="H3319" s="2" t="str">
        <f t="shared" si="335"/>
        <v>Peniel RICHARDtriple-jump</v>
      </c>
      <c r="I3319" s="2">
        <f t="shared" si="336"/>
        <v>917</v>
      </c>
      <c r="J3319" s="136" cm="1">
        <f t="array" ref="J3319">MAX(IF($H$3:$H$4000=$H3319,$I$3:$I$4000))</f>
        <v>1015</v>
      </c>
      <c r="O3319" s="94" t="str">
        <f t="shared" si="337"/>
        <v/>
      </c>
      <c r="P3319" s="2" t="e">
        <f t="shared" si="338"/>
        <v>#N/A</v>
      </c>
      <c r="Q3319" s="79">
        <f t="shared" si="339"/>
        <v>1</v>
      </c>
      <c r="R3319" s="79" t="str">
        <f t="shared" si="340"/>
        <v/>
      </c>
    </row>
    <row r="3320" spans="1:18" x14ac:dyDescent="0.2">
      <c r="A3320" t="s">
        <v>2193</v>
      </c>
      <c r="B3320" t="s">
        <v>4011</v>
      </c>
      <c r="C3320" s="5" t="s">
        <v>38</v>
      </c>
      <c r="D3320" s="5">
        <v>34499</v>
      </c>
      <c r="E3320">
        <v>1015</v>
      </c>
      <c r="F3320" s="5">
        <v>44323</v>
      </c>
      <c r="G3320" s="2">
        <v>86</v>
      </c>
      <c r="H3320" s="2" t="str">
        <f t="shared" si="335"/>
        <v>Peniel RICHARDtriple-jump</v>
      </c>
      <c r="I3320" s="2">
        <f t="shared" si="336"/>
        <v>1015</v>
      </c>
      <c r="J3320" s="136" cm="1">
        <f t="array" ref="J3320">MAX(IF($H$3:$H$4000=$H3320,$I$3:$I$4000))</f>
        <v>1015</v>
      </c>
      <c r="O3320" s="94" t="str">
        <f t="shared" si="337"/>
        <v/>
      </c>
      <c r="P3320" s="2" t="e">
        <f t="shared" si="338"/>
        <v>#N/A</v>
      </c>
      <c r="Q3320" s="79">
        <f t="shared" si="339"/>
        <v>1</v>
      </c>
      <c r="R3320" s="79" t="str">
        <f t="shared" si="340"/>
        <v/>
      </c>
    </row>
    <row r="3321" spans="1:18" x14ac:dyDescent="0.2">
      <c r="A3321" t="s">
        <v>1173</v>
      </c>
      <c r="B3321" t="s">
        <v>3388</v>
      </c>
      <c r="C3321" s="5" t="s">
        <v>26</v>
      </c>
      <c r="D3321" s="5">
        <v>35599</v>
      </c>
      <c r="E3321">
        <v>1081</v>
      </c>
      <c r="F3321" s="5">
        <v>44653</v>
      </c>
      <c r="G3321" s="2">
        <v>35</v>
      </c>
      <c r="H3321" s="2" t="str">
        <f t="shared" si="335"/>
        <v>Derrick MOKALENG400m</v>
      </c>
      <c r="I3321" s="2">
        <f t="shared" si="336"/>
        <v>1081</v>
      </c>
      <c r="J3321" s="136" cm="1">
        <f t="array" ref="J3321">MAX(IF($H$3:$H$4000=$H3321,$I$3:$I$4000))</f>
        <v>1155</v>
      </c>
      <c r="O3321" s="94" t="str">
        <f t="shared" si="337"/>
        <v/>
      </c>
      <c r="P3321" s="2" t="e">
        <f t="shared" si="338"/>
        <v>#N/A</v>
      </c>
      <c r="Q3321" s="79">
        <f t="shared" si="339"/>
        <v>1</v>
      </c>
      <c r="R3321" s="79" t="str">
        <f t="shared" si="340"/>
        <v/>
      </c>
    </row>
    <row r="3322" spans="1:18" x14ac:dyDescent="0.2">
      <c r="A3322" t="s">
        <v>1173</v>
      </c>
      <c r="B3322" t="s">
        <v>3953</v>
      </c>
      <c r="C3322" s="5" t="s">
        <v>38</v>
      </c>
      <c r="D3322" s="5">
        <v>37043</v>
      </c>
      <c r="E3322">
        <v>877</v>
      </c>
      <c r="F3322" s="5">
        <v>44653</v>
      </c>
      <c r="G3322" s="2">
        <v>99</v>
      </c>
      <c r="H3322" s="2" t="str">
        <f t="shared" si="335"/>
        <v>Sifiso MIYAtriple-jump</v>
      </c>
      <c r="I3322" s="2">
        <f t="shared" si="336"/>
        <v>877</v>
      </c>
      <c r="J3322" s="136" cm="1">
        <f t="array" ref="J3322">MAX(IF($H$3:$H$4000=$H3322,$I$3:$I$4000))</f>
        <v>877</v>
      </c>
      <c r="O3322" s="94" t="str">
        <f t="shared" si="337"/>
        <v/>
      </c>
      <c r="P3322" s="2" t="e">
        <f t="shared" si="338"/>
        <v>#N/A</v>
      </c>
      <c r="Q3322" s="79">
        <f t="shared" si="339"/>
        <v>1</v>
      </c>
      <c r="R3322" s="79" t="str">
        <f t="shared" si="340"/>
        <v/>
      </c>
    </row>
    <row r="3323" spans="1:18" x14ac:dyDescent="0.2">
      <c r="A3323" t="s">
        <v>1173</v>
      </c>
      <c r="B3323" t="s">
        <v>4037</v>
      </c>
      <c r="C3323" s="5" t="s">
        <v>36</v>
      </c>
      <c r="D3323" s="5">
        <v>35819</v>
      </c>
      <c r="E3323">
        <v>972</v>
      </c>
      <c r="F3323" s="5">
        <v>44653</v>
      </c>
      <c r="G3323" s="2">
        <v>26</v>
      </c>
      <c r="H3323" s="2" t="str">
        <f t="shared" si="335"/>
        <v>Lukas VAN DER WATTpole-vault</v>
      </c>
      <c r="I3323" s="2">
        <f t="shared" si="336"/>
        <v>972</v>
      </c>
      <c r="J3323" s="136" cm="1">
        <f t="array" ref="J3323">MAX(IF($H$3:$H$4000=$H3323,$I$3:$I$4000))</f>
        <v>994</v>
      </c>
      <c r="O3323" s="94" t="str">
        <f t="shared" si="337"/>
        <v/>
      </c>
      <c r="P3323" s="2" t="e">
        <f t="shared" si="338"/>
        <v>#N/A</v>
      </c>
      <c r="Q3323" s="79">
        <f t="shared" si="339"/>
        <v>1</v>
      </c>
      <c r="R3323" s="79" t="str">
        <f t="shared" si="340"/>
        <v/>
      </c>
    </row>
    <row r="3324" spans="1:18" x14ac:dyDescent="0.2">
      <c r="A3324" t="s">
        <v>1173</v>
      </c>
      <c r="B3324" t="s">
        <v>5132</v>
      </c>
      <c r="C3324" s="5" t="s">
        <v>28</v>
      </c>
      <c r="D3324" s="5">
        <v>37328</v>
      </c>
      <c r="E3324">
        <v>1021</v>
      </c>
      <c r="F3324" s="5">
        <v>44652</v>
      </c>
      <c r="G3324" s="2">
        <v>83</v>
      </c>
      <c r="H3324" s="2" t="str">
        <f t="shared" si="335"/>
        <v>Zola SOKHELA1500m</v>
      </c>
      <c r="I3324" s="2">
        <f t="shared" si="336"/>
        <v>1021</v>
      </c>
      <c r="J3324" s="136" cm="1">
        <f t="array" ref="J3324">MAX(IF($H$3:$H$4000=$H3324,$I$3:$I$4000))</f>
        <v>1021</v>
      </c>
      <c r="O3324" s="94" t="str">
        <f t="shared" si="337"/>
        <v/>
      </c>
      <c r="P3324" s="2" t="e">
        <f t="shared" si="338"/>
        <v>#N/A</v>
      </c>
      <c r="Q3324" s="79">
        <f t="shared" si="339"/>
        <v>1</v>
      </c>
      <c r="R3324" s="79" t="str">
        <f t="shared" si="340"/>
        <v/>
      </c>
    </row>
    <row r="3325" spans="1:18" x14ac:dyDescent="0.2">
      <c r="A3325" t="s">
        <v>1173</v>
      </c>
      <c r="B3325" t="s">
        <v>5165</v>
      </c>
      <c r="C3325" s="6" t="s">
        <v>29</v>
      </c>
      <c r="D3325" s="5">
        <v>36013</v>
      </c>
      <c r="E3325">
        <v>1069</v>
      </c>
      <c r="F3325" s="5">
        <v>44652</v>
      </c>
      <c r="G3325" s="2">
        <v>21</v>
      </c>
      <c r="H3325" s="2" t="str">
        <f t="shared" si="335"/>
        <v>George KUSCHE5000m</v>
      </c>
      <c r="I3325" s="2">
        <f t="shared" si="336"/>
        <v>1069</v>
      </c>
      <c r="J3325" s="136" cm="1">
        <f t="array" ref="J3325">MAX(IF($H$3:$H$4000=$H3325,$I$3:$I$4000))</f>
        <v>1069</v>
      </c>
      <c r="O3325" s="94" t="str">
        <f t="shared" si="337"/>
        <v/>
      </c>
      <c r="P3325" s="2" t="e">
        <f t="shared" si="338"/>
        <v>#N/A</v>
      </c>
      <c r="Q3325" s="79">
        <f t="shared" si="339"/>
        <v>1</v>
      </c>
      <c r="R3325" s="79" t="str">
        <f t="shared" si="340"/>
        <v/>
      </c>
    </row>
    <row r="3326" spans="1:18" x14ac:dyDescent="0.2">
      <c r="A3326" t="s">
        <v>1173</v>
      </c>
      <c r="B3326" t="s">
        <v>4096</v>
      </c>
      <c r="C3326" t="s">
        <v>39</v>
      </c>
      <c r="D3326" s="5">
        <v>36768</v>
      </c>
      <c r="E3326">
        <v>983</v>
      </c>
      <c r="F3326" s="5">
        <v>44646</v>
      </c>
      <c r="G3326" s="2">
        <v>27</v>
      </c>
      <c r="H3326" s="2" t="str">
        <f t="shared" ref="H3326:H3389" si="341">B3326&amp;C3326</f>
        <v>Chris VAN NIEKERKshot-put</v>
      </c>
      <c r="I3326" s="2">
        <f t="shared" ref="I3326:I3389" si="342">E3326</f>
        <v>983</v>
      </c>
      <c r="J3326" s="136" cm="1">
        <f t="array" ref="J3326">MAX(IF($H$3:$H$4000=$H3326,$I$3:$I$4000))</f>
        <v>1042</v>
      </c>
      <c r="O3326" s="94" t="str">
        <f t="shared" si="337"/>
        <v/>
      </c>
      <c r="P3326" s="2" t="e">
        <f t="shared" si="338"/>
        <v>#N/A</v>
      </c>
      <c r="Q3326" s="79">
        <f t="shared" si="339"/>
        <v>1</v>
      </c>
      <c r="R3326" s="79" t="str">
        <f t="shared" si="340"/>
        <v/>
      </c>
    </row>
    <row r="3327" spans="1:18" x14ac:dyDescent="0.2">
      <c r="A3327" t="s">
        <v>1173</v>
      </c>
      <c r="B3327" t="s">
        <v>5306</v>
      </c>
      <c r="C3327" s="5" t="s">
        <v>39</v>
      </c>
      <c r="D3327" s="5">
        <v>37376</v>
      </c>
      <c r="E3327">
        <v>933</v>
      </c>
      <c r="F3327" s="5">
        <v>44646</v>
      </c>
      <c r="G3327" s="2">
        <v>44</v>
      </c>
      <c r="H3327" s="2" t="str">
        <f t="shared" si="341"/>
        <v>Willem COERTZENshot-put</v>
      </c>
      <c r="I3327" s="2">
        <f t="shared" si="342"/>
        <v>933</v>
      </c>
      <c r="J3327" s="136" cm="1">
        <f t="array" ref="J3327">MAX(IF($H$3:$H$4000=$H3327,$I$3:$I$4000))</f>
        <v>933</v>
      </c>
      <c r="O3327" s="94" t="str">
        <f t="shared" si="337"/>
        <v/>
      </c>
      <c r="P3327" s="2" t="e">
        <f t="shared" si="338"/>
        <v>#N/A</v>
      </c>
      <c r="Q3327" s="79">
        <f t="shared" si="339"/>
        <v>1</v>
      </c>
      <c r="R3327" s="79" t="str">
        <f t="shared" si="340"/>
        <v/>
      </c>
    </row>
    <row r="3328" spans="1:18" x14ac:dyDescent="0.2">
      <c r="A3328" t="s">
        <v>1173</v>
      </c>
      <c r="B3328" t="s">
        <v>4029</v>
      </c>
      <c r="C3328" s="5" t="s">
        <v>36</v>
      </c>
      <c r="D3328" s="5">
        <v>36328</v>
      </c>
      <c r="E3328">
        <v>1089</v>
      </c>
      <c r="F3328" s="5">
        <v>44645</v>
      </c>
      <c r="G3328" s="2">
        <v>3</v>
      </c>
      <c r="H3328" s="2" t="str">
        <f t="shared" si="341"/>
        <v>Elmar SCHUTTEpole-vault</v>
      </c>
      <c r="I3328" s="2">
        <f t="shared" si="342"/>
        <v>1089</v>
      </c>
      <c r="J3328" s="136" cm="1">
        <f t="array" ref="J3328">MAX(IF($H$3:$H$4000=$H3328,$I$3:$I$4000))</f>
        <v>1089</v>
      </c>
      <c r="O3328" s="94" t="str">
        <f t="shared" si="337"/>
        <v/>
      </c>
      <c r="P3328" s="2" t="e">
        <f t="shared" si="338"/>
        <v>#N/A</v>
      </c>
      <c r="Q3328" s="79">
        <f t="shared" si="339"/>
        <v>1</v>
      </c>
      <c r="R3328" s="79" t="str">
        <f t="shared" si="340"/>
        <v/>
      </c>
    </row>
    <row r="3329" spans="1:18" x14ac:dyDescent="0.2">
      <c r="A3329" t="s">
        <v>1173</v>
      </c>
      <c r="B3329" t="s">
        <v>5187</v>
      </c>
      <c r="C3329" t="s">
        <v>30</v>
      </c>
      <c r="D3329" s="6"/>
      <c r="E3329">
        <v>970</v>
      </c>
      <c r="F3329" s="5">
        <v>44644</v>
      </c>
      <c r="G3329" s="2">
        <v>79</v>
      </c>
      <c r="H3329" s="2" t="str">
        <f t="shared" si="341"/>
        <v>Kwanele MTHMEBU10000m</v>
      </c>
      <c r="I3329" s="2">
        <f t="shared" si="342"/>
        <v>970</v>
      </c>
      <c r="J3329" s="136" cm="1">
        <f t="array" ref="J3329">MAX(IF($H$3:$H$4000=$H3329,$I$3:$I$4000))</f>
        <v>970</v>
      </c>
      <c r="O3329" s="94" t="str">
        <f t="shared" si="337"/>
        <v/>
      </c>
      <c r="P3329" s="2" t="e">
        <f t="shared" si="338"/>
        <v>#N/A</v>
      </c>
      <c r="Q3329" s="79">
        <f t="shared" si="339"/>
        <v>1</v>
      </c>
      <c r="R3329" s="79" t="str">
        <f t="shared" si="340"/>
        <v/>
      </c>
    </row>
    <row r="3330" spans="1:18" x14ac:dyDescent="0.2">
      <c r="A3330" t="s">
        <v>1173</v>
      </c>
      <c r="B3330" t="s">
        <v>3294</v>
      </c>
      <c r="C3330" s="5" t="s">
        <v>25</v>
      </c>
      <c r="D3330" s="5">
        <v>37974</v>
      </c>
      <c r="E3330">
        <v>1075</v>
      </c>
      <c r="F3330" s="5">
        <v>44643</v>
      </c>
      <c r="G3330" s="2">
        <v>57</v>
      </c>
      <c r="H3330" s="2" t="str">
        <f t="shared" si="341"/>
        <v>Benjamin RICHARDSON200m</v>
      </c>
      <c r="I3330" s="2">
        <f t="shared" si="342"/>
        <v>1075</v>
      </c>
      <c r="J3330" s="136" cm="1">
        <f t="array" ref="J3330">MAX(IF($H$3:$H$4000=$H3330,$I$3:$I$4000))</f>
        <v>1125</v>
      </c>
      <c r="O3330" s="94" t="str">
        <f t="shared" si="337"/>
        <v/>
      </c>
      <c r="P3330" s="2" t="e">
        <f t="shared" si="338"/>
        <v>#N/A</v>
      </c>
      <c r="Q3330" s="79">
        <f t="shared" si="339"/>
        <v>1</v>
      </c>
      <c r="R3330" s="79" t="str">
        <f t="shared" si="340"/>
        <v/>
      </c>
    </row>
    <row r="3331" spans="1:18" x14ac:dyDescent="0.2">
      <c r="A3331" t="s">
        <v>1173</v>
      </c>
      <c r="B3331" t="s">
        <v>2728</v>
      </c>
      <c r="C3331" s="5" t="s">
        <v>25</v>
      </c>
      <c r="D3331" s="5">
        <v>35251</v>
      </c>
      <c r="E3331">
        <v>1070</v>
      </c>
      <c r="F3331" s="5">
        <v>44643</v>
      </c>
      <c r="G3331" s="2">
        <v>64</v>
      </c>
      <c r="H3331" s="2" t="str">
        <f t="shared" si="341"/>
        <v>Theodore YOUNG200m</v>
      </c>
      <c r="I3331" s="2">
        <f t="shared" si="342"/>
        <v>1070</v>
      </c>
      <c r="J3331" s="136" cm="1">
        <f t="array" ref="J3331">MAX(IF($H$3:$H$4000=$H3331,$I$3:$I$4000))</f>
        <v>1070</v>
      </c>
      <c r="O3331" s="94" t="str">
        <f t="shared" si="337"/>
        <v/>
      </c>
      <c r="P3331" s="2" t="e">
        <f t="shared" si="338"/>
        <v>#N/A</v>
      </c>
      <c r="Q3331" s="79">
        <f t="shared" si="339"/>
        <v>1</v>
      </c>
      <c r="R3331" s="79" t="str">
        <f t="shared" si="340"/>
        <v/>
      </c>
    </row>
    <row r="3332" spans="1:18" x14ac:dyDescent="0.2">
      <c r="A3332" t="s">
        <v>1173</v>
      </c>
      <c r="B3332" t="s">
        <v>2837</v>
      </c>
      <c r="C3332" t="s">
        <v>28</v>
      </c>
      <c r="D3332" s="5">
        <v>35435</v>
      </c>
      <c r="E3332">
        <v>1160</v>
      </c>
      <c r="F3332" s="5">
        <v>44643</v>
      </c>
      <c r="G3332" s="2">
        <v>1</v>
      </c>
      <c r="H3332" s="2" t="str">
        <f t="shared" si="341"/>
        <v>Tshepo TSHITE1500m</v>
      </c>
      <c r="I3332" s="2">
        <f t="shared" si="342"/>
        <v>1160</v>
      </c>
      <c r="J3332" s="136" cm="1">
        <f t="array" ref="J3332">MAX(IF($H$3:$H$4000=$H3332,$I$3:$I$4000))</f>
        <v>1160</v>
      </c>
      <c r="O3332" s="94" t="str">
        <f t="shared" ref="O3332:O3333" si="343">L3332&amp;M3332</f>
        <v/>
      </c>
      <c r="P3332" s="2" t="e">
        <f t="shared" ref="P3332:P3395" si="344">VLOOKUP(L3332&amp;M3332,$H$3:$J$3881,3,FALSE)</f>
        <v>#N/A</v>
      </c>
      <c r="Q3332" s="79">
        <f t="shared" ref="Q3332:Q3395" si="345">COUNTIFS($M$3:$M$3165,M3332,$P$3:$P$3165,"&gt;"&amp;P3332)+1</f>
        <v>1</v>
      </c>
      <c r="R3332" s="79" t="str">
        <f t="shared" ref="R3332:R3395" si="346">IFERROR(IF(K3332="AUS",COUNTIFS($K$3:$K$3165,"AUS",$M$3:$M$3165,M3332,$P$3:$P$3165,"&gt;"&amp;P3332)+1,""),"")</f>
        <v/>
      </c>
    </row>
    <row r="3333" spans="1:18" x14ac:dyDescent="0.2">
      <c r="A3333" t="s">
        <v>1173</v>
      </c>
      <c r="B3333" t="s">
        <v>3540</v>
      </c>
      <c r="C3333" s="5" t="s">
        <v>28</v>
      </c>
      <c r="D3333" s="5">
        <v>35966</v>
      </c>
      <c r="E3333">
        <v>1149</v>
      </c>
      <c r="F3333" s="5">
        <v>44643</v>
      </c>
      <c r="G3333" s="2">
        <v>4</v>
      </c>
      <c r="H3333" s="2" t="str">
        <f t="shared" si="341"/>
        <v>Ryan MPHAHLELE1500m</v>
      </c>
      <c r="I3333" s="2">
        <f t="shared" si="342"/>
        <v>1149</v>
      </c>
      <c r="J3333" s="136" cm="1">
        <f t="array" ref="J3333">MAX(IF($H$3:$H$4000=$H3333,$I$3:$I$4000))</f>
        <v>1149</v>
      </c>
      <c r="O3333" s="94" t="str">
        <f t="shared" si="343"/>
        <v/>
      </c>
      <c r="P3333" s="2" t="e">
        <f t="shared" si="344"/>
        <v>#N/A</v>
      </c>
      <c r="Q3333" s="79">
        <f t="shared" si="345"/>
        <v>1</v>
      </c>
      <c r="R3333" s="79" t="str">
        <f t="shared" si="346"/>
        <v/>
      </c>
    </row>
    <row r="3334" spans="1:18" x14ac:dyDescent="0.2">
      <c r="A3334" t="s">
        <v>1173</v>
      </c>
      <c r="B3334" t="s">
        <v>4921</v>
      </c>
      <c r="C3334" s="5" t="s">
        <v>28</v>
      </c>
      <c r="D3334" s="5">
        <v>34750</v>
      </c>
      <c r="E3334">
        <v>1097</v>
      </c>
      <c r="F3334" s="5">
        <v>44643</v>
      </c>
      <c r="G3334" s="2">
        <v>8</v>
      </c>
      <c r="H3334" s="2" t="str">
        <f t="shared" si="341"/>
        <v>Tumelo MACHABA1500m</v>
      </c>
      <c r="I3334" s="2">
        <f t="shared" si="342"/>
        <v>1097</v>
      </c>
      <c r="J3334" s="136" cm="1">
        <f t="array" ref="J3334">MAX(IF($H$3:$H$4000=$H3334,$I$3:$I$4000))</f>
        <v>1097</v>
      </c>
      <c r="P3334" s="2" t="e">
        <f t="shared" si="344"/>
        <v>#N/A</v>
      </c>
      <c r="Q3334" s="79">
        <f t="shared" si="345"/>
        <v>1</v>
      </c>
      <c r="R3334" s="79" t="str">
        <f t="shared" si="346"/>
        <v/>
      </c>
    </row>
    <row r="3335" spans="1:18" x14ac:dyDescent="0.2">
      <c r="A3335" t="s">
        <v>1173</v>
      </c>
      <c r="B3335" t="s">
        <v>3475</v>
      </c>
      <c r="C3335" s="5" t="s">
        <v>28</v>
      </c>
      <c r="D3335" s="5">
        <v>36635</v>
      </c>
      <c r="E3335">
        <v>1094</v>
      </c>
      <c r="F3335" s="5">
        <v>44643</v>
      </c>
      <c r="G3335" s="2">
        <v>9</v>
      </c>
      <c r="H3335" s="2" t="str">
        <f t="shared" si="341"/>
        <v>Christopher SWART1500m</v>
      </c>
      <c r="I3335" s="2">
        <f t="shared" si="342"/>
        <v>1094</v>
      </c>
      <c r="J3335" s="136" cm="1">
        <f t="array" ref="J3335">MAX(IF($H$3:$H$4000=$H3335,$I$3:$I$4000))</f>
        <v>1094</v>
      </c>
      <c r="P3335" s="2" t="e">
        <f t="shared" si="344"/>
        <v>#N/A</v>
      </c>
      <c r="Q3335" s="79">
        <f t="shared" si="345"/>
        <v>1</v>
      </c>
      <c r="R3335" s="79" t="str">
        <f t="shared" si="346"/>
        <v/>
      </c>
    </row>
    <row r="3336" spans="1:18" x14ac:dyDescent="0.2">
      <c r="A3336" t="s">
        <v>1173</v>
      </c>
      <c r="B3336" t="s">
        <v>5105</v>
      </c>
      <c r="C3336" s="5" t="s">
        <v>28</v>
      </c>
      <c r="D3336" s="5">
        <v>1994</v>
      </c>
      <c r="E3336">
        <v>1086</v>
      </c>
      <c r="F3336" s="5">
        <v>44643</v>
      </c>
      <c r="G3336" s="2">
        <v>10</v>
      </c>
      <c r="H3336" s="2" t="str">
        <f t="shared" si="341"/>
        <v>Nkosinathi SIBIYA1500m</v>
      </c>
      <c r="I3336" s="2">
        <f t="shared" si="342"/>
        <v>1086</v>
      </c>
      <c r="J3336" s="136" cm="1">
        <f t="array" ref="J3336">MAX(IF($H$3:$H$4000=$H3336,$I$3:$I$4000))</f>
        <v>1086</v>
      </c>
      <c r="P3336" s="2" t="e">
        <f t="shared" si="344"/>
        <v>#N/A</v>
      </c>
      <c r="Q3336" s="79">
        <f t="shared" si="345"/>
        <v>1</v>
      </c>
      <c r="R3336" s="79" t="str">
        <f t="shared" si="346"/>
        <v/>
      </c>
    </row>
    <row r="3337" spans="1:18" x14ac:dyDescent="0.2">
      <c r="A3337" t="s">
        <v>1173</v>
      </c>
      <c r="B3337" t="s">
        <v>4793</v>
      </c>
      <c r="C3337" s="5" t="s">
        <v>28</v>
      </c>
      <c r="D3337" s="5">
        <v>35236</v>
      </c>
      <c r="E3337">
        <v>1064</v>
      </c>
      <c r="F3337" s="5">
        <v>44643</v>
      </c>
      <c r="G3337" s="2">
        <v>26</v>
      </c>
      <c r="H3337" s="2" t="str">
        <f t="shared" si="341"/>
        <v>Bruce-Lynn DAMONS1500m</v>
      </c>
      <c r="I3337" s="2">
        <f t="shared" si="342"/>
        <v>1064</v>
      </c>
      <c r="J3337" s="136" cm="1">
        <f t="array" ref="J3337">MAX(IF($H$3:$H$4000=$H3337,$I$3:$I$4000))</f>
        <v>1064</v>
      </c>
      <c r="P3337" s="2" t="e">
        <f t="shared" si="344"/>
        <v>#N/A</v>
      </c>
      <c r="Q3337" s="79">
        <f t="shared" si="345"/>
        <v>1</v>
      </c>
      <c r="R3337" s="79" t="str">
        <f t="shared" si="346"/>
        <v/>
      </c>
    </row>
    <row r="3338" spans="1:18" x14ac:dyDescent="0.2">
      <c r="A3338" t="s">
        <v>1173</v>
      </c>
      <c r="B3338" t="s">
        <v>3531</v>
      </c>
      <c r="C3338" s="5" t="s">
        <v>28</v>
      </c>
      <c r="D3338" s="5">
        <v>35317</v>
      </c>
      <c r="E3338">
        <v>1056</v>
      </c>
      <c r="F3338" s="5">
        <v>44643</v>
      </c>
      <c r="G3338" s="2">
        <v>41</v>
      </c>
      <c r="H3338" s="2" t="str">
        <f t="shared" si="341"/>
        <v>Ashley SMITH1500m</v>
      </c>
      <c r="I3338" s="2">
        <f t="shared" si="342"/>
        <v>1056</v>
      </c>
      <c r="J3338" s="136" cm="1">
        <f t="array" ref="J3338">MAX(IF($H$3:$H$4000=$H3338,$I$3:$I$4000))</f>
        <v>1111</v>
      </c>
      <c r="P3338" s="2" t="e">
        <f t="shared" si="344"/>
        <v>#N/A</v>
      </c>
      <c r="Q3338" s="79">
        <f t="shared" si="345"/>
        <v>1</v>
      </c>
      <c r="R3338" s="79" t="str">
        <f t="shared" si="346"/>
        <v/>
      </c>
    </row>
    <row r="3339" spans="1:18" x14ac:dyDescent="0.2">
      <c r="A3339" t="s">
        <v>1173</v>
      </c>
      <c r="B3339" t="s">
        <v>2842</v>
      </c>
      <c r="C3339" s="5" t="s">
        <v>28</v>
      </c>
      <c r="D3339" s="5">
        <v>35803</v>
      </c>
      <c r="E3339">
        <v>1050</v>
      </c>
      <c r="F3339" s="5">
        <v>44643</v>
      </c>
      <c r="G3339" s="2">
        <v>53</v>
      </c>
      <c r="H3339" s="2" t="str">
        <f t="shared" si="341"/>
        <v>Elvis MOKHONWANA1500m</v>
      </c>
      <c r="I3339" s="2">
        <f t="shared" si="342"/>
        <v>1050</v>
      </c>
      <c r="J3339" s="136" cm="1">
        <f t="array" ref="J3339">MAX(IF($H$3:$H$4000=$H3339,$I$3:$I$4000))</f>
        <v>1114</v>
      </c>
      <c r="P3339" s="2" t="e">
        <f t="shared" si="344"/>
        <v>#N/A</v>
      </c>
      <c r="Q3339" s="79">
        <f t="shared" si="345"/>
        <v>1</v>
      </c>
      <c r="R3339" s="79" t="str">
        <f t="shared" si="346"/>
        <v/>
      </c>
    </row>
    <row r="3340" spans="1:18" x14ac:dyDescent="0.2">
      <c r="A3340" t="s">
        <v>1173</v>
      </c>
      <c r="B3340" t="s">
        <v>5122</v>
      </c>
      <c r="C3340" t="s">
        <v>28</v>
      </c>
      <c r="D3340" s="5">
        <v>37363</v>
      </c>
      <c r="E3340">
        <v>1046</v>
      </c>
      <c r="F3340" s="5">
        <v>44643</v>
      </c>
      <c r="G3340" s="2">
        <v>57</v>
      </c>
      <c r="H3340" s="2" t="str">
        <f t="shared" si="341"/>
        <v>Keanu DOMINGO1500m</v>
      </c>
      <c r="I3340" s="2">
        <f t="shared" si="342"/>
        <v>1046</v>
      </c>
      <c r="J3340" s="136" cm="1">
        <f t="array" ref="J3340">MAX(IF($H$3:$H$4000=$H3340,$I$3:$I$4000))</f>
        <v>1046</v>
      </c>
      <c r="P3340" s="2" t="e">
        <f t="shared" si="344"/>
        <v>#N/A</v>
      </c>
      <c r="Q3340" s="79">
        <f t="shared" si="345"/>
        <v>1</v>
      </c>
      <c r="R3340" s="79" t="str">
        <f t="shared" si="346"/>
        <v/>
      </c>
    </row>
    <row r="3341" spans="1:18" x14ac:dyDescent="0.2">
      <c r="A3341" t="s">
        <v>1173</v>
      </c>
      <c r="B3341" t="s">
        <v>5125</v>
      </c>
      <c r="C3341" s="5" t="s">
        <v>28</v>
      </c>
      <c r="D3341" s="5">
        <v>36719</v>
      </c>
      <c r="E3341">
        <v>1043</v>
      </c>
      <c r="F3341" s="5">
        <v>44643</v>
      </c>
      <c r="G3341" s="2">
        <v>61</v>
      </c>
      <c r="H3341" s="2" t="str">
        <f t="shared" si="341"/>
        <v>Maxime CHAUMETON1500m</v>
      </c>
      <c r="I3341" s="2">
        <f t="shared" si="342"/>
        <v>1043</v>
      </c>
      <c r="J3341" s="136" cm="1">
        <f t="array" ref="J3341">MAX(IF($H$3:$H$4000=$H3341,$I$3:$I$4000))</f>
        <v>1043</v>
      </c>
      <c r="P3341" s="2" t="e">
        <f t="shared" si="344"/>
        <v>#N/A</v>
      </c>
      <c r="Q3341" s="79">
        <f t="shared" si="345"/>
        <v>1</v>
      </c>
      <c r="R3341" s="79" t="str">
        <f t="shared" si="346"/>
        <v/>
      </c>
    </row>
    <row r="3342" spans="1:18" x14ac:dyDescent="0.2">
      <c r="A3342" t="s">
        <v>1173</v>
      </c>
      <c r="B3342" t="s">
        <v>5113</v>
      </c>
      <c r="C3342" s="5" t="s">
        <v>28</v>
      </c>
      <c r="D3342" s="5">
        <v>37225</v>
      </c>
      <c r="E3342">
        <v>1042</v>
      </c>
      <c r="F3342" s="5">
        <v>44643</v>
      </c>
      <c r="G3342" s="2">
        <v>64</v>
      </c>
      <c r="H3342" s="2" t="str">
        <f t="shared" si="341"/>
        <v>Nicholas WHITTAKER1500m</v>
      </c>
      <c r="I3342" s="2">
        <f t="shared" si="342"/>
        <v>1042</v>
      </c>
      <c r="J3342" s="136" cm="1">
        <f t="array" ref="J3342">MAX(IF($H$3:$H$4000=$H3342,$I$3:$I$4000))</f>
        <v>1042</v>
      </c>
      <c r="P3342" s="2" t="e">
        <f t="shared" si="344"/>
        <v>#N/A</v>
      </c>
      <c r="Q3342" s="79">
        <f t="shared" si="345"/>
        <v>1</v>
      </c>
      <c r="R3342" s="79" t="str">
        <f t="shared" si="346"/>
        <v/>
      </c>
    </row>
    <row r="3343" spans="1:18" x14ac:dyDescent="0.2">
      <c r="A3343" t="s">
        <v>1173</v>
      </c>
      <c r="B3343" t="s">
        <v>5196</v>
      </c>
      <c r="C3343" t="s">
        <v>31</v>
      </c>
      <c r="D3343" s="5">
        <v>36677</v>
      </c>
      <c r="E3343">
        <v>988</v>
      </c>
      <c r="F3343" s="5">
        <v>44643</v>
      </c>
      <c r="G3343" s="2">
        <v>58</v>
      </c>
      <c r="H3343" s="2" t="str">
        <f t="shared" si="341"/>
        <v>Jason Matthew OCTOBER110mh</v>
      </c>
      <c r="I3343" s="2">
        <f t="shared" si="342"/>
        <v>988</v>
      </c>
      <c r="J3343" s="136" cm="1">
        <f t="array" ref="J3343">MAX(IF($H$3:$H$4000=$H3343,$I$3:$I$4000))</f>
        <v>988</v>
      </c>
      <c r="P3343" s="2" t="e">
        <f t="shared" si="344"/>
        <v>#N/A</v>
      </c>
      <c r="Q3343" s="79">
        <f t="shared" si="345"/>
        <v>1</v>
      </c>
      <c r="R3343" s="79" t="str">
        <f t="shared" si="346"/>
        <v/>
      </c>
    </row>
    <row r="3344" spans="1:18" x14ac:dyDescent="0.2">
      <c r="A3344" t="s">
        <v>1173</v>
      </c>
      <c r="B3344" t="s">
        <v>5226</v>
      </c>
      <c r="C3344" s="5" t="s">
        <v>33</v>
      </c>
      <c r="D3344" s="5">
        <v>34203</v>
      </c>
      <c r="E3344">
        <v>944</v>
      </c>
      <c r="F3344" s="5">
        <v>44643</v>
      </c>
      <c r="G3344" s="2">
        <v>100</v>
      </c>
      <c r="H3344" s="2" t="str">
        <f t="shared" si="341"/>
        <v>Taariq SOLOMONS400mh</v>
      </c>
      <c r="I3344" s="2">
        <f t="shared" si="342"/>
        <v>944</v>
      </c>
      <c r="J3344" s="136" cm="1">
        <f t="array" ref="J3344">MAX(IF($H$3:$H$4000=$H3344,$I$3:$I$4000))</f>
        <v>944</v>
      </c>
      <c r="P3344" s="2" t="e">
        <f t="shared" si="344"/>
        <v>#N/A</v>
      </c>
      <c r="Q3344" s="79">
        <f t="shared" si="345"/>
        <v>1</v>
      </c>
      <c r="R3344" s="79" t="str">
        <f t="shared" si="346"/>
        <v/>
      </c>
    </row>
    <row r="3345" spans="1:18" x14ac:dyDescent="0.2">
      <c r="A3345" t="s">
        <v>1173</v>
      </c>
      <c r="B3345" t="s">
        <v>4464</v>
      </c>
      <c r="C3345" s="5" t="s">
        <v>35</v>
      </c>
      <c r="D3345" s="5">
        <v>36608</v>
      </c>
      <c r="E3345">
        <v>1002</v>
      </c>
      <c r="F3345" s="5">
        <v>44643</v>
      </c>
      <c r="G3345" s="2">
        <v>27</v>
      </c>
      <c r="H3345" s="2" t="str">
        <f t="shared" si="341"/>
        <v>Breyton POOLEhigh-jump</v>
      </c>
      <c r="I3345" s="2">
        <f t="shared" si="342"/>
        <v>1002</v>
      </c>
      <c r="J3345" s="136" cm="1">
        <f t="array" ref="J3345">MAX(IF($H$3:$H$4000=$H3345,$I$3:$I$4000))</f>
        <v>1117</v>
      </c>
      <c r="P3345" s="2" t="e">
        <f t="shared" si="344"/>
        <v>#N/A</v>
      </c>
      <c r="Q3345" s="79">
        <f t="shared" si="345"/>
        <v>1</v>
      </c>
      <c r="R3345" s="79" t="str">
        <f t="shared" si="346"/>
        <v/>
      </c>
    </row>
    <row r="3346" spans="1:18" x14ac:dyDescent="0.2">
      <c r="A3346" t="s">
        <v>1173</v>
      </c>
      <c r="B3346" t="s">
        <v>4468</v>
      </c>
      <c r="C3346" s="5" t="s">
        <v>35</v>
      </c>
      <c r="D3346" s="5">
        <v>33488</v>
      </c>
      <c r="E3346">
        <v>958</v>
      </c>
      <c r="F3346" s="5">
        <v>44643</v>
      </c>
      <c r="G3346" s="2">
        <v>51</v>
      </c>
      <c r="H3346" s="2" t="str">
        <f t="shared" si="341"/>
        <v>Keegan FOURIEhigh-jump</v>
      </c>
      <c r="I3346" s="2">
        <f t="shared" si="342"/>
        <v>958</v>
      </c>
      <c r="J3346" s="136" cm="1">
        <f t="array" ref="J3346">MAX(IF($H$3:$H$4000=$H3346,$I$3:$I$4000))</f>
        <v>1090</v>
      </c>
      <c r="P3346" s="2" t="e">
        <f t="shared" si="344"/>
        <v>#N/A</v>
      </c>
      <c r="Q3346" s="79">
        <f t="shared" si="345"/>
        <v>1</v>
      </c>
      <c r="R3346" s="79" t="str">
        <f t="shared" si="346"/>
        <v/>
      </c>
    </row>
    <row r="3347" spans="1:18" x14ac:dyDescent="0.2">
      <c r="A3347" t="s">
        <v>1173</v>
      </c>
      <c r="B3347" s="5" t="s">
        <v>5294</v>
      </c>
      <c r="C3347" s="5" t="s">
        <v>40</v>
      </c>
      <c r="D3347" s="5"/>
      <c r="E3347">
        <v>875</v>
      </c>
      <c r="F3347" s="5">
        <v>44643</v>
      </c>
      <c r="G3347" s="2">
        <v>66</v>
      </c>
      <c r="H3347" s="2" t="str">
        <f t="shared" si="341"/>
        <v>Rocco NORTJEdiscus-throw</v>
      </c>
      <c r="I3347" s="2">
        <f t="shared" si="342"/>
        <v>875</v>
      </c>
      <c r="J3347" s="136" cm="1">
        <f t="array" ref="J3347">MAX(IF($H$3:$H$4000=$H3347,$I$3:$I$4000))</f>
        <v>875</v>
      </c>
      <c r="P3347" s="2" t="e">
        <f t="shared" si="344"/>
        <v>#N/A</v>
      </c>
      <c r="Q3347" s="79">
        <f t="shared" si="345"/>
        <v>1</v>
      </c>
      <c r="R3347" s="79" t="str">
        <f t="shared" si="346"/>
        <v/>
      </c>
    </row>
    <row r="3348" spans="1:18" x14ac:dyDescent="0.2">
      <c r="A3348" t="s">
        <v>1173</v>
      </c>
      <c r="B3348" t="s">
        <v>4096</v>
      </c>
      <c r="C3348" s="5" t="s">
        <v>40</v>
      </c>
      <c r="D3348" s="5">
        <v>36768</v>
      </c>
      <c r="E3348">
        <v>1052</v>
      </c>
      <c r="F3348" s="5">
        <v>44639</v>
      </c>
      <c r="G3348" s="2">
        <v>15</v>
      </c>
      <c r="H3348" s="2" t="str">
        <f t="shared" si="341"/>
        <v>Chris VAN NIEKERKdiscus-throw</v>
      </c>
      <c r="I3348" s="2">
        <f t="shared" si="342"/>
        <v>1052</v>
      </c>
      <c r="J3348" s="136" cm="1">
        <f t="array" ref="J3348">MAX(IF($H$3:$H$4000=$H3348,$I$3:$I$4000))</f>
        <v>1052</v>
      </c>
      <c r="P3348" s="2" t="e">
        <f t="shared" si="344"/>
        <v>#N/A</v>
      </c>
      <c r="Q3348" s="79">
        <f t="shared" si="345"/>
        <v>1</v>
      </c>
      <c r="R3348" s="79" t="str">
        <f t="shared" si="346"/>
        <v/>
      </c>
    </row>
    <row r="3349" spans="1:18" x14ac:dyDescent="0.2">
      <c r="A3349" t="s">
        <v>1173</v>
      </c>
      <c r="B3349" t="s">
        <v>5285</v>
      </c>
      <c r="C3349" s="5" t="s">
        <v>42</v>
      </c>
      <c r="D3349" s="5">
        <v>37206</v>
      </c>
      <c r="E3349">
        <v>950</v>
      </c>
      <c r="F3349" s="5">
        <v>44639</v>
      </c>
      <c r="G3349" s="2">
        <v>27</v>
      </c>
      <c r="H3349" s="2" t="str">
        <f t="shared" si="341"/>
        <v>Francois PRINSLOOhammer-throw</v>
      </c>
      <c r="I3349" s="2">
        <f t="shared" si="342"/>
        <v>950</v>
      </c>
      <c r="J3349" s="136" cm="1">
        <f t="array" ref="J3349">MAX(IF($H$3:$H$4000=$H3349,$I$3:$I$4000))</f>
        <v>950</v>
      </c>
      <c r="P3349" s="2" t="e">
        <f t="shared" si="344"/>
        <v>#N/A</v>
      </c>
      <c r="Q3349" s="79">
        <f t="shared" si="345"/>
        <v>1</v>
      </c>
      <c r="R3349" s="79" t="str">
        <f t="shared" si="346"/>
        <v/>
      </c>
    </row>
    <row r="3350" spans="1:18" x14ac:dyDescent="0.2">
      <c r="A3350" t="s">
        <v>1173</v>
      </c>
      <c r="B3350" t="s">
        <v>3268</v>
      </c>
      <c r="C3350" s="5" t="s">
        <v>37</v>
      </c>
      <c r="D3350" s="5">
        <v>36923</v>
      </c>
      <c r="E3350">
        <v>1004</v>
      </c>
      <c r="F3350" s="5">
        <v>44637</v>
      </c>
      <c r="G3350" s="2">
        <v>67</v>
      </c>
      <c r="H3350" s="2" t="str">
        <f t="shared" si="341"/>
        <v>Shaun MASWANGANYIlong-jump</v>
      </c>
      <c r="I3350" s="2">
        <f t="shared" si="342"/>
        <v>1004</v>
      </c>
      <c r="J3350" s="136" cm="1">
        <f t="array" ref="J3350">MAX(IF($H$3:$H$4000=$H3350,$I$3:$I$4000))</f>
        <v>1004</v>
      </c>
      <c r="P3350" s="2" t="e">
        <f t="shared" si="344"/>
        <v>#N/A</v>
      </c>
      <c r="Q3350" s="79">
        <f t="shared" si="345"/>
        <v>1</v>
      </c>
      <c r="R3350" s="79" t="str">
        <f t="shared" si="346"/>
        <v/>
      </c>
    </row>
    <row r="3351" spans="1:18" x14ac:dyDescent="0.2">
      <c r="A3351" t="s">
        <v>1173</v>
      </c>
      <c r="B3351" t="s">
        <v>3360</v>
      </c>
      <c r="C3351" t="s">
        <v>26</v>
      </c>
      <c r="D3351" s="5">
        <v>35694</v>
      </c>
      <c r="E3351">
        <v>1087</v>
      </c>
      <c r="F3351" s="5">
        <v>44636</v>
      </c>
      <c r="G3351" s="2">
        <v>31</v>
      </c>
      <c r="H3351" s="2" t="str">
        <f t="shared" si="341"/>
        <v>Oratile SETLHABI400m</v>
      </c>
      <c r="I3351" s="2">
        <f t="shared" si="342"/>
        <v>1087</v>
      </c>
      <c r="J3351" s="136" cm="1">
        <f t="array" ref="J3351">MAX(IF($H$3:$H$4000=$H3351,$I$3:$I$4000))</f>
        <v>1087</v>
      </c>
      <c r="P3351" s="2" t="e">
        <f t="shared" si="344"/>
        <v>#N/A</v>
      </c>
      <c r="Q3351" s="79">
        <f t="shared" si="345"/>
        <v>1</v>
      </c>
      <c r="R3351" s="79" t="str">
        <f t="shared" si="346"/>
        <v/>
      </c>
    </row>
    <row r="3352" spans="1:18" x14ac:dyDescent="0.2">
      <c r="A3352" t="s">
        <v>1173</v>
      </c>
      <c r="B3352" t="s">
        <v>3365</v>
      </c>
      <c r="C3352" s="5" t="s">
        <v>26</v>
      </c>
      <c r="D3352" s="5">
        <v>36156</v>
      </c>
      <c r="E3352">
        <v>1070</v>
      </c>
      <c r="F3352" s="5">
        <v>44636</v>
      </c>
      <c r="G3352" s="2">
        <v>50</v>
      </c>
      <c r="H3352" s="2" t="str">
        <f t="shared" si="341"/>
        <v>Gardeo ISAACS400m</v>
      </c>
      <c r="I3352" s="2">
        <f t="shared" si="342"/>
        <v>1070</v>
      </c>
      <c r="J3352" s="136" cm="1">
        <f t="array" ref="J3352">MAX(IF($H$3:$H$4000=$H3352,$I$3:$I$4000))</f>
        <v>1095</v>
      </c>
      <c r="P3352" s="2" t="e">
        <f t="shared" si="344"/>
        <v>#N/A</v>
      </c>
      <c r="Q3352" s="79">
        <f t="shared" si="345"/>
        <v>1</v>
      </c>
      <c r="R3352" s="79" t="str">
        <f t="shared" si="346"/>
        <v/>
      </c>
    </row>
    <row r="3353" spans="1:18" x14ac:dyDescent="0.2">
      <c r="A3353" t="s">
        <v>1173</v>
      </c>
      <c r="B3353" t="s">
        <v>3426</v>
      </c>
      <c r="C3353" s="5" t="s">
        <v>26</v>
      </c>
      <c r="D3353" s="5">
        <v>36922</v>
      </c>
      <c r="E3353">
        <v>1046</v>
      </c>
      <c r="F3353" s="5">
        <v>44636</v>
      </c>
      <c r="G3353" s="2">
        <v>84</v>
      </c>
      <c r="H3353" s="2" t="str">
        <f t="shared" si="341"/>
        <v>Lindukuhle GORA400m</v>
      </c>
      <c r="I3353" s="2">
        <f t="shared" si="342"/>
        <v>1046</v>
      </c>
      <c r="J3353" s="136" cm="1">
        <f t="array" ref="J3353">MAX(IF($H$3:$H$4000=$H3353,$I$3:$I$4000))</f>
        <v>1091</v>
      </c>
      <c r="P3353" s="2" t="e">
        <f t="shared" si="344"/>
        <v>#N/A</v>
      </c>
      <c r="Q3353" s="79">
        <f t="shared" si="345"/>
        <v>1</v>
      </c>
      <c r="R3353" s="79" t="str">
        <f t="shared" si="346"/>
        <v/>
      </c>
    </row>
    <row r="3354" spans="1:18" x14ac:dyDescent="0.2">
      <c r="A3354" t="s">
        <v>1173</v>
      </c>
      <c r="B3354" t="s">
        <v>3492</v>
      </c>
      <c r="C3354" s="5" t="s">
        <v>27</v>
      </c>
      <c r="D3354" s="5">
        <v>34492</v>
      </c>
      <c r="E3354">
        <v>1134</v>
      </c>
      <c r="F3354" s="5">
        <v>44636</v>
      </c>
      <c r="G3354" s="2">
        <v>8</v>
      </c>
      <c r="H3354" s="2" t="str">
        <f t="shared" si="341"/>
        <v>Jabulane NCAMANE800m</v>
      </c>
      <c r="I3354" s="2">
        <f t="shared" si="342"/>
        <v>1134</v>
      </c>
      <c r="J3354" s="136" cm="1">
        <f t="array" ref="J3354">MAX(IF($H$3:$H$4000=$H3354,$I$3:$I$4000))</f>
        <v>1134</v>
      </c>
      <c r="P3354" s="2" t="e">
        <f t="shared" si="344"/>
        <v>#N/A</v>
      </c>
      <c r="Q3354" s="79">
        <f t="shared" si="345"/>
        <v>1</v>
      </c>
      <c r="R3354" s="79" t="str">
        <f t="shared" si="346"/>
        <v/>
      </c>
    </row>
    <row r="3355" spans="1:18" x14ac:dyDescent="0.2">
      <c r="A3355" t="s">
        <v>1173</v>
      </c>
      <c r="B3355" t="s">
        <v>5087</v>
      </c>
      <c r="C3355" s="5" t="s">
        <v>27</v>
      </c>
      <c r="D3355" s="5">
        <v>36351</v>
      </c>
      <c r="E3355">
        <v>1098</v>
      </c>
      <c r="F3355" s="5">
        <v>44636</v>
      </c>
      <c r="G3355" s="2">
        <v>22</v>
      </c>
      <c r="H3355" s="2" t="str">
        <f t="shared" si="341"/>
        <v>Joel Thabo SEMENYA800m</v>
      </c>
      <c r="I3355" s="2">
        <f t="shared" si="342"/>
        <v>1098</v>
      </c>
      <c r="J3355" s="136" cm="1">
        <f t="array" ref="J3355">MAX(IF($H$3:$H$4000=$H3355,$I$3:$I$4000))</f>
        <v>1128</v>
      </c>
      <c r="P3355" s="2" t="e">
        <f t="shared" si="344"/>
        <v>#N/A</v>
      </c>
      <c r="Q3355" s="79">
        <f t="shared" si="345"/>
        <v>1</v>
      </c>
      <c r="R3355" s="79" t="str">
        <f t="shared" si="346"/>
        <v/>
      </c>
    </row>
    <row r="3356" spans="1:18" x14ac:dyDescent="0.2">
      <c r="A3356" t="s">
        <v>1173</v>
      </c>
      <c r="B3356" t="s">
        <v>3489</v>
      </c>
      <c r="C3356" t="s">
        <v>27</v>
      </c>
      <c r="D3356" s="5">
        <v>37135</v>
      </c>
      <c r="E3356">
        <v>1069</v>
      </c>
      <c r="F3356" s="5">
        <v>44636</v>
      </c>
      <c r="G3356" s="2">
        <v>48</v>
      </c>
      <c r="H3356" s="2" t="str">
        <f t="shared" si="341"/>
        <v>Tshegofatso NWAGU800m</v>
      </c>
      <c r="I3356" s="2">
        <f t="shared" si="342"/>
        <v>1069</v>
      </c>
      <c r="J3356" s="136" cm="1">
        <f t="array" ref="J3356">MAX(IF($H$3:$H$4000=$H3356,$I$3:$I$4000))</f>
        <v>1096</v>
      </c>
      <c r="P3356" s="2" t="e">
        <f t="shared" si="344"/>
        <v>#N/A</v>
      </c>
      <c r="Q3356" s="79">
        <f t="shared" si="345"/>
        <v>1</v>
      </c>
      <c r="R3356" s="79" t="str">
        <f t="shared" si="346"/>
        <v/>
      </c>
    </row>
    <row r="3357" spans="1:18" x14ac:dyDescent="0.2">
      <c r="A3357" t="s">
        <v>1173</v>
      </c>
      <c r="B3357" t="s">
        <v>3540</v>
      </c>
      <c r="C3357" t="s">
        <v>27</v>
      </c>
      <c r="D3357" s="5">
        <v>35966</v>
      </c>
      <c r="E3357">
        <v>1053</v>
      </c>
      <c r="F3357" s="5">
        <v>44636</v>
      </c>
      <c r="G3357" s="2">
        <v>61</v>
      </c>
      <c r="H3357" s="2" t="str">
        <f t="shared" si="341"/>
        <v>Ryan MPHAHLELE800m</v>
      </c>
      <c r="I3357" s="2">
        <f t="shared" si="342"/>
        <v>1053</v>
      </c>
      <c r="J3357" s="136" cm="1">
        <f t="array" ref="J3357">MAX(IF($H$3:$H$4000=$H3357,$I$3:$I$4000))</f>
        <v>1053</v>
      </c>
      <c r="P3357" s="2" t="e">
        <f t="shared" si="344"/>
        <v>#N/A</v>
      </c>
      <c r="Q3357" s="79">
        <f t="shared" si="345"/>
        <v>1</v>
      </c>
      <c r="R3357" s="79" t="str">
        <f t="shared" si="346"/>
        <v/>
      </c>
    </row>
    <row r="3358" spans="1:18" x14ac:dyDescent="0.2">
      <c r="A3358" t="s">
        <v>1173</v>
      </c>
      <c r="B3358" t="s">
        <v>3475</v>
      </c>
      <c r="C3358" s="5" t="s">
        <v>27</v>
      </c>
      <c r="D3358" s="5">
        <v>36635</v>
      </c>
      <c r="E3358">
        <v>1051</v>
      </c>
      <c r="F3358" s="5">
        <v>44636</v>
      </c>
      <c r="G3358" s="2">
        <v>66</v>
      </c>
      <c r="H3358" s="2" t="str">
        <f t="shared" si="341"/>
        <v>Christopher SWART800m</v>
      </c>
      <c r="I3358" s="2">
        <f t="shared" si="342"/>
        <v>1051</v>
      </c>
      <c r="J3358" s="136" cm="1">
        <f t="array" ref="J3358">MAX(IF($H$3:$H$4000=$H3358,$I$3:$I$4000))</f>
        <v>1115</v>
      </c>
      <c r="P3358" s="2" t="e">
        <f t="shared" si="344"/>
        <v>#N/A</v>
      </c>
      <c r="Q3358" s="79">
        <f t="shared" si="345"/>
        <v>1</v>
      </c>
      <c r="R3358" s="79" t="str">
        <f t="shared" si="346"/>
        <v/>
      </c>
    </row>
    <row r="3359" spans="1:18" x14ac:dyDescent="0.2">
      <c r="A3359" t="s">
        <v>1173</v>
      </c>
      <c r="B3359" t="s">
        <v>4793</v>
      </c>
      <c r="C3359" s="5" t="s">
        <v>27</v>
      </c>
      <c r="D3359" s="5">
        <v>35236</v>
      </c>
      <c r="E3359">
        <v>1051</v>
      </c>
      <c r="F3359" s="5">
        <v>44636</v>
      </c>
      <c r="G3359" s="2">
        <v>67</v>
      </c>
      <c r="H3359" s="2" t="str">
        <f t="shared" si="341"/>
        <v>Bruce-Lynn DAMONS800m</v>
      </c>
      <c r="I3359" s="2">
        <f t="shared" si="342"/>
        <v>1051</v>
      </c>
      <c r="J3359" s="136" cm="1">
        <f t="array" ref="J3359">MAX(IF($H$3:$H$4000=$H3359,$I$3:$I$4000))</f>
        <v>1051</v>
      </c>
      <c r="P3359" s="2" t="e">
        <f t="shared" si="344"/>
        <v>#N/A</v>
      </c>
      <c r="Q3359" s="79">
        <f t="shared" si="345"/>
        <v>1</v>
      </c>
      <c r="R3359" s="79" t="str">
        <f t="shared" si="346"/>
        <v/>
      </c>
    </row>
    <row r="3360" spans="1:18" x14ac:dyDescent="0.2">
      <c r="A3360" t="s">
        <v>1173</v>
      </c>
      <c r="B3360" t="s">
        <v>4795</v>
      </c>
      <c r="C3360" s="5" t="s">
        <v>27</v>
      </c>
      <c r="D3360" s="5">
        <v>32946</v>
      </c>
      <c r="E3360">
        <v>1021</v>
      </c>
      <c r="F3360" s="5">
        <v>44636</v>
      </c>
      <c r="G3360" s="2">
        <v>98</v>
      </c>
      <c r="H3360" s="2" t="str">
        <f t="shared" si="341"/>
        <v>Hannes NAUDE800m</v>
      </c>
      <c r="I3360" s="2">
        <f t="shared" si="342"/>
        <v>1021</v>
      </c>
      <c r="J3360" s="136" cm="1">
        <f t="array" ref="J3360">MAX(IF($H$3:$H$4000=$H3360,$I$3:$I$4000))</f>
        <v>1021</v>
      </c>
      <c r="P3360" s="2" t="e">
        <f t="shared" si="344"/>
        <v>#N/A</v>
      </c>
      <c r="Q3360" s="79">
        <f t="shared" si="345"/>
        <v>1</v>
      </c>
      <c r="R3360" s="79" t="str">
        <f t="shared" si="346"/>
        <v/>
      </c>
    </row>
    <row r="3361" spans="1:18" x14ac:dyDescent="0.2">
      <c r="A3361" t="s">
        <v>1173</v>
      </c>
      <c r="B3361" t="s">
        <v>3750</v>
      </c>
      <c r="C3361" t="s">
        <v>31</v>
      </c>
      <c r="D3361" s="6">
        <v>32975</v>
      </c>
      <c r="E3361">
        <v>1107</v>
      </c>
      <c r="F3361" s="5">
        <v>44636</v>
      </c>
      <c r="G3361" s="2">
        <v>9</v>
      </c>
      <c r="H3361" s="2" t="str">
        <f t="shared" si="341"/>
        <v>Antonio ALKANA110mh</v>
      </c>
      <c r="I3361" s="2">
        <f t="shared" si="342"/>
        <v>1107</v>
      </c>
      <c r="J3361" s="136" cm="1">
        <f t="array" ref="J3361">MAX(IF($H$3:$H$4000=$H3361,$I$3:$I$4000))</f>
        <v>1149</v>
      </c>
      <c r="P3361" s="2" t="e">
        <f t="shared" si="344"/>
        <v>#N/A</v>
      </c>
      <c r="Q3361" s="79">
        <f t="shared" si="345"/>
        <v>1</v>
      </c>
      <c r="R3361" s="79" t="str">
        <f t="shared" si="346"/>
        <v/>
      </c>
    </row>
    <row r="3362" spans="1:18" x14ac:dyDescent="0.2">
      <c r="A3362" t="s">
        <v>1173</v>
      </c>
      <c r="B3362" t="s">
        <v>3782</v>
      </c>
      <c r="C3362" s="5" t="s">
        <v>31</v>
      </c>
      <c r="D3362" s="5">
        <v>33636</v>
      </c>
      <c r="E3362">
        <v>1005</v>
      </c>
      <c r="F3362" s="5">
        <v>44636</v>
      </c>
      <c r="G3362" s="2">
        <v>43</v>
      </c>
      <c r="H3362" s="2" t="str">
        <f t="shared" si="341"/>
        <v>Tshepo LEFETE110mh</v>
      </c>
      <c r="I3362" s="2">
        <f t="shared" si="342"/>
        <v>1005</v>
      </c>
      <c r="J3362" s="136" cm="1">
        <f t="array" ref="J3362">MAX(IF($H$3:$H$4000=$H3362,$I$3:$I$4000))</f>
        <v>1052</v>
      </c>
      <c r="P3362" s="2" t="e">
        <f t="shared" si="344"/>
        <v>#N/A</v>
      </c>
      <c r="Q3362" s="79">
        <f t="shared" si="345"/>
        <v>1</v>
      </c>
      <c r="R3362" s="79" t="str">
        <f t="shared" si="346"/>
        <v/>
      </c>
    </row>
    <row r="3363" spans="1:18" x14ac:dyDescent="0.2">
      <c r="A3363" t="s">
        <v>1173</v>
      </c>
      <c r="B3363" t="s">
        <v>3944</v>
      </c>
      <c r="C3363" s="5" t="s">
        <v>37</v>
      </c>
      <c r="D3363" s="5">
        <v>36806</v>
      </c>
      <c r="E3363">
        <v>1088</v>
      </c>
      <c r="F3363" s="5">
        <v>44636</v>
      </c>
      <c r="G3363" s="2">
        <v>19</v>
      </c>
      <c r="H3363" s="2" t="str">
        <f t="shared" si="341"/>
        <v>Karabo SATEKGElong-jump</v>
      </c>
      <c r="I3363" s="2">
        <f t="shared" si="342"/>
        <v>1088</v>
      </c>
      <c r="J3363" s="136" cm="1">
        <f t="array" ref="J3363">MAX(IF($H$3:$H$4000=$H3363,$I$3:$I$4000))</f>
        <v>1088</v>
      </c>
      <c r="P3363" s="2" t="e">
        <f t="shared" si="344"/>
        <v>#N/A</v>
      </c>
      <c r="Q3363" s="79">
        <f t="shared" si="345"/>
        <v>1</v>
      </c>
      <c r="R3363" s="79" t="str">
        <f t="shared" si="346"/>
        <v/>
      </c>
    </row>
    <row r="3364" spans="1:18" x14ac:dyDescent="0.2">
      <c r="A3364" t="s">
        <v>1173</v>
      </c>
      <c r="B3364" t="s">
        <v>4810</v>
      </c>
      <c r="C3364" s="5" t="s">
        <v>37</v>
      </c>
      <c r="D3364" s="5">
        <v>35190</v>
      </c>
      <c r="E3364">
        <v>1062</v>
      </c>
      <c r="F3364" s="5">
        <v>44636</v>
      </c>
      <c r="G3364" s="2">
        <v>27</v>
      </c>
      <c r="H3364" s="2" t="str">
        <f t="shared" si="341"/>
        <v>Peter MAKGATOlong-jump</v>
      </c>
      <c r="I3364" s="2">
        <f t="shared" si="342"/>
        <v>1062</v>
      </c>
      <c r="J3364" s="136" cm="1">
        <f t="array" ref="J3364">MAX(IF($H$3:$H$4000=$H3364,$I$3:$I$4000))</f>
        <v>1062</v>
      </c>
      <c r="P3364" s="2" t="e">
        <f t="shared" si="344"/>
        <v>#N/A</v>
      </c>
      <c r="Q3364" s="79">
        <f t="shared" si="345"/>
        <v>1</v>
      </c>
      <c r="R3364" s="79" t="str">
        <f t="shared" si="346"/>
        <v/>
      </c>
    </row>
    <row r="3365" spans="1:18" x14ac:dyDescent="0.2">
      <c r="A3365" t="s">
        <v>1173</v>
      </c>
      <c r="B3365" t="s">
        <v>4812</v>
      </c>
      <c r="C3365" s="5" t="s">
        <v>37</v>
      </c>
      <c r="D3365" s="5">
        <v>37017</v>
      </c>
      <c r="E3365">
        <v>1008</v>
      </c>
      <c r="F3365" s="5">
        <v>44636</v>
      </c>
      <c r="G3365" s="2">
        <v>63</v>
      </c>
      <c r="H3365" s="2" t="str">
        <f t="shared" si="341"/>
        <v>Thato MALEMATSHAlong-jump</v>
      </c>
      <c r="I3365" s="2">
        <f t="shared" si="342"/>
        <v>1008</v>
      </c>
      <c r="J3365" s="136" cm="1">
        <f t="array" ref="J3365">MAX(IF($H$3:$H$4000=$H3365,$I$3:$I$4000))</f>
        <v>1008</v>
      </c>
      <c r="P3365" s="2" t="e">
        <f t="shared" si="344"/>
        <v>#N/A</v>
      </c>
      <c r="Q3365" s="79">
        <f t="shared" si="345"/>
        <v>1</v>
      </c>
      <c r="R3365" s="79" t="str">
        <f t="shared" si="346"/>
        <v/>
      </c>
    </row>
    <row r="3366" spans="1:18" x14ac:dyDescent="0.2">
      <c r="A3366" t="s">
        <v>1173</v>
      </c>
      <c r="B3366" t="s">
        <v>4814</v>
      </c>
      <c r="C3366" s="5" t="s">
        <v>37</v>
      </c>
      <c r="D3366" s="5">
        <v>36787</v>
      </c>
      <c r="E3366">
        <v>982</v>
      </c>
      <c r="F3366" s="5">
        <v>44636</v>
      </c>
      <c r="G3366" s="2">
        <v>79</v>
      </c>
      <c r="H3366" s="2" t="str">
        <f t="shared" si="341"/>
        <v>Michael SKOSANAlong-jump</v>
      </c>
      <c r="I3366" s="2">
        <f t="shared" si="342"/>
        <v>982</v>
      </c>
      <c r="J3366" s="136" cm="1">
        <f t="array" ref="J3366">MAX(IF($H$3:$H$4000=$H3366,$I$3:$I$4000))</f>
        <v>982</v>
      </c>
      <c r="P3366" s="2" t="e">
        <f t="shared" si="344"/>
        <v>#N/A</v>
      </c>
      <c r="Q3366" s="79">
        <f t="shared" si="345"/>
        <v>1</v>
      </c>
      <c r="R3366" s="79" t="str">
        <f t="shared" si="346"/>
        <v/>
      </c>
    </row>
    <row r="3367" spans="1:18" x14ac:dyDescent="0.2">
      <c r="A3367" t="s">
        <v>1173</v>
      </c>
      <c r="B3367" t="s">
        <v>4815</v>
      </c>
      <c r="C3367" s="5" t="s">
        <v>37</v>
      </c>
      <c r="D3367" s="5">
        <v>37775</v>
      </c>
      <c r="E3367">
        <v>978</v>
      </c>
      <c r="F3367" s="5">
        <v>44636</v>
      </c>
      <c r="G3367" s="2">
        <v>85</v>
      </c>
      <c r="H3367" s="2" t="str">
        <f t="shared" si="341"/>
        <v>Junior MONDLANElong-jump</v>
      </c>
      <c r="I3367" s="2">
        <f t="shared" si="342"/>
        <v>978</v>
      </c>
      <c r="J3367" s="136" cm="1">
        <f t="array" ref="J3367">MAX(IF($H$3:$H$4000=$H3367,$I$3:$I$4000))</f>
        <v>978</v>
      </c>
      <c r="P3367" s="2" t="e">
        <f t="shared" si="344"/>
        <v>#N/A</v>
      </c>
      <c r="Q3367" s="79">
        <f t="shared" si="345"/>
        <v>1</v>
      </c>
      <c r="R3367" s="79" t="str">
        <f t="shared" si="346"/>
        <v/>
      </c>
    </row>
    <row r="3368" spans="1:18" x14ac:dyDescent="0.2">
      <c r="A3368" t="s">
        <v>1173</v>
      </c>
      <c r="B3368" t="s">
        <v>4816</v>
      </c>
      <c r="C3368" s="5" t="s">
        <v>37</v>
      </c>
      <c r="D3368" s="5">
        <v>37348</v>
      </c>
      <c r="E3368">
        <v>973</v>
      </c>
      <c r="F3368" s="5">
        <v>44636</v>
      </c>
      <c r="G3368" s="2">
        <v>90</v>
      </c>
      <c r="H3368" s="2" t="str">
        <f t="shared" si="341"/>
        <v>Thapelo NKUNAlong-jump</v>
      </c>
      <c r="I3368" s="2">
        <f t="shared" si="342"/>
        <v>973</v>
      </c>
      <c r="J3368" s="136" cm="1">
        <f t="array" ref="J3368">MAX(IF($H$3:$H$4000=$H3368,$I$3:$I$4000))</f>
        <v>973</v>
      </c>
      <c r="P3368" s="2" t="e">
        <f t="shared" si="344"/>
        <v>#N/A</v>
      </c>
      <c r="Q3368" s="79">
        <f t="shared" si="345"/>
        <v>1</v>
      </c>
      <c r="R3368" s="79" t="str">
        <f t="shared" si="346"/>
        <v/>
      </c>
    </row>
    <row r="3369" spans="1:18" x14ac:dyDescent="0.2">
      <c r="A3369" t="s">
        <v>1173</v>
      </c>
      <c r="B3369" t="s">
        <v>4456</v>
      </c>
      <c r="C3369" s="6" t="s">
        <v>35</v>
      </c>
      <c r="D3369" s="5">
        <v>35236</v>
      </c>
      <c r="E3369">
        <v>1090</v>
      </c>
      <c r="F3369" s="5">
        <v>44636</v>
      </c>
      <c r="G3369" s="2">
        <v>7</v>
      </c>
      <c r="H3369" s="2" t="str">
        <f t="shared" si="341"/>
        <v>Mpho LINKShigh-jump</v>
      </c>
      <c r="I3369" s="2">
        <f t="shared" si="342"/>
        <v>1090</v>
      </c>
      <c r="J3369" s="136" cm="1">
        <f t="array" ref="J3369">MAX(IF($H$3:$H$4000=$H3369,$I$3:$I$4000))</f>
        <v>1152</v>
      </c>
      <c r="P3369" s="2" t="e">
        <f t="shared" si="344"/>
        <v>#N/A</v>
      </c>
      <c r="Q3369" s="79">
        <f t="shared" si="345"/>
        <v>1</v>
      </c>
      <c r="R3369" s="79" t="str">
        <f t="shared" si="346"/>
        <v/>
      </c>
    </row>
    <row r="3370" spans="1:18" x14ac:dyDescent="0.2">
      <c r="A3370" t="s">
        <v>1173</v>
      </c>
      <c r="B3370" t="s">
        <v>4470</v>
      </c>
      <c r="C3370" s="5" t="s">
        <v>35</v>
      </c>
      <c r="D3370" s="5">
        <v>38003</v>
      </c>
      <c r="E3370">
        <v>1090</v>
      </c>
      <c r="F3370" s="5">
        <v>44636</v>
      </c>
      <c r="G3370" s="2">
        <v>7</v>
      </c>
      <c r="H3370" s="2" t="str">
        <f t="shared" si="341"/>
        <v>Brian RAATShigh-jump</v>
      </c>
      <c r="I3370" s="2">
        <f t="shared" si="342"/>
        <v>1090</v>
      </c>
      <c r="J3370" s="136" cm="1">
        <f t="array" ref="J3370">MAX(IF($H$3:$H$4000=$H3370,$I$3:$I$4000))</f>
        <v>1090</v>
      </c>
      <c r="P3370" s="2" t="e">
        <f t="shared" si="344"/>
        <v>#N/A</v>
      </c>
      <c r="Q3370" s="79">
        <f t="shared" si="345"/>
        <v>1</v>
      </c>
      <c r="R3370" s="79" t="str">
        <f t="shared" si="346"/>
        <v/>
      </c>
    </row>
    <row r="3371" spans="1:18" x14ac:dyDescent="0.2">
      <c r="A3371" t="s">
        <v>1173</v>
      </c>
      <c r="B3371" t="s">
        <v>4144</v>
      </c>
      <c r="C3371" s="5" t="s">
        <v>39</v>
      </c>
      <c r="D3371" s="5">
        <v>35465</v>
      </c>
      <c r="E3371">
        <v>1159</v>
      </c>
      <c r="F3371" s="5">
        <v>44636</v>
      </c>
      <c r="G3371" s="2">
        <v>3</v>
      </c>
      <c r="H3371" s="2" t="str">
        <f t="shared" si="341"/>
        <v>Jason VAN ROOYENshot-put</v>
      </c>
      <c r="I3371" s="2">
        <f t="shared" si="342"/>
        <v>1159</v>
      </c>
      <c r="J3371" s="136" cm="1">
        <f t="array" ref="J3371">MAX(IF($H$3:$H$4000=$H3371,$I$3:$I$4000))</f>
        <v>1189</v>
      </c>
      <c r="P3371" s="2" t="e">
        <f t="shared" si="344"/>
        <v>#N/A</v>
      </c>
      <c r="Q3371" s="79">
        <f t="shared" si="345"/>
        <v>1</v>
      </c>
      <c r="R3371" s="79" t="str">
        <f t="shared" si="346"/>
        <v/>
      </c>
    </row>
    <row r="3372" spans="1:18" x14ac:dyDescent="0.2">
      <c r="A3372" t="s">
        <v>1173</v>
      </c>
      <c r="B3372" t="s">
        <v>4126</v>
      </c>
      <c r="C3372" s="5" t="s">
        <v>39</v>
      </c>
      <c r="D3372" s="5">
        <v>36473</v>
      </c>
      <c r="E3372">
        <v>1147</v>
      </c>
      <c r="F3372" s="5">
        <v>44636</v>
      </c>
      <c r="G3372" s="2">
        <v>4</v>
      </c>
      <c r="H3372" s="2" t="str">
        <f t="shared" si="341"/>
        <v>Kyle BLIGNAUTshot-put</v>
      </c>
      <c r="I3372" s="2">
        <f t="shared" si="342"/>
        <v>1147</v>
      </c>
      <c r="J3372" s="136" cm="1">
        <f t="array" ref="J3372">MAX(IF($H$3:$H$4000=$H3372,$I$3:$I$4000))</f>
        <v>1193</v>
      </c>
      <c r="P3372" s="2" t="e">
        <f t="shared" si="344"/>
        <v>#N/A</v>
      </c>
      <c r="Q3372" s="79">
        <f t="shared" si="345"/>
        <v>1</v>
      </c>
      <c r="R3372" s="79" t="str">
        <f t="shared" si="346"/>
        <v/>
      </c>
    </row>
    <row r="3373" spans="1:18" x14ac:dyDescent="0.2">
      <c r="A3373" t="s">
        <v>1173</v>
      </c>
      <c r="B3373" t="s">
        <v>4827</v>
      </c>
      <c r="C3373" s="5" t="s">
        <v>39</v>
      </c>
      <c r="D3373" s="6">
        <v>37670</v>
      </c>
      <c r="E3373">
        <v>924</v>
      </c>
      <c r="F3373" s="5">
        <v>44636</v>
      </c>
      <c r="G3373" s="2">
        <v>56</v>
      </c>
      <c r="H3373" s="2" t="str">
        <f t="shared" si="341"/>
        <v>DJ LIEBENBERGshot-put</v>
      </c>
      <c r="I3373" s="2">
        <f t="shared" si="342"/>
        <v>924</v>
      </c>
      <c r="J3373" s="136" cm="1">
        <f t="array" ref="J3373">MAX(IF($H$3:$H$4000=$H3373,$I$3:$I$4000))</f>
        <v>924</v>
      </c>
      <c r="P3373" s="2" t="e">
        <f t="shared" si="344"/>
        <v>#N/A</v>
      </c>
      <c r="Q3373" s="79">
        <f t="shared" si="345"/>
        <v>1</v>
      </c>
      <c r="R3373" s="79" t="str">
        <f t="shared" si="346"/>
        <v/>
      </c>
    </row>
    <row r="3374" spans="1:18" x14ac:dyDescent="0.2">
      <c r="A3374" t="s">
        <v>1173</v>
      </c>
      <c r="B3374" t="s">
        <v>4200</v>
      </c>
      <c r="C3374" s="5" t="s">
        <v>42</v>
      </c>
      <c r="D3374" s="5">
        <v>35145</v>
      </c>
      <c r="E3374">
        <v>1072</v>
      </c>
      <c r="F3374" s="5">
        <v>44636</v>
      </c>
      <c r="G3374" s="2">
        <v>6</v>
      </c>
      <c r="H3374" s="2" t="str">
        <f t="shared" si="341"/>
        <v>Allan CUMMINGhammer-throw</v>
      </c>
      <c r="I3374" s="2">
        <f t="shared" si="342"/>
        <v>1072</v>
      </c>
      <c r="J3374" s="136" cm="1">
        <f t="array" ref="J3374">MAX(IF($H$3:$H$4000=$H3374,$I$3:$I$4000))</f>
        <v>1094</v>
      </c>
      <c r="P3374" s="2" t="e">
        <f t="shared" si="344"/>
        <v>#N/A</v>
      </c>
      <c r="Q3374" s="79">
        <f t="shared" si="345"/>
        <v>1</v>
      </c>
      <c r="R3374" s="79" t="str">
        <f t="shared" si="346"/>
        <v/>
      </c>
    </row>
    <row r="3375" spans="1:18" x14ac:dyDescent="0.2">
      <c r="A3375" t="s">
        <v>1173</v>
      </c>
      <c r="B3375" t="s">
        <v>4828</v>
      </c>
      <c r="C3375" s="5" t="s">
        <v>42</v>
      </c>
      <c r="D3375" s="5">
        <v>36796</v>
      </c>
      <c r="E3375">
        <v>850</v>
      </c>
      <c r="F3375" s="5">
        <v>44636</v>
      </c>
      <c r="G3375" s="2">
        <v>49</v>
      </c>
      <c r="H3375" s="2" t="str">
        <f t="shared" si="341"/>
        <v>James HAVINGAhammer-throw</v>
      </c>
      <c r="I3375" s="2">
        <f t="shared" si="342"/>
        <v>850</v>
      </c>
      <c r="J3375" s="136" cm="1">
        <f t="array" ref="J3375">MAX(IF($H$3:$H$4000=$H3375,$I$3:$I$4000))</f>
        <v>850</v>
      </c>
      <c r="P3375" s="2" t="e">
        <f t="shared" si="344"/>
        <v>#N/A</v>
      </c>
      <c r="Q3375" s="79">
        <f t="shared" si="345"/>
        <v>1</v>
      </c>
      <c r="R3375" s="79" t="str">
        <f t="shared" si="346"/>
        <v/>
      </c>
    </row>
    <row r="3376" spans="1:18" x14ac:dyDescent="0.2">
      <c r="A3376" t="s">
        <v>1173</v>
      </c>
      <c r="B3376" t="s">
        <v>3313</v>
      </c>
      <c r="C3376" t="s">
        <v>2</v>
      </c>
      <c r="D3376" s="5">
        <v>35846</v>
      </c>
      <c r="E3376">
        <v>1193</v>
      </c>
      <c r="F3376" s="5">
        <v>44632</v>
      </c>
      <c r="G3376" s="2">
        <v>3</v>
      </c>
      <c r="H3376" s="2" t="str">
        <f t="shared" si="341"/>
        <v>Clarence MUNYAI100m</v>
      </c>
      <c r="I3376" s="2">
        <f t="shared" si="342"/>
        <v>1193</v>
      </c>
      <c r="J3376" s="136" cm="1">
        <f t="array" ref="J3376">MAX(IF($H$3:$H$4000=$H3376,$I$3:$I$4000))</f>
        <v>1193</v>
      </c>
      <c r="P3376" s="2" t="e">
        <f t="shared" si="344"/>
        <v>#N/A</v>
      </c>
      <c r="Q3376" s="79">
        <f t="shared" si="345"/>
        <v>1</v>
      </c>
      <c r="R3376" s="79" t="str">
        <f t="shared" si="346"/>
        <v/>
      </c>
    </row>
    <row r="3377" spans="1:18" x14ac:dyDescent="0.2">
      <c r="A3377" t="s">
        <v>1173</v>
      </c>
      <c r="B3377" t="s">
        <v>4896</v>
      </c>
      <c r="C3377" s="5" t="s">
        <v>2</v>
      </c>
      <c r="D3377" s="5">
        <v>37989</v>
      </c>
      <c r="E3377">
        <v>1142</v>
      </c>
      <c r="F3377" s="5">
        <v>44632</v>
      </c>
      <c r="G3377" s="2">
        <v>14</v>
      </c>
      <c r="H3377" s="2" t="str">
        <f t="shared" si="341"/>
        <v>Mukhethwa TSHIFURA100m</v>
      </c>
      <c r="I3377" s="2">
        <f t="shared" si="342"/>
        <v>1142</v>
      </c>
      <c r="J3377" s="136" cm="1">
        <f t="array" ref="J3377">MAX(IF($H$3:$H$4000=$H3377,$I$3:$I$4000))</f>
        <v>1142</v>
      </c>
      <c r="P3377" s="2" t="e">
        <f t="shared" si="344"/>
        <v>#N/A</v>
      </c>
      <c r="Q3377" s="79">
        <f t="shared" si="345"/>
        <v>1</v>
      </c>
      <c r="R3377" s="79" t="str">
        <f t="shared" si="346"/>
        <v/>
      </c>
    </row>
    <row r="3378" spans="1:18" x14ac:dyDescent="0.2">
      <c r="A3378" t="s">
        <v>1173</v>
      </c>
      <c r="B3378" t="s">
        <v>4898</v>
      </c>
      <c r="C3378" s="5" t="s">
        <v>2</v>
      </c>
      <c r="D3378" s="5">
        <v>36385</v>
      </c>
      <c r="E3378">
        <v>1122</v>
      </c>
      <c r="F3378" s="5">
        <v>44632</v>
      </c>
      <c r="G3378" s="2">
        <v>22</v>
      </c>
      <c r="H3378" s="2" t="str">
        <f t="shared" si="341"/>
        <v>Khutsho RASAKA100m</v>
      </c>
      <c r="I3378" s="2">
        <f t="shared" si="342"/>
        <v>1122</v>
      </c>
      <c r="J3378" s="136" cm="1">
        <f t="array" ref="J3378">MAX(IF($H$3:$H$4000=$H3378,$I$3:$I$4000))</f>
        <v>1122</v>
      </c>
      <c r="P3378" s="2" t="e">
        <f t="shared" si="344"/>
        <v>#N/A</v>
      </c>
      <c r="Q3378" s="79">
        <f t="shared" si="345"/>
        <v>1</v>
      </c>
      <c r="R3378" s="79" t="str">
        <f t="shared" si="346"/>
        <v/>
      </c>
    </row>
    <row r="3379" spans="1:18" x14ac:dyDescent="0.2">
      <c r="A3379" t="s">
        <v>1173</v>
      </c>
      <c r="B3379" t="s">
        <v>4899</v>
      </c>
      <c r="C3379" s="5" t="s">
        <v>2</v>
      </c>
      <c r="D3379" s="5">
        <v>38381</v>
      </c>
      <c r="E3379">
        <v>1118</v>
      </c>
      <c r="F3379" s="5">
        <v>44632</v>
      </c>
      <c r="G3379" s="2">
        <v>24</v>
      </c>
      <c r="H3379" s="2" t="str">
        <f t="shared" si="341"/>
        <v>Bradley Botshelo NKOANA100m</v>
      </c>
      <c r="I3379" s="2">
        <f t="shared" si="342"/>
        <v>1118</v>
      </c>
      <c r="J3379" s="136" cm="1">
        <f t="array" ref="J3379">MAX(IF($H$3:$H$4000=$H3379,$I$3:$I$4000))</f>
        <v>1118</v>
      </c>
      <c r="P3379" s="2" t="e">
        <f t="shared" si="344"/>
        <v>#N/A</v>
      </c>
      <c r="Q3379" s="79">
        <f t="shared" si="345"/>
        <v>1</v>
      </c>
      <c r="R3379" s="79" t="str">
        <f t="shared" si="346"/>
        <v/>
      </c>
    </row>
    <row r="3380" spans="1:18" x14ac:dyDescent="0.2">
      <c r="A3380" t="s">
        <v>1173</v>
      </c>
      <c r="B3380" t="s">
        <v>3258</v>
      </c>
      <c r="C3380" t="s">
        <v>2</v>
      </c>
      <c r="D3380" s="5">
        <v>35927</v>
      </c>
      <c r="E3380">
        <v>1105</v>
      </c>
      <c r="F3380" s="5">
        <v>44632</v>
      </c>
      <c r="G3380" s="2">
        <v>31</v>
      </c>
      <c r="H3380" s="2" t="str">
        <f t="shared" si="341"/>
        <v>Gift LEOTLELA100m</v>
      </c>
      <c r="I3380" s="2">
        <f t="shared" si="342"/>
        <v>1105</v>
      </c>
      <c r="J3380" s="136" cm="1">
        <f t="array" ref="J3380">MAX(IF($H$3:$H$4000=$H3380,$I$3:$I$4000))</f>
        <v>1227</v>
      </c>
      <c r="P3380" s="2" t="e">
        <f t="shared" si="344"/>
        <v>#N/A</v>
      </c>
      <c r="Q3380" s="79">
        <f t="shared" si="345"/>
        <v>1</v>
      </c>
      <c r="R3380" s="79" t="str">
        <f t="shared" si="346"/>
        <v/>
      </c>
    </row>
    <row r="3381" spans="1:18" x14ac:dyDescent="0.2">
      <c r="A3381" t="s">
        <v>1173</v>
      </c>
      <c r="B3381" t="s">
        <v>4900</v>
      </c>
      <c r="C3381" s="5" t="s">
        <v>2</v>
      </c>
      <c r="D3381" s="5">
        <v>33697</v>
      </c>
      <c r="E3381">
        <v>1102</v>
      </c>
      <c r="F3381" s="5">
        <v>44632</v>
      </c>
      <c r="G3381" s="2">
        <v>37</v>
      </c>
      <c r="H3381" s="2" t="str">
        <f t="shared" si="341"/>
        <v>Emile ERASMUS100m</v>
      </c>
      <c r="I3381" s="2">
        <f t="shared" si="342"/>
        <v>1102</v>
      </c>
      <c r="J3381" s="136" cm="1">
        <f t="array" ref="J3381">MAX(IF($H$3:$H$4000=$H3381,$I$3:$I$4000))</f>
        <v>1102</v>
      </c>
      <c r="P3381" s="2" t="e">
        <f t="shared" si="344"/>
        <v>#N/A</v>
      </c>
      <c r="Q3381" s="79">
        <f t="shared" si="345"/>
        <v>1</v>
      </c>
      <c r="R3381" s="79" t="str">
        <f t="shared" si="346"/>
        <v/>
      </c>
    </row>
    <row r="3382" spans="1:18" x14ac:dyDescent="0.2">
      <c r="A3382" t="s">
        <v>1173</v>
      </c>
      <c r="B3382" t="s">
        <v>4901</v>
      </c>
      <c r="C3382" s="5" t="s">
        <v>2</v>
      </c>
      <c r="D3382" s="5">
        <v>37954</v>
      </c>
      <c r="E3382">
        <v>1102</v>
      </c>
      <c r="F3382" s="5">
        <v>44632</v>
      </c>
      <c r="G3382" s="2">
        <v>37</v>
      </c>
      <c r="H3382" s="2" t="str">
        <f t="shared" si="341"/>
        <v>Bradley OLIPHANT100m</v>
      </c>
      <c r="I3382" s="2">
        <f t="shared" si="342"/>
        <v>1102</v>
      </c>
      <c r="J3382" s="136" cm="1">
        <f t="array" ref="J3382">MAX(IF($H$3:$H$4000=$H3382,$I$3:$I$4000))</f>
        <v>1102</v>
      </c>
      <c r="P3382" s="2" t="e">
        <f t="shared" si="344"/>
        <v>#N/A</v>
      </c>
      <c r="Q3382" s="79">
        <f t="shared" si="345"/>
        <v>1</v>
      </c>
      <c r="R3382" s="79" t="str">
        <f t="shared" si="346"/>
        <v/>
      </c>
    </row>
    <row r="3383" spans="1:18" x14ac:dyDescent="0.2">
      <c r="A3383" t="s">
        <v>1173</v>
      </c>
      <c r="B3383" t="s">
        <v>3294</v>
      </c>
      <c r="C3383" s="5" t="s">
        <v>2</v>
      </c>
      <c r="D3383" s="5">
        <v>37974</v>
      </c>
      <c r="E3383">
        <v>1099</v>
      </c>
      <c r="F3383" s="5">
        <v>44632</v>
      </c>
      <c r="G3383" s="2">
        <v>41</v>
      </c>
      <c r="H3383" s="2" t="str">
        <f t="shared" si="341"/>
        <v>Benjamin RICHARDSON100m</v>
      </c>
      <c r="I3383" s="2">
        <f t="shared" si="342"/>
        <v>1099</v>
      </c>
      <c r="J3383" s="136" cm="1">
        <f t="array" ref="J3383">MAX(IF($H$3:$H$4000=$H3383,$I$3:$I$4000))</f>
        <v>1148</v>
      </c>
      <c r="P3383" s="2" t="e">
        <f t="shared" si="344"/>
        <v>#N/A</v>
      </c>
      <c r="Q3383" s="79">
        <f t="shared" si="345"/>
        <v>1</v>
      </c>
      <c r="R3383" s="79" t="str">
        <f t="shared" si="346"/>
        <v/>
      </c>
    </row>
    <row r="3384" spans="1:18" x14ac:dyDescent="0.2">
      <c r="A3384" t="s">
        <v>1173</v>
      </c>
      <c r="B3384" t="s">
        <v>4902</v>
      </c>
      <c r="C3384" s="5" t="s">
        <v>2</v>
      </c>
      <c r="D3384" s="5">
        <v>34166</v>
      </c>
      <c r="E3384">
        <v>1092</v>
      </c>
      <c r="F3384" s="5">
        <v>44632</v>
      </c>
      <c r="G3384" s="2">
        <v>45</v>
      </c>
      <c r="H3384" s="2" t="str">
        <f t="shared" si="341"/>
        <v>Henrico BRUINTJIES100m</v>
      </c>
      <c r="I3384" s="2">
        <f t="shared" si="342"/>
        <v>1092</v>
      </c>
      <c r="J3384" s="136" cm="1">
        <f t="array" ref="J3384">MAX(IF($H$3:$H$4000=$H3384,$I$3:$I$4000))</f>
        <v>1092</v>
      </c>
      <c r="P3384" s="2" t="e">
        <f t="shared" si="344"/>
        <v>#N/A</v>
      </c>
      <c r="Q3384" s="79">
        <f t="shared" si="345"/>
        <v>1</v>
      </c>
      <c r="R3384" s="79" t="str">
        <f t="shared" si="346"/>
        <v/>
      </c>
    </row>
    <row r="3385" spans="1:18" x14ac:dyDescent="0.2">
      <c r="A3385" t="s">
        <v>1173</v>
      </c>
      <c r="B3385" t="s">
        <v>4903</v>
      </c>
      <c r="C3385" t="s">
        <v>2</v>
      </c>
      <c r="D3385" s="5">
        <v>36205</v>
      </c>
      <c r="E3385">
        <v>1089</v>
      </c>
      <c r="F3385" s="5">
        <v>44632</v>
      </c>
      <c r="G3385" s="2">
        <v>47</v>
      </c>
      <c r="H3385" s="2" t="str">
        <f t="shared" si="341"/>
        <v>Thembo John MONARENG100m</v>
      </c>
      <c r="I3385" s="2">
        <f t="shared" si="342"/>
        <v>1089</v>
      </c>
      <c r="J3385" s="136" cm="1">
        <f t="array" ref="J3385">MAX(IF($H$3:$H$4000=$H3385,$I$3:$I$4000))</f>
        <v>1089</v>
      </c>
      <c r="P3385" s="2" t="e">
        <f t="shared" si="344"/>
        <v>#N/A</v>
      </c>
      <c r="Q3385" s="79">
        <f t="shared" si="345"/>
        <v>1</v>
      </c>
      <c r="R3385" s="79" t="str">
        <f t="shared" si="346"/>
        <v/>
      </c>
    </row>
    <row r="3386" spans="1:18" x14ac:dyDescent="0.2">
      <c r="A3386" t="s">
        <v>1173</v>
      </c>
      <c r="B3386" t="s">
        <v>2744</v>
      </c>
      <c r="C3386" s="5" t="s">
        <v>2</v>
      </c>
      <c r="D3386" s="5">
        <v>37706</v>
      </c>
      <c r="E3386">
        <v>1059</v>
      </c>
      <c r="F3386" s="5">
        <v>44632</v>
      </c>
      <c r="G3386" s="2">
        <v>86</v>
      </c>
      <c r="H3386" s="2" t="str">
        <f t="shared" si="341"/>
        <v>Dwayne SMITH100m</v>
      </c>
      <c r="I3386" s="2">
        <f t="shared" si="342"/>
        <v>1059</v>
      </c>
      <c r="J3386" s="136" cm="1">
        <f t="array" ref="J3386">MAX(IF($H$3:$H$4000=$H3386,$I$3:$I$4000))</f>
        <v>1059</v>
      </c>
      <c r="P3386" s="2" t="e">
        <f t="shared" si="344"/>
        <v>#N/A</v>
      </c>
      <c r="Q3386" s="79">
        <f t="shared" si="345"/>
        <v>1</v>
      </c>
      <c r="R3386" s="79" t="str">
        <f t="shared" si="346"/>
        <v/>
      </c>
    </row>
    <row r="3387" spans="1:18" x14ac:dyDescent="0.2">
      <c r="A3387" t="s">
        <v>1173</v>
      </c>
      <c r="B3387" t="s">
        <v>3362</v>
      </c>
      <c r="C3387" t="s">
        <v>26</v>
      </c>
      <c r="D3387" s="5">
        <v>33689</v>
      </c>
      <c r="E3387">
        <v>1116</v>
      </c>
      <c r="F3387" s="5">
        <v>44632</v>
      </c>
      <c r="G3387" s="2">
        <v>13</v>
      </c>
      <c r="H3387" s="2" t="str">
        <f t="shared" si="341"/>
        <v>Oscar MAVUNDLA400m</v>
      </c>
      <c r="I3387" s="2">
        <f t="shared" si="342"/>
        <v>1116</v>
      </c>
      <c r="J3387" s="136" cm="1">
        <f t="array" ref="J3387">MAX(IF($H$3:$H$4000=$H3387,$I$3:$I$4000))</f>
        <v>1132</v>
      </c>
      <c r="P3387" s="2" t="e">
        <f t="shared" si="344"/>
        <v>#N/A</v>
      </c>
      <c r="Q3387" s="79">
        <f t="shared" si="345"/>
        <v>1</v>
      </c>
      <c r="R3387" s="79" t="str">
        <f t="shared" si="346"/>
        <v/>
      </c>
    </row>
    <row r="3388" spans="1:18" x14ac:dyDescent="0.2">
      <c r="A3388" t="s">
        <v>1173</v>
      </c>
      <c r="B3388" t="s">
        <v>4911</v>
      </c>
      <c r="C3388" t="s">
        <v>26</v>
      </c>
      <c r="D3388" s="5">
        <v>36659</v>
      </c>
      <c r="E3388">
        <v>1099</v>
      </c>
      <c r="F3388" s="5">
        <v>44632</v>
      </c>
      <c r="G3388" s="2">
        <v>24</v>
      </c>
      <c r="H3388" s="2" t="str">
        <f t="shared" si="341"/>
        <v>Tumisang SHEZI400m</v>
      </c>
      <c r="I3388" s="2">
        <f t="shared" si="342"/>
        <v>1099</v>
      </c>
      <c r="J3388" s="136" cm="1">
        <f t="array" ref="J3388">MAX(IF($H$3:$H$4000=$H3388,$I$3:$I$4000))</f>
        <v>1099</v>
      </c>
      <c r="P3388" s="2" t="e">
        <f t="shared" si="344"/>
        <v>#N/A</v>
      </c>
      <c r="Q3388" s="79">
        <f t="shared" si="345"/>
        <v>1</v>
      </c>
      <c r="R3388" s="79" t="str">
        <f t="shared" si="346"/>
        <v/>
      </c>
    </row>
    <row r="3389" spans="1:18" x14ac:dyDescent="0.2">
      <c r="A3389" t="s">
        <v>1173</v>
      </c>
      <c r="B3389" t="s">
        <v>5087</v>
      </c>
      <c r="C3389" s="5" t="s">
        <v>26</v>
      </c>
      <c r="D3389" s="5">
        <v>36351</v>
      </c>
      <c r="E3389">
        <v>1078</v>
      </c>
      <c r="F3389" s="5">
        <v>44632</v>
      </c>
      <c r="G3389" s="2">
        <v>38</v>
      </c>
      <c r="H3389" s="2" t="str">
        <f t="shared" si="341"/>
        <v>Joel Thabo SEMENYA400m</v>
      </c>
      <c r="I3389" s="2">
        <f t="shared" si="342"/>
        <v>1078</v>
      </c>
      <c r="J3389" s="136" cm="1">
        <f t="array" ref="J3389">MAX(IF($H$3:$H$4000=$H3389,$I$3:$I$4000))</f>
        <v>1078</v>
      </c>
      <c r="P3389" s="2" t="e">
        <f t="shared" si="344"/>
        <v>#N/A</v>
      </c>
      <c r="Q3389" s="79">
        <f t="shared" si="345"/>
        <v>1</v>
      </c>
      <c r="R3389" s="79" t="str">
        <f t="shared" si="346"/>
        <v/>
      </c>
    </row>
    <row r="3390" spans="1:18" x14ac:dyDescent="0.2">
      <c r="A3390" t="s">
        <v>1173</v>
      </c>
      <c r="B3390" t="s">
        <v>2752</v>
      </c>
      <c r="C3390" s="5" t="s">
        <v>26</v>
      </c>
      <c r="D3390" s="5">
        <v>35887</v>
      </c>
      <c r="E3390">
        <v>1073</v>
      </c>
      <c r="F3390" s="5">
        <v>44632</v>
      </c>
      <c r="G3390" s="2">
        <v>47</v>
      </c>
      <c r="H3390" s="2" t="str">
        <f t="shared" ref="H3390:H3453" si="347">B3390&amp;C3390</f>
        <v>Zakhiti NENE400m</v>
      </c>
      <c r="I3390" s="2">
        <f t="shared" ref="I3390:I3453" si="348">E3390</f>
        <v>1073</v>
      </c>
      <c r="J3390" s="136" cm="1">
        <f t="array" ref="J3390">MAX(IF($H$3:$H$4000=$H3390,$I$3:$I$4000))</f>
        <v>1178</v>
      </c>
      <c r="P3390" s="2" t="e">
        <f t="shared" si="344"/>
        <v>#N/A</v>
      </c>
      <c r="Q3390" s="79">
        <f t="shared" si="345"/>
        <v>1</v>
      </c>
      <c r="R3390" s="79" t="str">
        <f t="shared" si="346"/>
        <v/>
      </c>
    </row>
    <row r="3391" spans="1:18" x14ac:dyDescent="0.2">
      <c r="A3391" t="s">
        <v>1173</v>
      </c>
      <c r="B3391" t="s">
        <v>2756</v>
      </c>
      <c r="C3391" s="5" t="s">
        <v>26</v>
      </c>
      <c r="D3391" s="5">
        <v>36824</v>
      </c>
      <c r="E3391">
        <v>1041</v>
      </c>
      <c r="F3391" s="5">
        <v>44632</v>
      </c>
      <c r="G3391" s="2">
        <v>92</v>
      </c>
      <c r="H3391" s="2" t="str">
        <f t="shared" si="347"/>
        <v>Ashwin JOOD400m</v>
      </c>
      <c r="I3391" s="2">
        <f t="shared" si="348"/>
        <v>1041</v>
      </c>
      <c r="J3391" s="136" cm="1">
        <f t="array" ref="J3391">MAX(IF($H$3:$H$4000=$H3391,$I$3:$I$4000))</f>
        <v>1091</v>
      </c>
      <c r="P3391" s="2" t="e">
        <f t="shared" si="344"/>
        <v>#N/A</v>
      </c>
      <c r="Q3391" s="79">
        <f t="shared" si="345"/>
        <v>1</v>
      </c>
      <c r="R3391" s="79" t="str">
        <f t="shared" si="346"/>
        <v/>
      </c>
    </row>
    <row r="3392" spans="1:18" x14ac:dyDescent="0.2">
      <c r="A3392" t="s">
        <v>1173</v>
      </c>
      <c r="B3392" t="s">
        <v>4919</v>
      </c>
      <c r="C3392" s="5" t="s">
        <v>26</v>
      </c>
      <c r="D3392" s="5">
        <v>36617</v>
      </c>
      <c r="E3392">
        <v>1039</v>
      </c>
      <c r="F3392" s="5">
        <v>44632</v>
      </c>
      <c r="G3392" s="2">
        <v>96</v>
      </c>
      <c r="H3392" s="2" t="str">
        <f t="shared" si="347"/>
        <v>Ditiro MEKHISE400m</v>
      </c>
      <c r="I3392" s="2">
        <f t="shared" si="348"/>
        <v>1039</v>
      </c>
      <c r="J3392" s="136" cm="1">
        <f t="array" ref="J3392">MAX(IF($H$3:$H$4000=$H3392,$I$3:$I$4000))</f>
        <v>1039</v>
      </c>
      <c r="P3392" s="2" t="e">
        <f t="shared" si="344"/>
        <v>#N/A</v>
      </c>
      <c r="Q3392" s="79">
        <f t="shared" si="345"/>
        <v>1</v>
      </c>
      <c r="R3392" s="79" t="str">
        <f t="shared" si="346"/>
        <v/>
      </c>
    </row>
    <row r="3393" spans="1:18" x14ac:dyDescent="0.2">
      <c r="A3393" t="s">
        <v>1173</v>
      </c>
      <c r="B3393" t="s">
        <v>4922</v>
      </c>
      <c r="C3393" s="5" t="s">
        <v>28</v>
      </c>
      <c r="D3393" s="5">
        <v>37439</v>
      </c>
      <c r="E3393">
        <v>1058</v>
      </c>
      <c r="F3393" s="5">
        <v>44632</v>
      </c>
      <c r="G3393" s="2">
        <v>37</v>
      </c>
      <c r="H3393" s="2" t="str">
        <f t="shared" si="347"/>
        <v>Abednico CHOBA1500m</v>
      </c>
      <c r="I3393" s="2">
        <f t="shared" si="348"/>
        <v>1058</v>
      </c>
      <c r="J3393" s="136" cm="1">
        <f t="array" ref="J3393">MAX(IF($H$3:$H$4000=$H3393,$I$3:$I$4000))</f>
        <v>1058</v>
      </c>
      <c r="P3393" s="2" t="e">
        <f t="shared" si="344"/>
        <v>#N/A</v>
      </c>
      <c r="Q3393" s="79">
        <f t="shared" si="345"/>
        <v>1</v>
      </c>
      <c r="R3393" s="79" t="str">
        <f t="shared" si="346"/>
        <v/>
      </c>
    </row>
    <row r="3394" spans="1:18" x14ac:dyDescent="0.2">
      <c r="A3394" t="s">
        <v>1173</v>
      </c>
      <c r="B3394" t="s">
        <v>4923</v>
      </c>
      <c r="C3394" s="5" t="s">
        <v>28</v>
      </c>
      <c r="D3394" s="5">
        <v>36068</v>
      </c>
      <c r="E3394">
        <v>1055</v>
      </c>
      <c r="F3394" s="5">
        <v>44632</v>
      </c>
      <c r="G3394" s="2">
        <v>43</v>
      </c>
      <c r="H3394" s="2" t="str">
        <f t="shared" si="347"/>
        <v>Pilane TSHEGOFATSO1500m</v>
      </c>
      <c r="I3394" s="2">
        <f t="shared" si="348"/>
        <v>1055</v>
      </c>
      <c r="J3394" s="136" cm="1">
        <f t="array" ref="J3394">MAX(IF($H$3:$H$4000=$H3394,$I$3:$I$4000))</f>
        <v>1055</v>
      </c>
      <c r="P3394" s="2" t="e">
        <f t="shared" si="344"/>
        <v>#N/A</v>
      </c>
      <c r="Q3394" s="79">
        <f t="shared" si="345"/>
        <v>1</v>
      </c>
      <c r="R3394" s="79" t="str">
        <f t="shared" si="346"/>
        <v/>
      </c>
    </row>
    <row r="3395" spans="1:18" x14ac:dyDescent="0.2">
      <c r="A3395" t="s">
        <v>1173</v>
      </c>
      <c r="B3395" t="s">
        <v>4926</v>
      </c>
      <c r="C3395" s="5" t="s">
        <v>28</v>
      </c>
      <c r="D3395" s="5"/>
      <c r="E3395">
        <v>1022</v>
      </c>
      <c r="F3395" s="5">
        <v>44632</v>
      </c>
      <c r="G3395" s="2">
        <v>81</v>
      </c>
      <c r="H3395" s="2" t="str">
        <f t="shared" si="347"/>
        <v>Modupi TLADI1500m</v>
      </c>
      <c r="I3395" s="2">
        <f t="shared" si="348"/>
        <v>1022</v>
      </c>
      <c r="J3395" s="136" cm="1">
        <f t="array" ref="J3395">MAX(IF($H$3:$H$4000=$H3395,$I$3:$I$4000))</f>
        <v>1022</v>
      </c>
      <c r="P3395" s="2" t="e">
        <f t="shared" si="344"/>
        <v>#N/A</v>
      </c>
      <c r="Q3395" s="79">
        <f t="shared" si="345"/>
        <v>1</v>
      </c>
      <c r="R3395" s="79" t="str">
        <f t="shared" si="346"/>
        <v/>
      </c>
    </row>
    <row r="3396" spans="1:18" x14ac:dyDescent="0.2">
      <c r="A3396" t="s">
        <v>1173</v>
      </c>
      <c r="B3396" t="s">
        <v>3770</v>
      </c>
      <c r="C3396" s="5" t="s">
        <v>31</v>
      </c>
      <c r="D3396" s="5">
        <v>35182</v>
      </c>
      <c r="E3396">
        <v>1106</v>
      </c>
      <c r="F3396" s="5">
        <v>44632</v>
      </c>
      <c r="G3396" s="2">
        <v>9</v>
      </c>
      <c r="H3396" s="2" t="str">
        <f t="shared" si="347"/>
        <v>Rivaldo ROBERTS110mh</v>
      </c>
      <c r="I3396" s="2">
        <f t="shared" si="348"/>
        <v>1106</v>
      </c>
      <c r="J3396" s="136" cm="1">
        <f t="array" ref="J3396">MAX(IF($H$3:$H$4000=$H3396,$I$3:$I$4000))</f>
        <v>1106</v>
      </c>
      <c r="P3396" s="2" t="e">
        <f t="shared" ref="P3396:P3459" si="349">VLOOKUP(L3396&amp;M3396,$H$3:$J$3881,3,FALSE)</f>
        <v>#N/A</v>
      </c>
      <c r="Q3396" s="79">
        <f t="shared" ref="Q3396:Q3459" si="350">COUNTIFS($M$3:$M$3165,M3396,$P$3:$P$3165,"&gt;"&amp;P3396)+1</f>
        <v>1</v>
      </c>
      <c r="R3396" s="79" t="str">
        <f t="shared" ref="R3396:R3459" si="351">IFERROR(IF(K3396="AUS",COUNTIFS($K$3:$K$3165,"AUS",$M$3:$M$3165,M3396,$P$3:$P$3165,"&gt;"&amp;P3396)+1,""),"")</f>
        <v/>
      </c>
    </row>
    <row r="3397" spans="1:18" x14ac:dyDescent="0.2">
      <c r="A3397" t="s">
        <v>1173</v>
      </c>
      <c r="B3397" t="s">
        <v>3757</v>
      </c>
      <c r="C3397" s="5" t="s">
        <v>31</v>
      </c>
      <c r="D3397" s="5">
        <v>31444</v>
      </c>
      <c r="E3397">
        <v>1104</v>
      </c>
      <c r="F3397" s="5">
        <v>44632</v>
      </c>
      <c r="G3397" s="2">
        <v>11</v>
      </c>
      <c r="H3397" s="2" t="str">
        <f t="shared" si="347"/>
        <v>Ruan DE VRIES110mh</v>
      </c>
      <c r="I3397" s="2">
        <f t="shared" si="348"/>
        <v>1104</v>
      </c>
      <c r="J3397" s="136" cm="1">
        <f t="array" ref="J3397">MAX(IF($H$3:$H$4000=$H3397,$I$3:$I$4000))</f>
        <v>1134</v>
      </c>
      <c r="P3397" s="2" t="e">
        <f t="shared" si="349"/>
        <v>#N/A</v>
      </c>
      <c r="Q3397" s="79">
        <f t="shared" si="350"/>
        <v>1</v>
      </c>
      <c r="R3397" s="79" t="str">
        <f t="shared" si="351"/>
        <v/>
      </c>
    </row>
    <row r="3398" spans="1:18" x14ac:dyDescent="0.2">
      <c r="A3398" t="s">
        <v>1173</v>
      </c>
      <c r="B3398" t="s">
        <v>4934</v>
      </c>
      <c r="C3398" s="5" t="s">
        <v>31</v>
      </c>
      <c r="D3398" s="5">
        <v>36892</v>
      </c>
      <c r="E3398">
        <v>1028</v>
      </c>
      <c r="F3398" s="5">
        <v>44632</v>
      </c>
      <c r="G3398" s="2">
        <v>31</v>
      </c>
      <c r="H3398" s="2" t="str">
        <f t="shared" si="347"/>
        <v>Michael SCHOEMAN110mh</v>
      </c>
      <c r="I3398" s="2">
        <f t="shared" si="348"/>
        <v>1028</v>
      </c>
      <c r="J3398" s="136" cm="1">
        <f t="array" ref="J3398">MAX(IF($H$3:$H$4000=$H3398,$I$3:$I$4000))</f>
        <v>1028</v>
      </c>
      <c r="P3398" s="2" t="e">
        <f t="shared" si="349"/>
        <v>#N/A</v>
      </c>
      <c r="Q3398" s="79">
        <f t="shared" si="350"/>
        <v>1</v>
      </c>
      <c r="R3398" s="79" t="str">
        <f t="shared" si="351"/>
        <v/>
      </c>
    </row>
    <row r="3399" spans="1:18" x14ac:dyDescent="0.2">
      <c r="A3399" t="s">
        <v>1173</v>
      </c>
      <c r="B3399" t="s">
        <v>4807</v>
      </c>
      <c r="C3399" s="6" t="s">
        <v>31</v>
      </c>
      <c r="D3399" s="5">
        <v>36201</v>
      </c>
      <c r="E3399">
        <v>967</v>
      </c>
      <c r="F3399" s="5">
        <v>44632</v>
      </c>
      <c r="G3399" s="2">
        <v>61</v>
      </c>
      <c r="H3399" s="2" t="str">
        <f t="shared" si="347"/>
        <v>Eric VAN DER WALT110mh</v>
      </c>
      <c r="I3399" s="2">
        <f t="shared" si="348"/>
        <v>967</v>
      </c>
      <c r="J3399" s="136" cm="1">
        <f t="array" ref="J3399">MAX(IF($H$3:$H$4000=$H3399,$I$3:$I$4000))</f>
        <v>967</v>
      </c>
      <c r="P3399" s="2" t="e">
        <f t="shared" si="349"/>
        <v>#N/A</v>
      </c>
      <c r="Q3399" s="79">
        <f t="shared" si="350"/>
        <v>1</v>
      </c>
      <c r="R3399" s="79" t="str">
        <f t="shared" si="351"/>
        <v/>
      </c>
    </row>
    <row r="3400" spans="1:18" x14ac:dyDescent="0.2">
      <c r="A3400" t="s">
        <v>1173</v>
      </c>
      <c r="B3400" t="s">
        <v>4050</v>
      </c>
      <c r="C3400" s="5" t="s">
        <v>31</v>
      </c>
      <c r="D3400" s="5">
        <v>34915</v>
      </c>
      <c r="E3400">
        <v>910</v>
      </c>
      <c r="F3400" s="5">
        <v>44632</v>
      </c>
      <c r="G3400" s="2">
        <v>89</v>
      </c>
      <c r="H3400" s="2" t="str">
        <f t="shared" si="347"/>
        <v>Fredriech PRETORIUS110mh</v>
      </c>
      <c r="I3400" s="2">
        <f t="shared" si="348"/>
        <v>910</v>
      </c>
      <c r="J3400" s="136" cm="1">
        <f t="array" ref="J3400">MAX(IF($H$3:$H$4000=$H3400,$I$3:$I$4000))</f>
        <v>910</v>
      </c>
      <c r="P3400" s="2" t="e">
        <f t="shared" si="349"/>
        <v>#N/A</v>
      </c>
      <c r="Q3400" s="79">
        <f t="shared" si="350"/>
        <v>1</v>
      </c>
      <c r="R3400" s="79" t="str">
        <f t="shared" si="351"/>
        <v/>
      </c>
    </row>
    <row r="3401" spans="1:18" x14ac:dyDescent="0.2">
      <c r="A3401" t="s">
        <v>1173</v>
      </c>
      <c r="B3401" t="s">
        <v>5285</v>
      </c>
      <c r="C3401" t="s">
        <v>40</v>
      </c>
      <c r="D3401" s="5">
        <v>37206</v>
      </c>
      <c r="E3401">
        <v>1067</v>
      </c>
      <c r="F3401" s="5">
        <v>44632</v>
      </c>
      <c r="G3401" s="2">
        <v>10</v>
      </c>
      <c r="H3401" s="2" t="str">
        <f t="shared" si="347"/>
        <v>Francois PRINSLOOdiscus-throw</v>
      </c>
      <c r="I3401" s="2">
        <f t="shared" si="348"/>
        <v>1067</v>
      </c>
      <c r="J3401" s="136" cm="1">
        <f t="array" ref="J3401">MAX(IF($H$3:$H$4000=$H3401,$I$3:$I$4000))</f>
        <v>1168</v>
      </c>
      <c r="P3401" s="2" t="e">
        <f t="shared" si="349"/>
        <v>#N/A</v>
      </c>
      <c r="Q3401" s="79">
        <f t="shared" si="350"/>
        <v>1</v>
      </c>
      <c r="R3401" s="79" t="str">
        <f t="shared" si="351"/>
        <v/>
      </c>
    </row>
    <row r="3402" spans="1:18" x14ac:dyDescent="0.2">
      <c r="A3402" t="s">
        <v>1173</v>
      </c>
      <c r="B3402" t="s">
        <v>4203</v>
      </c>
      <c r="C3402" s="5" t="s">
        <v>42</v>
      </c>
      <c r="D3402" s="6">
        <v>35114</v>
      </c>
      <c r="E3402">
        <v>1072</v>
      </c>
      <c r="F3402" s="5">
        <v>44632</v>
      </c>
      <c r="G3402" s="2">
        <v>5</v>
      </c>
      <c r="H3402" s="2" t="str">
        <f t="shared" si="347"/>
        <v>Tshepang MAKHETHEhammer-throw</v>
      </c>
      <c r="I3402" s="2">
        <f t="shared" si="348"/>
        <v>1072</v>
      </c>
      <c r="J3402" s="136" cm="1">
        <f t="array" ref="J3402">MAX(IF($H$3:$H$4000=$H3402,$I$3:$I$4000))</f>
        <v>1072</v>
      </c>
      <c r="P3402" s="2" t="e">
        <f t="shared" si="349"/>
        <v>#N/A</v>
      </c>
      <c r="Q3402" s="79">
        <f t="shared" si="350"/>
        <v>1</v>
      </c>
      <c r="R3402" s="79" t="str">
        <f t="shared" si="351"/>
        <v/>
      </c>
    </row>
    <row r="3403" spans="1:18" x14ac:dyDescent="0.2">
      <c r="A3403" t="s">
        <v>1173</v>
      </c>
      <c r="B3403" t="s">
        <v>4957</v>
      </c>
      <c r="C3403" s="5" t="s">
        <v>41</v>
      </c>
      <c r="D3403" s="5">
        <v>35900</v>
      </c>
      <c r="E3403">
        <v>1017</v>
      </c>
      <c r="F3403" s="5">
        <v>44632</v>
      </c>
      <c r="G3403" s="2">
        <v>22</v>
      </c>
      <c r="H3403" s="2" t="str">
        <f t="shared" si="347"/>
        <v>Hercules VAN VUURENjavelin-throw</v>
      </c>
      <c r="I3403" s="2">
        <f t="shared" si="348"/>
        <v>1017</v>
      </c>
      <c r="J3403" s="136" cm="1">
        <f t="array" ref="J3403">MAX(IF($H$3:$H$4000=$H3403,$I$3:$I$4000))</f>
        <v>1017</v>
      </c>
      <c r="P3403" s="2" t="e">
        <f t="shared" si="349"/>
        <v>#N/A</v>
      </c>
      <c r="Q3403" s="79">
        <f t="shared" si="350"/>
        <v>1</v>
      </c>
      <c r="R3403" s="79" t="str">
        <f t="shared" si="351"/>
        <v/>
      </c>
    </row>
    <row r="3404" spans="1:18" x14ac:dyDescent="0.2">
      <c r="A3404" t="s">
        <v>1173</v>
      </c>
      <c r="B3404" t="s">
        <v>4309</v>
      </c>
      <c r="C3404" s="5" t="s">
        <v>41</v>
      </c>
      <c r="D3404" s="5">
        <v>31922</v>
      </c>
      <c r="E3404">
        <v>856</v>
      </c>
      <c r="F3404" s="5">
        <v>44632</v>
      </c>
      <c r="G3404" s="2">
        <v>98</v>
      </c>
      <c r="H3404" s="2" t="str">
        <f t="shared" si="347"/>
        <v>Tobie HOLTZHAUSENjavelin-throw</v>
      </c>
      <c r="I3404" s="2">
        <f t="shared" si="348"/>
        <v>856</v>
      </c>
      <c r="J3404" s="136" cm="1">
        <f t="array" ref="J3404">MAX(IF($H$3:$H$4000=$H3404,$I$3:$I$4000))</f>
        <v>959</v>
      </c>
      <c r="P3404" s="2" t="e">
        <f t="shared" si="349"/>
        <v>#N/A</v>
      </c>
      <c r="Q3404" s="79">
        <f t="shared" si="350"/>
        <v>1</v>
      </c>
      <c r="R3404" s="79" t="str">
        <f t="shared" si="351"/>
        <v/>
      </c>
    </row>
    <row r="3405" spans="1:18" x14ac:dyDescent="0.2">
      <c r="A3405" t="s">
        <v>1173</v>
      </c>
      <c r="B3405" t="s">
        <v>4050</v>
      </c>
      <c r="C3405" s="5" t="s">
        <v>44</v>
      </c>
      <c r="D3405" s="5">
        <v>34915</v>
      </c>
      <c r="E3405">
        <v>928</v>
      </c>
      <c r="F3405" s="5">
        <v>44632</v>
      </c>
      <c r="G3405" s="2">
        <v>8</v>
      </c>
      <c r="H3405" s="2" t="str">
        <f t="shared" si="347"/>
        <v>Fredriech PRETORIUSdecathlon</v>
      </c>
      <c r="I3405" s="2">
        <f t="shared" si="348"/>
        <v>928</v>
      </c>
      <c r="J3405" s="136" cm="1">
        <f t="array" ref="J3405">MAX(IF($H$3:$H$4000=$H3405,$I$3:$I$4000))</f>
        <v>928</v>
      </c>
      <c r="P3405" s="2" t="e">
        <f t="shared" si="349"/>
        <v>#N/A</v>
      </c>
      <c r="Q3405" s="79">
        <f t="shared" si="350"/>
        <v>1</v>
      </c>
      <c r="R3405" s="79" t="str">
        <f t="shared" si="351"/>
        <v/>
      </c>
    </row>
    <row r="3406" spans="1:18" x14ac:dyDescent="0.2">
      <c r="A3406" t="s">
        <v>1173</v>
      </c>
      <c r="B3406" t="s">
        <v>3347</v>
      </c>
      <c r="C3406" s="5" t="s">
        <v>25</v>
      </c>
      <c r="D3406" s="5">
        <v>37317</v>
      </c>
      <c r="E3406">
        <v>1124</v>
      </c>
      <c r="F3406" s="5">
        <v>44631</v>
      </c>
      <c r="G3406" s="2">
        <v>8</v>
      </c>
      <c r="H3406" s="2" t="str">
        <f t="shared" si="347"/>
        <v>Sinesipho DAMBILE200m</v>
      </c>
      <c r="I3406" s="2">
        <f t="shared" si="348"/>
        <v>1124</v>
      </c>
      <c r="J3406" s="136" cm="1">
        <f t="array" ref="J3406">MAX(IF($H$3:$H$4000=$H3406,$I$3:$I$4000))</f>
        <v>1159</v>
      </c>
      <c r="P3406" s="2" t="e">
        <f t="shared" si="349"/>
        <v>#N/A</v>
      </c>
      <c r="Q3406" s="79">
        <f t="shared" si="350"/>
        <v>1</v>
      </c>
      <c r="R3406" s="79" t="str">
        <f t="shared" si="351"/>
        <v/>
      </c>
    </row>
    <row r="3407" spans="1:18" x14ac:dyDescent="0.2">
      <c r="A3407" t="s">
        <v>1173</v>
      </c>
      <c r="B3407" t="s">
        <v>4784</v>
      </c>
      <c r="C3407" s="5" t="s">
        <v>25</v>
      </c>
      <c r="D3407" s="5">
        <v>37420</v>
      </c>
      <c r="E3407">
        <v>1105</v>
      </c>
      <c r="F3407" s="5">
        <v>44631</v>
      </c>
      <c r="G3407" s="2">
        <v>14</v>
      </c>
      <c r="H3407" s="2" t="str">
        <f t="shared" si="347"/>
        <v>Eckhardt POTGIETER200m</v>
      </c>
      <c r="I3407" s="2">
        <f t="shared" si="348"/>
        <v>1105</v>
      </c>
      <c r="J3407" s="136" cm="1">
        <f t="array" ref="J3407">MAX(IF($H$3:$H$4000=$H3407,$I$3:$I$4000))</f>
        <v>1105</v>
      </c>
      <c r="P3407" s="2" t="e">
        <f t="shared" si="349"/>
        <v>#N/A</v>
      </c>
      <c r="Q3407" s="79">
        <f t="shared" si="350"/>
        <v>1</v>
      </c>
      <c r="R3407" s="79" t="str">
        <f t="shared" si="351"/>
        <v/>
      </c>
    </row>
    <row r="3408" spans="1:18" x14ac:dyDescent="0.2">
      <c r="A3408" t="s">
        <v>1173</v>
      </c>
      <c r="B3408" t="s">
        <v>4901</v>
      </c>
      <c r="C3408" t="s">
        <v>25</v>
      </c>
      <c r="D3408" s="5">
        <v>37954</v>
      </c>
      <c r="E3408">
        <v>1100</v>
      </c>
      <c r="F3408" s="5">
        <v>44631</v>
      </c>
      <c r="G3408" s="2">
        <v>19</v>
      </c>
      <c r="H3408" s="2" t="str">
        <f t="shared" si="347"/>
        <v>Bradley OLIPHANT200m</v>
      </c>
      <c r="I3408" s="2">
        <f t="shared" si="348"/>
        <v>1100</v>
      </c>
      <c r="J3408" s="136" cm="1">
        <f t="array" ref="J3408">MAX(IF($H$3:$H$4000=$H3408,$I$3:$I$4000))</f>
        <v>1100</v>
      </c>
      <c r="P3408" s="2" t="e">
        <f t="shared" si="349"/>
        <v>#N/A</v>
      </c>
      <c r="Q3408" s="79">
        <f t="shared" si="350"/>
        <v>1</v>
      </c>
      <c r="R3408" s="79" t="str">
        <f t="shared" si="351"/>
        <v/>
      </c>
    </row>
    <row r="3409" spans="1:18" x14ac:dyDescent="0.2">
      <c r="A3409" t="s">
        <v>1173</v>
      </c>
      <c r="B3409" t="s">
        <v>2744</v>
      </c>
      <c r="C3409" s="6" t="s">
        <v>25</v>
      </c>
      <c r="D3409" s="5">
        <v>37706</v>
      </c>
      <c r="E3409">
        <v>1086</v>
      </c>
      <c r="F3409" s="5">
        <v>44631</v>
      </c>
      <c r="G3409" s="2">
        <v>32</v>
      </c>
      <c r="H3409" s="2" t="str">
        <f t="shared" si="347"/>
        <v>Dwayne SMITH200m</v>
      </c>
      <c r="I3409" s="2">
        <f t="shared" si="348"/>
        <v>1086</v>
      </c>
      <c r="J3409" s="136" cm="1">
        <f t="array" ref="J3409">MAX(IF($H$3:$H$4000=$H3409,$I$3:$I$4000))</f>
        <v>1086</v>
      </c>
      <c r="P3409" s="2" t="e">
        <f t="shared" si="349"/>
        <v>#N/A</v>
      </c>
      <c r="Q3409" s="79">
        <f t="shared" si="350"/>
        <v>1</v>
      </c>
      <c r="R3409" s="79" t="str">
        <f t="shared" si="351"/>
        <v/>
      </c>
    </row>
    <row r="3410" spans="1:18" x14ac:dyDescent="0.2">
      <c r="A3410" t="s">
        <v>1173</v>
      </c>
      <c r="B3410" t="s">
        <v>4909</v>
      </c>
      <c r="C3410" s="5" t="s">
        <v>25</v>
      </c>
      <c r="D3410" s="5">
        <v>37024</v>
      </c>
      <c r="E3410">
        <v>1044</v>
      </c>
      <c r="F3410" s="5">
        <v>44631</v>
      </c>
      <c r="G3410" s="2">
        <v>76</v>
      </c>
      <c r="H3410" s="2" t="str">
        <f t="shared" si="347"/>
        <v>Bulali MNYAMANA200m</v>
      </c>
      <c r="I3410" s="2">
        <f t="shared" si="348"/>
        <v>1044</v>
      </c>
      <c r="J3410" s="136" cm="1">
        <f t="array" ref="J3410">MAX(IF($H$3:$H$4000=$H3410,$I$3:$I$4000))</f>
        <v>1044</v>
      </c>
      <c r="P3410" s="2" t="e">
        <f t="shared" si="349"/>
        <v>#N/A</v>
      </c>
      <c r="Q3410" s="79">
        <f t="shared" si="350"/>
        <v>1</v>
      </c>
      <c r="R3410" s="79" t="str">
        <f t="shared" si="351"/>
        <v/>
      </c>
    </row>
    <row r="3411" spans="1:18" x14ac:dyDescent="0.2">
      <c r="A3411" t="s">
        <v>1173</v>
      </c>
      <c r="B3411" t="s">
        <v>2745</v>
      </c>
      <c r="C3411" t="s">
        <v>25</v>
      </c>
      <c r="D3411" s="5">
        <v>33815</v>
      </c>
      <c r="E3411">
        <v>1037</v>
      </c>
      <c r="F3411" s="5">
        <v>44631</v>
      </c>
      <c r="G3411" s="2">
        <v>95</v>
      </c>
      <c r="H3411" s="2" t="str">
        <f t="shared" si="347"/>
        <v>Anaso JOBODWANA200m</v>
      </c>
      <c r="I3411" s="2">
        <f t="shared" si="348"/>
        <v>1037</v>
      </c>
      <c r="J3411" s="136" cm="1">
        <f t="array" ref="J3411">MAX(IF($H$3:$H$4000=$H3411,$I$3:$I$4000))</f>
        <v>1109</v>
      </c>
      <c r="P3411" s="2" t="e">
        <f t="shared" si="349"/>
        <v>#N/A</v>
      </c>
      <c r="Q3411" s="79">
        <f t="shared" si="350"/>
        <v>1</v>
      </c>
      <c r="R3411" s="79" t="str">
        <f t="shared" si="351"/>
        <v/>
      </c>
    </row>
    <row r="3412" spans="1:18" x14ac:dyDescent="0.2">
      <c r="A3412" t="s">
        <v>1173</v>
      </c>
      <c r="B3412" t="s">
        <v>2837</v>
      </c>
      <c r="C3412" s="5" t="s">
        <v>27</v>
      </c>
      <c r="D3412" s="5">
        <v>35435</v>
      </c>
      <c r="E3412">
        <v>1152</v>
      </c>
      <c r="F3412" s="5">
        <v>44631</v>
      </c>
      <c r="G3412" s="2">
        <v>2</v>
      </c>
      <c r="H3412" s="2" t="str">
        <f t="shared" si="347"/>
        <v>Tshepo TSHITE800m</v>
      </c>
      <c r="I3412" s="2">
        <f t="shared" si="348"/>
        <v>1152</v>
      </c>
      <c r="J3412" s="136" cm="1">
        <f t="array" ref="J3412">MAX(IF($H$3:$H$4000=$H3412,$I$3:$I$4000))</f>
        <v>1157</v>
      </c>
      <c r="P3412" s="2" t="e">
        <f t="shared" si="349"/>
        <v>#N/A</v>
      </c>
      <c r="Q3412" s="79">
        <f t="shared" si="350"/>
        <v>1</v>
      </c>
      <c r="R3412" s="79" t="str">
        <f t="shared" si="351"/>
        <v/>
      </c>
    </row>
    <row r="3413" spans="1:18" x14ac:dyDescent="0.2">
      <c r="A3413" t="s">
        <v>1173</v>
      </c>
      <c r="B3413" s="5" t="s">
        <v>4792</v>
      </c>
      <c r="C3413" s="5" t="s">
        <v>27</v>
      </c>
      <c r="D3413" s="5">
        <v>37351</v>
      </c>
      <c r="E3413">
        <v>1104</v>
      </c>
      <c r="F3413" s="5">
        <v>44631</v>
      </c>
      <c r="G3413" s="2">
        <v>14</v>
      </c>
      <c r="H3413" s="2" t="str">
        <f t="shared" si="347"/>
        <v>Edmund DU PLESSIS800m</v>
      </c>
      <c r="I3413" s="2">
        <f t="shared" si="348"/>
        <v>1104</v>
      </c>
      <c r="J3413" s="136" cm="1">
        <f t="array" ref="J3413">MAX(IF($H$3:$H$4000=$H3413,$I$3:$I$4000))</f>
        <v>1104</v>
      </c>
      <c r="P3413" s="2" t="e">
        <f t="shared" si="349"/>
        <v>#N/A</v>
      </c>
      <c r="Q3413" s="79">
        <f t="shared" si="350"/>
        <v>1</v>
      </c>
      <c r="R3413" s="79" t="str">
        <f t="shared" si="351"/>
        <v/>
      </c>
    </row>
    <row r="3414" spans="1:18" x14ac:dyDescent="0.2">
      <c r="A3414" t="s">
        <v>1173</v>
      </c>
      <c r="B3414" t="s">
        <v>4921</v>
      </c>
      <c r="C3414" t="s">
        <v>27</v>
      </c>
      <c r="D3414" s="5">
        <v>34750</v>
      </c>
      <c r="E3414">
        <v>1099</v>
      </c>
      <c r="F3414" s="5">
        <v>44631</v>
      </c>
      <c r="G3414" s="2">
        <v>20</v>
      </c>
      <c r="H3414" s="2" t="str">
        <f t="shared" si="347"/>
        <v>Tumelo MACHABA800m</v>
      </c>
      <c r="I3414" s="2">
        <f t="shared" si="348"/>
        <v>1099</v>
      </c>
      <c r="J3414" s="136" cm="1">
        <f t="array" ref="J3414">MAX(IF($H$3:$H$4000=$H3414,$I$3:$I$4000))</f>
        <v>1099</v>
      </c>
      <c r="P3414" s="2" t="e">
        <f t="shared" si="349"/>
        <v>#N/A</v>
      </c>
      <c r="Q3414" s="79">
        <f t="shared" si="350"/>
        <v>1</v>
      </c>
      <c r="R3414" s="79" t="str">
        <f t="shared" si="351"/>
        <v/>
      </c>
    </row>
    <row r="3415" spans="1:18" x14ac:dyDescent="0.2">
      <c r="A3415" t="s">
        <v>1173</v>
      </c>
      <c r="B3415" t="s">
        <v>2842</v>
      </c>
      <c r="C3415" s="5" t="s">
        <v>27</v>
      </c>
      <c r="D3415" s="5">
        <v>35803</v>
      </c>
      <c r="E3415">
        <v>1088</v>
      </c>
      <c r="F3415" s="5">
        <v>44631</v>
      </c>
      <c r="G3415" s="2">
        <v>32</v>
      </c>
      <c r="H3415" s="2" t="str">
        <f t="shared" si="347"/>
        <v>Elvis MOKHONWANA800m</v>
      </c>
      <c r="I3415" s="2">
        <f t="shared" si="348"/>
        <v>1088</v>
      </c>
      <c r="J3415" s="136" cm="1">
        <f t="array" ref="J3415">MAX(IF($H$3:$H$4000=$H3415,$I$3:$I$4000))</f>
        <v>1114</v>
      </c>
      <c r="P3415" s="2" t="e">
        <f t="shared" si="349"/>
        <v>#N/A</v>
      </c>
      <c r="Q3415" s="79">
        <f t="shared" si="350"/>
        <v>1</v>
      </c>
      <c r="R3415" s="79" t="str">
        <f t="shared" si="351"/>
        <v/>
      </c>
    </row>
    <row r="3416" spans="1:18" x14ac:dyDescent="0.2">
      <c r="A3416" t="s">
        <v>1173</v>
      </c>
      <c r="B3416" t="s">
        <v>4922</v>
      </c>
      <c r="C3416" s="6" t="s">
        <v>27</v>
      </c>
      <c r="D3416" s="5">
        <v>37439</v>
      </c>
      <c r="E3416">
        <v>1085</v>
      </c>
      <c r="F3416" s="5">
        <v>44631</v>
      </c>
      <c r="G3416" s="2">
        <v>34</v>
      </c>
      <c r="H3416" s="2" t="str">
        <f t="shared" si="347"/>
        <v>Abednico CHOBA800m</v>
      </c>
      <c r="I3416" s="2">
        <f t="shared" si="348"/>
        <v>1085</v>
      </c>
      <c r="J3416" s="136" cm="1">
        <f t="array" ref="J3416">MAX(IF($H$3:$H$4000=$H3416,$I$3:$I$4000))</f>
        <v>1085</v>
      </c>
      <c r="P3416" s="2" t="e">
        <f t="shared" si="349"/>
        <v>#N/A</v>
      </c>
      <c r="Q3416" s="79">
        <f t="shared" si="350"/>
        <v>1</v>
      </c>
      <c r="R3416" s="79" t="str">
        <f t="shared" si="351"/>
        <v/>
      </c>
    </row>
    <row r="3417" spans="1:18" x14ac:dyDescent="0.2">
      <c r="A3417" t="s">
        <v>1173</v>
      </c>
      <c r="B3417" t="s">
        <v>4923</v>
      </c>
      <c r="C3417" s="5" t="s">
        <v>27</v>
      </c>
      <c r="D3417" s="5">
        <v>36068</v>
      </c>
      <c r="E3417">
        <v>1070</v>
      </c>
      <c r="F3417" s="5">
        <v>44631</v>
      </c>
      <c r="G3417" s="2">
        <v>47</v>
      </c>
      <c r="H3417" s="2" t="str">
        <f t="shared" si="347"/>
        <v>Pilane TSHEGOFATSO800m</v>
      </c>
      <c r="I3417" s="2">
        <f t="shared" si="348"/>
        <v>1070</v>
      </c>
      <c r="J3417" s="136" cm="1">
        <f t="array" ref="J3417">MAX(IF($H$3:$H$4000=$H3417,$I$3:$I$4000))</f>
        <v>1070</v>
      </c>
      <c r="P3417" s="2" t="e">
        <f t="shared" si="349"/>
        <v>#N/A</v>
      </c>
      <c r="Q3417" s="79">
        <f t="shared" si="350"/>
        <v>1</v>
      </c>
      <c r="R3417" s="79" t="str">
        <f t="shared" si="351"/>
        <v/>
      </c>
    </row>
    <row r="3418" spans="1:18" x14ac:dyDescent="0.2">
      <c r="A3418" t="s">
        <v>1173</v>
      </c>
      <c r="B3418" t="s">
        <v>4920</v>
      </c>
      <c r="C3418" s="5" t="s">
        <v>27</v>
      </c>
      <c r="D3418" s="5">
        <v>36509</v>
      </c>
      <c r="E3418">
        <v>1045</v>
      </c>
      <c r="F3418" s="5">
        <v>44631</v>
      </c>
      <c r="G3418" s="2">
        <v>75</v>
      </c>
      <c r="H3418" s="2" t="str">
        <f t="shared" si="347"/>
        <v>James SEELIGER800m</v>
      </c>
      <c r="I3418" s="2">
        <f t="shared" si="348"/>
        <v>1045</v>
      </c>
      <c r="J3418" s="136" cm="1">
        <f t="array" ref="J3418">MAX(IF($H$3:$H$4000=$H3418,$I$3:$I$4000))</f>
        <v>1045</v>
      </c>
      <c r="P3418" s="2" t="e">
        <f t="shared" si="349"/>
        <v>#N/A</v>
      </c>
      <c r="Q3418" s="79">
        <f t="shared" si="350"/>
        <v>1</v>
      </c>
      <c r="R3418" s="79" t="str">
        <f t="shared" si="351"/>
        <v/>
      </c>
    </row>
    <row r="3419" spans="1:18" x14ac:dyDescent="0.2">
      <c r="A3419" t="s">
        <v>1173</v>
      </c>
      <c r="B3419" t="s">
        <v>4927</v>
      </c>
      <c r="C3419" s="5" t="s">
        <v>34</v>
      </c>
      <c r="D3419" s="5">
        <v>32331</v>
      </c>
      <c r="E3419">
        <v>909</v>
      </c>
      <c r="F3419" s="5">
        <v>44631</v>
      </c>
      <c r="G3419" s="2">
        <v>93</v>
      </c>
      <c r="H3419" s="2" t="str">
        <f t="shared" si="347"/>
        <v>Dikotsi LEKOPA3000msc</v>
      </c>
      <c r="I3419" s="2">
        <f t="shared" si="348"/>
        <v>909</v>
      </c>
      <c r="J3419" s="136" cm="1">
        <f t="array" ref="J3419">MAX(IF($H$3:$H$4000=$H3419,$I$3:$I$4000))</f>
        <v>909</v>
      </c>
      <c r="P3419" s="2" t="e">
        <f t="shared" si="349"/>
        <v>#N/A</v>
      </c>
      <c r="Q3419" s="79">
        <f t="shared" si="350"/>
        <v>1</v>
      </c>
      <c r="R3419" s="79" t="str">
        <f t="shared" si="351"/>
        <v/>
      </c>
    </row>
    <row r="3420" spans="1:18" x14ac:dyDescent="0.2">
      <c r="A3420" t="s">
        <v>1173</v>
      </c>
      <c r="B3420" t="s">
        <v>2854</v>
      </c>
      <c r="C3420" s="5" t="s">
        <v>30</v>
      </c>
      <c r="D3420" s="5">
        <v>34236</v>
      </c>
      <c r="E3420">
        <v>1072</v>
      </c>
      <c r="F3420" s="5">
        <v>44631</v>
      </c>
      <c r="G3420" s="2">
        <v>23</v>
      </c>
      <c r="H3420" s="2" t="str">
        <f t="shared" si="347"/>
        <v>Mathanga MBULELI10000m</v>
      </c>
      <c r="I3420" s="2">
        <f t="shared" si="348"/>
        <v>1072</v>
      </c>
      <c r="J3420" s="136" cm="1">
        <f t="array" ref="J3420">MAX(IF($H$3:$H$4000=$H3420,$I$3:$I$4000))</f>
        <v>1127</v>
      </c>
      <c r="P3420" s="2" t="e">
        <f t="shared" si="349"/>
        <v>#N/A</v>
      </c>
      <c r="Q3420" s="79">
        <f t="shared" si="350"/>
        <v>1</v>
      </c>
      <c r="R3420" s="79" t="str">
        <f t="shared" si="351"/>
        <v/>
      </c>
    </row>
    <row r="3421" spans="1:18" x14ac:dyDescent="0.2">
      <c r="A3421" t="s">
        <v>1173</v>
      </c>
      <c r="B3421" t="s">
        <v>4931</v>
      </c>
      <c r="C3421" t="s">
        <v>30</v>
      </c>
      <c r="D3421" s="5">
        <v>34975</v>
      </c>
      <c r="E3421">
        <v>968</v>
      </c>
      <c r="F3421" s="5">
        <v>44631</v>
      </c>
      <c r="G3421" s="2">
        <v>83</v>
      </c>
      <c r="H3421" s="2" t="str">
        <f t="shared" si="347"/>
        <v>Mokofane Milton KEKANA10000m</v>
      </c>
      <c r="I3421" s="2">
        <f t="shared" si="348"/>
        <v>968</v>
      </c>
      <c r="J3421" s="136" cm="1">
        <f t="array" ref="J3421">MAX(IF($H$3:$H$4000=$H3421,$I$3:$I$4000))</f>
        <v>968</v>
      </c>
      <c r="P3421" s="2" t="e">
        <f t="shared" si="349"/>
        <v>#N/A</v>
      </c>
      <c r="Q3421" s="79">
        <f t="shared" si="350"/>
        <v>1</v>
      </c>
      <c r="R3421" s="79" t="str">
        <f t="shared" si="351"/>
        <v/>
      </c>
    </row>
    <row r="3422" spans="1:18" x14ac:dyDescent="0.2">
      <c r="A3422" t="s">
        <v>1173</v>
      </c>
      <c r="B3422" t="s">
        <v>4804</v>
      </c>
      <c r="C3422" s="5" t="s">
        <v>30</v>
      </c>
      <c r="D3422" s="5">
        <v>36894</v>
      </c>
      <c r="E3422">
        <v>967</v>
      </c>
      <c r="F3422" s="5">
        <v>44631</v>
      </c>
      <c r="G3422" s="2">
        <v>85</v>
      </c>
      <c r="H3422" s="2" t="str">
        <f t="shared" si="347"/>
        <v>Rikus VAN NIEKERK10000m</v>
      </c>
      <c r="I3422" s="2">
        <f t="shared" si="348"/>
        <v>967</v>
      </c>
      <c r="J3422" s="136" cm="1">
        <f t="array" ref="J3422">MAX(IF($H$3:$H$4000=$H3422,$I$3:$I$4000))</f>
        <v>967</v>
      </c>
      <c r="P3422" s="2" t="e">
        <f t="shared" si="349"/>
        <v>#N/A</v>
      </c>
      <c r="Q3422" s="79">
        <f t="shared" si="350"/>
        <v>1</v>
      </c>
      <c r="R3422" s="79" t="str">
        <f t="shared" si="351"/>
        <v/>
      </c>
    </row>
    <row r="3423" spans="1:18" x14ac:dyDescent="0.2">
      <c r="A3423" t="s">
        <v>1173</v>
      </c>
      <c r="B3423" s="5" t="s">
        <v>4932</v>
      </c>
      <c r="C3423" s="5" t="s">
        <v>30</v>
      </c>
      <c r="D3423" s="6">
        <v>33584</v>
      </c>
      <c r="E3423">
        <v>967</v>
      </c>
      <c r="F3423" s="5">
        <v>44631</v>
      </c>
      <c r="G3423" s="2">
        <v>86</v>
      </c>
      <c r="H3423" s="2" t="str">
        <f t="shared" si="347"/>
        <v>Regan MAGWAI10000m</v>
      </c>
      <c r="I3423" s="2">
        <f t="shared" si="348"/>
        <v>967</v>
      </c>
      <c r="J3423" s="136" cm="1">
        <f t="array" ref="J3423">MAX(IF($H$3:$H$4000=$H3423,$I$3:$I$4000))</f>
        <v>967</v>
      </c>
      <c r="P3423" s="2" t="e">
        <f t="shared" si="349"/>
        <v>#N/A</v>
      </c>
      <c r="Q3423" s="79">
        <f t="shared" si="350"/>
        <v>1</v>
      </c>
      <c r="R3423" s="79" t="str">
        <f t="shared" si="351"/>
        <v/>
      </c>
    </row>
    <row r="3424" spans="1:18" x14ac:dyDescent="0.2">
      <c r="A3424" t="s">
        <v>1173</v>
      </c>
      <c r="B3424" t="s">
        <v>2914</v>
      </c>
      <c r="C3424" s="5" t="s">
        <v>30</v>
      </c>
      <c r="D3424" s="5">
        <v>36321</v>
      </c>
      <c r="E3424">
        <v>965</v>
      </c>
      <c r="F3424" s="5">
        <v>44631</v>
      </c>
      <c r="G3424" s="2">
        <v>87</v>
      </c>
      <c r="H3424" s="2" t="str">
        <f t="shared" si="347"/>
        <v>Pakiso MTHEMBU10000m</v>
      </c>
      <c r="I3424" s="2">
        <f t="shared" si="348"/>
        <v>965</v>
      </c>
      <c r="J3424" s="136" cm="1">
        <f t="array" ref="J3424">MAX(IF($H$3:$H$4000=$H3424,$I$3:$I$4000))</f>
        <v>965</v>
      </c>
      <c r="P3424" s="2" t="e">
        <f t="shared" si="349"/>
        <v>#N/A</v>
      </c>
      <c r="Q3424" s="79">
        <f t="shared" si="350"/>
        <v>1</v>
      </c>
      <c r="R3424" s="79" t="str">
        <f t="shared" si="351"/>
        <v/>
      </c>
    </row>
    <row r="3425" spans="1:18" x14ac:dyDescent="0.2">
      <c r="A3425" t="s">
        <v>1173</v>
      </c>
      <c r="B3425" t="s">
        <v>4805</v>
      </c>
      <c r="C3425" s="5" t="s">
        <v>30</v>
      </c>
      <c r="D3425" s="5">
        <v>33478</v>
      </c>
      <c r="E3425">
        <v>963</v>
      </c>
      <c r="F3425" s="5">
        <v>44631</v>
      </c>
      <c r="G3425" s="2">
        <v>89</v>
      </c>
      <c r="H3425" s="2" t="str">
        <f t="shared" si="347"/>
        <v>Bonginkosi ZWANE10000m</v>
      </c>
      <c r="I3425" s="2">
        <f t="shared" si="348"/>
        <v>963</v>
      </c>
      <c r="J3425" s="136" cm="1">
        <f t="array" ref="J3425">MAX(IF($H$3:$H$4000=$H3425,$I$3:$I$4000))</f>
        <v>963</v>
      </c>
      <c r="P3425" s="2" t="e">
        <f t="shared" si="349"/>
        <v>#N/A</v>
      </c>
      <c r="Q3425" s="79">
        <f t="shared" si="350"/>
        <v>1</v>
      </c>
      <c r="R3425" s="79" t="str">
        <f t="shared" si="351"/>
        <v/>
      </c>
    </row>
    <row r="3426" spans="1:18" x14ac:dyDescent="0.2">
      <c r="A3426" t="s">
        <v>1173</v>
      </c>
      <c r="B3426" t="s">
        <v>3821</v>
      </c>
      <c r="C3426" s="5" t="s">
        <v>33</v>
      </c>
      <c r="D3426" s="5">
        <v>36548</v>
      </c>
      <c r="E3426">
        <v>1166</v>
      </c>
      <c r="F3426" s="5">
        <v>44631</v>
      </c>
      <c r="G3426" s="2">
        <v>3</v>
      </c>
      <c r="H3426" s="2" t="str">
        <f t="shared" si="347"/>
        <v>Sokwakhana ZAZINI400mh</v>
      </c>
      <c r="I3426" s="2">
        <f t="shared" si="348"/>
        <v>1166</v>
      </c>
      <c r="J3426" s="136" cm="1">
        <f t="array" ref="J3426">MAX(IF($H$3:$H$4000=$H3426,$I$3:$I$4000))</f>
        <v>1181</v>
      </c>
      <c r="P3426" s="2" t="e">
        <f t="shared" si="349"/>
        <v>#N/A</v>
      </c>
      <c r="Q3426" s="79">
        <f t="shared" si="350"/>
        <v>1</v>
      </c>
      <c r="R3426" s="79" t="str">
        <f t="shared" si="351"/>
        <v/>
      </c>
    </row>
    <row r="3427" spans="1:18" x14ac:dyDescent="0.2">
      <c r="A3427" t="s">
        <v>1173</v>
      </c>
      <c r="B3427" t="s">
        <v>3426</v>
      </c>
      <c r="C3427" s="5" t="s">
        <v>33</v>
      </c>
      <c r="D3427" s="5">
        <v>36922</v>
      </c>
      <c r="E3427">
        <v>1122</v>
      </c>
      <c r="F3427" s="5">
        <v>44631</v>
      </c>
      <c r="G3427" s="2">
        <v>11</v>
      </c>
      <c r="H3427" s="2" t="str">
        <f t="shared" si="347"/>
        <v>Lindukuhle GORA400mh</v>
      </c>
      <c r="I3427" s="2">
        <f t="shared" si="348"/>
        <v>1122</v>
      </c>
      <c r="J3427" s="136" cm="1">
        <f t="array" ref="J3427">MAX(IF($H$3:$H$4000=$H3427,$I$3:$I$4000))</f>
        <v>1137</v>
      </c>
      <c r="P3427" s="2" t="e">
        <f t="shared" si="349"/>
        <v>#N/A</v>
      </c>
      <c r="Q3427" s="79">
        <f t="shared" si="350"/>
        <v>1</v>
      </c>
      <c r="R3427" s="79" t="str">
        <f t="shared" si="351"/>
        <v/>
      </c>
    </row>
    <row r="3428" spans="1:18" x14ac:dyDescent="0.2">
      <c r="A3428" t="s">
        <v>1173</v>
      </c>
      <c r="B3428" t="s">
        <v>3827</v>
      </c>
      <c r="C3428" s="5" t="s">
        <v>33</v>
      </c>
      <c r="D3428" s="5">
        <v>33609</v>
      </c>
      <c r="E3428">
        <v>1115</v>
      </c>
      <c r="F3428" s="5">
        <v>44631</v>
      </c>
      <c r="G3428" s="2">
        <v>13</v>
      </c>
      <c r="H3428" s="2" t="str">
        <f t="shared" si="347"/>
        <v>Le Roux HAMMAN400mh</v>
      </c>
      <c r="I3428" s="2">
        <f t="shared" si="348"/>
        <v>1115</v>
      </c>
      <c r="J3428" s="136" cm="1">
        <f t="array" ref="J3428">MAX(IF($H$3:$H$4000=$H3428,$I$3:$I$4000))</f>
        <v>1148</v>
      </c>
      <c r="P3428" s="2" t="e">
        <f t="shared" si="349"/>
        <v>#N/A</v>
      </c>
      <c r="Q3428" s="79">
        <f t="shared" si="350"/>
        <v>1</v>
      </c>
      <c r="R3428" s="79" t="str">
        <f t="shared" si="351"/>
        <v/>
      </c>
    </row>
    <row r="3429" spans="1:18" x14ac:dyDescent="0.2">
      <c r="A3429" t="s">
        <v>1173</v>
      </c>
      <c r="B3429" t="s">
        <v>3859</v>
      </c>
      <c r="C3429" t="s">
        <v>33</v>
      </c>
      <c r="D3429" s="5">
        <v>35322</v>
      </c>
      <c r="E3429">
        <v>1024</v>
      </c>
      <c r="F3429" s="5">
        <v>44631</v>
      </c>
      <c r="G3429" s="2">
        <v>42</v>
      </c>
      <c r="H3429" s="2" t="str">
        <f t="shared" si="347"/>
        <v>Marcus BORNMAN400mh</v>
      </c>
      <c r="I3429" s="2">
        <f t="shared" si="348"/>
        <v>1024</v>
      </c>
      <c r="J3429" s="136" cm="1">
        <f t="array" ref="J3429">MAX(IF($H$3:$H$4000=$H3429,$I$3:$I$4000))</f>
        <v>1072</v>
      </c>
      <c r="P3429" s="2" t="e">
        <f t="shared" si="349"/>
        <v>#N/A</v>
      </c>
      <c r="Q3429" s="79">
        <f t="shared" si="350"/>
        <v>1</v>
      </c>
      <c r="R3429" s="79" t="str">
        <f t="shared" si="351"/>
        <v/>
      </c>
    </row>
    <row r="3430" spans="1:18" x14ac:dyDescent="0.2">
      <c r="A3430" t="s">
        <v>1173</v>
      </c>
      <c r="B3430" t="s">
        <v>3902</v>
      </c>
      <c r="C3430" s="5" t="s">
        <v>37</v>
      </c>
      <c r="D3430" s="5">
        <v>35263</v>
      </c>
      <c r="E3430">
        <v>1177</v>
      </c>
      <c r="F3430" s="5">
        <v>44631</v>
      </c>
      <c r="G3430" s="2">
        <v>4</v>
      </c>
      <c r="H3430" s="2" t="str">
        <f t="shared" si="347"/>
        <v>Jovan VAN VUURENlong-jump</v>
      </c>
      <c r="I3430" s="2">
        <f t="shared" si="348"/>
        <v>1177</v>
      </c>
      <c r="J3430" s="136" cm="1">
        <f t="array" ref="J3430">MAX(IF($H$3:$H$4000=$H3430,$I$3:$I$4000))</f>
        <v>1177</v>
      </c>
      <c r="P3430" s="2" t="e">
        <f t="shared" si="349"/>
        <v>#N/A</v>
      </c>
      <c r="Q3430" s="79">
        <f t="shared" si="350"/>
        <v>1</v>
      </c>
      <c r="R3430" s="79" t="str">
        <f t="shared" si="351"/>
        <v/>
      </c>
    </row>
    <row r="3431" spans="1:18" x14ac:dyDescent="0.2">
      <c r="A3431" t="s">
        <v>1173</v>
      </c>
      <c r="B3431" t="s">
        <v>4906</v>
      </c>
      <c r="C3431" s="5" t="s">
        <v>2</v>
      </c>
      <c r="D3431" s="5">
        <v>36366</v>
      </c>
      <c r="E3431">
        <v>1076</v>
      </c>
      <c r="F3431" s="5">
        <v>44622</v>
      </c>
      <c r="G3431" s="2">
        <v>69</v>
      </c>
      <c r="H3431" s="2" t="str">
        <f t="shared" si="347"/>
        <v>Siyabonga NYATHI100m</v>
      </c>
      <c r="I3431" s="2">
        <f t="shared" si="348"/>
        <v>1076</v>
      </c>
      <c r="J3431" s="136" cm="1">
        <f t="array" ref="J3431">MAX(IF($H$3:$H$4000=$H3431,$I$3:$I$4000))</f>
        <v>1076</v>
      </c>
      <c r="P3431" s="2" t="e">
        <f t="shared" si="349"/>
        <v>#N/A</v>
      </c>
      <c r="Q3431" s="79">
        <f t="shared" si="350"/>
        <v>1</v>
      </c>
      <c r="R3431" s="79" t="str">
        <f t="shared" si="351"/>
        <v/>
      </c>
    </row>
    <row r="3432" spans="1:18" x14ac:dyDescent="0.2">
      <c r="A3432" t="s">
        <v>1173</v>
      </c>
      <c r="B3432" t="s">
        <v>3316</v>
      </c>
      <c r="C3432" t="s">
        <v>2</v>
      </c>
      <c r="D3432" s="5">
        <v>35703</v>
      </c>
      <c r="E3432">
        <v>1066</v>
      </c>
      <c r="F3432" s="5">
        <v>44622</v>
      </c>
      <c r="G3432" s="2">
        <v>77</v>
      </c>
      <c r="H3432" s="2" t="str">
        <f t="shared" si="347"/>
        <v>Cheswill JOHNSON100m</v>
      </c>
      <c r="I3432" s="2">
        <f t="shared" si="348"/>
        <v>1066</v>
      </c>
      <c r="J3432" s="136" cm="1">
        <f t="array" ref="J3432">MAX(IF($H$3:$H$4000=$H3432,$I$3:$I$4000))</f>
        <v>1118</v>
      </c>
      <c r="P3432" s="2" t="e">
        <f t="shared" si="349"/>
        <v>#N/A</v>
      </c>
      <c r="Q3432" s="79">
        <f t="shared" si="350"/>
        <v>1</v>
      </c>
      <c r="R3432" s="79" t="str">
        <f t="shared" si="351"/>
        <v/>
      </c>
    </row>
    <row r="3433" spans="1:18" x14ac:dyDescent="0.2">
      <c r="A3433" t="s">
        <v>1173</v>
      </c>
      <c r="B3433" t="s">
        <v>2745</v>
      </c>
      <c r="C3433" s="5" t="s">
        <v>2</v>
      </c>
      <c r="D3433" s="5">
        <v>33815</v>
      </c>
      <c r="E3433">
        <v>1056</v>
      </c>
      <c r="F3433" s="5">
        <v>44622</v>
      </c>
      <c r="G3433" s="2">
        <v>91</v>
      </c>
      <c r="H3433" s="2" t="str">
        <f t="shared" si="347"/>
        <v>Anaso JOBODWANA100m</v>
      </c>
      <c r="I3433" s="2">
        <f t="shared" si="348"/>
        <v>1056</v>
      </c>
      <c r="J3433" s="136" cm="1">
        <f t="array" ref="J3433">MAX(IF($H$3:$H$4000=$H3433,$I$3:$I$4000))</f>
        <v>1056</v>
      </c>
      <c r="P3433" s="2" t="e">
        <f t="shared" si="349"/>
        <v>#N/A</v>
      </c>
      <c r="Q3433" s="79">
        <f t="shared" si="350"/>
        <v>1</v>
      </c>
      <c r="R3433" s="79" t="str">
        <f t="shared" si="351"/>
        <v/>
      </c>
    </row>
    <row r="3434" spans="1:18" x14ac:dyDescent="0.2">
      <c r="A3434" t="s">
        <v>1173</v>
      </c>
      <c r="B3434" t="s">
        <v>4784</v>
      </c>
      <c r="C3434" s="6" t="s">
        <v>2</v>
      </c>
      <c r="D3434" s="5">
        <v>37420</v>
      </c>
      <c r="E3434">
        <v>1053</v>
      </c>
      <c r="F3434" s="5">
        <v>44622</v>
      </c>
      <c r="G3434" s="2">
        <v>93</v>
      </c>
      <c r="H3434" s="2" t="str">
        <f t="shared" si="347"/>
        <v>Eckhardt POTGIETER100m</v>
      </c>
      <c r="I3434" s="2">
        <f t="shared" si="348"/>
        <v>1053</v>
      </c>
      <c r="J3434" s="136" cm="1">
        <f t="array" ref="J3434">MAX(IF($H$3:$H$4000=$H3434,$I$3:$I$4000))</f>
        <v>1053</v>
      </c>
      <c r="P3434" s="2" t="e">
        <f t="shared" si="349"/>
        <v>#N/A</v>
      </c>
      <c r="Q3434" s="79">
        <f t="shared" si="350"/>
        <v>1</v>
      </c>
      <c r="R3434" s="79" t="str">
        <f t="shared" si="351"/>
        <v/>
      </c>
    </row>
    <row r="3435" spans="1:18" x14ac:dyDescent="0.2">
      <c r="A3435" t="s">
        <v>1173</v>
      </c>
      <c r="B3435" t="s">
        <v>3347</v>
      </c>
      <c r="C3435" s="5" t="s">
        <v>2</v>
      </c>
      <c r="D3435" s="5">
        <v>37317</v>
      </c>
      <c r="E3435">
        <v>1053</v>
      </c>
      <c r="F3435" s="5">
        <v>44622</v>
      </c>
      <c r="G3435" s="2">
        <v>93</v>
      </c>
      <c r="H3435" s="2" t="str">
        <f t="shared" si="347"/>
        <v>Sinesipho DAMBILE100m</v>
      </c>
      <c r="I3435" s="2">
        <f t="shared" si="348"/>
        <v>1053</v>
      </c>
      <c r="J3435" s="136" cm="1">
        <f t="array" ref="J3435">MAX(IF($H$3:$H$4000=$H3435,$I$3:$I$4000))</f>
        <v>1053</v>
      </c>
      <c r="P3435" s="2" t="e">
        <f t="shared" si="349"/>
        <v>#N/A</v>
      </c>
      <c r="Q3435" s="79">
        <f t="shared" si="350"/>
        <v>1</v>
      </c>
      <c r="R3435" s="79" t="str">
        <f t="shared" si="351"/>
        <v/>
      </c>
    </row>
    <row r="3436" spans="1:18" x14ac:dyDescent="0.2">
      <c r="A3436" t="s">
        <v>1173</v>
      </c>
      <c r="B3436" t="s">
        <v>5064</v>
      </c>
      <c r="C3436" t="s">
        <v>25</v>
      </c>
      <c r="D3436" s="5">
        <v>37009</v>
      </c>
      <c r="E3436">
        <v>1053</v>
      </c>
      <c r="F3436" s="5">
        <v>44622</v>
      </c>
      <c r="G3436" s="2">
        <v>70</v>
      </c>
      <c r="H3436" s="2" t="str">
        <f t="shared" si="347"/>
        <v>Phumzile Eno MQOLO200m</v>
      </c>
      <c r="I3436" s="2">
        <f t="shared" si="348"/>
        <v>1053</v>
      </c>
      <c r="J3436" s="136" cm="1">
        <f t="array" ref="J3436">MAX(IF($H$3:$H$4000=$H3436,$I$3:$I$4000))</f>
        <v>1053</v>
      </c>
      <c r="P3436" s="2" t="e">
        <f t="shared" si="349"/>
        <v>#N/A</v>
      </c>
      <c r="Q3436" s="79">
        <f t="shared" si="350"/>
        <v>1</v>
      </c>
      <c r="R3436" s="79" t="str">
        <f t="shared" si="351"/>
        <v/>
      </c>
    </row>
    <row r="3437" spans="1:18" x14ac:dyDescent="0.2">
      <c r="A3437" t="s">
        <v>1173</v>
      </c>
      <c r="B3437" t="s">
        <v>4900</v>
      </c>
      <c r="C3437" t="s">
        <v>25</v>
      </c>
      <c r="D3437" s="5">
        <v>33697</v>
      </c>
      <c r="E3437">
        <v>1045</v>
      </c>
      <c r="F3437" s="5">
        <v>44622</v>
      </c>
      <c r="G3437" s="2">
        <v>86</v>
      </c>
      <c r="H3437" s="2" t="str">
        <f t="shared" si="347"/>
        <v>Emile ERASMUS200m</v>
      </c>
      <c r="I3437" s="2">
        <f t="shared" si="348"/>
        <v>1045</v>
      </c>
      <c r="J3437" s="136" cm="1">
        <f t="array" ref="J3437">MAX(IF($H$3:$H$4000=$H3437,$I$3:$I$4000))</f>
        <v>1045</v>
      </c>
      <c r="P3437" s="2" t="e">
        <f t="shared" si="349"/>
        <v>#N/A</v>
      </c>
      <c r="Q3437" s="79">
        <f t="shared" si="350"/>
        <v>1</v>
      </c>
      <c r="R3437" s="79" t="str">
        <f t="shared" si="351"/>
        <v/>
      </c>
    </row>
    <row r="3438" spans="1:18" x14ac:dyDescent="0.2">
      <c r="A3438" t="s">
        <v>1173</v>
      </c>
      <c r="B3438" t="s">
        <v>5204</v>
      </c>
      <c r="C3438" s="5" t="s">
        <v>31</v>
      </c>
      <c r="D3438" s="5">
        <v>35797</v>
      </c>
      <c r="E3438">
        <v>928</v>
      </c>
      <c r="F3438" s="5">
        <v>44622</v>
      </c>
      <c r="G3438" s="2">
        <v>83</v>
      </c>
      <c r="H3438" s="2" t="str">
        <f t="shared" si="347"/>
        <v>Mpho TLADI110mh</v>
      </c>
      <c r="I3438" s="2">
        <f t="shared" si="348"/>
        <v>928</v>
      </c>
      <c r="J3438" s="136" cm="1">
        <f t="array" ref="J3438">MAX(IF($H$3:$H$4000=$H3438,$I$3:$I$4000))</f>
        <v>928</v>
      </c>
      <c r="P3438" s="2" t="e">
        <f t="shared" si="349"/>
        <v>#N/A</v>
      </c>
      <c r="Q3438" s="79">
        <f t="shared" si="350"/>
        <v>1</v>
      </c>
      <c r="R3438" s="79" t="str">
        <f t="shared" si="351"/>
        <v/>
      </c>
    </row>
    <row r="3439" spans="1:18" x14ac:dyDescent="0.2">
      <c r="A3439" t="s">
        <v>1173</v>
      </c>
      <c r="B3439" t="s">
        <v>4791</v>
      </c>
      <c r="C3439" s="6" t="s">
        <v>33</v>
      </c>
      <c r="D3439" s="6">
        <v>34716</v>
      </c>
      <c r="E3439">
        <v>1135</v>
      </c>
      <c r="F3439" s="5">
        <v>44622</v>
      </c>
      <c r="G3439" s="2">
        <v>8</v>
      </c>
      <c r="H3439" s="2" t="str">
        <f t="shared" si="347"/>
        <v>Sabelo DHLAMINI400mh</v>
      </c>
      <c r="I3439" s="2">
        <f t="shared" si="348"/>
        <v>1135</v>
      </c>
      <c r="J3439" s="136" cm="1">
        <f t="array" ref="J3439">MAX(IF($H$3:$H$4000=$H3439,$I$3:$I$4000))</f>
        <v>1135</v>
      </c>
      <c r="P3439" s="2" t="e">
        <f t="shared" si="349"/>
        <v>#N/A</v>
      </c>
      <c r="Q3439" s="79">
        <f t="shared" si="350"/>
        <v>1</v>
      </c>
      <c r="R3439" s="79" t="str">
        <f t="shared" si="351"/>
        <v/>
      </c>
    </row>
    <row r="3440" spans="1:18" x14ac:dyDescent="0.2">
      <c r="A3440" t="s">
        <v>1173</v>
      </c>
      <c r="B3440" t="s">
        <v>3840</v>
      </c>
      <c r="C3440" s="5" t="s">
        <v>33</v>
      </c>
      <c r="D3440" s="5">
        <v>34360</v>
      </c>
      <c r="E3440">
        <v>1085</v>
      </c>
      <c r="F3440" s="5">
        <v>44622</v>
      </c>
      <c r="G3440" s="2">
        <v>20</v>
      </c>
      <c r="H3440" s="2" t="str">
        <f t="shared" si="347"/>
        <v>Constant PRETORIUS400mh</v>
      </c>
      <c r="I3440" s="2">
        <f t="shared" si="348"/>
        <v>1085</v>
      </c>
      <c r="J3440" s="136" cm="1">
        <f t="array" ref="J3440">MAX(IF($H$3:$H$4000=$H3440,$I$3:$I$4000))</f>
        <v>1109</v>
      </c>
      <c r="P3440" s="2" t="e">
        <f t="shared" si="349"/>
        <v>#N/A</v>
      </c>
      <c r="Q3440" s="79">
        <f t="shared" si="350"/>
        <v>1</v>
      </c>
      <c r="R3440" s="79" t="str">
        <f t="shared" si="351"/>
        <v/>
      </c>
    </row>
    <row r="3441" spans="1:18" x14ac:dyDescent="0.2">
      <c r="A3441" t="s">
        <v>1173</v>
      </c>
      <c r="B3441" t="s">
        <v>5224</v>
      </c>
      <c r="C3441" s="5" t="s">
        <v>33</v>
      </c>
      <c r="D3441" s="5">
        <v>37639</v>
      </c>
      <c r="E3441">
        <v>948</v>
      </c>
      <c r="F3441" s="5">
        <v>44622</v>
      </c>
      <c r="G3441" s="2">
        <v>96</v>
      </c>
      <c r="H3441" s="2" t="str">
        <f t="shared" si="347"/>
        <v>Kgotso RAMATHE400mh</v>
      </c>
      <c r="I3441" s="2">
        <f t="shared" si="348"/>
        <v>948</v>
      </c>
      <c r="J3441" s="136" cm="1">
        <f t="array" ref="J3441">MAX(IF($H$3:$H$4000=$H3441,$I$3:$I$4000))</f>
        <v>948</v>
      </c>
      <c r="P3441" s="2" t="e">
        <f t="shared" si="349"/>
        <v>#N/A</v>
      </c>
      <c r="Q3441" s="79">
        <f t="shared" si="350"/>
        <v>1</v>
      </c>
      <c r="R3441" s="79" t="str">
        <f t="shared" si="351"/>
        <v/>
      </c>
    </row>
    <row r="3442" spans="1:18" x14ac:dyDescent="0.2">
      <c r="A3442" t="s">
        <v>1173</v>
      </c>
      <c r="B3442" t="s">
        <v>4946</v>
      </c>
      <c r="C3442" s="5" t="s">
        <v>38</v>
      </c>
      <c r="D3442" s="5">
        <v>36567</v>
      </c>
      <c r="E3442">
        <v>962</v>
      </c>
      <c r="F3442" s="5">
        <v>44622</v>
      </c>
      <c r="G3442" s="2">
        <v>56</v>
      </c>
      <c r="H3442" s="2" t="str">
        <f t="shared" si="347"/>
        <v>Oageng MDLELAtriple-jump</v>
      </c>
      <c r="I3442" s="2">
        <f t="shared" si="348"/>
        <v>962</v>
      </c>
      <c r="J3442" s="136" cm="1">
        <f t="array" ref="J3442">MAX(IF($H$3:$H$4000=$H3442,$I$3:$I$4000))</f>
        <v>962</v>
      </c>
      <c r="P3442" s="2" t="e">
        <f t="shared" si="349"/>
        <v>#N/A</v>
      </c>
      <c r="Q3442" s="79">
        <f t="shared" si="350"/>
        <v>1</v>
      </c>
      <c r="R3442" s="79" t="str">
        <f t="shared" si="351"/>
        <v/>
      </c>
    </row>
    <row r="3443" spans="1:18" x14ac:dyDescent="0.2">
      <c r="A3443" t="s">
        <v>1173</v>
      </c>
      <c r="B3443" t="s">
        <v>4489</v>
      </c>
      <c r="C3443" s="5" t="s">
        <v>35</v>
      </c>
      <c r="D3443" s="5">
        <v>35457</v>
      </c>
      <c r="E3443">
        <v>958</v>
      </c>
      <c r="F3443" s="5">
        <v>44622</v>
      </c>
      <c r="G3443" s="2">
        <v>51</v>
      </c>
      <c r="H3443" s="2" t="str">
        <f t="shared" si="347"/>
        <v>Chris MOLEYAhigh-jump</v>
      </c>
      <c r="I3443" s="2">
        <f t="shared" si="348"/>
        <v>958</v>
      </c>
      <c r="J3443" s="136" cm="1">
        <f t="array" ref="J3443">MAX(IF($H$3:$H$4000=$H3443,$I$3:$I$4000))</f>
        <v>1046</v>
      </c>
      <c r="P3443" s="2" t="e">
        <f t="shared" si="349"/>
        <v>#N/A</v>
      </c>
      <c r="Q3443" s="79">
        <f t="shared" si="350"/>
        <v>1</v>
      </c>
      <c r="R3443" s="79" t="str">
        <f t="shared" si="351"/>
        <v/>
      </c>
    </row>
    <row r="3444" spans="1:18" x14ac:dyDescent="0.2">
      <c r="A3444" t="s">
        <v>1173</v>
      </c>
      <c r="B3444" t="s">
        <v>4240</v>
      </c>
      <c r="C3444" t="s">
        <v>42</v>
      </c>
      <c r="D3444" s="5">
        <v>37482</v>
      </c>
      <c r="E3444">
        <v>977</v>
      </c>
      <c r="F3444" s="5">
        <v>44622</v>
      </c>
      <c r="G3444" s="2">
        <v>20</v>
      </c>
      <c r="H3444" s="2" t="str">
        <f t="shared" si="347"/>
        <v>Pieter-Juan VORSTMANhammer-throw</v>
      </c>
      <c r="I3444" s="2">
        <f t="shared" si="348"/>
        <v>977</v>
      </c>
      <c r="J3444" s="136" cm="1">
        <f t="array" ref="J3444">MAX(IF($H$3:$H$4000=$H3444,$I$3:$I$4000))</f>
        <v>977</v>
      </c>
      <c r="P3444" s="2" t="e">
        <f t="shared" si="349"/>
        <v>#N/A</v>
      </c>
      <c r="Q3444" s="79">
        <f t="shared" si="350"/>
        <v>1</v>
      </c>
      <c r="R3444" s="79" t="str">
        <f t="shared" si="351"/>
        <v/>
      </c>
    </row>
    <row r="3445" spans="1:18" x14ac:dyDescent="0.2">
      <c r="A3445" t="s">
        <v>1173</v>
      </c>
      <c r="B3445" t="s">
        <v>2728</v>
      </c>
      <c r="C3445" s="5" t="s">
        <v>2</v>
      </c>
      <c r="D3445" s="5">
        <v>35251</v>
      </c>
      <c r="E3445">
        <v>1105</v>
      </c>
      <c r="F3445" s="5">
        <v>44614</v>
      </c>
      <c r="G3445" s="2">
        <v>31</v>
      </c>
      <c r="H3445" s="2" t="str">
        <f t="shared" si="347"/>
        <v>Theodore YOUNG100m</v>
      </c>
      <c r="I3445" s="2">
        <f t="shared" si="348"/>
        <v>1105</v>
      </c>
      <c r="J3445" s="136" cm="1">
        <f t="array" ref="J3445">MAX(IF($H$3:$H$4000=$H3445,$I$3:$I$4000))</f>
        <v>1105</v>
      </c>
      <c r="P3445" s="2" t="e">
        <f t="shared" si="349"/>
        <v>#N/A</v>
      </c>
      <c r="Q3445" s="79">
        <f t="shared" si="350"/>
        <v>1</v>
      </c>
      <c r="R3445" s="79" t="str">
        <f t="shared" si="351"/>
        <v/>
      </c>
    </row>
    <row r="3446" spans="1:18" x14ac:dyDescent="0.2">
      <c r="A3446" t="s">
        <v>1173</v>
      </c>
      <c r="B3446" t="s">
        <v>5105</v>
      </c>
      <c r="C3446" s="5" t="s">
        <v>27</v>
      </c>
      <c r="D3446" s="5">
        <v>1994</v>
      </c>
      <c r="E3446">
        <v>1067</v>
      </c>
      <c r="F3446" s="5">
        <v>44614</v>
      </c>
      <c r="G3446" s="2">
        <v>51</v>
      </c>
      <c r="H3446" s="2" t="str">
        <f t="shared" si="347"/>
        <v>Nkosinathi SIBIYA800m</v>
      </c>
      <c r="I3446" s="2">
        <f t="shared" si="348"/>
        <v>1067</v>
      </c>
      <c r="J3446" s="136" cm="1">
        <f t="array" ref="J3446">MAX(IF($H$3:$H$4000=$H3446,$I$3:$I$4000))</f>
        <v>1067</v>
      </c>
      <c r="P3446" s="2" t="e">
        <f t="shared" si="349"/>
        <v>#N/A</v>
      </c>
      <c r="Q3446" s="79">
        <f t="shared" si="350"/>
        <v>1</v>
      </c>
      <c r="R3446" s="79" t="str">
        <f t="shared" si="351"/>
        <v/>
      </c>
    </row>
    <row r="3447" spans="1:18" x14ac:dyDescent="0.2">
      <c r="A3447" t="s">
        <v>1173</v>
      </c>
      <c r="B3447" t="s">
        <v>5113</v>
      </c>
      <c r="C3447" s="6" t="s">
        <v>27</v>
      </c>
      <c r="D3447" s="5">
        <v>37225</v>
      </c>
      <c r="E3447">
        <v>1022</v>
      </c>
      <c r="F3447" s="5">
        <v>44614</v>
      </c>
      <c r="G3447" s="2">
        <v>95</v>
      </c>
      <c r="H3447" s="2" t="str">
        <f t="shared" si="347"/>
        <v>Nicholas WHITTAKER800m</v>
      </c>
      <c r="I3447" s="2">
        <f t="shared" si="348"/>
        <v>1022</v>
      </c>
      <c r="J3447" s="136" cm="1">
        <f t="array" ref="J3447">MAX(IF($H$3:$H$4000=$H3447,$I$3:$I$4000))</f>
        <v>1022</v>
      </c>
      <c r="P3447" s="2" t="e">
        <f t="shared" si="349"/>
        <v>#N/A</v>
      </c>
      <c r="Q3447" s="79">
        <f t="shared" si="350"/>
        <v>1</v>
      </c>
      <c r="R3447" s="79" t="str">
        <f t="shared" si="351"/>
        <v/>
      </c>
    </row>
    <row r="3448" spans="1:18" x14ac:dyDescent="0.2">
      <c r="A3448" t="s">
        <v>1173</v>
      </c>
      <c r="B3448" t="s">
        <v>3072</v>
      </c>
      <c r="C3448" t="s">
        <v>36</v>
      </c>
      <c r="D3448" s="5"/>
      <c r="E3448">
        <v>953</v>
      </c>
      <c r="F3448" s="5">
        <v>44614</v>
      </c>
      <c r="G3448" s="2">
        <v>35</v>
      </c>
      <c r="H3448" s="2" t="str">
        <f t="shared" si="347"/>
        <v>Arend PRETORIUSpole-vault</v>
      </c>
      <c r="I3448" s="2">
        <f t="shared" si="348"/>
        <v>953</v>
      </c>
      <c r="J3448" s="136" cm="1">
        <f t="array" ref="J3448">MAX(IF($H$3:$H$4000=$H3448,$I$3:$I$4000))</f>
        <v>953</v>
      </c>
      <c r="P3448" s="2" t="e">
        <f t="shared" si="349"/>
        <v>#N/A</v>
      </c>
      <c r="Q3448" s="79">
        <f t="shared" si="350"/>
        <v>1</v>
      </c>
      <c r="R3448" s="79" t="str">
        <f t="shared" si="351"/>
        <v/>
      </c>
    </row>
    <row r="3449" spans="1:18" x14ac:dyDescent="0.2">
      <c r="A3449" t="s">
        <v>1173</v>
      </c>
      <c r="B3449" t="s">
        <v>3100</v>
      </c>
      <c r="C3449" s="5" t="s">
        <v>40</v>
      </c>
      <c r="D3449" s="5">
        <v>37999</v>
      </c>
      <c r="E3449">
        <v>922</v>
      </c>
      <c r="F3449" s="5">
        <v>44614</v>
      </c>
      <c r="G3449" s="2">
        <v>42</v>
      </c>
      <c r="H3449" s="2" t="str">
        <f t="shared" si="347"/>
        <v>Marco PRETORIUSdiscus-throw</v>
      </c>
      <c r="I3449" s="2">
        <f t="shared" si="348"/>
        <v>922</v>
      </c>
      <c r="J3449" s="136" cm="1">
        <f t="array" ref="J3449">MAX(IF($H$3:$H$4000=$H3449,$I$3:$I$4000))</f>
        <v>922</v>
      </c>
      <c r="P3449" s="2" t="e">
        <f t="shared" si="349"/>
        <v>#N/A</v>
      </c>
      <c r="Q3449" s="79">
        <f t="shared" si="350"/>
        <v>1</v>
      </c>
      <c r="R3449" s="79" t="str">
        <f t="shared" si="351"/>
        <v/>
      </c>
    </row>
    <row r="3450" spans="1:18" x14ac:dyDescent="0.2">
      <c r="A3450" t="s">
        <v>1173</v>
      </c>
      <c r="B3450" t="s">
        <v>3184</v>
      </c>
      <c r="C3450" s="5" t="s">
        <v>41</v>
      </c>
      <c r="D3450" s="5">
        <v>35648</v>
      </c>
      <c r="E3450">
        <v>1038</v>
      </c>
      <c r="F3450" s="5">
        <v>44614</v>
      </c>
      <c r="G3450" s="2">
        <v>17</v>
      </c>
      <c r="H3450" s="2" t="str">
        <f t="shared" si="347"/>
        <v>Johan GROBLERjavelin-throw</v>
      </c>
      <c r="I3450" s="2">
        <f t="shared" si="348"/>
        <v>1038</v>
      </c>
      <c r="J3450" s="136" cm="1">
        <f t="array" ref="J3450">MAX(IF($H$3:$H$4000=$H3450,$I$3:$I$4000))</f>
        <v>1106</v>
      </c>
      <c r="P3450" s="2" t="e">
        <f t="shared" si="349"/>
        <v>#N/A</v>
      </c>
      <c r="Q3450" s="79">
        <f t="shared" si="350"/>
        <v>1</v>
      </c>
      <c r="R3450" s="79" t="str">
        <f t="shared" si="351"/>
        <v/>
      </c>
    </row>
    <row r="3451" spans="1:18" x14ac:dyDescent="0.2">
      <c r="A3451" t="s">
        <v>1173</v>
      </c>
      <c r="B3451" t="s">
        <v>3374</v>
      </c>
      <c r="C3451" t="s">
        <v>25</v>
      </c>
      <c r="D3451" s="5">
        <v>35444</v>
      </c>
      <c r="E3451">
        <v>1060</v>
      </c>
      <c r="F3451" s="5">
        <v>44608</v>
      </c>
      <c r="G3451" s="2">
        <v>55</v>
      </c>
      <c r="H3451" s="2" t="str">
        <f t="shared" si="347"/>
        <v>Nicholas FERNS200m</v>
      </c>
      <c r="I3451" s="2">
        <f t="shared" si="348"/>
        <v>1060</v>
      </c>
      <c r="J3451" s="136" cm="1">
        <f t="array" ref="J3451">MAX(IF($H$3:$H$4000=$H3451,$I$3:$I$4000))</f>
        <v>1104</v>
      </c>
      <c r="P3451" s="2" t="e">
        <f t="shared" si="349"/>
        <v>#N/A</v>
      </c>
      <c r="Q3451" s="79">
        <f t="shared" si="350"/>
        <v>1</v>
      </c>
      <c r="R3451" s="79" t="str">
        <f t="shared" si="351"/>
        <v/>
      </c>
    </row>
    <row r="3452" spans="1:18" x14ac:dyDescent="0.2">
      <c r="A3452" t="s">
        <v>1173</v>
      </c>
      <c r="B3452" t="s">
        <v>4907</v>
      </c>
      <c r="C3452" s="5" t="s">
        <v>25</v>
      </c>
      <c r="D3452" s="5">
        <v>35988</v>
      </c>
      <c r="E3452">
        <v>1038</v>
      </c>
      <c r="F3452" s="5">
        <v>44608</v>
      </c>
      <c r="G3452" s="2">
        <v>99</v>
      </c>
      <c r="H3452" s="2" t="str">
        <f t="shared" si="347"/>
        <v>Ethan NOBLE200m</v>
      </c>
      <c r="I3452" s="2">
        <f t="shared" si="348"/>
        <v>1038</v>
      </c>
      <c r="J3452" s="136" cm="1">
        <f t="array" ref="J3452">MAX(IF($H$3:$H$4000=$H3452,$I$3:$I$4000))</f>
        <v>1038</v>
      </c>
      <c r="P3452" s="2" t="e">
        <f t="shared" si="349"/>
        <v>#N/A</v>
      </c>
      <c r="Q3452" s="79">
        <f t="shared" si="350"/>
        <v>1</v>
      </c>
      <c r="R3452" s="79" t="str">
        <f t="shared" si="351"/>
        <v/>
      </c>
    </row>
    <row r="3453" spans="1:18" x14ac:dyDescent="0.2">
      <c r="A3453" t="s">
        <v>1173</v>
      </c>
      <c r="B3453" s="5" t="s">
        <v>3492</v>
      </c>
      <c r="C3453" s="5" t="s">
        <v>28</v>
      </c>
      <c r="D3453" s="5">
        <v>34492</v>
      </c>
      <c r="E3453">
        <v>1010</v>
      </c>
      <c r="F3453" s="5">
        <v>44608</v>
      </c>
      <c r="G3453" s="2">
        <v>100</v>
      </c>
      <c r="H3453" s="2" t="str">
        <f t="shared" si="347"/>
        <v>Jabulane NCAMANE1500m</v>
      </c>
      <c r="I3453" s="2">
        <f t="shared" si="348"/>
        <v>1010</v>
      </c>
      <c r="J3453" s="136" cm="1">
        <f t="array" ref="J3453">MAX(IF($H$3:$H$4000=$H3453,$I$3:$I$4000))</f>
        <v>1010</v>
      </c>
      <c r="P3453" s="2" t="e">
        <f t="shared" si="349"/>
        <v>#N/A</v>
      </c>
      <c r="Q3453" s="79">
        <f t="shared" si="350"/>
        <v>1</v>
      </c>
      <c r="R3453" s="79" t="str">
        <f t="shared" si="351"/>
        <v/>
      </c>
    </row>
    <row r="3454" spans="1:18" x14ac:dyDescent="0.2">
      <c r="A3454" t="s">
        <v>1173</v>
      </c>
      <c r="B3454" t="s">
        <v>3781</v>
      </c>
      <c r="C3454" s="5" t="s">
        <v>31</v>
      </c>
      <c r="D3454" s="5">
        <v>35325</v>
      </c>
      <c r="E3454">
        <v>1017</v>
      </c>
      <c r="F3454" s="5">
        <v>44608</v>
      </c>
      <c r="G3454" s="2">
        <v>38</v>
      </c>
      <c r="H3454" s="2" t="str">
        <f t="shared" ref="H3454:H3517" si="352">B3454&amp;C3454</f>
        <v>Naeem RAZAK110mh</v>
      </c>
      <c r="I3454" s="2">
        <f t="shared" ref="I3454:I3517" si="353">E3454</f>
        <v>1017</v>
      </c>
      <c r="J3454" s="136" cm="1">
        <f t="array" ref="J3454">MAX(IF($H$3:$H$4000=$H3454,$I$3:$I$4000))</f>
        <v>1053</v>
      </c>
      <c r="P3454" s="2" t="e">
        <f t="shared" si="349"/>
        <v>#N/A</v>
      </c>
      <c r="Q3454" s="79">
        <f t="shared" si="350"/>
        <v>1</v>
      </c>
      <c r="R3454" s="79" t="str">
        <f t="shared" si="351"/>
        <v/>
      </c>
    </row>
    <row r="3455" spans="1:18" x14ac:dyDescent="0.2">
      <c r="A3455" t="s">
        <v>1173</v>
      </c>
      <c r="B3455" t="s">
        <v>3888</v>
      </c>
      <c r="C3455" s="5" t="s">
        <v>33</v>
      </c>
      <c r="D3455" s="5">
        <v>37348</v>
      </c>
      <c r="E3455">
        <v>1039</v>
      </c>
      <c r="F3455" s="5">
        <v>44608</v>
      </c>
      <c r="G3455" s="2">
        <v>34</v>
      </c>
      <c r="H3455" s="2" t="str">
        <f t="shared" si="352"/>
        <v>Christiaan VENTER400mh</v>
      </c>
      <c r="I3455" s="2">
        <f t="shared" si="353"/>
        <v>1039</v>
      </c>
      <c r="J3455" s="136" cm="1">
        <f t="array" ref="J3455">MAX(IF($H$3:$H$4000=$H3455,$I$3:$I$4000))</f>
        <v>1039</v>
      </c>
      <c r="P3455" s="2" t="e">
        <f t="shared" si="349"/>
        <v>#N/A</v>
      </c>
      <c r="Q3455" s="79">
        <f t="shared" si="350"/>
        <v>1</v>
      </c>
      <c r="R3455" s="79" t="str">
        <f t="shared" si="351"/>
        <v/>
      </c>
    </row>
    <row r="3456" spans="1:18" x14ac:dyDescent="0.2">
      <c r="A3456" t="s">
        <v>1173</v>
      </c>
      <c r="B3456" t="s">
        <v>3857</v>
      </c>
      <c r="C3456" s="5" t="s">
        <v>33</v>
      </c>
      <c r="D3456" s="5">
        <v>37337</v>
      </c>
      <c r="E3456">
        <v>969</v>
      </c>
      <c r="F3456" s="5">
        <v>44608</v>
      </c>
      <c r="G3456" s="2">
        <v>81</v>
      </c>
      <c r="H3456" s="2" t="str">
        <f t="shared" si="352"/>
        <v>Andre ERASMUS400mh</v>
      </c>
      <c r="I3456" s="2">
        <f t="shared" si="353"/>
        <v>969</v>
      </c>
      <c r="J3456" s="136" cm="1">
        <f t="array" ref="J3456">MAX(IF($H$3:$H$4000=$H3456,$I$3:$I$4000))</f>
        <v>1073</v>
      </c>
      <c r="P3456" s="2" t="e">
        <f t="shared" si="349"/>
        <v>#N/A</v>
      </c>
      <c r="Q3456" s="79">
        <f t="shared" si="350"/>
        <v>1</v>
      </c>
      <c r="R3456" s="79" t="str">
        <f t="shared" si="351"/>
        <v/>
      </c>
    </row>
    <row r="3457" spans="1:18" x14ac:dyDescent="0.2">
      <c r="A3457" t="s">
        <v>1173</v>
      </c>
      <c r="B3457" t="s">
        <v>4050</v>
      </c>
      <c r="C3457" s="5" t="s">
        <v>36</v>
      </c>
      <c r="D3457" s="6">
        <v>34915</v>
      </c>
      <c r="E3457">
        <v>886</v>
      </c>
      <c r="F3457" s="5">
        <v>44608</v>
      </c>
      <c r="G3457" s="2">
        <v>60</v>
      </c>
      <c r="H3457" s="2" t="str">
        <f t="shared" si="352"/>
        <v>Fredriech PRETORIUSpole-vault</v>
      </c>
      <c r="I3457" s="2">
        <f t="shared" si="353"/>
        <v>886</v>
      </c>
      <c r="J3457" s="136" cm="1">
        <f t="array" ref="J3457">MAX(IF($H$3:$H$4000=$H3457,$I$3:$I$4000))</f>
        <v>940</v>
      </c>
      <c r="P3457" s="2" t="e">
        <f t="shared" si="349"/>
        <v>#N/A</v>
      </c>
      <c r="Q3457" s="79">
        <f t="shared" si="350"/>
        <v>1</v>
      </c>
      <c r="R3457" s="79" t="str">
        <f t="shared" si="351"/>
        <v/>
      </c>
    </row>
    <row r="3458" spans="1:18" x14ac:dyDescent="0.2">
      <c r="A3458" t="s">
        <v>1173</v>
      </c>
      <c r="B3458" t="s">
        <v>3179</v>
      </c>
      <c r="C3458" s="5" t="s">
        <v>41</v>
      </c>
      <c r="D3458" s="6">
        <v>1999</v>
      </c>
      <c r="E3458">
        <v>1097</v>
      </c>
      <c r="F3458" s="5">
        <v>44607</v>
      </c>
      <c r="G3458" s="2">
        <v>6</v>
      </c>
      <c r="H3458" s="2" t="str">
        <f t="shared" si="352"/>
        <v>Waldo SMITjavelin-throw</v>
      </c>
      <c r="I3458" s="2">
        <f t="shared" si="353"/>
        <v>1097</v>
      </c>
      <c r="J3458" s="136" cm="1">
        <f t="array" ref="J3458">MAX(IF($H$3:$H$4000=$H3458,$I$3:$I$4000))</f>
        <v>1097</v>
      </c>
      <c r="P3458" s="2" t="e">
        <f t="shared" si="349"/>
        <v>#N/A</v>
      </c>
      <c r="Q3458" s="79">
        <f t="shared" si="350"/>
        <v>1</v>
      </c>
      <c r="R3458" s="79" t="str">
        <f t="shared" si="351"/>
        <v/>
      </c>
    </row>
    <row r="3459" spans="1:18" x14ac:dyDescent="0.2">
      <c r="A3459" t="s">
        <v>1173</v>
      </c>
      <c r="B3459" t="s">
        <v>2734</v>
      </c>
      <c r="C3459" s="5" t="s">
        <v>2</v>
      </c>
      <c r="D3459" s="5">
        <v>36437</v>
      </c>
      <c r="E3459">
        <v>1102</v>
      </c>
      <c r="F3459" s="5">
        <v>44604</v>
      </c>
      <c r="G3459" s="2">
        <v>37</v>
      </c>
      <c r="H3459" s="2" t="str">
        <f t="shared" si="352"/>
        <v>Nthando MOTSEPE100m</v>
      </c>
      <c r="I3459" s="2">
        <f t="shared" si="353"/>
        <v>1102</v>
      </c>
      <c r="J3459" s="136" cm="1">
        <f t="array" ref="J3459">MAX(IF($H$3:$H$4000=$H3459,$I$3:$I$4000))</f>
        <v>1102</v>
      </c>
      <c r="P3459" s="2" t="e">
        <f t="shared" si="349"/>
        <v>#N/A</v>
      </c>
      <c r="Q3459" s="79">
        <f t="shared" si="350"/>
        <v>1</v>
      </c>
      <c r="R3459" s="79" t="str">
        <f t="shared" si="351"/>
        <v/>
      </c>
    </row>
    <row r="3460" spans="1:18" x14ac:dyDescent="0.2">
      <c r="A3460" t="s">
        <v>1173</v>
      </c>
      <c r="B3460" t="s">
        <v>5055</v>
      </c>
      <c r="C3460" s="5" t="s">
        <v>2</v>
      </c>
      <c r="D3460" s="5">
        <v>35941</v>
      </c>
      <c r="E3460">
        <v>1082</v>
      </c>
      <c r="F3460" s="5">
        <v>44604</v>
      </c>
      <c r="G3460" s="2">
        <v>57</v>
      </c>
      <c r="H3460" s="2" t="str">
        <f t="shared" si="352"/>
        <v>Duke KUALI100m</v>
      </c>
      <c r="I3460" s="2">
        <f t="shared" si="353"/>
        <v>1082</v>
      </c>
      <c r="J3460" s="136" cm="1">
        <f t="array" ref="J3460">MAX(IF($H$3:$H$4000=$H3460,$I$3:$I$4000))</f>
        <v>1082</v>
      </c>
      <c r="P3460" s="2" t="e">
        <f t="shared" ref="P3460:P3487" si="354">VLOOKUP(L3460&amp;M3460,$H$3:$J$3881,3,FALSE)</f>
        <v>#N/A</v>
      </c>
      <c r="Q3460" s="79">
        <f t="shared" ref="Q3460:Q3487" si="355">COUNTIFS($M$3:$M$3165,M3460,$P$3:$P$3165,"&gt;"&amp;P3460)+1</f>
        <v>1</v>
      </c>
      <c r="R3460" s="79" t="str">
        <f t="shared" ref="R3460:R3487" si="356">IFERROR(IF(K3460="AUS",COUNTIFS($K$3:$K$3165,"AUS",$M$3:$M$3165,M3460,$P$3:$P$3165,"&gt;"&amp;P3460)+1,""),"")</f>
        <v/>
      </c>
    </row>
    <row r="3461" spans="1:18" x14ac:dyDescent="0.2">
      <c r="A3461" t="s">
        <v>1173</v>
      </c>
      <c r="B3461" t="s">
        <v>5064</v>
      </c>
      <c r="C3461" s="5" t="s">
        <v>2</v>
      </c>
      <c r="D3461" s="5">
        <v>37009</v>
      </c>
      <c r="E3461">
        <v>1063</v>
      </c>
      <c r="F3461" s="5">
        <v>44604</v>
      </c>
      <c r="G3461" s="2">
        <v>82</v>
      </c>
      <c r="H3461" s="2" t="str">
        <f t="shared" si="352"/>
        <v>Phumzile Eno MQOLO100m</v>
      </c>
      <c r="I3461" s="2">
        <f t="shared" si="353"/>
        <v>1063</v>
      </c>
      <c r="J3461" s="136" cm="1">
        <f t="array" ref="J3461">MAX(IF($H$3:$H$4000=$H3461,$I$3:$I$4000))</f>
        <v>1063</v>
      </c>
      <c r="P3461" s="2" t="e">
        <f t="shared" si="354"/>
        <v>#N/A</v>
      </c>
      <c r="Q3461" s="79">
        <f t="shared" si="355"/>
        <v>1</v>
      </c>
      <c r="R3461" s="79" t="str">
        <f t="shared" si="356"/>
        <v/>
      </c>
    </row>
    <row r="3462" spans="1:18" x14ac:dyDescent="0.2">
      <c r="A3462" t="s">
        <v>1173</v>
      </c>
      <c r="B3462" t="s">
        <v>2750</v>
      </c>
      <c r="C3462" s="5" t="s">
        <v>25</v>
      </c>
      <c r="D3462" s="5">
        <v>38093</v>
      </c>
      <c r="E3462">
        <v>1108</v>
      </c>
      <c r="F3462" s="5">
        <v>44604</v>
      </c>
      <c r="G3462" s="2">
        <v>13</v>
      </c>
      <c r="H3462" s="2" t="str">
        <f t="shared" si="352"/>
        <v>Neo MOSEBI200m</v>
      </c>
      <c r="I3462" s="2">
        <f t="shared" si="353"/>
        <v>1108</v>
      </c>
      <c r="J3462" s="136" cm="1">
        <f t="array" ref="J3462">MAX(IF($H$3:$H$4000=$H3462,$I$3:$I$4000))</f>
        <v>1108</v>
      </c>
      <c r="P3462" s="2" t="e">
        <f t="shared" si="354"/>
        <v>#N/A</v>
      </c>
      <c r="Q3462" s="79">
        <f t="shared" si="355"/>
        <v>1</v>
      </c>
      <c r="R3462" s="79" t="str">
        <f t="shared" si="356"/>
        <v/>
      </c>
    </row>
    <row r="3463" spans="1:18" x14ac:dyDescent="0.2">
      <c r="A3463" t="s">
        <v>1173</v>
      </c>
      <c r="B3463" t="s">
        <v>2752</v>
      </c>
      <c r="C3463" s="6" t="s">
        <v>25</v>
      </c>
      <c r="D3463" s="5">
        <v>35887</v>
      </c>
      <c r="E3463">
        <v>1085</v>
      </c>
      <c r="F3463" s="5">
        <v>44604</v>
      </c>
      <c r="G3463" s="2">
        <v>27</v>
      </c>
      <c r="H3463" s="2" t="str">
        <f t="shared" si="352"/>
        <v>Zakhiti NENE200m</v>
      </c>
      <c r="I3463" s="2">
        <f t="shared" si="353"/>
        <v>1085</v>
      </c>
      <c r="J3463" s="136" cm="1">
        <f t="array" ref="J3463">MAX(IF($H$3:$H$4000=$H3463,$I$3:$I$4000))</f>
        <v>1109</v>
      </c>
      <c r="P3463" s="2" t="e">
        <f t="shared" si="354"/>
        <v>#N/A</v>
      </c>
      <c r="Q3463" s="79">
        <f t="shared" si="355"/>
        <v>1</v>
      </c>
      <c r="R3463" s="79" t="str">
        <f t="shared" si="356"/>
        <v/>
      </c>
    </row>
    <row r="3464" spans="1:18" x14ac:dyDescent="0.2">
      <c r="A3464" t="s">
        <v>1173</v>
      </c>
      <c r="B3464" t="s">
        <v>5078</v>
      </c>
      <c r="C3464" s="5" t="s">
        <v>25</v>
      </c>
      <c r="D3464" s="5">
        <v>37327</v>
      </c>
      <c r="E3464">
        <v>1053</v>
      </c>
      <c r="F3464" s="5">
        <v>44604</v>
      </c>
      <c r="G3464" s="2">
        <v>60</v>
      </c>
      <c r="H3464" s="2" t="str">
        <f t="shared" si="352"/>
        <v>Mvuyo MOSS200m</v>
      </c>
      <c r="I3464" s="2">
        <f t="shared" si="353"/>
        <v>1053</v>
      </c>
      <c r="J3464" s="136" cm="1">
        <f t="array" ref="J3464">MAX(IF($H$3:$H$4000=$H3464,$I$3:$I$4000))</f>
        <v>1053</v>
      </c>
      <c r="P3464" s="2" t="e">
        <f t="shared" si="354"/>
        <v>#N/A</v>
      </c>
      <c r="Q3464" s="79">
        <f t="shared" si="355"/>
        <v>1</v>
      </c>
      <c r="R3464" s="79" t="str">
        <f t="shared" si="356"/>
        <v/>
      </c>
    </row>
    <row r="3465" spans="1:18" x14ac:dyDescent="0.2">
      <c r="A3465" t="s">
        <v>1173</v>
      </c>
      <c r="B3465" t="s">
        <v>4791</v>
      </c>
      <c r="C3465" s="5" t="s">
        <v>26</v>
      </c>
      <c r="D3465" s="5">
        <v>34716</v>
      </c>
      <c r="E3465">
        <v>1038</v>
      </c>
      <c r="F3465" s="5">
        <v>44604</v>
      </c>
      <c r="G3465" s="2">
        <v>98</v>
      </c>
      <c r="H3465" s="2" t="str">
        <f t="shared" si="352"/>
        <v>Sabelo DHLAMINI400m</v>
      </c>
      <c r="I3465" s="2">
        <f t="shared" si="353"/>
        <v>1038</v>
      </c>
      <c r="J3465" s="136" cm="1">
        <f t="array" ref="J3465">MAX(IF($H$3:$H$4000=$H3465,$I$3:$I$4000))</f>
        <v>1038</v>
      </c>
      <c r="P3465" s="2" t="e">
        <f t="shared" si="354"/>
        <v>#N/A</v>
      </c>
      <c r="Q3465" s="79">
        <f t="shared" si="355"/>
        <v>1</v>
      </c>
      <c r="R3465" s="79" t="str">
        <f t="shared" si="356"/>
        <v/>
      </c>
    </row>
    <row r="3466" spans="1:18" x14ac:dyDescent="0.2">
      <c r="A3466" t="s">
        <v>1173</v>
      </c>
      <c r="B3466" t="s">
        <v>5110</v>
      </c>
      <c r="C3466" t="s">
        <v>27</v>
      </c>
      <c r="D3466" s="5">
        <v>36018</v>
      </c>
      <c r="E3466">
        <v>1032</v>
      </c>
      <c r="F3466" s="5">
        <v>44604</v>
      </c>
      <c r="G3466" s="2">
        <v>83</v>
      </c>
      <c r="H3466" s="2" t="str">
        <f t="shared" si="352"/>
        <v>Boikanyo MOTLHAMME800m</v>
      </c>
      <c r="I3466" s="2">
        <f t="shared" si="353"/>
        <v>1032</v>
      </c>
      <c r="J3466" s="136" cm="1">
        <f t="array" ref="J3466">MAX(IF($H$3:$H$4000=$H3466,$I$3:$I$4000))</f>
        <v>1032</v>
      </c>
      <c r="P3466" s="2" t="e">
        <f t="shared" si="354"/>
        <v>#N/A</v>
      </c>
      <c r="Q3466" s="79">
        <f t="shared" si="355"/>
        <v>1</v>
      </c>
      <c r="R3466" s="79" t="str">
        <f t="shared" si="356"/>
        <v/>
      </c>
    </row>
    <row r="3467" spans="1:18" x14ac:dyDescent="0.2">
      <c r="A3467" t="s">
        <v>1173</v>
      </c>
      <c r="B3467" t="s">
        <v>2854</v>
      </c>
      <c r="C3467" s="6" t="s">
        <v>29</v>
      </c>
      <c r="D3467" s="5">
        <v>34236</v>
      </c>
      <c r="E3467">
        <v>1027</v>
      </c>
      <c r="F3467" s="5">
        <v>44604</v>
      </c>
      <c r="G3467" s="2">
        <v>46</v>
      </c>
      <c r="H3467" s="2" t="str">
        <f t="shared" si="352"/>
        <v>Mathanga MBULELI5000m</v>
      </c>
      <c r="I3467" s="2">
        <f t="shared" si="353"/>
        <v>1027</v>
      </c>
      <c r="J3467" s="136" cm="1">
        <f t="array" ref="J3467">MAX(IF($H$3:$H$4000=$H3467,$I$3:$I$4000))</f>
        <v>1103</v>
      </c>
      <c r="P3467" s="2" t="e">
        <f t="shared" si="354"/>
        <v>#N/A</v>
      </c>
      <c r="Q3467" s="79">
        <f t="shared" si="355"/>
        <v>1</v>
      </c>
      <c r="R3467" s="79" t="str">
        <f t="shared" si="356"/>
        <v/>
      </c>
    </row>
    <row r="3468" spans="1:18" x14ac:dyDescent="0.2">
      <c r="A3468" t="s">
        <v>1173</v>
      </c>
      <c r="B3468" t="s">
        <v>3316</v>
      </c>
      <c r="C3468" s="5" t="s">
        <v>37</v>
      </c>
      <c r="D3468" s="5">
        <v>35703</v>
      </c>
      <c r="E3468">
        <v>1162</v>
      </c>
      <c r="F3468" s="5">
        <v>44604</v>
      </c>
      <c r="G3468" s="2">
        <v>5</v>
      </c>
      <c r="H3468" s="2" t="str">
        <f t="shared" si="352"/>
        <v>Cheswill JOHNSONlong-jump</v>
      </c>
      <c r="I3468" s="2">
        <f t="shared" si="353"/>
        <v>1162</v>
      </c>
      <c r="J3468" s="136" cm="1">
        <f t="array" ref="J3468">MAX(IF($H$3:$H$4000=$H3468,$I$3:$I$4000))</f>
        <v>1194</v>
      </c>
      <c r="P3468" s="2" t="e">
        <f t="shared" si="354"/>
        <v>#N/A</v>
      </c>
      <c r="Q3468" s="79">
        <f t="shared" si="355"/>
        <v>1</v>
      </c>
      <c r="R3468" s="79" t="str">
        <f t="shared" si="356"/>
        <v/>
      </c>
    </row>
    <row r="3469" spans="1:18" x14ac:dyDescent="0.2">
      <c r="A3469" t="s">
        <v>1173</v>
      </c>
      <c r="B3469" t="s">
        <v>5230</v>
      </c>
      <c r="C3469" s="6" t="s">
        <v>37</v>
      </c>
      <c r="D3469" s="5">
        <v>38051</v>
      </c>
      <c r="E3469">
        <v>1034</v>
      </c>
      <c r="F3469" s="5">
        <v>44604</v>
      </c>
      <c r="G3469" s="2">
        <v>48</v>
      </c>
      <c r="H3469" s="2" t="str">
        <f t="shared" si="352"/>
        <v>Gundo DLAMINI SAMKELOlong-jump</v>
      </c>
      <c r="I3469" s="2">
        <f t="shared" si="353"/>
        <v>1034</v>
      </c>
      <c r="J3469" s="136" cm="1">
        <f t="array" ref="J3469">MAX(IF($H$3:$H$4000=$H3469,$I$3:$I$4000))</f>
        <v>1034</v>
      </c>
      <c r="P3469" s="2" t="e">
        <f t="shared" si="354"/>
        <v>#N/A</v>
      </c>
      <c r="Q3469" s="79">
        <f t="shared" si="355"/>
        <v>1</v>
      </c>
      <c r="R3469" s="79" t="str">
        <f t="shared" si="356"/>
        <v/>
      </c>
    </row>
    <row r="3470" spans="1:18" x14ac:dyDescent="0.2">
      <c r="A3470" t="s">
        <v>1173</v>
      </c>
      <c r="B3470" t="s">
        <v>4015</v>
      </c>
      <c r="C3470" t="s">
        <v>38</v>
      </c>
      <c r="D3470" s="5">
        <v>35994</v>
      </c>
      <c r="E3470">
        <v>1025</v>
      </c>
      <c r="F3470" s="5">
        <v>44604</v>
      </c>
      <c r="G3470" s="2">
        <v>23</v>
      </c>
      <c r="H3470" s="2" t="str">
        <f t="shared" si="352"/>
        <v>Junior MPEFUtriple-jump</v>
      </c>
      <c r="I3470" s="2">
        <f t="shared" si="353"/>
        <v>1025</v>
      </c>
      <c r="J3470" s="136" cm="1">
        <f t="array" ref="J3470">MAX(IF($H$3:$H$4000=$H3470,$I$3:$I$4000))</f>
        <v>1025</v>
      </c>
      <c r="P3470" s="2" t="e">
        <f t="shared" si="354"/>
        <v>#N/A</v>
      </c>
      <c r="Q3470" s="79">
        <f t="shared" si="355"/>
        <v>1</v>
      </c>
      <c r="R3470" s="79" t="str">
        <f t="shared" si="356"/>
        <v/>
      </c>
    </row>
    <row r="3471" spans="1:18" x14ac:dyDescent="0.2">
      <c r="A3471" t="s">
        <v>1173</v>
      </c>
      <c r="B3471" t="s">
        <v>5255</v>
      </c>
      <c r="C3471" s="5" t="s">
        <v>38</v>
      </c>
      <c r="D3471" s="5">
        <v>37862</v>
      </c>
      <c r="E3471">
        <v>915</v>
      </c>
      <c r="F3471" s="5">
        <v>44604</v>
      </c>
      <c r="G3471" s="2">
        <v>80</v>
      </c>
      <c r="H3471" s="2" t="str">
        <f t="shared" si="352"/>
        <v>Matthew CLOETEtriple-jump</v>
      </c>
      <c r="I3471" s="2">
        <f t="shared" si="353"/>
        <v>915</v>
      </c>
      <c r="J3471" s="136" cm="1">
        <f t="array" ref="J3471">MAX(IF($H$3:$H$4000=$H3471,$I$3:$I$4000))</f>
        <v>915</v>
      </c>
      <c r="P3471" s="2" t="e">
        <f t="shared" si="354"/>
        <v>#N/A</v>
      </c>
      <c r="Q3471" s="79">
        <f t="shared" si="355"/>
        <v>1</v>
      </c>
      <c r="R3471" s="79" t="str">
        <f t="shared" si="356"/>
        <v/>
      </c>
    </row>
    <row r="3472" spans="1:18" x14ac:dyDescent="0.2">
      <c r="A3472" t="s">
        <v>1173</v>
      </c>
      <c r="B3472" t="s">
        <v>4506</v>
      </c>
      <c r="C3472" s="5" t="s">
        <v>35</v>
      </c>
      <c r="D3472" s="5">
        <v>36971</v>
      </c>
      <c r="E3472">
        <v>1002</v>
      </c>
      <c r="F3472" s="5">
        <v>44604</v>
      </c>
      <c r="G3472" s="2">
        <v>27</v>
      </c>
      <c r="H3472" s="2" t="str">
        <f t="shared" si="352"/>
        <v>Gayisa MASWANGAYIhigh-jump</v>
      </c>
      <c r="I3472" s="2">
        <f t="shared" si="353"/>
        <v>1002</v>
      </c>
      <c r="J3472" s="136" cm="1">
        <f t="array" ref="J3472">MAX(IF($H$3:$H$4000=$H3472,$I$3:$I$4000))</f>
        <v>1002</v>
      </c>
      <c r="P3472" s="2" t="e">
        <f t="shared" si="354"/>
        <v>#N/A</v>
      </c>
      <c r="Q3472" s="79">
        <f t="shared" si="355"/>
        <v>1</v>
      </c>
      <c r="R3472" s="79" t="str">
        <f t="shared" si="356"/>
        <v/>
      </c>
    </row>
    <row r="3473" spans="1:18" x14ac:dyDescent="0.2">
      <c r="A3473" t="s">
        <v>1173</v>
      </c>
      <c r="B3473" t="s">
        <v>3055</v>
      </c>
      <c r="C3473" s="5" t="s">
        <v>35</v>
      </c>
      <c r="D3473" s="5">
        <v>38304</v>
      </c>
      <c r="E3473">
        <v>914</v>
      </c>
      <c r="F3473" s="5">
        <v>44604</v>
      </c>
      <c r="G3473" s="2">
        <v>88</v>
      </c>
      <c r="H3473" s="2" t="str">
        <f t="shared" si="352"/>
        <v>Ryan STOCKHILhigh-jump</v>
      </c>
      <c r="I3473" s="2">
        <f t="shared" si="353"/>
        <v>914</v>
      </c>
      <c r="J3473" s="136" cm="1">
        <f t="array" ref="J3473">MAX(IF($H$3:$H$4000=$H3473,$I$3:$I$4000))</f>
        <v>1002</v>
      </c>
      <c r="P3473" s="2" t="e">
        <f t="shared" si="354"/>
        <v>#N/A</v>
      </c>
      <c r="Q3473" s="79">
        <f t="shared" si="355"/>
        <v>1</v>
      </c>
      <c r="R3473" s="79" t="str">
        <f t="shared" si="356"/>
        <v/>
      </c>
    </row>
    <row r="3474" spans="1:18" x14ac:dyDescent="0.2">
      <c r="A3474" t="s">
        <v>1173</v>
      </c>
      <c r="B3474" t="s">
        <v>4074</v>
      </c>
      <c r="C3474" s="5" t="s">
        <v>40</v>
      </c>
      <c r="D3474" s="5">
        <v>35853</v>
      </c>
      <c r="E3474">
        <v>1037</v>
      </c>
      <c r="F3474" s="5">
        <v>44604</v>
      </c>
      <c r="G3474" s="2">
        <v>17</v>
      </c>
      <c r="H3474" s="2" t="str">
        <f t="shared" si="352"/>
        <v>Werner VISSERdiscus-throw</v>
      </c>
      <c r="I3474" s="2">
        <f t="shared" si="353"/>
        <v>1037</v>
      </c>
      <c r="J3474" s="136" cm="1">
        <f t="array" ref="J3474">MAX(IF($H$3:$H$4000=$H3474,$I$3:$I$4000))</f>
        <v>1097</v>
      </c>
      <c r="P3474" s="2" t="e">
        <f t="shared" si="354"/>
        <v>#N/A</v>
      </c>
      <c r="Q3474" s="79">
        <f t="shared" si="355"/>
        <v>1</v>
      </c>
      <c r="R3474" s="79" t="str">
        <f t="shared" si="356"/>
        <v/>
      </c>
    </row>
    <row r="3475" spans="1:18" x14ac:dyDescent="0.2">
      <c r="A3475" t="s">
        <v>1173</v>
      </c>
      <c r="B3475" t="s">
        <v>5326</v>
      </c>
      <c r="C3475" s="5" t="s">
        <v>41</v>
      </c>
      <c r="D3475" s="5">
        <v>37956</v>
      </c>
      <c r="E3475">
        <v>862</v>
      </c>
      <c r="F3475" s="5">
        <v>44604</v>
      </c>
      <c r="G3475" s="2">
        <v>92</v>
      </c>
      <c r="H3475" s="2" t="str">
        <f t="shared" si="352"/>
        <v>Reuben BOOYSENjavelin-throw</v>
      </c>
      <c r="I3475" s="2">
        <f t="shared" si="353"/>
        <v>862</v>
      </c>
      <c r="J3475" s="136" cm="1">
        <f t="array" ref="J3475">MAX(IF($H$3:$H$4000=$H3475,$I$3:$I$4000))</f>
        <v>862</v>
      </c>
      <c r="P3475" s="2" t="e">
        <f t="shared" si="354"/>
        <v>#N/A</v>
      </c>
      <c r="Q3475" s="79">
        <f t="shared" si="355"/>
        <v>1</v>
      </c>
      <c r="R3475" s="79" t="str">
        <f t="shared" si="356"/>
        <v/>
      </c>
    </row>
    <row r="3476" spans="1:18" x14ac:dyDescent="0.2">
      <c r="A3476" t="s">
        <v>1173</v>
      </c>
      <c r="B3476" t="s">
        <v>4914</v>
      </c>
      <c r="C3476" s="5" t="s">
        <v>26</v>
      </c>
      <c r="D3476" s="5">
        <v>38071</v>
      </c>
      <c r="E3476">
        <v>1065</v>
      </c>
      <c r="F3476" s="5">
        <v>44601</v>
      </c>
      <c r="G3476" s="2">
        <v>55</v>
      </c>
      <c r="H3476" s="2" t="str">
        <f t="shared" si="352"/>
        <v>Ruan OOSTHUIZEN400m</v>
      </c>
      <c r="I3476" s="2">
        <f t="shared" si="353"/>
        <v>1065</v>
      </c>
      <c r="J3476" s="136" cm="1">
        <f t="array" ref="J3476">MAX(IF($H$3:$H$4000=$H3476,$I$3:$I$4000))</f>
        <v>1065</v>
      </c>
      <c r="P3476" s="2" t="e">
        <f t="shared" si="354"/>
        <v>#N/A</v>
      </c>
      <c r="Q3476" s="79">
        <f t="shared" si="355"/>
        <v>1</v>
      </c>
      <c r="R3476" s="79" t="str">
        <f t="shared" si="356"/>
        <v/>
      </c>
    </row>
    <row r="3477" spans="1:18" x14ac:dyDescent="0.2">
      <c r="A3477" t="s">
        <v>1173</v>
      </c>
      <c r="B3477" t="s">
        <v>4914</v>
      </c>
      <c r="C3477" s="5" t="s">
        <v>33</v>
      </c>
      <c r="D3477" s="5">
        <v>38071</v>
      </c>
      <c r="E3477">
        <v>1027</v>
      </c>
      <c r="F3477" s="5">
        <v>44601</v>
      </c>
      <c r="G3477" s="2">
        <v>40</v>
      </c>
      <c r="H3477" s="2" t="str">
        <f t="shared" si="352"/>
        <v>Ruan OOSTHUIZEN400mh</v>
      </c>
      <c r="I3477" s="2">
        <f t="shared" si="353"/>
        <v>1027</v>
      </c>
      <c r="J3477" s="136" cm="1">
        <f t="array" ref="J3477">MAX(IF($H$3:$H$4000=$H3477,$I$3:$I$4000))</f>
        <v>1027</v>
      </c>
      <c r="P3477" s="2" t="e">
        <f t="shared" si="354"/>
        <v>#N/A</v>
      </c>
      <c r="Q3477" s="79">
        <f t="shared" si="355"/>
        <v>1</v>
      </c>
      <c r="R3477" s="79" t="str">
        <f t="shared" si="356"/>
        <v/>
      </c>
    </row>
    <row r="3478" spans="1:18" x14ac:dyDescent="0.2">
      <c r="A3478" t="s">
        <v>1173</v>
      </c>
      <c r="B3478" t="s">
        <v>5211</v>
      </c>
      <c r="C3478" s="6" t="s">
        <v>33</v>
      </c>
      <c r="D3478" s="5">
        <v>38047</v>
      </c>
      <c r="E3478">
        <v>993</v>
      </c>
      <c r="F3478" s="5">
        <v>44601</v>
      </c>
      <c r="G3478" s="2">
        <v>60</v>
      </c>
      <c r="H3478" s="2" t="str">
        <f t="shared" si="352"/>
        <v>Michael-Jan DE BEER400mh</v>
      </c>
      <c r="I3478" s="2">
        <f t="shared" si="353"/>
        <v>993</v>
      </c>
      <c r="J3478" s="136" cm="1">
        <f t="array" ref="J3478">MAX(IF($H$3:$H$4000=$H3478,$I$3:$I$4000))</f>
        <v>993</v>
      </c>
      <c r="P3478" s="2" t="e">
        <f t="shared" si="354"/>
        <v>#N/A</v>
      </c>
      <c r="Q3478" s="79">
        <f t="shared" si="355"/>
        <v>1</v>
      </c>
      <c r="R3478" s="79" t="str">
        <f t="shared" si="356"/>
        <v/>
      </c>
    </row>
    <row r="3479" spans="1:18" x14ac:dyDescent="0.2">
      <c r="A3479" t="s">
        <v>1173</v>
      </c>
      <c r="B3479" t="s">
        <v>4942</v>
      </c>
      <c r="C3479" s="5" t="s">
        <v>37</v>
      </c>
      <c r="D3479" s="5">
        <v>38142</v>
      </c>
      <c r="E3479">
        <v>1001</v>
      </c>
      <c r="F3479" s="5">
        <v>44601</v>
      </c>
      <c r="G3479" s="2">
        <v>69</v>
      </c>
      <c r="H3479" s="2" t="str">
        <f t="shared" si="352"/>
        <v>Asande MTHEMBUlong-jump</v>
      </c>
      <c r="I3479" s="2">
        <f t="shared" si="353"/>
        <v>1001</v>
      </c>
      <c r="J3479" s="136" cm="1">
        <f t="array" ref="J3479">MAX(IF($H$3:$H$4000=$H3479,$I$3:$I$4000))</f>
        <v>1001</v>
      </c>
      <c r="P3479" s="2" t="e">
        <f t="shared" si="354"/>
        <v>#N/A</v>
      </c>
      <c r="Q3479" s="79">
        <f t="shared" si="355"/>
        <v>1</v>
      </c>
      <c r="R3479" s="79" t="str">
        <f t="shared" si="356"/>
        <v/>
      </c>
    </row>
    <row r="3480" spans="1:18" x14ac:dyDescent="0.2">
      <c r="A3480" t="s">
        <v>1173</v>
      </c>
      <c r="B3480" t="s">
        <v>5239</v>
      </c>
      <c r="C3480" s="5" t="s">
        <v>37</v>
      </c>
      <c r="D3480" s="5">
        <v>38133</v>
      </c>
      <c r="E3480">
        <v>980</v>
      </c>
      <c r="F3480" s="5">
        <v>44601</v>
      </c>
      <c r="G3480" s="2">
        <v>83</v>
      </c>
      <c r="H3480" s="2" t="str">
        <f t="shared" si="352"/>
        <v>Tikana SHABANGUlong-jump</v>
      </c>
      <c r="I3480" s="2">
        <f t="shared" si="353"/>
        <v>980</v>
      </c>
      <c r="J3480" s="136" cm="1">
        <f t="array" ref="J3480">MAX(IF($H$3:$H$4000=$H3480,$I$3:$I$4000))</f>
        <v>980</v>
      </c>
      <c r="P3480" s="2" t="e">
        <f t="shared" si="354"/>
        <v>#N/A</v>
      </c>
      <c r="Q3480" s="79">
        <f t="shared" si="355"/>
        <v>1</v>
      </c>
      <c r="R3480" s="79" t="str">
        <f t="shared" si="356"/>
        <v/>
      </c>
    </row>
    <row r="3481" spans="1:18" x14ac:dyDescent="0.2">
      <c r="A3481" t="s">
        <v>1173</v>
      </c>
      <c r="B3481" t="s">
        <v>5243</v>
      </c>
      <c r="C3481" s="5" t="s">
        <v>37</v>
      </c>
      <c r="D3481" s="5">
        <v>37777</v>
      </c>
      <c r="E3481">
        <v>967</v>
      </c>
      <c r="F3481" s="5">
        <v>44601</v>
      </c>
      <c r="G3481" s="2">
        <v>99</v>
      </c>
      <c r="H3481" s="2" t="str">
        <f t="shared" si="352"/>
        <v>Sanele SHOBAlong-jump</v>
      </c>
      <c r="I3481" s="2">
        <f t="shared" si="353"/>
        <v>967</v>
      </c>
      <c r="J3481" s="136" cm="1">
        <f t="array" ref="J3481">MAX(IF($H$3:$H$4000=$H3481,$I$3:$I$4000))</f>
        <v>967</v>
      </c>
      <c r="P3481" s="2" t="e">
        <f t="shared" si="354"/>
        <v>#N/A</v>
      </c>
      <c r="Q3481" s="79">
        <f t="shared" si="355"/>
        <v>1</v>
      </c>
      <c r="R3481" s="79" t="str">
        <f t="shared" si="356"/>
        <v/>
      </c>
    </row>
    <row r="3482" spans="1:18" x14ac:dyDescent="0.2">
      <c r="A3482" t="s">
        <v>1173</v>
      </c>
      <c r="B3482" t="s">
        <v>5247</v>
      </c>
      <c r="C3482" s="5" t="s">
        <v>38</v>
      </c>
      <c r="D3482" s="5">
        <v>37943</v>
      </c>
      <c r="E3482">
        <v>991</v>
      </c>
      <c r="F3482" s="5">
        <v>44601</v>
      </c>
      <c r="G3482" s="2">
        <v>37</v>
      </c>
      <c r="H3482" s="2" t="str">
        <f t="shared" si="352"/>
        <v>Peace ADEDOKUNtriple-jump</v>
      </c>
      <c r="I3482" s="2">
        <f t="shared" si="353"/>
        <v>991</v>
      </c>
      <c r="J3482" s="136" cm="1">
        <f t="array" ref="J3482">MAX(IF($H$3:$H$4000=$H3482,$I$3:$I$4000))</f>
        <v>991</v>
      </c>
      <c r="P3482" s="2" t="e">
        <f t="shared" si="354"/>
        <v>#N/A</v>
      </c>
      <c r="Q3482" s="79">
        <f t="shared" si="355"/>
        <v>1</v>
      </c>
      <c r="R3482" s="79" t="str">
        <f t="shared" si="356"/>
        <v/>
      </c>
    </row>
    <row r="3483" spans="1:18" x14ac:dyDescent="0.2">
      <c r="A3483" t="s">
        <v>1173</v>
      </c>
      <c r="B3483" t="s">
        <v>5256</v>
      </c>
      <c r="C3483" s="5" t="s">
        <v>38</v>
      </c>
      <c r="D3483" s="5">
        <v>38090</v>
      </c>
      <c r="E3483">
        <v>906</v>
      </c>
      <c r="F3483" s="5">
        <v>44601</v>
      </c>
      <c r="G3483" s="2">
        <v>81</v>
      </c>
      <c r="H3483" s="2" t="str">
        <f t="shared" si="352"/>
        <v>Blessing TAKUNDWAtriple-jump</v>
      </c>
      <c r="I3483" s="2">
        <f t="shared" si="353"/>
        <v>906</v>
      </c>
      <c r="J3483" s="136" cm="1">
        <f t="array" ref="J3483">MAX(IF($H$3:$H$4000=$H3483,$I$3:$I$4000))</f>
        <v>906</v>
      </c>
      <c r="P3483" s="2" t="e">
        <f t="shared" si="354"/>
        <v>#N/A</v>
      </c>
      <c r="Q3483" s="79">
        <f t="shared" si="355"/>
        <v>1</v>
      </c>
      <c r="R3483" s="79" t="str">
        <f t="shared" si="356"/>
        <v/>
      </c>
    </row>
    <row r="3484" spans="1:18" x14ac:dyDescent="0.2">
      <c r="A3484" t="s">
        <v>1173</v>
      </c>
      <c r="B3484" t="s">
        <v>5263</v>
      </c>
      <c r="C3484" s="5" t="s">
        <v>35</v>
      </c>
      <c r="D3484" s="5">
        <v>37992</v>
      </c>
      <c r="E3484">
        <v>958</v>
      </c>
      <c r="F3484" s="5">
        <v>44601</v>
      </c>
      <c r="G3484" s="2">
        <v>51</v>
      </c>
      <c r="H3484" s="2" t="str">
        <f t="shared" si="352"/>
        <v>Devan DE WEThigh-jump</v>
      </c>
      <c r="I3484" s="2">
        <f t="shared" si="353"/>
        <v>958</v>
      </c>
      <c r="J3484" s="136" cm="1">
        <f t="array" ref="J3484">MAX(IF($H$3:$H$4000=$H3484,$I$3:$I$4000))</f>
        <v>958</v>
      </c>
      <c r="P3484" s="2" t="e">
        <f t="shared" si="354"/>
        <v>#N/A</v>
      </c>
      <c r="Q3484" s="79">
        <f t="shared" si="355"/>
        <v>1</v>
      </c>
      <c r="R3484" s="79" t="str">
        <f t="shared" si="356"/>
        <v/>
      </c>
    </row>
    <row r="3485" spans="1:18" x14ac:dyDescent="0.2">
      <c r="A3485" t="s">
        <v>1173</v>
      </c>
      <c r="B3485" t="s">
        <v>5269</v>
      </c>
      <c r="C3485" s="5" t="s">
        <v>35</v>
      </c>
      <c r="D3485" s="5">
        <v>38628</v>
      </c>
      <c r="E3485">
        <v>914</v>
      </c>
      <c r="F3485" s="5">
        <v>44601</v>
      </c>
      <c r="G3485" s="2">
        <v>88</v>
      </c>
      <c r="H3485" s="2" t="str">
        <f t="shared" si="352"/>
        <v>Jadrin VAN BLERKhigh-jump</v>
      </c>
      <c r="I3485" s="2">
        <f t="shared" si="353"/>
        <v>914</v>
      </c>
      <c r="J3485" s="136" cm="1">
        <f t="array" ref="J3485">MAX(IF($H$3:$H$4000=$H3485,$I$3:$I$4000))</f>
        <v>914</v>
      </c>
      <c r="P3485" s="2" t="e">
        <f t="shared" si="354"/>
        <v>#N/A</v>
      </c>
      <c r="Q3485" s="79">
        <f t="shared" si="355"/>
        <v>1</v>
      </c>
      <c r="R3485" s="79" t="str">
        <f t="shared" si="356"/>
        <v/>
      </c>
    </row>
    <row r="3486" spans="1:18" x14ac:dyDescent="0.2">
      <c r="A3486" t="s">
        <v>1173</v>
      </c>
      <c r="B3486" t="s">
        <v>5270</v>
      </c>
      <c r="C3486" s="5" t="s">
        <v>35</v>
      </c>
      <c r="D3486" s="5">
        <v>38049</v>
      </c>
      <c r="E3486">
        <v>914</v>
      </c>
      <c r="F3486" s="5">
        <v>44601</v>
      </c>
      <c r="G3486" s="2">
        <v>88</v>
      </c>
      <c r="H3486" s="2" t="str">
        <f t="shared" si="352"/>
        <v>Paul VAN DEN BERGhigh-jump</v>
      </c>
      <c r="I3486" s="2">
        <f t="shared" si="353"/>
        <v>914</v>
      </c>
      <c r="J3486" s="136" cm="1">
        <f t="array" ref="J3486">MAX(IF($H$3:$H$4000=$H3486,$I$3:$I$4000))</f>
        <v>914</v>
      </c>
      <c r="P3486" s="2" t="e">
        <f t="shared" si="354"/>
        <v>#N/A</v>
      </c>
      <c r="Q3486" s="79">
        <f t="shared" si="355"/>
        <v>1</v>
      </c>
      <c r="R3486" s="79" t="str">
        <f t="shared" si="356"/>
        <v/>
      </c>
    </row>
    <row r="3487" spans="1:18" x14ac:dyDescent="0.2">
      <c r="A3487" t="s">
        <v>1173</v>
      </c>
      <c r="B3487" t="s">
        <v>3770</v>
      </c>
      <c r="C3487" s="5" t="s">
        <v>2</v>
      </c>
      <c r="D3487" s="5">
        <v>35182</v>
      </c>
      <c r="E3487">
        <v>1063</v>
      </c>
      <c r="F3487" s="5">
        <v>44597</v>
      </c>
      <c r="G3487" s="2">
        <v>91</v>
      </c>
      <c r="H3487" s="2" t="str">
        <f t="shared" si="352"/>
        <v>Rivaldo ROBERTS100m</v>
      </c>
      <c r="I3487" s="2">
        <f t="shared" si="353"/>
        <v>1063</v>
      </c>
      <c r="J3487" s="136" cm="1">
        <f t="array" ref="J3487">MAX(IF($H$3:$H$4000=$H3487,$I$3:$I$4000))</f>
        <v>1063</v>
      </c>
      <c r="P3487" s="2" t="e">
        <f t="shared" si="354"/>
        <v>#N/A</v>
      </c>
      <c r="Q3487" s="79">
        <f t="shared" si="355"/>
        <v>1</v>
      </c>
      <c r="R3487" s="79" t="str">
        <f t="shared" si="356"/>
        <v/>
      </c>
    </row>
    <row r="3488" spans="1:18" x14ac:dyDescent="0.2">
      <c r="A3488" t="s">
        <v>1173</v>
      </c>
      <c r="B3488" t="s">
        <v>4938</v>
      </c>
      <c r="C3488" s="5" t="s">
        <v>31</v>
      </c>
      <c r="D3488" s="5">
        <v>37510</v>
      </c>
      <c r="E3488">
        <v>1025</v>
      </c>
      <c r="F3488" s="5">
        <v>44597</v>
      </c>
      <c r="G3488" s="2">
        <v>32</v>
      </c>
      <c r="H3488" s="2" t="str">
        <f t="shared" si="352"/>
        <v>SW NEL110mh</v>
      </c>
      <c r="I3488" s="2">
        <f t="shared" si="353"/>
        <v>1025</v>
      </c>
      <c r="J3488" s="136" cm="1">
        <f t="array" ref="J3488">MAX(IF($H$3:$H$4000=$H3488,$I$3:$I$4000))</f>
        <v>1025</v>
      </c>
    </row>
    <row r="3489" spans="1:10" x14ac:dyDescent="0.2">
      <c r="A3489" t="s">
        <v>1173</v>
      </c>
      <c r="B3489" t="s">
        <v>2947</v>
      </c>
      <c r="C3489" s="5" t="s">
        <v>31</v>
      </c>
      <c r="D3489" s="5">
        <v>37259</v>
      </c>
      <c r="E3489">
        <v>1020</v>
      </c>
      <c r="F3489" s="5">
        <v>44597</v>
      </c>
      <c r="G3489" s="2">
        <v>34</v>
      </c>
      <c r="H3489" s="2" t="str">
        <f t="shared" si="352"/>
        <v>Reynard STRAUSS110mh</v>
      </c>
      <c r="I3489" s="2">
        <f t="shared" si="353"/>
        <v>1020</v>
      </c>
      <c r="J3489" s="136" cm="1">
        <f t="array" ref="J3489">MAX(IF($H$3:$H$4000=$H3489,$I$3:$I$4000))</f>
        <v>1020</v>
      </c>
    </row>
    <row r="3490" spans="1:10" x14ac:dyDescent="0.2">
      <c r="A3490" t="s">
        <v>1173</v>
      </c>
      <c r="B3490" t="s">
        <v>5327</v>
      </c>
      <c r="C3490" s="5" t="s">
        <v>41</v>
      </c>
      <c r="D3490" s="5">
        <v>37686</v>
      </c>
      <c r="E3490">
        <v>857</v>
      </c>
      <c r="F3490" s="5">
        <v>44597</v>
      </c>
      <c r="G3490" s="2">
        <v>97</v>
      </c>
      <c r="H3490" s="2" t="str">
        <f t="shared" si="352"/>
        <v>Duncan ROBERTSONjavelin-throw</v>
      </c>
      <c r="I3490" s="2">
        <f t="shared" si="353"/>
        <v>857</v>
      </c>
      <c r="J3490" s="136" cm="1">
        <f t="array" ref="J3490">MAX(IF($H$3:$H$4000=$H3490,$I$3:$I$4000))</f>
        <v>857</v>
      </c>
    </row>
    <row r="3491" spans="1:10" x14ac:dyDescent="0.2">
      <c r="A3491" t="s">
        <v>1173</v>
      </c>
      <c r="B3491" t="s">
        <v>4072</v>
      </c>
      <c r="C3491" s="5" t="s">
        <v>40</v>
      </c>
      <c r="D3491" s="5">
        <v>32714</v>
      </c>
      <c r="E3491">
        <v>1142</v>
      </c>
      <c r="F3491" s="5">
        <v>44589</v>
      </c>
      <c r="G3491" s="2">
        <v>4</v>
      </c>
      <c r="H3491" s="2" t="str">
        <f t="shared" si="352"/>
        <v>Victor HOGANdiscus-throw</v>
      </c>
      <c r="I3491" s="2">
        <f t="shared" si="353"/>
        <v>1142</v>
      </c>
      <c r="J3491" s="136" cm="1">
        <f t="array" ref="J3491">MAX(IF($H$3:$H$4000=$H3491,$I$3:$I$4000))</f>
        <v>1142</v>
      </c>
    </row>
    <row r="3492" spans="1:10" x14ac:dyDescent="0.2">
      <c r="A3492" t="s">
        <v>1173</v>
      </c>
      <c r="B3492" t="s">
        <v>5296</v>
      </c>
      <c r="C3492" t="s">
        <v>40</v>
      </c>
      <c r="D3492" s="5">
        <v>35444</v>
      </c>
      <c r="E3492">
        <v>870</v>
      </c>
      <c r="F3492" s="5">
        <v>44589</v>
      </c>
      <c r="G3492" s="2">
        <v>72</v>
      </c>
      <c r="H3492" s="2" t="str">
        <f t="shared" si="352"/>
        <v>Llewelyn VAN RENSBURGdiscus-throw</v>
      </c>
      <c r="I3492" s="2">
        <f t="shared" si="353"/>
        <v>870</v>
      </c>
      <c r="J3492" s="136" cm="1">
        <f t="array" ref="J3492">MAX(IF($H$3:$H$4000=$H3492,$I$3:$I$4000))</f>
        <v>870</v>
      </c>
    </row>
    <row r="3493" spans="1:10" x14ac:dyDescent="0.2">
      <c r="A3493" t="s">
        <v>1173</v>
      </c>
      <c r="B3493" t="s">
        <v>3038</v>
      </c>
      <c r="C3493" s="5" t="s">
        <v>35</v>
      </c>
      <c r="D3493" s="5">
        <v>36901</v>
      </c>
      <c r="E3493">
        <v>958</v>
      </c>
      <c r="F3493" s="5">
        <v>44583</v>
      </c>
      <c r="G3493" s="2">
        <v>51</v>
      </c>
      <c r="H3493" s="2" t="str">
        <f t="shared" si="352"/>
        <v>Usaamah VALLYhigh-jump</v>
      </c>
      <c r="I3493" s="2">
        <f t="shared" si="353"/>
        <v>958</v>
      </c>
      <c r="J3493" s="136" cm="1">
        <f t="array" ref="J3493">MAX(IF($H$3:$H$4000=$H3493,$I$3:$I$4000))</f>
        <v>958</v>
      </c>
    </row>
    <row r="3494" spans="1:10" x14ac:dyDescent="0.2">
      <c r="A3494" t="s">
        <v>1173</v>
      </c>
      <c r="B3494" t="s">
        <v>3179</v>
      </c>
      <c r="C3494" s="5" t="s">
        <v>41</v>
      </c>
      <c r="D3494" s="5">
        <v>1999</v>
      </c>
      <c r="E3494">
        <v>1041</v>
      </c>
      <c r="F3494" s="5">
        <v>44509</v>
      </c>
      <c r="G3494" s="2">
        <v>30</v>
      </c>
      <c r="H3494" s="2" t="str">
        <f t="shared" si="352"/>
        <v>Waldo SMITjavelin-throw</v>
      </c>
      <c r="I3494" s="2">
        <f t="shared" si="353"/>
        <v>1041</v>
      </c>
      <c r="J3494" s="136" cm="1">
        <f t="array" ref="J3494">MAX(IF($H$3:$H$4000=$H3494,$I$3:$I$4000))</f>
        <v>1097</v>
      </c>
    </row>
    <row r="3495" spans="1:10" x14ac:dyDescent="0.2">
      <c r="A3495" t="s">
        <v>1173</v>
      </c>
      <c r="B3495" t="s">
        <v>4390</v>
      </c>
      <c r="C3495" t="s">
        <v>82</v>
      </c>
      <c r="D3495" s="5">
        <v>31078</v>
      </c>
      <c r="E3495">
        <v>1160</v>
      </c>
      <c r="F3495" s="5">
        <v>44486</v>
      </c>
      <c r="G3495" s="2">
        <v>80</v>
      </c>
      <c r="H3495" s="2" t="str">
        <f t="shared" si="352"/>
        <v>Stephen MOKOKAmarathon</v>
      </c>
      <c r="I3495" s="2">
        <f t="shared" si="353"/>
        <v>1160</v>
      </c>
      <c r="J3495" s="136" cm="1">
        <f t="array" ref="J3495">MAX(IF($H$3:$H$4000=$H3495,$I$3:$I$4000))</f>
        <v>1160</v>
      </c>
    </row>
    <row r="3496" spans="1:10" x14ac:dyDescent="0.2">
      <c r="A3496" t="s">
        <v>1173</v>
      </c>
      <c r="B3496" t="s">
        <v>3347</v>
      </c>
      <c r="C3496" s="5" t="s">
        <v>25</v>
      </c>
      <c r="D3496" s="5">
        <v>37317</v>
      </c>
      <c r="E3496">
        <v>1159</v>
      </c>
      <c r="F3496" s="5">
        <v>44457</v>
      </c>
      <c r="G3496" s="2">
        <v>29</v>
      </c>
      <c r="H3496" s="2" t="str">
        <f t="shared" si="352"/>
        <v>Sinesipho DAMBILE200m</v>
      </c>
      <c r="I3496" s="2">
        <f t="shared" si="353"/>
        <v>1159</v>
      </c>
      <c r="J3496" s="136" cm="1">
        <f t="array" ref="J3496">MAX(IF($H$3:$H$4000=$H3496,$I$3:$I$4000))</f>
        <v>1159</v>
      </c>
    </row>
    <row r="3497" spans="1:10" x14ac:dyDescent="0.2">
      <c r="A3497" t="s">
        <v>1173</v>
      </c>
      <c r="B3497" t="s">
        <v>3387</v>
      </c>
      <c r="C3497" s="5" t="s">
        <v>26</v>
      </c>
      <c r="D3497" s="5">
        <v>37289</v>
      </c>
      <c r="E3497">
        <v>1158</v>
      </c>
      <c r="F3497" s="5">
        <v>44429</v>
      </c>
      <c r="G3497" s="2">
        <v>18</v>
      </c>
      <c r="H3497" s="2" t="str">
        <f t="shared" si="352"/>
        <v>Antonie Matthys NORTJE400m</v>
      </c>
      <c r="I3497" s="2">
        <f t="shared" si="353"/>
        <v>1158</v>
      </c>
      <c r="J3497" s="136" cm="1">
        <f t="array" ref="J3497">MAX(IF($H$3:$H$4000=$H3497,$I$3:$I$4000))</f>
        <v>1158</v>
      </c>
    </row>
    <row r="3498" spans="1:10" x14ac:dyDescent="0.2">
      <c r="A3498" t="s">
        <v>1173</v>
      </c>
      <c r="B3498" t="s">
        <v>3750</v>
      </c>
      <c r="C3498" s="5" t="s">
        <v>31</v>
      </c>
      <c r="D3498" s="5">
        <v>32975</v>
      </c>
      <c r="E3498">
        <v>1149</v>
      </c>
      <c r="F3498" s="5">
        <v>44411</v>
      </c>
      <c r="G3498" s="2">
        <v>18</v>
      </c>
      <c r="H3498" s="2" t="str">
        <f t="shared" si="352"/>
        <v>Antonio ALKANA110mh</v>
      </c>
      <c r="I3498" s="2">
        <f t="shared" si="353"/>
        <v>1149</v>
      </c>
      <c r="J3498" s="136" cm="1">
        <f t="array" ref="J3498">MAX(IF($H$3:$H$4000=$H3498,$I$3:$I$4000))</f>
        <v>1149</v>
      </c>
    </row>
    <row r="3499" spans="1:10" x14ac:dyDescent="0.2">
      <c r="A3499" t="s">
        <v>1173</v>
      </c>
      <c r="B3499" t="s">
        <v>3403</v>
      </c>
      <c r="C3499" s="5" t="s">
        <v>26</v>
      </c>
      <c r="D3499" s="5">
        <v>33563</v>
      </c>
      <c r="E3499">
        <v>1123</v>
      </c>
      <c r="F3499" s="5">
        <v>44409</v>
      </c>
      <c r="G3499" s="2">
        <v>47</v>
      </c>
      <c r="H3499" s="2" t="str">
        <f t="shared" si="352"/>
        <v>Thapelo PHORA400m</v>
      </c>
      <c r="I3499" s="2">
        <f t="shared" si="353"/>
        <v>1123</v>
      </c>
      <c r="J3499" s="136" cm="1">
        <f t="array" ref="J3499">MAX(IF($H$3:$H$4000=$H3499,$I$3:$I$4000))</f>
        <v>1123</v>
      </c>
    </row>
    <row r="3500" spans="1:10" x14ac:dyDescent="0.2">
      <c r="A3500" t="s">
        <v>1173</v>
      </c>
      <c r="B3500" t="s">
        <v>3821</v>
      </c>
      <c r="C3500" s="5" t="s">
        <v>33</v>
      </c>
      <c r="D3500" s="5">
        <v>36548</v>
      </c>
      <c r="E3500">
        <v>1181</v>
      </c>
      <c r="F3500" s="5">
        <v>44409</v>
      </c>
      <c r="G3500" s="2">
        <v>7</v>
      </c>
      <c r="H3500" s="2" t="str">
        <f t="shared" si="352"/>
        <v>Sokwakhana ZAZINI400mh</v>
      </c>
      <c r="I3500" s="2">
        <f t="shared" si="353"/>
        <v>1181</v>
      </c>
      <c r="J3500" s="136" cm="1">
        <f t="array" ref="J3500">MAX(IF($H$3:$H$4000=$H3500,$I$3:$I$4000))</f>
        <v>1181</v>
      </c>
    </row>
    <row r="3501" spans="1:10" x14ac:dyDescent="0.2">
      <c r="A3501" t="s">
        <v>1173</v>
      </c>
      <c r="B3501" t="s">
        <v>3524</v>
      </c>
      <c r="C3501" s="5" t="s">
        <v>28</v>
      </c>
      <c r="D3501" s="5">
        <v>32944</v>
      </c>
      <c r="E3501">
        <v>1124</v>
      </c>
      <c r="F3501" s="5">
        <v>44387</v>
      </c>
      <c r="G3501" s="2">
        <v>50</v>
      </c>
      <c r="H3501" s="2" t="str">
        <f t="shared" si="352"/>
        <v>Jerry MOTSAU1500m</v>
      </c>
      <c r="I3501" s="2">
        <f t="shared" si="353"/>
        <v>1124</v>
      </c>
      <c r="J3501" s="136" cm="1">
        <f t="array" ref="J3501">MAX(IF($H$3:$H$4000=$H3501,$I$3:$I$4000))</f>
        <v>1124</v>
      </c>
    </row>
    <row r="3502" spans="1:10" x14ac:dyDescent="0.2">
      <c r="A3502" t="s">
        <v>1173</v>
      </c>
      <c r="B3502" t="s">
        <v>3496</v>
      </c>
      <c r="C3502" s="6" t="s">
        <v>27</v>
      </c>
      <c r="D3502" s="5">
        <v>35969</v>
      </c>
      <c r="E3502">
        <v>1088</v>
      </c>
      <c r="F3502" s="5">
        <v>44384</v>
      </c>
      <c r="G3502" s="2">
        <v>93</v>
      </c>
      <c r="H3502" s="2" t="str">
        <f t="shared" si="352"/>
        <v>Dillan VAN ROOYEN800m</v>
      </c>
      <c r="I3502" s="2">
        <f t="shared" si="353"/>
        <v>1088</v>
      </c>
      <c r="J3502" s="136" cm="1">
        <f t="array" ref="J3502">MAX(IF($H$3:$H$4000=$H3502,$I$3:$I$4000))</f>
        <v>1088</v>
      </c>
    </row>
    <row r="3503" spans="1:10" x14ac:dyDescent="0.2">
      <c r="A3503" t="s">
        <v>1173</v>
      </c>
      <c r="B3503" t="s">
        <v>3256</v>
      </c>
      <c r="C3503" s="5" t="s">
        <v>2</v>
      </c>
      <c r="D3503" s="5">
        <v>34233</v>
      </c>
      <c r="E3503">
        <v>1262</v>
      </c>
      <c r="F3503" s="5">
        <v>44383</v>
      </c>
      <c r="G3503" s="2">
        <v>2</v>
      </c>
      <c r="H3503" s="2" t="str">
        <f t="shared" si="352"/>
        <v>Akani SIMBINE100m</v>
      </c>
      <c r="I3503" s="2">
        <f t="shared" si="353"/>
        <v>1262</v>
      </c>
      <c r="J3503" s="136" cm="1">
        <f t="array" ref="J3503">MAX(IF($H$3:$H$4000=$H3503,$I$3:$I$4000))</f>
        <v>1262</v>
      </c>
    </row>
    <row r="3504" spans="1:10" x14ac:dyDescent="0.2">
      <c r="A3504" t="s">
        <v>1173</v>
      </c>
      <c r="B3504" t="s">
        <v>3256</v>
      </c>
      <c r="C3504" s="5" t="s">
        <v>25</v>
      </c>
      <c r="D3504" s="6">
        <v>34233</v>
      </c>
      <c r="E3504">
        <v>1187</v>
      </c>
      <c r="F3504" s="5">
        <v>44383</v>
      </c>
      <c r="G3504" s="2">
        <v>16</v>
      </c>
      <c r="H3504" s="2" t="str">
        <f t="shared" si="352"/>
        <v>Akani SIMBINE200m</v>
      </c>
      <c r="I3504" s="2">
        <f t="shared" si="353"/>
        <v>1187</v>
      </c>
      <c r="J3504" s="136" cm="1">
        <f t="array" ref="J3504">MAX(IF($H$3:$H$4000=$H3504,$I$3:$I$4000))</f>
        <v>1187</v>
      </c>
    </row>
    <row r="3505" spans="1:10" x14ac:dyDescent="0.2">
      <c r="A3505" t="s">
        <v>1173</v>
      </c>
      <c r="B3505" t="s">
        <v>3304</v>
      </c>
      <c r="C3505" s="5" t="s">
        <v>2</v>
      </c>
      <c r="D3505" s="5">
        <v>36272</v>
      </c>
      <c r="E3505">
        <v>1139</v>
      </c>
      <c r="F3505" s="5">
        <v>44376</v>
      </c>
      <c r="G3505" s="2">
        <v>55</v>
      </c>
      <c r="H3505" s="2" t="str">
        <f t="shared" si="352"/>
        <v>Thando DLODLO100m</v>
      </c>
      <c r="I3505" s="2">
        <f t="shared" si="353"/>
        <v>1139</v>
      </c>
      <c r="J3505" s="136" cm="1">
        <f t="array" ref="J3505">MAX(IF($H$3:$H$4000=$H3505,$I$3:$I$4000))</f>
        <v>1139</v>
      </c>
    </row>
    <row r="3506" spans="1:10" x14ac:dyDescent="0.2">
      <c r="A3506" t="s">
        <v>1173</v>
      </c>
      <c r="B3506" t="s">
        <v>3304</v>
      </c>
      <c r="C3506" s="5" t="s">
        <v>25</v>
      </c>
      <c r="D3506" s="5">
        <v>36272</v>
      </c>
      <c r="E3506">
        <v>1110</v>
      </c>
      <c r="F3506" s="5">
        <v>44376</v>
      </c>
      <c r="G3506" s="2">
        <v>72</v>
      </c>
      <c r="H3506" s="136" t="str">
        <f t="shared" si="352"/>
        <v>Thando DLODLO200m</v>
      </c>
      <c r="I3506" s="136">
        <f t="shared" si="353"/>
        <v>1110</v>
      </c>
      <c r="J3506" s="136" cm="1">
        <f t="array" ref="J3506">MAX(IF($H$3:$H$4000=$H3506,$I$3:$I$4000))</f>
        <v>1110</v>
      </c>
    </row>
    <row r="3507" spans="1:10" x14ac:dyDescent="0.2">
      <c r="A3507" t="s">
        <v>1173</v>
      </c>
      <c r="B3507" t="s">
        <v>3638</v>
      </c>
      <c r="C3507" s="5" t="s">
        <v>29</v>
      </c>
      <c r="D3507" s="5">
        <v>33159</v>
      </c>
      <c r="E3507">
        <v>1167</v>
      </c>
      <c r="F3507" s="5">
        <v>44376</v>
      </c>
      <c r="G3507" s="2">
        <v>15</v>
      </c>
      <c r="H3507" s="2" t="str">
        <f t="shared" si="352"/>
        <v>Lesiba MASHELE5000m</v>
      </c>
      <c r="I3507" s="2">
        <f t="shared" si="353"/>
        <v>1167</v>
      </c>
      <c r="J3507" s="136" cm="1">
        <f t="array" ref="J3507">MAX(IF($H$3:$H$4000=$H3507,$I$3:$I$4000))</f>
        <v>1167</v>
      </c>
    </row>
    <row r="3508" spans="1:10" x14ac:dyDescent="0.2">
      <c r="A3508" t="s">
        <v>1173</v>
      </c>
      <c r="B3508" t="s">
        <v>3490</v>
      </c>
      <c r="C3508" s="5" t="s">
        <v>27</v>
      </c>
      <c r="D3508" s="5">
        <v>36638</v>
      </c>
      <c r="E3508">
        <v>1095</v>
      </c>
      <c r="F3508" s="5">
        <v>44370</v>
      </c>
      <c r="G3508" s="2">
        <v>85</v>
      </c>
      <c r="H3508" s="2" t="str">
        <f t="shared" si="352"/>
        <v>Luan MUNNIK800m</v>
      </c>
      <c r="I3508" s="2">
        <f t="shared" si="353"/>
        <v>1095</v>
      </c>
      <c r="J3508" s="136" cm="1">
        <f t="array" ref="J3508">MAX(IF($H$3:$H$4000=$H3508,$I$3:$I$4000))</f>
        <v>1095</v>
      </c>
    </row>
    <row r="3509" spans="1:10" x14ac:dyDescent="0.2">
      <c r="A3509" t="s">
        <v>1173</v>
      </c>
      <c r="B3509" t="s">
        <v>3294</v>
      </c>
      <c r="C3509" s="5" t="s">
        <v>2</v>
      </c>
      <c r="D3509" s="5">
        <v>37974</v>
      </c>
      <c r="E3509">
        <v>1148</v>
      </c>
      <c r="F3509" s="5">
        <v>44366</v>
      </c>
      <c r="G3509" s="2">
        <v>45</v>
      </c>
      <c r="H3509" s="2" t="str">
        <f t="shared" si="352"/>
        <v>Benjamin RICHARDSON100m</v>
      </c>
      <c r="I3509" s="2">
        <f t="shared" si="353"/>
        <v>1148</v>
      </c>
      <c r="J3509" s="136" cm="1">
        <f t="array" ref="J3509">MAX(IF($H$3:$H$4000=$H3509,$I$3:$I$4000))</f>
        <v>1148</v>
      </c>
    </row>
    <row r="3510" spans="1:10" x14ac:dyDescent="0.2">
      <c r="A3510" t="s">
        <v>1173</v>
      </c>
      <c r="B3510" t="s">
        <v>3310</v>
      </c>
      <c r="C3510" s="5" t="s">
        <v>2</v>
      </c>
      <c r="D3510" s="5">
        <v>35652</v>
      </c>
      <c r="E3510">
        <v>1125</v>
      </c>
      <c r="F3510" s="5">
        <v>44366</v>
      </c>
      <c r="G3510" s="2">
        <v>69</v>
      </c>
      <c r="H3510" s="2" t="str">
        <f t="shared" si="352"/>
        <v>Galaletsang RAMORWA100m</v>
      </c>
      <c r="I3510" s="2">
        <f t="shared" si="353"/>
        <v>1125</v>
      </c>
      <c r="J3510" s="136" cm="1">
        <f t="array" ref="J3510">MAX(IF($H$3:$H$4000=$H3510,$I$3:$I$4000))</f>
        <v>1125</v>
      </c>
    </row>
    <row r="3511" spans="1:10" x14ac:dyDescent="0.2">
      <c r="A3511" t="s">
        <v>1173</v>
      </c>
      <c r="B3511" t="s">
        <v>3346</v>
      </c>
      <c r="C3511" s="5" t="s">
        <v>26</v>
      </c>
      <c r="D3511" s="5">
        <v>33800</v>
      </c>
      <c r="E3511">
        <v>1211</v>
      </c>
      <c r="F3511" s="5">
        <v>44366</v>
      </c>
      <c r="G3511" s="2">
        <v>4</v>
      </c>
      <c r="H3511" s="2" t="str">
        <f t="shared" si="352"/>
        <v>Wayde VAN NIEKERK400m</v>
      </c>
      <c r="I3511" s="2">
        <f t="shared" si="353"/>
        <v>1211</v>
      </c>
      <c r="J3511" s="136" cm="1">
        <f t="array" ref="J3511">MAX(IF($H$3:$H$4000=$H3511,$I$3:$I$4000))</f>
        <v>1211</v>
      </c>
    </row>
    <row r="3512" spans="1:10" x14ac:dyDescent="0.2">
      <c r="A3512" t="s">
        <v>1173</v>
      </c>
      <c r="B3512" t="s">
        <v>3426</v>
      </c>
      <c r="C3512" t="s">
        <v>33</v>
      </c>
      <c r="D3512" s="5">
        <v>36922</v>
      </c>
      <c r="E3512">
        <v>1137</v>
      </c>
      <c r="F3512" s="5">
        <v>44366</v>
      </c>
      <c r="G3512" s="2">
        <v>22</v>
      </c>
      <c r="H3512" s="2" t="str">
        <f t="shared" si="352"/>
        <v>Lindukuhle GORA400mh</v>
      </c>
      <c r="I3512" s="2">
        <f t="shared" si="353"/>
        <v>1137</v>
      </c>
      <c r="J3512" s="136" cm="1">
        <f t="array" ref="J3512">MAX(IF($H$3:$H$4000=$H3512,$I$3:$I$4000))</f>
        <v>1137</v>
      </c>
    </row>
    <row r="3513" spans="1:10" x14ac:dyDescent="0.2">
      <c r="A3513" t="s">
        <v>1173</v>
      </c>
      <c r="B3513" t="s">
        <v>3944</v>
      </c>
      <c r="C3513" s="6" t="s">
        <v>37</v>
      </c>
      <c r="D3513" s="6">
        <v>36806</v>
      </c>
      <c r="E3513">
        <v>1055</v>
      </c>
      <c r="F3513" s="5">
        <v>44366</v>
      </c>
      <c r="G3513" s="2">
        <v>82</v>
      </c>
      <c r="H3513" s="2" t="str">
        <f t="shared" si="352"/>
        <v>Karabo SATEKGElong-jump</v>
      </c>
      <c r="I3513" s="2">
        <f t="shared" si="353"/>
        <v>1055</v>
      </c>
      <c r="J3513" s="136" cm="1">
        <f t="array" ref="J3513">MAX(IF($H$3:$H$4000=$H3513,$I$3:$I$4000))</f>
        <v>1088</v>
      </c>
    </row>
    <row r="3514" spans="1:10" x14ac:dyDescent="0.2">
      <c r="A3514" t="s">
        <v>1173</v>
      </c>
      <c r="B3514" t="s">
        <v>4464</v>
      </c>
      <c r="C3514" s="5" t="s">
        <v>35</v>
      </c>
      <c r="D3514" s="5">
        <v>36608</v>
      </c>
      <c r="E3514">
        <v>1117</v>
      </c>
      <c r="F3514" s="5">
        <v>44366</v>
      </c>
      <c r="G3514" s="2">
        <v>21</v>
      </c>
      <c r="H3514" s="2" t="str">
        <f t="shared" si="352"/>
        <v>Breyton POOLEhigh-jump</v>
      </c>
      <c r="I3514" s="2">
        <f t="shared" si="353"/>
        <v>1117</v>
      </c>
      <c r="J3514" s="136" cm="1">
        <f t="array" ref="J3514">MAX(IF($H$3:$H$4000=$H3514,$I$3:$I$4000))</f>
        <v>1117</v>
      </c>
    </row>
    <row r="3515" spans="1:10" x14ac:dyDescent="0.2">
      <c r="A3515" t="s">
        <v>1173</v>
      </c>
      <c r="B3515" t="s">
        <v>4415</v>
      </c>
      <c r="C3515" t="s">
        <v>81</v>
      </c>
      <c r="D3515" s="5">
        <v>33086</v>
      </c>
      <c r="E3515">
        <v>1079</v>
      </c>
      <c r="F3515" s="5">
        <v>44365</v>
      </c>
      <c r="G3515" s="2">
        <v>8</v>
      </c>
      <c r="H3515" s="2" t="str">
        <f t="shared" si="352"/>
        <v>Lebogang SHANGE20km-race-walking</v>
      </c>
      <c r="I3515" s="2">
        <f t="shared" si="353"/>
        <v>1079</v>
      </c>
      <c r="J3515" s="136" cm="1">
        <f t="array" ref="J3515">MAX(IF($H$3:$H$4000=$H3515,$I$3:$I$4000))</f>
        <v>1079</v>
      </c>
    </row>
    <row r="3516" spans="1:10" x14ac:dyDescent="0.2">
      <c r="A3516" t="s">
        <v>1173</v>
      </c>
      <c r="B3516" t="s">
        <v>3184</v>
      </c>
      <c r="C3516" t="s">
        <v>41</v>
      </c>
      <c r="D3516" s="5">
        <v>35648</v>
      </c>
      <c r="E3516">
        <v>1106</v>
      </c>
      <c r="F3516" s="5">
        <v>44362</v>
      </c>
      <c r="G3516" s="2">
        <v>9</v>
      </c>
      <c r="H3516" s="2" t="str">
        <f t="shared" si="352"/>
        <v>Johan GROBLERjavelin-throw</v>
      </c>
      <c r="I3516" s="2">
        <f t="shared" si="353"/>
        <v>1106</v>
      </c>
      <c r="J3516" s="136" cm="1">
        <f t="array" ref="J3516">MAX(IF($H$3:$H$4000=$H3516,$I$3:$I$4000))</f>
        <v>1106</v>
      </c>
    </row>
    <row r="3517" spans="1:10" x14ac:dyDescent="0.2">
      <c r="A3517" t="s">
        <v>1173</v>
      </c>
      <c r="B3517" t="s">
        <v>3313</v>
      </c>
      <c r="C3517" s="5" t="s">
        <v>25</v>
      </c>
      <c r="D3517" s="5">
        <v>35846</v>
      </c>
      <c r="E3517">
        <v>1144</v>
      </c>
      <c r="F3517" s="5">
        <v>44359</v>
      </c>
      <c r="G3517" s="2">
        <v>35</v>
      </c>
      <c r="H3517" s="2" t="str">
        <f t="shared" si="352"/>
        <v>Clarence MUNYAI200m</v>
      </c>
      <c r="I3517" s="2">
        <f t="shared" si="353"/>
        <v>1144</v>
      </c>
      <c r="J3517" s="136" cm="1">
        <f t="array" ref="J3517">MAX(IF($H$3:$H$4000=$H3517,$I$3:$I$4000))</f>
        <v>1144</v>
      </c>
    </row>
    <row r="3518" spans="1:10" x14ac:dyDescent="0.2">
      <c r="A3518" t="s">
        <v>1173</v>
      </c>
      <c r="B3518" t="s">
        <v>3416</v>
      </c>
      <c r="C3518" s="5" t="s">
        <v>26</v>
      </c>
      <c r="D3518" s="5">
        <v>34627</v>
      </c>
      <c r="E3518">
        <v>1105</v>
      </c>
      <c r="F3518" s="5">
        <v>44359</v>
      </c>
      <c r="G3518" s="2">
        <v>68</v>
      </c>
      <c r="H3518" s="2" t="str">
        <f t="shared" ref="H3518:H3581" si="357">B3518&amp;C3518</f>
        <v>Pieter CONRADIE400m</v>
      </c>
      <c r="I3518" s="2">
        <f t="shared" ref="I3518:I3581" si="358">E3518</f>
        <v>1105</v>
      </c>
      <c r="J3518" s="136" cm="1">
        <f t="array" ref="J3518">MAX(IF($H$3:$H$4000=$H3518,$I$3:$I$4000))</f>
        <v>1105</v>
      </c>
    </row>
    <row r="3519" spans="1:10" x14ac:dyDescent="0.2">
      <c r="A3519" t="s">
        <v>1173</v>
      </c>
      <c r="B3519" t="s">
        <v>3459</v>
      </c>
      <c r="C3519" s="5" t="s">
        <v>27</v>
      </c>
      <c r="D3519" s="5">
        <v>33989</v>
      </c>
      <c r="E3519">
        <v>1142</v>
      </c>
      <c r="F3519" s="5">
        <v>44359</v>
      </c>
      <c r="G3519" s="2">
        <v>41</v>
      </c>
      <c r="H3519" s="2" t="str">
        <f t="shared" si="357"/>
        <v>Kabelo Simon MOHLOSI800m</v>
      </c>
      <c r="I3519" s="2">
        <f t="shared" si="358"/>
        <v>1142</v>
      </c>
      <c r="J3519" s="136" cm="1">
        <f t="array" ref="J3519">MAX(IF($H$3:$H$4000=$H3519,$I$3:$I$4000))</f>
        <v>1142</v>
      </c>
    </row>
    <row r="3520" spans="1:10" x14ac:dyDescent="0.2">
      <c r="A3520" t="s">
        <v>1173</v>
      </c>
      <c r="B3520" t="s">
        <v>2842</v>
      </c>
      <c r="C3520" s="5" t="s">
        <v>28</v>
      </c>
      <c r="D3520" s="5">
        <v>35803</v>
      </c>
      <c r="E3520">
        <v>1114</v>
      </c>
      <c r="F3520" s="5">
        <v>44359</v>
      </c>
      <c r="G3520" s="2">
        <v>65</v>
      </c>
      <c r="H3520" s="2" t="str">
        <f t="shared" si="357"/>
        <v>Elvis MOKHONWANA1500m</v>
      </c>
      <c r="I3520" s="2">
        <f t="shared" si="358"/>
        <v>1114</v>
      </c>
      <c r="J3520" s="136" cm="1">
        <f t="array" ref="J3520">MAX(IF($H$3:$H$4000=$H3520,$I$3:$I$4000))</f>
        <v>1114</v>
      </c>
    </row>
    <row r="3521" spans="1:10" x14ac:dyDescent="0.2">
      <c r="A3521" t="s">
        <v>1173</v>
      </c>
      <c r="B3521" t="s">
        <v>3540</v>
      </c>
      <c r="C3521" t="s">
        <v>28</v>
      </c>
      <c r="D3521" s="5">
        <v>35966</v>
      </c>
      <c r="E3521">
        <v>1099</v>
      </c>
      <c r="F3521" s="5">
        <v>44359</v>
      </c>
      <c r="G3521" s="2">
        <v>86</v>
      </c>
      <c r="H3521" s="2" t="str">
        <f t="shared" si="357"/>
        <v>Ryan MPHAHLELE1500m</v>
      </c>
      <c r="I3521" s="2">
        <f t="shared" si="358"/>
        <v>1099</v>
      </c>
      <c r="J3521" s="136" cm="1">
        <f t="array" ref="J3521">MAX(IF($H$3:$H$4000=$H3521,$I$3:$I$4000))</f>
        <v>1149</v>
      </c>
    </row>
    <row r="3522" spans="1:10" x14ac:dyDescent="0.2">
      <c r="A3522" t="s">
        <v>1173</v>
      </c>
      <c r="B3522" t="s">
        <v>3757</v>
      </c>
      <c r="C3522" t="s">
        <v>31</v>
      </c>
      <c r="D3522" s="5">
        <v>31444</v>
      </c>
      <c r="E3522">
        <v>1134</v>
      </c>
      <c r="F3522" s="5">
        <v>44359</v>
      </c>
      <c r="G3522" s="2">
        <v>27</v>
      </c>
      <c r="H3522" s="2" t="str">
        <f t="shared" si="357"/>
        <v>Ruan DE VRIES110mh</v>
      </c>
      <c r="I3522" s="2">
        <f t="shared" si="358"/>
        <v>1134</v>
      </c>
      <c r="J3522" s="136" cm="1">
        <f t="array" ref="J3522">MAX(IF($H$3:$H$4000=$H3522,$I$3:$I$4000))</f>
        <v>1134</v>
      </c>
    </row>
    <row r="3523" spans="1:10" x14ac:dyDescent="0.2">
      <c r="A3523" t="s">
        <v>1173</v>
      </c>
      <c r="B3523" t="s">
        <v>3781</v>
      </c>
      <c r="C3523" s="5" t="s">
        <v>31</v>
      </c>
      <c r="D3523" s="5">
        <v>35325</v>
      </c>
      <c r="E3523">
        <v>1053</v>
      </c>
      <c r="F3523" s="5">
        <v>44359</v>
      </c>
      <c r="G3523" s="2">
        <v>55</v>
      </c>
      <c r="H3523" s="2" t="str">
        <f t="shared" si="357"/>
        <v>Naeem RAZAK110mh</v>
      </c>
      <c r="I3523" s="2">
        <f t="shared" si="358"/>
        <v>1053</v>
      </c>
      <c r="J3523" s="136" cm="1">
        <f t="array" ref="J3523">MAX(IF($H$3:$H$4000=$H3523,$I$3:$I$4000))</f>
        <v>1053</v>
      </c>
    </row>
    <row r="3524" spans="1:10" x14ac:dyDescent="0.2">
      <c r="A3524" t="s">
        <v>1173</v>
      </c>
      <c r="B3524" t="s">
        <v>4489</v>
      </c>
      <c r="C3524" t="s">
        <v>35</v>
      </c>
      <c r="D3524" s="5">
        <v>35457</v>
      </c>
      <c r="E3524">
        <v>1046</v>
      </c>
      <c r="F3524" s="5">
        <v>44359</v>
      </c>
      <c r="G3524" s="2">
        <v>49</v>
      </c>
      <c r="H3524" s="2" t="str">
        <f t="shared" si="357"/>
        <v>Chris MOLEYAhigh-jump</v>
      </c>
      <c r="I3524" s="2">
        <f t="shared" si="358"/>
        <v>1046</v>
      </c>
      <c r="J3524" s="136" cm="1">
        <f t="array" ref="J3524">MAX(IF($H$3:$H$4000=$H3524,$I$3:$I$4000))</f>
        <v>1046</v>
      </c>
    </row>
    <row r="3525" spans="1:10" x14ac:dyDescent="0.2">
      <c r="A3525" t="s">
        <v>1173</v>
      </c>
      <c r="B3525" t="s">
        <v>3268</v>
      </c>
      <c r="C3525" t="s">
        <v>25</v>
      </c>
      <c r="D3525" s="5">
        <v>36923</v>
      </c>
      <c r="E3525">
        <v>1206</v>
      </c>
      <c r="F3525" s="5">
        <v>44358</v>
      </c>
      <c r="G3525" s="2">
        <v>5</v>
      </c>
      <c r="H3525" s="2" t="str">
        <f t="shared" si="357"/>
        <v>Shaun MASWANGANYI200m</v>
      </c>
      <c r="I3525" s="2">
        <f t="shared" si="358"/>
        <v>1206</v>
      </c>
      <c r="J3525" s="136" cm="1">
        <f t="array" ref="J3525">MAX(IF($H$3:$H$4000=$H3525,$I$3:$I$4000))</f>
        <v>1206</v>
      </c>
    </row>
    <row r="3526" spans="1:10" x14ac:dyDescent="0.2">
      <c r="A3526" t="s">
        <v>1173</v>
      </c>
      <c r="B3526" t="s">
        <v>3674</v>
      </c>
      <c r="C3526" s="5" t="s">
        <v>30</v>
      </c>
      <c r="D3526" s="5">
        <v>35918</v>
      </c>
      <c r="E3526">
        <v>1149</v>
      </c>
      <c r="F3526" s="5">
        <v>44356</v>
      </c>
      <c r="G3526" s="2">
        <v>46</v>
      </c>
      <c r="H3526" s="2" t="str">
        <f t="shared" si="357"/>
        <v>Adriaan WILDSCHUTT10000m</v>
      </c>
      <c r="I3526" s="2">
        <f t="shared" si="358"/>
        <v>1149</v>
      </c>
      <c r="J3526" s="136" cm="1">
        <f t="array" ref="J3526">MAX(IF($H$3:$H$4000=$H3526,$I$3:$I$4000))</f>
        <v>1149</v>
      </c>
    </row>
    <row r="3527" spans="1:10" x14ac:dyDescent="0.2">
      <c r="A3527" t="s">
        <v>1173</v>
      </c>
      <c r="B3527" t="s">
        <v>3268</v>
      </c>
      <c r="C3527" s="5" t="s">
        <v>2</v>
      </c>
      <c r="D3527" s="5">
        <v>36923</v>
      </c>
      <c r="E3527">
        <v>1193</v>
      </c>
      <c r="F3527" s="5">
        <v>44345</v>
      </c>
      <c r="G3527" s="2">
        <v>15</v>
      </c>
      <c r="H3527" s="2" t="str">
        <f t="shared" si="357"/>
        <v>Shaun MASWANGANYI100m</v>
      </c>
      <c r="I3527" s="2">
        <f t="shared" si="358"/>
        <v>1193</v>
      </c>
      <c r="J3527" s="136" cm="1">
        <f t="array" ref="J3527">MAX(IF($H$3:$H$4000=$H3527,$I$3:$I$4000))</f>
        <v>1193</v>
      </c>
    </row>
    <row r="3528" spans="1:10" x14ac:dyDescent="0.2">
      <c r="A3528" t="s">
        <v>1173</v>
      </c>
      <c r="B3528" t="s">
        <v>3294</v>
      </c>
      <c r="C3528" s="6" t="s">
        <v>25</v>
      </c>
      <c r="D3528" s="5">
        <v>37974</v>
      </c>
      <c r="E3528">
        <v>1125</v>
      </c>
      <c r="F3528" s="5">
        <v>44345</v>
      </c>
      <c r="G3528" s="2">
        <v>52</v>
      </c>
      <c r="H3528" s="2" t="str">
        <f t="shared" si="357"/>
        <v>Benjamin RICHARDSON200m</v>
      </c>
      <c r="I3528" s="2">
        <f t="shared" si="358"/>
        <v>1125</v>
      </c>
      <c r="J3528" s="136" cm="1">
        <f t="array" ref="J3528">MAX(IF($H$3:$H$4000=$H3528,$I$3:$I$4000))</f>
        <v>1125</v>
      </c>
    </row>
    <row r="3529" spans="1:10" x14ac:dyDescent="0.2">
      <c r="A3529" t="s">
        <v>1173</v>
      </c>
      <c r="B3529" t="s">
        <v>3528</v>
      </c>
      <c r="C3529" s="5" t="s">
        <v>28</v>
      </c>
      <c r="D3529" s="5">
        <v>36202</v>
      </c>
      <c r="E3529">
        <v>1115</v>
      </c>
      <c r="F3529" s="5">
        <v>44345</v>
      </c>
      <c r="G3529" s="2">
        <v>62</v>
      </c>
      <c r="H3529" s="2" t="str">
        <f t="shared" si="357"/>
        <v>Dais Thagkatso MALEBANA1500m</v>
      </c>
      <c r="I3529" s="2">
        <f t="shared" si="358"/>
        <v>1115</v>
      </c>
      <c r="J3529" s="136" cm="1">
        <f t="array" ref="J3529">MAX(IF($H$3:$H$4000=$H3529,$I$3:$I$4000))</f>
        <v>1115</v>
      </c>
    </row>
    <row r="3530" spans="1:10" x14ac:dyDescent="0.2">
      <c r="A3530" t="s">
        <v>1173</v>
      </c>
      <c r="B3530" t="s">
        <v>3827</v>
      </c>
      <c r="C3530" s="5" t="s">
        <v>33</v>
      </c>
      <c r="D3530" s="5">
        <v>33609</v>
      </c>
      <c r="E3530">
        <v>1148</v>
      </c>
      <c r="F3530" s="5">
        <v>44345</v>
      </c>
      <c r="G3530" s="2">
        <v>16</v>
      </c>
      <c r="H3530" s="2" t="str">
        <f t="shared" si="357"/>
        <v>Le Roux HAMMAN400mh</v>
      </c>
      <c r="I3530" s="2">
        <f t="shared" si="358"/>
        <v>1148</v>
      </c>
      <c r="J3530" s="136" cm="1">
        <f t="array" ref="J3530">MAX(IF($H$3:$H$4000=$H3530,$I$3:$I$4000))</f>
        <v>1148</v>
      </c>
    </row>
    <row r="3531" spans="1:10" x14ac:dyDescent="0.2">
      <c r="A3531" t="s">
        <v>1173</v>
      </c>
      <c r="B3531" t="s">
        <v>3888</v>
      </c>
      <c r="C3531" s="5" t="s">
        <v>33</v>
      </c>
      <c r="D3531" s="5">
        <v>37348</v>
      </c>
      <c r="E3531">
        <v>1031</v>
      </c>
      <c r="F3531" s="5">
        <v>44345</v>
      </c>
      <c r="G3531" s="2">
        <v>94</v>
      </c>
      <c r="H3531" s="2" t="str">
        <f t="shared" si="357"/>
        <v>Christiaan VENTER400mh</v>
      </c>
      <c r="I3531" s="2">
        <f t="shared" si="358"/>
        <v>1031</v>
      </c>
      <c r="J3531" s="136" cm="1">
        <f t="array" ref="J3531">MAX(IF($H$3:$H$4000=$H3531,$I$3:$I$4000))</f>
        <v>1039</v>
      </c>
    </row>
    <row r="3532" spans="1:10" x14ac:dyDescent="0.2">
      <c r="A3532" t="s">
        <v>1173</v>
      </c>
      <c r="B3532" t="s">
        <v>4470</v>
      </c>
      <c r="C3532" s="5" t="s">
        <v>35</v>
      </c>
      <c r="D3532" s="5">
        <v>38003</v>
      </c>
      <c r="E3532">
        <v>1090</v>
      </c>
      <c r="F3532" s="5">
        <v>44345</v>
      </c>
      <c r="G3532" s="2">
        <v>27</v>
      </c>
      <c r="H3532" s="2" t="str">
        <f t="shared" si="357"/>
        <v>Brian RAATShigh-jump</v>
      </c>
      <c r="I3532" s="2">
        <f t="shared" si="358"/>
        <v>1090</v>
      </c>
      <c r="J3532" s="136" cm="1">
        <f t="array" ref="J3532">MAX(IF($H$3:$H$4000=$H3532,$I$3:$I$4000))</f>
        <v>1090</v>
      </c>
    </row>
    <row r="3533" spans="1:10" x14ac:dyDescent="0.2">
      <c r="A3533" t="s">
        <v>1173</v>
      </c>
      <c r="B3533" t="s">
        <v>4282</v>
      </c>
      <c r="C3533" s="5" t="s">
        <v>41</v>
      </c>
      <c r="D3533" s="5">
        <v>36980</v>
      </c>
      <c r="E3533">
        <v>1038</v>
      </c>
      <c r="F3533" s="5">
        <v>44345</v>
      </c>
      <c r="G3533" s="2">
        <v>31</v>
      </c>
      <c r="H3533" s="2" t="str">
        <f t="shared" si="357"/>
        <v>Devoux DEYSELjavelin-throw</v>
      </c>
      <c r="I3533" s="2">
        <f t="shared" si="358"/>
        <v>1038</v>
      </c>
      <c r="J3533" s="136" cm="1">
        <f t="array" ref="J3533">MAX(IF($H$3:$H$4000=$H3533,$I$3:$I$4000))</f>
        <v>1038</v>
      </c>
    </row>
    <row r="3534" spans="1:10" x14ac:dyDescent="0.2">
      <c r="A3534" t="s">
        <v>1173</v>
      </c>
      <c r="B3534" t="s">
        <v>2837</v>
      </c>
      <c r="C3534" s="5" t="s">
        <v>27</v>
      </c>
      <c r="D3534" s="5">
        <v>35435</v>
      </c>
      <c r="E3534">
        <v>1157</v>
      </c>
      <c r="F3534" s="5">
        <v>44344</v>
      </c>
      <c r="G3534" s="2">
        <v>30</v>
      </c>
      <c r="H3534" s="2" t="str">
        <f t="shared" si="357"/>
        <v>Tshepo TSHITE800m</v>
      </c>
      <c r="I3534" s="2">
        <f t="shared" si="358"/>
        <v>1157</v>
      </c>
      <c r="J3534" s="136" cm="1">
        <f t="array" ref="J3534">MAX(IF($H$3:$H$4000=$H3534,$I$3:$I$4000))</f>
        <v>1157</v>
      </c>
    </row>
    <row r="3535" spans="1:10" x14ac:dyDescent="0.2">
      <c r="A3535" t="s">
        <v>1173</v>
      </c>
      <c r="B3535" t="s">
        <v>5285</v>
      </c>
      <c r="C3535" s="6" t="s">
        <v>40</v>
      </c>
      <c r="D3535" s="5">
        <v>37206</v>
      </c>
      <c r="E3535">
        <v>1168</v>
      </c>
      <c r="F3535" s="5">
        <v>44344</v>
      </c>
      <c r="G3535" s="2">
        <v>5</v>
      </c>
      <c r="H3535" s="2" t="str">
        <f t="shared" si="357"/>
        <v>Francois PRINSLOOdiscus-throw</v>
      </c>
      <c r="I3535" s="2">
        <f t="shared" si="358"/>
        <v>1168</v>
      </c>
      <c r="J3535" s="136" cm="1">
        <f t="array" ref="J3535">MAX(IF($H$3:$H$4000=$H3535,$I$3:$I$4000))</f>
        <v>1168</v>
      </c>
    </row>
    <row r="3536" spans="1:10" x14ac:dyDescent="0.2">
      <c r="A3536" t="s">
        <v>1173</v>
      </c>
      <c r="B3536" s="5" t="s">
        <v>4027</v>
      </c>
      <c r="C3536" s="5" t="s">
        <v>36</v>
      </c>
      <c r="D3536" s="5">
        <v>1999</v>
      </c>
      <c r="E3536">
        <v>1061</v>
      </c>
      <c r="F3536" s="5">
        <v>44342</v>
      </c>
      <c r="G3536" s="2">
        <v>10</v>
      </c>
      <c r="H3536" s="2" t="str">
        <f t="shared" si="357"/>
        <v>Ekhardt VAN DER WATTpole-vault</v>
      </c>
      <c r="I3536" s="2">
        <f t="shared" si="358"/>
        <v>1061</v>
      </c>
      <c r="J3536" s="136" cm="1">
        <f t="array" ref="J3536">MAX(IF($H$3:$H$4000=$H3536,$I$3:$I$4000))</f>
        <v>1061</v>
      </c>
    </row>
    <row r="3537" spans="1:10" x14ac:dyDescent="0.2">
      <c r="A3537" t="s">
        <v>1173</v>
      </c>
      <c r="B3537" t="s">
        <v>3313</v>
      </c>
      <c r="C3537" s="5" t="s">
        <v>2</v>
      </c>
      <c r="D3537" s="5">
        <v>35846</v>
      </c>
      <c r="E3537">
        <v>1122</v>
      </c>
      <c r="F3537" s="5">
        <v>44338</v>
      </c>
      <c r="G3537" s="2">
        <v>71</v>
      </c>
      <c r="H3537" s="2" t="str">
        <f t="shared" si="357"/>
        <v>Clarence MUNYAI100m</v>
      </c>
      <c r="I3537" s="2">
        <f t="shared" si="358"/>
        <v>1122</v>
      </c>
      <c r="J3537" s="136" cm="1">
        <f t="array" ref="J3537">MAX(IF($H$3:$H$4000=$H3537,$I$3:$I$4000))</f>
        <v>1193</v>
      </c>
    </row>
    <row r="3538" spans="1:10" x14ac:dyDescent="0.2">
      <c r="A3538" t="s">
        <v>1173</v>
      </c>
      <c r="B3538" t="s">
        <v>3362</v>
      </c>
      <c r="C3538" s="5" t="s">
        <v>25</v>
      </c>
      <c r="D3538" s="5">
        <v>33689</v>
      </c>
      <c r="E3538">
        <v>1109</v>
      </c>
      <c r="F3538" s="5">
        <v>44338</v>
      </c>
      <c r="G3538" s="2">
        <v>64</v>
      </c>
      <c r="H3538" s="2" t="str">
        <f t="shared" si="357"/>
        <v>Oscar MAVUNDLA200m</v>
      </c>
      <c r="I3538" s="2">
        <f t="shared" si="358"/>
        <v>1109</v>
      </c>
      <c r="J3538" s="136" cm="1">
        <f t="array" ref="J3538">MAX(IF($H$3:$H$4000=$H3538,$I$3:$I$4000))</f>
        <v>1109</v>
      </c>
    </row>
    <row r="3539" spans="1:10" x14ac:dyDescent="0.2">
      <c r="A3539" t="s">
        <v>1173</v>
      </c>
      <c r="B3539" t="s">
        <v>2745</v>
      </c>
      <c r="C3539" s="5" t="s">
        <v>25</v>
      </c>
      <c r="D3539" s="5">
        <v>33815</v>
      </c>
      <c r="E3539">
        <v>1109</v>
      </c>
      <c r="F3539" s="5">
        <v>44338</v>
      </c>
      <c r="G3539" s="2">
        <v>64</v>
      </c>
      <c r="H3539" s="2" t="str">
        <f t="shared" si="357"/>
        <v>Anaso JOBODWANA200m</v>
      </c>
      <c r="I3539" s="2">
        <f t="shared" si="358"/>
        <v>1109</v>
      </c>
      <c r="J3539" s="136" cm="1">
        <f t="array" ref="J3539">MAX(IF($H$3:$H$4000=$H3539,$I$3:$I$4000))</f>
        <v>1109</v>
      </c>
    </row>
    <row r="3540" spans="1:10" x14ac:dyDescent="0.2">
      <c r="A3540" t="s">
        <v>1173</v>
      </c>
      <c r="B3540" t="s">
        <v>2752</v>
      </c>
      <c r="C3540" s="6" t="s">
        <v>25</v>
      </c>
      <c r="D3540" s="5">
        <v>35887</v>
      </c>
      <c r="E3540">
        <v>1109</v>
      </c>
      <c r="F3540" s="5">
        <v>44338</v>
      </c>
      <c r="G3540" s="2">
        <v>64</v>
      </c>
      <c r="H3540" s="2" t="str">
        <f t="shared" si="357"/>
        <v>Zakhiti NENE200m</v>
      </c>
      <c r="I3540" s="2">
        <f t="shared" si="358"/>
        <v>1109</v>
      </c>
      <c r="J3540" s="136" cm="1">
        <f t="array" ref="J3540">MAX(IF($H$3:$H$4000=$H3540,$I$3:$I$4000))</f>
        <v>1109</v>
      </c>
    </row>
    <row r="3541" spans="1:10" x14ac:dyDescent="0.2">
      <c r="A3541" t="s">
        <v>1173</v>
      </c>
      <c r="B3541" t="s">
        <v>3477</v>
      </c>
      <c r="C3541" s="6" t="s">
        <v>27</v>
      </c>
      <c r="D3541" s="5">
        <v>33759</v>
      </c>
      <c r="E3541">
        <v>1114</v>
      </c>
      <c r="F3541" s="5">
        <v>44338</v>
      </c>
      <c r="G3541" s="2">
        <v>67</v>
      </c>
      <c r="H3541" s="2" t="str">
        <f t="shared" si="357"/>
        <v>Henco UYS800m</v>
      </c>
      <c r="I3541" s="2">
        <f t="shared" si="358"/>
        <v>1114</v>
      </c>
      <c r="J3541" s="136" cm="1">
        <f t="array" ref="J3541">MAX(IF($H$3:$H$4000=$H3541,$I$3:$I$4000))</f>
        <v>1114</v>
      </c>
    </row>
    <row r="3542" spans="1:10" x14ac:dyDescent="0.2">
      <c r="A3542" t="s">
        <v>1173</v>
      </c>
      <c r="B3542" t="s">
        <v>3611</v>
      </c>
      <c r="C3542" s="5" t="s">
        <v>34</v>
      </c>
      <c r="D3542" s="5">
        <v>37013</v>
      </c>
      <c r="E3542">
        <v>1033</v>
      </c>
      <c r="F3542" s="5">
        <v>44332</v>
      </c>
      <c r="G3542" s="2">
        <v>79</v>
      </c>
      <c r="H3542" s="2" t="str">
        <f t="shared" si="357"/>
        <v>Travis KOEKEMOER3000msc</v>
      </c>
      <c r="I3542" s="2">
        <f t="shared" si="358"/>
        <v>1033</v>
      </c>
      <c r="J3542" s="136" cm="1">
        <f t="array" ref="J3542">MAX(IF($H$3:$H$4000=$H3542,$I$3:$I$4000))</f>
        <v>1033</v>
      </c>
    </row>
    <row r="3543" spans="1:10" x14ac:dyDescent="0.2">
      <c r="A3543" t="s">
        <v>1173</v>
      </c>
      <c r="B3543" t="s">
        <v>4098</v>
      </c>
      <c r="C3543" s="5" t="s">
        <v>39</v>
      </c>
      <c r="D3543" s="5">
        <v>36013</v>
      </c>
      <c r="E3543">
        <v>1120</v>
      </c>
      <c r="F3543" s="5">
        <v>44332</v>
      </c>
      <c r="G3543" s="2">
        <v>14</v>
      </c>
      <c r="H3543" s="2" t="str">
        <f t="shared" si="357"/>
        <v>Burger LAMBRECHTS JR.shot-put</v>
      </c>
      <c r="I3543" s="2">
        <f t="shared" si="358"/>
        <v>1120</v>
      </c>
      <c r="J3543" s="136" cm="1">
        <f t="array" ref="J3543">MAX(IF($H$3:$H$4000=$H3543,$I$3:$I$4000))</f>
        <v>1120</v>
      </c>
    </row>
    <row r="3544" spans="1:10" x14ac:dyDescent="0.2">
      <c r="A3544" t="s">
        <v>1173</v>
      </c>
      <c r="B3544" t="s">
        <v>3352</v>
      </c>
      <c r="C3544" t="s">
        <v>25</v>
      </c>
      <c r="D3544" s="5">
        <v>36307</v>
      </c>
      <c r="E3544">
        <v>1142</v>
      </c>
      <c r="F3544" s="5">
        <v>44331</v>
      </c>
      <c r="G3544" s="2">
        <v>41</v>
      </c>
      <c r="H3544" s="2" t="str">
        <f t="shared" si="357"/>
        <v>Tsebo MATSOSO200m</v>
      </c>
      <c r="I3544" s="2">
        <f t="shared" si="358"/>
        <v>1142</v>
      </c>
      <c r="J3544" s="136" cm="1">
        <f t="array" ref="J3544">MAX(IF($H$3:$H$4000=$H3544,$I$3:$I$4000))</f>
        <v>1142</v>
      </c>
    </row>
    <row r="3545" spans="1:10" x14ac:dyDescent="0.2">
      <c r="A3545" t="s">
        <v>1173</v>
      </c>
      <c r="B3545" t="s">
        <v>3360</v>
      </c>
      <c r="C3545" t="s">
        <v>25</v>
      </c>
      <c r="D3545" s="5">
        <v>35694</v>
      </c>
      <c r="E3545">
        <v>1114</v>
      </c>
      <c r="F3545" s="5">
        <v>44331</v>
      </c>
      <c r="G3545" s="2">
        <v>61</v>
      </c>
      <c r="H3545" s="2" t="str">
        <f t="shared" si="357"/>
        <v>Oratile SETLHABI200m</v>
      </c>
      <c r="I3545" s="2">
        <f t="shared" si="358"/>
        <v>1114</v>
      </c>
      <c r="J3545" s="136" cm="1">
        <f t="array" ref="J3545">MAX(IF($H$3:$H$4000=$H3545,$I$3:$I$4000))</f>
        <v>1114</v>
      </c>
    </row>
    <row r="3546" spans="1:10" x14ac:dyDescent="0.2">
      <c r="A3546" t="s">
        <v>1173</v>
      </c>
      <c r="B3546" t="s">
        <v>3365</v>
      </c>
      <c r="C3546" t="s">
        <v>25</v>
      </c>
      <c r="D3546" s="5">
        <v>36156</v>
      </c>
      <c r="E3546">
        <v>1111</v>
      </c>
      <c r="F3546" s="5">
        <v>44331</v>
      </c>
      <c r="G3546" s="2">
        <v>69</v>
      </c>
      <c r="H3546" s="2" t="str">
        <f t="shared" si="357"/>
        <v>Gardeo ISAACS200m</v>
      </c>
      <c r="I3546" s="2">
        <f t="shared" si="358"/>
        <v>1111</v>
      </c>
      <c r="J3546" s="136" cm="1">
        <f t="array" ref="J3546">MAX(IF($H$3:$H$4000=$H3546,$I$3:$I$4000))</f>
        <v>1111</v>
      </c>
    </row>
    <row r="3547" spans="1:10" x14ac:dyDescent="0.2">
      <c r="A3547" t="s">
        <v>1173</v>
      </c>
      <c r="B3547" t="s">
        <v>3624</v>
      </c>
      <c r="C3547" t="s">
        <v>34</v>
      </c>
      <c r="D3547" s="5">
        <v>34780</v>
      </c>
      <c r="E3547">
        <v>1020</v>
      </c>
      <c r="F3547" s="5">
        <v>44331</v>
      </c>
      <c r="G3547" s="2">
        <v>95</v>
      </c>
      <c r="H3547" s="2" t="str">
        <f t="shared" si="357"/>
        <v>Lebogang MOSITO3000msc</v>
      </c>
      <c r="I3547" s="2">
        <f t="shared" si="358"/>
        <v>1020</v>
      </c>
      <c r="J3547" s="136" cm="1">
        <f t="array" ref="J3547">MAX(IF($H$3:$H$4000=$H3547,$I$3:$I$4000))</f>
        <v>1020</v>
      </c>
    </row>
    <row r="3548" spans="1:10" x14ac:dyDescent="0.2">
      <c r="A3548" t="s">
        <v>1173</v>
      </c>
      <c r="B3548" t="s">
        <v>3857</v>
      </c>
      <c r="C3548" t="s">
        <v>33</v>
      </c>
      <c r="D3548" s="5">
        <v>37337</v>
      </c>
      <c r="E3548">
        <v>1073</v>
      </c>
      <c r="F3548" s="5">
        <v>44331</v>
      </c>
      <c r="G3548" s="2">
        <v>53</v>
      </c>
      <c r="H3548" s="2" t="str">
        <f t="shared" si="357"/>
        <v>Andre ERASMUS400mh</v>
      </c>
      <c r="I3548" s="2">
        <f t="shared" si="358"/>
        <v>1073</v>
      </c>
      <c r="J3548" s="136" cm="1">
        <f t="array" ref="J3548">MAX(IF($H$3:$H$4000=$H3548,$I$3:$I$4000))</f>
        <v>1073</v>
      </c>
    </row>
    <row r="3549" spans="1:10" x14ac:dyDescent="0.2">
      <c r="A3549" t="s">
        <v>1173</v>
      </c>
      <c r="B3549" t="s">
        <v>3859</v>
      </c>
      <c r="C3549" t="s">
        <v>33</v>
      </c>
      <c r="D3549" s="5">
        <v>35322</v>
      </c>
      <c r="E3549">
        <v>1072</v>
      </c>
      <c r="F3549" s="5">
        <v>44331</v>
      </c>
      <c r="G3549" s="2">
        <v>54</v>
      </c>
      <c r="H3549" s="2" t="str">
        <f t="shared" si="357"/>
        <v>Marcus BORNMAN400mh</v>
      </c>
      <c r="I3549" s="2">
        <f t="shared" si="358"/>
        <v>1072</v>
      </c>
      <c r="J3549" s="136" cm="1">
        <f t="array" ref="J3549">MAX(IF($H$3:$H$4000=$H3549,$I$3:$I$4000))</f>
        <v>1072</v>
      </c>
    </row>
    <row r="3550" spans="1:10" x14ac:dyDescent="0.2">
      <c r="A3550" t="s">
        <v>1173</v>
      </c>
      <c r="B3550" t="s">
        <v>4014</v>
      </c>
      <c r="C3550" s="6" t="s">
        <v>38</v>
      </c>
      <c r="D3550" s="5">
        <v>35137</v>
      </c>
      <c r="E3550">
        <v>1034</v>
      </c>
      <c r="F3550" s="5">
        <v>44331</v>
      </c>
      <c r="G3550" s="2">
        <v>89</v>
      </c>
      <c r="H3550" s="2" t="str">
        <f t="shared" si="357"/>
        <v>Sefako MOKHOSOAtriple-jump</v>
      </c>
      <c r="I3550" s="2">
        <f t="shared" si="358"/>
        <v>1034</v>
      </c>
      <c r="J3550" s="136" cm="1">
        <f t="array" ref="J3550">MAX(IF($H$3:$H$4000=$H3550,$I$3:$I$4000))</f>
        <v>1034</v>
      </c>
    </row>
    <row r="3551" spans="1:10" x14ac:dyDescent="0.2">
      <c r="A3551" t="s">
        <v>1173</v>
      </c>
      <c r="B3551" t="s">
        <v>4098</v>
      </c>
      <c r="C3551" s="5" t="s">
        <v>40</v>
      </c>
      <c r="D3551" s="5">
        <v>36013</v>
      </c>
      <c r="E3551">
        <v>981</v>
      </c>
      <c r="F3551" s="5">
        <v>44331</v>
      </c>
      <c r="G3551" s="2">
        <v>46</v>
      </c>
      <c r="H3551" s="2" t="str">
        <f t="shared" si="357"/>
        <v>Burger LAMBRECHTS JR.discus-throw</v>
      </c>
      <c r="I3551" s="2">
        <f t="shared" si="358"/>
        <v>981</v>
      </c>
      <c r="J3551" s="136" cm="1">
        <f t="array" ref="J3551">MAX(IF($H$3:$H$4000=$H3551,$I$3:$I$4000))</f>
        <v>981</v>
      </c>
    </row>
    <row r="3552" spans="1:10" x14ac:dyDescent="0.2">
      <c r="A3552" t="s">
        <v>1173</v>
      </c>
      <c r="B3552" t="s">
        <v>4126</v>
      </c>
      <c r="C3552" t="s">
        <v>39</v>
      </c>
      <c r="D3552" s="5">
        <v>36473</v>
      </c>
      <c r="E3552">
        <v>1193</v>
      </c>
      <c r="F3552" s="5">
        <v>44331</v>
      </c>
      <c r="G3552" s="2">
        <v>6</v>
      </c>
      <c r="H3552" s="2" t="str">
        <f t="shared" si="357"/>
        <v>Kyle BLIGNAUTshot-put</v>
      </c>
      <c r="I3552" s="2">
        <f t="shared" si="358"/>
        <v>1193</v>
      </c>
      <c r="J3552" s="136" cm="1">
        <f t="array" ref="J3552">MAX(IF($H$3:$H$4000=$H3552,$I$3:$I$4000))</f>
        <v>1193</v>
      </c>
    </row>
    <row r="3553" spans="1:10" x14ac:dyDescent="0.2">
      <c r="A3553" t="s">
        <v>1173</v>
      </c>
      <c r="B3553" t="s">
        <v>3258</v>
      </c>
      <c r="C3553" t="s">
        <v>2</v>
      </c>
      <c r="D3553" s="5">
        <v>35927</v>
      </c>
      <c r="E3553">
        <v>1227</v>
      </c>
      <c r="F3553" s="5">
        <v>44330</v>
      </c>
      <c r="G3553" s="2">
        <v>4</v>
      </c>
      <c r="H3553" s="2" t="str">
        <f t="shared" si="357"/>
        <v>Gift LEOTLELA100m</v>
      </c>
      <c r="I3553" s="2">
        <f t="shared" si="358"/>
        <v>1227</v>
      </c>
      <c r="J3553" s="136" cm="1">
        <f t="array" ref="J3553">MAX(IF($H$3:$H$4000=$H3553,$I$3:$I$4000))</f>
        <v>1227</v>
      </c>
    </row>
    <row r="3554" spans="1:10" x14ac:dyDescent="0.2">
      <c r="A3554" t="s">
        <v>1173</v>
      </c>
      <c r="B3554" t="s">
        <v>2752</v>
      </c>
      <c r="C3554" s="5" t="s">
        <v>26</v>
      </c>
      <c r="D3554" s="5">
        <v>35887</v>
      </c>
      <c r="E3554">
        <v>1178</v>
      </c>
      <c r="F3554" s="5">
        <v>44330</v>
      </c>
      <c r="G3554" s="2">
        <v>10</v>
      </c>
      <c r="H3554" s="2" t="str">
        <f t="shared" si="357"/>
        <v>Zakhiti NENE400m</v>
      </c>
      <c r="I3554" s="2">
        <f t="shared" si="358"/>
        <v>1178</v>
      </c>
      <c r="J3554" s="136" cm="1">
        <f t="array" ref="J3554">MAX(IF($H$3:$H$4000=$H3554,$I$3:$I$4000))</f>
        <v>1178</v>
      </c>
    </row>
    <row r="3555" spans="1:10" x14ac:dyDescent="0.2">
      <c r="A3555" t="s">
        <v>1173</v>
      </c>
      <c r="B3555" t="s">
        <v>3352</v>
      </c>
      <c r="C3555" s="5" t="s">
        <v>26</v>
      </c>
      <c r="D3555" s="5">
        <v>36307</v>
      </c>
      <c r="E3555">
        <v>1118</v>
      </c>
      <c r="F3555" s="5">
        <v>44330</v>
      </c>
      <c r="G3555" s="2">
        <v>57</v>
      </c>
      <c r="H3555" s="2" t="str">
        <f t="shared" si="357"/>
        <v>Tsebo MATSOSO400m</v>
      </c>
      <c r="I3555" s="2">
        <f t="shared" si="358"/>
        <v>1118</v>
      </c>
      <c r="J3555" s="136" cm="1">
        <f t="array" ref="J3555">MAX(IF($H$3:$H$4000=$H3555,$I$3:$I$4000))</f>
        <v>1118</v>
      </c>
    </row>
    <row r="3556" spans="1:10" x14ac:dyDescent="0.2">
      <c r="A3556" t="s">
        <v>1173</v>
      </c>
      <c r="B3556" t="s">
        <v>3755</v>
      </c>
      <c r="C3556" s="5" t="s">
        <v>31</v>
      </c>
      <c r="D3556" s="5">
        <v>35259</v>
      </c>
      <c r="E3556">
        <v>1140</v>
      </c>
      <c r="F3556" s="5">
        <v>44330</v>
      </c>
      <c r="G3556" s="2">
        <v>25</v>
      </c>
      <c r="H3556" s="2" t="str">
        <f t="shared" si="357"/>
        <v>Tiaan KLEYNHANS110mh</v>
      </c>
      <c r="I3556" s="2">
        <f t="shared" si="358"/>
        <v>1140</v>
      </c>
      <c r="J3556" s="136" cm="1">
        <f t="array" ref="J3556">MAX(IF($H$3:$H$4000=$H3556,$I$3:$I$4000))</f>
        <v>1140</v>
      </c>
    </row>
    <row r="3557" spans="1:10" x14ac:dyDescent="0.2">
      <c r="A3557" t="s">
        <v>1173</v>
      </c>
      <c r="B3557" t="s">
        <v>3374</v>
      </c>
      <c r="C3557" s="5" t="s">
        <v>31</v>
      </c>
      <c r="D3557" s="5">
        <v>35444</v>
      </c>
      <c r="E3557">
        <v>1004</v>
      </c>
      <c r="F3557" s="5">
        <v>44330</v>
      </c>
      <c r="G3557" s="2">
        <v>91</v>
      </c>
      <c r="H3557" s="2" t="str">
        <f t="shared" si="357"/>
        <v>Nicholas FERNS110mh</v>
      </c>
      <c r="I3557" s="2">
        <f t="shared" si="358"/>
        <v>1004</v>
      </c>
      <c r="J3557" s="136" cm="1">
        <f t="array" ref="J3557">MAX(IF($H$3:$H$4000=$H3557,$I$3:$I$4000))</f>
        <v>1004</v>
      </c>
    </row>
    <row r="3558" spans="1:10" x14ac:dyDescent="0.2">
      <c r="A3558" t="s">
        <v>1173</v>
      </c>
      <c r="B3558" t="s">
        <v>3900</v>
      </c>
      <c r="C3558" s="5" t="s">
        <v>37</v>
      </c>
      <c r="D3558" s="5">
        <v>35323</v>
      </c>
      <c r="E3558">
        <v>1146</v>
      </c>
      <c r="F3558" s="5">
        <v>44330</v>
      </c>
      <c r="G3558" s="2">
        <v>12</v>
      </c>
      <c r="H3558" s="2" t="str">
        <f t="shared" si="357"/>
        <v>Divan MANUELlong-jump</v>
      </c>
      <c r="I3558" s="2">
        <f t="shared" si="358"/>
        <v>1146</v>
      </c>
      <c r="J3558" s="136" cm="1">
        <f t="array" ref="J3558">MAX(IF($H$3:$H$4000=$H3558,$I$3:$I$4000))</f>
        <v>1146</v>
      </c>
    </row>
    <row r="3559" spans="1:10" x14ac:dyDescent="0.2">
      <c r="A3559" t="s">
        <v>1173</v>
      </c>
      <c r="B3559" t="s">
        <v>4432</v>
      </c>
      <c r="C3559" t="s">
        <v>81</v>
      </c>
      <c r="D3559" s="5">
        <v>35614</v>
      </c>
      <c r="E3559">
        <v>957</v>
      </c>
      <c r="F3559" s="5">
        <v>44330</v>
      </c>
      <c r="G3559" s="2">
        <v>33</v>
      </c>
      <c r="H3559" s="2" t="str">
        <f t="shared" si="357"/>
        <v>Tumisang PULE20km-race-walking</v>
      </c>
      <c r="I3559" s="2">
        <f t="shared" si="358"/>
        <v>957</v>
      </c>
      <c r="J3559" s="136" cm="1">
        <f t="array" ref="J3559">MAX(IF($H$3:$H$4000=$H3559,$I$3:$I$4000))</f>
        <v>957</v>
      </c>
    </row>
    <row r="3560" spans="1:10" x14ac:dyDescent="0.2">
      <c r="A3560" t="s">
        <v>1173</v>
      </c>
      <c r="B3560" t="s">
        <v>5285</v>
      </c>
      <c r="C3560" s="5" t="s">
        <v>42</v>
      </c>
      <c r="D3560" s="5">
        <v>37206</v>
      </c>
      <c r="E3560">
        <v>874</v>
      </c>
      <c r="F3560" s="5">
        <v>44329</v>
      </c>
      <c r="G3560" s="2">
        <v>74</v>
      </c>
      <c r="H3560" s="2" t="str">
        <f t="shared" si="357"/>
        <v>Francois PRINSLOOhammer-throw</v>
      </c>
      <c r="I3560" s="2">
        <f t="shared" si="358"/>
        <v>874</v>
      </c>
      <c r="J3560" s="136" cm="1">
        <f t="array" ref="J3560">MAX(IF($H$3:$H$4000=$H3560,$I$3:$I$4000))</f>
        <v>950</v>
      </c>
    </row>
    <row r="3561" spans="1:10" x14ac:dyDescent="0.2">
      <c r="A3561" t="s">
        <v>1173</v>
      </c>
      <c r="B3561" t="s">
        <v>4096</v>
      </c>
      <c r="C3561" s="5" t="s">
        <v>39</v>
      </c>
      <c r="D3561" s="5">
        <v>36768</v>
      </c>
      <c r="E3561">
        <v>1042</v>
      </c>
      <c r="F3561" s="5">
        <v>44327</v>
      </c>
      <c r="G3561" s="2">
        <v>25</v>
      </c>
      <c r="H3561" s="2" t="str">
        <f t="shared" si="357"/>
        <v>Chris VAN NIEKERKshot-put</v>
      </c>
      <c r="I3561" s="2">
        <f t="shared" si="358"/>
        <v>1042</v>
      </c>
      <c r="J3561" s="136" cm="1">
        <f t="array" ref="J3561">MAX(IF($H$3:$H$4000=$H3561,$I$3:$I$4000))</f>
        <v>1042</v>
      </c>
    </row>
    <row r="3562" spans="1:10" x14ac:dyDescent="0.2">
      <c r="A3562" t="s">
        <v>1173</v>
      </c>
      <c r="B3562" t="s">
        <v>3308</v>
      </c>
      <c r="C3562" s="5" t="s">
        <v>2</v>
      </c>
      <c r="D3562" s="5">
        <v>34748</v>
      </c>
      <c r="E3562">
        <v>1132</v>
      </c>
      <c r="F3562" s="5">
        <v>44322</v>
      </c>
      <c r="G3562" s="2">
        <v>65</v>
      </c>
      <c r="H3562" s="2" t="str">
        <f t="shared" si="357"/>
        <v>Chederick VAN WYK100m</v>
      </c>
      <c r="I3562" s="2">
        <f t="shared" si="358"/>
        <v>1132</v>
      </c>
      <c r="J3562" s="136" cm="1">
        <f t="array" ref="J3562">MAX(IF($H$3:$H$4000=$H3562,$I$3:$I$4000))</f>
        <v>1132</v>
      </c>
    </row>
    <row r="3563" spans="1:10" x14ac:dyDescent="0.2">
      <c r="A3563" t="s">
        <v>1173</v>
      </c>
      <c r="B3563" s="5" t="s">
        <v>3308</v>
      </c>
      <c r="C3563" s="5" t="s">
        <v>25</v>
      </c>
      <c r="D3563" s="5">
        <v>34748</v>
      </c>
      <c r="E3563">
        <v>1120</v>
      </c>
      <c r="F3563" s="5">
        <v>44322</v>
      </c>
      <c r="G3563" s="2">
        <v>54</v>
      </c>
      <c r="H3563" s="2" t="str">
        <f t="shared" si="357"/>
        <v>Chederick VAN WYK200m</v>
      </c>
      <c r="I3563" s="2">
        <f t="shared" si="358"/>
        <v>1120</v>
      </c>
      <c r="J3563" s="136" cm="1">
        <f t="array" ref="J3563">MAX(IF($H$3:$H$4000=$H3563,$I$3:$I$4000))</f>
        <v>1120</v>
      </c>
    </row>
    <row r="3564" spans="1:10" x14ac:dyDescent="0.2">
      <c r="A3564" t="s">
        <v>1173</v>
      </c>
      <c r="B3564" t="s">
        <v>3902</v>
      </c>
      <c r="C3564" s="5" t="s">
        <v>37</v>
      </c>
      <c r="D3564" s="5">
        <v>35263</v>
      </c>
      <c r="E3564">
        <v>1144</v>
      </c>
      <c r="F3564" s="5">
        <v>44322</v>
      </c>
      <c r="G3564" s="2">
        <v>16</v>
      </c>
      <c r="H3564" s="2" t="str">
        <f t="shared" si="357"/>
        <v>Jovan VAN VUURENlong-jump</v>
      </c>
      <c r="I3564" s="2">
        <f t="shared" si="358"/>
        <v>1144</v>
      </c>
      <c r="J3564" s="136" cm="1">
        <f t="array" ref="J3564">MAX(IF($H$3:$H$4000=$H3564,$I$3:$I$4000))</f>
        <v>1177</v>
      </c>
    </row>
    <row r="3565" spans="1:10" x14ac:dyDescent="0.2">
      <c r="A3565" t="s">
        <v>1173</v>
      </c>
      <c r="B3565" t="s">
        <v>4200</v>
      </c>
      <c r="C3565" s="5" t="s">
        <v>42</v>
      </c>
      <c r="D3565" s="5">
        <v>35145</v>
      </c>
      <c r="E3565">
        <v>1094</v>
      </c>
      <c r="F3565" s="5">
        <v>44322</v>
      </c>
      <c r="G3565" s="2">
        <v>7</v>
      </c>
      <c r="H3565" s="2" t="str">
        <f t="shared" si="357"/>
        <v>Allan CUMMINGhammer-throw</v>
      </c>
      <c r="I3565" s="2">
        <f t="shared" si="358"/>
        <v>1094</v>
      </c>
      <c r="J3565" s="136" cm="1">
        <f t="array" ref="J3565">MAX(IF($H$3:$H$4000=$H3565,$I$3:$I$4000))</f>
        <v>1094</v>
      </c>
    </row>
    <row r="3566" spans="1:10" x14ac:dyDescent="0.2">
      <c r="A3566" t="s">
        <v>1173</v>
      </c>
      <c r="B3566" t="s">
        <v>4096</v>
      </c>
      <c r="C3566" s="5" t="s">
        <v>40</v>
      </c>
      <c r="D3566" s="5">
        <v>36768</v>
      </c>
      <c r="E3566">
        <v>984</v>
      </c>
      <c r="F3566" s="5">
        <v>44321</v>
      </c>
      <c r="G3566" s="2">
        <v>44</v>
      </c>
      <c r="H3566" s="2" t="str">
        <f t="shared" si="357"/>
        <v>Chris VAN NIEKERKdiscus-throw</v>
      </c>
      <c r="I3566" s="2">
        <f t="shared" si="358"/>
        <v>984</v>
      </c>
      <c r="J3566" s="136" cm="1">
        <f t="array" ref="J3566">MAX(IF($H$3:$H$4000=$H3566,$I$3:$I$4000))</f>
        <v>1052</v>
      </c>
    </row>
    <row r="3567" spans="1:10" x14ac:dyDescent="0.2">
      <c r="A3567" t="s">
        <v>1173</v>
      </c>
      <c r="B3567" t="s">
        <v>3388</v>
      </c>
      <c r="C3567" s="5" t="s">
        <v>26</v>
      </c>
      <c r="D3567" s="5">
        <v>35599</v>
      </c>
      <c r="E3567">
        <v>1155</v>
      </c>
      <c r="F3567" s="5">
        <v>44317</v>
      </c>
      <c r="G3567" s="2">
        <v>20</v>
      </c>
      <c r="H3567" s="2" t="str">
        <f t="shared" si="357"/>
        <v>Derrick MOKALENG400m</v>
      </c>
      <c r="I3567" s="2">
        <f t="shared" si="358"/>
        <v>1155</v>
      </c>
      <c r="J3567" s="136" cm="1">
        <f t="array" ref="J3567">MAX(IF($H$3:$H$4000=$H3567,$I$3:$I$4000))</f>
        <v>1155</v>
      </c>
    </row>
    <row r="3568" spans="1:10" x14ac:dyDescent="0.2">
      <c r="A3568" t="s">
        <v>1173</v>
      </c>
      <c r="B3568" t="s">
        <v>3937</v>
      </c>
      <c r="C3568" s="5" t="s">
        <v>37</v>
      </c>
      <c r="D3568" s="5">
        <v>37411</v>
      </c>
      <c r="E3568">
        <v>1074</v>
      </c>
      <c r="F3568" s="5">
        <v>44317</v>
      </c>
      <c r="G3568" s="2">
        <v>72</v>
      </c>
      <c r="H3568" s="2" t="str">
        <f t="shared" si="357"/>
        <v>Abdud-Daiyaan WYNGAARDlong-jump</v>
      </c>
      <c r="I3568" s="2">
        <f t="shared" si="358"/>
        <v>1074</v>
      </c>
      <c r="J3568" s="136" cm="1">
        <f t="array" ref="J3568">MAX(IF($H$3:$H$4000=$H3568,$I$3:$I$4000))</f>
        <v>1074</v>
      </c>
    </row>
    <row r="3569" spans="1:10" x14ac:dyDescent="0.2">
      <c r="A3569" t="s">
        <v>1173</v>
      </c>
      <c r="B3569" t="s">
        <v>3961</v>
      </c>
      <c r="C3569" s="6" t="s">
        <v>38</v>
      </c>
      <c r="D3569" s="5">
        <v>37146</v>
      </c>
      <c r="E3569">
        <v>1109</v>
      </c>
      <c r="F3569" s="5">
        <v>44317</v>
      </c>
      <c r="G3569" s="2">
        <v>11</v>
      </c>
      <c r="H3569" s="2" t="str">
        <f t="shared" si="357"/>
        <v>Lleyton DAVIDStriple-jump</v>
      </c>
      <c r="I3569" s="2">
        <f t="shared" si="358"/>
        <v>1109</v>
      </c>
      <c r="J3569" s="136" cm="1">
        <f t="array" ref="J3569">MAX(IF($H$3:$H$4000=$H3569,$I$3:$I$4000))</f>
        <v>1109</v>
      </c>
    </row>
    <row r="3570" spans="1:10" x14ac:dyDescent="0.2">
      <c r="A3570" t="s">
        <v>1173</v>
      </c>
      <c r="B3570" t="s">
        <v>4208</v>
      </c>
      <c r="C3570" s="5" t="s">
        <v>42</v>
      </c>
      <c r="D3570" s="5">
        <v>33667</v>
      </c>
      <c r="E3570">
        <v>1026</v>
      </c>
      <c r="F3570" s="5">
        <v>44317</v>
      </c>
      <c r="G3570" s="2">
        <v>17</v>
      </c>
      <c r="H3570" s="2" t="str">
        <f t="shared" si="357"/>
        <v>Renaldo FRECHOUhammer-throw</v>
      </c>
      <c r="I3570" s="2">
        <f t="shared" si="358"/>
        <v>1026</v>
      </c>
      <c r="J3570" s="136" cm="1">
        <f t="array" ref="J3570">MAX(IF($H$3:$H$4000=$H3570,$I$3:$I$4000))</f>
        <v>1026</v>
      </c>
    </row>
    <row r="3571" spans="1:10" x14ac:dyDescent="0.2">
      <c r="A3571" t="s">
        <v>1173</v>
      </c>
      <c r="B3571" t="s">
        <v>4305</v>
      </c>
      <c r="C3571" s="5" t="s">
        <v>41</v>
      </c>
      <c r="D3571" s="5">
        <v>36059</v>
      </c>
      <c r="E3571">
        <v>965</v>
      </c>
      <c r="F3571" s="5">
        <v>44316</v>
      </c>
      <c r="G3571" s="2">
        <v>73</v>
      </c>
      <c r="H3571" s="2" t="str">
        <f t="shared" si="357"/>
        <v>Werner BOUWERjavelin-throw</v>
      </c>
      <c r="I3571" s="2">
        <f t="shared" si="358"/>
        <v>965</v>
      </c>
      <c r="J3571" s="136" cm="1">
        <f t="array" ref="J3571">MAX(IF($H$3:$H$4000=$H3571,$I$3:$I$4000))</f>
        <v>965</v>
      </c>
    </row>
    <row r="3572" spans="1:10" x14ac:dyDescent="0.2">
      <c r="A3572" t="s">
        <v>1173</v>
      </c>
      <c r="B3572" t="s">
        <v>3674</v>
      </c>
      <c r="C3572" s="5" t="s">
        <v>29</v>
      </c>
      <c r="D3572" s="5">
        <v>35918</v>
      </c>
      <c r="E3572">
        <v>1106</v>
      </c>
      <c r="F3572" s="5">
        <v>44315</v>
      </c>
      <c r="G3572" s="2">
        <v>73</v>
      </c>
      <c r="H3572" s="2" t="str">
        <f t="shared" si="357"/>
        <v>Adriaan WILDSCHUTT5000m</v>
      </c>
      <c r="I3572" s="2">
        <f t="shared" si="358"/>
        <v>1106</v>
      </c>
      <c r="J3572" s="136" cm="1">
        <f t="array" ref="J3572">MAX(IF($H$3:$H$4000=$H3572,$I$3:$I$4000))</f>
        <v>1106</v>
      </c>
    </row>
    <row r="3573" spans="1:10" x14ac:dyDescent="0.2">
      <c r="A3573" t="s">
        <v>1173</v>
      </c>
      <c r="B3573" t="s">
        <v>4015</v>
      </c>
      <c r="C3573" s="5" t="s">
        <v>38</v>
      </c>
      <c r="D3573" s="5">
        <v>35994</v>
      </c>
      <c r="E3573">
        <v>1012</v>
      </c>
      <c r="F3573" s="5">
        <v>44315</v>
      </c>
      <c r="G3573" s="2">
        <v>91</v>
      </c>
      <c r="H3573" s="2" t="str">
        <f t="shared" si="357"/>
        <v>Junior MPEFUtriple-jump</v>
      </c>
      <c r="I3573" s="2">
        <f t="shared" si="358"/>
        <v>1012</v>
      </c>
      <c r="J3573" s="136" cm="1">
        <f t="array" ref="J3573">MAX(IF($H$3:$H$4000=$H3573,$I$3:$I$4000))</f>
        <v>1025</v>
      </c>
    </row>
    <row r="3574" spans="1:10" x14ac:dyDescent="0.2">
      <c r="A3574" t="s">
        <v>1173</v>
      </c>
      <c r="B3574" t="s">
        <v>4456</v>
      </c>
      <c r="C3574" s="5" t="s">
        <v>35</v>
      </c>
      <c r="D3574" s="5">
        <v>35236</v>
      </c>
      <c r="E3574">
        <v>1152</v>
      </c>
      <c r="F3574" s="5">
        <v>44315</v>
      </c>
      <c r="G3574" s="2">
        <v>9</v>
      </c>
      <c r="H3574" s="2" t="str">
        <f t="shared" si="357"/>
        <v>Mpho LINKShigh-jump</v>
      </c>
      <c r="I3574" s="2">
        <f t="shared" si="358"/>
        <v>1152</v>
      </c>
      <c r="J3574" s="136" cm="1">
        <f t="array" ref="J3574">MAX(IF($H$3:$H$4000=$H3574,$I$3:$I$4000))</f>
        <v>1152</v>
      </c>
    </row>
    <row r="3575" spans="1:10" x14ac:dyDescent="0.2">
      <c r="A3575" t="s">
        <v>1173</v>
      </c>
      <c r="B3575" t="s">
        <v>4072</v>
      </c>
      <c r="C3575" s="5" t="s">
        <v>40</v>
      </c>
      <c r="D3575" s="5">
        <v>32714</v>
      </c>
      <c r="E3575">
        <v>1131</v>
      </c>
      <c r="F3575" s="5">
        <v>44315</v>
      </c>
      <c r="G3575" s="2">
        <v>9</v>
      </c>
      <c r="H3575" s="2" t="str">
        <f t="shared" si="357"/>
        <v>Victor HOGANdiscus-throw</v>
      </c>
      <c r="I3575" s="2">
        <f t="shared" si="358"/>
        <v>1131</v>
      </c>
      <c r="J3575" s="136" cm="1">
        <f t="array" ref="J3575">MAX(IF($H$3:$H$4000=$H3575,$I$3:$I$4000))</f>
        <v>1142</v>
      </c>
    </row>
    <row r="3576" spans="1:10" x14ac:dyDescent="0.2">
      <c r="A3576" t="s">
        <v>1173</v>
      </c>
      <c r="B3576" t="s">
        <v>4144</v>
      </c>
      <c r="C3576" s="5" t="s">
        <v>39</v>
      </c>
      <c r="D3576" s="5">
        <v>35465</v>
      </c>
      <c r="E3576">
        <v>1189</v>
      </c>
      <c r="F3576" s="5">
        <v>44315</v>
      </c>
      <c r="G3576" s="2">
        <v>7</v>
      </c>
      <c r="H3576" s="2" t="str">
        <f t="shared" si="357"/>
        <v>Jason VAN ROOYENshot-put</v>
      </c>
      <c r="I3576" s="2">
        <f t="shared" si="358"/>
        <v>1189</v>
      </c>
      <c r="J3576" s="136" cm="1">
        <f t="array" ref="J3576">MAX(IF($H$3:$H$4000=$H3576,$I$3:$I$4000))</f>
        <v>1189</v>
      </c>
    </row>
    <row r="3577" spans="1:10" x14ac:dyDescent="0.2">
      <c r="A3577" t="s">
        <v>1173</v>
      </c>
      <c r="B3577" t="s">
        <v>4315</v>
      </c>
      <c r="C3577" s="5" t="s">
        <v>41</v>
      </c>
      <c r="D3577" s="5">
        <v>36312</v>
      </c>
      <c r="E3577">
        <v>945</v>
      </c>
      <c r="F3577" s="5">
        <v>44315</v>
      </c>
      <c r="G3577" s="2">
        <v>88</v>
      </c>
      <c r="H3577" s="2" t="str">
        <f t="shared" si="357"/>
        <v>Werner DAMESjavelin-throw</v>
      </c>
      <c r="I3577" s="2">
        <f t="shared" si="358"/>
        <v>945</v>
      </c>
      <c r="J3577" s="136" cm="1">
        <f t="array" ref="J3577">MAX(IF($H$3:$H$4000=$H3577,$I$3:$I$4000))</f>
        <v>945</v>
      </c>
    </row>
    <row r="3578" spans="1:10" x14ac:dyDescent="0.2">
      <c r="A3578" t="s">
        <v>1173</v>
      </c>
      <c r="B3578" t="s">
        <v>3418</v>
      </c>
      <c r="C3578" s="5" t="s">
        <v>26</v>
      </c>
      <c r="D3578" s="5">
        <v>37174</v>
      </c>
      <c r="E3578">
        <v>1104</v>
      </c>
      <c r="F3578" s="5">
        <v>44303</v>
      </c>
      <c r="G3578" s="2">
        <v>70</v>
      </c>
      <c r="H3578" s="2" t="str">
        <f t="shared" si="357"/>
        <v>Daryll LOTTERING400m</v>
      </c>
      <c r="I3578" s="2">
        <f t="shared" si="358"/>
        <v>1104</v>
      </c>
      <c r="J3578" s="136" cm="1">
        <f t="array" ref="J3578">MAX(IF($H$3:$H$4000=$H3578,$I$3:$I$4000))</f>
        <v>1104</v>
      </c>
    </row>
    <row r="3579" spans="1:10" x14ac:dyDescent="0.2">
      <c r="A3579" t="s">
        <v>1173</v>
      </c>
      <c r="B3579" t="s">
        <v>5087</v>
      </c>
      <c r="C3579" s="5" t="s">
        <v>27</v>
      </c>
      <c r="D3579" s="5">
        <v>36351</v>
      </c>
      <c r="E3579">
        <v>1128</v>
      </c>
      <c r="F3579" s="5">
        <v>44303</v>
      </c>
      <c r="G3579" s="2">
        <v>50</v>
      </c>
      <c r="H3579" s="2" t="str">
        <f t="shared" si="357"/>
        <v>Joel Thabo SEMENYA800m</v>
      </c>
      <c r="I3579" s="2">
        <f t="shared" si="358"/>
        <v>1128</v>
      </c>
      <c r="J3579" s="136" cm="1">
        <f t="array" ref="J3579">MAX(IF($H$3:$H$4000=$H3579,$I$3:$I$4000))</f>
        <v>1128</v>
      </c>
    </row>
    <row r="3580" spans="1:10" x14ac:dyDescent="0.2">
      <c r="A3580" t="s">
        <v>1173</v>
      </c>
      <c r="B3580" t="s">
        <v>3468</v>
      </c>
      <c r="C3580" s="5" t="s">
        <v>27</v>
      </c>
      <c r="D3580" s="6">
        <v>34370</v>
      </c>
      <c r="E3580">
        <v>1126</v>
      </c>
      <c r="F3580" s="5">
        <v>44303</v>
      </c>
      <c r="G3580" s="2">
        <v>55</v>
      </c>
      <c r="H3580" s="2" t="str">
        <f t="shared" si="357"/>
        <v>Duran FARO800m</v>
      </c>
      <c r="I3580" s="2">
        <f t="shared" si="358"/>
        <v>1126</v>
      </c>
      <c r="J3580" s="136" cm="1">
        <f t="array" ref="J3580">MAX(IF($H$3:$H$4000=$H3580,$I$3:$I$4000))</f>
        <v>1126</v>
      </c>
    </row>
    <row r="3581" spans="1:10" x14ac:dyDescent="0.2">
      <c r="A3581" t="s">
        <v>1173</v>
      </c>
      <c r="B3581" t="s">
        <v>3853</v>
      </c>
      <c r="C3581" t="s">
        <v>33</v>
      </c>
      <c r="D3581" s="5">
        <v>34104</v>
      </c>
      <c r="E3581">
        <v>1088</v>
      </c>
      <c r="F3581" s="5">
        <v>44303</v>
      </c>
      <c r="G3581" s="2">
        <v>47</v>
      </c>
      <c r="H3581" s="2" t="str">
        <f t="shared" si="357"/>
        <v>Lindsay HANEKOM400mh</v>
      </c>
      <c r="I3581" s="2">
        <f t="shared" si="358"/>
        <v>1088</v>
      </c>
      <c r="J3581" s="136" cm="1">
        <f t="array" ref="J3581">MAX(IF($H$3:$H$4000=$H3581,$I$3:$I$4000))</f>
        <v>1088</v>
      </c>
    </row>
    <row r="3582" spans="1:10" x14ac:dyDescent="0.2">
      <c r="A3582" t="s">
        <v>1173</v>
      </c>
      <c r="B3582" t="s">
        <v>3896</v>
      </c>
      <c r="C3582" s="5" t="s">
        <v>37</v>
      </c>
      <c r="D3582" s="5">
        <v>33506</v>
      </c>
      <c r="E3582">
        <v>1173</v>
      </c>
      <c r="F3582" s="5">
        <v>44303</v>
      </c>
      <c r="G3582" s="2">
        <v>6</v>
      </c>
      <c r="H3582" s="2" t="str">
        <f t="shared" ref="H3582:H3647" si="359">B3582&amp;C3582</f>
        <v>Ruswahl SAMAAIlong-jump</v>
      </c>
      <c r="I3582" s="2">
        <f t="shared" ref="I3582:I3647" si="360">E3582</f>
        <v>1173</v>
      </c>
      <c r="J3582" s="136" cm="1">
        <f t="array" ref="J3582">MAX(IF($H$3:$H$4000=$H3582,$I$3:$I$4000))</f>
        <v>1173</v>
      </c>
    </row>
    <row r="3583" spans="1:10" x14ac:dyDescent="0.2">
      <c r="A3583" t="s">
        <v>1173</v>
      </c>
      <c r="B3583" t="s">
        <v>3941</v>
      </c>
      <c r="C3583" s="5" t="s">
        <v>37</v>
      </c>
      <c r="D3583" s="5">
        <v>37297</v>
      </c>
      <c r="E3583">
        <v>1057</v>
      </c>
      <c r="F3583" s="5">
        <v>44303</v>
      </c>
      <c r="G3583" s="2">
        <v>79</v>
      </c>
      <c r="H3583" s="2" t="str">
        <f t="shared" si="359"/>
        <v>Jason Donovan TITOlong-jump</v>
      </c>
      <c r="I3583" s="2">
        <f t="shared" si="360"/>
        <v>1057</v>
      </c>
      <c r="J3583" s="136" cm="1">
        <f t="array" ref="J3583">MAX(IF($H$3:$H$4000=$H3583,$I$3:$I$4000))</f>
        <v>1057</v>
      </c>
    </row>
    <row r="3584" spans="1:10" x14ac:dyDescent="0.2">
      <c r="A3584" t="s">
        <v>1173</v>
      </c>
      <c r="B3584" t="s">
        <v>3346</v>
      </c>
      <c r="C3584" s="5" t="s">
        <v>25</v>
      </c>
      <c r="D3584" s="5">
        <v>33800</v>
      </c>
      <c r="E3584">
        <v>1169</v>
      </c>
      <c r="F3584" s="5">
        <v>44302</v>
      </c>
      <c r="G3584" s="2">
        <v>28</v>
      </c>
      <c r="H3584" s="2" t="str">
        <f t="shared" si="359"/>
        <v>Wayde VAN NIEKERK200m</v>
      </c>
      <c r="I3584" s="2">
        <f t="shared" si="360"/>
        <v>1169</v>
      </c>
      <c r="J3584" s="136" cm="1">
        <f t="array" ref="J3584">MAX(IF($H$3:$H$4000=$H3584,$I$3:$I$4000))</f>
        <v>1169</v>
      </c>
    </row>
    <row r="3585" spans="1:10" x14ac:dyDescent="0.2">
      <c r="A3585" t="s">
        <v>1173</v>
      </c>
      <c r="B3585" t="s">
        <v>3374</v>
      </c>
      <c r="C3585" s="5" t="s">
        <v>25</v>
      </c>
      <c r="D3585" s="5">
        <v>35444</v>
      </c>
      <c r="E3585">
        <v>1104</v>
      </c>
      <c r="F3585" s="5">
        <v>44302</v>
      </c>
      <c r="G3585" s="2">
        <v>88</v>
      </c>
      <c r="H3585" s="2" t="str">
        <f t="shared" si="359"/>
        <v>Nicholas FERNS200m</v>
      </c>
      <c r="I3585" s="2">
        <f t="shared" si="360"/>
        <v>1104</v>
      </c>
      <c r="J3585" s="136" cm="1">
        <f t="array" ref="J3585">MAX(IF($H$3:$H$4000=$H3585,$I$3:$I$4000))</f>
        <v>1104</v>
      </c>
    </row>
    <row r="3586" spans="1:10" x14ac:dyDescent="0.2">
      <c r="A3586" t="s">
        <v>1173</v>
      </c>
      <c r="B3586" t="s">
        <v>3365</v>
      </c>
      <c r="C3586" s="5" t="s">
        <v>26</v>
      </c>
      <c r="D3586" s="5">
        <v>36156</v>
      </c>
      <c r="E3586">
        <v>1095</v>
      </c>
      <c r="F3586" s="5">
        <v>44302</v>
      </c>
      <c r="G3586" s="2">
        <v>84</v>
      </c>
      <c r="H3586" s="2" t="str">
        <f t="shared" si="359"/>
        <v>Gardeo ISAACS400m</v>
      </c>
      <c r="I3586" s="2">
        <f t="shared" si="360"/>
        <v>1095</v>
      </c>
      <c r="J3586" s="136" cm="1">
        <f t="array" ref="J3586">MAX(IF($H$3:$H$4000=$H3586,$I$3:$I$4000))</f>
        <v>1095</v>
      </c>
    </row>
    <row r="3587" spans="1:10" x14ac:dyDescent="0.2">
      <c r="A3587" t="s">
        <v>1173</v>
      </c>
      <c r="B3587" t="s">
        <v>3770</v>
      </c>
      <c r="C3587" t="s">
        <v>31</v>
      </c>
      <c r="D3587" s="5">
        <v>35182</v>
      </c>
      <c r="E3587">
        <v>1096</v>
      </c>
      <c r="F3587" s="5">
        <v>44302</v>
      </c>
      <c r="G3587" s="2">
        <v>41</v>
      </c>
      <c r="H3587" s="2" t="str">
        <f t="shared" si="359"/>
        <v>Rivaldo ROBERTS110mh</v>
      </c>
      <c r="I3587" s="2">
        <f t="shared" si="360"/>
        <v>1096</v>
      </c>
      <c r="J3587" s="136" cm="1">
        <f t="array" ref="J3587">MAX(IF($H$3:$H$4000=$H3587,$I$3:$I$4000))</f>
        <v>1106</v>
      </c>
    </row>
    <row r="3588" spans="1:10" x14ac:dyDescent="0.2">
      <c r="A3588" t="s">
        <v>1173</v>
      </c>
      <c r="B3588" s="5" t="s">
        <v>4018</v>
      </c>
      <c r="C3588" s="5" t="s">
        <v>38</v>
      </c>
      <c r="D3588" s="5"/>
      <c r="E3588">
        <v>1010</v>
      </c>
      <c r="F3588" s="5">
        <v>44302</v>
      </c>
      <c r="G3588" s="2">
        <v>96</v>
      </c>
      <c r="H3588" s="2" t="str">
        <f t="shared" si="359"/>
        <v>Ethan OLIVIERtriple-jump</v>
      </c>
      <c r="I3588" s="2">
        <f t="shared" si="360"/>
        <v>1010</v>
      </c>
      <c r="J3588" s="136" cm="1">
        <f t="array" ref="J3588">MAX(IF($H$3:$H$4000=$H3588,$I$3:$I$4000))</f>
        <v>1010</v>
      </c>
    </row>
    <row r="3589" spans="1:10" x14ac:dyDescent="0.2">
      <c r="A3589" t="s">
        <v>1173</v>
      </c>
      <c r="B3589" t="s">
        <v>4203</v>
      </c>
      <c r="C3589" t="s">
        <v>42</v>
      </c>
      <c r="D3589" s="5">
        <v>35114</v>
      </c>
      <c r="E3589">
        <v>1068</v>
      </c>
      <c r="F3589" s="5">
        <v>44302</v>
      </c>
      <c r="G3589" s="2">
        <v>11</v>
      </c>
      <c r="H3589" s="2" t="str">
        <f t="shared" si="359"/>
        <v>Tshepang MAKHETHEhammer-throw</v>
      </c>
      <c r="I3589" s="2">
        <f t="shared" si="360"/>
        <v>1068</v>
      </c>
      <c r="J3589" s="136" cm="1">
        <f t="array" ref="J3589">MAX(IF($H$3:$H$4000=$H3589,$I$3:$I$4000))</f>
        <v>1072</v>
      </c>
    </row>
    <row r="3590" spans="1:10" x14ac:dyDescent="0.2">
      <c r="A3590" t="s">
        <v>1173</v>
      </c>
      <c r="B3590" t="s">
        <v>4230</v>
      </c>
      <c r="C3590" s="5" t="s">
        <v>42</v>
      </c>
      <c r="D3590" s="5">
        <v>36951</v>
      </c>
      <c r="E3590">
        <v>926</v>
      </c>
      <c r="F3590" s="5">
        <v>44302</v>
      </c>
      <c r="G3590" s="2">
        <v>52</v>
      </c>
      <c r="H3590" s="2" t="str">
        <f t="shared" si="359"/>
        <v>Damien Mornay BOTHMAhammer-throw</v>
      </c>
      <c r="I3590" s="2">
        <f t="shared" si="360"/>
        <v>926</v>
      </c>
      <c r="J3590" s="136" cm="1">
        <f t="array" ref="J3590">MAX(IF($H$3:$H$4000=$H3590,$I$3:$I$4000))</f>
        <v>926</v>
      </c>
    </row>
    <row r="3591" spans="1:10" x14ac:dyDescent="0.2">
      <c r="A3591" t="s">
        <v>1173</v>
      </c>
      <c r="B3591" t="s">
        <v>4240</v>
      </c>
      <c r="C3591" s="5" t="s">
        <v>42</v>
      </c>
      <c r="D3591" s="5">
        <v>37482</v>
      </c>
      <c r="E3591">
        <v>902</v>
      </c>
      <c r="F3591" s="5">
        <v>44302</v>
      </c>
      <c r="G3591" s="2">
        <v>63</v>
      </c>
      <c r="H3591" s="2" t="str">
        <f t="shared" si="359"/>
        <v>Pieter-Juan VORSTMANhammer-throw</v>
      </c>
      <c r="I3591" s="2">
        <f t="shared" si="360"/>
        <v>902</v>
      </c>
      <c r="J3591" s="136" cm="1">
        <f t="array" ref="J3591">MAX(IF($H$3:$H$4000=$H3591,$I$3:$I$4000))</f>
        <v>977</v>
      </c>
    </row>
    <row r="3592" spans="1:10" x14ac:dyDescent="0.2">
      <c r="A3592" t="s">
        <v>1173</v>
      </c>
      <c r="B3592" t="s">
        <v>4260</v>
      </c>
      <c r="C3592" s="5" t="s">
        <v>42</v>
      </c>
      <c r="D3592" s="5"/>
      <c r="E3592">
        <v>851</v>
      </c>
      <c r="F3592" s="5">
        <v>44302</v>
      </c>
      <c r="G3592" s="2">
        <v>95</v>
      </c>
      <c r="H3592" s="2" t="str">
        <f t="shared" si="359"/>
        <v>Paul DU PLESSIShammer-throw</v>
      </c>
      <c r="I3592" s="2">
        <f t="shared" si="360"/>
        <v>851</v>
      </c>
      <c r="J3592" s="136" cm="1">
        <f t="array" ref="J3592">MAX(IF($H$3:$H$4000=$H3592,$I$3:$I$4000))</f>
        <v>851</v>
      </c>
    </row>
    <row r="3593" spans="1:10" x14ac:dyDescent="0.2">
      <c r="A3593" t="s">
        <v>1173</v>
      </c>
      <c r="B3593" t="s">
        <v>3316</v>
      </c>
      <c r="C3593" s="5" t="s">
        <v>2</v>
      </c>
      <c r="D3593" s="5">
        <v>35703</v>
      </c>
      <c r="E3593">
        <v>1118</v>
      </c>
      <c r="F3593" s="5">
        <v>44301</v>
      </c>
      <c r="G3593" s="2">
        <v>78</v>
      </c>
      <c r="H3593" s="2" t="str">
        <f t="shared" si="359"/>
        <v>Cheswill JOHNSON100m</v>
      </c>
      <c r="I3593" s="2">
        <f t="shared" si="360"/>
        <v>1118</v>
      </c>
      <c r="J3593" s="136" cm="1">
        <f t="array" ref="J3593">MAX(IF($H$3:$H$4000=$H3593,$I$3:$I$4000))</f>
        <v>1118</v>
      </c>
    </row>
    <row r="3594" spans="1:10" x14ac:dyDescent="0.2">
      <c r="A3594" t="s">
        <v>1173</v>
      </c>
      <c r="B3594" t="s">
        <v>2756</v>
      </c>
      <c r="C3594" t="s">
        <v>26</v>
      </c>
      <c r="D3594" s="5">
        <v>36824</v>
      </c>
      <c r="E3594">
        <v>1091</v>
      </c>
      <c r="F3594" s="5">
        <v>44301</v>
      </c>
      <c r="G3594" s="2">
        <v>98</v>
      </c>
      <c r="H3594" s="2" t="str">
        <f t="shared" si="359"/>
        <v>Ashwin JOOD400m</v>
      </c>
      <c r="I3594" s="2">
        <f t="shared" si="360"/>
        <v>1091</v>
      </c>
      <c r="J3594" s="136" cm="1">
        <f t="array" ref="J3594">MAX(IF($H$3:$H$4000=$H3594,$I$3:$I$4000))</f>
        <v>1091</v>
      </c>
    </row>
    <row r="3595" spans="1:10" x14ac:dyDescent="0.2">
      <c r="A3595" t="s">
        <v>1173</v>
      </c>
      <c r="B3595" t="s">
        <v>3782</v>
      </c>
      <c r="C3595" s="5" t="s">
        <v>31</v>
      </c>
      <c r="D3595" s="5">
        <v>33636</v>
      </c>
      <c r="E3595">
        <v>1052</v>
      </c>
      <c r="F3595" s="5">
        <v>44301</v>
      </c>
      <c r="G3595" s="2">
        <v>57</v>
      </c>
      <c r="H3595" s="2" t="str">
        <f t="shared" si="359"/>
        <v>Tshepo LEFETE110mh</v>
      </c>
      <c r="I3595" s="2">
        <f t="shared" si="360"/>
        <v>1052</v>
      </c>
      <c r="J3595" s="136" cm="1">
        <f t="array" ref="J3595">MAX(IF($H$3:$H$4000=$H3595,$I$3:$I$4000))</f>
        <v>1052</v>
      </c>
    </row>
    <row r="3596" spans="1:10" x14ac:dyDescent="0.2">
      <c r="A3596" t="s">
        <v>1173</v>
      </c>
      <c r="B3596" t="s">
        <v>5387</v>
      </c>
      <c r="C3596" s="5" t="s">
        <v>36</v>
      </c>
      <c r="D3596" s="5">
        <v>37475</v>
      </c>
      <c r="E3596">
        <v>1102</v>
      </c>
      <c r="F3596" s="5">
        <v>44301</v>
      </c>
      <c r="G3596" s="2">
        <v>5</v>
      </c>
      <c r="H3596" s="2" t="str">
        <f t="shared" si="359"/>
        <v>Nikolai VAN HUYSSTEENpole-vault</v>
      </c>
      <c r="I3596" s="2">
        <f t="shared" si="360"/>
        <v>1102</v>
      </c>
      <c r="J3596" s="136" cm="1">
        <f t="array" ref="J3596">MAX(IF($H$3:$H$4000=$H3596,$I$3:$I$4000))</f>
        <v>1102</v>
      </c>
    </row>
    <row r="3597" spans="1:10" x14ac:dyDescent="0.2">
      <c r="A3597" t="s">
        <v>1173</v>
      </c>
      <c r="B3597" t="s">
        <v>4271</v>
      </c>
      <c r="C3597" s="5" t="s">
        <v>41</v>
      </c>
      <c r="D3597" s="5">
        <v>32682</v>
      </c>
      <c r="E3597">
        <v>1087</v>
      </c>
      <c r="F3597" s="5">
        <v>44301</v>
      </c>
      <c r="G3597" s="2">
        <v>13</v>
      </c>
      <c r="H3597" s="2" t="str">
        <f t="shared" si="359"/>
        <v>Phil-Mar VAN RENSBURGjavelin-throw</v>
      </c>
      <c r="I3597" s="2">
        <f t="shared" si="360"/>
        <v>1087</v>
      </c>
      <c r="J3597" s="136" cm="1">
        <f t="array" ref="J3597">MAX(IF($H$3:$H$4000=$H3597,$I$3:$I$4000))</f>
        <v>1087</v>
      </c>
    </row>
    <row r="3598" spans="1:10" x14ac:dyDescent="0.2">
      <c r="A3598" t="s">
        <v>1173</v>
      </c>
      <c r="B3598" t="s">
        <v>3055</v>
      </c>
      <c r="C3598" s="5" t="s">
        <v>35</v>
      </c>
      <c r="D3598" s="5">
        <v>38304</v>
      </c>
      <c r="E3598">
        <v>1002</v>
      </c>
      <c r="F3598" s="5">
        <v>44296</v>
      </c>
      <c r="G3598" s="2">
        <v>79</v>
      </c>
      <c r="H3598" s="2" t="str">
        <f t="shared" si="359"/>
        <v>Ryan STOCKHILhigh-jump</v>
      </c>
      <c r="I3598" s="2">
        <f t="shared" si="360"/>
        <v>1002</v>
      </c>
      <c r="J3598" s="136" cm="1">
        <f t="array" ref="J3598">MAX(IF($H$3:$H$4000=$H3598,$I$3:$I$4000))</f>
        <v>1002</v>
      </c>
    </row>
    <row r="3599" spans="1:10" x14ac:dyDescent="0.2">
      <c r="A3599" t="s">
        <v>1173</v>
      </c>
      <c r="B3599" t="s">
        <v>4294</v>
      </c>
      <c r="C3599" s="5" t="s">
        <v>41</v>
      </c>
      <c r="D3599" s="5">
        <v>37825</v>
      </c>
      <c r="E3599">
        <v>991</v>
      </c>
      <c r="F3599" s="5">
        <v>44296</v>
      </c>
      <c r="G3599" s="2">
        <v>57</v>
      </c>
      <c r="H3599" s="2" t="str">
        <f t="shared" si="359"/>
        <v>Armant VAN DER LINDENjavelin-throw</v>
      </c>
      <c r="I3599" s="2">
        <f t="shared" si="360"/>
        <v>991</v>
      </c>
      <c r="J3599" s="136" cm="1">
        <f t="array" ref="J3599">MAX(IF($H$3:$H$4000=$H3599,$I$3:$I$4000))</f>
        <v>991</v>
      </c>
    </row>
    <row r="3600" spans="1:10" x14ac:dyDescent="0.2">
      <c r="A3600" t="s">
        <v>1173</v>
      </c>
      <c r="B3600" t="s">
        <v>4436</v>
      </c>
      <c r="C3600" t="s">
        <v>81</v>
      </c>
      <c r="D3600" s="5">
        <v>38127</v>
      </c>
      <c r="E3600">
        <v>919</v>
      </c>
      <c r="F3600" s="5">
        <v>44295</v>
      </c>
      <c r="G3600" s="2">
        <v>40</v>
      </c>
      <c r="H3600" s="2" t="str">
        <f t="shared" si="359"/>
        <v>Christiaan BESTER20km-race-walking</v>
      </c>
      <c r="I3600" s="2">
        <f t="shared" si="360"/>
        <v>919</v>
      </c>
      <c r="J3600" s="136" cm="1">
        <f t="array" ref="J3600">MAX(IF($H$3:$H$4000=$H3600,$I$3:$I$4000))</f>
        <v>919</v>
      </c>
    </row>
    <row r="3601" spans="1:10" x14ac:dyDescent="0.2">
      <c r="A3601" t="s">
        <v>1173</v>
      </c>
      <c r="B3601" t="s">
        <v>4059</v>
      </c>
      <c r="C3601" s="5" t="s">
        <v>36</v>
      </c>
      <c r="D3601" s="5">
        <v>38218</v>
      </c>
      <c r="E3601">
        <v>916</v>
      </c>
      <c r="F3601" s="5">
        <v>44293</v>
      </c>
      <c r="G3601" s="2">
        <v>79</v>
      </c>
      <c r="H3601" s="2" t="str">
        <f t="shared" si="359"/>
        <v>Migail VAN HUYSSTEENpole-vault</v>
      </c>
      <c r="I3601" s="2">
        <f t="shared" si="360"/>
        <v>916</v>
      </c>
      <c r="J3601" s="136" cm="1">
        <f t="array" ref="J3601">MAX(IF($H$3:$H$4000=$H3601,$I$3:$I$4000))</f>
        <v>916</v>
      </c>
    </row>
    <row r="3602" spans="1:10" x14ac:dyDescent="0.2">
      <c r="A3602" t="s">
        <v>1173</v>
      </c>
      <c r="B3602" t="s">
        <v>4023</v>
      </c>
      <c r="C3602" s="5" t="s">
        <v>36</v>
      </c>
      <c r="D3602" s="5">
        <v>36733</v>
      </c>
      <c r="E3602">
        <v>1160</v>
      </c>
      <c r="F3602" s="5">
        <v>44286</v>
      </c>
      <c r="G3602" s="2">
        <v>3</v>
      </c>
      <c r="H3602" s="2" t="str">
        <f t="shared" si="359"/>
        <v>Valco VAN WYKpole-vault</v>
      </c>
      <c r="I3602" s="2">
        <f t="shared" si="360"/>
        <v>1160</v>
      </c>
      <c r="J3602" s="136" cm="1">
        <f t="array" ref="J3602">MAX(IF($H$3:$H$4000=$H3602,$I$3:$I$4000))</f>
        <v>1160</v>
      </c>
    </row>
    <row r="3603" spans="1:10" x14ac:dyDescent="0.2">
      <c r="A3603" t="s">
        <v>1173</v>
      </c>
      <c r="B3603" t="s">
        <v>4204</v>
      </c>
      <c r="C3603" s="5" t="s">
        <v>42</v>
      </c>
      <c r="D3603" s="5">
        <v>35853</v>
      </c>
      <c r="E3603">
        <v>1062</v>
      </c>
      <c r="F3603" s="5">
        <v>44286</v>
      </c>
      <c r="G3603" s="2">
        <v>12</v>
      </c>
      <c r="H3603" s="2" t="str">
        <f t="shared" si="359"/>
        <v>Carel HAASBROEKhammer-throw</v>
      </c>
      <c r="I3603" s="2">
        <f t="shared" si="360"/>
        <v>1062</v>
      </c>
      <c r="J3603" s="136" cm="1">
        <f t="array" ref="J3603">MAX(IF($H$3:$H$4000=$H3603,$I$3:$I$4000))</f>
        <v>1062</v>
      </c>
    </row>
    <row r="3604" spans="1:10" x14ac:dyDescent="0.2">
      <c r="A3604" t="s">
        <v>1173</v>
      </c>
      <c r="B3604" t="s">
        <v>3475</v>
      </c>
      <c r="C3604" s="5" t="s">
        <v>27</v>
      </c>
      <c r="D3604" s="5">
        <v>36635</v>
      </c>
      <c r="E3604">
        <v>1115</v>
      </c>
      <c r="F3604" s="5">
        <v>44285</v>
      </c>
      <c r="G3604" s="2">
        <v>63</v>
      </c>
      <c r="H3604" s="2" t="str">
        <f t="shared" si="359"/>
        <v>Christopher SWART800m</v>
      </c>
      <c r="I3604" s="2">
        <f t="shared" si="360"/>
        <v>1115</v>
      </c>
      <c r="J3604" s="136" cm="1">
        <f t="array" ref="J3604">MAX(IF($H$3:$H$4000=$H3604,$I$3:$I$4000))</f>
        <v>1115</v>
      </c>
    </row>
    <row r="3605" spans="1:10" x14ac:dyDescent="0.2">
      <c r="A3605" t="s">
        <v>1173</v>
      </c>
      <c r="B3605" t="s">
        <v>2842</v>
      </c>
      <c r="C3605" s="5" t="s">
        <v>27</v>
      </c>
      <c r="D3605" s="5">
        <v>35803</v>
      </c>
      <c r="E3605">
        <v>1114</v>
      </c>
      <c r="F3605" s="5">
        <v>44285</v>
      </c>
      <c r="G3605" s="2">
        <v>66</v>
      </c>
      <c r="H3605" s="2" t="str">
        <f t="shared" si="359"/>
        <v>Elvis MOKHONWANA800m</v>
      </c>
      <c r="I3605" s="2">
        <f t="shared" si="360"/>
        <v>1114</v>
      </c>
      <c r="J3605" s="136" cm="1">
        <f t="array" ref="J3605">MAX(IF($H$3:$H$4000=$H3605,$I$3:$I$4000))</f>
        <v>1114</v>
      </c>
    </row>
    <row r="3606" spans="1:10" x14ac:dyDescent="0.2">
      <c r="A3606" t="s">
        <v>1173</v>
      </c>
      <c r="B3606" t="s">
        <v>4126</v>
      </c>
      <c r="C3606" s="5" t="s">
        <v>40</v>
      </c>
      <c r="D3606" s="5">
        <v>36473</v>
      </c>
      <c r="E3606">
        <v>912</v>
      </c>
      <c r="F3606" s="5">
        <v>44285</v>
      </c>
      <c r="G3606" s="2">
        <v>84</v>
      </c>
      <c r="H3606" s="2" t="str">
        <f t="shared" si="359"/>
        <v>Kyle BLIGNAUTdiscus-throw</v>
      </c>
      <c r="I3606" s="2">
        <f t="shared" si="360"/>
        <v>912</v>
      </c>
      <c r="J3606" s="136" cm="1">
        <f t="array" ref="J3606">MAX(IF($H$3:$H$4000=$H3606,$I$3:$I$4000))</f>
        <v>912</v>
      </c>
    </row>
    <row r="3607" spans="1:10" x14ac:dyDescent="0.2">
      <c r="A3607" t="s">
        <v>1173</v>
      </c>
      <c r="B3607" t="s">
        <v>2854</v>
      </c>
      <c r="C3607" s="5" t="s">
        <v>29</v>
      </c>
      <c r="D3607" s="5">
        <v>34236</v>
      </c>
      <c r="E3607">
        <v>1103</v>
      </c>
      <c r="F3607" s="5">
        <v>44283</v>
      </c>
      <c r="G3607" s="2">
        <v>79</v>
      </c>
      <c r="H3607" s="2" t="str">
        <f t="shared" si="359"/>
        <v>Mathanga MBULELI5000m</v>
      </c>
      <c r="I3607" s="2">
        <f t="shared" si="360"/>
        <v>1103</v>
      </c>
      <c r="J3607" s="136" cm="1">
        <f t="array" ref="J3607">MAX(IF($H$3:$H$4000=$H3607,$I$3:$I$4000))</f>
        <v>1103</v>
      </c>
    </row>
    <row r="3608" spans="1:10" x14ac:dyDescent="0.2">
      <c r="A3608" t="s">
        <v>1173</v>
      </c>
      <c r="B3608" t="s">
        <v>3682</v>
      </c>
      <c r="C3608" s="5" t="s">
        <v>29</v>
      </c>
      <c r="D3608" s="5">
        <v>34335</v>
      </c>
      <c r="E3608">
        <v>1091</v>
      </c>
      <c r="F3608" s="5">
        <v>44283</v>
      </c>
      <c r="G3608" s="2">
        <v>87</v>
      </c>
      <c r="H3608" s="2" t="str">
        <f t="shared" si="359"/>
        <v>Adam LIPSCHITZ5000m</v>
      </c>
      <c r="I3608" s="2">
        <f t="shared" si="360"/>
        <v>1091</v>
      </c>
      <c r="J3608" s="136" cm="1">
        <f t="array" ref="J3608">MAX(IF($H$3:$H$4000=$H3608,$I$3:$I$4000))</f>
        <v>1091</v>
      </c>
    </row>
    <row r="3609" spans="1:10" x14ac:dyDescent="0.2">
      <c r="A3609" t="s">
        <v>1173</v>
      </c>
      <c r="B3609" t="s">
        <v>3395</v>
      </c>
      <c r="C3609" s="5" t="s">
        <v>26</v>
      </c>
      <c r="D3609" s="5">
        <v>34862</v>
      </c>
      <c r="E3609">
        <v>1140</v>
      </c>
      <c r="F3609" s="5">
        <v>44282</v>
      </c>
      <c r="G3609" s="2">
        <v>31</v>
      </c>
      <c r="H3609" s="2" t="str">
        <f t="shared" si="359"/>
        <v>Berend KOEKEMOER400m</v>
      </c>
      <c r="I3609" s="2">
        <f t="shared" si="360"/>
        <v>1140</v>
      </c>
      <c r="J3609" s="136" cm="1">
        <f t="array" ref="J3609">MAX(IF($H$3:$H$4000=$H3609,$I$3:$I$4000))</f>
        <v>1140</v>
      </c>
    </row>
    <row r="3610" spans="1:10" x14ac:dyDescent="0.2">
      <c r="A3610" t="s">
        <v>1173</v>
      </c>
      <c r="B3610" t="s">
        <v>3362</v>
      </c>
      <c r="C3610" s="5" t="s">
        <v>26</v>
      </c>
      <c r="D3610" s="5">
        <v>33689</v>
      </c>
      <c r="E3610">
        <v>1132</v>
      </c>
      <c r="F3610" s="5">
        <v>44282</v>
      </c>
      <c r="G3610" s="2">
        <v>35</v>
      </c>
      <c r="H3610" s="2" t="str">
        <f t="shared" si="359"/>
        <v>Oscar MAVUNDLA400m</v>
      </c>
      <c r="I3610" s="2">
        <f t="shared" si="360"/>
        <v>1132</v>
      </c>
      <c r="J3610" s="136" cm="1">
        <f t="array" ref="J3610">MAX(IF($H$3:$H$4000=$H3610,$I$3:$I$4000))</f>
        <v>1132</v>
      </c>
    </row>
    <row r="3611" spans="1:10" x14ac:dyDescent="0.2">
      <c r="A3611" t="s">
        <v>1173</v>
      </c>
      <c r="B3611" t="s">
        <v>3404</v>
      </c>
      <c r="C3611" s="5" t="s">
        <v>26</v>
      </c>
      <c r="D3611" s="5">
        <v>31970</v>
      </c>
      <c r="E3611">
        <v>1122</v>
      </c>
      <c r="F3611" s="5">
        <v>44282</v>
      </c>
      <c r="G3611" s="2">
        <v>48</v>
      </c>
      <c r="H3611" s="2" t="str">
        <f t="shared" si="359"/>
        <v>Ranti Marvin DIKGALE400m</v>
      </c>
      <c r="I3611" s="2">
        <f t="shared" si="360"/>
        <v>1122</v>
      </c>
      <c r="J3611" s="136" cm="1">
        <f t="array" ref="J3611">MAX(IF($H$3:$H$4000=$H3611,$I$3:$I$4000))</f>
        <v>1122</v>
      </c>
    </row>
    <row r="3612" spans="1:10" x14ac:dyDescent="0.2">
      <c r="A3612" t="s">
        <v>1173</v>
      </c>
      <c r="B3612" t="s">
        <v>2766</v>
      </c>
      <c r="C3612" s="5" t="s">
        <v>26</v>
      </c>
      <c r="D3612" s="5">
        <v>35551</v>
      </c>
      <c r="E3612">
        <v>1107</v>
      </c>
      <c r="F3612" s="5">
        <v>44282</v>
      </c>
      <c r="G3612" s="2">
        <v>65</v>
      </c>
      <c r="H3612" s="2" t="str">
        <f t="shared" si="359"/>
        <v>Ukona KHUZWAYO400m</v>
      </c>
      <c r="I3612" s="2">
        <f t="shared" si="360"/>
        <v>1107</v>
      </c>
      <c r="J3612" s="136" cm="1">
        <f t="array" ref="J3612">MAX(IF($H$3:$H$4000=$H3612,$I$3:$I$4000))</f>
        <v>1107</v>
      </c>
    </row>
    <row r="3613" spans="1:10" x14ac:dyDescent="0.2">
      <c r="A3613" t="s">
        <v>1173</v>
      </c>
      <c r="B3613" t="s">
        <v>2801</v>
      </c>
      <c r="C3613" s="5" t="s">
        <v>26</v>
      </c>
      <c r="D3613" s="5">
        <v>33353</v>
      </c>
      <c r="E3613">
        <v>1098</v>
      </c>
      <c r="F3613" s="5">
        <v>44282</v>
      </c>
      <c r="G3613" s="2">
        <v>78</v>
      </c>
      <c r="H3613" s="2" t="str">
        <f t="shared" si="359"/>
        <v>Ashley HLUNGWANI400m</v>
      </c>
      <c r="I3613" s="2">
        <f t="shared" si="360"/>
        <v>1098</v>
      </c>
      <c r="J3613" s="136" cm="1">
        <f t="array" ref="J3613">MAX(IF($H$3:$H$4000=$H3613,$I$3:$I$4000))</f>
        <v>1098</v>
      </c>
    </row>
    <row r="3614" spans="1:10" x14ac:dyDescent="0.2">
      <c r="A3614" t="s">
        <v>1173</v>
      </c>
      <c r="B3614" t="s">
        <v>3426</v>
      </c>
      <c r="C3614" s="5" t="s">
        <v>26</v>
      </c>
      <c r="D3614" s="5">
        <v>36922</v>
      </c>
      <c r="E3614">
        <v>1091</v>
      </c>
      <c r="F3614" s="5">
        <v>44282</v>
      </c>
      <c r="G3614" s="2">
        <v>96</v>
      </c>
      <c r="H3614" s="2" t="str">
        <f t="shared" si="359"/>
        <v>Lindukuhle GORA400m</v>
      </c>
      <c r="I3614" s="2">
        <f t="shared" si="360"/>
        <v>1091</v>
      </c>
      <c r="J3614" s="136" cm="1">
        <f t="array" ref="J3614">MAX(IF($H$3:$H$4000=$H3614,$I$3:$I$4000))</f>
        <v>1091</v>
      </c>
    </row>
    <row r="3615" spans="1:10" x14ac:dyDescent="0.2">
      <c r="A3615" t="s">
        <v>1173</v>
      </c>
      <c r="B3615" t="s">
        <v>4013</v>
      </c>
      <c r="C3615" s="5" t="s">
        <v>38</v>
      </c>
      <c r="D3615" s="5">
        <v>34737</v>
      </c>
      <c r="E3615">
        <v>1013</v>
      </c>
      <c r="F3615" s="5">
        <v>44282</v>
      </c>
      <c r="G3615" s="2">
        <v>89</v>
      </c>
      <c r="H3615" s="2" t="str">
        <f t="shared" si="359"/>
        <v>Menzi MTHEMBUtriple-jump</v>
      </c>
      <c r="I3615" s="2">
        <f t="shared" si="360"/>
        <v>1013</v>
      </c>
      <c r="J3615" s="136" cm="1">
        <f t="array" ref="J3615">MAX(IF($H$3:$H$4000=$H3615,$I$3:$I$4000))</f>
        <v>1013</v>
      </c>
    </row>
    <row r="3616" spans="1:10" x14ac:dyDescent="0.2">
      <c r="A3616" t="s">
        <v>1173</v>
      </c>
      <c r="B3616" t="s">
        <v>4494</v>
      </c>
      <c r="C3616" s="5" t="s">
        <v>35</v>
      </c>
      <c r="D3616" s="5">
        <v>37993</v>
      </c>
      <c r="E3616">
        <v>1028</v>
      </c>
      <c r="F3616" s="5">
        <v>44282</v>
      </c>
      <c r="G3616" s="2">
        <v>60</v>
      </c>
      <c r="H3616" s="2" t="str">
        <f t="shared" si="359"/>
        <v>Connor ANNANDALEhigh-jump</v>
      </c>
      <c r="I3616" s="2">
        <f t="shared" si="360"/>
        <v>1028</v>
      </c>
      <c r="J3616" s="136" cm="1">
        <f t="array" ref="J3616">MAX(IF($H$3:$H$4000=$H3616,$I$3:$I$4000))</f>
        <v>1028</v>
      </c>
    </row>
    <row r="3617" spans="1:10" x14ac:dyDescent="0.2">
      <c r="A3617" t="s">
        <v>1173</v>
      </c>
      <c r="B3617" t="s">
        <v>4499</v>
      </c>
      <c r="C3617" s="5" t="s">
        <v>35</v>
      </c>
      <c r="D3617" s="5">
        <v>37708</v>
      </c>
      <c r="E3617">
        <v>1019</v>
      </c>
      <c r="F3617" s="5">
        <v>44282</v>
      </c>
      <c r="G3617" s="2">
        <v>65</v>
      </c>
      <c r="H3617" s="2" t="str">
        <f t="shared" si="359"/>
        <v>Edric WENHOLDhigh-jump</v>
      </c>
      <c r="I3617" s="2">
        <f t="shared" si="360"/>
        <v>1019</v>
      </c>
      <c r="J3617" s="136" cm="1">
        <f t="array" ref="J3617">MAX(IF($H$3:$H$4000=$H3617,$I$3:$I$4000))</f>
        <v>1019</v>
      </c>
    </row>
    <row r="3618" spans="1:10" x14ac:dyDescent="0.2">
      <c r="A3618" t="s">
        <v>1173</v>
      </c>
      <c r="B3618" t="s">
        <v>4506</v>
      </c>
      <c r="C3618" s="5" t="s">
        <v>35</v>
      </c>
      <c r="D3618" s="5">
        <v>36971</v>
      </c>
      <c r="E3618">
        <v>1002</v>
      </c>
      <c r="F3618" s="5">
        <v>44282</v>
      </c>
      <c r="G3618" s="2">
        <v>79</v>
      </c>
      <c r="H3618" s="2" t="str">
        <f t="shared" si="359"/>
        <v>Gayisa MASWANGAYIhigh-jump</v>
      </c>
      <c r="I3618" s="2">
        <f t="shared" si="360"/>
        <v>1002</v>
      </c>
      <c r="J3618" s="136" cm="1">
        <f t="array" ref="J3618">MAX(IF($H$3:$H$4000=$H3618,$I$3:$I$4000))</f>
        <v>1002</v>
      </c>
    </row>
    <row r="3619" spans="1:10" x14ac:dyDescent="0.2">
      <c r="A3619" t="s">
        <v>1173</v>
      </c>
      <c r="B3619" t="s">
        <v>4309</v>
      </c>
      <c r="C3619" t="s">
        <v>41</v>
      </c>
      <c r="D3619" s="5">
        <v>31922</v>
      </c>
      <c r="E3619">
        <v>959</v>
      </c>
      <c r="F3619" s="5">
        <v>44282</v>
      </c>
      <c r="G3619" s="2">
        <v>79</v>
      </c>
      <c r="H3619" s="2" t="str">
        <f t="shared" si="359"/>
        <v>Tobie HOLTZHAUSENjavelin-throw</v>
      </c>
      <c r="I3619" s="2">
        <f t="shared" si="360"/>
        <v>959</v>
      </c>
      <c r="J3619" s="136" cm="1">
        <f t="array" ref="J3619">MAX(IF($H$3:$H$4000=$H3619,$I$3:$I$4000))</f>
        <v>959</v>
      </c>
    </row>
    <row r="3620" spans="1:10" x14ac:dyDescent="0.2">
      <c r="A3620" t="s">
        <v>1173</v>
      </c>
      <c r="B3620" t="s">
        <v>4433</v>
      </c>
      <c r="C3620" t="s">
        <v>81</v>
      </c>
      <c r="D3620" s="5">
        <v>31114</v>
      </c>
      <c r="E3620">
        <v>941</v>
      </c>
      <c r="F3620" s="5">
        <v>44282</v>
      </c>
      <c r="G3620" s="2">
        <v>36</v>
      </c>
      <c r="H3620" s="2" t="str">
        <f t="shared" si="359"/>
        <v>Wayne SNYMAN20km-race-walking</v>
      </c>
      <c r="I3620" s="2">
        <f t="shared" si="360"/>
        <v>941</v>
      </c>
      <c r="J3620" s="136" cm="1">
        <f t="array" ref="J3620">MAX(IF($H$3:$H$4000=$H3620,$I$3:$I$4000))</f>
        <v>941</v>
      </c>
    </row>
    <row r="3621" spans="1:10" x14ac:dyDescent="0.2">
      <c r="A3621" t="s">
        <v>1173</v>
      </c>
      <c r="B3621" t="s">
        <v>3343</v>
      </c>
      <c r="C3621" s="5" t="s">
        <v>25</v>
      </c>
      <c r="D3621" s="5">
        <v>35278</v>
      </c>
      <c r="E3621">
        <v>1171</v>
      </c>
      <c r="F3621" s="5">
        <v>44281</v>
      </c>
      <c r="G3621" s="2">
        <v>23</v>
      </c>
      <c r="H3621" s="2" t="str">
        <f t="shared" si="359"/>
        <v>Luxolo ADAMS200m</v>
      </c>
      <c r="I3621" s="2">
        <f t="shared" si="360"/>
        <v>1171</v>
      </c>
      <c r="J3621" s="136" cm="1">
        <f t="array" ref="J3621">MAX(IF($H$3:$H$4000=$H3621,$I$3:$I$4000))</f>
        <v>1171</v>
      </c>
    </row>
    <row r="3622" spans="1:10" x14ac:dyDescent="0.2">
      <c r="A3622" t="s">
        <v>1173</v>
      </c>
      <c r="B3622" t="s">
        <v>3486</v>
      </c>
      <c r="C3622" s="5" t="s">
        <v>27</v>
      </c>
      <c r="D3622" s="5">
        <v>32602</v>
      </c>
      <c r="E3622">
        <v>1098</v>
      </c>
      <c r="F3622" s="5">
        <v>44281</v>
      </c>
      <c r="G3622" s="2">
        <v>80</v>
      </c>
      <c r="H3622" s="2" t="str">
        <f t="shared" si="359"/>
        <v>Themba MADIMA800m</v>
      </c>
      <c r="I3622" s="2">
        <f t="shared" si="360"/>
        <v>1098</v>
      </c>
      <c r="J3622" s="136" cm="1">
        <f t="array" ref="J3622">MAX(IF($H$3:$H$4000=$H3622,$I$3:$I$4000))</f>
        <v>1098</v>
      </c>
    </row>
    <row r="3623" spans="1:10" x14ac:dyDescent="0.2">
      <c r="A3623" t="s">
        <v>1173</v>
      </c>
      <c r="B3623" t="s">
        <v>3638</v>
      </c>
      <c r="C3623" s="5" t="s">
        <v>30</v>
      </c>
      <c r="D3623" s="5">
        <v>33159</v>
      </c>
      <c r="E3623">
        <v>1138</v>
      </c>
      <c r="F3623" s="5">
        <v>44281</v>
      </c>
      <c r="G3623" s="2">
        <v>58</v>
      </c>
      <c r="H3623" s="2" t="str">
        <f t="shared" si="359"/>
        <v>Lesiba MASHELE10000m</v>
      </c>
      <c r="I3623" s="2">
        <f t="shared" si="360"/>
        <v>1138</v>
      </c>
      <c r="J3623" s="136" cm="1">
        <f t="array" ref="J3623">MAX(IF($H$3:$H$4000=$H3623,$I$3:$I$4000))</f>
        <v>1138</v>
      </c>
    </row>
    <row r="3624" spans="1:10" x14ac:dyDescent="0.2">
      <c r="A3624" t="s">
        <v>1173</v>
      </c>
      <c r="B3624" t="s">
        <v>2854</v>
      </c>
      <c r="C3624" s="5" t="s">
        <v>30</v>
      </c>
      <c r="D3624" s="5">
        <v>34236</v>
      </c>
      <c r="E3624">
        <v>1127</v>
      </c>
      <c r="F3624" s="5">
        <v>44281</v>
      </c>
      <c r="G3624" s="2">
        <v>67</v>
      </c>
      <c r="H3624" s="2" t="str">
        <f t="shared" si="359"/>
        <v>Mathanga MBULELI10000m</v>
      </c>
      <c r="I3624" s="2">
        <f t="shared" si="360"/>
        <v>1127</v>
      </c>
      <c r="J3624" s="136" cm="1">
        <f t="array" ref="J3624">MAX(IF($H$3:$H$4000=$H3624,$I$3:$I$4000))</f>
        <v>1127</v>
      </c>
    </row>
    <row r="3625" spans="1:10" x14ac:dyDescent="0.2">
      <c r="A3625" t="s">
        <v>1173</v>
      </c>
      <c r="B3625" t="s">
        <v>3682</v>
      </c>
      <c r="C3625" s="5" t="s">
        <v>30</v>
      </c>
      <c r="D3625" s="5">
        <v>34335</v>
      </c>
      <c r="E3625">
        <v>1090</v>
      </c>
      <c r="F3625" s="5">
        <v>44281</v>
      </c>
      <c r="G3625" s="2">
        <v>89</v>
      </c>
      <c r="H3625" s="2" t="str">
        <f t="shared" si="359"/>
        <v>Adam LIPSCHITZ10000m</v>
      </c>
      <c r="I3625" s="2">
        <f t="shared" si="360"/>
        <v>1090</v>
      </c>
      <c r="J3625" s="136" cm="1">
        <f t="array" ref="J3625">MAX(IF($H$3:$H$4000=$H3625,$I$3:$I$4000))</f>
        <v>1090</v>
      </c>
    </row>
    <row r="3626" spans="1:10" x14ac:dyDescent="0.2">
      <c r="A3626" t="s">
        <v>1173</v>
      </c>
      <c r="B3626" t="s">
        <v>3840</v>
      </c>
      <c r="C3626" s="5" t="s">
        <v>33</v>
      </c>
      <c r="D3626" s="6">
        <v>34360</v>
      </c>
      <c r="E3626">
        <v>1109</v>
      </c>
      <c r="F3626" s="5">
        <v>44281</v>
      </c>
      <c r="G3626" s="2">
        <v>31</v>
      </c>
      <c r="H3626" s="2" t="str">
        <f t="shared" si="359"/>
        <v>Constant PRETORIUS400mh</v>
      </c>
      <c r="I3626" s="2">
        <f t="shared" si="360"/>
        <v>1109</v>
      </c>
      <c r="J3626" s="136" cm="1">
        <f t="array" ref="J3626">MAX(IF($H$3:$H$4000=$H3626,$I$3:$I$4000))</f>
        <v>1109</v>
      </c>
    </row>
    <row r="3627" spans="1:10" x14ac:dyDescent="0.2">
      <c r="A3627" t="s">
        <v>1173</v>
      </c>
      <c r="B3627" t="s">
        <v>3865</v>
      </c>
      <c r="C3627" t="s">
        <v>33</v>
      </c>
      <c r="D3627" s="5">
        <v>35706</v>
      </c>
      <c r="E3627">
        <v>1061</v>
      </c>
      <c r="F3627" s="5">
        <v>44281</v>
      </c>
      <c r="G3627" s="2">
        <v>67</v>
      </c>
      <c r="H3627" s="2" t="str">
        <f t="shared" si="359"/>
        <v>Wynand DU TOIT400mh</v>
      </c>
      <c r="I3627" s="2">
        <f t="shared" si="360"/>
        <v>1061</v>
      </c>
      <c r="J3627" s="136" cm="1">
        <f t="array" ref="J3627">MAX(IF($H$3:$H$4000=$H3627,$I$3:$I$4000))</f>
        <v>1061</v>
      </c>
    </row>
    <row r="3628" spans="1:10" x14ac:dyDescent="0.2">
      <c r="A3628" t="s">
        <v>1173</v>
      </c>
      <c r="B3628" t="s">
        <v>4024</v>
      </c>
      <c r="C3628" s="5" t="s">
        <v>36</v>
      </c>
      <c r="D3628" s="5">
        <v>37285</v>
      </c>
      <c r="E3628">
        <v>1102</v>
      </c>
      <c r="F3628" s="5">
        <v>44281</v>
      </c>
      <c r="G3628" s="2">
        <v>5</v>
      </c>
      <c r="H3628" s="2" t="str">
        <f t="shared" si="359"/>
        <v>Kyle RADEMEYERpole-vault</v>
      </c>
      <c r="I3628" s="2">
        <f t="shared" si="360"/>
        <v>1102</v>
      </c>
      <c r="J3628" s="136" cm="1">
        <f t="array" ref="J3628">MAX(IF($H$3:$H$4000=$H3628,$I$3:$I$4000))</f>
        <v>1102</v>
      </c>
    </row>
    <row r="3629" spans="1:10" x14ac:dyDescent="0.2">
      <c r="A3629" t="s">
        <v>1173</v>
      </c>
      <c r="B3629" t="s">
        <v>3457</v>
      </c>
      <c r="C3629" s="5" t="s">
        <v>27</v>
      </c>
      <c r="D3629" s="5">
        <v>37347</v>
      </c>
      <c r="E3629">
        <v>1145</v>
      </c>
      <c r="F3629" s="5">
        <v>44279</v>
      </c>
      <c r="G3629" s="2">
        <v>38</v>
      </c>
      <c r="H3629" s="2" t="str">
        <f t="shared" si="359"/>
        <v>Renier DE VILLIERS800m</v>
      </c>
      <c r="I3629" s="2">
        <f t="shared" si="360"/>
        <v>1145</v>
      </c>
      <c r="J3629" s="136" cm="1">
        <f t="array" ref="J3629">MAX(IF($H$3:$H$4000=$H3629,$I$3:$I$4000))</f>
        <v>1145</v>
      </c>
    </row>
    <row r="3630" spans="1:10" x14ac:dyDescent="0.2">
      <c r="A3630" t="s">
        <v>1173</v>
      </c>
      <c r="B3630" t="s">
        <v>3489</v>
      </c>
      <c r="C3630" s="5" t="s">
        <v>27</v>
      </c>
      <c r="D3630" s="5">
        <v>37135</v>
      </c>
      <c r="E3630">
        <v>1096</v>
      </c>
      <c r="F3630" s="5">
        <v>44279</v>
      </c>
      <c r="G3630" s="2">
        <v>83</v>
      </c>
      <c r="H3630" s="2" t="str">
        <f t="shared" si="359"/>
        <v>Tshegofatso NWAGU800m</v>
      </c>
      <c r="I3630" s="2">
        <f t="shared" si="360"/>
        <v>1096</v>
      </c>
      <c r="J3630" s="136" cm="1">
        <f t="array" ref="J3630">MAX(IF($H$3:$H$4000=$H3630,$I$3:$I$4000))</f>
        <v>1096</v>
      </c>
    </row>
    <row r="3631" spans="1:10" x14ac:dyDescent="0.2">
      <c r="A3631" t="s">
        <v>1173</v>
      </c>
      <c r="B3631" t="s">
        <v>3531</v>
      </c>
      <c r="C3631" s="5" t="s">
        <v>28</v>
      </c>
      <c r="D3631" s="5">
        <v>35317</v>
      </c>
      <c r="E3631">
        <v>1111</v>
      </c>
      <c r="F3631" s="5">
        <v>44279</v>
      </c>
      <c r="G3631" s="2">
        <v>69</v>
      </c>
      <c r="H3631" s="2" t="str">
        <f t="shared" si="359"/>
        <v>Ashley SMITH1500m</v>
      </c>
      <c r="I3631" s="2">
        <f t="shared" si="360"/>
        <v>1111</v>
      </c>
      <c r="J3631" s="136" cm="1">
        <f t="array" ref="J3631">MAX(IF($H$3:$H$4000=$H3631,$I$3:$I$4000))</f>
        <v>1111</v>
      </c>
    </row>
    <row r="3632" spans="1:10" x14ac:dyDescent="0.2">
      <c r="A3632" t="s">
        <v>1173</v>
      </c>
      <c r="B3632" t="s">
        <v>3490</v>
      </c>
      <c r="C3632" t="s">
        <v>28</v>
      </c>
      <c r="D3632" s="5">
        <v>36638</v>
      </c>
      <c r="E3632">
        <v>1109</v>
      </c>
      <c r="F3632" s="5">
        <v>44279</v>
      </c>
      <c r="G3632" s="2">
        <v>72</v>
      </c>
      <c r="H3632" s="2" t="str">
        <f t="shared" si="359"/>
        <v>Luan MUNNIK1500m</v>
      </c>
      <c r="I3632" s="2">
        <f t="shared" si="360"/>
        <v>1109</v>
      </c>
      <c r="J3632" s="136" cm="1">
        <f t="array" ref="J3632">MAX(IF($H$3:$H$4000=$H3632,$I$3:$I$4000))</f>
        <v>1109</v>
      </c>
    </row>
    <row r="3633" spans="1:10" x14ac:dyDescent="0.2">
      <c r="A3633" t="s">
        <v>1173</v>
      </c>
      <c r="B3633" t="s">
        <v>3492</v>
      </c>
      <c r="C3633" s="6" t="s">
        <v>27</v>
      </c>
      <c r="D3633" s="5">
        <v>34492</v>
      </c>
      <c r="E3633">
        <v>1091</v>
      </c>
      <c r="F3633" s="5">
        <v>44278</v>
      </c>
      <c r="G3633" s="2">
        <v>89</v>
      </c>
      <c r="H3633" s="2" t="str">
        <f t="shared" si="359"/>
        <v>Jabulane NCAMANE800m</v>
      </c>
      <c r="I3633" s="2">
        <f t="shared" si="360"/>
        <v>1091</v>
      </c>
      <c r="J3633" s="136" cm="1">
        <f t="array" ref="J3633">MAX(IF($H$3:$H$4000=$H3633,$I$3:$I$4000))</f>
        <v>1134</v>
      </c>
    </row>
    <row r="3634" spans="1:10" x14ac:dyDescent="0.2">
      <c r="A3634" t="s">
        <v>1173</v>
      </c>
      <c r="B3634" t="s">
        <v>3953</v>
      </c>
      <c r="C3634" t="s">
        <v>37</v>
      </c>
      <c r="D3634" s="5">
        <v>37043</v>
      </c>
      <c r="E3634">
        <v>1038</v>
      </c>
      <c r="F3634" s="5">
        <v>44275</v>
      </c>
      <c r="G3634" s="2">
        <v>99</v>
      </c>
      <c r="H3634" s="2" t="str">
        <f t="shared" si="359"/>
        <v>Sifiso MIYAlong-jump</v>
      </c>
      <c r="I3634" s="2">
        <f t="shared" si="360"/>
        <v>1038</v>
      </c>
      <c r="J3634" s="136" cm="1">
        <f t="array" ref="J3634">MAX(IF($H$3:$H$4000=$H3634,$I$3:$I$4000))</f>
        <v>1038</v>
      </c>
    </row>
    <row r="3635" spans="1:10" x14ac:dyDescent="0.2">
      <c r="A3635" t="s">
        <v>1173</v>
      </c>
      <c r="B3635" t="s">
        <v>4037</v>
      </c>
      <c r="C3635" s="5" t="s">
        <v>36</v>
      </c>
      <c r="D3635" s="5">
        <v>35819</v>
      </c>
      <c r="E3635">
        <v>994</v>
      </c>
      <c r="F3635" s="5">
        <v>44275</v>
      </c>
      <c r="G3635" s="2">
        <v>37</v>
      </c>
      <c r="H3635" s="2" t="str">
        <f t="shared" si="359"/>
        <v>Lukas VAN DER WATTpole-vault</v>
      </c>
      <c r="I3635" s="2">
        <f t="shared" si="360"/>
        <v>994</v>
      </c>
      <c r="J3635" s="136" cm="1">
        <f t="array" ref="J3635">MAX(IF($H$3:$H$4000=$H3635,$I$3:$I$4000))</f>
        <v>994</v>
      </c>
    </row>
    <row r="3636" spans="1:10" x14ac:dyDescent="0.2">
      <c r="A3636" t="s">
        <v>1173</v>
      </c>
      <c r="B3636" t="s">
        <v>4446</v>
      </c>
      <c r="C3636" t="s">
        <v>81</v>
      </c>
      <c r="D3636" s="5">
        <v>33949</v>
      </c>
      <c r="E3636">
        <v>854</v>
      </c>
      <c r="F3636" s="5">
        <v>44275</v>
      </c>
      <c r="G3636" s="2">
        <v>52</v>
      </c>
      <c r="H3636" s="2" t="str">
        <f t="shared" si="359"/>
        <v>Envor RHODAS20km-race-walking</v>
      </c>
      <c r="I3636" s="2">
        <f t="shared" si="360"/>
        <v>854</v>
      </c>
      <c r="J3636" s="136" cm="1">
        <f t="array" ref="J3636">MAX(IF($H$3:$H$4000=$H3636,$I$3:$I$4000))</f>
        <v>854</v>
      </c>
    </row>
    <row r="3637" spans="1:10" x14ac:dyDescent="0.2">
      <c r="A3637" t="s">
        <v>1173</v>
      </c>
      <c r="B3637" t="s">
        <v>3497</v>
      </c>
      <c r="C3637" s="5" t="s">
        <v>27</v>
      </c>
      <c r="D3637" s="5">
        <v>36132</v>
      </c>
      <c r="E3637">
        <v>1086</v>
      </c>
      <c r="F3637" s="5">
        <v>44271</v>
      </c>
      <c r="G3637" s="2">
        <v>94</v>
      </c>
      <c r="H3637" s="2" t="str">
        <f t="shared" si="359"/>
        <v>Theuns EHLERS800m</v>
      </c>
      <c r="I3637" s="2">
        <f t="shared" si="360"/>
        <v>1086</v>
      </c>
      <c r="J3637" s="136" cm="1">
        <f t="array" ref="J3637">MAX(IF($H$3:$H$4000=$H3637,$I$3:$I$4000))</f>
        <v>1086</v>
      </c>
    </row>
    <row r="3638" spans="1:10" x14ac:dyDescent="0.2">
      <c r="A3638" t="s">
        <v>1173</v>
      </c>
      <c r="B3638" t="s">
        <v>3392</v>
      </c>
      <c r="C3638" s="5" t="s">
        <v>26</v>
      </c>
      <c r="D3638" s="5">
        <v>37677</v>
      </c>
      <c r="E3638">
        <v>1143</v>
      </c>
      <c r="F3638" s="5">
        <v>44268</v>
      </c>
      <c r="G3638" s="2">
        <v>26</v>
      </c>
      <c r="H3638" s="2" t="str">
        <f t="shared" si="359"/>
        <v>Lythe PILLAY400m</v>
      </c>
      <c r="I3638" s="2">
        <f t="shared" si="360"/>
        <v>1143</v>
      </c>
      <c r="J3638" s="136" cm="1">
        <f t="array" ref="J3638">MAX(IF($H$3:$H$4000=$H3638,$I$3:$I$4000))</f>
        <v>1143</v>
      </c>
    </row>
    <row r="3639" spans="1:10" x14ac:dyDescent="0.2">
      <c r="A3639" t="s">
        <v>1173</v>
      </c>
      <c r="B3639" s="5" t="s">
        <v>4468</v>
      </c>
      <c r="C3639" s="5" t="s">
        <v>35</v>
      </c>
      <c r="D3639" s="5">
        <v>33488</v>
      </c>
      <c r="E3639">
        <v>1090</v>
      </c>
      <c r="F3639" s="5">
        <v>44268</v>
      </c>
      <c r="G3639" s="2">
        <v>27</v>
      </c>
      <c r="H3639" s="2" t="str">
        <f t="shared" si="359"/>
        <v>Keegan FOURIEhigh-jump</v>
      </c>
      <c r="I3639" s="2">
        <f t="shared" si="360"/>
        <v>1090</v>
      </c>
      <c r="J3639" s="136" cm="1">
        <f t="array" ref="J3639">MAX(IF($H$3:$H$4000=$H3639,$I$3:$I$4000))</f>
        <v>1090</v>
      </c>
    </row>
    <row r="3640" spans="1:10" x14ac:dyDescent="0.2">
      <c r="A3640" t="s">
        <v>1173</v>
      </c>
      <c r="B3640" t="s">
        <v>4504</v>
      </c>
      <c r="C3640" s="5" t="s">
        <v>35</v>
      </c>
      <c r="D3640" s="5">
        <v>33555</v>
      </c>
      <c r="E3640">
        <v>1002</v>
      </c>
      <c r="F3640" s="5">
        <v>44268</v>
      </c>
      <c r="G3640" s="2">
        <v>79</v>
      </c>
      <c r="H3640" s="2" t="str">
        <f t="shared" si="359"/>
        <v>Luvo NKEWUhigh-jump</v>
      </c>
      <c r="I3640" s="2">
        <f t="shared" si="360"/>
        <v>1002</v>
      </c>
      <c r="J3640" s="136" cm="1">
        <f t="array" ref="J3640">MAX(IF($H$3:$H$4000=$H3640,$I$3:$I$4000))</f>
        <v>1002</v>
      </c>
    </row>
    <row r="3641" spans="1:10" x14ac:dyDescent="0.2">
      <c r="A3641" t="s">
        <v>1173</v>
      </c>
      <c r="B3641" t="s">
        <v>3072</v>
      </c>
      <c r="C3641" s="5" t="s">
        <v>36</v>
      </c>
      <c r="D3641" s="5"/>
      <c r="E3641">
        <v>940</v>
      </c>
      <c r="F3641" s="5">
        <v>44268</v>
      </c>
      <c r="G3641" s="2">
        <v>62</v>
      </c>
      <c r="H3641" s="2" t="str">
        <f t="shared" si="359"/>
        <v>Arend PRETORIUSpole-vault</v>
      </c>
      <c r="I3641" s="2">
        <f t="shared" si="360"/>
        <v>940</v>
      </c>
      <c r="J3641" s="136" cm="1">
        <f t="array" ref="J3641">MAX(IF($H$3:$H$4000=$H3641,$I$3:$I$4000))</f>
        <v>953</v>
      </c>
    </row>
    <row r="3642" spans="1:10" x14ac:dyDescent="0.2">
      <c r="A3642" t="s">
        <v>1173</v>
      </c>
      <c r="B3642" t="s">
        <v>4105</v>
      </c>
      <c r="C3642" t="s">
        <v>40</v>
      </c>
      <c r="D3642" s="5">
        <v>36223</v>
      </c>
      <c r="E3642">
        <v>963</v>
      </c>
      <c r="F3642" s="5">
        <v>44268</v>
      </c>
      <c r="G3642" s="2">
        <v>55</v>
      </c>
      <c r="H3642" s="2" t="str">
        <f t="shared" si="359"/>
        <v>Ignatius MARAISdiscus-throw</v>
      </c>
      <c r="I3642" s="2">
        <f t="shared" si="360"/>
        <v>963</v>
      </c>
      <c r="J3642" s="136" cm="1">
        <f t="array" ref="J3642">MAX(IF($H$3:$H$4000=$H3642,$I$3:$I$4000))</f>
        <v>963</v>
      </c>
    </row>
    <row r="3643" spans="1:10" x14ac:dyDescent="0.2">
      <c r="A3643" t="s">
        <v>1173</v>
      </c>
      <c r="B3643" t="s">
        <v>4306</v>
      </c>
      <c r="C3643" t="s">
        <v>41</v>
      </c>
      <c r="D3643" s="5">
        <v>44612</v>
      </c>
      <c r="E3643">
        <v>963</v>
      </c>
      <c r="F3643" s="5">
        <v>44268</v>
      </c>
      <c r="G3643" s="2">
        <v>75</v>
      </c>
      <c r="H3643" s="2" t="str">
        <f t="shared" si="359"/>
        <v>Zander VAN DER MERWEjavelin-throw</v>
      </c>
      <c r="I3643" s="2">
        <f t="shared" si="360"/>
        <v>963</v>
      </c>
      <c r="J3643" s="136" cm="1">
        <f t="array" ref="J3643">MAX(IF($H$3:$H$4000=$H3643,$I$3:$I$4000))</f>
        <v>963</v>
      </c>
    </row>
    <row r="3644" spans="1:10" x14ac:dyDescent="0.2">
      <c r="A3644" t="s">
        <v>1173</v>
      </c>
      <c r="B3644" t="s">
        <v>4434</v>
      </c>
      <c r="C3644" t="s">
        <v>81</v>
      </c>
      <c r="D3644" s="5">
        <v>36881</v>
      </c>
      <c r="E3644">
        <v>938</v>
      </c>
      <c r="F3644" s="5">
        <v>44267</v>
      </c>
      <c r="G3644" s="2">
        <v>37</v>
      </c>
      <c r="H3644" s="2" t="str">
        <f t="shared" si="359"/>
        <v>Antonio FARMER20km-race-walking</v>
      </c>
      <c r="I3644" s="2">
        <f t="shared" si="360"/>
        <v>938</v>
      </c>
      <c r="J3644" s="136" cm="1">
        <f t="array" ref="J3644">MAX(IF($H$3:$H$4000=$H3644,$I$3:$I$4000))</f>
        <v>938</v>
      </c>
    </row>
    <row r="3645" spans="1:10" x14ac:dyDescent="0.2">
      <c r="A3645" t="s">
        <v>1173</v>
      </c>
      <c r="B3645" t="s">
        <v>4074</v>
      </c>
      <c r="C3645" s="5" t="s">
        <v>40</v>
      </c>
      <c r="D3645" s="5">
        <v>35853</v>
      </c>
      <c r="E3645">
        <v>1097</v>
      </c>
      <c r="F3645" s="5">
        <v>44264</v>
      </c>
      <c r="G3645" s="2">
        <v>14</v>
      </c>
      <c r="H3645" s="2" t="str">
        <f t="shared" si="359"/>
        <v>Werner VISSERdiscus-throw</v>
      </c>
      <c r="I3645" s="2">
        <f t="shared" si="360"/>
        <v>1097</v>
      </c>
      <c r="J3645" s="136" cm="1">
        <f t="array" ref="J3645">MAX(IF($H$3:$H$4000=$H3645,$I$3:$I$4000))</f>
        <v>1097</v>
      </c>
    </row>
    <row r="3646" spans="1:10" x14ac:dyDescent="0.2">
      <c r="A3646" t="s">
        <v>1173</v>
      </c>
      <c r="B3646" t="s">
        <v>3531</v>
      </c>
      <c r="C3646" s="5" t="s">
        <v>34</v>
      </c>
      <c r="D3646" s="5">
        <v>35317</v>
      </c>
      <c r="E3646">
        <v>1103</v>
      </c>
      <c r="F3646" s="5">
        <v>44263</v>
      </c>
      <c r="G3646" s="2">
        <v>37</v>
      </c>
      <c r="H3646" s="2" t="str">
        <f t="shared" si="359"/>
        <v>Ashley SMITH3000msc</v>
      </c>
      <c r="I3646" s="2">
        <f t="shared" si="360"/>
        <v>1103</v>
      </c>
      <c r="J3646" s="136" cm="1">
        <f t="array" ref="J3646">MAX(IF($H$3:$H$4000=$H3646,$I$3:$I$4000))</f>
        <v>1103</v>
      </c>
    </row>
    <row r="3647" spans="1:10" x14ac:dyDescent="0.2">
      <c r="A3647" t="s">
        <v>1173</v>
      </c>
      <c r="B3647" t="s">
        <v>4029</v>
      </c>
      <c r="C3647" s="5" t="s">
        <v>36</v>
      </c>
      <c r="D3647" s="5">
        <v>36328</v>
      </c>
      <c r="E3647">
        <v>1048</v>
      </c>
      <c r="F3647" s="5">
        <v>44261</v>
      </c>
      <c r="G3647" s="2">
        <v>13</v>
      </c>
      <c r="H3647" s="2" t="str">
        <f t="shared" si="359"/>
        <v>Elmar SCHUTTEpole-vault</v>
      </c>
      <c r="I3647" s="2">
        <f t="shared" si="360"/>
        <v>1048</v>
      </c>
      <c r="J3647" s="136" cm="1">
        <f t="array" ref="J3647">MAX(IF($H$3:$H$4000=$H3647,$I$3:$I$4000))</f>
        <v>1089</v>
      </c>
    </row>
    <row r="3648" spans="1:10" x14ac:dyDescent="0.2">
      <c r="A3648" t="s">
        <v>1173</v>
      </c>
      <c r="B3648" t="s">
        <v>4050</v>
      </c>
      <c r="C3648" s="5" t="s">
        <v>36</v>
      </c>
      <c r="D3648" s="5">
        <v>34915</v>
      </c>
      <c r="E3648">
        <v>940</v>
      </c>
      <c r="F3648" s="5">
        <v>44261</v>
      </c>
      <c r="G3648" s="2">
        <v>62</v>
      </c>
      <c r="H3648" s="2" t="str">
        <f t="shared" ref="H3648:H3654" si="361">B3648&amp;C3648</f>
        <v>Fredriech PRETORIUSpole-vault</v>
      </c>
      <c r="I3648" s="2">
        <f t="shared" ref="I3648:I3654" si="362">E3648</f>
        <v>940</v>
      </c>
      <c r="J3648" s="136" cm="1">
        <f t="array" ref="J3648">MAX(IF($H$3:$H$4000=$H3648,$I$3:$I$4000))</f>
        <v>940</v>
      </c>
    </row>
    <row r="3649" spans="1:10" x14ac:dyDescent="0.2">
      <c r="A3649" t="s">
        <v>1173</v>
      </c>
      <c r="B3649" t="s">
        <v>3787</v>
      </c>
      <c r="C3649" s="5" t="s">
        <v>31</v>
      </c>
      <c r="D3649" s="5">
        <v>32939</v>
      </c>
      <c r="E3649">
        <v>1051</v>
      </c>
      <c r="F3649" s="5">
        <v>44257</v>
      </c>
      <c r="G3649" s="2">
        <v>65</v>
      </c>
      <c r="H3649" s="2" t="str">
        <f t="shared" si="361"/>
        <v>Muntingh HAMMAN110mh</v>
      </c>
      <c r="I3649" s="2">
        <f t="shared" si="362"/>
        <v>1051</v>
      </c>
      <c r="J3649" s="136" cm="1">
        <f t="array" ref="J3649">MAX(IF($H$3:$H$4000=$H3649,$I$3:$I$4000))</f>
        <v>1051</v>
      </c>
    </row>
    <row r="3650" spans="1:10" x14ac:dyDescent="0.2">
      <c r="A3650" t="s">
        <v>1173</v>
      </c>
      <c r="B3650" t="s">
        <v>3316</v>
      </c>
      <c r="C3650" s="5" t="s">
        <v>37</v>
      </c>
      <c r="D3650" s="5">
        <v>35703</v>
      </c>
      <c r="E3650">
        <v>1194</v>
      </c>
      <c r="F3650" s="5">
        <v>44254</v>
      </c>
      <c r="G3650" s="2">
        <v>4</v>
      </c>
      <c r="H3650" s="2" t="str">
        <f t="shared" si="361"/>
        <v>Cheswill JOHNSONlong-jump</v>
      </c>
      <c r="I3650" s="2">
        <f t="shared" si="362"/>
        <v>1194</v>
      </c>
      <c r="J3650" s="136" cm="1">
        <f t="array" ref="J3650">MAX(IF($H$3:$H$4000=$H3650,$I$3:$I$4000))</f>
        <v>1194</v>
      </c>
    </row>
    <row r="3651" spans="1:10" x14ac:dyDescent="0.2">
      <c r="A3651" t="s">
        <v>1173</v>
      </c>
      <c r="B3651" t="s">
        <v>4485</v>
      </c>
      <c r="C3651" t="s">
        <v>35</v>
      </c>
      <c r="D3651" s="5">
        <v>36162</v>
      </c>
      <c r="E3651">
        <v>1046</v>
      </c>
      <c r="F3651" s="5">
        <v>44254</v>
      </c>
      <c r="G3651" s="2">
        <v>49</v>
      </c>
      <c r="H3651" s="2" t="str">
        <f t="shared" si="361"/>
        <v>Gift NKOSIhigh-jump</v>
      </c>
      <c r="I3651" s="2">
        <f t="shared" si="362"/>
        <v>1046</v>
      </c>
      <c r="J3651" s="136" cm="1">
        <f t="array" ref="J3651">MAX(IF($H$3:$H$4000=$H3651,$I$3:$I$4000))</f>
        <v>1046</v>
      </c>
    </row>
    <row r="3652" spans="1:10" x14ac:dyDescent="0.2">
      <c r="A3652" t="s">
        <v>1173</v>
      </c>
      <c r="B3652" t="s">
        <v>4268</v>
      </c>
      <c r="C3652" t="s">
        <v>41</v>
      </c>
      <c r="D3652" s="5">
        <v>33961</v>
      </c>
      <c r="E3652">
        <v>1186</v>
      </c>
      <c r="F3652" s="5">
        <v>44254</v>
      </c>
      <c r="G3652" s="2">
        <v>5</v>
      </c>
      <c r="H3652" s="2" t="str">
        <f t="shared" si="361"/>
        <v>Rocco VAN ROOYENjavelin-throw</v>
      </c>
      <c r="I3652" s="2">
        <f t="shared" si="362"/>
        <v>1186</v>
      </c>
      <c r="J3652" s="136" cm="1">
        <f t="array" ref="J3652">MAX(IF($H$3:$H$4000=$H3652,$I$3:$I$4000))</f>
        <v>1186</v>
      </c>
    </row>
    <row r="3653" spans="1:10" x14ac:dyDescent="0.2">
      <c r="A3653" t="s">
        <v>1173</v>
      </c>
      <c r="B3653" t="s">
        <v>4304</v>
      </c>
      <c r="C3653" s="5" t="s">
        <v>41</v>
      </c>
      <c r="D3653" s="5">
        <v>36764</v>
      </c>
      <c r="E3653">
        <v>967</v>
      </c>
      <c r="F3653" s="5">
        <v>44254</v>
      </c>
      <c r="G3653" s="2">
        <v>72</v>
      </c>
      <c r="H3653" s="2" t="str">
        <f t="shared" si="361"/>
        <v>Johannes SCHLEBUSCHjavelin-throw</v>
      </c>
      <c r="I3653" s="2">
        <f t="shared" si="362"/>
        <v>967</v>
      </c>
      <c r="J3653" s="136" cm="1">
        <f t="array" ref="J3653">MAX(IF($H$3:$H$4000=$H3653,$I$3:$I$4000))</f>
        <v>967</v>
      </c>
    </row>
    <row r="3654" spans="1:10" x14ac:dyDescent="0.2">
      <c r="A3654" t="s">
        <v>1580</v>
      </c>
      <c r="B3654" t="s">
        <v>5341</v>
      </c>
      <c r="C3654" t="s">
        <v>82</v>
      </c>
      <c r="D3654" s="5">
        <v>34642</v>
      </c>
      <c r="E3654">
        <v>1114</v>
      </c>
      <c r="F3654" s="5">
        <v>44654</v>
      </c>
      <c r="G3654" s="2">
        <v>46</v>
      </c>
      <c r="H3654" s="2" t="str">
        <f t="shared" si="361"/>
        <v>Felicien MUHITIRAmarathon</v>
      </c>
      <c r="I3654" s="2">
        <f t="shared" si="362"/>
        <v>1114</v>
      </c>
      <c r="J3654" s="136" cm="1">
        <f t="array" ref="J3654">MAX(IF($H$3:$H$4000=$H3654,$I$3:$I$4000))</f>
        <v>1114</v>
      </c>
    </row>
    <row r="3655" spans="1:10" x14ac:dyDescent="0.2">
      <c r="A3655" t="s">
        <v>1580</v>
      </c>
      <c r="B3655" t="s">
        <v>5161</v>
      </c>
      <c r="C3655" s="5" t="s">
        <v>29</v>
      </c>
      <c r="D3655" s="5">
        <v>36022</v>
      </c>
      <c r="E3655">
        <v>1152</v>
      </c>
      <c r="F3655" s="5">
        <v>44611</v>
      </c>
      <c r="G3655" s="2">
        <v>1</v>
      </c>
      <c r="H3655" s="2" t="str">
        <f t="shared" ref="H3655:H3718" si="363">B3655&amp;C3655</f>
        <v>Yves NIMUBONA5000m</v>
      </c>
      <c r="I3655" s="2">
        <f t="shared" ref="I3655:I3672" si="364">E3655</f>
        <v>1152</v>
      </c>
      <c r="J3655" s="136" cm="1">
        <f t="array" ref="J3655">MAX(IF($H$3:$H$4000=$H3655,$I$3:$I$4000))</f>
        <v>1152</v>
      </c>
    </row>
    <row r="3656" spans="1:10" x14ac:dyDescent="0.2">
      <c r="A3656" t="s">
        <v>1580</v>
      </c>
      <c r="B3656" t="s">
        <v>5186</v>
      </c>
      <c r="C3656" t="s">
        <v>30</v>
      </c>
      <c r="D3656" s="5">
        <v>31048</v>
      </c>
      <c r="E3656">
        <v>971</v>
      </c>
      <c r="F3656" s="5">
        <v>44611</v>
      </c>
      <c r="G3656" s="2">
        <v>77</v>
      </c>
      <c r="H3656" s="2" t="str">
        <f t="shared" si="363"/>
        <v>Robert KAJUGA10000m</v>
      </c>
      <c r="I3656" s="2">
        <f t="shared" si="364"/>
        <v>971</v>
      </c>
      <c r="J3656" s="136" cm="1">
        <f t="array" ref="J3656">MAX(IF($H$3:$H$4000=$H3656,$I$3:$I$4000))</f>
        <v>971</v>
      </c>
    </row>
    <row r="3657" spans="1:10" x14ac:dyDescent="0.2">
      <c r="A3657" t="s">
        <v>1580</v>
      </c>
      <c r="B3657" t="s">
        <v>5189</v>
      </c>
      <c r="C3657" s="5" t="s">
        <v>30</v>
      </c>
      <c r="D3657" s="5">
        <v>33147</v>
      </c>
      <c r="E3657">
        <v>955</v>
      </c>
      <c r="F3657" s="5">
        <v>44611</v>
      </c>
      <c r="G3657" s="2">
        <v>97</v>
      </c>
      <c r="H3657" s="2" t="str">
        <f t="shared" si="363"/>
        <v>Alexis NIZEYIMANA10000m</v>
      </c>
      <c r="I3657" s="2">
        <f t="shared" si="364"/>
        <v>955</v>
      </c>
      <c r="J3657" s="136" cm="1">
        <f t="array" ref="J3657">MAX(IF($H$3:$H$4000=$H3657,$I$3:$I$4000))</f>
        <v>955</v>
      </c>
    </row>
    <row r="3658" spans="1:10" x14ac:dyDescent="0.2">
      <c r="A3658" t="s">
        <v>3114</v>
      </c>
      <c r="B3658" t="s">
        <v>3115</v>
      </c>
      <c r="C3658" s="5" t="s">
        <v>40</v>
      </c>
      <c r="D3658" s="5">
        <v>35844</v>
      </c>
      <c r="E3658">
        <v>867</v>
      </c>
      <c r="F3658" s="5">
        <v>44597</v>
      </c>
      <c r="G3658" s="2">
        <v>77</v>
      </c>
      <c r="H3658" s="2" t="str">
        <f t="shared" si="363"/>
        <v>Nathaniel SULUPOdiscus-throw</v>
      </c>
      <c r="I3658" s="2">
        <f t="shared" si="364"/>
        <v>867</v>
      </c>
      <c r="J3658" s="136" cm="1">
        <f t="array" ref="J3658">MAX(IF($H$3:$H$4000=$H3658,$I$3:$I$4000))</f>
        <v>867</v>
      </c>
    </row>
    <row r="3659" spans="1:10" x14ac:dyDescent="0.2">
      <c r="A3659" t="s">
        <v>3114</v>
      </c>
      <c r="B3659" t="s">
        <v>3115</v>
      </c>
      <c r="C3659" s="5" t="s">
        <v>39</v>
      </c>
      <c r="D3659" s="5">
        <v>35844</v>
      </c>
      <c r="E3659">
        <v>891</v>
      </c>
      <c r="F3659" s="5">
        <v>44591</v>
      </c>
      <c r="G3659" s="2">
        <v>71</v>
      </c>
      <c r="H3659" s="2" t="str">
        <f t="shared" si="363"/>
        <v>Nathaniel SULUPOshot-put</v>
      </c>
      <c r="I3659" s="2">
        <f t="shared" si="364"/>
        <v>891</v>
      </c>
      <c r="J3659" s="136" cm="1">
        <f t="array" ref="J3659">MAX(IF($H$3:$H$4000=$H3659,$I$3:$I$4000))</f>
        <v>891</v>
      </c>
    </row>
    <row r="3660" spans="1:10" x14ac:dyDescent="0.2">
      <c r="A3660" t="s">
        <v>3114</v>
      </c>
      <c r="B3660" t="s">
        <v>4068</v>
      </c>
      <c r="C3660" s="5" t="s">
        <v>40</v>
      </c>
      <c r="D3660" s="6">
        <v>33559</v>
      </c>
      <c r="E3660">
        <v>1198</v>
      </c>
      <c r="F3660" s="5">
        <v>44338</v>
      </c>
      <c r="G3660" s="2">
        <v>1</v>
      </c>
      <c r="H3660" s="2" t="str">
        <f t="shared" si="363"/>
        <v>Alex ROSEdiscus-throw</v>
      </c>
      <c r="I3660" s="2">
        <f t="shared" si="364"/>
        <v>1198</v>
      </c>
      <c r="J3660" s="136" cm="1">
        <f t="array" ref="J3660">MAX(IF($H$3:$H$4000=$H3660,$I$3:$I$4000))</f>
        <v>1198</v>
      </c>
    </row>
    <row r="3661" spans="1:10" x14ac:dyDescent="0.2">
      <c r="A3661" t="s">
        <v>3867</v>
      </c>
      <c r="B3661" t="s">
        <v>3868</v>
      </c>
      <c r="C3661" t="s">
        <v>33</v>
      </c>
      <c r="D3661" s="5">
        <v>35663</v>
      </c>
      <c r="E3661">
        <v>1058</v>
      </c>
      <c r="F3661" s="5">
        <v>44342</v>
      </c>
      <c r="G3661" s="2">
        <v>71</v>
      </c>
      <c r="H3661" s="2" t="str">
        <f t="shared" si="363"/>
        <v>Ned AZEMIA400mh</v>
      </c>
      <c r="I3661" s="2">
        <f t="shared" si="364"/>
        <v>1058</v>
      </c>
      <c r="J3661" s="136" cm="1">
        <f t="array" ref="J3661">MAX(IF($H$3:$H$4000=$H3661,$I$3:$I$4000))</f>
        <v>1058</v>
      </c>
    </row>
    <row r="3662" spans="1:10" x14ac:dyDescent="0.2">
      <c r="A3662" t="s">
        <v>1151</v>
      </c>
      <c r="B3662" t="s">
        <v>5278</v>
      </c>
      <c r="C3662" s="5" t="s">
        <v>36</v>
      </c>
      <c r="D3662" s="6">
        <v>34970</v>
      </c>
      <c r="E3662">
        <v>886</v>
      </c>
      <c r="F3662" s="5">
        <v>44640</v>
      </c>
      <c r="G3662" s="2">
        <v>60</v>
      </c>
      <c r="H3662" s="2" t="str">
        <f t="shared" si="363"/>
        <v>Aaron Koh XU QINGpole-vault</v>
      </c>
      <c r="I3662" s="2">
        <f t="shared" si="364"/>
        <v>886</v>
      </c>
      <c r="J3662" s="136" cm="1">
        <f t="array" ref="J3662">MAX(IF($H$3:$H$4000=$H3662,$I$3:$I$4000))</f>
        <v>886</v>
      </c>
    </row>
    <row r="3663" spans="1:10" x14ac:dyDescent="0.2">
      <c r="A3663" t="s">
        <v>1151</v>
      </c>
      <c r="B3663" t="s">
        <v>5300</v>
      </c>
      <c r="C3663" s="5" t="s">
        <v>40</v>
      </c>
      <c r="D3663" s="6">
        <v>36220</v>
      </c>
      <c r="E3663">
        <v>856</v>
      </c>
      <c r="F3663" s="5">
        <v>44640</v>
      </c>
      <c r="G3663" s="2">
        <v>88</v>
      </c>
      <c r="H3663" s="2" t="str">
        <f t="shared" si="363"/>
        <v>Eric Yee CHUN WAIdiscus-throw</v>
      </c>
      <c r="I3663" s="2">
        <f t="shared" si="364"/>
        <v>856</v>
      </c>
      <c r="J3663" s="136" cm="1">
        <f t="array" ref="J3663">MAX(IF($H$3:$H$4000=$H3663,$I$3:$I$4000))</f>
        <v>856</v>
      </c>
    </row>
    <row r="3664" spans="1:10" x14ac:dyDescent="0.2">
      <c r="A3664" t="s">
        <v>1151</v>
      </c>
      <c r="B3664" t="s">
        <v>2959</v>
      </c>
      <c r="C3664" s="5" t="s">
        <v>33</v>
      </c>
      <c r="D3664" s="5">
        <v>35121</v>
      </c>
      <c r="E3664">
        <v>1046</v>
      </c>
      <c r="F3664" s="5">
        <v>44615</v>
      </c>
      <c r="G3664" s="2">
        <v>30</v>
      </c>
      <c r="H3664" s="2" t="str">
        <f t="shared" si="363"/>
        <v>Jun Jie Calvin QUEK400mh</v>
      </c>
      <c r="I3664" s="2">
        <f t="shared" si="364"/>
        <v>1046</v>
      </c>
      <c r="J3664" s="136" cm="1">
        <f t="array" ref="J3664">MAX(IF($H$3:$H$4000=$H3664,$I$3:$I$4000))</f>
        <v>1046</v>
      </c>
    </row>
    <row r="3665" spans="1:10" x14ac:dyDescent="0.2">
      <c r="A3665" t="s">
        <v>1151</v>
      </c>
      <c r="B3665" t="s">
        <v>3081</v>
      </c>
      <c r="C3665" s="5" t="s">
        <v>36</v>
      </c>
      <c r="D3665" s="5">
        <v>35409</v>
      </c>
      <c r="E3665">
        <v>891</v>
      </c>
      <c r="F3665" s="5">
        <v>44584</v>
      </c>
      <c r="G3665" s="2">
        <v>57</v>
      </c>
      <c r="H3665" s="2" t="str">
        <f t="shared" si="363"/>
        <v>Devey NGpole-vault</v>
      </c>
      <c r="I3665" s="2">
        <f t="shared" si="364"/>
        <v>891</v>
      </c>
      <c r="J3665" s="136" cm="1">
        <f t="array" ref="J3665">MAX(IF($H$3:$H$4000=$H3665,$I$3:$I$4000))</f>
        <v>940</v>
      </c>
    </row>
    <row r="3666" spans="1:10" x14ac:dyDescent="0.2">
      <c r="A3666" t="s">
        <v>1151</v>
      </c>
      <c r="B3666" t="s">
        <v>2938</v>
      </c>
      <c r="C3666" t="s">
        <v>31</v>
      </c>
      <c r="D3666" s="5">
        <v>34518</v>
      </c>
      <c r="E3666">
        <v>1072</v>
      </c>
      <c r="F3666" s="5">
        <v>44583</v>
      </c>
      <c r="G3666" s="2">
        <v>18</v>
      </c>
      <c r="H3666" s="2" t="str">
        <f t="shared" si="363"/>
        <v>Chen Xiang ANG110mh</v>
      </c>
      <c r="I3666" s="2">
        <f t="shared" si="364"/>
        <v>1072</v>
      </c>
      <c r="J3666" s="136" cm="1">
        <f t="array" ref="J3666">MAX(IF($H$3:$H$4000=$H3666,$I$3:$I$4000))</f>
        <v>1072</v>
      </c>
    </row>
    <row r="3667" spans="1:10" x14ac:dyDescent="0.2">
      <c r="A3667" t="s">
        <v>1151</v>
      </c>
      <c r="B3667" t="s">
        <v>5193</v>
      </c>
      <c r="C3667" s="5" t="s">
        <v>31</v>
      </c>
      <c r="D3667" s="5">
        <v>36654</v>
      </c>
      <c r="E3667">
        <v>1013</v>
      </c>
      <c r="F3667" s="5">
        <v>44583</v>
      </c>
      <c r="G3667" s="2">
        <v>39</v>
      </c>
      <c r="H3667" s="2" t="str">
        <f t="shared" si="363"/>
        <v>Wei Guan CHONG110mh</v>
      </c>
      <c r="I3667" s="2">
        <f t="shared" si="364"/>
        <v>1013</v>
      </c>
      <c r="J3667" s="136" cm="1">
        <f t="array" ref="J3667">MAX(IF($H$3:$H$4000=$H3667,$I$3:$I$4000))</f>
        <v>1013</v>
      </c>
    </row>
    <row r="3668" spans="1:10" x14ac:dyDescent="0.2">
      <c r="A3668" t="s">
        <v>1151</v>
      </c>
      <c r="B3668" t="s">
        <v>2952</v>
      </c>
      <c r="C3668" t="s">
        <v>31</v>
      </c>
      <c r="D3668" s="5">
        <v>34712</v>
      </c>
      <c r="E3668">
        <v>935</v>
      </c>
      <c r="F3668" s="5">
        <v>44583</v>
      </c>
      <c r="G3668" s="2">
        <v>78</v>
      </c>
      <c r="H3668" s="2" t="str">
        <f t="shared" si="363"/>
        <v>Awyong LIANG QI110mh</v>
      </c>
      <c r="I3668" s="2">
        <f t="shared" si="364"/>
        <v>935</v>
      </c>
      <c r="J3668" s="136" cm="1">
        <f t="array" ref="J3668">MAX(IF($H$3:$H$4000=$H3668,$I$3:$I$4000))</f>
        <v>935</v>
      </c>
    </row>
    <row r="3669" spans="1:10" x14ac:dyDescent="0.2">
      <c r="A3669" t="s">
        <v>1151</v>
      </c>
      <c r="B3669" t="s">
        <v>3026</v>
      </c>
      <c r="C3669" s="5" t="s">
        <v>35</v>
      </c>
      <c r="D3669" s="5">
        <v>36956</v>
      </c>
      <c r="E3669">
        <v>1046</v>
      </c>
      <c r="F3669" s="5">
        <v>44583</v>
      </c>
      <c r="G3669" s="2">
        <v>12</v>
      </c>
      <c r="H3669" s="2" t="str">
        <f t="shared" si="363"/>
        <v>Kampton KAMhigh-jump</v>
      </c>
      <c r="I3669" s="2">
        <f t="shared" si="364"/>
        <v>1046</v>
      </c>
      <c r="J3669" s="136" cm="1">
        <f t="array" ref="J3669">MAX(IF($H$3:$H$4000=$H3669,$I$3:$I$4000))</f>
        <v>1046</v>
      </c>
    </row>
    <row r="3670" spans="1:10" x14ac:dyDescent="0.2">
      <c r="A3670" t="s">
        <v>1151</v>
      </c>
      <c r="B3670" t="s">
        <v>3039</v>
      </c>
      <c r="C3670" s="5" t="s">
        <v>35</v>
      </c>
      <c r="D3670" s="5">
        <v>44671</v>
      </c>
      <c r="E3670">
        <v>958</v>
      </c>
      <c r="F3670" s="5">
        <v>44583</v>
      </c>
      <c r="G3670" s="2">
        <v>51</v>
      </c>
      <c r="H3670" s="2" t="str">
        <f t="shared" si="363"/>
        <v>Abel LEEhigh-jump</v>
      </c>
      <c r="I3670" s="2">
        <f t="shared" si="364"/>
        <v>958</v>
      </c>
      <c r="J3670" s="136" cm="1">
        <f t="array" ref="J3670">MAX(IF($H$3:$H$4000=$H3670,$I$3:$I$4000))</f>
        <v>958</v>
      </c>
    </row>
    <row r="3671" spans="1:10" x14ac:dyDescent="0.2">
      <c r="A3671" t="s">
        <v>1151</v>
      </c>
      <c r="B3671" t="s">
        <v>3081</v>
      </c>
      <c r="C3671" s="5" t="s">
        <v>36</v>
      </c>
      <c r="D3671" s="5">
        <v>35409</v>
      </c>
      <c r="E3671">
        <v>940</v>
      </c>
      <c r="F3671" s="5">
        <v>44255</v>
      </c>
      <c r="G3671" s="2">
        <v>62</v>
      </c>
      <c r="H3671" s="2" t="str">
        <f t="shared" si="363"/>
        <v>Devey NGpole-vault</v>
      </c>
      <c r="I3671" s="2">
        <f t="shared" si="364"/>
        <v>940</v>
      </c>
      <c r="J3671" s="136" cm="1">
        <f t="array" ref="J3671">MAX(IF($H$3:$H$4000=$H3671,$I$3:$I$4000))</f>
        <v>940</v>
      </c>
    </row>
    <row r="3672" spans="1:10" x14ac:dyDescent="0.2">
      <c r="A3672" t="s">
        <v>1219</v>
      </c>
      <c r="B3672" t="s">
        <v>3948</v>
      </c>
      <c r="C3672" t="s">
        <v>37</v>
      </c>
      <c r="D3672" s="5">
        <v>36018</v>
      </c>
      <c r="E3672">
        <v>978</v>
      </c>
      <c r="F3672" s="5">
        <v>44646</v>
      </c>
      <c r="G3672" s="2">
        <v>85</v>
      </c>
      <c r="H3672" s="2" t="str">
        <f t="shared" si="363"/>
        <v>Kizan DAVIDlong-jump</v>
      </c>
      <c r="I3672" s="2">
        <f t="shared" si="364"/>
        <v>978</v>
      </c>
      <c r="J3672" s="136" cm="1">
        <f t="array" ref="J3672">MAX(IF($H$3:$H$4000=$H3672,$I$3:$I$4000))</f>
        <v>1045</v>
      </c>
    </row>
    <row r="3673" spans="1:10" x14ac:dyDescent="0.2">
      <c r="A3673" t="s">
        <v>1219</v>
      </c>
      <c r="B3673" t="s">
        <v>3854</v>
      </c>
      <c r="C3673" t="s">
        <v>33</v>
      </c>
      <c r="D3673" s="5">
        <v>36881</v>
      </c>
      <c r="E3673">
        <v>1083</v>
      </c>
      <c r="F3673" s="5">
        <v>44345</v>
      </c>
      <c r="G3673" s="2">
        <v>49</v>
      </c>
      <c r="H3673" s="2" t="str">
        <f t="shared" si="363"/>
        <v>Jahnaza FRANCIS400mh</v>
      </c>
      <c r="I3673" s="2">
        <f t="shared" ref="I3673:I3736" si="365">E3673</f>
        <v>1083</v>
      </c>
      <c r="J3673" s="136" cm="1">
        <f t="array" ref="J3673">MAX(IF($H$3:$H$4000=$H3673,$I$3:$I$4000))</f>
        <v>1083</v>
      </c>
    </row>
    <row r="3674" spans="1:10" x14ac:dyDescent="0.2">
      <c r="A3674" t="s">
        <v>1219</v>
      </c>
      <c r="B3674" t="s">
        <v>3875</v>
      </c>
      <c r="C3674" t="s">
        <v>33</v>
      </c>
      <c r="D3674" s="5">
        <v>35800</v>
      </c>
      <c r="E3674">
        <v>1050</v>
      </c>
      <c r="F3674" s="5">
        <v>44344</v>
      </c>
      <c r="G3674" s="2">
        <v>80</v>
      </c>
      <c r="H3674" s="2" t="str">
        <f t="shared" si="363"/>
        <v>Aljani BRIDGEWATER400mh</v>
      </c>
      <c r="I3674" s="2">
        <f t="shared" si="365"/>
        <v>1050</v>
      </c>
      <c r="J3674" s="136" cm="1">
        <f t="array" ref="J3674">MAX(IF($H$3:$H$4000=$H3674,$I$3:$I$4000))</f>
        <v>1050</v>
      </c>
    </row>
    <row r="3675" spans="1:10" x14ac:dyDescent="0.2">
      <c r="A3675" t="s">
        <v>1219</v>
      </c>
      <c r="B3675" t="s">
        <v>3948</v>
      </c>
      <c r="C3675" s="5" t="s">
        <v>37</v>
      </c>
      <c r="D3675" s="5">
        <v>36018</v>
      </c>
      <c r="E3675">
        <v>1045</v>
      </c>
      <c r="F3675" s="5">
        <v>44324</v>
      </c>
      <c r="G3675" s="2">
        <v>90</v>
      </c>
      <c r="H3675" s="2" t="str">
        <f t="shared" si="363"/>
        <v>Kizan DAVIDlong-jump</v>
      </c>
      <c r="I3675" s="2">
        <f t="shared" si="365"/>
        <v>1045</v>
      </c>
      <c r="J3675" s="136" cm="1">
        <f t="array" ref="J3675">MAX(IF($H$3:$H$4000=$H3675,$I$3:$I$4000))</f>
        <v>1045</v>
      </c>
    </row>
    <row r="3676" spans="1:10" x14ac:dyDescent="0.2">
      <c r="A3676" t="s">
        <v>1219</v>
      </c>
      <c r="B3676" t="s">
        <v>3264</v>
      </c>
      <c r="C3676" s="5" t="s">
        <v>2</v>
      </c>
      <c r="D3676" s="5">
        <v>33481</v>
      </c>
      <c r="E3676">
        <v>1203</v>
      </c>
      <c r="F3676" s="5">
        <v>44310</v>
      </c>
      <c r="G3676" s="2">
        <v>11</v>
      </c>
      <c r="H3676" s="2" t="str">
        <f t="shared" si="363"/>
        <v>Jason ROGERS100m</v>
      </c>
      <c r="I3676" s="2">
        <f t="shared" si="365"/>
        <v>1203</v>
      </c>
      <c r="J3676" s="136" cm="1">
        <f t="array" ref="J3676">MAX(IF($H$3:$H$4000=$H3676,$I$3:$I$4000))</f>
        <v>1203</v>
      </c>
    </row>
    <row r="3677" spans="1:10" x14ac:dyDescent="0.2">
      <c r="A3677" t="s">
        <v>1219</v>
      </c>
      <c r="B3677" t="s">
        <v>3420</v>
      </c>
      <c r="C3677" s="5" t="s">
        <v>26</v>
      </c>
      <c r="D3677" s="5">
        <v>35106</v>
      </c>
      <c r="E3677">
        <v>1097</v>
      </c>
      <c r="F3677" s="5">
        <v>44310</v>
      </c>
      <c r="G3677" s="2">
        <v>80</v>
      </c>
      <c r="H3677" s="2" t="str">
        <f t="shared" si="363"/>
        <v>Warren HAZEL400m</v>
      </c>
      <c r="I3677" s="2">
        <f t="shared" si="365"/>
        <v>1097</v>
      </c>
      <c r="J3677" s="136" cm="1">
        <f t="array" ref="J3677">MAX(IF($H$3:$H$4000=$H3677,$I$3:$I$4000))</f>
        <v>1097</v>
      </c>
    </row>
    <row r="3678" spans="1:10" x14ac:dyDescent="0.2">
      <c r="A3678" t="s">
        <v>1671</v>
      </c>
      <c r="B3678" t="s">
        <v>2731</v>
      </c>
      <c r="C3678" s="5" t="s">
        <v>25</v>
      </c>
      <c r="D3678" s="5">
        <v>35475</v>
      </c>
      <c r="E3678">
        <v>1079</v>
      </c>
      <c r="F3678" s="5">
        <v>44653</v>
      </c>
      <c r="G3678" s="2">
        <v>38</v>
      </c>
      <c r="H3678" s="2" t="str">
        <f t="shared" si="363"/>
        <v>Ismail KAMARA200m</v>
      </c>
      <c r="I3678" s="2">
        <f t="shared" si="365"/>
        <v>1079</v>
      </c>
      <c r="J3678" s="136" cm="1">
        <f t="array" ref="J3678">MAX(IF($H$3:$H$4000=$H3678,$I$3:$I$4000))</f>
        <v>1079</v>
      </c>
    </row>
    <row r="3679" spans="1:10" x14ac:dyDescent="0.2">
      <c r="A3679" t="s">
        <v>1671</v>
      </c>
      <c r="B3679" t="s">
        <v>2731</v>
      </c>
      <c r="C3679" t="s">
        <v>2</v>
      </c>
      <c r="D3679" s="5">
        <v>35475</v>
      </c>
      <c r="E3679">
        <v>1076</v>
      </c>
      <c r="F3679" s="5">
        <v>44611</v>
      </c>
      <c r="G3679" s="2">
        <v>66</v>
      </c>
      <c r="H3679" s="2" t="str">
        <f t="shared" si="363"/>
        <v>Ismail KAMARA100m</v>
      </c>
      <c r="I3679" s="2">
        <f t="shared" si="365"/>
        <v>1076</v>
      </c>
      <c r="J3679" s="136" cm="1">
        <f t="array" ref="J3679">MAX(IF($H$3:$H$4000=$H3679,$I$3:$I$4000))</f>
        <v>1076</v>
      </c>
    </row>
    <row r="3680" spans="1:10" x14ac:dyDescent="0.2">
      <c r="A3680" t="s">
        <v>1124</v>
      </c>
      <c r="B3680" t="s">
        <v>4452</v>
      </c>
      <c r="C3680" s="6" t="s">
        <v>35</v>
      </c>
      <c r="D3680" s="5">
        <v>35817</v>
      </c>
      <c r="E3680">
        <v>1152</v>
      </c>
      <c r="F3680" s="5">
        <v>44646</v>
      </c>
      <c r="G3680" s="2">
        <v>2</v>
      </c>
      <c r="H3680" s="2" t="str">
        <f t="shared" si="363"/>
        <v>Ushan Thiwanka PERERAhigh-jump</v>
      </c>
      <c r="I3680" s="2">
        <f t="shared" si="365"/>
        <v>1152</v>
      </c>
      <c r="J3680" s="136" cm="1">
        <f t="array" ref="J3680">MAX(IF($H$3:$H$4000=$H3680,$I$3:$I$4000))</f>
        <v>1179</v>
      </c>
    </row>
    <row r="3681" spans="1:10" x14ac:dyDescent="0.2">
      <c r="A3681" t="s">
        <v>1124</v>
      </c>
      <c r="B3681" t="s">
        <v>2759</v>
      </c>
      <c r="C3681" s="5" t="s">
        <v>25</v>
      </c>
      <c r="D3681" s="5">
        <v>35832</v>
      </c>
      <c r="E3681">
        <v>1040</v>
      </c>
      <c r="F3681" s="5">
        <v>44631</v>
      </c>
      <c r="G3681" s="2">
        <v>86</v>
      </c>
      <c r="H3681" s="2" t="str">
        <f t="shared" si="363"/>
        <v>A.S.M. SAFAN200m</v>
      </c>
      <c r="I3681" s="2">
        <f t="shared" si="365"/>
        <v>1040</v>
      </c>
      <c r="J3681" s="136" cm="1">
        <f t="array" ref="J3681">MAX(IF($H$3:$H$4000=$H3681,$I$3:$I$4000))</f>
        <v>1096</v>
      </c>
    </row>
    <row r="3682" spans="1:10" x14ac:dyDescent="0.2">
      <c r="A3682" t="s">
        <v>1124</v>
      </c>
      <c r="B3682" t="s">
        <v>2873</v>
      </c>
      <c r="C3682" s="5" t="s">
        <v>34</v>
      </c>
      <c r="D3682" s="5">
        <v>34941</v>
      </c>
      <c r="E3682">
        <v>963</v>
      </c>
      <c r="F3682" s="5">
        <v>44631</v>
      </c>
      <c r="G3682" s="2">
        <v>57</v>
      </c>
      <c r="H3682" s="2" t="str">
        <f t="shared" si="363"/>
        <v>Udaya Bandara HERATH3000msc</v>
      </c>
      <c r="I3682" s="2">
        <f t="shared" si="365"/>
        <v>963</v>
      </c>
      <c r="J3682" s="136" cm="1">
        <f t="array" ref="J3682">MAX(IF($H$3:$H$4000=$H3682,$I$3:$I$4000))</f>
        <v>963</v>
      </c>
    </row>
    <row r="3683" spans="1:10" x14ac:dyDescent="0.2">
      <c r="A3683" t="s">
        <v>1124</v>
      </c>
      <c r="B3683" t="s">
        <v>2881</v>
      </c>
      <c r="C3683" t="s">
        <v>34</v>
      </c>
      <c r="D3683" s="5"/>
      <c r="E3683">
        <v>928</v>
      </c>
      <c r="F3683" s="5">
        <v>44631</v>
      </c>
      <c r="G3683" s="2">
        <v>79</v>
      </c>
      <c r="H3683" s="2" t="str">
        <f t="shared" si="363"/>
        <v>H.M.S.Karunarathna BANDA3000msc</v>
      </c>
      <c r="I3683" s="2">
        <f t="shared" si="365"/>
        <v>928</v>
      </c>
      <c r="J3683" s="136" cm="1">
        <f t="array" ref="J3683">MAX(IF($H$3:$H$4000=$H3683,$I$3:$I$4000))</f>
        <v>928</v>
      </c>
    </row>
    <row r="3684" spans="1:10" x14ac:dyDescent="0.2">
      <c r="A3684" t="s">
        <v>1124</v>
      </c>
      <c r="B3684" t="s">
        <v>4799</v>
      </c>
      <c r="C3684" s="5" t="s">
        <v>34</v>
      </c>
      <c r="D3684" s="5"/>
      <c r="E3684">
        <v>891</v>
      </c>
      <c r="F3684" s="5">
        <v>44631</v>
      </c>
      <c r="G3684" s="2">
        <v>99</v>
      </c>
      <c r="H3684" s="2" t="str">
        <f t="shared" si="363"/>
        <v>R.M.C.D.M. RATHNAYAKE3000msc</v>
      </c>
      <c r="I3684" s="2">
        <f t="shared" si="365"/>
        <v>891</v>
      </c>
      <c r="J3684" s="136" cm="1">
        <f t="array" ref="J3684">MAX(IF($H$3:$H$4000=$H3684,$I$3:$I$4000))</f>
        <v>891</v>
      </c>
    </row>
    <row r="3685" spans="1:10" x14ac:dyDescent="0.2">
      <c r="A3685" t="s">
        <v>1124</v>
      </c>
      <c r="B3685" t="s">
        <v>4808</v>
      </c>
      <c r="C3685" s="5" t="s">
        <v>31</v>
      </c>
      <c r="D3685" s="5">
        <v>31436</v>
      </c>
      <c r="E3685">
        <v>896</v>
      </c>
      <c r="F3685" s="5">
        <v>44631</v>
      </c>
      <c r="G3685" s="2">
        <v>92</v>
      </c>
      <c r="H3685" s="2" t="str">
        <f t="shared" si="363"/>
        <v>Salinda Randewa K.W.110mh</v>
      </c>
      <c r="I3685" s="2">
        <f t="shared" si="365"/>
        <v>896</v>
      </c>
      <c r="J3685" s="136" cm="1">
        <f t="array" ref="J3685">MAX(IF($H$3:$H$4000=$H3685,$I$3:$I$4000))</f>
        <v>896</v>
      </c>
    </row>
    <row r="3686" spans="1:10" x14ac:dyDescent="0.2">
      <c r="A3686" t="s">
        <v>1124</v>
      </c>
      <c r="B3686" t="s">
        <v>2972</v>
      </c>
      <c r="C3686" s="5" t="s">
        <v>33</v>
      </c>
      <c r="D3686" s="5"/>
      <c r="E3686">
        <v>1020</v>
      </c>
      <c r="F3686" s="5">
        <v>44631</v>
      </c>
      <c r="G3686" s="2">
        <v>48</v>
      </c>
      <c r="H3686" s="2" t="str">
        <f t="shared" si="363"/>
        <v>N.D.K. VIDURANGA400mh</v>
      </c>
      <c r="I3686" s="2">
        <f t="shared" si="365"/>
        <v>1020</v>
      </c>
      <c r="J3686" s="136" cm="1">
        <f t="array" ref="J3686">MAX(IF($H$3:$H$4000=$H3686,$I$3:$I$4000))</f>
        <v>1020</v>
      </c>
    </row>
    <row r="3687" spans="1:10" x14ac:dyDescent="0.2">
      <c r="A3687" t="s">
        <v>1124</v>
      </c>
      <c r="B3687" s="5" t="s">
        <v>4809</v>
      </c>
      <c r="C3687" s="5" t="s">
        <v>33</v>
      </c>
      <c r="D3687" s="6">
        <v>34856</v>
      </c>
      <c r="E3687">
        <v>969</v>
      </c>
      <c r="F3687" s="5">
        <v>44631</v>
      </c>
      <c r="G3687" s="2">
        <v>81</v>
      </c>
      <c r="H3687" s="2" t="str">
        <f t="shared" si="363"/>
        <v>Asitha Tharanga RATHNAYAKE400mh</v>
      </c>
      <c r="I3687" s="2">
        <f t="shared" si="365"/>
        <v>969</v>
      </c>
      <c r="J3687" s="136" cm="1">
        <f t="array" ref="J3687">MAX(IF($H$3:$H$4000=$H3687,$I$3:$I$4000))</f>
        <v>969</v>
      </c>
    </row>
    <row r="3688" spans="1:10" x14ac:dyDescent="0.2">
      <c r="A3688" t="s">
        <v>1124</v>
      </c>
      <c r="B3688" t="s">
        <v>3002</v>
      </c>
      <c r="C3688" s="5" t="s">
        <v>37</v>
      </c>
      <c r="D3688" s="5"/>
      <c r="E3688">
        <v>991</v>
      </c>
      <c r="F3688" s="5">
        <v>44631</v>
      </c>
      <c r="G3688" s="2">
        <v>74</v>
      </c>
      <c r="H3688" s="2" t="str">
        <f t="shared" si="363"/>
        <v>W.I.K. PIYASIRIlong-jump</v>
      </c>
      <c r="I3688" s="2">
        <f t="shared" si="365"/>
        <v>991</v>
      </c>
      <c r="J3688" s="136" cm="1">
        <f t="array" ref="J3688">MAX(IF($H$3:$H$4000=$H3688,$I$3:$I$4000))</f>
        <v>991</v>
      </c>
    </row>
    <row r="3689" spans="1:10" x14ac:dyDescent="0.2">
      <c r="A3689" t="s">
        <v>1124</v>
      </c>
      <c r="B3689" t="s">
        <v>4813</v>
      </c>
      <c r="C3689" s="5" t="s">
        <v>37</v>
      </c>
      <c r="D3689" s="5"/>
      <c r="E3689">
        <v>990</v>
      </c>
      <c r="F3689" s="5">
        <v>44631</v>
      </c>
      <c r="G3689" s="2">
        <v>77</v>
      </c>
      <c r="H3689" s="2" t="str">
        <f t="shared" si="363"/>
        <v>M.I.M. ASANlong-jump</v>
      </c>
      <c r="I3689" s="2">
        <f t="shared" si="365"/>
        <v>990</v>
      </c>
      <c r="J3689" s="136" cm="1">
        <f t="array" ref="J3689">MAX(IF($H$3:$H$4000=$H3689,$I$3:$I$4000))</f>
        <v>990</v>
      </c>
    </row>
    <row r="3690" spans="1:10" x14ac:dyDescent="0.2">
      <c r="A3690" t="s">
        <v>1124</v>
      </c>
      <c r="B3690" t="s">
        <v>3947</v>
      </c>
      <c r="C3690" s="5" t="s">
        <v>37</v>
      </c>
      <c r="D3690" s="5"/>
      <c r="E3690">
        <v>971</v>
      </c>
      <c r="F3690" s="5">
        <v>44631</v>
      </c>
      <c r="G3690" s="2">
        <v>93</v>
      </c>
      <c r="H3690" s="2" t="str">
        <f t="shared" si="363"/>
        <v>J.H.G. SAMPATHlong-jump</v>
      </c>
      <c r="I3690" s="2">
        <f t="shared" si="365"/>
        <v>971</v>
      </c>
      <c r="J3690" s="136" cm="1">
        <f t="array" ref="J3690">MAX(IF($H$3:$H$4000=$H3690,$I$3:$I$4000))</f>
        <v>1047</v>
      </c>
    </row>
    <row r="3691" spans="1:10" x14ac:dyDescent="0.2">
      <c r="A3691" t="s">
        <v>1124</v>
      </c>
      <c r="B3691" t="s">
        <v>4788</v>
      </c>
      <c r="C3691" s="5" t="s">
        <v>26</v>
      </c>
      <c r="D3691" s="5">
        <v>36179</v>
      </c>
      <c r="E3691">
        <v>1087</v>
      </c>
      <c r="F3691" s="5">
        <v>44630</v>
      </c>
      <c r="G3691" s="2">
        <v>31</v>
      </c>
      <c r="H3691" s="2" t="str">
        <f t="shared" si="363"/>
        <v>Aruna DHARSHANA400m</v>
      </c>
      <c r="I3691" s="2">
        <f t="shared" si="365"/>
        <v>1087</v>
      </c>
      <c r="J3691" s="136" cm="1">
        <f t="array" ref="J3691">MAX(IF($H$3:$H$4000=$H3691,$I$3:$I$4000))</f>
        <v>1087</v>
      </c>
    </row>
    <row r="3692" spans="1:10" x14ac:dyDescent="0.2">
      <c r="A3692" t="s">
        <v>1124</v>
      </c>
      <c r="B3692" t="s">
        <v>3006</v>
      </c>
      <c r="C3692" s="5" t="s">
        <v>38</v>
      </c>
      <c r="D3692" s="5">
        <v>35828</v>
      </c>
      <c r="E3692">
        <v>1089</v>
      </c>
      <c r="F3692" s="5">
        <v>44630</v>
      </c>
      <c r="G3692" s="2">
        <v>4</v>
      </c>
      <c r="H3692" s="2" t="str">
        <f t="shared" si="363"/>
        <v>Chamal K.L. WADUGEtriple-jump</v>
      </c>
      <c r="I3692" s="2">
        <f t="shared" si="365"/>
        <v>1089</v>
      </c>
      <c r="J3692" s="136" cm="1">
        <f t="array" ref="J3692">MAX(IF($H$3:$H$4000=$H3692,$I$3:$I$4000))</f>
        <v>1089</v>
      </c>
    </row>
    <row r="3693" spans="1:10" x14ac:dyDescent="0.2">
      <c r="A3693" t="s">
        <v>1124</v>
      </c>
      <c r="B3693" t="s">
        <v>4817</v>
      </c>
      <c r="C3693" s="5" t="s">
        <v>38</v>
      </c>
      <c r="D3693" s="6">
        <v>44581</v>
      </c>
      <c r="E3693">
        <v>1044</v>
      </c>
      <c r="F3693" s="5">
        <v>44630</v>
      </c>
      <c r="G3693" s="2">
        <v>16</v>
      </c>
      <c r="H3693" s="2" t="str">
        <f t="shared" si="363"/>
        <v>Sandun Krishantha KUMARAtriple-jump</v>
      </c>
      <c r="I3693" s="2">
        <f t="shared" si="365"/>
        <v>1044</v>
      </c>
      <c r="J3693" s="136" cm="1">
        <f t="array" ref="J3693">MAX(IF($H$3:$H$4000=$H3693,$I$3:$I$4000))</f>
        <v>1044</v>
      </c>
    </row>
    <row r="3694" spans="1:10" x14ac:dyDescent="0.2">
      <c r="A3694" t="s">
        <v>1124</v>
      </c>
      <c r="B3694" t="s">
        <v>4818</v>
      </c>
      <c r="C3694" s="5" t="s">
        <v>38</v>
      </c>
      <c r="D3694" s="5">
        <v>33781</v>
      </c>
      <c r="E3694">
        <v>1014</v>
      </c>
      <c r="F3694" s="5">
        <v>44630</v>
      </c>
      <c r="G3694" s="2">
        <v>30</v>
      </c>
      <c r="H3694" s="2" t="str">
        <f t="shared" si="363"/>
        <v>C.G.S.T. SENEVIRATHNEtriple-jump</v>
      </c>
      <c r="I3694" s="2">
        <f t="shared" si="365"/>
        <v>1014</v>
      </c>
      <c r="J3694" s="136" cm="1">
        <f t="array" ref="J3694">MAX(IF($H$3:$H$4000=$H3694,$I$3:$I$4000))</f>
        <v>1014</v>
      </c>
    </row>
    <row r="3695" spans="1:10" x14ac:dyDescent="0.2">
      <c r="A3695" t="s">
        <v>1124</v>
      </c>
      <c r="B3695" t="s">
        <v>3035</v>
      </c>
      <c r="C3695" t="s">
        <v>35</v>
      </c>
      <c r="D3695" s="5">
        <v>1999</v>
      </c>
      <c r="E3695">
        <v>1028</v>
      </c>
      <c r="F3695" s="5">
        <v>44630</v>
      </c>
      <c r="G3695" s="2">
        <v>20</v>
      </c>
      <c r="H3695" s="2" t="str">
        <f t="shared" si="363"/>
        <v>S.A.Tharinda DASUNhigh-jump</v>
      </c>
      <c r="I3695" s="2">
        <f t="shared" si="365"/>
        <v>1028</v>
      </c>
      <c r="J3695" s="136" cm="1">
        <f t="array" ref="J3695">MAX(IF($H$3:$H$4000=$H3695,$I$3:$I$4000))</f>
        <v>1028</v>
      </c>
    </row>
    <row r="3696" spans="1:10" x14ac:dyDescent="0.2">
      <c r="A3696" t="s">
        <v>1124</v>
      </c>
      <c r="B3696" t="s">
        <v>4823</v>
      </c>
      <c r="C3696" s="6" t="s">
        <v>35</v>
      </c>
      <c r="D3696" s="5"/>
      <c r="E3696">
        <v>993</v>
      </c>
      <c r="F3696" s="5">
        <v>44630</v>
      </c>
      <c r="G3696" s="2">
        <v>40</v>
      </c>
      <c r="H3696" s="2" t="str">
        <f t="shared" si="363"/>
        <v>P. THAYAGAhigh-jump</v>
      </c>
      <c r="I3696" s="2">
        <f t="shared" si="365"/>
        <v>993</v>
      </c>
      <c r="J3696" s="136" cm="1">
        <f t="array" ref="J3696">MAX(IF($H$3:$H$4000=$H3696,$I$3:$I$4000))</f>
        <v>993</v>
      </c>
    </row>
    <row r="3697" spans="1:10" x14ac:dyDescent="0.2">
      <c r="A3697" t="s">
        <v>1124</v>
      </c>
      <c r="B3697" t="s">
        <v>3041</v>
      </c>
      <c r="C3697" s="5" t="s">
        <v>35</v>
      </c>
      <c r="D3697" s="5"/>
      <c r="E3697">
        <v>993</v>
      </c>
      <c r="F3697" s="5">
        <v>44630</v>
      </c>
      <c r="G3697" s="2">
        <v>40</v>
      </c>
      <c r="H3697" s="2" t="str">
        <f t="shared" si="363"/>
        <v>Indika UDAYAhigh-jump</v>
      </c>
      <c r="I3697" s="2">
        <f t="shared" si="365"/>
        <v>993</v>
      </c>
      <c r="J3697" s="136" cm="1">
        <f t="array" ref="J3697">MAX(IF($H$3:$H$4000=$H3697,$I$3:$I$4000))</f>
        <v>993</v>
      </c>
    </row>
    <row r="3698" spans="1:10" x14ac:dyDescent="0.2">
      <c r="A3698" t="s">
        <v>1124</v>
      </c>
      <c r="B3698" t="s">
        <v>4824</v>
      </c>
      <c r="C3698" s="5" t="s">
        <v>35</v>
      </c>
      <c r="D3698" s="5">
        <v>44612</v>
      </c>
      <c r="E3698">
        <v>958</v>
      </c>
      <c r="F3698" s="5">
        <v>44630</v>
      </c>
      <c r="G3698" s="2">
        <v>51</v>
      </c>
      <c r="H3698" s="2" t="str">
        <f t="shared" si="363"/>
        <v>Roshen Dulmin SANDANAMhigh-jump</v>
      </c>
      <c r="I3698" s="2">
        <f t="shared" si="365"/>
        <v>958</v>
      </c>
      <c r="J3698" s="136" cm="1">
        <f t="array" ref="J3698">MAX(IF($H$3:$H$4000=$H3698,$I$3:$I$4000))</f>
        <v>958</v>
      </c>
    </row>
    <row r="3699" spans="1:10" x14ac:dyDescent="0.2">
      <c r="A3699" t="s">
        <v>1124</v>
      </c>
      <c r="B3699" t="s">
        <v>4825</v>
      </c>
      <c r="C3699" s="5" t="s">
        <v>35</v>
      </c>
      <c r="D3699" s="5">
        <v>36329</v>
      </c>
      <c r="E3699">
        <v>958</v>
      </c>
      <c r="F3699" s="5">
        <v>44630</v>
      </c>
      <c r="G3699" s="2">
        <v>51</v>
      </c>
      <c r="H3699" s="2" t="str">
        <f t="shared" si="363"/>
        <v>K. Chamod Laksamudra MENDIShigh-jump</v>
      </c>
      <c r="I3699" s="2">
        <f t="shared" si="365"/>
        <v>958</v>
      </c>
      <c r="J3699" s="136" cm="1">
        <f t="array" ref="J3699">MAX(IF($H$3:$H$4000=$H3699,$I$3:$I$4000))</f>
        <v>958</v>
      </c>
    </row>
    <row r="3700" spans="1:10" x14ac:dyDescent="0.2">
      <c r="A3700" t="s">
        <v>1124</v>
      </c>
      <c r="B3700" s="5" t="s">
        <v>4040</v>
      </c>
      <c r="C3700" s="5" t="s">
        <v>36</v>
      </c>
      <c r="D3700" s="5">
        <v>2000</v>
      </c>
      <c r="E3700">
        <v>1021</v>
      </c>
      <c r="F3700" s="5">
        <v>44630</v>
      </c>
      <c r="G3700" s="2">
        <v>10</v>
      </c>
      <c r="H3700" s="2" t="str">
        <f t="shared" si="363"/>
        <v>Arunthavarasa PUVITHARANpole-vault</v>
      </c>
      <c r="I3700" s="2">
        <f t="shared" si="365"/>
        <v>1021</v>
      </c>
      <c r="J3700" s="136" cm="1">
        <f t="array" ref="J3700">MAX(IF($H$3:$H$4000=$H3700,$I$3:$I$4000))</f>
        <v>1021</v>
      </c>
    </row>
    <row r="3701" spans="1:10" x14ac:dyDescent="0.2">
      <c r="A3701" t="s">
        <v>1124</v>
      </c>
      <c r="B3701" t="s">
        <v>3067</v>
      </c>
      <c r="C3701" s="5" t="s">
        <v>36</v>
      </c>
      <c r="D3701" s="5">
        <v>34418</v>
      </c>
      <c r="E3701">
        <v>994</v>
      </c>
      <c r="F3701" s="5">
        <v>44630</v>
      </c>
      <c r="G3701" s="2">
        <v>19</v>
      </c>
      <c r="H3701" s="2" t="str">
        <f t="shared" si="363"/>
        <v>M.H.J. SANDARUWANpole-vault</v>
      </c>
      <c r="I3701" s="2">
        <f t="shared" si="365"/>
        <v>994</v>
      </c>
      <c r="J3701" s="136" cm="1">
        <f t="array" ref="J3701">MAX(IF($H$3:$H$4000=$H3701,$I$3:$I$4000))</f>
        <v>994</v>
      </c>
    </row>
    <row r="3702" spans="1:10" x14ac:dyDescent="0.2">
      <c r="A3702" t="s">
        <v>1124</v>
      </c>
      <c r="B3702" t="s">
        <v>3076</v>
      </c>
      <c r="C3702" s="5" t="s">
        <v>36</v>
      </c>
      <c r="D3702" s="5">
        <v>1996</v>
      </c>
      <c r="E3702">
        <v>967</v>
      </c>
      <c r="F3702" s="5">
        <v>44630</v>
      </c>
      <c r="G3702" s="2">
        <v>29</v>
      </c>
      <c r="H3702" s="2" t="str">
        <f t="shared" si="363"/>
        <v>Sachin ERANGApole-vault</v>
      </c>
      <c r="I3702" s="2">
        <f t="shared" si="365"/>
        <v>967</v>
      </c>
      <c r="J3702" s="136" cm="1">
        <f t="array" ref="J3702">MAX(IF($H$3:$H$4000=$H3702,$I$3:$I$4000))</f>
        <v>994</v>
      </c>
    </row>
    <row r="3703" spans="1:10" x14ac:dyDescent="0.2">
      <c r="A3703" t="s">
        <v>1124</v>
      </c>
      <c r="B3703" t="s">
        <v>3084</v>
      </c>
      <c r="C3703" s="5" t="s">
        <v>36</v>
      </c>
      <c r="D3703" s="5"/>
      <c r="E3703">
        <v>886</v>
      </c>
      <c r="F3703" s="5">
        <v>44630</v>
      </c>
      <c r="G3703" s="2">
        <v>60</v>
      </c>
      <c r="H3703" s="2" t="str">
        <f t="shared" si="363"/>
        <v>R.P. MURUGAYYApole-vault</v>
      </c>
      <c r="I3703" s="2">
        <f t="shared" si="365"/>
        <v>886</v>
      </c>
      <c r="J3703" s="136" cm="1">
        <f t="array" ref="J3703">MAX(IF($H$3:$H$4000=$H3703,$I$3:$I$4000))</f>
        <v>886</v>
      </c>
    </row>
    <row r="3704" spans="1:10" x14ac:dyDescent="0.2">
      <c r="A3704" t="s">
        <v>1124</v>
      </c>
      <c r="B3704" t="s">
        <v>3180</v>
      </c>
      <c r="C3704" s="5" t="s">
        <v>41</v>
      </c>
      <c r="D3704" s="5">
        <v>33279</v>
      </c>
      <c r="E3704">
        <v>1127</v>
      </c>
      <c r="F3704" s="5">
        <v>44630</v>
      </c>
      <c r="G3704" s="2">
        <v>5</v>
      </c>
      <c r="H3704" s="2" t="str">
        <f t="shared" si="363"/>
        <v>Sumedha RANASINGHEjavelin-throw</v>
      </c>
      <c r="I3704" s="2">
        <f t="shared" si="365"/>
        <v>1127</v>
      </c>
      <c r="J3704" s="136" cm="1">
        <f t="array" ref="J3704">MAX(IF($H$3:$H$4000=$H3704,$I$3:$I$4000))</f>
        <v>1127</v>
      </c>
    </row>
    <row r="3705" spans="1:10" x14ac:dyDescent="0.2">
      <c r="A3705" t="s">
        <v>1124</v>
      </c>
      <c r="B3705" t="s">
        <v>3194</v>
      </c>
      <c r="C3705" t="s">
        <v>41</v>
      </c>
      <c r="D3705" s="5">
        <v>32387</v>
      </c>
      <c r="E3705">
        <v>1015</v>
      </c>
      <c r="F3705" s="5">
        <v>44630</v>
      </c>
      <c r="G3705" s="2">
        <v>24</v>
      </c>
      <c r="H3705" s="2" t="str">
        <f t="shared" si="363"/>
        <v>D. G. Sampath RANASINGHEjavelin-throw</v>
      </c>
      <c r="I3705" s="2">
        <f t="shared" si="365"/>
        <v>1015</v>
      </c>
      <c r="J3705" s="136" cm="1">
        <f t="array" ref="J3705">MAX(IF($H$3:$H$4000=$H3705,$I$3:$I$4000))</f>
        <v>1015</v>
      </c>
    </row>
    <row r="3706" spans="1:10" x14ac:dyDescent="0.2">
      <c r="A3706" t="s">
        <v>1124</v>
      </c>
      <c r="B3706" t="s">
        <v>3210</v>
      </c>
      <c r="C3706" s="5" t="s">
        <v>41</v>
      </c>
      <c r="D3706" s="5"/>
      <c r="E3706">
        <v>961</v>
      </c>
      <c r="F3706" s="5">
        <v>44630</v>
      </c>
      <c r="G3706" s="2">
        <v>44</v>
      </c>
      <c r="H3706" s="2" t="str">
        <f t="shared" si="363"/>
        <v>W.B.R.N. FERNANDOjavelin-throw</v>
      </c>
      <c r="I3706" s="2">
        <f t="shared" si="365"/>
        <v>961</v>
      </c>
      <c r="J3706" s="136" cm="1">
        <f t="array" ref="J3706">MAX(IF($H$3:$H$4000=$H3706,$I$3:$I$4000))</f>
        <v>961</v>
      </c>
    </row>
    <row r="3707" spans="1:10" x14ac:dyDescent="0.2">
      <c r="A3707" t="s">
        <v>1124</v>
      </c>
      <c r="B3707" t="s">
        <v>4831</v>
      </c>
      <c r="C3707" s="5" t="s">
        <v>41</v>
      </c>
      <c r="D3707" s="5"/>
      <c r="E3707">
        <v>927</v>
      </c>
      <c r="F3707" s="5">
        <v>44630</v>
      </c>
      <c r="G3707" s="2">
        <v>53</v>
      </c>
      <c r="H3707" s="2" t="str">
        <f t="shared" si="363"/>
        <v>D.C. WICKRAMARATHNEjavelin-throw</v>
      </c>
      <c r="I3707" s="2">
        <f t="shared" si="365"/>
        <v>927</v>
      </c>
      <c r="J3707" s="136" cm="1">
        <f t="array" ref="J3707">MAX(IF($H$3:$H$4000=$H3707,$I$3:$I$4000))</f>
        <v>927</v>
      </c>
    </row>
    <row r="3708" spans="1:10" x14ac:dyDescent="0.2">
      <c r="A3708" t="s">
        <v>1124</v>
      </c>
      <c r="B3708" t="s">
        <v>4833</v>
      </c>
      <c r="C3708" s="5" t="s">
        <v>41</v>
      </c>
      <c r="D3708" s="5"/>
      <c r="E3708">
        <v>883</v>
      </c>
      <c r="F3708" s="5">
        <v>44630</v>
      </c>
      <c r="G3708" s="2">
        <v>79</v>
      </c>
      <c r="H3708" s="2" t="str">
        <f t="shared" si="363"/>
        <v>R. RATHUSANjavelin-throw</v>
      </c>
      <c r="I3708" s="2">
        <f t="shared" si="365"/>
        <v>883</v>
      </c>
      <c r="J3708" s="136" cm="1">
        <f t="array" ref="J3708">MAX(IF($H$3:$H$4000=$H3708,$I$3:$I$4000))</f>
        <v>883</v>
      </c>
    </row>
    <row r="3709" spans="1:10" x14ac:dyDescent="0.2">
      <c r="A3709" t="s">
        <v>1124</v>
      </c>
      <c r="B3709" t="s">
        <v>4834</v>
      </c>
      <c r="C3709" s="5" t="s">
        <v>41</v>
      </c>
      <c r="D3709" s="5">
        <v>1995</v>
      </c>
      <c r="E3709">
        <v>880</v>
      </c>
      <c r="F3709" s="5">
        <v>44630</v>
      </c>
      <c r="G3709" s="2">
        <v>83</v>
      </c>
      <c r="H3709" s="2" t="str">
        <f t="shared" si="363"/>
        <v>E.K.C.K. PADMASIRIjavelin-throw</v>
      </c>
      <c r="I3709" s="2">
        <f t="shared" si="365"/>
        <v>880</v>
      </c>
      <c r="J3709" s="136" cm="1">
        <f t="array" ref="J3709">MAX(IF($H$3:$H$4000=$H3709,$I$3:$I$4000))</f>
        <v>880</v>
      </c>
    </row>
    <row r="3710" spans="1:10" x14ac:dyDescent="0.2">
      <c r="A3710" t="s">
        <v>1124</v>
      </c>
      <c r="B3710" t="s">
        <v>3920</v>
      </c>
      <c r="C3710" s="5" t="s">
        <v>37</v>
      </c>
      <c r="D3710" s="5">
        <v>34439</v>
      </c>
      <c r="E3710">
        <v>1109</v>
      </c>
      <c r="F3710" s="5">
        <v>44625</v>
      </c>
      <c r="G3710" s="2">
        <v>7</v>
      </c>
      <c r="H3710" s="2" t="str">
        <f t="shared" si="363"/>
        <v>G.K.D.S. PIYARATHNAlong-jump</v>
      </c>
      <c r="I3710" s="2">
        <f t="shared" si="365"/>
        <v>1109</v>
      </c>
      <c r="J3710" s="136" cm="1">
        <f t="array" ref="J3710">MAX(IF($H$3:$H$4000=$H3710,$I$3:$I$4000))</f>
        <v>1109</v>
      </c>
    </row>
    <row r="3711" spans="1:10" x14ac:dyDescent="0.2">
      <c r="A3711" t="s">
        <v>1124</v>
      </c>
      <c r="B3711" t="s">
        <v>2965</v>
      </c>
      <c r="C3711" s="5" t="s">
        <v>33</v>
      </c>
      <c r="D3711" s="5"/>
      <c r="E3711">
        <v>1023</v>
      </c>
      <c r="F3711" s="5">
        <v>44604</v>
      </c>
      <c r="G3711" s="2">
        <v>45</v>
      </c>
      <c r="H3711" s="2" t="str">
        <f t="shared" si="363"/>
        <v>K.M.D. DHARSHANA400mh</v>
      </c>
      <c r="I3711" s="2">
        <f t="shared" si="365"/>
        <v>1023</v>
      </c>
      <c r="J3711" s="136" cm="1">
        <f t="array" ref="J3711">MAX(IF($H$3:$H$4000=$H3711,$I$3:$I$4000))</f>
        <v>1023</v>
      </c>
    </row>
    <row r="3712" spans="1:10" x14ac:dyDescent="0.2">
      <c r="A3712" t="s">
        <v>1124</v>
      </c>
      <c r="B3712" t="s">
        <v>2993</v>
      </c>
      <c r="C3712" t="s">
        <v>38</v>
      </c>
      <c r="D3712" s="5">
        <v>35588</v>
      </c>
      <c r="E3712">
        <v>1074</v>
      </c>
      <c r="F3712" s="5">
        <v>44604</v>
      </c>
      <c r="G3712" s="2">
        <v>7</v>
      </c>
      <c r="H3712" s="2" t="str">
        <f t="shared" si="363"/>
        <v>Shreshan Dhananjaya LIYANAPEDIGEtriple-jump</v>
      </c>
      <c r="I3712" s="2">
        <f t="shared" si="365"/>
        <v>1074</v>
      </c>
      <c r="J3712" s="136" cm="1">
        <f t="array" ref="J3712">MAX(IF($H$3:$H$4000=$H3712,$I$3:$I$4000))</f>
        <v>1074</v>
      </c>
    </row>
    <row r="3713" spans="1:10" x14ac:dyDescent="0.2">
      <c r="A3713" t="s">
        <v>1124</v>
      </c>
      <c r="B3713" t="s">
        <v>2999</v>
      </c>
      <c r="C3713" s="5" t="s">
        <v>38</v>
      </c>
      <c r="D3713" s="5">
        <v>37667</v>
      </c>
      <c r="E3713">
        <v>1025</v>
      </c>
      <c r="F3713" s="5">
        <v>44604</v>
      </c>
      <c r="G3713" s="2">
        <v>22</v>
      </c>
      <c r="H3713" s="2" t="str">
        <f t="shared" si="363"/>
        <v>Pasindu Malshan KUMARAPELI ARACHCHIGEtriple-jump</v>
      </c>
      <c r="I3713" s="2">
        <f t="shared" si="365"/>
        <v>1025</v>
      </c>
      <c r="J3713" s="136" cm="1">
        <f t="array" ref="J3713">MAX(IF($H$3:$H$4000=$H3713,$I$3:$I$4000))</f>
        <v>1025</v>
      </c>
    </row>
    <row r="3714" spans="1:10" x14ac:dyDescent="0.2">
      <c r="A3714" t="s">
        <v>1124</v>
      </c>
      <c r="B3714" t="s">
        <v>3008</v>
      </c>
      <c r="C3714" s="5" t="s">
        <v>38</v>
      </c>
      <c r="D3714" s="5">
        <v>30061</v>
      </c>
      <c r="E3714">
        <v>1021</v>
      </c>
      <c r="F3714" s="5">
        <v>44604</v>
      </c>
      <c r="G3714" s="2">
        <v>23</v>
      </c>
      <c r="H3714" s="2" t="str">
        <f t="shared" si="363"/>
        <v>Sanjaya JAYASINGHEtriple-jump</v>
      </c>
      <c r="I3714" s="2">
        <f t="shared" si="365"/>
        <v>1021</v>
      </c>
      <c r="J3714" s="136" cm="1">
        <f t="array" ref="J3714">MAX(IF($H$3:$H$4000=$H3714,$I$3:$I$4000))</f>
        <v>1046</v>
      </c>
    </row>
    <row r="3715" spans="1:10" x14ac:dyDescent="0.2">
      <c r="A3715" t="s">
        <v>1124</v>
      </c>
      <c r="B3715" t="s">
        <v>3009</v>
      </c>
      <c r="C3715" s="6" t="s">
        <v>38</v>
      </c>
      <c r="D3715" s="5"/>
      <c r="E3715">
        <v>1008</v>
      </c>
      <c r="F3715" s="5">
        <v>44604</v>
      </c>
      <c r="G3715" s="2">
        <v>31</v>
      </c>
      <c r="H3715" s="2" t="str">
        <f t="shared" si="363"/>
        <v>T.G.V.S. WIJESEKARAtriple-jump</v>
      </c>
      <c r="I3715" s="2">
        <f t="shared" si="365"/>
        <v>1008</v>
      </c>
      <c r="J3715" s="136" cm="1">
        <f t="array" ref="J3715">MAX(IF($H$3:$H$4000=$H3715,$I$3:$I$4000))</f>
        <v>1008</v>
      </c>
    </row>
    <row r="3716" spans="1:10" x14ac:dyDescent="0.2">
      <c r="A3716" t="s">
        <v>1124</v>
      </c>
      <c r="B3716" t="s">
        <v>3010</v>
      </c>
      <c r="C3716" s="5" t="s">
        <v>38</v>
      </c>
      <c r="D3716" s="5">
        <v>35033</v>
      </c>
      <c r="E3716">
        <v>1001</v>
      </c>
      <c r="F3716" s="5">
        <v>44604</v>
      </c>
      <c r="G3716" s="2">
        <v>36</v>
      </c>
      <c r="H3716" s="2" t="str">
        <f t="shared" si="363"/>
        <v>Atheetha N.KARUNASINGHEtriple-jump</v>
      </c>
      <c r="I3716" s="2">
        <f t="shared" si="365"/>
        <v>1001</v>
      </c>
      <c r="J3716" s="136" cm="1">
        <f t="array" ref="J3716">MAX(IF($H$3:$H$4000=$H3716,$I$3:$I$4000))</f>
        <v>1001</v>
      </c>
    </row>
    <row r="3717" spans="1:10" x14ac:dyDescent="0.2">
      <c r="A3717" t="s">
        <v>1124</v>
      </c>
      <c r="B3717" t="s">
        <v>3011</v>
      </c>
      <c r="C3717" s="5" t="s">
        <v>38</v>
      </c>
      <c r="D3717" s="5"/>
      <c r="E3717">
        <v>978</v>
      </c>
      <c r="F3717" s="5">
        <v>44604</v>
      </c>
      <c r="G3717" s="2">
        <v>44</v>
      </c>
      <c r="H3717" s="2" t="str">
        <f t="shared" si="363"/>
        <v>Sandun THUSHARAtriple-jump</v>
      </c>
      <c r="I3717" s="2">
        <f t="shared" si="365"/>
        <v>978</v>
      </c>
      <c r="J3717" s="136" cm="1">
        <f t="array" ref="J3717">MAX(IF($H$3:$H$4000=$H3717,$I$3:$I$4000))</f>
        <v>978</v>
      </c>
    </row>
    <row r="3718" spans="1:10" x14ac:dyDescent="0.2">
      <c r="A3718" t="s">
        <v>1124</v>
      </c>
      <c r="B3718" t="s">
        <v>3012</v>
      </c>
      <c r="C3718" s="5" t="s">
        <v>38</v>
      </c>
      <c r="D3718" s="5"/>
      <c r="E3718">
        <v>975</v>
      </c>
      <c r="F3718" s="5">
        <v>44604</v>
      </c>
      <c r="G3718" s="2">
        <v>47</v>
      </c>
      <c r="H3718" s="2" t="str">
        <f t="shared" si="363"/>
        <v>S.D. LUDOWYKEtriple-jump</v>
      </c>
      <c r="I3718" s="2">
        <f t="shared" si="365"/>
        <v>975</v>
      </c>
      <c r="J3718" s="136" cm="1">
        <f t="array" ref="J3718">MAX(IF($H$3:$H$4000=$H3718,$I$3:$I$4000))</f>
        <v>975</v>
      </c>
    </row>
    <row r="3719" spans="1:10" x14ac:dyDescent="0.2">
      <c r="A3719" t="s">
        <v>1124</v>
      </c>
      <c r="B3719" t="s">
        <v>3015</v>
      </c>
      <c r="C3719" s="5" t="s">
        <v>38</v>
      </c>
      <c r="D3719" s="5"/>
      <c r="E3719">
        <v>960</v>
      </c>
      <c r="F3719" s="5">
        <v>44604</v>
      </c>
      <c r="G3719" s="2">
        <v>58</v>
      </c>
      <c r="H3719" s="2" t="str">
        <f t="shared" ref="H3719:H3782" si="366">B3719&amp;C3719</f>
        <v>K.V.M. YASIRUtriple-jump</v>
      </c>
      <c r="I3719" s="2">
        <f t="shared" si="365"/>
        <v>960</v>
      </c>
      <c r="J3719" s="136" cm="1">
        <f t="array" ref="J3719">MAX(IF($H$3:$H$4000=$H3719,$I$3:$I$4000))</f>
        <v>960</v>
      </c>
    </row>
    <row r="3720" spans="1:10" x14ac:dyDescent="0.2">
      <c r="A3720" t="s">
        <v>1124</v>
      </c>
      <c r="B3720" t="s">
        <v>3085</v>
      </c>
      <c r="C3720" s="5" t="s">
        <v>36</v>
      </c>
      <c r="D3720" s="5">
        <v>30989</v>
      </c>
      <c r="E3720">
        <v>859</v>
      </c>
      <c r="F3720" s="5">
        <v>44604</v>
      </c>
      <c r="G3720" s="2">
        <v>78</v>
      </c>
      <c r="H3720" s="2" t="str">
        <f t="shared" si="366"/>
        <v>Chamara SENARATHNEpole-vault</v>
      </c>
      <c r="I3720" s="2">
        <f t="shared" si="365"/>
        <v>859</v>
      </c>
      <c r="J3720" s="136" cm="1">
        <f t="array" ref="J3720">MAX(IF($H$3:$H$4000=$H3720,$I$3:$I$4000))</f>
        <v>859</v>
      </c>
    </row>
    <row r="3721" spans="1:10" x14ac:dyDescent="0.2">
      <c r="A3721" t="s">
        <v>1124</v>
      </c>
      <c r="B3721" t="s">
        <v>2878</v>
      </c>
      <c r="C3721" s="5" t="s">
        <v>34</v>
      </c>
      <c r="D3721" s="5"/>
      <c r="E3721">
        <v>933</v>
      </c>
      <c r="F3721" s="5">
        <v>44603</v>
      </c>
      <c r="G3721" s="2">
        <v>74</v>
      </c>
      <c r="H3721" s="2" t="str">
        <f t="shared" si="366"/>
        <v>W.P.M. SAMARAWEERA3000msc</v>
      </c>
      <c r="I3721" s="2">
        <f t="shared" si="365"/>
        <v>933</v>
      </c>
      <c r="J3721" s="136" cm="1">
        <f t="array" ref="J3721">MAX(IF($H$3:$H$4000=$H3721,$I$3:$I$4000))</f>
        <v>933</v>
      </c>
    </row>
    <row r="3722" spans="1:10" x14ac:dyDescent="0.2">
      <c r="A3722" t="s">
        <v>1124</v>
      </c>
      <c r="B3722" t="s">
        <v>2880</v>
      </c>
      <c r="C3722" t="s">
        <v>34</v>
      </c>
      <c r="D3722" s="5"/>
      <c r="E3722">
        <v>929</v>
      </c>
      <c r="F3722" s="5">
        <v>44603</v>
      </c>
      <c r="G3722" s="2">
        <v>78</v>
      </c>
      <c r="H3722" s="2" t="str">
        <f t="shared" si="366"/>
        <v>T.M.L.C. GUNARATHNE3000msc</v>
      </c>
      <c r="I3722" s="2">
        <f t="shared" si="365"/>
        <v>929</v>
      </c>
      <c r="J3722" s="136" cm="1">
        <f t="array" ref="J3722">MAX(IF($H$3:$H$4000=$H3722,$I$3:$I$4000))</f>
        <v>929</v>
      </c>
    </row>
    <row r="3723" spans="1:10" x14ac:dyDescent="0.2">
      <c r="A3723" t="s">
        <v>1124</v>
      </c>
      <c r="B3723" t="s">
        <v>5192</v>
      </c>
      <c r="C3723" s="5" t="s">
        <v>31</v>
      </c>
      <c r="D3723" s="5">
        <v>35925</v>
      </c>
      <c r="E3723">
        <v>1043</v>
      </c>
      <c r="F3723" s="5">
        <v>44603</v>
      </c>
      <c r="G3723" s="2">
        <v>28</v>
      </c>
      <c r="H3723" s="2" t="str">
        <f t="shared" si="366"/>
        <v>Roshan RANATUNGA110mh</v>
      </c>
      <c r="I3723" s="2">
        <f t="shared" si="365"/>
        <v>1043</v>
      </c>
      <c r="J3723" s="136" cm="1">
        <f t="array" ref="J3723">MAX(IF($H$3:$H$4000=$H3723,$I$3:$I$4000))</f>
        <v>1086</v>
      </c>
    </row>
    <row r="3724" spans="1:10" x14ac:dyDescent="0.2">
      <c r="A3724" t="s">
        <v>1124</v>
      </c>
      <c r="B3724" t="s">
        <v>2954</v>
      </c>
      <c r="C3724" s="5" t="s">
        <v>31</v>
      </c>
      <c r="D3724" s="5">
        <v>34491</v>
      </c>
      <c r="E3724">
        <v>893</v>
      </c>
      <c r="F3724" s="5">
        <v>44603</v>
      </c>
      <c r="G3724" s="2">
        <v>93</v>
      </c>
      <c r="H3724" s="2" t="str">
        <f t="shared" si="366"/>
        <v>K.D.D. ARIYARATHNE110mh</v>
      </c>
      <c r="I3724" s="2">
        <f t="shared" si="365"/>
        <v>893</v>
      </c>
      <c r="J3724" s="136" cm="1">
        <f t="array" ref="J3724">MAX(IF($H$3:$H$4000=$H3724,$I$3:$I$4000))</f>
        <v>893</v>
      </c>
    </row>
    <row r="3725" spans="1:10" x14ac:dyDescent="0.2">
      <c r="A3725" t="s">
        <v>1124</v>
      </c>
      <c r="B3725" t="s">
        <v>2989</v>
      </c>
      <c r="C3725" s="5" t="s">
        <v>37</v>
      </c>
      <c r="D3725" s="5">
        <v>33855</v>
      </c>
      <c r="E3725">
        <v>1099</v>
      </c>
      <c r="F3725" s="5">
        <v>44603</v>
      </c>
      <c r="G3725" s="2">
        <v>12</v>
      </c>
      <c r="H3725" s="2" t="str">
        <f t="shared" si="366"/>
        <v>Janaka PRASADlong-jump</v>
      </c>
      <c r="I3725" s="2">
        <f t="shared" si="365"/>
        <v>1099</v>
      </c>
      <c r="J3725" s="136" cm="1">
        <f t="array" ref="J3725">MAX(IF($H$3:$H$4000=$H3725,$I$3:$I$4000))</f>
        <v>1099</v>
      </c>
    </row>
    <row r="3726" spans="1:10" x14ac:dyDescent="0.2">
      <c r="A3726" t="s">
        <v>1124</v>
      </c>
      <c r="B3726" t="s">
        <v>2991</v>
      </c>
      <c r="C3726" s="5" t="s">
        <v>37</v>
      </c>
      <c r="D3726" s="5">
        <v>37705</v>
      </c>
      <c r="E3726">
        <v>1071</v>
      </c>
      <c r="F3726" s="5">
        <v>44603</v>
      </c>
      <c r="G3726" s="2">
        <v>26</v>
      </c>
      <c r="H3726" s="2" t="str">
        <f t="shared" si="366"/>
        <v>Hirusha Hashen WALIMUNI MENDIS ABESEKARAlong-jump</v>
      </c>
      <c r="I3726" s="2">
        <f t="shared" si="365"/>
        <v>1071</v>
      </c>
      <c r="J3726" s="136" cm="1">
        <f t="array" ref="J3726">MAX(IF($H$3:$H$4000=$H3726,$I$3:$I$4000))</f>
        <v>1071</v>
      </c>
    </row>
    <row r="3727" spans="1:10" x14ac:dyDescent="0.2">
      <c r="A3727" t="s">
        <v>1124</v>
      </c>
      <c r="B3727" t="s">
        <v>2993</v>
      </c>
      <c r="C3727" s="5" t="s">
        <v>37</v>
      </c>
      <c r="D3727" s="5">
        <v>35588</v>
      </c>
      <c r="E3727">
        <v>1059</v>
      </c>
      <c r="F3727" s="5">
        <v>44603</v>
      </c>
      <c r="G3727" s="2">
        <v>36</v>
      </c>
      <c r="H3727" s="2" t="str">
        <f t="shared" si="366"/>
        <v>Shreshan Dhananjaya LIYANAPEDIGElong-jump</v>
      </c>
      <c r="I3727" s="2">
        <f t="shared" si="365"/>
        <v>1059</v>
      </c>
      <c r="J3727" s="136" cm="1">
        <f t="array" ref="J3727">MAX(IF($H$3:$H$4000=$H3727,$I$3:$I$4000))</f>
        <v>1097</v>
      </c>
    </row>
    <row r="3728" spans="1:10" x14ac:dyDescent="0.2">
      <c r="A3728" t="s">
        <v>1124</v>
      </c>
      <c r="B3728" t="s">
        <v>2995</v>
      </c>
      <c r="C3728" s="5" t="s">
        <v>37</v>
      </c>
      <c r="D3728" s="5">
        <v>34145</v>
      </c>
      <c r="E3728">
        <v>1044</v>
      </c>
      <c r="F3728" s="5">
        <v>44603</v>
      </c>
      <c r="G3728" s="2">
        <v>46</v>
      </c>
      <c r="H3728" s="2" t="str">
        <f t="shared" si="366"/>
        <v>Dhanuka Liyana PATHIRANAlong-jump</v>
      </c>
      <c r="I3728" s="2">
        <f t="shared" si="365"/>
        <v>1044</v>
      </c>
      <c r="J3728" s="136" cm="1">
        <f t="array" ref="J3728">MAX(IF($H$3:$H$4000=$H3728,$I$3:$I$4000))</f>
        <v>1044</v>
      </c>
    </row>
    <row r="3729" spans="1:10" x14ac:dyDescent="0.2">
      <c r="A3729" t="s">
        <v>1124</v>
      </c>
      <c r="B3729" t="s">
        <v>2996</v>
      </c>
      <c r="C3729" s="5" t="s">
        <v>37</v>
      </c>
      <c r="D3729" s="5"/>
      <c r="E3729">
        <v>1034</v>
      </c>
      <c r="F3729" s="5">
        <v>44603</v>
      </c>
      <c r="G3729" s="2">
        <v>48</v>
      </c>
      <c r="H3729" s="2" t="str">
        <f t="shared" si="366"/>
        <v>Mahesh KUMARAlong-jump</v>
      </c>
      <c r="I3729" s="2">
        <f t="shared" si="365"/>
        <v>1034</v>
      </c>
      <c r="J3729" s="136" cm="1">
        <f t="array" ref="J3729">MAX(IF($H$3:$H$4000=$H3729,$I$3:$I$4000))</f>
        <v>1034</v>
      </c>
    </row>
    <row r="3730" spans="1:10" x14ac:dyDescent="0.2">
      <c r="A3730" t="s">
        <v>1124</v>
      </c>
      <c r="B3730" t="s">
        <v>2998</v>
      </c>
      <c r="C3730" s="5" t="s">
        <v>37</v>
      </c>
      <c r="D3730" s="5"/>
      <c r="E3730">
        <v>1025</v>
      </c>
      <c r="F3730" s="5">
        <v>44603</v>
      </c>
      <c r="G3730" s="2">
        <v>54</v>
      </c>
      <c r="H3730" s="2" t="str">
        <f t="shared" si="366"/>
        <v>H.B.M. HERATHlong-jump</v>
      </c>
      <c r="I3730" s="2">
        <f t="shared" si="365"/>
        <v>1025</v>
      </c>
      <c r="J3730" s="136" cm="1">
        <f t="array" ref="J3730">MAX(IF($H$3:$H$4000=$H3730,$I$3:$I$4000))</f>
        <v>1088</v>
      </c>
    </row>
    <row r="3731" spans="1:10" x14ac:dyDescent="0.2">
      <c r="A3731" t="s">
        <v>1124</v>
      </c>
      <c r="B3731" t="s">
        <v>2999</v>
      </c>
      <c r="C3731" s="5" t="s">
        <v>37</v>
      </c>
      <c r="D3731" s="5">
        <v>37667</v>
      </c>
      <c r="E3731">
        <v>999</v>
      </c>
      <c r="F3731" s="5">
        <v>44603</v>
      </c>
      <c r="G3731" s="2">
        <v>71</v>
      </c>
      <c r="H3731" s="2" t="str">
        <f t="shared" si="366"/>
        <v>Pasindu Malshan KUMARAPELI ARACHCHIGElong-jump</v>
      </c>
      <c r="I3731" s="2">
        <f t="shared" si="365"/>
        <v>999</v>
      </c>
      <c r="J3731" s="136" cm="1">
        <f t="array" ref="J3731">MAX(IF($H$3:$H$4000=$H3731,$I$3:$I$4000))</f>
        <v>999</v>
      </c>
    </row>
    <row r="3732" spans="1:10" x14ac:dyDescent="0.2">
      <c r="A3732" t="s">
        <v>1124</v>
      </c>
      <c r="B3732" t="s">
        <v>3188</v>
      </c>
      <c r="C3732" s="5" t="s">
        <v>41</v>
      </c>
      <c r="D3732" s="5">
        <v>32277</v>
      </c>
      <c r="E3732">
        <v>1008</v>
      </c>
      <c r="F3732" s="5">
        <v>44603</v>
      </c>
      <c r="G3732" s="2">
        <v>29</v>
      </c>
      <c r="H3732" s="2" t="str">
        <f t="shared" si="366"/>
        <v>Rankoth PEDIGE W.L.D.javelin-throw</v>
      </c>
      <c r="I3732" s="2">
        <f t="shared" si="365"/>
        <v>1008</v>
      </c>
      <c r="J3732" s="136" cm="1">
        <f t="array" ref="J3732">MAX(IF($H$3:$H$4000=$H3732,$I$3:$I$4000))</f>
        <v>1043</v>
      </c>
    </row>
    <row r="3733" spans="1:10" x14ac:dyDescent="0.2">
      <c r="A3733" t="s">
        <v>1124</v>
      </c>
      <c r="B3733" t="s">
        <v>3201</v>
      </c>
      <c r="C3733" s="5" t="s">
        <v>41</v>
      </c>
      <c r="D3733" s="5">
        <v>37701</v>
      </c>
      <c r="E3733">
        <v>914</v>
      </c>
      <c r="F3733" s="5">
        <v>44603</v>
      </c>
      <c r="G3733" s="2">
        <v>60</v>
      </c>
      <c r="H3733" s="2" t="str">
        <f t="shared" si="366"/>
        <v>Rumesh Tharanga PATHIRAGEjavelin-throw</v>
      </c>
      <c r="I3733" s="2">
        <f t="shared" si="365"/>
        <v>914</v>
      </c>
      <c r="J3733" s="136" cm="1">
        <f t="array" ref="J3733">MAX(IF($H$3:$H$4000=$H3733,$I$3:$I$4000))</f>
        <v>935</v>
      </c>
    </row>
    <row r="3734" spans="1:10" x14ac:dyDescent="0.2">
      <c r="A3734" t="s">
        <v>1124</v>
      </c>
      <c r="B3734" t="s">
        <v>3204</v>
      </c>
      <c r="C3734" s="5" t="s">
        <v>41</v>
      </c>
      <c r="D3734" s="5"/>
      <c r="E3734">
        <v>910</v>
      </c>
      <c r="F3734" s="5">
        <v>44603</v>
      </c>
      <c r="G3734" s="2">
        <v>63</v>
      </c>
      <c r="H3734" s="2" t="str">
        <f t="shared" si="366"/>
        <v>D.A. KOLAMBAARACHCHIjavelin-throw</v>
      </c>
      <c r="I3734" s="2">
        <f t="shared" si="365"/>
        <v>910</v>
      </c>
      <c r="J3734" s="136" cm="1">
        <f t="array" ref="J3734">MAX(IF($H$3:$H$4000=$H3734,$I$3:$I$4000))</f>
        <v>910</v>
      </c>
    </row>
    <row r="3735" spans="1:10" x14ac:dyDescent="0.2">
      <c r="A3735" t="s">
        <v>1124</v>
      </c>
      <c r="B3735" t="s">
        <v>3205</v>
      </c>
      <c r="C3735" s="5" t="s">
        <v>41</v>
      </c>
      <c r="D3735" s="5">
        <v>1999</v>
      </c>
      <c r="E3735">
        <v>905</v>
      </c>
      <c r="F3735" s="5">
        <v>44603</v>
      </c>
      <c r="G3735" s="2">
        <v>65</v>
      </c>
      <c r="H3735" s="2" t="str">
        <f t="shared" si="366"/>
        <v>Pragathi PRASANNAjavelin-throw</v>
      </c>
      <c r="I3735" s="2">
        <f t="shared" si="365"/>
        <v>905</v>
      </c>
      <c r="J3735" s="136" cm="1">
        <f t="array" ref="J3735">MAX(IF($H$3:$H$4000=$H3735,$I$3:$I$4000))</f>
        <v>1034</v>
      </c>
    </row>
    <row r="3736" spans="1:10" x14ac:dyDescent="0.2">
      <c r="A3736" t="s">
        <v>1124</v>
      </c>
      <c r="B3736" t="s">
        <v>3207</v>
      </c>
      <c r="C3736" s="5" t="s">
        <v>41</v>
      </c>
      <c r="D3736" s="5"/>
      <c r="E3736">
        <v>898</v>
      </c>
      <c r="F3736" s="5">
        <v>44603</v>
      </c>
      <c r="G3736" s="2">
        <v>69</v>
      </c>
      <c r="H3736" s="2" t="str">
        <f t="shared" si="366"/>
        <v>K.G. YOGARAJjavelin-throw</v>
      </c>
      <c r="I3736" s="2">
        <f t="shared" si="365"/>
        <v>898</v>
      </c>
      <c r="J3736" s="136" cm="1">
        <f t="array" ref="J3736">MAX(IF($H$3:$H$4000=$H3736,$I$3:$I$4000))</f>
        <v>898</v>
      </c>
    </row>
    <row r="3737" spans="1:10" x14ac:dyDescent="0.2">
      <c r="A3737" t="s">
        <v>1124</v>
      </c>
      <c r="B3737" t="s">
        <v>2787</v>
      </c>
      <c r="C3737" s="5" t="s">
        <v>26</v>
      </c>
      <c r="D3737" s="5">
        <v>36355</v>
      </c>
      <c r="E3737">
        <v>1048</v>
      </c>
      <c r="F3737" s="5">
        <v>44602</v>
      </c>
      <c r="G3737" s="2">
        <v>76</v>
      </c>
      <c r="H3737" s="2" t="str">
        <f t="shared" si="366"/>
        <v>Pabasara NIKU400m</v>
      </c>
      <c r="I3737" s="2">
        <f t="shared" ref="I3737:I3800" si="367">E3737</f>
        <v>1048</v>
      </c>
      <c r="J3737" s="136" cm="1">
        <f t="array" ref="J3737">MAX(IF($H$3:$H$4000=$H3737,$I$3:$I$4000))</f>
        <v>1048</v>
      </c>
    </row>
    <row r="3738" spans="1:10" x14ac:dyDescent="0.2">
      <c r="A3738" t="s">
        <v>1124</v>
      </c>
      <c r="B3738" t="s">
        <v>2788</v>
      </c>
      <c r="C3738" s="5" t="s">
        <v>26</v>
      </c>
      <c r="D3738" s="5">
        <v>33872</v>
      </c>
      <c r="E3738">
        <v>1045</v>
      </c>
      <c r="F3738" s="5">
        <v>44602</v>
      </c>
      <c r="G3738" s="2">
        <v>87</v>
      </c>
      <c r="H3738" s="2" t="str">
        <f t="shared" si="366"/>
        <v>Kalinga KUMARAGE400m</v>
      </c>
      <c r="I3738" s="2">
        <f t="shared" si="367"/>
        <v>1045</v>
      </c>
      <c r="J3738" s="136" cm="1">
        <f t="array" ref="J3738">MAX(IF($H$3:$H$4000=$H3738,$I$3:$I$4000))</f>
        <v>1130</v>
      </c>
    </row>
    <row r="3739" spans="1:10" x14ac:dyDescent="0.2">
      <c r="A3739" t="s">
        <v>1124</v>
      </c>
      <c r="B3739" t="s">
        <v>3044</v>
      </c>
      <c r="C3739" s="6" t="s">
        <v>35</v>
      </c>
      <c r="D3739" s="6">
        <v>44671</v>
      </c>
      <c r="E3739">
        <v>932</v>
      </c>
      <c r="F3739" s="5">
        <v>44602</v>
      </c>
      <c r="G3739" s="2">
        <v>76</v>
      </c>
      <c r="H3739" s="2" t="str">
        <f t="shared" si="366"/>
        <v>Udil TENNAKOONhigh-jump</v>
      </c>
      <c r="I3739" s="2">
        <f t="shared" si="367"/>
        <v>932</v>
      </c>
      <c r="J3739" s="136" cm="1">
        <f t="array" ref="J3739">MAX(IF($H$3:$H$4000=$H3739,$I$3:$I$4000))</f>
        <v>932</v>
      </c>
    </row>
    <row r="3740" spans="1:10" x14ac:dyDescent="0.2">
      <c r="A3740" t="s">
        <v>1124</v>
      </c>
      <c r="B3740" t="s">
        <v>3133</v>
      </c>
      <c r="C3740" s="5" t="s">
        <v>39</v>
      </c>
      <c r="D3740" s="5">
        <v>35894</v>
      </c>
      <c r="E3740">
        <v>939</v>
      </c>
      <c r="F3740" s="5">
        <v>44602</v>
      </c>
      <c r="G3740" s="2">
        <v>40</v>
      </c>
      <c r="H3740" s="2" t="str">
        <f t="shared" si="366"/>
        <v>Samith Madusanka FERNANDOshot-put</v>
      </c>
      <c r="I3740" s="2">
        <f t="shared" si="367"/>
        <v>939</v>
      </c>
      <c r="J3740" s="136" cm="1">
        <f t="array" ref="J3740">MAX(IF($H$3:$H$4000=$H3740,$I$3:$I$4000))</f>
        <v>964</v>
      </c>
    </row>
    <row r="3741" spans="1:10" x14ac:dyDescent="0.2">
      <c r="A3741" t="s">
        <v>1124</v>
      </c>
      <c r="B3741" s="5" t="s">
        <v>3045</v>
      </c>
      <c r="C3741" s="5" t="s">
        <v>35</v>
      </c>
      <c r="D3741" s="5">
        <v>30711</v>
      </c>
      <c r="E3741">
        <v>923</v>
      </c>
      <c r="F3741" s="5">
        <v>44569</v>
      </c>
      <c r="G3741" s="2">
        <v>80</v>
      </c>
      <c r="H3741" s="2" t="str">
        <f t="shared" si="366"/>
        <v>Manjula Kumara WIJESEKARAhigh-jump</v>
      </c>
      <c r="I3741" s="2">
        <f t="shared" si="367"/>
        <v>923</v>
      </c>
      <c r="J3741" s="136" cm="1">
        <f t="array" ref="J3741">MAX(IF($H$3:$H$4000=$H3741,$I$3:$I$4000))</f>
        <v>923</v>
      </c>
    </row>
    <row r="3742" spans="1:10" x14ac:dyDescent="0.2">
      <c r="A3742" t="s">
        <v>1124</v>
      </c>
      <c r="B3742" t="s">
        <v>5192</v>
      </c>
      <c r="C3742" t="s">
        <v>35</v>
      </c>
      <c r="D3742" s="5">
        <v>35925</v>
      </c>
      <c r="E3742">
        <v>1037</v>
      </c>
      <c r="F3742" s="5">
        <v>44523</v>
      </c>
      <c r="G3742" s="2">
        <v>57</v>
      </c>
      <c r="H3742" s="2" t="str">
        <f t="shared" si="366"/>
        <v>Roshan RANATUNGAhigh-jump</v>
      </c>
      <c r="I3742" s="2">
        <f t="shared" si="367"/>
        <v>1037</v>
      </c>
      <c r="J3742" s="136" cm="1">
        <f t="array" ref="J3742">MAX(IF($H$3:$H$4000=$H3742,$I$3:$I$4000))</f>
        <v>1037</v>
      </c>
    </row>
    <row r="3743" spans="1:10" x14ac:dyDescent="0.2">
      <c r="A3743" t="s">
        <v>1124</v>
      </c>
      <c r="B3743" t="s">
        <v>3076</v>
      </c>
      <c r="C3743" s="5" t="s">
        <v>36</v>
      </c>
      <c r="D3743" s="5">
        <v>1996</v>
      </c>
      <c r="E3743">
        <v>994</v>
      </c>
      <c r="F3743" s="5">
        <v>44523</v>
      </c>
      <c r="G3743" s="2">
        <v>37</v>
      </c>
      <c r="H3743" s="2" t="str">
        <f t="shared" si="366"/>
        <v>Sachin ERANGApole-vault</v>
      </c>
      <c r="I3743" s="2">
        <f t="shared" si="367"/>
        <v>994</v>
      </c>
      <c r="J3743" s="136" cm="1">
        <f t="array" ref="J3743">MAX(IF($H$3:$H$4000=$H3743,$I$3:$I$4000))</f>
        <v>994</v>
      </c>
    </row>
    <row r="3744" spans="1:10" x14ac:dyDescent="0.2">
      <c r="A3744" t="s">
        <v>1124</v>
      </c>
      <c r="B3744" t="s">
        <v>3205</v>
      </c>
      <c r="C3744" s="5" t="s">
        <v>41</v>
      </c>
      <c r="D3744" s="5">
        <v>1999</v>
      </c>
      <c r="E3744">
        <v>1034</v>
      </c>
      <c r="F3744" s="5">
        <v>44523</v>
      </c>
      <c r="G3744" s="2">
        <v>34</v>
      </c>
      <c r="H3744" s="2" t="str">
        <f t="shared" si="366"/>
        <v>Pragathi PRASANNAjavelin-throw</v>
      </c>
      <c r="I3744" s="2">
        <f t="shared" si="367"/>
        <v>1034</v>
      </c>
      <c r="J3744" s="136" cm="1">
        <f t="array" ref="J3744">MAX(IF($H$3:$H$4000=$H3744,$I$3:$I$4000))</f>
        <v>1034</v>
      </c>
    </row>
    <row r="3745" spans="1:10" x14ac:dyDescent="0.2">
      <c r="A3745" t="s">
        <v>1124</v>
      </c>
      <c r="B3745" t="s">
        <v>3210</v>
      </c>
      <c r="C3745" s="5" t="s">
        <v>41</v>
      </c>
      <c r="D3745" s="5"/>
      <c r="E3745">
        <v>935</v>
      </c>
      <c r="F3745" s="5">
        <v>44523</v>
      </c>
      <c r="G3745" s="2">
        <v>91</v>
      </c>
      <c r="H3745" s="2" t="str">
        <f t="shared" si="366"/>
        <v>W.B.R.N. FERNANDOjavelin-throw</v>
      </c>
      <c r="I3745" s="2">
        <f t="shared" si="367"/>
        <v>935</v>
      </c>
      <c r="J3745" s="136" cm="1">
        <f t="array" ref="J3745">MAX(IF($H$3:$H$4000=$H3745,$I$3:$I$4000))</f>
        <v>961</v>
      </c>
    </row>
    <row r="3746" spans="1:10" x14ac:dyDescent="0.2">
      <c r="A3746" t="s">
        <v>1124</v>
      </c>
      <c r="B3746" t="s">
        <v>3133</v>
      </c>
      <c r="C3746" s="5" t="s">
        <v>39</v>
      </c>
      <c r="D3746" s="5">
        <v>35894</v>
      </c>
      <c r="E3746">
        <v>964</v>
      </c>
      <c r="F3746" s="5">
        <v>44500</v>
      </c>
      <c r="G3746" s="2">
        <v>51</v>
      </c>
      <c r="H3746" s="2" t="str">
        <f t="shared" si="366"/>
        <v>Samith Madusanka FERNANDOshot-put</v>
      </c>
      <c r="I3746" s="2">
        <f t="shared" si="367"/>
        <v>964</v>
      </c>
      <c r="J3746" s="136" cm="1">
        <f t="array" ref="J3746">MAX(IF($H$3:$H$4000=$H3746,$I$3:$I$4000))</f>
        <v>964</v>
      </c>
    </row>
    <row r="3747" spans="1:10" x14ac:dyDescent="0.2">
      <c r="A3747" t="s">
        <v>1124</v>
      </c>
      <c r="B3747" t="s">
        <v>5192</v>
      </c>
      <c r="C3747" s="5" t="s">
        <v>31</v>
      </c>
      <c r="D3747" s="5">
        <v>35925</v>
      </c>
      <c r="E3747">
        <v>1086</v>
      </c>
      <c r="F3747" s="5">
        <v>44499</v>
      </c>
      <c r="G3747" s="2">
        <v>43</v>
      </c>
      <c r="H3747" s="2" t="str">
        <f t="shared" si="366"/>
        <v>Roshan RANATUNGA110mh</v>
      </c>
      <c r="I3747" s="2">
        <f t="shared" si="367"/>
        <v>1086</v>
      </c>
      <c r="J3747" s="136" cm="1">
        <f t="array" ref="J3747">MAX(IF($H$3:$H$4000=$H3747,$I$3:$I$4000))</f>
        <v>1086</v>
      </c>
    </row>
    <row r="3748" spans="1:10" x14ac:dyDescent="0.2">
      <c r="A3748" t="s">
        <v>1124</v>
      </c>
      <c r="B3748" t="s">
        <v>2993</v>
      </c>
      <c r="C3748" s="5" t="s">
        <v>38</v>
      </c>
      <c r="D3748" s="5">
        <v>35588</v>
      </c>
      <c r="E3748">
        <v>1057</v>
      </c>
      <c r="F3748" s="5">
        <v>44499</v>
      </c>
      <c r="G3748" s="2">
        <v>42</v>
      </c>
      <c r="H3748" s="2" t="str">
        <f t="shared" si="366"/>
        <v>Shreshan Dhananjaya LIYANAPEDIGEtriple-jump</v>
      </c>
      <c r="I3748" s="2">
        <f t="shared" si="367"/>
        <v>1057</v>
      </c>
      <c r="J3748" s="136" cm="1">
        <f t="array" ref="J3748">MAX(IF($H$3:$H$4000=$H3748,$I$3:$I$4000))</f>
        <v>1074</v>
      </c>
    </row>
    <row r="3749" spans="1:10" x14ac:dyDescent="0.2">
      <c r="A3749" t="s">
        <v>1124</v>
      </c>
      <c r="B3749" t="s">
        <v>3006</v>
      </c>
      <c r="C3749" s="5" t="s">
        <v>38</v>
      </c>
      <c r="D3749" s="5">
        <v>35828</v>
      </c>
      <c r="E3749">
        <v>1015</v>
      </c>
      <c r="F3749" s="5">
        <v>44499</v>
      </c>
      <c r="G3749" s="2">
        <v>86</v>
      </c>
      <c r="H3749" s="2" t="str">
        <f t="shared" si="366"/>
        <v>Chamal K.L. WADUGEtriple-jump</v>
      </c>
      <c r="I3749" s="2">
        <f t="shared" si="367"/>
        <v>1015</v>
      </c>
      <c r="J3749" s="136" cm="1">
        <f t="array" ref="J3749">MAX(IF($H$3:$H$4000=$H3749,$I$3:$I$4000))</f>
        <v>1089</v>
      </c>
    </row>
    <row r="3750" spans="1:10" x14ac:dyDescent="0.2">
      <c r="A3750" t="s">
        <v>1124</v>
      </c>
      <c r="B3750" t="s">
        <v>4040</v>
      </c>
      <c r="C3750" s="5" t="s">
        <v>36</v>
      </c>
      <c r="D3750" s="5">
        <v>2000</v>
      </c>
      <c r="E3750">
        <v>994</v>
      </c>
      <c r="F3750" s="5">
        <v>44499</v>
      </c>
      <c r="G3750" s="2">
        <v>37</v>
      </c>
      <c r="H3750" s="2" t="str">
        <f t="shared" si="366"/>
        <v>Arunthavarasa PUVITHARANpole-vault</v>
      </c>
      <c r="I3750" s="2">
        <f t="shared" si="367"/>
        <v>994</v>
      </c>
      <c r="J3750" s="136" cm="1">
        <f t="array" ref="J3750">MAX(IF($H$3:$H$4000=$H3750,$I$3:$I$4000))</f>
        <v>1021</v>
      </c>
    </row>
    <row r="3751" spans="1:10" x14ac:dyDescent="0.2">
      <c r="A3751" t="s">
        <v>1124</v>
      </c>
      <c r="B3751" t="s">
        <v>3067</v>
      </c>
      <c r="C3751" s="5" t="s">
        <v>36</v>
      </c>
      <c r="D3751" s="5">
        <v>34418</v>
      </c>
      <c r="E3751">
        <v>994</v>
      </c>
      <c r="F3751" s="5">
        <v>44499</v>
      </c>
      <c r="G3751" s="2">
        <v>37</v>
      </c>
      <c r="H3751" s="2" t="str">
        <f t="shared" si="366"/>
        <v>M.H.J. SANDARUWANpole-vault</v>
      </c>
      <c r="I3751" s="2">
        <f t="shared" si="367"/>
        <v>994</v>
      </c>
      <c r="J3751" s="136" cm="1">
        <f t="array" ref="J3751">MAX(IF($H$3:$H$4000=$H3751,$I$3:$I$4000))</f>
        <v>994</v>
      </c>
    </row>
    <row r="3752" spans="1:10" x14ac:dyDescent="0.2">
      <c r="A3752" t="s">
        <v>1124</v>
      </c>
      <c r="B3752" t="s">
        <v>3201</v>
      </c>
      <c r="C3752" s="5" t="s">
        <v>41</v>
      </c>
      <c r="D3752" s="5">
        <v>37701</v>
      </c>
      <c r="E3752">
        <v>935</v>
      </c>
      <c r="F3752" s="5">
        <v>44404</v>
      </c>
      <c r="G3752" s="2">
        <v>91</v>
      </c>
      <c r="H3752" s="2" t="str">
        <f t="shared" si="366"/>
        <v>Rumesh Tharanga PATHIRAGEjavelin-throw</v>
      </c>
      <c r="I3752" s="2">
        <f t="shared" si="367"/>
        <v>935</v>
      </c>
      <c r="J3752" s="136" cm="1">
        <f t="array" ref="J3752">MAX(IF($H$3:$H$4000=$H3752,$I$3:$I$4000))</f>
        <v>935</v>
      </c>
    </row>
    <row r="3753" spans="1:10" x14ac:dyDescent="0.2">
      <c r="A3753" t="s">
        <v>1124</v>
      </c>
      <c r="B3753" t="s">
        <v>3920</v>
      </c>
      <c r="C3753" s="5" t="s">
        <v>37</v>
      </c>
      <c r="D3753" s="5">
        <v>34439</v>
      </c>
      <c r="E3753">
        <v>1096</v>
      </c>
      <c r="F3753" s="5">
        <v>44395</v>
      </c>
      <c r="G3753" s="2">
        <v>45</v>
      </c>
      <c r="H3753" s="2" t="str">
        <f t="shared" si="366"/>
        <v>G.K.D.S. PIYARATHNAlong-jump</v>
      </c>
      <c r="I3753" s="2">
        <f t="shared" si="367"/>
        <v>1096</v>
      </c>
      <c r="J3753" s="136" cm="1">
        <f t="array" ref="J3753">MAX(IF($H$3:$H$4000=$H3753,$I$3:$I$4000))</f>
        <v>1109</v>
      </c>
    </row>
    <row r="3754" spans="1:10" x14ac:dyDescent="0.2">
      <c r="A3754" t="s">
        <v>1124</v>
      </c>
      <c r="B3754" t="s">
        <v>3180</v>
      </c>
      <c r="C3754" t="s">
        <v>41</v>
      </c>
      <c r="D3754" s="5">
        <v>33279</v>
      </c>
      <c r="E3754">
        <v>1063</v>
      </c>
      <c r="F3754" s="5">
        <v>44376</v>
      </c>
      <c r="G3754" s="2">
        <v>17</v>
      </c>
      <c r="H3754" s="2" t="str">
        <f t="shared" si="366"/>
        <v>Sumedha RANASINGHEjavelin-throw</v>
      </c>
      <c r="I3754" s="2">
        <f t="shared" si="367"/>
        <v>1063</v>
      </c>
      <c r="J3754" s="136" cm="1">
        <f t="array" ref="J3754">MAX(IF($H$3:$H$4000=$H3754,$I$3:$I$4000))</f>
        <v>1127</v>
      </c>
    </row>
    <row r="3755" spans="1:10" x14ac:dyDescent="0.2">
      <c r="A3755" t="s">
        <v>1124</v>
      </c>
      <c r="B3755" t="s">
        <v>2788</v>
      </c>
      <c r="C3755" s="6" t="s">
        <v>26</v>
      </c>
      <c r="D3755" s="5">
        <v>33872</v>
      </c>
      <c r="E3755">
        <v>1130</v>
      </c>
      <c r="F3755" s="5">
        <v>44375</v>
      </c>
      <c r="G3755" s="2">
        <v>39</v>
      </c>
      <c r="H3755" s="2" t="str">
        <f t="shared" si="366"/>
        <v>Kalinga KUMARAGE400m</v>
      </c>
      <c r="I3755" s="2">
        <f t="shared" si="367"/>
        <v>1130</v>
      </c>
      <c r="J3755" s="136" cm="1">
        <f t="array" ref="J3755">MAX(IF($H$3:$H$4000=$H3755,$I$3:$I$4000))</f>
        <v>1130</v>
      </c>
    </row>
    <row r="3756" spans="1:10" x14ac:dyDescent="0.2">
      <c r="A3756" t="s">
        <v>1124</v>
      </c>
      <c r="B3756" t="s">
        <v>2993</v>
      </c>
      <c r="C3756" s="5" t="s">
        <v>37</v>
      </c>
      <c r="D3756" s="5">
        <v>35588</v>
      </c>
      <c r="E3756">
        <v>1097</v>
      </c>
      <c r="F3756" s="5">
        <v>44370</v>
      </c>
      <c r="G3756" s="2">
        <v>53</v>
      </c>
      <c r="H3756" s="2" t="str">
        <f t="shared" si="366"/>
        <v>Shreshan Dhananjaya LIYANAPEDIGElong-jump</v>
      </c>
      <c r="I3756" s="2">
        <f t="shared" si="367"/>
        <v>1097</v>
      </c>
      <c r="J3756" s="136" cm="1">
        <f t="array" ref="J3756">MAX(IF($H$3:$H$4000=$H3756,$I$3:$I$4000))</f>
        <v>1097</v>
      </c>
    </row>
    <row r="3757" spans="1:10" x14ac:dyDescent="0.2">
      <c r="A3757" t="s">
        <v>1124</v>
      </c>
      <c r="B3757" t="s">
        <v>2998</v>
      </c>
      <c r="C3757" s="6" t="s">
        <v>37</v>
      </c>
      <c r="D3757" s="5"/>
      <c r="E3757">
        <v>1088</v>
      </c>
      <c r="F3757" s="5">
        <v>44362</v>
      </c>
      <c r="G3757" s="2">
        <v>55</v>
      </c>
      <c r="H3757" s="2" t="str">
        <f t="shared" si="366"/>
        <v>H.B.M. HERATHlong-jump</v>
      </c>
      <c r="I3757" s="2">
        <f t="shared" si="367"/>
        <v>1088</v>
      </c>
      <c r="J3757" s="136" cm="1">
        <f t="array" ref="J3757">MAX(IF($H$3:$H$4000=$H3757,$I$3:$I$4000))</f>
        <v>1088</v>
      </c>
    </row>
    <row r="3758" spans="1:10" x14ac:dyDescent="0.2">
      <c r="A3758" t="s">
        <v>1124</v>
      </c>
      <c r="B3758" t="s">
        <v>2989</v>
      </c>
      <c r="C3758" t="s">
        <v>37</v>
      </c>
      <c r="D3758" s="5">
        <v>33855</v>
      </c>
      <c r="E3758">
        <v>1094</v>
      </c>
      <c r="F3758" s="5">
        <v>44337</v>
      </c>
      <c r="G3758" s="2">
        <v>48</v>
      </c>
      <c r="H3758" s="2" t="str">
        <f t="shared" si="366"/>
        <v>Janaka PRASADlong-jump</v>
      </c>
      <c r="I3758" s="2">
        <f t="shared" si="367"/>
        <v>1094</v>
      </c>
      <c r="J3758" s="136" cm="1">
        <f t="array" ref="J3758">MAX(IF($H$3:$H$4000=$H3758,$I$3:$I$4000))</f>
        <v>1099</v>
      </c>
    </row>
    <row r="3759" spans="1:10" x14ac:dyDescent="0.2">
      <c r="A3759" t="s">
        <v>1124</v>
      </c>
      <c r="B3759" t="s">
        <v>3947</v>
      </c>
      <c r="C3759" s="5" t="s">
        <v>37</v>
      </c>
      <c r="D3759" s="5"/>
      <c r="E3759">
        <v>1047</v>
      </c>
      <c r="F3759" s="5">
        <v>44337</v>
      </c>
      <c r="G3759" s="2">
        <v>89</v>
      </c>
      <c r="H3759" s="2" t="str">
        <f t="shared" si="366"/>
        <v>J.H.G. SAMPATHlong-jump</v>
      </c>
      <c r="I3759" s="2">
        <f t="shared" si="367"/>
        <v>1047</v>
      </c>
      <c r="J3759" s="136" cm="1">
        <f t="array" ref="J3759">MAX(IF($H$3:$H$4000=$H3759,$I$3:$I$4000))</f>
        <v>1047</v>
      </c>
    </row>
    <row r="3760" spans="1:10" x14ac:dyDescent="0.2">
      <c r="A3760" t="s">
        <v>1124</v>
      </c>
      <c r="B3760" t="s">
        <v>3188</v>
      </c>
      <c r="C3760" s="5" t="s">
        <v>41</v>
      </c>
      <c r="D3760" s="5">
        <v>32277</v>
      </c>
      <c r="E3760">
        <v>1043</v>
      </c>
      <c r="F3760" s="5">
        <v>44337</v>
      </c>
      <c r="G3760" s="2">
        <v>29</v>
      </c>
      <c r="H3760" s="2" t="str">
        <f t="shared" si="366"/>
        <v>Rankoth PEDIGE W.L.D.javelin-throw</v>
      </c>
      <c r="I3760" s="2">
        <f t="shared" si="367"/>
        <v>1043</v>
      </c>
      <c r="J3760" s="136" cm="1">
        <f t="array" ref="J3760">MAX(IF($H$3:$H$4000=$H3760,$I$3:$I$4000))</f>
        <v>1043</v>
      </c>
    </row>
    <row r="3761" spans="1:10" x14ac:dyDescent="0.2">
      <c r="A3761" t="s">
        <v>1124</v>
      </c>
      <c r="B3761" t="s">
        <v>3194</v>
      </c>
      <c r="C3761" s="5" t="s">
        <v>41</v>
      </c>
      <c r="D3761" s="5">
        <v>32387</v>
      </c>
      <c r="E3761">
        <v>1005</v>
      </c>
      <c r="F3761" s="5">
        <v>44337</v>
      </c>
      <c r="G3761" s="2">
        <v>48</v>
      </c>
      <c r="H3761" s="2" t="str">
        <f t="shared" si="366"/>
        <v>D. G. Sampath RANASINGHEjavelin-throw</v>
      </c>
      <c r="I3761" s="2">
        <f t="shared" si="367"/>
        <v>1005</v>
      </c>
      <c r="J3761" s="136" cm="1">
        <f t="array" ref="J3761">MAX(IF($H$3:$H$4000=$H3761,$I$3:$I$4000))</f>
        <v>1015</v>
      </c>
    </row>
    <row r="3762" spans="1:10" x14ac:dyDescent="0.2">
      <c r="A3762" t="s">
        <v>1124</v>
      </c>
      <c r="B3762" t="s">
        <v>5367</v>
      </c>
      <c r="C3762" s="5" t="s">
        <v>2</v>
      </c>
      <c r="D3762" s="6">
        <v>34699</v>
      </c>
      <c r="E3762">
        <v>1155</v>
      </c>
      <c r="F3762" s="5">
        <v>44329</v>
      </c>
      <c r="G3762" s="2">
        <v>35</v>
      </c>
      <c r="H3762" s="2" t="str">
        <f t="shared" si="366"/>
        <v>Yupun ABEYKOON100m</v>
      </c>
      <c r="I3762" s="2">
        <f t="shared" si="367"/>
        <v>1155</v>
      </c>
      <c r="J3762" s="136" cm="1">
        <f t="array" ref="J3762">MAX(IF($H$3:$H$4000=$H3762,$I$3:$I$4000))</f>
        <v>1155</v>
      </c>
    </row>
    <row r="3763" spans="1:10" x14ac:dyDescent="0.2">
      <c r="A3763" t="s">
        <v>1124</v>
      </c>
      <c r="B3763" t="s">
        <v>4452</v>
      </c>
      <c r="C3763" s="5" t="s">
        <v>35</v>
      </c>
      <c r="D3763" s="5">
        <v>35817</v>
      </c>
      <c r="E3763">
        <v>1179</v>
      </c>
      <c r="F3763" s="5">
        <v>44324</v>
      </c>
      <c r="G3763" s="2">
        <v>4</v>
      </c>
      <c r="H3763" s="2" t="str">
        <f t="shared" si="366"/>
        <v>Ushan Thiwanka PERERAhigh-jump</v>
      </c>
      <c r="I3763" s="2">
        <f t="shared" si="367"/>
        <v>1179</v>
      </c>
      <c r="J3763" s="136" cm="1">
        <f t="array" ref="J3763">MAX(IF($H$3:$H$4000=$H3763,$I$3:$I$4000))</f>
        <v>1179</v>
      </c>
    </row>
    <row r="3764" spans="1:10" x14ac:dyDescent="0.2">
      <c r="A3764" t="s">
        <v>1124</v>
      </c>
      <c r="B3764" t="s">
        <v>2759</v>
      </c>
      <c r="C3764" t="s">
        <v>25</v>
      </c>
      <c r="D3764" s="6">
        <v>35832</v>
      </c>
      <c r="E3764">
        <v>1096</v>
      </c>
      <c r="F3764" s="5">
        <v>44295</v>
      </c>
      <c r="G3764" s="2">
        <v>85</v>
      </c>
      <c r="H3764" s="2" t="str">
        <f t="shared" si="366"/>
        <v>A.S.M. SAFAN200m</v>
      </c>
      <c r="I3764" s="2">
        <f t="shared" si="367"/>
        <v>1096</v>
      </c>
      <c r="J3764" s="136" cm="1">
        <f t="array" ref="J3764">MAX(IF($H$3:$H$4000=$H3764,$I$3:$I$4000))</f>
        <v>1096</v>
      </c>
    </row>
    <row r="3765" spans="1:10" x14ac:dyDescent="0.2">
      <c r="A3765" t="s">
        <v>1124</v>
      </c>
      <c r="B3765" t="s">
        <v>3801</v>
      </c>
      <c r="C3765" s="5" t="s">
        <v>31</v>
      </c>
      <c r="D3765" s="5">
        <v>36889</v>
      </c>
      <c r="E3765">
        <v>1018</v>
      </c>
      <c r="F3765" s="5">
        <v>44295</v>
      </c>
      <c r="G3765" s="2">
        <v>83</v>
      </c>
      <c r="H3765" s="2" t="str">
        <f t="shared" si="366"/>
        <v>Janidu Induwara LAKVIJAYA110mh</v>
      </c>
      <c r="I3765" s="2">
        <f t="shared" si="367"/>
        <v>1018</v>
      </c>
      <c r="J3765" s="136" cm="1">
        <f t="array" ref="J3765">MAX(IF($H$3:$H$4000=$H3765,$I$3:$I$4000))</f>
        <v>1018</v>
      </c>
    </row>
    <row r="3766" spans="1:10" x14ac:dyDescent="0.2">
      <c r="A3766" t="s">
        <v>1124</v>
      </c>
      <c r="B3766" t="s">
        <v>3883</v>
      </c>
      <c r="C3766" s="5" t="s">
        <v>33</v>
      </c>
      <c r="D3766" s="5">
        <v>33867</v>
      </c>
      <c r="E3766">
        <v>1038</v>
      </c>
      <c r="F3766" s="5">
        <v>44295</v>
      </c>
      <c r="G3766" s="2">
        <v>88</v>
      </c>
      <c r="H3766" s="2" t="str">
        <f t="shared" si="366"/>
        <v>Indrajith Asanka RATHNASENA400mh</v>
      </c>
      <c r="I3766" s="2">
        <f t="shared" si="367"/>
        <v>1038</v>
      </c>
      <c r="J3766" s="136" cm="1">
        <f t="array" ref="J3766">MAX(IF($H$3:$H$4000=$H3766,$I$3:$I$4000))</f>
        <v>1038</v>
      </c>
    </row>
    <row r="3767" spans="1:10" x14ac:dyDescent="0.2">
      <c r="A3767" t="s">
        <v>1124</v>
      </c>
      <c r="B3767" t="s">
        <v>3968</v>
      </c>
      <c r="C3767" s="6" t="s">
        <v>38</v>
      </c>
      <c r="D3767" s="5"/>
      <c r="E3767">
        <v>1073</v>
      </c>
      <c r="F3767" s="5">
        <v>44295</v>
      </c>
      <c r="G3767" s="2">
        <v>31</v>
      </c>
      <c r="H3767" s="2" t="str">
        <f t="shared" si="366"/>
        <v>T.G.Vinod SANDARUWANtriple-jump</v>
      </c>
      <c r="I3767" s="2">
        <f t="shared" si="367"/>
        <v>1073</v>
      </c>
      <c r="J3767" s="136" cm="1">
        <f t="array" ref="J3767">MAX(IF($H$3:$H$4000=$H3767,$I$3:$I$4000))</f>
        <v>1073</v>
      </c>
    </row>
    <row r="3768" spans="1:10" x14ac:dyDescent="0.2">
      <c r="A3768" t="s">
        <v>1124</v>
      </c>
      <c r="B3768" t="s">
        <v>3986</v>
      </c>
      <c r="C3768" s="5" t="s">
        <v>38</v>
      </c>
      <c r="D3768" s="5">
        <v>35588</v>
      </c>
      <c r="E3768">
        <v>1054</v>
      </c>
      <c r="F3768" s="5">
        <v>44295</v>
      </c>
      <c r="G3768" s="2">
        <v>54</v>
      </c>
      <c r="H3768" s="2" t="str">
        <f t="shared" si="366"/>
        <v>M.N.Safree AHAMEDtriple-jump</v>
      </c>
      <c r="I3768" s="2">
        <f t="shared" si="367"/>
        <v>1054</v>
      </c>
      <c r="J3768" s="136" cm="1">
        <f t="array" ref="J3768">MAX(IF($H$3:$H$4000=$H3768,$I$3:$I$4000))</f>
        <v>1054</v>
      </c>
    </row>
    <row r="3769" spans="1:10" x14ac:dyDescent="0.2">
      <c r="A3769" t="s">
        <v>1124</v>
      </c>
      <c r="B3769" t="s">
        <v>3008</v>
      </c>
      <c r="C3769" t="s">
        <v>38</v>
      </c>
      <c r="D3769" s="5">
        <v>30061</v>
      </c>
      <c r="E3769">
        <v>1046</v>
      </c>
      <c r="F3769" s="5">
        <v>44295</v>
      </c>
      <c r="G3769" s="2">
        <v>64</v>
      </c>
      <c r="H3769" s="2" t="str">
        <f t="shared" si="366"/>
        <v>Sanjaya JAYASINGHEtriple-jump</v>
      </c>
      <c r="I3769" s="2">
        <f t="shared" si="367"/>
        <v>1046</v>
      </c>
      <c r="J3769" s="136" cm="1">
        <f t="array" ref="J3769">MAX(IF($H$3:$H$4000=$H3769,$I$3:$I$4000))</f>
        <v>1046</v>
      </c>
    </row>
    <row r="3770" spans="1:10" x14ac:dyDescent="0.2">
      <c r="A3770" t="s">
        <v>1124</v>
      </c>
      <c r="B3770" t="s">
        <v>3035</v>
      </c>
      <c r="C3770" s="5" t="s">
        <v>35</v>
      </c>
      <c r="D3770" s="5">
        <v>1999</v>
      </c>
      <c r="E3770">
        <v>1011</v>
      </c>
      <c r="F3770" s="5">
        <v>44294</v>
      </c>
      <c r="G3770" s="2">
        <v>73</v>
      </c>
      <c r="H3770" s="2" t="str">
        <f t="shared" si="366"/>
        <v>S.A.Tharinda DASUNhigh-jump</v>
      </c>
      <c r="I3770" s="2">
        <f t="shared" si="367"/>
        <v>1011</v>
      </c>
      <c r="J3770" s="136" cm="1">
        <f t="array" ref="J3770">MAX(IF($H$3:$H$4000=$H3770,$I$3:$I$4000))</f>
        <v>1028</v>
      </c>
    </row>
    <row r="3771" spans="1:10" x14ac:dyDescent="0.2">
      <c r="A3771" t="s">
        <v>1124</v>
      </c>
      <c r="B3771" t="s">
        <v>3924</v>
      </c>
      <c r="C3771" s="5" t="s">
        <v>37</v>
      </c>
      <c r="D3771" s="5"/>
      <c r="E3771">
        <v>1090</v>
      </c>
      <c r="F3771" s="5">
        <v>44293</v>
      </c>
      <c r="G3771" s="2">
        <v>53</v>
      </c>
      <c r="H3771" s="2" t="str">
        <f t="shared" si="366"/>
        <v>K.K.M.K. KARUNASEKARAlong-jump</v>
      </c>
      <c r="I3771" s="2">
        <f t="shared" si="367"/>
        <v>1090</v>
      </c>
      <c r="J3771" s="136" cm="1">
        <f t="array" ref="J3771">MAX(IF($H$3:$H$4000=$H3771,$I$3:$I$4000))</f>
        <v>1090</v>
      </c>
    </row>
    <row r="3772" spans="1:10" x14ac:dyDescent="0.2">
      <c r="A3772" t="s">
        <v>1124</v>
      </c>
      <c r="B3772" t="s">
        <v>4312</v>
      </c>
      <c r="C3772" s="5" t="s">
        <v>41</v>
      </c>
      <c r="D3772" s="5">
        <v>34470</v>
      </c>
      <c r="E3772">
        <v>951</v>
      </c>
      <c r="F3772" s="5">
        <v>44293</v>
      </c>
      <c r="G3772" s="2">
        <v>83</v>
      </c>
      <c r="H3772" s="2" t="str">
        <f t="shared" si="366"/>
        <v>P.A. LAKMALjavelin-throw</v>
      </c>
      <c r="I3772" s="2">
        <f t="shared" si="367"/>
        <v>951</v>
      </c>
      <c r="J3772" s="136" cm="1">
        <f t="array" ref="J3772">MAX(IF($H$3:$H$4000=$H3772,$I$3:$I$4000))</f>
        <v>951</v>
      </c>
    </row>
    <row r="3773" spans="1:10" x14ac:dyDescent="0.2">
      <c r="A3773" t="s">
        <v>3338</v>
      </c>
      <c r="B3773" t="s">
        <v>3339</v>
      </c>
      <c r="C3773" s="5" t="s">
        <v>25</v>
      </c>
      <c r="D3773" s="5">
        <v>32265</v>
      </c>
      <c r="E3773">
        <v>1186</v>
      </c>
      <c r="F3773" s="5">
        <v>44411</v>
      </c>
      <c r="G3773" s="2">
        <v>13</v>
      </c>
      <c r="H3773" s="2" t="str">
        <f t="shared" si="366"/>
        <v>Sibusiso MATSENJWA200m</v>
      </c>
      <c r="I3773" s="2">
        <f t="shared" si="367"/>
        <v>1186</v>
      </c>
      <c r="J3773" s="136" cm="1">
        <f t="array" ref="J3773">MAX(IF($H$3:$H$4000=$H3773,$I$3:$I$4000))</f>
        <v>1186</v>
      </c>
    </row>
    <row r="3774" spans="1:10" x14ac:dyDescent="0.2">
      <c r="A3774" t="s">
        <v>2694</v>
      </c>
      <c r="B3774" t="s">
        <v>4360</v>
      </c>
      <c r="C3774" s="5" t="s">
        <v>82</v>
      </c>
      <c r="D3774" s="6">
        <v>33648</v>
      </c>
      <c r="E3774">
        <v>1222</v>
      </c>
      <c r="F3774" s="5">
        <v>44654</v>
      </c>
      <c r="G3774" s="2">
        <v>5</v>
      </c>
      <c r="H3774" s="2" t="str">
        <f t="shared" si="366"/>
        <v>Alphonce Felix SIMBUmarathon</v>
      </c>
      <c r="I3774" s="2">
        <f t="shared" si="367"/>
        <v>1222</v>
      </c>
      <c r="J3774" s="136" cm="1">
        <f t="array" ref="J3774">MAX(IF($H$3:$H$4000=$H3774,$I$3:$I$4000))</f>
        <v>1222</v>
      </c>
    </row>
    <row r="3775" spans="1:10" x14ac:dyDescent="0.2">
      <c r="A3775" t="s">
        <v>2694</v>
      </c>
      <c r="B3775" t="s">
        <v>4360</v>
      </c>
      <c r="C3775" t="s">
        <v>82</v>
      </c>
      <c r="D3775" s="5">
        <v>33648</v>
      </c>
      <c r="E3775">
        <v>1196</v>
      </c>
      <c r="F3775" s="5">
        <v>44526</v>
      </c>
      <c r="G3775" s="2">
        <v>44</v>
      </c>
      <c r="H3775" s="2" t="str">
        <f t="shared" si="366"/>
        <v>Alphonce Felix SIMBUmarathon</v>
      </c>
      <c r="I3775" s="2">
        <f t="shared" si="367"/>
        <v>1196</v>
      </c>
      <c r="J3775" s="136" cm="1">
        <f t="array" ref="J3775">MAX(IF($H$3:$H$4000=$H3775,$I$3:$I$4000))</f>
        <v>1222</v>
      </c>
    </row>
    <row r="3776" spans="1:10" x14ac:dyDescent="0.2">
      <c r="A3776" t="s">
        <v>2694</v>
      </c>
      <c r="B3776" t="s">
        <v>4331</v>
      </c>
      <c r="C3776" t="s">
        <v>82</v>
      </c>
      <c r="D3776" s="5">
        <v>35318</v>
      </c>
      <c r="E3776">
        <v>1246</v>
      </c>
      <c r="F3776" s="5">
        <v>44332</v>
      </c>
      <c r="G3776" s="2">
        <v>12</v>
      </c>
      <c r="H3776" s="2" t="str">
        <f t="shared" si="366"/>
        <v>Gabriel Gerald GEAYmarathon</v>
      </c>
      <c r="I3776" s="2">
        <f t="shared" si="367"/>
        <v>1246</v>
      </c>
      <c r="J3776" s="136" cm="1">
        <f t="array" ref="J3776">MAX(IF($H$3:$H$4000=$H3776,$I$3:$I$4000))</f>
        <v>1246</v>
      </c>
    </row>
    <row r="3777" spans="1:10" x14ac:dyDescent="0.2">
      <c r="A3777" t="s">
        <v>1743</v>
      </c>
      <c r="B3777" t="s">
        <v>5063</v>
      </c>
      <c r="C3777" s="5" t="s">
        <v>2</v>
      </c>
      <c r="D3777" s="5">
        <v>36602</v>
      </c>
      <c r="E3777">
        <v>1066</v>
      </c>
      <c r="F3777" s="5">
        <v>44646</v>
      </c>
      <c r="G3777" s="2">
        <v>77</v>
      </c>
      <c r="H3777" s="2" t="str">
        <f t="shared" si="366"/>
        <v>Emmanuel AGENOR100m</v>
      </c>
      <c r="I3777" s="2">
        <f t="shared" si="367"/>
        <v>1066</v>
      </c>
      <c r="J3777" s="136" cm="1">
        <f t="array" ref="J3777">MAX(IF($H$3:$H$4000=$H3777,$I$3:$I$4000))</f>
        <v>1066</v>
      </c>
    </row>
    <row r="3778" spans="1:10" x14ac:dyDescent="0.2">
      <c r="A3778" t="s">
        <v>1743</v>
      </c>
      <c r="B3778" t="s">
        <v>5088</v>
      </c>
      <c r="C3778" s="5" t="s">
        <v>26</v>
      </c>
      <c r="D3778" s="5">
        <v>36644</v>
      </c>
      <c r="E3778">
        <v>1075</v>
      </c>
      <c r="F3778" s="5">
        <v>44646</v>
      </c>
      <c r="G3778" s="2">
        <v>43</v>
      </c>
      <c r="H3778" s="2" t="str">
        <f t="shared" si="366"/>
        <v>Colby JENNINGS400m</v>
      </c>
      <c r="I3778" s="2">
        <f t="shared" si="367"/>
        <v>1075</v>
      </c>
      <c r="J3778" s="136" cm="1">
        <f t="array" ref="J3778">MAX(IF($H$3:$H$4000=$H3778,$I$3:$I$4000))</f>
        <v>1075</v>
      </c>
    </row>
    <row r="3779" spans="1:10" x14ac:dyDescent="0.2">
      <c r="A3779" t="s">
        <v>1743</v>
      </c>
      <c r="B3779" t="s">
        <v>3925</v>
      </c>
      <c r="C3779" s="5" t="s">
        <v>37</v>
      </c>
      <c r="D3779" s="5">
        <v>34512</v>
      </c>
      <c r="E3779">
        <v>1012</v>
      </c>
      <c r="F3779" s="5">
        <v>44639</v>
      </c>
      <c r="G3779" s="2">
        <v>61</v>
      </c>
      <c r="H3779" s="2" t="str">
        <f t="shared" si="366"/>
        <v>Ifeanyichukwu OTUONYElong-jump</v>
      </c>
      <c r="I3779" s="2">
        <f t="shared" si="367"/>
        <v>1012</v>
      </c>
      <c r="J3779" s="136" cm="1">
        <f t="array" ref="J3779">MAX(IF($H$3:$H$4000=$H3779,$I$3:$I$4000))</f>
        <v>1088</v>
      </c>
    </row>
    <row r="3780" spans="1:10" x14ac:dyDescent="0.2">
      <c r="A3780" t="s">
        <v>1743</v>
      </c>
      <c r="B3780" t="s">
        <v>3925</v>
      </c>
      <c r="C3780" s="6" t="s">
        <v>37</v>
      </c>
      <c r="D3780" s="6">
        <v>34512</v>
      </c>
      <c r="E3780">
        <v>1088</v>
      </c>
      <c r="F3780" s="5">
        <v>44345</v>
      </c>
      <c r="G3780" s="2">
        <v>55</v>
      </c>
      <c r="H3780" s="2" t="str">
        <f t="shared" si="366"/>
        <v>Ifeanyichukwu OTUONYElong-jump</v>
      </c>
      <c r="I3780" s="2">
        <f t="shared" si="367"/>
        <v>1088</v>
      </c>
      <c r="J3780" s="136" cm="1">
        <f t="array" ref="J3780">MAX(IF($H$3:$H$4000=$H3780,$I$3:$I$4000))</f>
        <v>1088</v>
      </c>
    </row>
    <row r="3781" spans="1:10" x14ac:dyDescent="0.2">
      <c r="A3781" t="s">
        <v>1120</v>
      </c>
      <c r="B3781" t="s">
        <v>3747</v>
      </c>
      <c r="C3781" s="5" t="s">
        <v>31</v>
      </c>
      <c r="D3781" s="5">
        <v>34791</v>
      </c>
      <c r="E3781">
        <v>1113</v>
      </c>
      <c r="F3781" s="5">
        <v>44653</v>
      </c>
      <c r="G3781" s="2">
        <v>11</v>
      </c>
      <c r="H3781" s="2" t="str">
        <f t="shared" si="366"/>
        <v>Ruebin WALTERS110mh</v>
      </c>
      <c r="I3781" s="2">
        <f t="shared" si="367"/>
        <v>1113</v>
      </c>
      <c r="J3781" s="136" cm="1">
        <f t="array" ref="J3781">MAX(IF($H$3:$H$4000=$H3781,$I$3:$I$4000))</f>
        <v>1158</v>
      </c>
    </row>
    <row r="3782" spans="1:10" x14ac:dyDescent="0.2">
      <c r="A3782" t="s">
        <v>1120</v>
      </c>
      <c r="B3782" t="s">
        <v>3912</v>
      </c>
      <c r="C3782" s="5" t="s">
        <v>38</v>
      </c>
      <c r="D3782" s="5">
        <v>36998</v>
      </c>
      <c r="E3782">
        <v>1074</v>
      </c>
      <c r="F3782" s="5">
        <v>44653</v>
      </c>
      <c r="G3782" s="2">
        <v>7</v>
      </c>
      <c r="H3782" s="2" t="str">
        <f t="shared" si="366"/>
        <v>Kelsey DANIELtriple-jump</v>
      </c>
      <c r="I3782" s="2">
        <f t="shared" si="367"/>
        <v>1074</v>
      </c>
      <c r="J3782" s="136" cm="1">
        <f t="array" ref="J3782">MAX(IF($H$3:$H$4000=$H3782,$I$3:$I$4000))</f>
        <v>1074</v>
      </c>
    </row>
    <row r="3783" spans="1:10" x14ac:dyDescent="0.2">
      <c r="A3783" t="s">
        <v>1120</v>
      </c>
      <c r="B3783" t="s">
        <v>3341</v>
      </c>
      <c r="C3783" s="5" t="s">
        <v>25</v>
      </c>
      <c r="D3783" s="5">
        <v>35769</v>
      </c>
      <c r="E3783">
        <v>1129</v>
      </c>
      <c r="F3783" s="5">
        <v>44652</v>
      </c>
      <c r="G3783" s="2">
        <v>6</v>
      </c>
      <c r="H3783" s="2" t="str">
        <f t="shared" ref="H3783:H3846" si="368">B3783&amp;C3783</f>
        <v>Dwight ST. HILLAIRE200m</v>
      </c>
      <c r="I3783" s="2">
        <f t="shared" si="367"/>
        <v>1129</v>
      </c>
      <c r="J3783" s="136" cm="1">
        <f t="array" ref="J3783">MAX(IF($H$3:$H$4000=$H3783,$I$3:$I$4000))</f>
        <v>1181</v>
      </c>
    </row>
    <row r="3784" spans="1:10" x14ac:dyDescent="0.2">
      <c r="A3784" t="s">
        <v>1120</v>
      </c>
      <c r="B3784" t="s">
        <v>5233</v>
      </c>
      <c r="C3784" s="5" t="s">
        <v>37</v>
      </c>
      <c r="D3784" s="5">
        <v>36509</v>
      </c>
      <c r="E3784">
        <v>1016</v>
      </c>
      <c r="F3784" s="5">
        <v>44652</v>
      </c>
      <c r="G3784" s="2">
        <v>57</v>
      </c>
      <c r="H3784" s="2" t="str">
        <f t="shared" si="368"/>
        <v>Clement CAMPBELLlong-jump</v>
      </c>
      <c r="I3784" s="2">
        <f t="shared" si="367"/>
        <v>1016</v>
      </c>
      <c r="J3784" s="136" cm="1">
        <f t="array" ref="J3784">MAX(IF($H$3:$H$4000=$H3784,$I$3:$I$4000))</f>
        <v>1016</v>
      </c>
    </row>
    <row r="3785" spans="1:10" x14ac:dyDescent="0.2">
      <c r="A3785" t="s">
        <v>1120</v>
      </c>
      <c r="B3785" t="s">
        <v>3312</v>
      </c>
      <c r="C3785" s="5" t="s">
        <v>2</v>
      </c>
      <c r="D3785" s="5">
        <v>36843</v>
      </c>
      <c r="E3785">
        <v>1079</v>
      </c>
      <c r="F3785" s="5">
        <v>44646</v>
      </c>
      <c r="G3785" s="2">
        <v>63</v>
      </c>
      <c r="H3785" s="2" t="str">
        <f t="shared" si="368"/>
        <v>Kion BENJAMIN100m</v>
      </c>
      <c r="I3785" s="2">
        <f t="shared" si="367"/>
        <v>1079</v>
      </c>
      <c r="J3785" s="136" cm="1">
        <f t="array" ref="J3785">MAX(IF($H$3:$H$4000=$H3785,$I$3:$I$4000))</f>
        <v>1122</v>
      </c>
    </row>
    <row r="3786" spans="1:10" x14ac:dyDescent="0.2">
      <c r="A3786" t="s">
        <v>1120</v>
      </c>
      <c r="B3786" t="s">
        <v>5068</v>
      </c>
      <c r="C3786" s="6" t="s">
        <v>2</v>
      </c>
      <c r="D3786" s="5">
        <v>36533</v>
      </c>
      <c r="E3786">
        <v>1059</v>
      </c>
      <c r="F3786" s="5">
        <v>44646</v>
      </c>
      <c r="G3786" s="2">
        <v>86</v>
      </c>
      <c r="H3786" s="2" t="str">
        <f t="shared" si="368"/>
        <v>Adell COLTHRUST100m</v>
      </c>
      <c r="I3786" s="2">
        <f t="shared" si="367"/>
        <v>1059</v>
      </c>
      <c r="J3786" s="136" cm="1">
        <f t="array" ref="J3786">MAX(IF($H$3:$H$4000=$H3786,$I$3:$I$4000))</f>
        <v>1059</v>
      </c>
    </row>
    <row r="3787" spans="1:10" x14ac:dyDescent="0.2">
      <c r="A3787" t="s">
        <v>1120</v>
      </c>
      <c r="B3787" t="s">
        <v>5236</v>
      </c>
      <c r="C3787" s="5" t="s">
        <v>37</v>
      </c>
      <c r="D3787" s="5">
        <v>36861</v>
      </c>
      <c r="E3787">
        <v>1013</v>
      </c>
      <c r="F3787" s="5">
        <v>44646</v>
      </c>
      <c r="G3787" s="2">
        <v>63</v>
      </c>
      <c r="H3787" s="2" t="str">
        <f t="shared" si="368"/>
        <v>Jaydon ANTOINElong-jump</v>
      </c>
      <c r="I3787" s="2">
        <f t="shared" si="367"/>
        <v>1013</v>
      </c>
      <c r="J3787" s="136" cm="1">
        <f t="array" ref="J3787">MAX(IF($H$3:$H$4000=$H3787,$I$3:$I$4000))</f>
        <v>1013</v>
      </c>
    </row>
    <row r="3788" spans="1:10" x14ac:dyDescent="0.2">
      <c r="A3788" t="s">
        <v>1120</v>
      </c>
      <c r="B3788" t="s">
        <v>4280</v>
      </c>
      <c r="C3788" s="5" t="s">
        <v>41</v>
      </c>
      <c r="D3788" s="5">
        <v>36542</v>
      </c>
      <c r="E3788">
        <v>1007</v>
      </c>
      <c r="F3788" s="5">
        <v>44646</v>
      </c>
      <c r="G3788" s="2">
        <v>31</v>
      </c>
      <c r="H3788" s="2" t="str">
        <f t="shared" si="368"/>
        <v>Tyriq HORSFORDjavelin-throw</v>
      </c>
      <c r="I3788" s="2">
        <f t="shared" si="367"/>
        <v>1007</v>
      </c>
      <c r="J3788" s="136" cm="1">
        <f t="array" ref="J3788">MAX(IF($H$3:$H$4000=$H3788,$I$3:$I$4000))</f>
        <v>1044</v>
      </c>
    </row>
    <row r="3789" spans="1:10" x14ac:dyDescent="0.2">
      <c r="A3789" t="s">
        <v>1120</v>
      </c>
      <c r="B3789" t="s">
        <v>3312</v>
      </c>
      <c r="C3789" t="s">
        <v>25</v>
      </c>
      <c r="D3789" s="5">
        <v>36843</v>
      </c>
      <c r="E3789">
        <v>1046</v>
      </c>
      <c r="F3789" s="5">
        <v>44645</v>
      </c>
      <c r="G3789" s="2">
        <v>75</v>
      </c>
      <c r="H3789" s="2" t="str">
        <f t="shared" si="368"/>
        <v>Kion BENJAMIN200m</v>
      </c>
      <c r="I3789" s="2">
        <f t="shared" si="367"/>
        <v>1046</v>
      </c>
      <c r="J3789" s="136" cm="1">
        <f t="array" ref="J3789">MAX(IF($H$3:$H$4000=$H3789,$I$3:$I$4000))</f>
        <v>1046</v>
      </c>
    </row>
    <row r="3790" spans="1:10" x14ac:dyDescent="0.2">
      <c r="A3790" t="s">
        <v>1120</v>
      </c>
      <c r="B3790" t="s">
        <v>4913</v>
      </c>
      <c r="C3790" s="5" t="s">
        <v>26</v>
      </c>
      <c r="D3790" s="5">
        <v>35035</v>
      </c>
      <c r="E3790">
        <v>1054</v>
      </c>
      <c r="F3790" s="5">
        <v>44639</v>
      </c>
      <c r="G3790" s="2">
        <v>70</v>
      </c>
      <c r="H3790" s="2" t="str">
        <f t="shared" si="368"/>
        <v>Ohdel JAMES400m</v>
      </c>
      <c r="I3790" s="2">
        <f t="shared" si="367"/>
        <v>1054</v>
      </c>
      <c r="J3790" s="136" cm="1">
        <f t="array" ref="J3790">MAX(IF($H$3:$H$4000=$H3790,$I$3:$I$4000))</f>
        <v>1054</v>
      </c>
    </row>
    <row r="3791" spans="1:10" x14ac:dyDescent="0.2">
      <c r="A3791" t="s">
        <v>1120</v>
      </c>
      <c r="B3791" t="s">
        <v>4195</v>
      </c>
      <c r="C3791" s="5" t="s">
        <v>39</v>
      </c>
      <c r="D3791" s="5">
        <v>1996</v>
      </c>
      <c r="E3791">
        <v>914</v>
      </c>
      <c r="F3791" s="5">
        <v>44639</v>
      </c>
      <c r="G3791" s="2">
        <v>60</v>
      </c>
      <c r="H3791" s="2" t="str">
        <f t="shared" si="368"/>
        <v>Shaquille SINGUINEAUshot-put</v>
      </c>
      <c r="I3791" s="2">
        <f t="shared" si="367"/>
        <v>914</v>
      </c>
      <c r="J3791" s="136" cm="1">
        <f t="array" ref="J3791">MAX(IF($H$3:$H$4000=$H3791,$I$3:$I$4000))</f>
        <v>914</v>
      </c>
    </row>
    <row r="3792" spans="1:10" x14ac:dyDescent="0.2">
      <c r="A3792" t="s">
        <v>1120</v>
      </c>
      <c r="B3792" t="s">
        <v>4263</v>
      </c>
      <c r="C3792" s="5" t="s">
        <v>41</v>
      </c>
      <c r="D3792" s="5">
        <v>34061</v>
      </c>
      <c r="E3792">
        <v>1168</v>
      </c>
      <c r="F3792" s="5">
        <v>44638</v>
      </c>
      <c r="G3792" s="2">
        <v>1</v>
      </c>
      <c r="H3792" s="2" t="str">
        <f t="shared" si="368"/>
        <v>Keshorn WALCOTTjavelin-throw</v>
      </c>
      <c r="I3792" s="2">
        <f t="shared" si="367"/>
        <v>1168</v>
      </c>
      <c r="J3792" s="136" cm="1">
        <f t="array" ref="J3792">MAX(IF($H$3:$H$4000=$H3792,$I$3:$I$4000))</f>
        <v>1231</v>
      </c>
    </row>
    <row r="3793" spans="1:10" x14ac:dyDescent="0.2">
      <c r="A3793" t="s">
        <v>1120</v>
      </c>
      <c r="B3793" t="s">
        <v>3004</v>
      </c>
      <c r="C3793" s="5" t="s">
        <v>35</v>
      </c>
      <c r="D3793" s="5">
        <v>44671</v>
      </c>
      <c r="E3793">
        <v>1002</v>
      </c>
      <c r="F3793" s="5">
        <v>44633</v>
      </c>
      <c r="G3793" s="2">
        <v>27</v>
      </c>
      <c r="H3793" s="2" t="str">
        <f t="shared" si="368"/>
        <v>Aaron ANTOINEhigh-jump</v>
      </c>
      <c r="I3793" s="2">
        <f t="shared" si="367"/>
        <v>1002</v>
      </c>
      <c r="J3793" s="136" cm="1">
        <f t="array" ref="J3793">MAX(IF($H$3:$H$4000=$H3793,$I$3:$I$4000))</f>
        <v>1002</v>
      </c>
    </row>
    <row r="3794" spans="1:10" x14ac:dyDescent="0.2">
      <c r="A3794" t="s">
        <v>1120</v>
      </c>
      <c r="B3794" t="s">
        <v>2971</v>
      </c>
      <c r="C3794" s="5" t="s">
        <v>33</v>
      </c>
      <c r="D3794" s="5">
        <v>34209</v>
      </c>
      <c r="E3794">
        <v>1002</v>
      </c>
      <c r="F3794" s="5">
        <v>44619</v>
      </c>
      <c r="G3794" s="2">
        <v>55</v>
      </c>
      <c r="H3794" s="2" t="str">
        <f t="shared" si="368"/>
        <v>Kadesh ROBERTS400mh</v>
      </c>
      <c r="I3794" s="2">
        <f t="shared" si="367"/>
        <v>1002</v>
      </c>
      <c r="J3794" s="136" cm="1">
        <f t="array" ref="J3794">MAX(IF($H$3:$H$4000=$H3794,$I$3:$I$4000))</f>
        <v>1002</v>
      </c>
    </row>
    <row r="3795" spans="1:10" x14ac:dyDescent="0.2">
      <c r="A3795" t="s">
        <v>1120</v>
      </c>
      <c r="B3795" t="s">
        <v>3017</v>
      </c>
      <c r="C3795" s="5" t="s">
        <v>38</v>
      </c>
      <c r="D3795" s="5">
        <v>44612</v>
      </c>
      <c r="E3795">
        <v>948</v>
      </c>
      <c r="F3795" s="5">
        <v>44619</v>
      </c>
      <c r="G3795" s="2">
        <v>61</v>
      </c>
      <c r="H3795" s="2" t="str">
        <f t="shared" si="368"/>
        <v>Lorenzo LUCEStriple-jump</v>
      </c>
      <c r="I3795" s="2">
        <f t="shared" si="367"/>
        <v>948</v>
      </c>
      <c r="J3795" s="136" cm="1">
        <f t="array" ref="J3795">MAX(IF($H$3:$H$4000=$H3795,$I$3:$I$4000))</f>
        <v>948</v>
      </c>
    </row>
    <row r="3796" spans="1:10" x14ac:dyDescent="0.2">
      <c r="A3796" t="s">
        <v>1120</v>
      </c>
      <c r="B3796" t="s">
        <v>3023</v>
      </c>
      <c r="C3796" s="5" t="s">
        <v>38</v>
      </c>
      <c r="D3796" s="5">
        <v>44612</v>
      </c>
      <c r="E3796">
        <v>883</v>
      </c>
      <c r="F3796" s="5">
        <v>44619</v>
      </c>
      <c r="G3796" s="2">
        <v>99</v>
      </c>
      <c r="H3796" s="2" t="str">
        <f t="shared" si="368"/>
        <v>Jean-Jon MATTHEWStriple-jump</v>
      </c>
      <c r="I3796" s="2">
        <f t="shared" si="367"/>
        <v>883</v>
      </c>
      <c r="J3796" s="136" cm="1">
        <f t="array" ref="J3796">MAX(IF($H$3:$H$4000=$H3796,$I$3:$I$4000))</f>
        <v>883</v>
      </c>
    </row>
    <row r="3797" spans="1:10" x14ac:dyDescent="0.2">
      <c r="A3797" t="s">
        <v>1120</v>
      </c>
      <c r="B3797" t="s">
        <v>3101</v>
      </c>
      <c r="C3797" s="5" t="s">
        <v>40</v>
      </c>
      <c r="D3797" s="6">
        <v>44581</v>
      </c>
      <c r="E3797">
        <v>922</v>
      </c>
      <c r="F3797" s="5">
        <v>44619</v>
      </c>
      <c r="G3797" s="2">
        <v>43</v>
      </c>
      <c r="H3797" s="2" t="str">
        <f t="shared" si="368"/>
        <v>Christopher CRAWFORDdiscus-throw</v>
      </c>
      <c r="I3797" s="2">
        <f t="shared" si="367"/>
        <v>922</v>
      </c>
      <c r="J3797" s="136" cm="1">
        <f t="array" ref="J3797">MAX(IF($H$3:$H$4000=$H3797,$I$3:$I$4000))</f>
        <v>922</v>
      </c>
    </row>
    <row r="3798" spans="1:10" x14ac:dyDescent="0.2">
      <c r="A3798" t="s">
        <v>1120</v>
      </c>
      <c r="B3798" t="s">
        <v>3120</v>
      </c>
      <c r="C3798" s="5" t="s">
        <v>40</v>
      </c>
      <c r="D3798" s="5">
        <v>44612</v>
      </c>
      <c r="E3798">
        <v>845</v>
      </c>
      <c r="F3798" s="5">
        <v>44619</v>
      </c>
      <c r="G3798" s="2">
        <v>93</v>
      </c>
      <c r="H3798" s="2" t="str">
        <f t="shared" si="368"/>
        <v>Umar SANDYdiscus-throw</v>
      </c>
      <c r="I3798" s="2">
        <f t="shared" si="367"/>
        <v>845</v>
      </c>
      <c r="J3798" s="136" cm="1">
        <f t="array" ref="J3798">MAX(IF($H$3:$H$4000=$H3798,$I$3:$I$4000))</f>
        <v>845</v>
      </c>
    </row>
    <row r="3799" spans="1:10" x14ac:dyDescent="0.2">
      <c r="A3799" t="s">
        <v>1120</v>
      </c>
      <c r="B3799" t="s">
        <v>3101</v>
      </c>
      <c r="C3799" s="5" t="s">
        <v>39</v>
      </c>
      <c r="D3799" s="5">
        <v>44581</v>
      </c>
      <c r="E3799">
        <v>901</v>
      </c>
      <c r="F3799" s="5">
        <v>44605</v>
      </c>
      <c r="G3799" s="2">
        <v>67</v>
      </c>
      <c r="H3799" s="2" t="str">
        <f t="shared" si="368"/>
        <v>Christopher CRAWFORDshot-put</v>
      </c>
      <c r="I3799" s="2">
        <f t="shared" si="367"/>
        <v>901</v>
      </c>
      <c r="J3799" s="136" cm="1">
        <f t="array" ref="J3799">MAX(IF($H$3:$H$4000=$H3799,$I$3:$I$4000))</f>
        <v>901</v>
      </c>
    </row>
    <row r="3800" spans="1:10" x14ac:dyDescent="0.2">
      <c r="A3800" t="s">
        <v>1120</v>
      </c>
      <c r="B3800" t="s">
        <v>2754</v>
      </c>
      <c r="C3800" s="6" t="s">
        <v>25</v>
      </c>
      <c r="D3800" s="5">
        <v>34947</v>
      </c>
      <c r="E3800">
        <v>1038</v>
      </c>
      <c r="F3800" s="5">
        <v>44576</v>
      </c>
      <c r="G3800" s="2">
        <v>95</v>
      </c>
      <c r="H3800" s="2" t="str">
        <f t="shared" si="368"/>
        <v>Machel CEDENIO200m</v>
      </c>
      <c r="I3800" s="2">
        <f t="shared" si="367"/>
        <v>1038</v>
      </c>
      <c r="J3800" s="136" cm="1">
        <f t="array" ref="J3800">MAX(IF($H$3:$H$4000=$H3800,$I$3:$I$4000))</f>
        <v>1091</v>
      </c>
    </row>
    <row r="3801" spans="1:10" x14ac:dyDescent="0.2">
      <c r="A3801" t="s">
        <v>1120</v>
      </c>
      <c r="B3801" t="s">
        <v>3912</v>
      </c>
      <c r="C3801" s="5" t="s">
        <v>37</v>
      </c>
      <c r="D3801" s="5">
        <v>36998</v>
      </c>
      <c r="E3801">
        <v>1116</v>
      </c>
      <c r="F3801" s="5">
        <v>44531</v>
      </c>
      <c r="G3801" s="2">
        <v>31</v>
      </c>
      <c r="H3801" s="2" t="str">
        <f t="shared" si="368"/>
        <v>Kelsey DANIELlong-jump</v>
      </c>
      <c r="I3801" s="2">
        <f t="shared" ref="I3801:I3864" si="369">E3801</f>
        <v>1116</v>
      </c>
      <c r="J3801" s="136" cm="1">
        <f t="array" ref="J3801">MAX(IF($H$3:$H$4000=$H3801,$I$3:$I$4000))</f>
        <v>1116</v>
      </c>
    </row>
    <row r="3802" spans="1:10" x14ac:dyDescent="0.2">
      <c r="A3802" t="s">
        <v>1120</v>
      </c>
      <c r="B3802" t="s">
        <v>4537</v>
      </c>
      <c r="C3802" s="5" t="s">
        <v>25</v>
      </c>
      <c r="D3802" s="5">
        <v>34347</v>
      </c>
      <c r="E3802">
        <v>1204</v>
      </c>
      <c r="F3802" s="5">
        <v>44411</v>
      </c>
      <c r="G3802" s="2">
        <v>5</v>
      </c>
      <c r="H3802" s="2" t="str">
        <f t="shared" si="368"/>
        <v>Jereem RICHARDS200m</v>
      </c>
      <c r="I3802" s="2">
        <f t="shared" si="369"/>
        <v>1204</v>
      </c>
      <c r="J3802" s="136" cm="1">
        <f t="array" ref="J3802">MAX(IF($H$3:$H$4000=$H3802,$I$3:$I$4000))</f>
        <v>1204</v>
      </c>
    </row>
    <row r="3803" spans="1:10" x14ac:dyDescent="0.2">
      <c r="A3803" t="s">
        <v>1120</v>
      </c>
      <c r="B3803" t="s">
        <v>3889</v>
      </c>
      <c r="C3803" t="s">
        <v>33</v>
      </c>
      <c r="D3803" s="5">
        <v>37724</v>
      </c>
      <c r="E3803">
        <v>1031</v>
      </c>
      <c r="F3803" s="5">
        <v>44408</v>
      </c>
      <c r="G3803" s="2">
        <v>95</v>
      </c>
      <c r="H3803" s="2" t="str">
        <f t="shared" si="368"/>
        <v>Dillon LEACOCK400mh</v>
      </c>
      <c r="I3803" s="2">
        <f t="shared" si="369"/>
        <v>1031</v>
      </c>
      <c r="J3803" s="136" cm="1">
        <f t="array" ref="J3803">MAX(IF($H$3:$H$4000=$H3803,$I$3:$I$4000))</f>
        <v>1031</v>
      </c>
    </row>
    <row r="3804" spans="1:10" x14ac:dyDescent="0.2">
      <c r="A3804" t="s">
        <v>1120</v>
      </c>
      <c r="B3804" t="s">
        <v>2754</v>
      </c>
      <c r="C3804" t="s">
        <v>26</v>
      </c>
      <c r="D3804" s="5">
        <v>34947</v>
      </c>
      <c r="E3804">
        <v>1156</v>
      </c>
      <c r="F3804" s="5">
        <v>44386</v>
      </c>
      <c r="G3804" s="2">
        <v>19</v>
      </c>
      <c r="H3804" s="2" t="str">
        <f t="shared" si="368"/>
        <v>Machel CEDENIO400m</v>
      </c>
      <c r="I3804" s="2">
        <f t="shared" si="369"/>
        <v>1156</v>
      </c>
      <c r="J3804" s="136" cm="1">
        <f t="array" ref="J3804">MAX(IF($H$3:$H$4000=$H3804,$I$3:$I$4000))</f>
        <v>1156</v>
      </c>
    </row>
    <row r="3805" spans="1:10" x14ac:dyDescent="0.2">
      <c r="A3805" t="s">
        <v>1120</v>
      </c>
      <c r="B3805" t="s">
        <v>3350</v>
      </c>
      <c r="C3805" s="5" t="s">
        <v>26</v>
      </c>
      <c r="D3805" s="5">
        <v>33905</v>
      </c>
      <c r="E3805">
        <v>1199</v>
      </c>
      <c r="F3805" s="5">
        <v>44381</v>
      </c>
      <c r="G3805" s="2">
        <v>6</v>
      </c>
      <c r="H3805" s="2" t="str">
        <f t="shared" si="368"/>
        <v>Deon LENDORE400m</v>
      </c>
      <c r="I3805" s="2">
        <f t="shared" si="369"/>
        <v>1199</v>
      </c>
      <c r="J3805" s="136" cm="1">
        <f t="array" ref="J3805">MAX(IF($H$3:$H$4000=$H3805,$I$3:$I$4000))</f>
        <v>1199</v>
      </c>
    </row>
    <row r="3806" spans="1:10" x14ac:dyDescent="0.2">
      <c r="A3806" t="s">
        <v>1120</v>
      </c>
      <c r="B3806" t="s">
        <v>4263</v>
      </c>
      <c r="C3806" s="6" t="s">
        <v>41</v>
      </c>
      <c r="D3806" s="5">
        <v>34061</v>
      </c>
      <c r="E3806">
        <v>1231</v>
      </c>
      <c r="F3806" s="5">
        <v>44373</v>
      </c>
      <c r="G3806" s="2">
        <v>1</v>
      </c>
      <c r="H3806" s="2" t="str">
        <f t="shared" si="368"/>
        <v>Keshorn WALCOTTjavelin-throw</v>
      </c>
      <c r="I3806" s="2">
        <f t="shared" si="369"/>
        <v>1231</v>
      </c>
      <c r="J3806" s="136" cm="1">
        <f t="array" ref="J3806">MAX(IF($H$3:$H$4000=$H3806,$I$3:$I$4000))</f>
        <v>1231</v>
      </c>
    </row>
    <row r="3807" spans="1:10" x14ac:dyDescent="0.2">
      <c r="A3807" t="s">
        <v>1120</v>
      </c>
      <c r="B3807" t="s">
        <v>3756</v>
      </c>
      <c r="C3807" s="5" t="s">
        <v>31</v>
      </c>
      <c r="D3807" s="5">
        <v>32104</v>
      </c>
      <c r="E3807">
        <v>1138</v>
      </c>
      <c r="F3807" s="5">
        <v>44358</v>
      </c>
      <c r="G3807" s="2">
        <v>26</v>
      </c>
      <c r="H3807" s="2" t="str">
        <f t="shared" si="368"/>
        <v>Mikel THOMAS110mh</v>
      </c>
      <c r="I3807" s="2">
        <f t="shared" si="369"/>
        <v>1138</v>
      </c>
      <c r="J3807" s="136" cm="1">
        <f t="array" ref="J3807">MAX(IF($H$3:$H$4000=$H3807,$I$3:$I$4000))</f>
        <v>1138</v>
      </c>
    </row>
    <row r="3808" spans="1:10" x14ac:dyDescent="0.2">
      <c r="A3808" t="s">
        <v>1120</v>
      </c>
      <c r="B3808" t="s">
        <v>4280</v>
      </c>
      <c r="C3808" s="5" t="s">
        <v>41</v>
      </c>
      <c r="D3808" s="5">
        <v>36542</v>
      </c>
      <c r="E3808">
        <v>1044</v>
      </c>
      <c r="F3808" s="5">
        <v>44356</v>
      </c>
      <c r="G3808" s="2">
        <v>27</v>
      </c>
      <c r="H3808" s="2" t="str">
        <f t="shared" si="368"/>
        <v>Tyriq HORSFORDjavelin-throw</v>
      </c>
      <c r="I3808" s="2">
        <f t="shared" si="369"/>
        <v>1044</v>
      </c>
      <c r="J3808" s="136" cm="1">
        <f t="array" ref="J3808">MAX(IF($H$3:$H$4000=$H3808,$I$3:$I$4000))</f>
        <v>1044</v>
      </c>
    </row>
    <row r="3809" spans="1:10" x14ac:dyDescent="0.2">
      <c r="A3809" t="s">
        <v>1120</v>
      </c>
      <c r="B3809" t="s">
        <v>3375</v>
      </c>
      <c r="C3809" s="5" t="s">
        <v>25</v>
      </c>
      <c r="D3809" s="5">
        <v>35053</v>
      </c>
      <c r="E3809">
        <v>1094</v>
      </c>
      <c r="F3809" s="5">
        <v>44347</v>
      </c>
      <c r="G3809" s="2">
        <v>88</v>
      </c>
      <c r="H3809" s="2" t="str">
        <f t="shared" si="368"/>
        <v>Asa GUEVARA200m</v>
      </c>
      <c r="I3809" s="2">
        <f t="shared" si="369"/>
        <v>1094</v>
      </c>
      <c r="J3809" s="136" cm="1">
        <f t="array" ref="J3809">MAX(IF($H$3:$H$4000=$H3809,$I$3:$I$4000))</f>
        <v>1094</v>
      </c>
    </row>
    <row r="3810" spans="1:10" x14ac:dyDescent="0.2">
      <c r="A3810" t="s">
        <v>1120</v>
      </c>
      <c r="B3810" t="s">
        <v>3747</v>
      </c>
      <c r="C3810" s="5" t="s">
        <v>31</v>
      </c>
      <c r="D3810" s="5">
        <v>34791</v>
      </c>
      <c r="E3810">
        <v>1158</v>
      </c>
      <c r="F3810" s="5">
        <v>44347</v>
      </c>
      <c r="G3810" s="2">
        <v>15</v>
      </c>
      <c r="H3810" s="2" t="str">
        <f t="shared" si="368"/>
        <v>Ruebin WALTERS110mh</v>
      </c>
      <c r="I3810" s="2">
        <f t="shared" si="369"/>
        <v>1158</v>
      </c>
      <c r="J3810" s="136" cm="1">
        <f t="array" ref="J3810">MAX(IF($H$3:$H$4000=$H3810,$I$3:$I$4000))</f>
        <v>1158</v>
      </c>
    </row>
    <row r="3811" spans="1:10" x14ac:dyDescent="0.2">
      <c r="A3811" t="s">
        <v>1120</v>
      </c>
      <c r="B3811" t="s">
        <v>3359</v>
      </c>
      <c r="C3811" s="5" t="s">
        <v>25</v>
      </c>
      <c r="D3811" s="5">
        <v>32259</v>
      </c>
      <c r="E3811">
        <v>1112</v>
      </c>
      <c r="F3811" s="5">
        <v>44346</v>
      </c>
      <c r="G3811" s="2">
        <v>58</v>
      </c>
      <c r="H3811" s="2" t="str">
        <f t="shared" si="368"/>
        <v>Kyle GREAUX200m</v>
      </c>
      <c r="I3811" s="2">
        <f t="shared" si="369"/>
        <v>1112</v>
      </c>
      <c r="J3811" s="136" cm="1">
        <f t="array" ref="J3811">MAX(IF($H$3:$H$4000=$H3811,$I$3:$I$4000))</f>
        <v>1112</v>
      </c>
    </row>
    <row r="3812" spans="1:10" x14ac:dyDescent="0.2">
      <c r="A3812" t="s">
        <v>1120</v>
      </c>
      <c r="B3812" t="s">
        <v>3286</v>
      </c>
      <c r="C3812" s="5" t="s">
        <v>2</v>
      </c>
      <c r="D3812" s="5">
        <v>36209</v>
      </c>
      <c r="E3812">
        <v>1152</v>
      </c>
      <c r="F3812" s="5">
        <v>44344</v>
      </c>
      <c r="G3812" s="2">
        <v>37</v>
      </c>
      <c r="H3812" s="2" t="str">
        <f t="shared" si="368"/>
        <v>Eric HARRISON JR.100m</v>
      </c>
      <c r="I3812" s="2">
        <f t="shared" si="369"/>
        <v>1152</v>
      </c>
      <c r="J3812" s="136" cm="1">
        <f t="array" ref="J3812">MAX(IF($H$3:$H$4000=$H3812,$I$3:$I$4000))</f>
        <v>1152</v>
      </c>
    </row>
    <row r="3813" spans="1:10" x14ac:dyDescent="0.2">
      <c r="A3813" t="s">
        <v>1120</v>
      </c>
      <c r="B3813" t="s">
        <v>3321</v>
      </c>
      <c r="C3813" s="5" t="s">
        <v>2</v>
      </c>
      <c r="D3813" s="5">
        <v>35947</v>
      </c>
      <c r="E3813">
        <v>1115</v>
      </c>
      <c r="F3813" s="5">
        <v>44342</v>
      </c>
      <c r="G3813" s="2">
        <v>82</v>
      </c>
      <c r="H3813" s="2" t="str">
        <f t="shared" si="368"/>
        <v>Akanni HISLOP100m</v>
      </c>
      <c r="I3813" s="2">
        <f t="shared" si="369"/>
        <v>1115</v>
      </c>
      <c r="J3813" s="136" cm="1">
        <f t="array" ref="J3813">MAX(IF($H$3:$H$4000=$H3813,$I$3:$I$4000))</f>
        <v>1115</v>
      </c>
    </row>
    <row r="3814" spans="1:10" x14ac:dyDescent="0.2">
      <c r="A3814" t="s">
        <v>1120</v>
      </c>
      <c r="B3814" t="s">
        <v>3802</v>
      </c>
      <c r="C3814" s="5" t="s">
        <v>31</v>
      </c>
      <c r="D3814" s="6">
        <v>35087</v>
      </c>
      <c r="E3814">
        <v>1021</v>
      </c>
      <c r="F3814" s="5">
        <v>44332</v>
      </c>
      <c r="G3814" s="2">
        <v>83</v>
      </c>
      <c r="H3814" s="2" t="str">
        <f t="shared" si="368"/>
        <v>Aaron LEWIS110mh</v>
      </c>
      <c r="I3814" s="2">
        <f t="shared" si="369"/>
        <v>1021</v>
      </c>
      <c r="J3814" s="136" cm="1">
        <f t="array" ref="J3814">MAX(IF($H$3:$H$4000=$H3814,$I$3:$I$4000))</f>
        <v>1021</v>
      </c>
    </row>
    <row r="3815" spans="1:10" x14ac:dyDescent="0.2">
      <c r="A3815" t="s">
        <v>1120</v>
      </c>
      <c r="B3815" t="s">
        <v>3312</v>
      </c>
      <c r="C3815" s="5" t="s">
        <v>2</v>
      </c>
      <c r="D3815" s="5">
        <v>36843</v>
      </c>
      <c r="E3815">
        <v>1122</v>
      </c>
      <c r="F3815" s="5">
        <v>44317</v>
      </c>
      <c r="G3815" s="2">
        <v>71</v>
      </c>
      <c r="H3815" s="2" t="str">
        <f t="shared" si="368"/>
        <v>Kion BENJAMIN100m</v>
      </c>
      <c r="I3815" s="2">
        <f t="shared" si="369"/>
        <v>1122</v>
      </c>
      <c r="J3815" s="136" cm="1">
        <f t="array" ref="J3815">MAX(IF($H$3:$H$4000=$H3815,$I$3:$I$4000))</f>
        <v>1122</v>
      </c>
    </row>
    <row r="3816" spans="1:10" x14ac:dyDescent="0.2">
      <c r="A3816" t="s">
        <v>1120</v>
      </c>
      <c r="B3816" t="s">
        <v>3375</v>
      </c>
      <c r="C3816" s="5" t="s">
        <v>26</v>
      </c>
      <c r="D3816" s="5">
        <v>35053</v>
      </c>
      <c r="E3816">
        <v>1105</v>
      </c>
      <c r="F3816" s="5">
        <v>44310</v>
      </c>
      <c r="G3816" s="2">
        <v>66</v>
      </c>
      <c r="H3816" s="2" t="str">
        <f t="shared" si="368"/>
        <v>Asa GUEVARA400m</v>
      </c>
      <c r="I3816" s="2">
        <f t="shared" si="369"/>
        <v>1105</v>
      </c>
      <c r="J3816" s="136" cm="1">
        <f t="array" ref="J3816">MAX(IF($H$3:$H$4000=$H3816,$I$3:$I$4000))</f>
        <v>1105</v>
      </c>
    </row>
    <row r="3817" spans="1:10" x14ac:dyDescent="0.2">
      <c r="A3817" t="s">
        <v>1120</v>
      </c>
      <c r="B3817" t="s">
        <v>3778</v>
      </c>
      <c r="C3817" s="5" t="s">
        <v>31</v>
      </c>
      <c r="D3817" s="5">
        <v>37545</v>
      </c>
      <c r="E3817">
        <v>1061</v>
      </c>
      <c r="F3817" s="5">
        <v>44309</v>
      </c>
      <c r="G3817" s="2">
        <v>50</v>
      </c>
      <c r="H3817" s="2" t="str">
        <f t="shared" si="368"/>
        <v>Justin GUY110mh</v>
      </c>
      <c r="I3817" s="2">
        <f t="shared" si="369"/>
        <v>1061</v>
      </c>
      <c r="J3817" s="136" cm="1">
        <f t="array" ref="J3817">MAX(IF($H$3:$H$4000=$H3817,$I$3:$I$4000))</f>
        <v>1061</v>
      </c>
    </row>
    <row r="3818" spans="1:10" x14ac:dyDescent="0.2">
      <c r="A3818" t="s">
        <v>1120</v>
      </c>
      <c r="B3818" t="s">
        <v>4151</v>
      </c>
      <c r="C3818" s="5" t="s">
        <v>39</v>
      </c>
      <c r="D3818" s="5">
        <v>33789</v>
      </c>
      <c r="E3818">
        <v>1015</v>
      </c>
      <c r="F3818" s="5">
        <v>44297</v>
      </c>
      <c r="G3818" s="2">
        <v>30</v>
      </c>
      <c r="H3818" s="2" t="str">
        <f t="shared" si="368"/>
        <v>Akeem STEWARTshot-put</v>
      </c>
      <c r="I3818" s="2">
        <f t="shared" si="369"/>
        <v>1015</v>
      </c>
      <c r="J3818" s="136" cm="1">
        <f t="array" ref="J3818">MAX(IF($H$3:$H$4000=$H3818,$I$3:$I$4000))</f>
        <v>1015</v>
      </c>
    </row>
    <row r="3819" spans="1:10" x14ac:dyDescent="0.2">
      <c r="A3819" t="s">
        <v>1120</v>
      </c>
      <c r="B3819" t="s">
        <v>4195</v>
      </c>
      <c r="C3819" s="5" t="s">
        <v>39</v>
      </c>
      <c r="D3819" s="5">
        <v>1996</v>
      </c>
      <c r="E3819">
        <v>907</v>
      </c>
      <c r="F3819" s="5">
        <v>44297</v>
      </c>
      <c r="G3819" s="2">
        <v>97</v>
      </c>
      <c r="H3819" s="2" t="str">
        <f t="shared" si="368"/>
        <v>Shaquille SINGUINEAUshot-put</v>
      </c>
      <c r="I3819" s="2">
        <f t="shared" si="369"/>
        <v>907</v>
      </c>
      <c r="J3819" s="136" cm="1">
        <f t="array" ref="J3819">MAX(IF($H$3:$H$4000=$H3819,$I$3:$I$4000))</f>
        <v>914</v>
      </c>
    </row>
    <row r="3820" spans="1:10" x14ac:dyDescent="0.2">
      <c r="A3820" t="s">
        <v>1120</v>
      </c>
      <c r="B3820" t="s">
        <v>4270</v>
      </c>
      <c r="C3820" s="5" t="s">
        <v>41</v>
      </c>
      <c r="D3820" s="5">
        <v>34860</v>
      </c>
      <c r="E3820">
        <v>1097</v>
      </c>
      <c r="F3820" s="5">
        <v>44297</v>
      </c>
      <c r="G3820" s="2">
        <v>10</v>
      </c>
      <c r="H3820" s="2" t="str">
        <f t="shared" si="368"/>
        <v>Shakiel WAITHEjavelin-throw</v>
      </c>
      <c r="I3820" s="2">
        <f t="shared" si="369"/>
        <v>1097</v>
      </c>
      <c r="J3820" s="136" cm="1">
        <f t="array" ref="J3820">MAX(IF($H$3:$H$4000=$H3820,$I$3:$I$4000))</f>
        <v>1097</v>
      </c>
    </row>
    <row r="3821" spans="1:10" x14ac:dyDescent="0.2">
      <c r="A3821" t="s">
        <v>1120</v>
      </c>
      <c r="B3821" t="s">
        <v>2754</v>
      </c>
      <c r="C3821" s="5" t="s">
        <v>25</v>
      </c>
      <c r="D3821" s="5">
        <v>34947</v>
      </c>
      <c r="E3821">
        <v>1091</v>
      </c>
      <c r="F3821" s="5">
        <v>44290</v>
      </c>
      <c r="G3821" s="2">
        <v>97</v>
      </c>
      <c r="H3821" s="2" t="str">
        <f t="shared" si="368"/>
        <v>Machel CEDENIO200m</v>
      </c>
      <c r="I3821" s="2">
        <f t="shared" si="369"/>
        <v>1091</v>
      </c>
      <c r="J3821" s="136" cm="1">
        <f t="array" ref="J3821">MAX(IF($H$3:$H$4000=$H3821,$I$3:$I$4000))</f>
        <v>1091</v>
      </c>
    </row>
    <row r="3822" spans="1:10" x14ac:dyDescent="0.2">
      <c r="A3822" t="s">
        <v>1120</v>
      </c>
      <c r="B3822" t="s">
        <v>3286</v>
      </c>
      <c r="C3822" t="s">
        <v>25</v>
      </c>
      <c r="D3822" s="5">
        <v>36209</v>
      </c>
      <c r="E3822">
        <v>1139</v>
      </c>
      <c r="F3822" s="5">
        <v>44289</v>
      </c>
      <c r="G3822" s="2">
        <v>41</v>
      </c>
      <c r="H3822" s="2" t="str">
        <f t="shared" si="368"/>
        <v>Eric HARRISON JR.200m</v>
      </c>
      <c r="I3822" s="2">
        <f t="shared" si="369"/>
        <v>1139</v>
      </c>
      <c r="J3822" s="136" cm="1">
        <f t="array" ref="J3822">MAX(IF($H$3:$H$4000=$H3822,$I$3:$I$4000))</f>
        <v>1139</v>
      </c>
    </row>
    <row r="3823" spans="1:10" x14ac:dyDescent="0.2">
      <c r="A3823" t="s">
        <v>1120</v>
      </c>
      <c r="B3823" t="s">
        <v>3373</v>
      </c>
      <c r="C3823" s="5" t="s">
        <v>25</v>
      </c>
      <c r="D3823" s="5">
        <v>36028</v>
      </c>
      <c r="E3823">
        <v>1094</v>
      </c>
      <c r="F3823" s="5">
        <v>44289</v>
      </c>
      <c r="G3823" s="2">
        <v>88</v>
      </c>
      <c r="H3823" s="2" t="str">
        <f t="shared" si="368"/>
        <v>Jalen PURCELL200m</v>
      </c>
      <c r="I3823" s="2">
        <f t="shared" si="369"/>
        <v>1094</v>
      </c>
      <c r="J3823" s="136" cm="1">
        <f t="array" ref="J3823">MAX(IF($H$3:$H$4000=$H3823,$I$3:$I$4000))</f>
        <v>1094</v>
      </c>
    </row>
    <row r="3824" spans="1:10" x14ac:dyDescent="0.2">
      <c r="A3824" t="s">
        <v>1120</v>
      </c>
      <c r="B3824" t="s">
        <v>3341</v>
      </c>
      <c r="C3824" s="5" t="s">
        <v>26</v>
      </c>
      <c r="D3824" s="5">
        <v>35769</v>
      </c>
      <c r="E3824">
        <v>1198</v>
      </c>
      <c r="F3824" s="5">
        <v>44289</v>
      </c>
      <c r="G3824" s="2">
        <v>7</v>
      </c>
      <c r="H3824" s="2" t="str">
        <f t="shared" si="368"/>
        <v>Dwight ST. HILLAIRE400m</v>
      </c>
      <c r="I3824" s="2">
        <f t="shared" si="369"/>
        <v>1198</v>
      </c>
      <c r="J3824" s="136" cm="1">
        <f t="array" ref="J3824">MAX(IF($H$3:$H$4000=$H3824,$I$3:$I$4000))</f>
        <v>1198</v>
      </c>
    </row>
    <row r="3825" spans="1:10" x14ac:dyDescent="0.2">
      <c r="A3825" t="s">
        <v>1120</v>
      </c>
      <c r="B3825" t="s">
        <v>3341</v>
      </c>
      <c r="C3825" t="s">
        <v>25</v>
      </c>
      <c r="D3825" s="5">
        <v>35769</v>
      </c>
      <c r="E3825">
        <v>1181</v>
      </c>
      <c r="F3825" s="5">
        <v>44282</v>
      </c>
      <c r="G3825" s="2">
        <v>16</v>
      </c>
      <c r="H3825" s="2" t="str">
        <f t="shared" si="368"/>
        <v>Dwight ST. HILLAIRE200m</v>
      </c>
      <c r="I3825" s="2">
        <f t="shared" si="369"/>
        <v>1181</v>
      </c>
      <c r="J3825" s="136" cm="1">
        <f t="array" ref="J3825">MAX(IF($H$3:$H$4000=$H3825,$I$3:$I$4000))</f>
        <v>1181</v>
      </c>
    </row>
    <row r="3826" spans="1:10" x14ac:dyDescent="0.2">
      <c r="A3826" t="s">
        <v>1120</v>
      </c>
      <c r="B3826" t="s">
        <v>3350</v>
      </c>
      <c r="C3826" s="5" t="s">
        <v>25</v>
      </c>
      <c r="D3826" s="6">
        <v>33905</v>
      </c>
      <c r="E3826">
        <v>1144</v>
      </c>
      <c r="F3826" s="5">
        <v>44274</v>
      </c>
      <c r="G3826" s="2">
        <v>35</v>
      </c>
      <c r="H3826" s="2" t="str">
        <f t="shared" si="368"/>
        <v>Deon LENDORE200m</v>
      </c>
      <c r="I3826" s="2">
        <f t="shared" si="369"/>
        <v>1144</v>
      </c>
      <c r="J3826" s="136" cm="1">
        <f t="array" ref="J3826">MAX(IF($H$3:$H$4000=$H3826,$I$3:$I$4000))</f>
        <v>1144</v>
      </c>
    </row>
    <row r="3827" spans="1:10" x14ac:dyDescent="0.2">
      <c r="A3827" t="s">
        <v>1120</v>
      </c>
      <c r="B3827" t="s">
        <v>4155</v>
      </c>
      <c r="C3827" s="5" t="s">
        <v>39</v>
      </c>
      <c r="D3827" s="5">
        <v>34451</v>
      </c>
      <c r="E3827">
        <v>999</v>
      </c>
      <c r="F3827" s="5">
        <v>44240</v>
      </c>
      <c r="G3827" s="2">
        <v>35</v>
      </c>
      <c r="H3827" s="2" t="str">
        <f t="shared" si="368"/>
        <v>Hezekiel ROMEOshot-put</v>
      </c>
      <c r="I3827" s="2">
        <f t="shared" si="369"/>
        <v>999</v>
      </c>
      <c r="J3827" s="136" cm="1">
        <f t="array" ref="J3827">MAX(IF($H$3:$H$4000=$H3827,$I$3:$I$4000))</f>
        <v>999</v>
      </c>
    </row>
    <row r="3828" spans="1:10" x14ac:dyDescent="0.2">
      <c r="A3828" t="s">
        <v>1729</v>
      </c>
      <c r="B3828" t="s">
        <v>4371</v>
      </c>
      <c r="C3828" t="s">
        <v>82</v>
      </c>
      <c r="D3828" s="5">
        <v>31705</v>
      </c>
      <c r="E3828">
        <v>1165</v>
      </c>
      <c r="F3828" s="5">
        <v>44654</v>
      </c>
      <c r="G3828" s="2">
        <v>26</v>
      </c>
      <c r="H3828" s="2" t="str">
        <f t="shared" si="368"/>
        <v>Jackson KIPROPmarathon</v>
      </c>
      <c r="I3828" s="2">
        <f t="shared" si="369"/>
        <v>1165</v>
      </c>
      <c r="J3828" s="136" cm="1">
        <f t="array" ref="J3828">MAX(IF($H$3:$H$4000=$H3828,$I$3:$I$4000))</f>
        <v>1186</v>
      </c>
    </row>
    <row r="3829" spans="1:10" x14ac:dyDescent="0.2">
      <c r="A3829" t="s">
        <v>1729</v>
      </c>
      <c r="B3829" t="s">
        <v>5346</v>
      </c>
      <c r="C3829" t="s">
        <v>82</v>
      </c>
      <c r="D3829" s="5">
        <v>33015</v>
      </c>
      <c r="E3829">
        <v>1082</v>
      </c>
      <c r="F3829" s="5">
        <v>44654</v>
      </c>
      <c r="G3829" s="2">
        <v>59</v>
      </c>
      <c r="H3829" s="2" t="str">
        <f t="shared" si="368"/>
        <v>Vitalis KWEMOImarathon</v>
      </c>
      <c r="I3829" s="2">
        <f t="shared" si="369"/>
        <v>1082</v>
      </c>
      <c r="J3829" s="136" cm="1">
        <f t="array" ref="J3829">MAX(IF($H$3:$H$4000=$H3829,$I$3:$I$4000))</f>
        <v>1082</v>
      </c>
    </row>
    <row r="3830" spans="1:10" x14ac:dyDescent="0.2">
      <c r="A3830" t="s">
        <v>1729</v>
      </c>
      <c r="B3830" t="s">
        <v>5112</v>
      </c>
      <c r="C3830" s="5" t="s">
        <v>27</v>
      </c>
      <c r="D3830" s="6">
        <v>36680</v>
      </c>
      <c r="E3830">
        <v>1023</v>
      </c>
      <c r="F3830" s="5">
        <v>44645</v>
      </c>
      <c r="G3830" s="2">
        <v>89</v>
      </c>
      <c r="H3830" s="2" t="str">
        <f t="shared" si="368"/>
        <v>Tom DRADIGA800m</v>
      </c>
      <c r="I3830" s="2">
        <f t="shared" si="369"/>
        <v>1023</v>
      </c>
      <c r="J3830" s="136" cm="1">
        <f t="array" ref="J3830">MAX(IF($H$3:$H$4000=$H3830,$I$3:$I$4000))</f>
        <v>1023</v>
      </c>
    </row>
    <row r="3831" spans="1:10" x14ac:dyDescent="0.2">
      <c r="A3831" t="s">
        <v>1729</v>
      </c>
      <c r="B3831" t="s">
        <v>3491</v>
      </c>
      <c r="C3831" s="5" t="s">
        <v>28</v>
      </c>
      <c r="D3831" s="5">
        <v>34981</v>
      </c>
      <c r="E3831">
        <v>1070</v>
      </c>
      <c r="F3831" s="5">
        <v>44645</v>
      </c>
      <c r="G3831" s="2">
        <v>23</v>
      </c>
      <c r="H3831" s="2" t="str">
        <f t="shared" si="368"/>
        <v>Abu MAYANJA1500m</v>
      </c>
      <c r="I3831" s="2">
        <f t="shared" si="369"/>
        <v>1070</v>
      </c>
      <c r="J3831" s="136" cm="1">
        <f t="array" ref="J3831">MAX(IF($H$3:$H$4000=$H3831,$I$3:$I$4000))</f>
        <v>1070</v>
      </c>
    </row>
    <row r="3832" spans="1:10" x14ac:dyDescent="0.2">
      <c r="A3832" t="s">
        <v>1729</v>
      </c>
      <c r="B3832" t="s">
        <v>3541</v>
      </c>
      <c r="C3832" s="5" t="s">
        <v>28</v>
      </c>
      <c r="D3832" s="5">
        <v>33852</v>
      </c>
      <c r="E3832">
        <v>1063</v>
      </c>
      <c r="F3832" s="5">
        <v>44645</v>
      </c>
      <c r="G3832" s="2">
        <v>27</v>
      </c>
      <c r="H3832" s="2" t="str">
        <f t="shared" si="368"/>
        <v>Farid WABUTWA1500m</v>
      </c>
      <c r="I3832" s="2">
        <f t="shared" si="369"/>
        <v>1063</v>
      </c>
      <c r="J3832" s="136" cm="1">
        <f t="array" ref="J3832">MAX(IF($H$3:$H$4000=$H3832,$I$3:$I$4000))</f>
        <v>1098</v>
      </c>
    </row>
    <row r="3833" spans="1:10" x14ac:dyDescent="0.2">
      <c r="A3833" t="s">
        <v>1729</v>
      </c>
      <c r="B3833" t="s">
        <v>2729</v>
      </c>
      <c r="C3833" s="5" t="s">
        <v>2</v>
      </c>
      <c r="D3833" s="5">
        <v>35430</v>
      </c>
      <c r="E3833">
        <v>1079</v>
      </c>
      <c r="F3833" s="5">
        <v>44596</v>
      </c>
      <c r="G3833" s="2">
        <v>63</v>
      </c>
      <c r="H3833" s="2" t="str">
        <f t="shared" si="368"/>
        <v>Benson OKOT100m</v>
      </c>
      <c r="I3833" s="2">
        <f t="shared" si="369"/>
        <v>1079</v>
      </c>
      <c r="J3833" s="136" cm="1">
        <f t="array" ref="J3833">MAX(IF($H$3:$H$4000=$H3833,$I$3:$I$4000))</f>
        <v>1079</v>
      </c>
    </row>
    <row r="3834" spans="1:10" x14ac:dyDescent="0.2">
      <c r="A3834" t="s">
        <v>1729</v>
      </c>
      <c r="B3834" t="s">
        <v>4355</v>
      </c>
      <c r="C3834" t="s">
        <v>82</v>
      </c>
      <c r="D3834" s="5">
        <v>34200</v>
      </c>
      <c r="E3834">
        <v>1205</v>
      </c>
      <c r="F3834" s="5">
        <v>44507</v>
      </c>
      <c r="G3834" s="2">
        <v>39</v>
      </c>
      <c r="H3834" s="2" t="str">
        <f t="shared" si="368"/>
        <v>Filex CHEMONGESmarathon</v>
      </c>
      <c r="I3834" s="2">
        <f t="shared" si="369"/>
        <v>1205</v>
      </c>
      <c r="J3834" s="136" cm="1">
        <f t="array" ref="J3834">MAX(IF($H$3:$H$4000=$H3834,$I$3:$I$4000))</f>
        <v>1205</v>
      </c>
    </row>
    <row r="3835" spans="1:10" x14ac:dyDescent="0.2">
      <c r="A3835" t="s">
        <v>1729</v>
      </c>
      <c r="B3835" t="s">
        <v>4396</v>
      </c>
      <c r="C3835" t="s">
        <v>82</v>
      </c>
      <c r="D3835" s="5">
        <v>36474</v>
      </c>
      <c r="E3835">
        <v>1155</v>
      </c>
      <c r="F3835" s="5">
        <v>44507</v>
      </c>
      <c r="G3835" s="2">
        <v>86</v>
      </c>
      <c r="H3835" s="2" t="str">
        <f t="shared" si="368"/>
        <v>Victor KIPLANGATmarathon</v>
      </c>
      <c r="I3835" s="2">
        <f t="shared" si="369"/>
        <v>1155</v>
      </c>
      <c r="J3835" s="136" cm="1">
        <f t="array" ref="J3835">MAX(IF($H$3:$H$4000=$H3835,$I$3:$I$4000))</f>
        <v>1155</v>
      </c>
    </row>
    <row r="3836" spans="1:10" x14ac:dyDescent="0.2">
      <c r="A3836" t="s">
        <v>1729</v>
      </c>
      <c r="B3836" t="s">
        <v>4400</v>
      </c>
      <c r="C3836" t="s">
        <v>82</v>
      </c>
      <c r="D3836" s="5">
        <v>33899</v>
      </c>
      <c r="E3836">
        <v>1153</v>
      </c>
      <c r="F3836" s="5">
        <v>44507</v>
      </c>
      <c r="G3836" s="2">
        <v>90</v>
      </c>
      <c r="H3836" s="2" t="str">
        <f t="shared" si="368"/>
        <v>Solomon MUTAImarathon</v>
      </c>
      <c r="I3836" s="2">
        <f t="shared" si="369"/>
        <v>1153</v>
      </c>
      <c r="J3836" s="136" cm="1">
        <f t="array" ref="J3836">MAX(IF($H$3:$H$4000=$H3836,$I$3:$I$4000))</f>
        <v>1153</v>
      </c>
    </row>
    <row r="3837" spans="1:10" x14ac:dyDescent="0.2">
      <c r="A3837" t="s">
        <v>1729</v>
      </c>
      <c r="B3837" t="s">
        <v>4371</v>
      </c>
      <c r="C3837" t="s">
        <v>82</v>
      </c>
      <c r="D3837" s="5">
        <v>31705</v>
      </c>
      <c r="E3837">
        <v>1186</v>
      </c>
      <c r="F3837" s="5">
        <v>44472</v>
      </c>
      <c r="G3837" s="2">
        <v>55</v>
      </c>
      <c r="H3837" s="2" t="str">
        <f t="shared" si="368"/>
        <v>Jackson KIPROPmarathon</v>
      </c>
      <c r="I3837" s="2">
        <f t="shared" si="369"/>
        <v>1186</v>
      </c>
      <c r="J3837" s="136" cm="1">
        <f t="array" ref="J3837">MAX(IF($H$3:$H$4000=$H3837,$I$3:$I$4000))</f>
        <v>1186</v>
      </c>
    </row>
    <row r="3838" spans="1:10" x14ac:dyDescent="0.2">
      <c r="A3838" t="s">
        <v>1729</v>
      </c>
      <c r="B3838" t="s">
        <v>4393</v>
      </c>
      <c r="C3838" t="s">
        <v>82</v>
      </c>
      <c r="D3838" s="5">
        <v>36073</v>
      </c>
      <c r="E3838">
        <v>1156</v>
      </c>
      <c r="F3838" s="5">
        <v>44451</v>
      </c>
      <c r="G3838" s="2">
        <v>83</v>
      </c>
      <c r="H3838" s="2" t="str">
        <f t="shared" si="368"/>
        <v>Martin MUSAUmarathon</v>
      </c>
      <c r="I3838" s="2">
        <f t="shared" si="369"/>
        <v>1156</v>
      </c>
      <c r="J3838" s="136" cm="1">
        <f t="array" ref="J3838">MAX(IF($H$3:$H$4000=$H3838,$I$3:$I$4000))</f>
        <v>1156</v>
      </c>
    </row>
    <row r="3839" spans="1:10" x14ac:dyDescent="0.2">
      <c r="A3839" t="s">
        <v>1729</v>
      </c>
      <c r="B3839" t="s">
        <v>3345</v>
      </c>
      <c r="C3839" s="5" t="s">
        <v>25</v>
      </c>
      <c r="D3839" s="5">
        <v>37584</v>
      </c>
      <c r="E3839">
        <v>1162</v>
      </c>
      <c r="F3839" s="5">
        <v>44428</v>
      </c>
      <c r="G3839" s="2">
        <v>27</v>
      </c>
      <c r="H3839" s="2" t="str">
        <f t="shared" si="368"/>
        <v>Tarsis OROGOT200m</v>
      </c>
      <c r="I3839" s="2">
        <f t="shared" si="369"/>
        <v>1162</v>
      </c>
      <c r="J3839" s="136" cm="1">
        <f t="array" ref="J3839">MAX(IF($H$3:$H$4000=$H3839,$I$3:$I$4000))</f>
        <v>1162</v>
      </c>
    </row>
    <row r="3840" spans="1:10" x14ac:dyDescent="0.2">
      <c r="A3840" t="s">
        <v>1729</v>
      </c>
      <c r="B3840" t="s">
        <v>3516</v>
      </c>
      <c r="C3840" s="5" t="s">
        <v>30</v>
      </c>
      <c r="D3840" s="5">
        <v>35320</v>
      </c>
      <c r="E3840">
        <v>1157</v>
      </c>
      <c r="F3840" s="5">
        <v>44407</v>
      </c>
      <c r="G3840" s="2">
        <v>34</v>
      </c>
      <c r="H3840" s="2" t="str">
        <f t="shared" si="368"/>
        <v>Joshua CHEPTEGEI10000m</v>
      </c>
      <c r="I3840" s="2">
        <f t="shared" si="369"/>
        <v>1157</v>
      </c>
      <c r="J3840" s="136" cm="1">
        <f t="array" ref="J3840">MAX(IF($H$3:$H$4000=$H3840,$I$3:$I$4000))</f>
        <v>1157</v>
      </c>
    </row>
    <row r="3841" spans="1:10" x14ac:dyDescent="0.2">
      <c r="A3841" t="s">
        <v>1729</v>
      </c>
      <c r="B3841" t="s">
        <v>3506</v>
      </c>
      <c r="C3841" s="5" t="s">
        <v>28</v>
      </c>
      <c r="D3841" s="5">
        <v>33954</v>
      </c>
      <c r="E3841">
        <v>1189</v>
      </c>
      <c r="F3841" s="5">
        <v>44381</v>
      </c>
      <c r="G3841" s="2">
        <v>16</v>
      </c>
      <c r="H3841" s="2" t="str">
        <f t="shared" si="368"/>
        <v>Ronald MUSAGALA1500m</v>
      </c>
      <c r="I3841" s="2">
        <f t="shared" si="369"/>
        <v>1189</v>
      </c>
      <c r="J3841" s="136" cm="1">
        <f t="array" ref="J3841">MAX(IF($H$3:$H$4000=$H3841,$I$3:$I$4000))</f>
        <v>1189</v>
      </c>
    </row>
    <row r="3842" spans="1:10" x14ac:dyDescent="0.2">
      <c r="A3842" t="s">
        <v>1729</v>
      </c>
      <c r="B3842" t="s">
        <v>3561</v>
      </c>
      <c r="C3842" s="5" t="s">
        <v>34</v>
      </c>
      <c r="D3842" s="5">
        <v>36489</v>
      </c>
      <c r="E3842">
        <v>1150</v>
      </c>
      <c r="F3842" s="5">
        <v>44377</v>
      </c>
      <c r="G3842" s="2">
        <v>16</v>
      </c>
      <c r="H3842" s="2" t="str">
        <f t="shared" si="368"/>
        <v>Albert CHEMUTAI3000msc</v>
      </c>
      <c r="I3842" s="2">
        <f t="shared" si="369"/>
        <v>1150</v>
      </c>
      <c r="J3842" s="136" cm="1">
        <f t="array" ref="J3842">MAX(IF($H$3:$H$4000=$H3842,$I$3:$I$4000))</f>
        <v>1150</v>
      </c>
    </row>
    <row r="3843" spans="1:10" x14ac:dyDescent="0.2">
      <c r="A3843" t="s">
        <v>1729</v>
      </c>
      <c r="B3843" t="s">
        <v>3629</v>
      </c>
      <c r="C3843" s="5" t="s">
        <v>29</v>
      </c>
      <c r="D3843" s="5">
        <v>36844</v>
      </c>
      <c r="E3843">
        <v>1226</v>
      </c>
      <c r="F3843" s="5">
        <v>44376</v>
      </c>
      <c r="G3843" s="2">
        <v>4</v>
      </c>
      <c r="H3843" s="2" t="str">
        <f t="shared" si="368"/>
        <v>Jacob KIPLIMO5000m</v>
      </c>
      <c r="I3843" s="2">
        <f t="shared" si="369"/>
        <v>1226</v>
      </c>
      <c r="J3843" s="136" cm="1">
        <f t="array" ref="J3843">MAX(IF($H$3:$H$4000=$H3843,$I$3:$I$4000))</f>
        <v>1226</v>
      </c>
    </row>
    <row r="3844" spans="1:10" x14ac:dyDescent="0.2">
      <c r="A3844" t="s">
        <v>1729</v>
      </c>
      <c r="B3844" s="5" t="s">
        <v>3535</v>
      </c>
      <c r="C3844" s="5" t="s">
        <v>28</v>
      </c>
      <c r="D3844" s="5">
        <v>37714</v>
      </c>
      <c r="E3844">
        <v>1105</v>
      </c>
      <c r="F3844" s="5">
        <v>44366</v>
      </c>
      <c r="G3844" s="2">
        <v>78</v>
      </c>
      <c r="H3844" s="2" t="str">
        <f t="shared" si="368"/>
        <v>Peter MARU1500m</v>
      </c>
      <c r="I3844" s="2">
        <f t="shared" si="369"/>
        <v>1105</v>
      </c>
      <c r="J3844" s="136" cm="1">
        <f t="array" ref="J3844">MAX(IF($H$3:$H$4000=$H3844,$I$3:$I$4000))</f>
        <v>1105</v>
      </c>
    </row>
    <row r="3845" spans="1:10" x14ac:dyDescent="0.2">
      <c r="A3845" t="s">
        <v>1729</v>
      </c>
      <c r="B3845" t="s">
        <v>3541</v>
      </c>
      <c r="C3845" s="5" t="s">
        <v>28</v>
      </c>
      <c r="D3845" s="5">
        <v>33852</v>
      </c>
      <c r="E3845">
        <v>1098</v>
      </c>
      <c r="F3845" s="5">
        <v>44366</v>
      </c>
      <c r="G3845" s="2">
        <v>87</v>
      </c>
      <c r="H3845" s="2" t="str">
        <f t="shared" si="368"/>
        <v>Farid WABUTWA1500m</v>
      </c>
      <c r="I3845" s="2">
        <f t="shared" si="369"/>
        <v>1098</v>
      </c>
      <c r="J3845" s="136" cm="1">
        <f t="array" ref="J3845">MAX(IF($H$3:$H$4000=$H3845,$I$3:$I$4000))</f>
        <v>1098</v>
      </c>
    </row>
    <row r="3846" spans="1:10" x14ac:dyDescent="0.2">
      <c r="A3846" t="s">
        <v>1729</v>
      </c>
      <c r="B3846" t="s">
        <v>3643</v>
      </c>
      <c r="C3846" s="5" t="s">
        <v>29</v>
      </c>
      <c r="D3846" s="5">
        <v>35034</v>
      </c>
      <c r="E3846">
        <v>1144</v>
      </c>
      <c r="F3846" s="5">
        <v>44359</v>
      </c>
      <c r="G3846" s="2">
        <v>25</v>
      </c>
      <c r="H3846" s="2" t="str">
        <f t="shared" si="368"/>
        <v>Stephen KISSA5000m</v>
      </c>
      <c r="I3846" s="2">
        <f t="shared" si="369"/>
        <v>1144</v>
      </c>
      <c r="J3846" s="136" cm="1">
        <f t="array" ref="J3846">MAX(IF($H$3:$H$4000=$H3846,$I$3:$I$4000))</f>
        <v>1144</v>
      </c>
    </row>
    <row r="3847" spans="1:10" x14ac:dyDescent="0.2">
      <c r="A3847" t="s">
        <v>1729</v>
      </c>
      <c r="B3847" t="s">
        <v>3516</v>
      </c>
      <c r="C3847" s="5" t="s">
        <v>29</v>
      </c>
      <c r="D3847" s="5">
        <v>35320</v>
      </c>
      <c r="E3847">
        <v>1229</v>
      </c>
      <c r="F3847" s="5">
        <v>44357</v>
      </c>
      <c r="G3847" s="2">
        <v>3</v>
      </c>
      <c r="H3847" s="2" t="str">
        <f t="shared" ref="H3847:H3881" si="370">B3847&amp;C3847</f>
        <v>Joshua CHEPTEGEI5000m</v>
      </c>
      <c r="I3847" s="2">
        <f t="shared" si="369"/>
        <v>1229</v>
      </c>
      <c r="J3847" s="136" cm="1">
        <f t="array" ref="J3847">MAX(IF($H$3:$H$4000=$H3847,$I$3:$I$4000))</f>
        <v>1229</v>
      </c>
    </row>
    <row r="3848" spans="1:10" x14ac:dyDescent="0.2">
      <c r="A3848" t="s">
        <v>1729</v>
      </c>
      <c r="B3848" t="s">
        <v>3643</v>
      </c>
      <c r="C3848" s="5" t="s">
        <v>30</v>
      </c>
      <c r="D3848" s="6">
        <v>35034</v>
      </c>
      <c r="E3848">
        <v>1184</v>
      </c>
      <c r="F3848" s="5">
        <v>44355</v>
      </c>
      <c r="G3848" s="2">
        <v>19</v>
      </c>
      <c r="H3848" s="2" t="str">
        <f t="shared" si="370"/>
        <v>Stephen KISSA10000m</v>
      </c>
      <c r="I3848" s="2">
        <f t="shared" si="369"/>
        <v>1184</v>
      </c>
      <c r="J3848" s="136" cm="1">
        <f t="array" ref="J3848">MAX(IF($H$3:$H$4000=$H3848,$I$3:$I$4000))</f>
        <v>1184</v>
      </c>
    </row>
    <row r="3849" spans="1:10" x14ac:dyDescent="0.2">
      <c r="A3849" t="s">
        <v>1729</v>
      </c>
      <c r="B3849" t="s">
        <v>3568</v>
      </c>
      <c r="C3849" s="5" t="s">
        <v>34</v>
      </c>
      <c r="D3849" s="5">
        <v>36368</v>
      </c>
      <c r="E3849">
        <v>1127</v>
      </c>
      <c r="F3849" s="5">
        <v>44335</v>
      </c>
      <c r="G3849" s="2">
        <v>25</v>
      </c>
      <c r="H3849" s="2" t="str">
        <f t="shared" si="370"/>
        <v>Boniface Abel SIKOWO3000msc</v>
      </c>
      <c r="I3849" s="2">
        <f t="shared" si="369"/>
        <v>1127</v>
      </c>
      <c r="J3849" s="136" cm="1">
        <f t="array" ref="J3849">MAX(IF($H$3:$H$4000=$H3849,$I$3:$I$4000))</f>
        <v>1127</v>
      </c>
    </row>
    <row r="3850" spans="1:10" x14ac:dyDescent="0.2">
      <c r="A3850" t="s">
        <v>1729</v>
      </c>
      <c r="B3850" t="s">
        <v>3629</v>
      </c>
      <c r="C3850" s="5" t="s">
        <v>30</v>
      </c>
      <c r="D3850" s="5">
        <v>36844</v>
      </c>
      <c r="E3850">
        <v>1268</v>
      </c>
      <c r="F3850" s="5">
        <v>44335</v>
      </c>
      <c r="G3850" s="2">
        <v>1</v>
      </c>
      <c r="H3850" s="2" t="str">
        <f t="shared" si="370"/>
        <v>Jacob KIPLIMO10000m</v>
      </c>
      <c r="I3850" s="2">
        <f t="shared" si="369"/>
        <v>1268</v>
      </c>
      <c r="J3850" s="136" cm="1">
        <f t="array" ref="J3850">MAX(IF($H$3:$H$4000=$H3850,$I$3:$I$4000))</f>
        <v>1268</v>
      </c>
    </row>
    <row r="3851" spans="1:10" x14ac:dyDescent="0.2">
      <c r="A3851" t="s">
        <v>1729</v>
      </c>
      <c r="B3851" t="s">
        <v>3723</v>
      </c>
      <c r="C3851" s="5" t="s">
        <v>30</v>
      </c>
      <c r="D3851" s="5">
        <v>34829</v>
      </c>
      <c r="E3851">
        <v>1100</v>
      </c>
      <c r="F3851" s="5">
        <v>44335</v>
      </c>
      <c r="G3851" s="2">
        <v>83</v>
      </c>
      <c r="H3851" s="2" t="str">
        <f t="shared" si="370"/>
        <v>Abdallah Kibet MANDE10000m</v>
      </c>
      <c r="I3851" s="2">
        <f t="shared" si="369"/>
        <v>1100</v>
      </c>
      <c r="J3851" s="136" cm="1">
        <f t="array" ref="J3851">MAX(IF($H$3:$H$4000=$H3851,$I$3:$I$4000))</f>
        <v>1100</v>
      </c>
    </row>
    <row r="3852" spans="1:10" x14ac:dyDescent="0.2">
      <c r="A3852" t="s">
        <v>1729</v>
      </c>
      <c r="B3852" s="5" t="s">
        <v>3634</v>
      </c>
      <c r="C3852" s="5" t="s">
        <v>29</v>
      </c>
      <c r="D3852" s="5">
        <v>37237</v>
      </c>
      <c r="E3852">
        <v>1185</v>
      </c>
      <c r="F3852" s="5">
        <v>44328</v>
      </c>
      <c r="G3852" s="2">
        <v>11</v>
      </c>
      <c r="H3852" s="2" t="str">
        <f t="shared" si="370"/>
        <v>Oscar CHELIMO5000m</v>
      </c>
      <c r="I3852" s="2">
        <f t="shared" si="369"/>
        <v>1185</v>
      </c>
      <c r="J3852" s="136" cm="1">
        <f t="array" ref="J3852">MAX(IF($H$3:$H$4000=$H3852,$I$3:$I$4000))</f>
        <v>1185</v>
      </c>
    </row>
    <row r="3853" spans="1:10" x14ac:dyDescent="0.2">
      <c r="A3853" t="s">
        <v>1729</v>
      </c>
      <c r="B3853" t="s">
        <v>3482</v>
      </c>
      <c r="C3853" s="5" t="s">
        <v>27</v>
      </c>
      <c r="D3853" s="5">
        <v>37250</v>
      </c>
      <c r="E3853">
        <v>1106</v>
      </c>
      <c r="F3853" s="5">
        <v>44324</v>
      </c>
      <c r="G3853" s="2">
        <v>76</v>
      </c>
      <c r="H3853" s="2" t="str">
        <f t="shared" si="370"/>
        <v>Emmanuel OSUJE800m</v>
      </c>
      <c r="I3853" s="2">
        <f t="shared" si="369"/>
        <v>1106</v>
      </c>
      <c r="J3853" s="136" cm="1">
        <f t="array" ref="J3853">MAX(IF($H$3:$H$4000=$H3853,$I$3:$I$4000))</f>
        <v>1106</v>
      </c>
    </row>
    <row r="3854" spans="1:10" x14ac:dyDescent="0.2">
      <c r="A3854" t="s">
        <v>1729</v>
      </c>
      <c r="B3854" t="s">
        <v>3491</v>
      </c>
      <c r="C3854" s="5" t="s">
        <v>27</v>
      </c>
      <c r="D3854" s="5">
        <v>34981</v>
      </c>
      <c r="E3854">
        <v>1091</v>
      </c>
      <c r="F3854" s="5">
        <v>44324</v>
      </c>
      <c r="G3854" s="2">
        <v>88</v>
      </c>
      <c r="H3854" s="2" t="str">
        <f t="shared" si="370"/>
        <v>Abu MAYANJA800m</v>
      </c>
      <c r="I3854" s="2">
        <f t="shared" si="369"/>
        <v>1091</v>
      </c>
      <c r="J3854" s="136" cm="1">
        <f t="array" ref="J3854">MAX(IF($H$3:$H$4000=$H3854,$I$3:$I$4000))</f>
        <v>1091</v>
      </c>
    </row>
    <row r="3855" spans="1:10" x14ac:dyDescent="0.2">
      <c r="A3855" t="s">
        <v>1729</v>
      </c>
      <c r="B3855" t="s">
        <v>3581</v>
      </c>
      <c r="C3855" s="5" t="s">
        <v>34</v>
      </c>
      <c r="D3855" s="5">
        <v>36947</v>
      </c>
      <c r="E3855">
        <v>1091</v>
      </c>
      <c r="F3855" s="5">
        <v>44324</v>
      </c>
      <c r="G3855" s="2">
        <v>43</v>
      </c>
      <c r="H3855" s="2" t="str">
        <f t="shared" si="370"/>
        <v>Ezekiel MUTAI3000msc</v>
      </c>
      <c r="I3855" s="2">
        <f t="shared" si="369"/>
        <v>1091</v>
      </c>
      <c r="J3855" s="136" cm="1">
        <f t="array" ref="J3855">MAX(IF($H$3:$H$4000=$H3855,$I$3:$I$4000))</f>
        <v>1091</v>
      </c>
    </row>
    <row r="3856" spans="1:10" x14ac:dyDescent="0.2">
      <c r="A3856" t="s">
        <v>1729</v>
      </c>
      <c r="B3856" t="s">
        <v>3588</v>
      </c>
      <c r="C3856" t="s">
        <v>34</v>
      </c>
      <c r="D3856" s="5">
        <v>37746</v>
      </c>
      <c r="E3856">
        <v>1075</v>
      </c>
      <c r="F3856" s="5">
        <v>44324</v>
      </c>
      <c r="G3856" s="2">
        <v>52</v>
      </c>
      <c r="H3856" s="2" t="str">
        <f t="shared" si="370"/>
        <v>Leonard CHEMUTAI3000msc</v>
      </c>
      <c r="I3856" s="2">
        <f t="shared" si="369"/>
        <v>1075</v>
      </c>
      <c r="J3856" s="136" cm="1">
        <f t="array" ref="J3856">MAX(IF($H$3:$H$4000=$H3856,$I$3:$I$4000))</f>
        <v>1075</v>
      </c>
    </row>
    <row r="3857" spans="1:10" x14ac:dyDescent="0.2">
      <c r="A3857" t="s">
        <v>1729</v>
      </c>
      <c r="B3857" t="s">
        <v>3627</v>
      </c>
      <c r="C3857" s="5" t="s">
        <v>34</v>
      </c>
      <c r="D3857" s="5">
        <v>37871</v>
      </c>
      <c r="E3857">
        <v>1016</v>
      </c>
      <c r="F3857" s="5">
        <v>44324</v>
      </c>
      <c r="G3857" s="2">
        <v>99</v>
      </c>
      <c r="H3857" s="2" t="str">
        <f t="shared" si="370"/>
        <v>Elphas Toroitich NDIWA3000msc</v>
      </c>
      <c r="I3857" s="2">
        <f t="shared" si="369"/>
        <v>1016</v>
      </c>
      <c r="J3857" s="136" cm="1">
        <f t="array" ref="J3857">MAX(IF($H$3:$H$4000=$H3857,$I$3:$I$4000))</f>
        <v>1016</v>
      </c>
    </row>
    <row r="3858" spans="1:10" x14ac:dyDescent="0.2">
      <c r="A3858" t="s">
        <v>1729</v>
      </c>
      <c r="B3858" t="s">
        <v>3516</v>
      </c>
      <c r="C3858" s="5" t="s">
        <v>28</v>
      </c>
      <c r="D3858" s="5">
        <v>35320</v>
      </c>
      <c r="E3858">
        <v>1142</v>
      </c>
      <c r="F3858" s="5">
        <v>44310</v>
      </c>
      <c r="G3858" s="2">
        <v>35</v>
      </c>
      <c r="H3858" s="2" t="str">
        <f t="shared" si="370"/>
        <v>Joshua CHEPTEGEI1500m</v>
      </c>
      <c r="I3858" s="2">
        <f t="shared" si="369"/>
        <v>1142</v>
      </c>
      <c r="J3858" s="136" cm="1">
        <f t="array" ref="J3858">MAX(IF($H$3:$H$4000=$H3858,$I$3:$I$4000))</f>
        <v>1142</v>
      </c>
    </row>
    <row r="3859" spans="1:10" x14ac:dyDescent="0.2">
      <c r="A3859" t="s">
        <v>1729</v>
      </c>
      <c r="B3859" t="s">
        <v>3593</v>
      </c>
      <c r="C3859" s="5" t="s">
        <v>34</v>
      </c>
      <c r="D3859" s="5">
        <v>36791</v>
      </c>
      <c r="E3859">
        <v>1064</v>
      </c>
      <c r="F3859" s="5">
        <v>44310</v>
      </c>
      <c r="G3859" s="2">
        <v>58</v>
      </c>
      <c r="H3859" s="2" t="str">
        <f t="shared" si="370"/>
        <v>Denis CHEROTICH3000msc</v>
      </c>
      <c r="I3859" s="2">
        <f t="shared" si="369"/>
        <v>1064</v>
      </c>
      <c r="J3859" s="136" cm="1">
        <f t="array" ref="J3859">MAX(IF($H$3:$H$4000=$H3859,$I$3:$I$4000))</f>
        <v>1064</v>
      </c>
    </row>
    <row r="3860" spans="1:10" x14ac:dyDescent="0.2">
      <c r="A3860" t="s">
        <v>1729</v>
      </c>
      <c r="B3860" t="s">
        <v>3594</v>
      </c>
      <c r="C3860" t="s">
        <v>34</v>
      </c>
      <c r="D3860" s="5">
        <v>32753</v>
      </c>
      <c r="E3860">
        <v>1048</v>
      </c>
      <c r="F3860" s="5">
        <v>44310</v>
      </c>
      <c r="G3860" s="2">
        <v>60</v>
      </c>
      <c r="H3860" s="2" t="str">
        <f t="shared" si="370"/>
        <v>Nelson WAKANA3000msc</v>
      </c>
      <c r="I3860" s="2">
        <f t="shared" si="369"/>
        <v>1048</v>
      </c>
      <c r="J3860" s="136" cm="1">
        <f t="array" ref="J3860">MAX(IF($H$3:$H$4000=$H3860,$I$3:$I$4000))</f>
        <v>1048</v>
      </c>
    </row>
    <row r="3861" spans="1:10" x14ac:dyDescent="0.2">
      <c r="A3861" t="s">
        <v>1729</v>
      </c>
      <c r="B3861" t="s">
        <v>4378</v>
      </c>
      <c r="C3861" t="s">
        <v>82</v>
      </c>
      <c r="D3861" s="5">
        <v>32566</v>
      </c>
      <c r="E3861">
        <v>1176</v>
      </c>
      <c r="F3861" s="5">
        <v>44304</v>
      </c>
      <c r="G3861" s="2">
        <v>66</v>
      </c>
      <c r="H3861" s="2" t="str">
        <f t="shared" si="370"/>
        <v>Stephen KIPROTICHmarathon</v>
      </c>
      <c r="I3861" s="2">
        <f t="shared" si="369"/>
        <v>1176</v>
      </c>
      <c r="J3861" s="136" cm="1">
        <f t="array" ref="J3861">MAX(IF($H$3:$H$4000=$H3861,$I$3:$I$4000))</f>
        <v>1176</v>
      </c>
    </row>
    <row r="3862" spans="1:10" x14ac:dyDescent="0.2">
      <c r="A3862" t="s">
        <v>1729</v>
      </c>
      <c r="B3862" t="s">
        <v>4385</v>
      </c>
      <c r="C3862" t="s">
        <v>82</v>
      </c>
      <c r="D3862" s="5">
        <v>32551</v>
      </c>
      <c r="E3862">
        <v>1162</v>
      </c>
      <c r="F3862" s="5">
        <v>44304</v>
      </c>
      <c r="G3862" s="2">
        <v>75</v>
      </c>
      <c r="H3862" s="2" t="str">
        <f t="shared" si="370"/>
        <v>Geofrey KUSUROmarathon</v>
      </c>
      <c r="I3862" s="2">
        <f t="shared" si="369"/>
        <v>1162</v>
      </c>
      <c r="J3862" s="136" cm="1">
        <f t="array" ref="J3862">MAX(IF($H$3:$H$4000=$H3862,$I$3:$I$4000))</f>
        <v>1162</v>
      </c>
    </row>
    <row r="3863" spans="1:10" x14ac:dyDescent="0.2">
      <c r="A3863" t="s">
        <v>1729</v>
      </c>
      <c r="B3863" t="s">
        <v>4369</v>
      </c>
      <c r="C3863" t="s">
        <v>82</v>
      </c>
      <c r="D3863" s="5">
        <v>35289</v>
      </c>
      <c r="E3863">
        <v>1187</v>
      </c>
      <c r="F3863" s="5">
        <v>44297</v>
      </c>
      <c r="G3863" s="2">
        <v>53</v>
      </c>
      <c r="H3863" s="2" t="str">
        <f t="shared" si="370"/>
        <v>Fred MUSOBOmarathon</v>
      </c>
      <c r="I3863" s="2">
        <f t="shared" si="369"/>
        <v>1187</v>
      </c>
      <c r="J3863" s="136" cm="1">
        <f t="array" ref="J3863">MAX(IF($H$3:$H$4000=$H3863,$I$3:$I$4000))</f>
        <v>1187</v>
      </c>
    </row>
    <row r="3864" spans="1:10" x14ac:dyDescent="0.2">
      <c r="A3864" t="s">
        <v>1211</v>
      </c>
      <c r="B3864" t="s">
        <v>5259</v>
      </c>
      <c r="C3864" s="5" t="s">
        <v>38</v>
      </c>
      <c r="D3864" s="5">
        <v>44671</v>
      </c>
      <c r="E3864">
        <v>879</v>
      </c>
      <c r="F3864" s="5">
        <v>44646</v>
      </c>
      <c r="G3864" s="2">
        <v>98</v>
      </c>
      <c r="H3864" s="2" t="str">
        <f t="shared" si="370"/>
        <v>Ronaldo ANDREWStriple-jump</v>
      </c>
      <c r="I3864" s="2">
        <f t="shared" si="369"/>
        <v>879</v>
      </c>
      <c r="J3864" s="136" cm="1">
        <f t="array" ref="J3864">MAX(IF($H$3:$H$4000=$H3864,$I$3:$I$4000))</f>
        <v>879</v>
      </c>
    </row>
    <row r="3865" spans="1:10" x14ac:dyDescent="0.2">
      <c r="A3865" t="s">
        <v>1211</v>
      </c>
      <c r="B3865" t="s">
        <v>2831</v>
      </c>
      <c r="C3865" s="5" t="s">
        <v>27</v>
      </c>
      <c r="D3865" s="5">
        <v>37504</v>
      </c>
      <c r="E3865">
        <v>1039</v>
      </c>
      <c r="F3865" s="5">
        <v>44625</v>
      </c>
      <c r="G3865" s="2">
        <v>78</v>
      </c>
      <c r="H3865" s="2" t="str">
        <f t="shared" si="370"/>
        <v>Handal ROBAN800m</v>
      </c>
      <c r="I3865" s="2">
        <f t="shared" ref="I3865:I3881" si="371">E3865</f>
        <v>1039</v>
      </c>
      <c r="J3865" s="136" cm="1">
        <f t="array" ref="J3865">MAX(IF($H$3:$H$4000=$H3865,$I$3:$I$4000))</f>
        <v>1039</v>
      </c>
    </row>
    <row r="3866" spans="1:10" x14ac:dyDescent="0.2">
      <c r="A3866" t="s">
        <v>1211</v>
      </c>
      <c r="B3866" t="s">
        <v>3003</v>
      </c>
      <c r="C3866" s="5" t="s">
        <v>37</v>
      </c>
      <c r="D3866" s="5">
        <v>38068</v>
      </c>
      <c r="E3866">
        <v>1049</v>
      </c>
      <c r="F3866" s="5">
        <v>44625</v>
      </c>
      <c r="G3866" s="2">
        <v>36</v>
      </c>
      <c r="H3866" s="2" t="str">
        <f t="shared" si="370"/>
        <v>Uroy RYANlong-jump</v>
      </c>
      <c r="I3866" s="2">
        <f t="shared" si="371"/>
        <v>1049</v>
      </c>
      <c r="J3866" s="136" cm="1">
        <f t="array" ref="J3866">MAX(IF($H$3:$H$4000=$H3866,$I$3:$I$4000))</f>
        <v>1049</v>
      </c>
    </row>
    <row r="3867" spans="1:10" x14ac:dyDescent="0.2">
      <c r="A3867" t="s">
        <v>1211</v>
      </c>
      <c r="B3867" t="s">
        <v>2761</v>
      </c>
      <c r="C3867" s="5" t="s">
        <v>26</v>
      </c>
      <c r="D3867" s="5">
        <v>35788</v>
      </c>
      <c r="E3867">
        <v>1079</v>
      </c>
      <c r="F3867" s="5">
        <v>44604</v>
      </c>
      <c r="G3867" s="2">
        <v>37</v>
      </c>
      <c r="H3867" s="2" t="str">
        <f t="shared" si="370"/>
        <v>Akani SLATER400m</v>
      </c>
      <c r="I3867" s="2">
        <f t="shared" si="371"/>
        <v>1079</v>
      </c>
      <c r="J3867" s="136" cm="1">
        <f t="array" ref="J3867">MAX(IF($H$3:$H$4000=$H3867,$I$3:$I$4000))</f>
        <v>1101</v>
      </c>
    </row>
    <row r="3868" spans="1:10" x14ac:dyDescent="0.2">
      <c r="A3868" t="s">
        <v>1211</v>
      </c>
      <c r="B3868" t="s">
        <v>2761</v>
      </c>
      <c r="C3868" s="5" t="s">
        <v>26</v>
      </c>
      <c r="D3868" s="5">
        <v>35788</v>
      </c>
      <c r="E3868">
        <v>1101</v>
      </c>
      <c r="F3868" s="5">
        <v>44338</v>
      </c>
      <c r="G3868" s="2">
        <v>76</v>
      </c>
      <c r="H3868" s="2" t="str">
        <f t="shared" si="370"/>
        <v>Akani SLATER400m</v>
      </c>
      <c r="I3868" s="2">
        <f t="shared" si="371"/>
        <v>1101</v>
      </c>
      <c r="J3868" s="136" cm="1">
        <f t="array" ref="J3868">MAX(IF($H$3:$H$4000=$H3868,$I$3:$I$4000))</f>
        <v>1101</v>
      </c>
    </row>
    <row r="3869" spans="1:10" x14ac:dyDescent="0.2">
      <c r="A3869" t="s">
        <v>1139</v>
      </c>
      <c r="B3869" t="s">
        <v>2799</v>
      </c>
      <c r="C3869" s="5" t="s">
        <v>26</v>
      </c>
      <c r="D3869" s="5">
        <v>37080</v>
      </c>
      <c r="E3869">
        <v>1128</v>
      </c>
      <c r="F3869" s="5">
        <v>44646</v>
      </c>
      <c r="G3869" s="2">
        <v>8</v>
      </c>
      <c r="H3869" s="2" t="str">
        <f t="shared" si="370"/>
        <v>Kennedy LUCHEMBE400m</v>
      </c>
      <c r="I3869" s="2">
        <f t="shared" si="371"/>
        <v>1128</v>
      </c>
      <c r="J3869" s="136" cm="1">
        <f t="array" ref="J3869">MAX(IF($H$3:$H$4000=$H3869,$I$3:$I$4000))</f>
        <v>1145</v>
      </c>
    </row>
    <row r="3870" spans="1:10" x14ac:dyDescent="0.2">
      <c r="A3870" t="s">
        <v>1139</v>
      </c>
      <c r="B3870" t="s">
        <v>5086</v>
      </c>
      <c r="C3870" s="5" t="s">
        <v>26</v>
      </c>
      <c r="D3870" s="5">
        <v>37552</v>
      </c>
      <c r="E3870">
        <v>1120</v>
      </c>
      <c r="F3870" s="5">
        <v>44646</v>
      </c>
      <c r="G3870" s="2">
        <v>12</v>
      </c>
      <c r="H3870" s="2" t="str">
        <f t="shared" si="370"/>
        <v>Patrick Kakozi NYAMBE400m</v>
      </c>
      <c r="I3870" s="2">
        <f t="shared" si="371"/>
        <v>1120</v>
      </c>
      <c r="J3870" s="136" cm="1">
        <f t="array" ref="J3870">MAX(IF($H$3:$H$4000=$H3870,$I$3:$I$4000))</f>
        <v>1120</v>
      </c>
    </row>
    <row r="3871" spans="1:10" x14ac:dyDescent="0.2">
      <c r="A3871" t="s">
        <v>1139</v>
      </c>
      <c r="B3871" t="s">
        <v>2777</v>
      </c>
      <c r="C3871" s="5" t="s">
        <v>26</v>
      </c>
      <c r="D3871" s="6">
        <v>37476</v>
      </c>
      <c r="E3871">
        <v>1083</v>
      </c>
      <c r="F3871" s="5">
        <v>44646</v>
      </c>
      <c r="G3871" s="2">
        <v>33</v>
      </c>
      <c r="H3871" s="2" t="str">
        <f t="shared" si="370"/>
        <v>David MULENGA400m</v>
      </c>
      <c r="I3871" s="2">
        <f t="shared" si="371"/>
        <v>1083</v>
      </c>
      <c r="J3871" s="136" cm="1">
        <f t="array" ref="J3871">MAX(IF($H$3:$H$4000=$H3871,$I$3:$I$4000))</f>
        <v>1102</v>
      </c>
    </row>
    <row r="3872" spans="1:10" x14ac:dyDescent="0.2">
      <c r="A3872" t="s">
        <v>1139</v>
      </c>
      <c r="B3872" t="s">
        <v>5111</v>
      </c>
      <c r="C3872" s="5" t="s">
        <v>27</v>
      </c>
      <c r="D3872" s="5">
        <v>35284</v>
      </c>
      <c r="E3872">
        <v>1028</v>
      </c>
      <c r="F3872" s="5">
        <v>44646</v>
      </c>
      <c r="G3872" s="2">
        <v>86</v>
      </c>
      <c r="H3872" s="2" t="str">
        <f t="shared" si="370"/>
        <v>Liston KWENDENDA800m</v>
      </c>
      <c r="I3872" s="2">
        <f t="shared" si="371"/>
        <v>1028</v>
      </c>
      <c r="J3872" s="136" cm="1">
        <f t="array" ref="J3872">MAX(IF($H$3:$H$4000=$H3872,$I$3:$I$4000))</f>
        <v>1028</v>
      </c>
    </row>
    <row r="3873" spans="1:10" x14ac:dyDescent="0.2">
      <c r="A3873" t="s">
        <v>1139</v>
      </c>
      <c r="B3873" t="s">
        <v>5250</v>
      </c>
      <c r="C3873" s="5" t="s">
        <v>38</v>
      </c>
      <c r="D3873" s="5"/>
      <c r="E3873">
        <v>959</v>
      </c>
      <c r="F3873" s="5">
        <v>44646</v>
      </c>
      <c r="G3873" s="2">
        <v>57</v>
      </c>
      <c r="H3873" s="2" t="str">
        <f t="shared" si="370"/>
        <v>Harris MBEMBAtriple-jump</v>
      </c>
      <c r="I3873" s="2">
        <f t="shared" si="371"/>
        <v>959</v>
      </c>
      <c r="J3873" s="136" cm="1">
        <f t="array" ref="J3873">MAX(IF($H$3:$H$4000=$H3873,$I$3:$I$4000))</f>
        <v>959</v>
      </c>
    </row>
    <row r="3874" spans="1:10" x14ac:dyDescent="0.2">
      <c r="A3874" t="s">
        <v>1139</v>
      </c>
      <c r="B3874" t="s">
        <v>2755</v>
      </c>
      <c r="C3874" s="5" t="s">
        <v>25</v>
      </c>
      <c r="D3874" s="5">
        <v>35710</v>
      </c>
      <c r="E3874">
        <v>1036</v>
      </c>
      <c r="F3874" s="5">
        <v>44604</v>
      </c>
      <c r="G3874" s="2">
        <v>99</v>
      </c>
      <c r="H3874" s="2" t="str">
        <f t="shared" si="370"/>
        <v>Sydney SIAME200m</v>
      </c>
      <c r="I3874" s="2">
        <f t="shared" si="371"/>
        <v>1036</v>
      </c>
      <c r="J3874" s="136" cm="1">
        <f t="array" ref="J3874">MAX(IF($H$3:$H$4000=$H3874,$I$3:$I$4000))</f>
        <v>1132</v>
      </c>
    </row>
    <row r="3875" spans="1:10" x14ac:dyDescent="0.2">
      <c r="A3875" t="s">
        <v>1139</v>
      </c>
      <c r="B3875" t="s">
        <v>2769</v>
      </c>
      <c r="C3875" s="5" t="s">
        <v>26</v>
      </c>
      <c r="D3875" s="5">
        <v>37599</v>
      </c>
      <c r="E3875">
        <v>1129</v>
      </c>
      <c r="F3875" s="5">
        <v>44604</v>
      </c>
      <c r="G3875" s="2">
        <v>7</v>
      </c>
      <c r="H3875" s="2" t="str">
        <f t="shared" si="370"/>
        <v>Muzala SAMUKONGA400m</v>
      </c>
      <c r="I3875" s="2">
        <f t="shared" si="371"/>
        <v>1129</v>
      </c>
      <c r="J3875" s="136" cm="1">
        <f t="array" ref="J3875">MAX(IF($H$3:$H$4000=$H3875,$I$3:$I$4000))</f>
        <v>1129</v>
      </c>
    </row>
    <row r="3876" spans="1:10" x14ac:dyDescent="0.2">
      <c r="A3876" t="s">
        <v>1139</v>
      </c>
      <c r="B3876" t="s">
        <v>2765</v>
      </c>
      <c r="C3876" s="5" t="s">
        <v>26</v>
      </c>
      <c r="D3876" s="6">
        <v>1994</v>
      </c>
      <c r="E3876">
        <v>1059</v>
      </c>
      <c r="F3876" s="5">
        <v>44604</v>
      </c>
      <c r="G3876" s="2">
        <v>59</v>
      </c>
      <c r="H3876" s="2" t="str">
        <f t="shared" si="370"/>
        <v>Luyando MUDENDA400m</v>
      </c>
      <c r="I3876" s="2">
        <f t="shared" si="371"/>
        <v>1059</v>
      </c>
      <c r="J3876" s="136" cm="1">
        <f t="array" ref="J3876">MAX(IF($H$3:$H$4000=$H3876,$I$3:$I$4000))</f>
        <v>1059</v>
      </c>
    </row>
    <row r="3877" spans="1:10" x14ac:dyDescent="0.2">
      <c r="A3877" t="s">
        <v>1139</v>
      </c>
      <c r="B3877" t="s">
        <v>2780</v>
      </c>
      <c r="C3877" s="5" t="s">
        <v>26</v>
      </c>
      <c r="D3877" s="5">
        <v>36159</v>
      </c>
      <c r="E3877">
        <v>1057</v>
      </c>
      <c r="F3877" s="5">
        <v>44604</v>
      </c>
      <c r="G3877" s="2">
        <v>63</v>
      </c>
      <c r="H3877" s="2" t="str">
        <f t="shared" si="370"/>
        <v>Daniel MBEWE400m</v>
      </c>
      <c r="I3877" s="2">
        <f t="shared" si="371"/>
        <v>1057</v>
      </c>
      <c r="J3877" s="136" cm="1">
        <f t="array" ref="J3877">MAX(IF($H$3:$H$4000=$H3877,$I$3:$I$4000))</f>
        <v>1057</v>
      </c>
    </row>
    <row r="3878" spans="1:10" x14ac:dyDescent="0.2">
      <c r="A3878" t="s">
        <v>1139</v>
      </c>
      <c r="B3878" t="s">
        <v>2769</v>
      </c>
      <c r="C3878" t="s">
        <v>26</v>
      </c>
      <c r="D3878" s="5">
        <v>37599</v>
      </c>
      <c r="E3878">
        <v>1119</v>
      </c>
      <c r="F3878" s="5">
        <v>44429</v>
      </c>
      <c r="G3878" s="2">
        <v>54</v>
      </c>
      <c r="H3878" s="2" t="str">
        <f t="shared" si="370"/>
        <v>Muzala SAMUKONGA400m</v>
      </c>
      <c r="I3878" s="2">
        <f t="shared" si="371"/>
        <v>1119</v>
      </c>
      <c r="J3878" s="136" cm="1">
        <f t="array" ref="J3878">MAX(IF($H$3:$H$4000=$H3878,$I$3:$I$4000))</f>
        <v>1129</v>
      </c>
    </row>
    <row r="3879" spans="1:10" x14ac:dyDescent="0.2">
      <c r="A3879" t="s">
        <v>1139</v>
      </c>
      <c r="B3879" t="s">
        <v>2755</v>
      </c>
      <c r="C3879" t="s">
        <v>25</v>
      </c>
      <c r="D3879" s="5">
        <v>35710</v>
      </c>
      <c r="E3879">
        <v>1132</v>
      </c>
      <c r="F3879" s="5">
        <v>44297</v>
      </c>
      <c r="G3879" s="2">
        <v>47</v>
      </c>
      <c r="H3879" s="2" t="str">
        <f t="shared" si="370"/>
        <v>Sydney SIAME200m</v>
      </c>
      <c r="I3879" s="2">
        <f t="shared" si="371"/>
        <v>1132</v>
      </c>
      <c r="J3879" s="136" cm="1">
        <f t="array" ref="J3879">MAX(IF($H$3:$H$4000=$H3879,$I$3:$I$4000))</f>
        <v>1132</v>
      </c>
    </row>
    <row r="3880" spans="1:10" x14ac:dyDescent="0.2">
      <c r="A3880" t="s">
        <v>1139</v>
      </c>
      <c r="B3880" t="s">
        <v>2799</v>
      </c>
      <c r="C3880" s="5" t="s">
        <v>26</v>
      </c>
      <c r="D3880" s="5">
        <v>37080</v>
      </c>
      <c r="E3880">
        <v>1145</v>
      </c>
      <c r="F3880" s="5">
        <v>44296</v>
      </c>
      <c r="G3880" s="2">
        <v>22</v>
      </c>
      <c r="H3880" s="2" t="str">
        <f t="shared" si="370"/>
        <v>Kennedy LUCHEMBE400m</v>
      </c>
      <c r="I3880" s="2">
        <f t="shared" si="371"/>
        <v>1145</v>
      </c>
      <c r="J3880" s="136" cm="1">
        <f t="array" ref="J3880">MAX(IF($H$3:$H$4000=$H3880,$I$3:$I$4000))</f>
        <v>1145</v>
      </c>
    </row>
    <row r="3881" spans="1:10" x14ac:dyDescent="0.2">
      <c r="A3881" t="s">
        <v>1139</v>
      </c>
      <c r="B3881" t="s">
        <v>2777</v>
      </c>
      <c r="C3881" t="s">
        <v>26</v>
      </c>
      <c r="D3881" s="5">
        <v>37476</v>
      </c>
      <c r="E3881">
        <v>1102</v>
      </c>
      <c r="F3881" s="5">
        <v>44275</v>
      </c>
      <c r="G3881" s="2">
        <v>73</v>
      </c>
      <c r="H3881" s="2" t="str">
        <f t="shared" si="370"/>
        <v>David MULENGA400m</v>
      </c>
      <c r="I3881" s="2">
        <f t="shared" si="371"/>
        <v>1102</v>
      </c>
      <c r="J3881" s="136" cm="1">
        <f t="array" ref="J3881">MAX(IF($H$3:$H$4000=$H3881,$I$3:$I$4000))</f>
        <v>1102</v>
      </c>
    </row>
  </sheetData>
  <sortState xmlns:xlrd2="http://schemas.microsoft.com/office/spreadsheetml/2017/richdata2" ref="A3:G3881">
    <sortCondition ref="A3:A3881"/>
    <sortCondition descending="1" ref="F3:F3881"/>
  </sortState>
  <mergeCells count="2">
    <mergeCell ref="K2:N2"/>
    <mergeCell ref="A1:G1"/>
  </mergeCells>
  <conditionalFormatting sqref="B3 H3:I3">
    <cfRule type="containsText" dxfId="25" priority="3" operator="containsText" text="marathon">
      <formula>NOT(ISERROR(SEARCH("marathon",B3)))</formula>
    </cfRule>
    <cfRule type="containsText" dxfId="24" priority="4" operator="containsText" text="race-walking">
      <formula>NOT(ISERROR(SEARCH("race-walking",B3)))</formula>
    </cfRule>
  </conditionalFormatting>
  <conditionalFormatting sqref="B2 H2:I2">
    <cfRule type="containsText" dxfId="23" priority="1" operator="containsText" text="marathon">
      <formula>NOT(ISERROR(SEARCH("marathon",B2)))</formula>
    </cfRule>
    <cfRule type="containsText" dxfId="22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T3823"/>
  <sheetViews>
    <sheetView topLeftCell="A520" workbookViewId="0">
      <selection activeCell="L7" sqref="L7:N545"/>
    </sheetView>
  </sheetViews>
  <sheetFormatPr baseColWidth="10" defaultRowHeight="16" x14ac:dyDescent="0.2"/>
  <cols>
    <col min="1" max="1" width="5.83203125" bestFit="1" customWidth="1"/>
    <col min="2" max="2" width="46.83203125" bestFit="1" customWidth="1"/>
    <col min="3" max="3" width="13.6640625" bestFit="1" customWidth="1"/>
    <col min="4" max="4" width="10" bestFit="1" customWidth="1"/>
    <col min="5" max="5" width="10" style="39" bestFit="1" customWidth="1"/>
    <col min="6" max="6" width="10" style="2" customWidth="1"/>
    <col min="7" max="7" width="4.1640625" style="2" bestFit="1" customWidth="1"/>
    <col min="8" max="8" width="10.1640625" customWidth="1"/>
    <col min="9" max="9" width="10.83203125" style="2"/>
    <col min="10" max="10" width="12" customWidth="1"/>
    <col min="11" max="11" width="9" style="2" bestFit="1" customWidth="1"/>
    <col min="12" max="12" width="16.83203125" style="21" customWidth="1"/>
    <col min="13" max="13" width="11.5" style="21" customWidth="1"/>
    <col min="14" max="14" width="10.83203125" style="95"/>
    <col min="15" max="15" width="7.5" style="95" customWidth="1"/>
  </cols>
  <sheetData>
    <row r="1" spans="1:20" ht="21" x14ac:dyDescent="0.25">
      <c r="A1" s="172" t="s">
        <v>4525</v>
      </c>
      <c r="B1" s="173"/>
      <c r="C1" s="173"/>
      <c r="D1" s="173"/>
      <c r="E1" s="173"/>
      <c r="F1" s="173"/>
      <c r="G1" s="174"/>
      <c r="H1" s="2"/>
      <c r="J1" s="2"/>
      <c r="K1" s="97" t="s">
        <v>4526</v>
      </c>
      <c r="L1" s="98"/>
      <c r="M1" s="98"/>
      <c r="N1" s="99"/>
      <c r="O1" s="99"/>
      <c r="P1" s="96"/>
      <c r="Q1" s="96"/>
      <c r="R1" s="96"/>
    </row>
    <row r="2" spans="1:20" ht="50" customHeight="1" x14ac:dyDescent="0.2">
      <c r="A2" s="90" t="s">
        <v>2721</v>
      </c>
      <c r="B2" s="91" t="s">
        <v>2722</v>
      </c>
      <c r="C2" s="91" t="s">
        <v>6</v>
      </c>
      <c r="D2" s="92" t="s">
        <v>0</v>
      </c>
      <c r="E2" s="197" t="s">
        <v>976</v>
      </c>
      <c r="F2" s="92" t="s">
        <v>5048</v>
      </c>
      <c r="G2" s="93" t="s">
        <v>4521</v>
      </c>
      <c r="H2" s="87" t="s">
        <v>831</v>
      </c>
      <c r="I2" s="88" t="s">
        <v>976</v>
      </c>
      <c r="J2" s="89" t="s">
        <v>4519</v>
      </c>
      <c r="K2" s="169" t="s">
        <v>4524</v>
      </c>
      <c r="L2" s="170"/>
      <c r="M2" s="170"/>
      <c r="N2" s="171"/>
      <c r="O2" s="86" t="s">
        <v>4531</v>
      </c>
      <c r="P2" s="76" t="s">
        <v>4520</v>
      </c>
      <c r="Q2" s="76" t="s">
        <v>4527</v>
      </c>
      <c r="R2" s="76" t="s">
        <v>4518</v>
      </c>
    </row>
    <row r="3" spans="1:20" x14ac:dyDescent="0.2">
      <c r="A3" t="s">
        <v>1635</v>
      </c>
      <c r="B3" t="s">
        <v>1636</v>
      </c>
      <c r="C3" s="5" t="s">
        <v>25</v>
      </c>
      <c r="D3" s="5">
        <v>37358</v>
      </c>
      <c r="E3" s="39">
        <v>1102</v>
      </c>
      <c r="F3" s="195">
        <v>44652</v>
      </c>
      <c r="G3" s="2">
        <v>21</v>
      </c>
      <c r="H3" t="str">
        <f>B3&amp;C3</f>
        <v>Joella LLOYD200m</v>
      </c>
      <c r="I3" s="2">
        <f>E3</f>
        <v>1102</v>
      </c>
      <c r="J3" s="2" cm="1">
        <f t="array" ref="J3">MAX(IF($H$3:$H$4000=$H3,$I$3:$I$4000))</f>
        <v>1102</v>
      </c>
      <c r="K3" s="2" t="str" cm="1">
        <f t="array" ref="K3:N3102">_xlfn.UNIQUE(A3:D3823,FALSE,FALSE)</f>
        <v>ANT</v>
      </c>
      <c r="L3" s="21" t="str">
        <v>Joella LLOYD</v>
      </c>
      <c r="M3" s="47" t="str">
        <v>200m</v>
      </c>
      <c r="N3" s="95">
        <v>37358</v>
      </c>
      <c r="O3" s="94" t="str">
        <f>L3&amp;M3</f>
        <v>Joella LLOYD200m</v>
      </c>
      <c r="P3" s="2">
        <f>VLOOKUP(L3&amp;M3,$H$3:$J$3823,3,FALSE)</f>
        <v>1102</v>
      </c>
      <c r="Q3" s="2">
        <f>COUNTIFS($M$3:$M$3102,M3,$P$3:$P$3102,"&gt;"&amp;P3)+1</f>
        <v>76</v>
      </c>
      <c r="R3" s="79" t="str">
        <f>IFERROR(IF(K3="AUS",COUNTIFS($K$3:$K$3102,"AUS",$M$3:$M$3102,M3,$P$3:$P$3102,"&gt;"&amp;P3)+1,""),"")</f>
        <v/>
      </c>
    </row>
    <row r="4" spans="1:20" x14ac:dyDescent="0.2">
      <c r="A4" t="s">
        <v>1635</v>
      </c>
      <c r="B4" t="s">
        <v>1636</v>
      </c>
      <c r="C4" s="5" t="s">
        <v>25</v>
      </c>
      <c r="D4" s="5">
        <v>37358</v>
      </c>
      <c r="E4" s="39">
        <v>1088</v>
      </c>
      <c r="F4" s="195">
        <v>44343</v>
      </c>
      <c r="G4" s="2">
        <v>86</v>
      </c>
      <c r="H4" t="str">
        <f>B4&amp;C4</f>
        <v>Joella LLOYD200m</v>
      </c>
      <c r="I4" s="2">
        <f>E4</f>
        <v>1088</v>
      </c>
      <c r="J4" s="2" cm="1">
        <f t="array" ref="J4">MAX(IF($H$3:$H$4000=$H4,$I$3:$I$4000))</f>
        <v>1102</v>
      </c>
      <c r="K4" s="2" t="str">
        <v>ANT</v>
      </c>
      <c r="L4" s="21" t="str">
        <v>Priscilla FREDERICK</v>
      </c>
      <c r="M4" s="47" t="str">
        <v>high-jump</v>
      </c>
      <c r="N4" s="95">
        <v>32553</v>
      </c>
      <c r="O4" s="94" t="str">
        <f t="shared" ref="O4:O67" si="0">L4&amp;M4</f>
        <v>Priscilla FREDERICKhigh-jump</v>
      </c>
      <c r="P4" s="2">
        <f t="shared" ref="P4:P67" si="1">VLOOKUP(L4&amp;M4,$H$3:$J$3823,3,FALSE)</f>
        <v>1072</v>
      </c>
      <c r="Q4" s="2">
        <f t="shared" ref="Q4:Q67" si="2">COUNTIFS($M$3:$M$3102,M4,$P$3:$P$3102,"&gt;"&amp;P4)+1</f>
        <v>17</v>
      </c>
      <c r="R4" s="79" t="str">
        <f t="shared" ref="R4:R67" si="3">IFERROR(IF(K4="AUS",COUNTIFS($K$3:$K$3102,"AUS",$M$3:$M$3102,M4,$P$3:$P$3102,"&gt;"&amp;P4)+1,""),"")</f>
        <v/>
      </c>
    </row>
    <row r="5" spans="1:20" x14ac:dyDescent="0.2">
      <c r="A5" t="s">
        <v>1635</v>
      </c>
      <c r="B5" t="s">
        <v>2294</v>
      </c>
      <c r="C5" s="5" t="s">
        <v>35</v>
      </c>
      <c r="D5" s="5">
        <v>32553</v>
      </c>
      <c r="E5" s="39">
        <v>1072</v>
      </c>
      <c r="F5" s="195">
        <v>44341</v>
      </c>
      <c r="G5" s="2">
        <v>15</v>
      </c>
      <c r="H5" t="str">
        <f>B5&amp;C5</f>
        <v>Priscilla FREDERICKhigh-jump</v>
      </c>
      <c r="I5" s="2">
        <f>E5</f>
        <v>1072</v>
      </c>
      <c r="J5" s="2" cm="1">
        <f t="array" ref="J5">MAX(IF($H$3:$H$4000=$H5,$I$3:$I$4000))</f>
        <v>1072</v>
      </c>
      <c r="K5" s="2" t="str">
        <v>ANT</v>
      </c>
      <c r="L5" s="21" t="str">
        <v>Joella LLOYD</v>
      </c>
      <c r="M5" s="47" t="str">
        <v>100m</v>
      </c>
      <c r="N5" s="95">
        <v>37358</v>
      </c>
      <c r="O5" s="94" t="str">
        <f t="shared" si="0"/>
        <v>Joella LLOYD100m</v>
      </c>
      <c r="P5" s="2">
        <f t="shared" si="1"/>
        <v>1159</v>
      </c>
      <c r="Q5" s="2">
        <f t="shared" si="2"/>
        <v>35</v>
      </c>
      <c r="R5" s="79" t="str">
        <f t="shared" si="3"/>
        <v/>
      </c>
    </row>
    <row r="6" spans="1:20" x14ac:dyDescent="0.2">
      <c r="A6" t="s">
        <v>1635</v>
      </c>
      <c r="B6" t="s">
        <v>1636</v>
      </c>
      <c r="C6" s="5" t="s">
        <v>2</v>
      </c>
      <c r="D6" s="5">
        <v>37358</v>
      </c>
      <c r="E6" s="39">
        <v>1159</v>
      </c>
      <c r="F6" s="195">
        <v>44317</v>
      </c>
      <c r="G6" s="2">
        <v>30</v>
      </c>
      <c r="H6" t="str">
        <f>B6&amp;C6</f>
        <v>Joella LLOYD100m</v>
      </c>
      <c r="I6" s="2">
        <f>E6</f>
        <v>1159</v>
      </c>
      <c r="J6" s="2" cm="1">
        <f t="array" ref="J6">MAX(IF($H$3:$H$4000=$H6,$I$3:$I$4000))</f>
        <v>1159</v>
      </c>
      <c r="K6" s="2" t="str">
        <v>ANT</v>
      </c>
      <c r="L6" s="21" t="str">
        <v>Jess ST. JOHN</v>
      </c>
      <c r="M6" s="47" t="str">
        <v>shot-put</v>
      </c>
      <c r="N6" s="95">
        <v>35046</v>
      </c>
      <c r="O6" s="94" t="str">
        <f t="shared" si="0"/>
        <v>Jess ST. JOHNshot-put</v>
      </c>
      <c r="P6" s="2">
        <f t="shared" si="1"/>
        <v>865</v>
      </c>
      <c r="Q6" s="2">
        <f t="shared" si="2"/>
        <v>78</v>
      </c>
      <c r="R6" s="79" t="str">
        <f t="shared" si="3"/>
        <v/>
      </c>
    </row>
    <row r="7" spans="1:20" x14ac:dyDescent="0.2">
      <c r="A7" t="s">
        <v>1635</v>
      </c>
      <c r="B7" t="s">
        <v>2486</v>
      </c>
      <c r="C7" s="5" t="s">
        <v>39</v>
      </c>
      <c r="D7" s="5">
        <v>35046</v>
      </c>
      <c r="E7" s="39">
        <v>865</v>
      </c>
      <c r="F7" s="195">
        <v>44310</v>
      </c>
      <c r="G7" s="2">
        <v>65</v>
      </c>
      <c r="H7" t="str">
        <f>B7&amp;C7</f>
        <v>Jess ST. JOHNshot-put</v>
      </c>
      <c r="I7" s="2">
        <f>E7</f>
        <v>865</v>
      </c>
      <c r="J7" s="2" cm="1">
        <f t="array" ref="J7">MAX(IF($H$3:$H$4000=$H7,$I$3:$I$4000))</f>
        <v>865</v>
      </c>
      <c r="K7" s="2" t="str">
        <v>AUS</v>
      </c>
      <c r="L7" s="21" t="str">
        <v>Alesha BENNETTS</v>
      </c>
      <c r="M7" s="47" t="str">
        <v>400mh</v>
      </c>
      <c r="N7" s="95">
        <v>44701</v>
      </c>
      <c r="O7" s="94" t="str">
        <f t="shared" si="0"/>
        <v>Alesha BENNETTS400mh</v>
      </c>
      <c r="P7" s="2">
        <f t="shared" si="1"/>
        <v>1002</v>
      </c>
      <c r="Q7" s="2">
        <f t="shared" si="2"/>
        <v>126</v>
      </c>
      <c r="R7" s="79">
        <f t="shared" si="3"/>
        <v>14</v>
      </c>
    </row>
    <row r="8" spans="1:20" x14ac:dyDescent="0.2">
      <c r="A8" t="s">
        <v>1111</v>
      </c>
      <c r="B8" t="s">
        <v>1088</v>
      </c>
      <c r="C8" s="6" t="s">
        <v>33</v>
      </c>
      <c r="D8" s="5">
        <v>44701</v>
      </c>
      <c r="E8" s="39">
        <v>1002</v>
      </c>
      <c r="F8" s="195">
        <v>44654</v>
      </c>
      <c r="G8" s="2">
        <v>58</v>
      </c>
      <c r="H8" t="str">
        <f>B8&amp;C8</f>
        <v>Alesha BENNETTS400mh</v>
      </c>
      <c r="I8" s="2">
        <f>E8</f>
        <v>1002</v>
      </c>
      <c r="J8" s="2" cm="1">
        <f t="array" ref="J8">MAX(IF($H$3:$H$4000=$H8,$I$3:$I$4000))</f>
        <v>1002</v>
      </c>
      <c r="K8" s="2" t="str">
        <v>AUS</v>
      </c>
      <c r="L8" s="21" t="str">
        <v>Siena FARRELL</v>
      </c>
      <c r="M8" s="47" t="str">
        <v>400mh</v>
      </c>
      <c r="N8" s="95">
        <v>44732</v>
      </c>
      <c r="O8" s="94" t="str">
        <f t="shared" si="0"/>
        <v>Siena FARRELL400mh</v>
      </c>
      <c r="P8" s="2">
        <f t="shared" si="1"/>
        <v>986</v>
      </c>
      <c r="Q8" s="2">
        <f t="shared" si="2"/>
        <v>136</v>
      </c>
      <c r="R8" s="79">
        <f t="shared" si="3"/>
        <v>16</v>
      </c>
    </row>
    <row r="9" spans="1:20" x14ac:dyDescent="0.2">
      <c r="A9" t="s">
        <v>1111</v>
      </c>
      <c r="B9" t="s">
        <v>932</v>
      </c>
      <c r="C9" s="6" t="s">
        <v>33</v>
      </c>
      <c r="D9" s="5">
        <v>44732</v>
      </c>
      <c r="E9" s="39">
        <v>986</v>
      </c>
      <c r="F9" s="195">
        <v>44654</v>
      </c>
      <c r="G9" s="2">
        <v>72</v>
      </c>
      <c r="H9" t="str">
        <f>B9&amp;C9</f>
        <v>Siena FARRELL400mh</v>
      </c>
      <c r="I9" s="2">
        <f>E9</f>
        <v>986</v>
      </c>
      <c r="J9" s="2" cm="1">
        <f t="array" ref="J9">MAX(IF($H$3:$H$4000=$H9,$I$3:$I$4000))</f>
        <v>986</v>
      </c>
      <c r="K9" s="2" t="str">
        <v>AUS</v>
      </c>
      <c r="L9" s="21" t="str">
        <v>Leilani HILLS</v>
      </c>
      <c r="M9" s="47" t="str">
        <v>400mh</v>
      </c>
      <c r="N9" s="95">
        <v>44701</v>
      </c>
      <c r="O9" s="94" t="str">
        <f t="shared" si="0"/>
        <v>Leilani HILLS400mh</v>
      </c>
      <c r="P9" s="2">
        <f t="shared" si="1"/>
        <v>984</v>
      </c>
      <c r="Q9" s="2">
        <f t="shared" si="2"/>
        <v>139</v>
      </c>
      <c r="R9" s="79">
        <f t="shared" si="3"/>
        <v>17</v>
      </c>
      <c r="T9" s="7" t="s">
        <v>4528</v>
      </c>
    </row>
    <row r="10" spans="1:20" x14ac:dyDescent="0.2">
      <c r="A10" t="s">
        <v>1111</v>
      </c>
      <c r="B10" t="s">
        <v>5517</v>
      </c>
      <c r="C10" s="6" t="s">
        <v>33</v>
      </c>
      <c r="D10" s="5">
        <v>44701</v>
      </c>
      <c r="E10" s="39">
        <v>984</v>
      </c>
      <c r="F10" s="195">
        <v>44654</v>
      </c>
      <c r="G10" s="2">
        <v>76</v>
      </c>
      <c r="H10" t="str">
        <f>B10&amp;C10</f>
        <v>Leilani HILLS400mh</v>
      </c>
      <c r="I10" s="2">
        <f>E10</f>
        <v>984</v>
      </c>
      <c r="J10" s="2" cm="1">
        <f t="array" ref="J10">MAX(IF($H$3:$H$4000=$H10,$I$3:$I$4000))</f>
        <v>984</v>
      </c>
      <c r="K10" s="2" t="str">
        <v>AUS</v>
      </c>
      <c r="L10" s="21" t="str">
        <v>Zoe CHESTER</v>
      </c>
      <c r="M10" s="47" t="str">
        <v>triple-jump</v>
      </c>
      <c r="N10" s="95">
        <v>44732</v>
      </c>
      <c r="O10" s="94" t="str">
        <f t="shared" si="0"/>
        <v>Zoe CHESTERtriple-jump</v>
      </c>
      <c r="P10" s="2">
        <f t="shared" si="1"/>
        <v>987</v>
      </c>
      <c r="Q10" s="2">
        <f t="shared" si="2"/>
        <v>81</v>
      </c>
      <c r="R10" s="79">
        <f t="shared" si="3"/>
        <v>11</v>
      </c>
    </row>
    <row r="11" spans="1:20" x14ac:dyDescent="0.2">
      <c r="A11" t="s">
        <v>1111</v>
      </c>
      <c r="B11" t="s">
        <v>384</v>
      </c>
      <c r="C11" s="6" t="s">
        <v>38</v>
      </c>
      <c r="D11" s="6">
        <v>44732</v>
      </c>
      <c r="E11" s="39">
        <v>966</v>
      </c>
      <c r="F11" s="195">
        <v>44654</v>
      </c>
      <c r="G11" s="2">
        <v>41</v>
      </c>
      <c r="H11" t="str">
        <f>B11&amp;C11</f>
        <v>Zoe CHESTERtriple-jump</v>
      </c>
      <c r="I11" s="2">
        <f>E11</f>
        <v>966</v>
      </c>
      <c r="J11" s="2" cm="1">
        <f t="array" ref="J11">MAX(IF($H$3:$H$4000=$H11,$I$3:$I$4000))</f>
        <v>987</v>
      </c>
      <c r="K11" s="2" t="str">
        <v>AUS</v>
      </c>
      <c r="L11" s="21" t="str">
        <v>Sienna BOND</v>
      </c>
      <c r="M11" s="47" t="str">
        <v>triple-jump</v>
      </c>
      <c r="N11" s="95">
        <v>44701</v>
      </c>
      <c r="O11" s="94" t="str">
        <f t="shared" si="0"/>
        <v>Sienna BONDtriple-jump</v>
      </c>
      <c r="P11" s="2">
        <f t="shared" si="1"/>
        <v>971</v>
      </c>
      <c r="Q11" s="2">
        <f t="shared" si="2"/>
        <v>100</v>
      </c>
      <c r="R11" s="79">
        <f t="shared" si="3"/>
        <v>16</v>
      </c>
    </row>
    <row r="12" spans="1:20" x14ac:dyDescent="0.2">
      <c r="A12" t="s">
        <v>1111</v>
      </c>
      <c r="B12" t="s">
        <v>377</v>
      </c>
      <c r="C12" s="6" t="s">
        <v>38</v>
      </c>
      <c r="D12" s="5">
        <v>44701</v>
      </c>
      <c r="E12" s="39">
        <v>971</v>
      </c>
      <c r="F12" s="195">
        <v>44654</v>
      </c>
      <c r="G12" s="2">
        <v>44</v>
      </c>
      <c r="H12" t="str">
        <f>B12&amp;C12</f>
        <v>Sienna BONDtriple-jump</v>
      </c>
      <c r="I12" s="2">
        <f>E12</f>
        <v>971</v>
      </c>
      <c r="J12" s="2" cm="1">
        <f t="array" ref="J12">MAX(IF($H$3:$H$4000=$H12,$I$3:$I$4000))</f>
        <v>971</v>
      </c>
      <c r="K12" s="2" t="str">
        <v>AUS</v>
      </c>
      <c r="L12" s="21" t="str">
        <v>Sophie ZARAFA</v>
      </c>
      <c r="M12" s="47" t="str">
        <v>triple-jump</v>
      </c>
      <c r="N12" s="95">
        <v>44701</v>
      </c>
      <c r="O12" s="94" t="str">
        <f t="shared" si="0"/>
        <v>Sophie ZARAFAtriple-jump</v>
      </c>
      <c r="P12" s="2">
        <f t="shared" si="1"/>
        <v>954</v>
      </c>
      <c r="Q12" s="2">
        <f t="shared" si="2"/>
        <v>114</v>
      </c>
      <c r="R12" s="79">
        <f t="shared" si="3"/>
        <v>19</v>
      </c>
    </row>
    <row r="13" spans="1:20" x14ac:dyDescent="0.2">
      <c r="A13" t="s">
        <v>1111</v>
      </c>
      <c r="B13" t="s">
        <v>937</v>
      </c>
      <c r="C13" s="6" t="s">
        <v>38</v>
      </c>
      <c r="D13" s="5">
        <v>44701</v>
      </c>
      <c r="E13" s="39">
        <v>954</v>
      </c>
      <c r="F13" s="195">
        <v>44654</v>
      </c>
      <c r="G13" s="2">
        <v>49</v>
      </c>
      <c r="H13" t="str">
        <f>B13&amp;C13</f>
        <v>Sophie ZARAFAtriple-jump</v>
      </c>
      <c r="I13" s="2">
        <f>E13</f>
        <v>954</v>
      </c>
      <c r="J13" s="2" cm="1">
        <f t="array" ref="J13">MAX(IF($H$3:$H$4000=$H13,$I$3:$I$4000))</f>
        <v>954</v>
      </c>
      <c r="K13" s="2" t="str">
        <v>AUS</v>
      </c>
      <c r="L13" s="21" t="str">
        <v>Raphaila IDRIS</v>
      </c>
      <c r="M13" s="47" t="str">
        <v>triple-jump</v>
      </c>
      <c r="N13" s="95">
        <v>38756</v>
      </c>
      <c r="O13" s="94" t="str">
        <f t="shared" si="0"/>
        <v>Raphaila IDRIStriple-jump</v>
      </c>
      <c r="P13" s="2">
        <f t="shared" si="1"/>
        <v>918</v>
      </c>
      <c r="Q13" s="2">
        <f t="shared" si="2"/>
        <v>134</v>
      </c>
      <c r="R13" s="79">
        <f t="shared" si="3"/>
        <v>29</v>
      </c>
    </row>
    <row r="14" spans="1:20" x14ac:dyDescent="0.2">
      <c r="A14" t="s">
        <v>1111</v>
      </c>
      <c r="B14" t="s">
        <v>5544</v>
      </c>
      <c r="C14" s="5" t="s">
        <v>38</v>
      </c>
      <c r="D14" s="6">
        <v>38756</v>
      </c>
      <c r="E14" s="39">
        <v>918</v>
      </c>
      <c r="F14" s="195">
        <v>44654</v>
      </c>
      <c r="G14" s="2">
        <v>73</v>
      </c>
      <c r="H14" t="str">
        <f>B14&amp;C14</f>
        <v>Raphaila IDRIStriple-jump</v>
      </c>
      <c r="I14" s="2">
        <f>E14</f>
        <v>918</v>
      </c>
      <c r="J14" s="2" cm="1">
        <f t="array" ref="J14">MAX(IF($H$3:$H$4000=$H14,$I$3:$I$4000))</f>
        <v>918</v>
      </c>
      <c r="K14" s="2" t="str">
        <v>AUS</v>
      </c>
      <c r="L14" s="21" t="str">
        <v>Olivia DIMECH</v>
      </c>
      <c r="M14" s="47" t="str">
        <v>triple-jump</v>
      </c>
      <c r="N14" s="95">
        <v>38457</v>
      </c>
      <c r="O14" s="94" t="str">
        <f t="shared" si="0"/>
        <v>Olivia DIMECHtriple-jump</v>
      </c>
      <c r="P14" s="2">
        <f t="shared" si="1"/>
        <v>918</v>
      </c>
      <c r="Q14" s="2">
        <f t="shared" si="2"/>
        <v>134</v>
      </c>
      <c r="R14" s="79">
        <f t="shared" si="3"/>
        <v>29</v>
      </c>
    </row>
    <row r="15" spans="1:20" x14ac:dyDescent="0.2">
      <c r="A15" t="s">
        <v>1111</v>
      </c>
      <c r="B15" t="s">
        <v>5545</v>
      </c>
      <c r="C15" s="6" t="s">
        <v>38</v>
      </c>
      <c r="D15" s="5">
        <v>38457</v>
      </c>
      <c r="E15" s="39">
        <v>918</v>
      </c>
      <c r="F15" s="195">
        <v>44654</v>
      </c>
      <c r="G15" s="2">
        <v>77</v>
      </c>
      <c r="H15" t="str">
        <f>B15&amp;C15</f>
        <v>Olivia DIMECHtriple-jump</v>
      </c>
      <c r="I15" s="2">
        <f>E15</f>
        <v>918</v>
      </c>
      <c r="J15" s="2" cm="1">
        <f t="array" ref="J15">MAX(IF($H$3:$H$4000=$H15,$I$3:$I$4000))</f>
        <v>918</v>
      </c>
      <c r="K15" s="2" t="str">
        <v>AUS</v>
      </c>
      <c r="L15" s="21" t="str">
        <v>Milly CLARK</v>
      </c>
      <c r="M15" s="47" t="str">
        <v>marathon</v>
      </c>
      <c r="N15" s="95">
        <v>32568</v>
      </c>
      <c r="O15" s="94" t="str">
        <f t="shared" si="0"/>
        <v>Milly CLARKmarathon</v>
      </c>
      <c r="P15" s="2">
        <f t="shared" si="1"/>
        <v>1163</v>
      </c>
      <c r="Q15" s="2">
        <f t="shared" si="2"/>
        <v>43</v>
      </c>
      <c r="R15" s="79">
        <f t="shared" si="3"/>
        <v>3</v>
      </c>
    </row>
    <row r="16" spans="1:20" x14ac:dyDescent="0.2">
      <c r="A16" t="s">
        <v>1111</v>
      </c>
      <c r="B16" t="s">
        <v>494</v>
      </c>
      <c r="C16" s="5" t="s">
        <v>82</v>
      </c>
      <c r="D16" s="5">
        <v>32568</v>
      </c>
      <c r="E16" s="39">
        <v>1021</v>
      </c>
      <c r="F16" s="195">
        <v>44654</v>
      </c>
      <c r="G16" s="2">
        <v>47</v>
      </c>
      <c r="H16" t="str">
        <f>B16&amp;C16</f>
        <v>Milly CLARKmarathon</v>
      </c>
      <c r="I16" s="2">
        <f>E16</f>
        <v>1021</v>
      </c>
      <c r="J16" s="2" cm="1">
        <f t="array" ref="J16">MAX(IF($H$3:$H$4000=$H16,$I$3:$I$4000))</f>
        <v>1163</v>
      </c>
      <c r="K16" s="2" t="str">
        <v>AUS</v>
      </c>
      <c r="L16" s="21" t="str">
        <v>Jacinta BEECHER</v>
      </c>
      <c r="M16" s="47" t="str">
        <v>200m</v>
      </c>
      <c r="N16" s="95">
        <v>35826</v>
      </c>
      <c r="O16" s="94" t="str">
        <f t="shared" si="0"/>
        <v>Jacinta BEECHER200m</v>
      </c>
      <c r="P16" s="2">
        <f t="shared" si="1"/>
        <v>1103</v>
      </c>
      <c r="Q16" s="2">
        <f t="shared" si="2"/>
        <v>73</v>
      </c>
      <c r="R16" s="79">
        <f t="shared" si="3"/>
        <v>7</v>
      </c>
    </row>
    <row r="17" spans="1:18" x14ac:dyDescent="0.2">
      <c r="A17" t="s">
        <v>1111</v>
      </c>
      <c r="B17" t="s">
        <v>185</v>
      </c>
      <c r="C17" s="5" t="s">
        <v>25</v>
      </c>
      <c r="D17" s="5">
        <v>35826</v>
      </c>
      <c r="E17" s="39">
        <v>1094</v>
      </c>
      <c r="F17" s="195">
        <v>44653</v>
      </c>
      <c r="G17" s="2">
        <v>28</v>
      </c>
      <c r="H17" t="str">
        <f>B17&amp;C17</f>
        <v>Jacinta BEECHER200m</v>
      </c>
      <c r="I17" s="2">
        <f>E17</f>
        <v>1094</v>
      </c>
      <c r="J17" s="2" cm="1">
        <f t="array" ref="J17">MAX(IF($H$3:$H$4000=$H17,$I$3:$I$4000))</f>
        <v>1103</v>
      </c>
      <c r="K17" s="2" t="str">
        <v>AUS</v>
      </c>
      <c r="L17" s="21" t="str">
        <v>Maisie STEVENS</v>
      </c>
      <c r="M17" s="47" t="str">
        <v>200m</v>
      </c>
      <c r="N17" s="95">
        <v>36544</v>
      </c>
      <c r="O17" s="94" t="str">
        <f t="shared" si="0"/>
        <v>Maisie STEVENS200m</v>
      </c>
      <c r="P17" s="2">
        <f t="shared" si="1"/>
        <v>1065</v>
      </c>
      <c r="Q17" s="2">
        <f t="shared" si="2"/>
        <v>130</v>
      </c>
      <c r="R17" s="79">
        <f t="shared" si="3"/>
        <v>12</v>
      </c>
    </row>
    <row r="18" spans="1:18" x14ac:dyDescent="0.2">
      <c r="A18" t="s">
        <v>1111</v>
      </c>
      <c r="B18" t="s">
        <v>111</v>
      </c>
      <c r="C18" s="5" t="s">
        <v>25</v>
      </c>
      <c r="D18" s="5">
        <v>36544</v>
      </c>
      <c r="E18" s="39">
        <v>1065</v>
      </c>
      <c r="F18" s="195">
        <v>44653</v>
      </c>
      <c r="G18" s="2">
        <v>57</v>
      </c>
      <c r="H18" t="str">
        <f>B18&amp;C18</f>
        <v>Maisie STEVENS200m</v>
      </c>
      <c r="I18" s="2">
        <f>E18</f>
        <v>1065</v>
      </c>
      <c r="J18" s="2" cm="1">
        <f t="array" ref="J18">MAX(IF($H$3:$H$4000=$H18,$I$3:$I$4000))</f>
        <v>1065</v>
      </c>
      <c r="K18" s="2" t="str">
        <v>AUS</v>
      </c>
      <c r="L18" s="21" t="str">
        <v>Catriona BISSET</v>
      </c>
      <c r="M18" s="47" t="str">
        <v>800m</v>
      </c>
      <c r="N18" s="95">
        <v>34394</v>
      </c>
      <c r="O18" s="94" t="str">
        <f t="shared" si="0"/>
        <v>Catriona BISSET800m</v>
      </c>
      <c r="P18" s="2">
        <f t="shared" si="1"/>
        <v>1197</v>
      </c>
      <c r="Q18" s="2">
        <f t="shared" si="2"/>
        <v>7</v>
      </c>
      <c r="R18" s="79">
        <f t="shared" si="3"/>
        <v>1</v>
      </c>
    </row>
    <row r="19" spans="1:18" x14ac:dyDescent="0.2">
      <c r="A19" t="s">
        <v>1111</v>
      </c>
      <c r="B19" t="s">
        <v>210</v>
      </c>
      <c r="C19" s="5" t="s">
        <v>27</v>
      </c>
      <c r="D19" s="5">
        <v>34394</v>
      </c>
      <c r="E19" s="39">
        <v>1165</v>
      </c>
      <c r="F19" s="195">
        <v>44653</v>
      </c>
      <c r="G19" s="2">
        <v>1</v>
      </c>
      <c r="H19" t="str">
        <f>B19&amp;C19</f>
        <v>Catriona BISSET800m</v>
      </c>
      <c r="I19" s="2">
        <f>E19</f>
        <v>1165</v>
      </c>
      <c r="J19" s="2" cm="1">
        <f t="array" ref="J19">MAX(IF($H$3:$H$4000=$H19,$I$3:$I$4000))</f>
        <v>1197</v>
      </c>
      <c r="K19" s="2" t="str">
        <v>AUS</v>
      </c>
      <c r="L19" s="21" t="str">
        <v>Imogen BARRETT</v>
      </c>
      <c r="M19" s="47" t="str">
        <v>800m</v>
      </c>
      <c r="N19" s="95">
        <v>36472</v>
      </c>
      <c r="O19" s="94" t="str">
        <f t="shared" si="0"/>
        <v>Imogen BARRETT800m</v>
      </c>
      <c r="P19" s="2">
        <f t="shared" si="1"/>
        <v>1126</v>
      </c>
      <c r="Q19" s="2">
        <f t="shared" si="2"/>
        <v>38</v>
      </c>
      <c r="R19" s="79">
        <f t="shared" si="3"/>
        <v>6</v>
      </c>
    </row>
    <row r="20" spans="1:18" x14ac:dyDescent="0.2">
      <c r="A20" t="s">
        <v>1111</v>
      </c>
      <c r="B20" t="s">
        <v>238</v>
      </c>
      <c r="C20" s="5" t="s">
        <v>27</v>
      </c>
      <c r="D20" s="5">
        <v>36472</v>
      </c>
      <c r="E20" s="39">
        <v>1126</v>
      </c>
      <c r="F20" s="195">
        <v>44653</v>
      </c>
      <c r="G20" s="2">
        <v>7</v>
      </c>
      <c r="H20" t="str">
        <f>B20&amp;C20</f>
        <v>Imogen BARRETT800m</v>
      </c>
      <c r="I20" s="2">
        <f>E20</f>
        <v>1126</v>
      </c>
      <c r="J20" s="2" cm="1">
        <f t="array" ref="J20">MAX(IF($H$3:$H$4000=$H20,$I$3:$I$4000))</f>
        <v>1126</v>
      </c>
      <c r="K20" s="2" t="str">
        <v>AUS</v>
      </c>
      <c r="L20" s="21" t="str">
        <v>Isabella THORNTON-BOTT</v>
      </c>
      <c r="M20" s="47" t="str">
        <v>800m</v>
      </c>
      <c r="N20" s="95">
        <v>35868</v>
      </c>
      <c r="O20" s="94" t="str">
        <f t="shared" si="0"/>
        <v>Isabella THORNTON-BOTT800m</v>
      </c>
      <c r="P20" s="2">
        <f t="shared" si="1"/>
        <v>1104</v>
      </c>
      <c r="Q20" s="2">
        <f t="shared" si="2"/>
        <v>62</v>
      </c>
      <c r="R20" s="79">
        <f t="shared" si="3"/>
        <v>11</v>
      </c>
    </row>
    <row r="21" spans="1:18" x14ac:dyDescent="0.2">
      <c r="A21" t="s">
        <v>1111</v>
      </c>
      <c r="B21" t="s">
        <v>273</v>
      </c>
      <c r="C21" s="5" t="s">
        <v>27</v>
      </c>
      <c r="D21" s="6">
        <v>35868</v>
      </c>
      <c r="E21" s="39">
        <v>1075</v>
      </c>
      <c r="F21" s="195">
        <v>44653</v>
      </c>
      <c r="G21" s="2">
        <v>35</v>
      </c>
      <c r="H21" t="str">
        <f>B21&amp;C21</f>
        <v>Isabella THORNTON-BOTT800m</v>
      </c>
      <c r="I21" s="2">
        <f>E21</f>
        <v>1075</v>
      </c>
      <c r="J21" s="2" cm="1">
        <f t="array" ref="J21">MAX(IF($H$3:$H$4000=$H21,$I$3:$I$4000))</f>
        <v>1104</v>
      </c>
      <c r="K21" s="2" t="str">
        <v>AUS</v>
      </c>
      <c r="L21" s="21" t="str">
        <v>Matilda RYAN</v>
      </c>
      <c r="M21" s="47" t="str">
        <v>800m</v>
      </c>
      <c r="N21" s="95">
        <v>37449</v>
      </c>
      <c r="O21" s="94" t="str">
        <f t="shared" si="0"/>
        <v>Matilda RYAN800m</v>
      </c>
      <c r="P21" s="2">
        <f t="shared" si="1"/>
        <v>1073</v>
      </c>
      <c r="Q21" s="2">
        <f t="shared" si="2"/>
        <v>114</v>
      </c>
      <c r="R21" s="79">
        <f t="shared" si="3"/>
        <v>22</v>
      </c>
    </row>
    <row r="22" spans="1:18" x14ac:dyDescent="0.2">
      <c r="A22" t="s">
        <v>1111</v>
      </c>
      <c r="B22" t="s">
        <v>239</v>
      </c>
      <c r="C22" s="6" t="s">
        <v>27</v>
      </c>
      <c r="D22" s="5">
        <v>37449</v>
      </c>
      <c r="E22" s="39">
        <v>1057</v>
      </c>
      <c r="F22" s="195">
        <v>44653</v>
      </c>
      <c r="G22" s="2">
        <v>46</v>
      </c>
      <c r="H22" t="str">
        <f>B22&amp;C22</f>
        <v>Matilda RYAN800m</v>
      </c>
      <c r="I22" s="2">
        <f>E22</f>
        <v>1057</v>
      </c>
      <c r="J22" s="2" cm="1">
        <f t="array" ref="J22">MAX(IF($H$3:$H$4000=$H22,$I$3:$I$4000))</f>
        <v>1073</v>
      </c>
      <c r="K22" s="2" t="str">
        <v>AUS</v>
      </c>
      <c r="L22" s="21" t="str">
        <v>Jemima RUSSELL</v>
      </c>
      <c r="M22" s="47" t="str">
        <v>800m</v>
      </c>
      <c r="N22" s="95">
        <v>36285</v>
      </c>
      <c r="O22" s="94" t="str">
        <f t="shared" si="0"/>
        <v>Jemima RUSSELL800m</v>
      </c>
      <c r="P22" s="2">
        <f t="shared" si="1"/>
        <v>1002</v>
      </c>
      <c r="Q22" s="2">
        <f t="shared" si="2"/>
        <v>168</v>
      </c>
      <c r="R22" s="79">
        <f t="shared" si="3"/>
        <v>38</v>
      </c>
    </row>
    <row r="23" spans="1:18" x14ac:dyDescent="0.2">
      <c r="A23" t="s">
        <v>1111</v>
      </c>
      <c r="B23" t="s">
        <v>244</v>
      </c>
      <c r="C23" s="5" t="s">
        <v>27</v>
      </c>
      <c r="D23" s="5">
        <v>36285</v>
      </c>
      <c r="E23" s="39">
        <v>1002</v>
      </c>
      <c r="F23" s="195">
        <v>44653</v>
      </c>
      <c r="G23" s="2">
        <v>95</v>
      </c>
      <c r="H23" t="str">
        <f>B23&amp;C23</f>
        <v>Jemima RUSSELL800m</v>
      </c>
      <c r="I23" s="2">
        <f>E23</f>
        <v>1002</v>
      </c>
      <c r="J23" s="2" cm="1">
        <f t="array" ref="J23">MAX(IF($H$3:$H$4000=$H23,$I$3:$I$4000))</f>
        <v>1002</v>
      </c>
      <c r="K23" s="2" t="str">
        <v>AUS</v>
      </c>
      <c r="L23" s="21" t="str">
        <v>Jessica HULL</v>
      </c>
      <c r="M23" s="47" t="str">
        <v>5000m</v>
      </c>
      <c r="N23" s="95">
        <v>35360</v>
      </c>
      <c r="O23" s="94" t="str">
        <f t="shared" si="0"/>
        <v>Jessica HULL5000m</v>
      </c>
      <c r="P23" s="2">
        <f t="shared" si="1"/>
        <v>1169</v>
      </c>
      <c r="Q23" s="2">
        <f t="shared" si="2"/>
        <v>17</v>
      </c>
      <c r="R23" s="79">
        <f t="shared" si="3"/>
        <v>1</v>
      </c>
    </row>
    <row r="24" spans="1:18" x14ac:dyDescent="0.2">
      <c r="A24" t="s">
        <v>1111</v>
      </c>
      <c r="B24" t="s">
        <v>268</v>
      </c>
      <c r="C24" s="5" t="s">
        <v>29</v>
      </c>
      <c r="D24" s="5">
        <v>35360</v>
      </c>
      <c r="E24" s="39">
        <v>1151</v>
      </c>
      <c r="F24" s="195">
        <v>44653</v>
      </c>
      <c r="G24" s="2">
        <v>1</v>
      </c>
      <c r="H24" t="str">
        <f>B24&amp;C24</f>
        <v>Jessica HULL5000m</v>
      </c>
      <c r="I24" s="2">
        <f>E24</f>
        <v>1151</v>
      </c>
      <c r="J24" s="2" cm="1">
        <f t="array" ref="J24">MAX(IF($H$3:$H$4000=$H24,$I$3:$I$4000))</f>
        <v>1169</v>
      </c>
      <c r="K24" s="2" t="str">
        <v>AUS</v>
      </c>
      <c r="L24" s="21" t="str">
        <v>Rose DAVIES</v>
      </c>
      <c r="M24" s="47" t="str">
        <v>5000m</v>
      </c>
      <c r="N24" s="95">
        <v>36515</v>
      </c>
      <c r="O24" s="94" t="str">
        <f t="shared" si="0"/>
        <v>Rose DAVIES5000m</v>
      </c>
      <c r="P24" s="2">
        <f t="shared" si="1"/>
        <v>1149</v>
      </c>
      <c r="Q24" s="2">
        <f t="shared" si="2"/>
        <v>35</v>
      </c>
      <c r="R24" s="79">
        <f t="shared" si="3"/>
        <v>3</v>
      </c>
    </row>
    <row r="25" spans="1:18" x14ac:dyDescent="0.2">
      <c r="A25" t="s">
        <v>1111</v>
      </c>
      <c r="B25" t="s">
        <v>307</v>
      </c>
      <c r="C25" s="5" t="s">
        <v>29</v>
      </c>
      <c r="D25" s="5">
        <v>36515</v>
      </c>
      <c r="E25" s="39">
        <v>1149</v>
      </c>
      <c r="F25" s="195">
        <v>44653</v>
      </c>
      <c r="G25" s="2">
        <v>2</v>
      </c>
      <c r="H25" t="str">
        <f>B25&amp;C25</f>
        <v>Rose DAVIES5000m</v>
      </c>
      <c r="I25" s="2">
        <f>E25</f>
        <v>1149</v>
      </c>
      <c r="J25" s="2" cm="1">
        <f t="array" ref="J25">MAX(IF($H$3:$H$4000=$H25,$I$3:$I$4000))</f>
        <v>1149</v>
      </c>
      <c r="K25" s="2" t="str">
        <v>AUS</v>
      </c>
      <c r="L25" s="21" t="str">
        <v>Natalie RULE</v>
      </c>
      <c r="M25" s="47" t="str">
        <v>5000m</v>
      </c>
      <c r="N25" s="95">
        <v>35285</v>
      </c>
      <c r="O25" s="94" t="str">
        <f t="shared" si="0"/>
        <v>Natalie RULE5000m</v>
      </c>
      <c r="P25" s="2">
        <f t="shared" si="1"/>
        <v>1143</v>
      </c>
      <c r="Q25" s="2">
        <f t="shared" si="2"/>
        <v>39</v>
      </c>
      <c r="R25" s="79">
        <f t="shared" si="3"/>
        <v>4</v>
      </c>
    </row>
    <row r="26" spans="1:18" x14ac:dyDescent="0.2">
      <c r="A26" t="s">
        <v>1111</v>
      </c>
      <c r="B26" t="s">
        <v>982</v>
      </c>
      <c r="C26" s="5" t="s">
        <v>29</v>
      </c>
      <c r="D26" s="5">
        <v>35285</v>
      </c>
      <c r="E26" s="39">
        <v>1143</v>
      </c>
      <c r="F26" s="195">
        <v>44653</v>
      </c>
      <c r="G26" s="2">
        <v>4</v>
      </c>
      <c r="H26" t="str">
        <f>B26&amp;C26</f>
        <v>Natalie RULE5000m</v>
      </c>
      <c r="I26" s="2">
        <f>E26</f>
        <v>1143</v>
      </c>
      <c r="J26" s="2" cm="1">
        <f t="array" ref="J26">MAX(IF($H$3:$H$4000=$H26,$I$3:$I$4000))</f>
        <v>1143</v>
      </c>
      <c r="K26" s="2" t="str">
        <v>AUS</v>
      </c>
      <c r="L26" s="21" t="str">
        <v>Isobel BATT-DOYLE</v>
      </c>
      <c r="M26" s="47" t="str">
        <v>5000m</v>
      </c>
      <c r="N26" s="95">
        <v>34956</v>
      </c>
      <c r="O26" s="94" t="str">
        <f t="shared" si="0"/>
        <v>Isobel BATT-DOYLE5000m</v>
      </c>
      <c r="P26" s="2">
        <f t="shared" si="1"/>
        <v>1155</v>
      </c>
      <c r="Q26" s="2">
        <f t="shared" si="2"/>
        <v>28</v>
      </c>
      <c r="R26" s="79">
        <f t="shared" si="3"/>
        <v>2</v>
      </c>
    </row>
    <row r="27" spans="1:18" x14ac:dyDescent="0.2">
      <c r="A27" t="s">
        <v>1111</v>
      </c>
      <c r="B27" t="s">
        <v>305</v>
      </c>
      <c r="C27" s="5" t="s">
        <v>29</v>
      </c>
      <c r="D27" s="5">
        <v>34956</v>
      </c>
      <c r="E27" s="39">
        <v>1142</v>
      </c>
      <c r="F27" s="195">
        <v>44653</v>
      </c>
      <c r="G27" s="2">
        <v>5</v>
      </c>
      <c r="H27" t="str">
        <f>B27&amp;C27</f>
        <v>Isobel BATT-DOYLE5000m</v>
      </c>
      <c r="I27" s="2">
        <f>E27</f>
        <v>1142</v>
      </c>
      <c r="J27" s="2" cm="1">
        <f t="array" ref="J27">MAX(IF($H$3:$H$4000=$H27,$I$3:$I$4000))</f>
        <v>1155</v>
      </c>
      <c r="K27" s="2" t="str">
        <v>AUS</v>
      </c>
      <c r="L27" s="21" t="str">
        <v>Leanne POMPEANI</v>
      </c>
      <c r="M27" s="47" t="str">
        <v>5000m</v>
      </c>
      <c r="N27" s="95">
        <v>35241</v>
      </c>
      <c r="O27" s="94" t="str">
        <f t="shared" si="0"/>
        <v>Leanne POMPEANI5000m</v>
      </c>
      <c r="P27" s="2">
        <f t="shared" si="1"/>
        <v>1115</v>
      </c>
      <c r="Q27" s="2">
        <f t="shared" si="2"/>
        <v>56</v>
      </c>
      <c r="R27" s="79">
        <f t="shared" si="3"/>
        <v>8</v>
      </c>
    </row>
    <row r="28" spans="1:18" x14ac:dyDescent="0.2">
      <c r="A28" t="s">
        <v>1111</v>
      </c>
      <c r="B28" t="s">
        <v>312</v>
      </c>
      <c r="C28" s="5" t="s">
        <v>29</v>
      </c>
      <c r="D28" s="5">
        <v>35241</v>
      </c>
      <c r="E28" s="39">
        <v>1115</v>
      </c>
      <c r="F28" s="195">
        <v>44653</v>
      </c>
      <c r="G28" s="2">
        <v>7</v>
      </c>
      <c r="H28" t="str">
        <f>B28&amp;C28</f>
        <v>Leanne POMPEANI5000m</v>
      </c>
      <c r="I28" s="2">
        <f>E28</f>
        <v>1115</v>
      </c>
      <c r="J28" s="2" cm="1">
        <f t="array" ref="J28">MAX(IF($H$3:$H$4000=$H28,$I$3:$I$4000))</f>
        <v>1115</v>
      </c>
      <c r="K28" s="2" t="str">
        <v>AUS</v>
      </c>
      <c r="L28" s="21" t="str">
        <v>Lauren RYAN</v>
      </c>
      <c r="M28" s="47" t="str">
        <v>5000m</v>
      </c>
      <c r="N28" s="95">
        <v>35869</v>
      </c>
      <c r="O28" s="94" t="str">
        <f t="shared" si="0"/>
        <v>Lauren RYAN5000m</v>
      </c>
      <c r="P28" s="2">
        <f t="shared" si="1"/>
        <v>1120</v>
      </c>
      <c r="Q28" s="2">
        <f t="shared" si="2"/>
        <v>50</v>
      </c>
      <c r="R28" s="79">
        <f t="shared" si="3"/>
        <v>7</v>
      </c>
    </row>
    <row r="29" spans="1:18" x14ac:dyDescent="0.2">
      <c r="A29" t="s">
        <v>1111</v>
      </c>
      <c r="B29" t="s">
        <v>271</v>
      </c>
      <c r="C29" s="5" t="s">
        <v>29</v>
      </c>
      <c r="D29" s="5">
        <v>35869</v>
      </c>
      <c r="E29" s="39">
        <v>1093</v>
      </c>
      <c r="F29" s="195">
        <v>44653</v>
      </c>
      <c r="G29" s="2">
        <v>20</v>
      </c>
      <c r="H29" t="str">
        <f>B29&amp;C29</f>
        <v>Lauren RYAN5000m</v>
      </c>
      <c r="I29" s="2">
        <f>E29</f>
        <v>1093</v>
      </c>
      <c r="J29" s="2" cm="1">
        <f t="array" ref="J29">MAX(IF($H$3:$H$4000=$H29,$I$3:$I$4000))</f>
        <v>1120</v>
      </c>
      <c r="K29" s="2" t="str">
        <v>AUS</v>
      </c>
      <c r="L29" s="21" t="str">
        <v>Paige CAMPBELL</v>
      </c>
      <c r="M29" s="47" t="str">
        <v>5000m</v>
      </c>
      <c r="N29" s="95">
        <v>35243</v>
      </c>
      <c r="O29" s="94" t="str">
        <f t="shared" si="0"/>
        <v>Paige CAMPBELL5000m</v>
      </c>
      <c r="P29" s="2">
        <f t="shared" si="1"/>
        <v>1074</v>
      </c>
      <c r="Q29" s="2">
        <f t="shared" si="2"/>
        <v>101</v>
      </c>
      <c r="R29" s="79">
        <f t="shared" si="3"/>
        <v>19</v>
      </c>
    </row>
    <row r="30" spans="1:18" x14ac:dyDescent="0.2">
      <c r="A30" t="s">
        <v>1111</v>
      </c>
      <c r="B30" t="s">
        <v>195</v>
      </c>
      <c r="C30" s="5" t="s">
        <v>29</v>
      </c>
      <c r="D30" s="5">
        <v>35243</v>
      </c>
      <c r="E30" s="39">
        <v>1074</v>
      </c>
      <c r="F30" s="195">
        <v>44653</v>
      </c>
      <c r="G30" s="2">
        <v>29</v>
      </c>
      <c r="H30" t="str">
        <f>B30&amp;C30</f>
        <v>Paige CAMPBELL5000m</v>
      </c>
      <c r="I30" s="2">
        <f>E30</f>
        <v>1074</v>
      </c>
      <c r="J30" s="2" cm="1">
        <f t="array" ref="J30">MAX(IF($H$3:$H$4000=$H30,$I$3:$I$4000))</f>
        <v>1074</v>
      </c>
      <c r="K30" s="2" t="str">
        <v>AUS</v>
      </c>
      <c r="L30" s="21" t="str">
        <v>Jenny BLUNDELL</v>
      </c>
      <c r="M30" s="47" t="str">
        <v>5000m</v>
      </c>
      <c r="N30" s="95">
        <v>34463</v>
      </c>
      <c r="O30" s="94" t="str">
        <f t="shared" si="0"/>
        <v>Jenny BLUNDELL5000m</v>
      </c>
      <c r="P30" s="2">
        <f t="shared" si="1"/>
        <v>1143</v>
      </c>
      <c r="Q30" s="2">
        <f t="shared" si="2"/>
        <v>39</v>
      </c>
      <c r="R30" s="79">
        <f t="shared" si="3"/>
        <v>4</v>
      </c>
    </row>
    <row r="31" spans="1:18" x14ac:dyDescent="0.2">
      <c r="A31" t="s">
        <v>1111</v>
      </c>
      <c r="B31" t="s">
        <v>306</v>
      </c>
      <c r="C31" s="5" t="s">
        <v>29</v>
      </c>
      <c r="D31" s="5">
        <v>34463</v>
      </c>
      <c r="E31" s="39">
        <v>1050</v>
      </c>
      <c r="F31" s="195">
        <v>44653</v>
      </c>
      <c r="G31" s="2">
        <v>35</v>
      </c>
      <c r="H31" t="str">
        <f>B31&amp;C31</f>
        <v>Jenny BLUNDELL5000m</v>
      </c>
      <c r="I31" s="2">
        <f>E31</f>
        <v>1050</v>
      </c>
      <c r="J31" s="2" cm="1">
        <f t="array" ref="J31">MAX(IF($H$3:$H$4000=$H31,$I$3:$I$4000))</f>
        <v>1143</v>
      </c>
      <c r="K31" s="2" t="str">
        <v>AUS</v>
      </c>
      <c r="L31" s="21" t="str">
        <v>Emily RYAN</v>
      </c>
      <c r="M31" s="47" t="str">
        <v>5000m</v>
      </c>
      <c r="N31" s="95">
        <v>34621</v>
      </c>
      <c r="O31" s="94" t="str">
        <f t="shared" si="0"/>
        <v>Emily RYAN5000m</v>
      </c>
      <c r="P31" s="2">
        <f t="shared" si="1"/>
        <v>1050</v>
      </c>
      <c r="Q31" s="2">
        <f t="shared" si="2"/>
        <v>115</v>
      </c>
      <c r="R31" s="79">
        <f t="shared" si="3"/>
        <v>20</v>
      </c>
    </row>
    <row r="32" spans="1:18" x14ac:dyDescent="0.2">
      <c r="A32" t="s">
        <v>1111</v>
      </c>
      <c r="B32" t="s">
        <v>324</v>
      </c>
      <c r="C32" s="5" t="s">
        <v>29</v>
      </c>
      <c r="D32" s="5">
        <v>34621</v>
      </c>
      <c r="E32" s="39">
        <v>1050</v>
      </c>
      <c r="F32" s="195">
        <v>44653</v>
      </c>
      <c r="G32" s="2">
        <v>36</v>
      </c>
      <c r="H32" t="str">
        <f>B32&amp;C32</f>
        <v>Emily RYAN5000m</v>
      </c>
      <c r="I32" s="2">
        <f>E32</f>
        <v>1050</v>
      </c>
      <c r="J32" s="2" cm="1">
        <f t="array" ref="J32">MAX(IF($H$3:$H$4000=$H32,$I$3:$I$4000))</f>
        <v>1050</v>
      </c>
      <c r="K32" s="2" t="str">
        <v>AUS</v>
      </c>
      <c r="L32" s="21" t="str">
        <v>Jessica NOBLE</v>
      </c>
      <c r="M32" s="47" t="str">
        <v>5000m</v>
      </c>
      <c r="N32" s="95">
        <v>44581</v>
      </c>
      <c r="O32" s="94" t="str">
        <f t="shared" si="0"/>
        <v>Jessica NOBLE5000m</v>
      </c>
      <c r="P32" s="2">
        <f t="shared" si="1"/>
        <v>1032</v>
      </c>
      <c r="Q32" s="2">
        <f t="shared" si="2"/>
        <v>127</v>
      </c>
      <c r="R32" s="79">
        <f t="shared" si="3"/>
        <v>21</v>
      </c>
    </row>
    <row r="33" spans="1:18" x14ac:dyDescent="0.2">
      <c r="A33" t="s">
        <v>1111</v>
      </c>
      <c r="B33" t="s">
        <v>326</v>
      </c>
      <c r="C33" s="6" t="s">
        <v>29</v>
      </c>
      <c r="D33" s="5">
        <v>44581</v>
      </c>
      <c r="E33" s="39">
        <v>1032</v>
      </c>
      <c r="F33" s="195">
        <v>44653</v>
      </c>
      <c r="G33" s="2">
        <v>50</v>
      </c>
      <c r="H33" t="str">
        <f>B33&amp;C33</f>
        <v>Jessica NOBLE5000m</v>
      </c>
      <c r="I33" s="2">
        <f>E33</f>
        <v>1032</v>
      </c>
      <c r="J33" s="2" cm="1">
        <f t="array" ref="J33">MAX(IF($H$3:$H$4000=$H33,$I$3:$I$4000))</f>
        <v>1032</v>
      </c>
      <c r="K33" s="2" t="str">
        <v>AUS</v>
      </c>
      <c r="L33" s="21" t="str">
        <v>Abigail NORDBERG</v>
      </c>
      <c r="M33" s="47" t="str">
        <v>5000m</v>
      </c>
      <c r="N33" s="95">
        <v>33203</v>
      </c>
      <c r="O33" s="94" t="str">
        <f t="shared" si="0"/>
        <v>Abigail NORDBERG5000m</v>
      </c>
      <c r="P33" s="2">
        <f t="shared" si="1"/>
        <v>1016</v>
      </c>
      <c r="Q33" s="2">
        <f t="shared" si="2"/>
        <v>140</v>
      </c>
      <c r="R33" s="79">
        <f t="shared" si="3"/>
        <v>28</v>
      </c>
    </row>
    <row r="34" spans="1:18" x14ac:dyDescent="0.2">
      <c r="A34" t="s">
        <v>1111</v>
      </c>
      <c r="B34" t="s">
        <v>4728</v>
      </c>
      <c r="C34" s="5" t="s">
        <v>29</v>
      </c>
      <c r="D34" s="5">
        <v>33203</v>
      </c>
      <c r="E34" s="39">
        <v>1016</v>
      </c>
      <c r="F34" s="195">
        <v>44653</v>
      </c>
      <c r="G34" s="2">
        <v>63</v>
      </c>
      <c r="H34" t="str">
        <f>B34&amp;C34</f>
        <v>Abigail NORDBERG5000m</v>
      </c>
      <c r="I34" s="2">
        <f>E34</f>
        <v>1016</v>
      </c>
      <c r="J34" s="2" cm="1">
        <f t="array" ref="J34">MAX(IF($H$3:$H$4000=$H34,$I$3:$I$4000))</f>
        <v>1016</v>
      </c>
      <c r="K34" s="2" t="str">
        <v>AUS</v>
      </c>
      <c r="L34" s="21" t="str">
        <v>Regina JENSEN</v>
      </c>
      <c r="M34" s="47" t="str">
        <v>5000m</v>
      </c>
      <c r="N34" s="95">
        <v>0</v>
      </c>
      <c r="O34" s="94" t="str">
        <f t="shared" si="0"/>
        <v>Regina JENSEN5000m</v>
      </c>
      <c r="P34" s="2">
        <f t="shared" si="1"/>
        <v>983</v>
      </c>
      <c r="Q34" s="2">
        <f t="shared" si="2"/>
        <v>160</v>
      </c>
      <c r="R34" s="79">
        <f t="shared" si="3"/>
        <v>30</v>
      </c>
    </row>
    <row r="35" spans="1:18" x14ac:dyDescent="0.2">
      <c r="A35" t="s">
        <v>1111</v>
      </c>
      <c r="B35" t="s">
        <v>329</v>
      </c>
      <c r="C35" s="5" t="s">
        <v>29</v>
      </c>
      <c r="D35" s="5"/>
      <c r="E35" s="39">
        <v>983</v>
      </c>
      <c r="F35" s="195">
        <v>44653</v>
      </c>
      <c r="G35" s="2">
        <v>84</v>
      </c>
      <c r="H35" t="str">
        <f>B35&amp;C35</f>
        <v>Regina JENSEN5000m</v>
      </c>
      <c r="I35" s="2">
        <f>E35</f>
        <v>983</v>
      </c>
      <c r="J35" s="2" cm="1">
        <f t="array" ref="J35">MAX(IF($H$3:$H$4000=$H35,$I$3:$I$4000))</f>
        <v>983</v>
      </c>
      <c r="K35" s="2" t="str">
        <v>AUS</v>
      </c>
      <c r="L35" s="21" t="str">
        <v>Liz CLAY</v>
      </c>
      <c r="M35" s="47" t="str">
        <v>100mh</v>
      </c>
      <c r="N35" s="95">
        <v>34828</v>
      </c>
      <c r="O35" s="94" t="str">
        <f t="shared" si="0"/>
        <v>Liz CLAY100mh</v>
      </c>
      <c r="P35" s="2">
        <f t="shared" si="1"/>
        <v>1189</v>
      </c>
      <c r="Q35" s="2">
        <f t="shared" si="2"/>
        <v>8</v>
      </c>
      <c r="R35" s="79">
        <f t="shared" si="3"/>
        <v>1</v>
      </c>
    </row>
    <row r="36" spans="1:18" x14ac:dyDescent="0.2">
      <c r="A36" t="s">
        <v>1111</v>
      </c>
      <c r="B36" t="s">
        <v>334</v>
      </c>
      <c r="C36" s="5" t="s">
        <v>32</v>
      </c>
      <c r="D36" s="5">
        <v>34828</v>
      </c>
      <c r="E36" s="39">
        <v>1188</v>
      </c>
      <c r="F36" s="195">
        <v>44653</v>
      </c>
      <c r="G36" s="2">
        <v>1</v>
      </c>
      <c r="H36" t="str">
        <f>B36&amp;C36</f>
        <v>Liz CLAY100mh</v>
      </c>
      <c r="I36" s="2">
        <f>E36</f>
        <v>1188</v>
      </c>
      <c r="J36" s="2" cm="1">
        <f t="array" ref="J36">MAX(IF($H$3:$H$4000=$H36,$I$3:$I$4000))</f>
        <v>1189</v>
      </c>
      <c r="K36" s="2" t="str">
        <v>AUS</v>
      </c>
      <c r="L36" s="21" t="str">
        <v>Celeste MUCCI</v>
      </c>
      <c r="M36" s="47" t="str">
        <v>100mh</v>
      </c>
      <c r="N36" s="95">
        <v>36383</v>
      </c>
      <c r="O36" s="94" t="str">
        <f t="shared" si="0"/>
        <v>Celeste MUCCI100mh</v>
      </c>
      <c r="P36" s="2">
        <f t="shared" si="1"/>
        <v>1155</v>
      </c>
      <c r="Q36" s="2">
        <f t="shared" si="2"/>
        <v>16</v>
      </c>
      <c r="R36" s="79">
        <f t="shared" si="3"/>
        <v>3</v>
      </c>
    </row>
    <row r="37" spans="1:18" x14ac:dyDescent="0.2">
      <c r="A37" t="s">
        <v>1111</v>
      </c>
      <c r="B37" t="s">
        <v>110</v>
      </c>
      <c r="C37" s="5" t="s">
        <v>32</v>
      </c>
      <c r="D37" s="6">
        <v>36383</v>
      </c>
      <c r="E37" s="39">
        <v>1155</v>
      </c>
      <c r="F37" s="195">
        <v>44653</v>
      </c>
      <c r="G37" s="2">
        <v>2</v>
      </c>
      <c r="H37" t="str">
        <f>B37&amp;C37</f>
        <v>Celeste MUCCI100mh</v>
      </c>
      <c r="I37" s="2">
        <f>E37</f>
        <v>1155</v>
      </c>
      <c r="J37" s="2" cm="1">
        <f t="array" ref="J37">MAX(IF($H$3:$H$4000=$H37,$I$3:$I$4000))</f>
        <v>1155</v>
      </c>
      <c r="K37" s="2" t="str">
        <v>AUS</v>
      </c>
      <c r="L37" s="21" t="str">
        <v>Michelle JENNEKE</v>
      </c>
      <c r="M37" s="47" t="str">
        <v>100mh</v>
      </c>
      <c r="N37" s="95">
        <v>34143</v>
      </c>
      <c r="O37" s="94" t="str">
        <f t="shared" si="0"/>
        <v>Michelle JENNEKE100mh</v>
      </c>
      <c r="P37" s="2">
        <f t="shared" si="1"/>
        <v>1143</v>
      </c>
      <c r="Q37" s="2">
        <f t="shared" si="2"/>
        <v>21</v>
      </c>
      <c r="R37" s="79">
        <f t="shared" si="3"/>
        <v>5</v>
      </c>
    </row>
    <row r="38" spans="1:18" x14ac:dyDescent="0.2">
      <c r="A38" t="s">
        <v>1111</v>
      </c>
      <c r="B38" t="s">
        <v>338</v>
      </c>
      <c r="C38" s="5" t="s">
        <v>32</v>
      </c>
      <c r="D38" s="5">
        <v>34143</v>
      </c>
      <c r="E38" s="39">
        <v>1143</v>
      </c>
      <c r="F38" s="195">
        <v>44653</v>
      </c>
      <c r="G38" s="2">
        <v>6</v>
      </c>
      <c r="H38" t="str">
        <f>B38&amp;C38</f>
        <v>Michelle JENNEKE100mh</v>
      </c>
      <c r="I38" s="2">
        <f>E38</f>
        <v>1143</v>
      </c>
      <c r="J38" s="2" cm="1">
        <f t="array" ref="J38">MAX(IF($H$3:$H$4000=$H38,$I$3:$I$4000))</f>
        <v>1143</v>
      </c>
      <c r="K38" s="2" t="str">
        <v>AUS</v>
      </c>
      <c r="L38" s="21" t="str">
        <v>Hannah JONES</v>
      </c>
      <c r="M38" s="47" t="str">
        <v>100mh</v>
      </c>
      <c r="N38" s="95">
        <v>34977</v>
      </c>
      <c r="O38" s="94" t="str">
        <f t="shared" si="0"/>
        <v>Hannah JONES100mh</v>
      </c>
      <c r="P38" s="2">
        <f t="shared" si="1"/>
        <v>1162</v>
      </c>
      <c r="Q38" s="2">
        <f t="shared" si="2"/>
        <v>15</v>
      </c>
      <c r="R38" s="79">
        <f t="shared" si="3"/>
        <v>2</v>
      </c>
    </row>
    <row r="39" spans="1:18" x14ac:dyDescent="0.2">
      <c r="A39" t="s">
        <v>1111</v>
      </c>
      <c r="B39" t="s">
        <v>335</v>
      </c>
      <c r="C39" s="5" t="s">
        <v>32</v>
      </c>
      <c r="D39" s="6">
        <v>34977</v>
      </c>
      <c r="E39" s="39">
        <v>1125</v>
      </c>
      <c r="F39" s="195">
        <v>44653</v>
      </c>
      <c r="G39" s="2">
        <v>10</v>
      </c>
      <c r="H39" t="str">
        <f>B39&amp;C39</f>
        <v>Hannah JONES100mh</v>
      </c>
      <c r="I39" s="2">
        <f>E39</f>
        <v>1125</v>
      </c>
      <c r="J39" s="2" cm="1">
        <f t="array" ref="J39">MAX(IF($H$3:$H$4000=$H39,$I$3:$I$4000))</f>
        <v>1162</v>
      </c>
      <c r="K39" s="2" t="str">
        <v>AUS</v>
      </c>
      <c r="L39" s="21" t="str">
        <v>Emily BRITTON</v>
      </c>
      <c r="M39" s="47" t="str">
        <v>100mh</v>
      </c>
      <c r="N39" s="95">
        <v>0</v>
      </c>
      <c r="O39" s="94" t="str">
        <f t="shared" si="0"/>
        <v>Emily BRITTON100mh</v>
      </c>
      <c r="P39" s="2">
        <f t="shared" si="1"/>
        <v>1061</v>
      </c>
      <c r="Q39" s="2">
        <f t="shared" si="2"/>
        <v>89</v>
      </c>
      <c r="R39" s="79">
        <f t="shared" si="3"/>
        <v>10</v>
      </c>
    </row>
    <row r="40" spans="1:18" x14ac:dyDescent="0.2">
      <c r="A40" t="s">
        <v>1111</v>
      </c>
      <c r="B40" t="s">
        <v>926</v>
      </c>
      <c r="C40" t="s">
        <v>32</v>
      </c>
      <c r="D40" s="5"/>
      <c r="E40" s="39">
        <v>1061</v>
      </c>
      <c r="F40" s="195">
        <v>44653</v>
      </c>
      <c r="G40" s="2">
        <v>23</v>
      </c>
      <c r="H40" t="str">
        <f>B40&amp;C40</f>
        <v>Emily BRITTON100mh</v>
      </c>
      <c r="I40" s="2">
        <f>E40</f>
        <v>1061</v>
      </c>
      <c r="J40" s="2" cm="1">
        <f t="array" ref="J40">MAX(IF($H$3:$H$4000=$H40,$I$3:$I$4000))</f>
        <v>1061</v>
      </c>
      <c r="K40" s="2" t="str">
        <v>AUS</v>
      </c>
      <c r="L40" s="21" t="str">
        <v>Alanah YUKICH</v>
      </c>
      <c r="M40" s="47" t="str">
        <v>100mh</v>
      </c>
      <c r="N40" s="95">
        <v>35822</v>
      </c>
      <c r="O40" s="94" t="str">
        <f t="shared" si="0"/>
        <v>Alanah YUKICH100mh</v>
      </c>
      <c r="P40" s="2">
        <f t="shared" si="1"/>
        <v>1021</v>
      </c>
      <c r="Q40" s="2">
        <f t="shared" si="2"/>
        <v>118</v>
      </c>
      <c r="R40" s="79">
        <f t="shared" si="3"/>
        <v>14</v>
      </c>
    </row>
    <row r="41" spans="1:18" x14ac:dyDescent="0.2">
      <c r="A41" t="s">
        <v>1111</v>
      </c>
      <c r="B41" t="s">
        <v>342</v>
      </c>
      <c r="C41" s="5" t="s">
        <v>32</v>
      </c>
      <c r="D41" s="5">
        <v>35822</v>
      </c>
      <c r="E41" s="39">
        <v>1021</v>
      </c>
      <c r="F41" s="195">
        <v>44653</v>
      </c>
      <c r="G41" s="2">
        <v>45</v>
      </c>
      <c r="H41" t="str">
        <f>B41&amp;C41</f>
        <v>Alanah YUKICH100mh</v>
      </c>
      <c r="I41" s="2">
        <f>E41</f>
        <v>1021</v>
      </c>
      <c r="J41" s="2" cm="1">
        <f t="array" ref="J41">MAX(IF($H$3:$H$4000=$H41,$I$3:$I$4000))</f>
        <v>1021</v>
      </c>
      <c r="K41" s="2" t="str">
        <v>AUS</v>
      </c>
      <c r="L41" s="21" t="str">
        <v>Carla TAKCHI</v>
      </c>
      <c r="M41" s="47" t="str">
        <v>100mh</v>
      </c>
      <c r="N41" s="95">
        <v>35736</v>
      </c>
      <c r="O41" s="94" t="str">
        <f t="shared" si="0"/>
        <v>Carla TAKCHI100mh</v>
      </c>
      <c r="P41" s="2">
        <f t="shared" si="1"/>
        <v>1015</v>
      </c>
      <c r="Q41" s="2">
        <f t="shared" si="2"/>
        <v>122</v>
      </c>
      <c r="R41" s="79">
        <f t="shared" si="3"/>
        <v>16</v>
      </c>
    </row>
    <row r="42" spans="1:18" x14ac:dyDescent="0.2">
      <c r="A42" t="s">
        <v>1111</v>
      </c>
      <c r="B42" t="s">
        <v>5500</v>
      </c>
      <c r="C42" s="5" t="s">
        <v>32</v>
      </c>
      <c r="D42" s="5">
        <v>35736</v>
      </c>
      <c r="E42" s="39">
        <v>1015</v>
      </c>
      <c r="F42" s="195">
        <v>44653</v>
      </c>
      <c r="G42" s="2">
        <v>50</v>
      </c>
      <c r="H42" t="str">
        <f>B42&amp;C42</f>
        <v>Carla TAKCHI100mh</v>
      </c>
      <c r="I42" s="2">
        <f>E42</f>
        <v>1015</v>
      </c>
      <c r="J42" s="2" cm="1">
        <f t="array" ref="J42">MAX(IF($H$3:$H$4000=$H42,$I$3:$I$4000))</f>
        <v>1015</v>
      </c>
      <c r="K42" s="2" t="str">
        <v>AUS</v>
      </c>
      <c r="L42" s="21" t="str">
        <v>Margaret GAYEN</v>
      </c>
      <c r="M42" s="47" t="str">
        <v>100mh</v>
      </c>
      <c r="N42" s="95">
        <v>34525</v>
      </c>
      <c r="O42" s="94" t="str">
        <f t="shared" si="0"/>
        <v>Margaret GAYEN100mh</v>
      </c>
      <c r="P42" s="2">
        <f t="shared" si="1"/>
        <v>997</v>
      </c>
      <c r="Q42" s="2">
        <f t="shared" si="2"/>
        <v>139</v>
      </c>
      <c r="R42" s="79">
        <f t="shared" si="3"/>
        <v>18</v>
      </c>
    </row>
    <row r="43" spans="1:18" x14ac:dyDescent="0.2">
      <c r="A43" t="s">
        <v>1111</v>
      </c>
      <c r="B43" t="s">
        <v>346</v>
      </c>
      <c r="C43" s="6" t="s">
        <v>32</v>
      </c>
      <c r="D43" s="5">
        <v>34525</v>
      </c>
      <c r="E43" s="39">
        <v>997</v>
      </c>
      <c r="F43" s="195">
        <v>44653</v>
      </c>
      <c r="G43" s="2">
        <v>68</v>
      </c>
      <c r="H43" t="str">
        <f>B43&amp;C43</f>
        <v>Margaret GAYEN100mh</v>
      </c>
      <c r="I43" s="2">
        <f>E43</f>
        <v>997</v>
      </c>
      <c r="J43" s="2" cm="1">
        <f t="array" ref="J43">MAX(IF($H$3:$H$4000=$H43,$I$3:$I$4000))</f>
        <v>997</v>
      </c>
      <c r="K43" s="2" t="str">
        <v>AUS</v>
      </c>
      <c r="L43" s="21" t="str">
        <v>Abbey BADROCK</v>
      </c>
      <c r="M43" s="47" t="str">
        <v>400mh</v>
      </c>
      <c r="N43" s="95">
        <v>36481</v>
      </c>
      <c r="O43" s="94" t="str">
        <f t="shared" si="0"/>
        <v>Abbey BADROCK400mh</v>
      </c>
      <c r="P43" s="2">
        <f t="shared" si="1"/>
        <v>989</v>
      </c>
      <c r="Q43" s="2">
        <f t="shared" si="2"/>
        <v>132</v>
      </c>
      <c r="R43" s="79">
        <f t="shared" si="3"/>
        <v>15</v>
      </c>
    </row>
    <row r="44" spans="1:18" x14ac:dyDescent="0.2">
      <c r="A44" t="s">
        <v>1111</v>
      </c>
      <c r="B44" t="s">
        <v>930</v>
      </c>
      <c r="C44" s="5" t="s">
        <v>33</v>
      </c>
      <c r="D44" s="5">
        <v>36481</v>
      </c>
      <c r="E44" s="39">
        <v>989</v>
      </c>
      <c r="F44" s="195">
        <v>44653</v>
      </c>
      <c r="G44" s="2">
        <v>68</v>
      </c>
      <c r="H44" t="str">
        <f>B44&amp;C44</f>
        <v>Abbey BADROCK400mh</v>
      </c>
      <c r="I44" s="2">
        <f>E44</f>
        <v>989</v>
      </c>
      <c r="J44" s="2" cm="1">
        <f t="array" ref="J44">MAX(IF($H$3:$H$4000=$H44,$I$3:$I$4000))</f>
        <v>989</v>
      </c>
      <c r="K44" s="2" t="str">
        <v>AUS</v>
      </c>
      <c r="L44" s="21" t="str">
        <v>Jessie HARPER</v>
      </c>
      <c r="M44" s="47" t="str">
        <v>long-jump</v>
      </c>
      <c r="N44" s="95">
        <v>35173</v>
      </c>
      <c r="O44" s="94" t="str">
        <f t="shared" si="0"/>
        <v>Jessie HARPERlong-jump</v>
      </c>
      <c r="P44" s="2">
        <f t="shared" si="1"/>
        <v>1084</v>
      </c>
      <c r="Q44" s="2">
        <f t="shared" si="2"/>
        <v>41</v>
      </c>
      <c r="R44" s="79">
        <f t="shared" si="3"/>
        <v>6</v>
      </c>
    </row>
    <row r="45" spans="1:18" x14ac:dyDescent="0.2">
      <c r="A45" t="s">
        <v>1111</v>
      </c>
      <c r="B45" t="s">
        <v>367</v>
      </c>
      <c r="C45" s="5" t="s">
        <v>37</v>
      </c>
      <c r="D45" s="5">
        <v>35173</v>
      </c>
      <c r="E45" s="39">
        <v>1064</v>
      </c>
      <c r="F45" s="195">
        <v>44653</v>
      </c>
      <c r="G45" s="2">
        <v>16</v>
      </c>
      <c r="H45" t="str">
        <f>B45&amp;C45</f>
        <v>Jessie HARPERlong-jump</v>
      </c>
      <c r="I45" s="2">
        <f>E45</f>
        <v>1064</v>
      </c>
      <c r="J45" s="2" cm="1">
        <f t="array" ref="J45">MAX(IF($H$3:$H$4000=$H45,$I$3:$I$4000))</f>
        <v>1084</v>
      </c>
      <c r="K45" s="2" t="str">
        <v>AUS</v>
      </c>
      <c r="L45" s="21" t="str">
        <v>Tomysha CLARK</v>
      </c>
      <c r="M45" s="47" t="str">
        <v>long-jump</v>
      </c>
      <c r="N45" s="95">
        <v>37572</v>
      </c>
      <c r="O45" s="94" t="str">
        <f t="shared" si="0"/>
        <v>Tomysha CLARKlong-jump</v>
      </c>
      <c r="P45" s="2">
        <f t="shared" si="1"/>
        <v>1106</v>
      </c>
      <c r="Q45" s="2">
        <f t="shared" si="2"/>
        <v>27</v>
      </c>
      <c r="R45" s="79">
        <f t="shared" si="3"/>
        <v>3</v>
      </c>
    </row>
    <row r="46" spans="1:18" x14ac:dyDescent="0.2">
      <c r="A46" t="s">
        <v>1111</v>
      </c>
      <c r="B46" t="s">
        <v>368</v>
      </c>
      <c r="C46" s="5" t="s">
        <v>37</v>
      </c>
      <c r="D46" s="5">
        <v>37572</v>
      </c>
      <c r="E46" s="39">
        <v>1055</v>
      </c>
      <c r="F46" s="195">
        <v>44653</v>
      </c>
      <c r="G46" s="2">
        <v>18</v>
      </c>
      <c r="H46" t="str">
        <f>B46&amp;C46</f>
        <v>Tomysha CLARKlong-jump</v>
      </c>
      <c r="I46" s="2">
        <f>E46</f>
        <v>1055</v>
      </c>
      <c r="J46" s="2" cm="1">
        <f t="array" ref="J46">MAX(IF($H$3:$H$4000=$H46,$I$3:$I$4000))</f>
        <v>1106</v>
      </c>
      <c r="K46" s="2" t="str">
        <v>AUS</v>
      </c>
      <c r="L46" s="21" t="str">
        <v>Brittany CARROLL</v>
      </c>
      <c r="M46" s="47" t="str">
        <v>long-jump</v>
      </c>
      <c r="N46" s="95">
        <v>36860</v>
      </c>
      <c r="O46" s="94" t="str">
        <f t="shared" si="0"/>
        <v>Brittany CARROLLlong-jump</v>
      </c>
      <c r="P46" s="2">
        <f t="shared" si="1"/>
        <v>1055</v>
      </c>
      <c r="Q46" s="2">
        <f t="shared" si="2"/>
        <v>62</v>
      </c>
      <c r="R46" s="79">
        <f t="shared" si="3"/>
        <v>7</v>
      </c>
    </row>
    <row r="47" spans="1:18" x14ac:dyDescent="0.2">
      <c r="A47" t="s">
        <v>1111</v>
      </c>
      <c r="B47" t="s">
        <v>370</v>
      </c>
      <c r="C47" s="5" t="s">
        <v>37</v>
      </c>
      <c r="D47" s="5">
        <v>36860</v>
      </c>
      <c r="E47" s="39">
        <v>1055</v>
      </c>
      <c r="F47" s="195">
        <v>44653</v>
      </c>
      <c r="G47" s="2">
        <v>18</v>
      </c>
      <c r="H47" t="str">
        <f>B47&amp;C47</f>
        <v>Brittany CARROLLlong-jump</v>
      </c>
      <c r="I47" s="2">
        <f>E47</f>
        <v>1055</v>
      </c>
      <c r="J47" s="2" cm="1">
        <f t="array" ref="J47">MAX(IF($H$3:$H$4000=$H47,$I$3:$I$4000))</f>
        <v>1055</v>
      </c>
      <c r="K47" s="2" t="str">
        <v>AUS</v>
      </c>
      <c r="L47" s="21" t="str">
        <v>Tay-Leiha CLARK</v>
      </c>
      <c r="M47" s="47" t="str">
        <v>long-jump</v>
      </c>
      <c r="N47" s="95">
        <v>35834</v>
      </c>
      <c r="O47" s="94" t="str">
        <f t="shared" si="0"/>
        <v>Tay-Leiha CLARKlong-jump</v>
      </c>
      <c r="P47" s="2">
        <f t="shared" si="1"/>
        <v>1055</v>
      </c>
      <c r="Q47" s="2">
        <f t="shared" si="2"/>
        <v>62</v>
      </c>
      <c r="R47" s="79">
        <f t="shared" si="3"/>
        <v>7</v>
      </c>
    </row>
    <row r="48" spans="1:18" x14ac:dyDescent="0.2">
      <c r="A48" t="s">
        <v>1111</v>
      </c>
      <c r="B48" t="s">
        <v>375</v>
      </c>
      <c r="C48" s="5" t="s">
        <v>37</v>
      </c>
      <c r="D48" s="5">
        <v>35834</v>
      </c>
      <c r="E48" s="39">
        <v>1053</v>
      </c>
      <c r="F48" s="195">
        <v>44653</v>
      </c>
      <c r="G48" s="2">
        <v>20</v>
      </c>
      <c r="H48" t="str">
        <f>B48&amp;C48</f>
        <v>Tay-Leiha CLARKlong-jump</v>
      </c>
      <c r="I48" s="2">
        <f>E48</f>
        <v>1053</v>
      </c>
      <c r="J48" s="2" cm="1">
        <f t="array" ref="J48">MAX(IF($H$3:$H$4000=$H48,$I$3:$I$4000))</f>
        <v>1055</v>
      </c>
      <c r="K48" s="2" t="str">
        <v>AUS</v>
      </c>
      <c r="L48" s="21" t="str">
        <v>Taneille CRASE</v>
      </c>
      <c r="M48" s="47" t="str">
        <v>long-jump</v>
      </c>
      <c r="N48" s="95">
        <v>34623</v>
      </c>
      <c r="O48" s="94" t="str">
        <f t="shared" si="0"/>
        <v>Taneille CRASElong-jump</v>
      </c>
      <c r="P48" s="2">
        <f t="shared" si="1"/>
        <v>1025</v>
      </c>
      <c r="Q48" s="2">
        <f t="shared" si="2"/>
        <v>87</v>
      </c>
      <c r="R48" s="79">
        <f t="shared" si="3"/>
        <v>12</v>
      </c>
    </row>
    <row r="49" spans="1:18" x14ac:dyDescent="0.2">
      <c r="A49" t="s">
        <v>1111</v>
      </c>
      <c r="B49" t="s">
        <v>340</v>
      </c>
      <c r="C49" s="5" t="s">
        <v>37</v>
      </c>
      <c r="D49" s="5">
        <v>34623</v>
      </c>
      <c r="E49" s="39">
        <v>1023</v>
      </c>
      <c r="F49" s="195">
        <v>44653</v>
      </c>
      <c r="G49" s="2">
        <v>31</v>
      </c>
      <c r="H49" t="str">
        <f>B49&amp;C49</f>
        <v>Taneille CRASElong-jump</v>
      </c>
      <c r="I49" s="2">
        <f>E49</f>
        <v>1023</v>
      </c>
      <c r="J49" s="2" cm="1">
        <f t="array" ref="J49">MAX(IF($H$3:$H$4000=$H49,$I$3:$I$4000))</f>
        <v>1025</v>
      </c>
      <c r="K49" s="2" t="str">
        <v>AUS</v>
      </c>
      <c r="L49" s="21" t="str">
        <v>Emelia SURCH</v>
      </c>
      <c r="M49" s="47" t="str">
        <v>long-jump</v>
      </c>
      <c r="N49" s="95">
        <v>37801</v>
      </c>
      <c r="O49" s="94" t="str">
        <f t="shared" si="0"/>
        <v>Emelia SURCHlong-jump</v>
      </c>
      <c r="P49" s="2">
        <f t="shared" si="1"/>
        <v>1014</v>
      </c>
      <c r="Q49" s="2">
        <f t="shared" si="2"/>
        <v>111</v>
      </c>
      <c r="R49" s="79">
        <f t="shared" si="3"/>
        <v>18</v>
      </c>
    </row>
    <row r="50" spans="1:18" x14ac:dyDescent="0.2">
      <c r="A50" t="s">
        <v>1111</v>
      </c>
      <c r="B50" t="s">
        <v>168</v>
      </c>
      <c r="C50" s="5" t="s">
        <v>37</v>
      </c>
      <c r="D50" s="5">
        <v>37801</v>
      </c>
      <c r="E50" s="39">
        <v>1014</v>
      </c>
      <c r="F50" s="195">
        <v>44653</v>
      </c>
      <c r="G50" s="2">
        <v>41</v>
      </c>
      <c r="H50" t="str">
        <f>B50&amp;C50</f>
        <v>Emelia SURCHlong-jump</v>
      </c>
      <c r="I50" s="2">
        <f>E50</f>
        <v>1014</v>
      </c>
      <c r="J50" s="2" cm="1">
        <f t="array" ref="J50">MAX(IF($H$3:$H$4000=$H50,$I$3:$I$4000))</f>
        <v>1014</v>
      </c>
      <c r="K50" s="2" t="str">
        <v>AUS</v>
      </c>
      <c r="L50" s="21" t="str">
        <v>Andrea THOMPSON</v>
      </c>
      <c r="M50" s="47" t="str">
        <v>long-jump</v>
      </c>
      <c r="N50" s="95">
        <v>36070</v>
      </c>
      <c r="O50" s="94" t="str">
        <f t="shared" si="0"/>
        <v>Andrea THOMPSONlong-jump</v>
      </c>
      <c r="P50" s="2">
        <f t="shared" si="1"/>
        <v>1007</v>
      </c>
      <c r="Q50" s="2">
        <f t="shared" si="2"/>
        <v>116</v>
      </c>
      <c r="R50" s="79">
        <f t="shared" si="3"/>
        <v>19</v>
      </c>
    </row>
    <row r="51" spans="1:18" x14ac:dyDescent="0.2">
      <c r="A51" t="s">
        <v>1111</v>
      </c>
      <c r="B51" t="s">
        <v>487</v>
      </c>
      <c r="C51" s="5" t="s">
        <v>37</v>
      </c>
      <c r="D51" s="5">
        <v>36070</v>
      </c>
      <c r="E51" s="39">
        <v>1007</v>
      </c>
      <c r="F51" s="195">
        <v>44653</v>
      </c>
      <c r="G51" s="2">
        <v>47</v>
      </c>
      <c r="H51" t="str">
        <f>B51&amp;C51</f>
        <v>Andrea THOMPSONlong-jump</v>
      </c>
      <c r="I51" s="2">
        <f>E51</f>
        <v>1007</v>
      </c>
      <c r="J51" s="2" cm="1">
        <f t="array" ref="J51">MAX(IF($H$3:$H$4000=$H51,$I$3:$I$4000))</f>
        <v>1007</v>
      </c>
      <c r="K51" s="2" t="str">
        <v>AUS</v>
      </c>
      <c r="L51" s="21" t="str">
        <v>Brittany BURKITT</v>
      </c>
      <c r="M51" s="47" t="str">
        <v>long-jump</v>
      </c>
      <c r="N51" s="95">
        <v>34710</v>
      </c>
      <c r="O51" s="94" t="str">
        <f t="shared" si="0"/>
        <v>Brittany BURKITTlong-jump</v>
      </c>
      <c r="P51" s="2">
        <f t="shared" si="1"/>
        <v>996</v>
      </c>
      <c r="Q51" s="2">
        <f t="shared" si="2"/>
        <v>123</v>
      </c>
      <c r="R51" s="79">
        <f t="shared" si="3"/>
        <v>21</v>
      </c>
    </row>
    <row r="52" spans="1:18" x14ac:dyDescent="0.2">
      <c r="A52" t="s">
        <v>1111</v>
      </c>
      <c r="B52" t="s">
        <v>381</v>
      </c>
      <c r="C52" s="5" t="s">
        <v>37</v>
      </c>
      <c r="D52" s="5">
        <v>34710</v>
      </c>
      <c r="E52" s="39">
        <v>996</v>
      </c>
      <c r="F52" s="195">
        <v>44653</v>
      </c>
      <c r="G52" s="2">
        <v>55</v>
      </c>
      <c r="H52" t="str">
        <f>B52&amp;C52</f>
        <v>Brittany BURKITTlong-jump</v>
      </c>
      <c r="I52" s="2">
        <f>E52</f>
        <v>996</v>
      </c>
      <c r="J52" s="2" cm="1">
        <f t="array" ref="J52">MAX(IF($H$3:$H$4000=$H52,$I$3:$I$4000))</f>
        <v>996</v>
      </c>
      <c r="K52" s="2" t="str">
        <v>AUS</v>
      </c>
      <c r="L52" s="21" t="str">
        <v>Nicola MCDERMOTT</v>
      </c>
      <c r="M52" s="47" t="str">
        <v>high-jump</v>
      </c>
      <c r="N52" s="95">
        <v>35427</v>
      </c>
      <c r="O52" s="94" t="str">
        <f t="shared" si="0"/>
        <v>Nicola MCDERMOTThigh-jump</v>
      </c>
      <c r="P52" s="2">
        <f t="shared" si="1"/>
        <v>1239</v>
      </c>
      <c r="Q52" s="2">
        <f t="shared" si="2"/>
        <v>1</v>
      </c>
      <c r="R52" s="79">
        <f t="shared" si="3"/>
        <v>1</v>
      </c>
    </row>
    <row r="53" spans="1:18" x14ac:dyDescent="0.2">
      <c r="A53" t="s">
        <v>1111</v>
      </c>
      <c r="B53" t="s">
        <v>405</v>
      </c>
      <c r="C53" s="5" t="s">
        <v>35</v>
      </c>
      <c r="D53" s="5">
        <v>35427</v>
      </c>
      <c r="E53" s="39">
        <v>1160</v>
      </c>
      <c r="F53" s="195">
        <v>44653</v>
      </c>
      <c r="G53" s="2">
        <v>3</v>
      </c>
      <c r="H53" t="str">
        <f>B53&amp;C53</f>
        <v>Nicola MCDERMOTThigh-jump</v>
      </c>
      <c r="I53" s="2">
        <f>E53</f>
        <v>1160</v>
      </c>
      <c r="J53" s="2" cm="1">
        <f t="array" ref="J53">MAX(IF($H$3:$H$4000=$H53,$I$3:$I$4000))</f>
        <v>1239</v>
      </c>
      <c r="K53" s="2" t="str">
        <v>AUS</v>
      </c>
      <c r="L53" s="21" t="str">
        <v>Hannah EDWARDS</v>
      </c>
      <c r="M53" s="47" t="str">
        <v>discus-throw</v>
      </c>
      <c r="N53" s="95">
        <v>44701</v>
      </c>
      <c r="O53" s="94" t="str">
        <f t="shared" si="0"/>
        <v>Hannah EDWARDSdiscus-throw</v>
      </c>
      <c r="P53" s="2">
        <f t="shared" si="1"/>
        <v>881</v>
      </c>
      <c r="Q53" s="2">
        <f t="shared" si="2"/>
        <v>68</v>
      </c>
      <c r="R53" s="79">
        <f t="shared" si="3"/>
        <v>9</v>
      </c>
    </row>
    <row r="54" spans="1:18" x14ac:dyDescent="0.2">
      <c r="A54" t="s">
        <v>1111</v>
      </c>
      <c r="B54" t="s">
        <v>449</v>
      </c>
      <c r="C54" s="6" t="s">
        <v>40</v>
      </c>
      <c r="D54" s="5">
        <v>44701</v>
      </c>
      <c r="E54" s="39">
        <v>881</v>
      </c>
      <c r="F54" s="195">
        <v>44653</v>
      </c>
      <c r="G54" s="2">
        <v>43</v>
      </c>
      <c r="H54" t="str">
        <f>B54&amp;C54</f>
        <v>Hannah EDWARDSdiscus-throw</v>
      </c>
      <c r="I54" s="2">
        <f>E54</f>
        <v>881</v>
      </c>
      <c r="J54" s="2" cm="1">
        <f t="array" ref="J54">MAX(IF($H$3:$H$4000=$H54,$I$3:$I$4000))</f>
        <v>881</v>
      </c>
      <c r="K54" s="2" t="str">
        <v>AUS</v>
      </c>
      <c r="L54" s="21" t="str">
        <v>Zoe DANIELS</v>
      </c>
      <c r="M54" s="47" t="str">
        <v>discus-throw</v>
      </c>
      <c r="N54" s="95">
        <v>44701</v>
      </c>
      <c r="O54" s="94" t="str">
        <f t="shared" si="0"/>
        <v>Zoe DANIELSdiscus-throw</v>
      </c>
      <c r="P54" s="2">
        <f t="shared" si="1"/>
        <v>790</v>
      </c>
      <c r="Q54" s="2">
        <f t="shared" si="2"/>
        <v>133</v>
      </c>
      <c r="R54" s="79">
        <f t="shared" si="3"/>
        <v>17</v>
      </c>
    </row>
    <row r="55" spans="1:18" x14ac:dyDescent="0.2">
      <c r="A55" t="s">
        <v>1111</v>
      </c>
      <c r="B55" t="s">
        <v>950</v>
      </c>
      <c r="C55" s="6" t="s">
        <v>40</v>
      </c>
      <c r="D55" s="5">
        <v>44701</v>
      </c>
      <c r="E55" s="39">
        <v>790</v>
      </c>
      <c r="F55" s="195">
        <v>44653</v>
      </c>
      <c r="G55" s="2">
        <v>98</v>
      </c>
      <c r="H55" t="str">
        <f>B55&amp;C55</f>
        <v>Zoe DANIELSdiscus-throw</v>
      </c>
      <c r="I55" s="2">
        <f>E55</f>
        <v>790</v>
      </c>
      <c r="J55" s="2" cm="1">
        <f t="array" ref="J55">MAX(IF($H$3:$H$4000=$H55,$I$3:$I$4000))</f>
        <v>790</v>
      </c>
      <c r="K55" s="2" t="str">
        <v>AUS</v>
      </c>
      <c r="L55" s="21" t="str">
        <v>Lianna DAVIDSON</v>
      </c>
      <c r="M55" s="47" t="str">
        <v>javelin-throw</v>
      </c>
      <c r="N55" s="95">
        <v>37568</v>
      </c>
      <c r="O55" s="94" t="str">
        <f t="shared" si="0"/>
        <v>Lianna DAVIDSONjavelin-throw</v>
      </c>
      <c r="P55" s="2">
        <f t="shared" si="1"/>
        <v>979</v>
      </c>
      <c r="Q55" s="2">
        <f t="shared" si="2"/>
        <v>20</v>
      </c>
      <c r="R55" s="79">
        <f t="shared" si="3"/>
        <v>6</v>
      </c>
    </row>
    <row r="56" spans="1:18" x14ac:dyDescent="0.2">
      <c r="A56" t="s">
        <v>1111</v>
      </c>
      <c r="B56" t="s">
        <v>481</v>
      </c>
      <c r="C56" s="5" t="s">
        <v>41</v>
      </c>
      <c r="D56" s="5">
        <v>37568</v>
      </c>
      <c r="E56" s="39">
        <v>962</v>
      </c>
      <c r="F56" s="195">
        <v>44653</v>
      </c>
      <c r="G56" s="2">
        <v>14</v>
      </c>
      <c r="H56" t="str">
        <f>B56&amp;C56</f>
        <v>Lianna DAVIDSONjavelin-throw</v>
      </c>
      <c r="I56" s="2">
        <f>E56</f>
        <v>962</v>
      </c>
      <c r="J56" s="2" cm="1">
        <f t="array" ref="J56">MAX(IF($H$3:$H$4000=$H56,$I$3:$I$4000))</f>
        <v>979</v>
      </c>
      <c r="K56" s="2" t="str">
        <v>AUS</v>
      </c>
      <c r="L56" s="21" t="str">
        <v>Taneille CRASE</v>
      </c>
      <c r="M56" s="47" t="str">
        <v>heptathlon</v>
      </c>
      <c r="N56" s="95">
        <v>34623</v>
      </c>
      <c r="O56" s="94" t="str">
        <f t="shared" si="0"/>
        <v>Taneille CRASEheptathlon</v>
      </c>
      <c r="P56" s="2">
        <f t="shared" si="1"/>
        <v>1030</v>
      </c>
      <c r="Q56" s="2">
        <f t="shared" si="2"/>
        <v>9</v>
      </c>
      <c r="R56" s="79">
        <f t="shared" si="3"/>
        <v>1</v>
      </c>
    </row>
    <row r="57" spans="1:18" x14ac:dyDescent="0.2">
      <c r="A57" t="s">
        <v>1111</v>
      </c>
      <c r="B57" t="s">
        <v>340</v>
      </c>
      <c r="C57" s="5" t="s">
        <v>43</v>
      </c>
      <c r="D57" s="5">
        <v>34623</v>
      </c>
      <c r="E57" s="39">
        <v>1028</v>
      </c>
      <c r="F57" s="195">
        <v>44653</v>
      </c>
      <c r="G57" s="2">
        <v>2</v>
      </c>
      <c r="H57" t="str">
        <f>B57&amp;C57</f>
        <v>Taneille CRASEheptathlon</v>
      </c>
      <c r="I57" s="2">
        <f>E57</f>
        <v>1028</v>
      </c>
      <c r="J57" s="2" cm="1">
        <f t="array" ref="J57">MAX(IF($H$3:$H$4000=$H57,$I$3:$I$4000))</f>
        <v>1030</v>
      </c>
      <c r="K57" s="2" t="str">
        <v>AUS</v>
      </c>
      <c r="L57" s="21" t="str">
        <v>Alysha BURNETT</v>
      </c>
      <c r="M57" s="47" t="str">
        <v>heptathlon</v>
      </c>
      <c r="N57" s="95">
        <v>35434</v>
      </c>
      <c r="O57" s="94" t="str">
        <f t="shared" si="0"/>
        <v>Alysha BURNETTheptathlon</v>
      </c>
      <c r="P57" s="2">
        <f t="shared" si="1"/>
        <v>941</v>
      </c>
      <c r="Q57" s="2">
        <f t="shared" si="2"/>
        <v>24</v>
      </c>
      <c r="R57" s="79">
        <f t="shared" si="3"/>
        <v>3</v>
      </c>
    </row>
    <row r="58" spans="1:18" x14ac:dyDescent="0.2">
      <c r="A58" t="s">
        <v>1111</v>
      </c>
      <c r="B58" t="s">
        <v>407</v>
      </c>
      <c r="C58" s="6" t="s">
        <v>43</v>
      </c>
      <c r="D58" s="5">
        <v>35434</v>
      </c>
      <c r="E58" s="39">
        <v>941</v>
      </c>
      <c r="F58" s="195">
        <v>44653</v>
      </c>
      <c r="G58" s="2">
        <v>6</v>
      </c>
      <c r="H58" t="str">
        <f>B58&amp;C58</f>
        <v>Alysha BURNETTheptathlon</v>
      </c>
      <c r="I58" s="2">
        <f>E58</f>
        <v>941</v>
      </c>
      <c r="J58" s="2" cm="1">
        <f t="array" ref="J58">MAX(IF($H$3:$H$4000=$H58,$I$3:$I$4000))</f>
        <v>941</v>
      </c>
      <c r="K58" s="2" t="str">
        <v>AUS</v>
      </c>
      <c r="L58" s="21" t="str">
        <v>Mia SCERRI</v>
      </c>
      <c r="M58" s="47" t="str">
        <v>heptathlon</v>
      </c>
      <c r="N58" s="95">
        <v>38437</v>
      </c>
      <c r="O58" s="94" t="str">
        <f t="shared" si="0"/>
        <v>Mia SCERRIheptathlon</v>
      </c>
      <c r="P58" s="2">
        <f t="shared" si="1"/>
        <v>937</v>
      </c>
      <c r="Q58" s="2">
        <f t="shared" si="2"/>
        <v>25</v>
      </c>
      <c r="R58" s="79">
        <f t="shared" si="3"/>
        <v>4</v>
      </c>
    </row>
    <row r="59" spans="1:18" x14ac:dyDescent="0.2">
      <c r="A59" t="s">
        <v>1111</v>
      </c>
      <c r="B59" t="s">
        <v>372</v>
      </c>
      <c r="C59" s="5" t="s">
        <v>43</v>
      </c>
      <c r="D59" s="5">
        <v>38437</v>
      </c>
      <c r="E59" s="39">
        <v>937</v>
      </c>
      <c r="F59" s="195">
        <v>44653</v>
      </c>
      <c r="G59" s="2">
        <v>7</v>
      </c>
      <c r="H59" t="str">
        <f>B59&amp;C59</f>
        <v>Mia SCERRIheptathlon</v>
      </c>
      <c r="I59" s="2">
        <f>E59</f>
        <v>937</v>
      </c>
      <c r="J59" s="2" cm="1">
        <f t="array" ref="J59">MAX(IF($H$3:$H$4000=$H59,$I$3:$I$4000))</f>
        <v>937</v>
      </c>
      <c r="K59" s="2" t="str">
        <v>AUS</v>
      </c>
      <c r="L59" s="21" t="str">
        <v>Emelia SURCH</v>
      </c>
      <c r="M59" s="47" t="str">
        <v>heptathlon</v>
      </c>
      <c r="N59" s="95">
        <v>37801</v>
      </c>
      <c r="O59" s="94" t="str">
        <f t="shared" si="0"/>
        <v>Emelia SURCHheptathlon</v>
      </c>
      <c r="P59" s="2">
        <f t="shared" si="1"/>
        <v>931</v>
      </c>
      <c r="Q59" s="2">
        <f t="shared" si="2"/>
        <v>28</v>
      </c>
      <c r="R59" s="79">
        <f t="shared" si="3"/>
        <v>6</v>
      </c>
    </row>
    <row r="60" spans="1:18" x14ac:dyDescent="0.2">
      <c r="A60" t="s">
        <v>1111</v>
      </c>
      <c r="B60" t="s">
        <v>168</v>
      </c>
      <c r="C60" s="6" t="s">
        <v>43</v>
      </c>
      <c r="D60" s="5">
        <v>37801</v>
      </c>
      <c r="E60" s="39">
        <v>931</v>
      </c>
      <c r="F60" s="195">
        <v>44653</v>
      </c>
      <c r="G60" s="2">
        <v>8</v>
      </c>
      <c r="H60" t="str">
        <f>B60&amp;C60</f>
        <v>Emelia SURCHheptathlon</v>
      </c>
      <c r="I60" s="2">
        <f>E60</f>
        <v>931</v>
      </c>
      <c r="J60" s="2" cm="1">
        <f t="array" ref="J60">MAX(IF($H$3:$H$4000=$H60,$I$3:$I$4000))</f>
        <v>931</v>
      </c>
      <c r="K60" s="2" t="str">
        <v>AUS</v>
      </c>
      <c r="L60" s="21" t="str">
        <v>Tiana SOLLEY</v>
      </c>
      <c r="M60" s="47" t="str">
        <v>heptathlon</v>
      </c>
      <c r="N60" s="95">
        <v>1998</v>
      </c>
      <c r="O60" s="94" t="str">
        <f t="shared" si="0"/>
        <v>Tiana SOLLEYheptathlon</v>
      </c>
      <c r="P60" s="2">
        <f t="shared" si="1"/>
        <v>913</v>
      </c>
      <c r="Q60" s="2">
        <f t="shared" si="2"/>
        <v>33</v>
      </c>
      <c r="R60" s="79">
        <f t="shared" si="3"/>
        <v>7</v>
      </c>
    </row>
    <row r="61" spans="1:18" x14ac:dyDescent="0.2">
      <c r="A61" t="s">
        <v>1111</v>
      </c>
      <c r="B61" t="s">
        <v>942</v>
      </c>
      <c r="C61" t="s">
        <v>43</v>
      </c>
      <c r="D61" s="5">
        <v>1998</v>
      </c>
      <c r="E61" s="39">
        <v>913</v>
      </c>
      <c r="F61" s="195">
        <v>44653</v>
      </c>
      <c r="G61" s="2">
        <v>9</v>
      </c>
      <c r="H61" t="str">
        <f>B61&amp;C61</f>
        <v>Tiana SOLLEYheptathlon</v>
      </c>
      <c r="I61" s="2">
        <f>E61</f>
        <v>913</v>
      </c>
      <c r="J61" s="2" cm="1">
        <f t="array" ref="J61">MAX(IF($H$3:$H$4000=$H61,$I$3:$I$4000))</f>
        <v>913</v>
      </c>
      <c r="K61" s="2" t="str">
        <v>AUS</v>
      </c>
      <c r="L61" s="21" t="str">
        <v>Hannah TAIT</v>
      </c>
      <c r="M61" s="47" t="str">
        <v>heptathlon</v>
      </c>
      <c r="N61" s="95">
        <v>37700</v>
      </c>
      <c r="O61" s="94" t="str">
        <f t="shared" si="0"/>
        <v>Hannah TAITheptathlon</v>
      </c>
      <c r="P61" s="2">
        <f t="shared" si="1"/>
        <v>851</v>
      </c>
      <c r="Q61" s="2">
        <f t="shared" si="2"/>
        <v>52</v>
      </c>
      <c r="R61" s="79">
        <f t="shared" si="3"/>
        <v>10</v>
      </c>
    </row>
    <row r="62" spans="1:18" x14ac:dyDescent="0.2">
      <c r="A62" t="s">
        <v>1111</v>
      </c>
      <c r="B62" t="s">
        <v>488</v>
      </c>
      <c r="C62" s="5" t="s">
        <v>43</v>
      </c>
      <c r="D62" s="5">
        <v>37700</v>
      </c>
      <c r="E62" s="39">
        <v>833</v>
      </c>
      <c r="F62" s="195">
        <v>44653</v>
      </c>
      <c r="G62" s="2">
        <v>15</v>
      </c>
      <c r="H62" t="str">
        <f>B62&amp;C62</f>
        <v>Hannah TAITheptathlon</v>
      </c>
      <c r="I62" s="2">
        <f>E62</f>
        <v>833</v>
      </c>
      <c r="J62" s="2" cm="1">
        <f t="array" ref="J62">MAX(IF($H$3:$H$4000=$H62,$I$3:$I$4000))</f>
        <v>851</v>
      </c>
      <c r="K62" s="2" t="str">
        <v>AUS</v>
      </c>
      <c r="L62" s="21" t="str">
        <v>Lily TILT</v>
      </c>
      <c r="M62" s="47" t="str">
        <v>heptathlon</v>
      </c>
      <c r="N62" s="95">
        <v>38315</v>
      </c>
      <c r="O62" s="94" t="str">
        <f t="shared" si="0"/>
        <v>Lily TILTheptathlon</v>
      </c>
      <c r="P62" s="2">
        <f t="shared" si="1"/>
        <v>790</v>
      </c>
      <c r="Q62" s="2">
        <f t="shared" si="2"/>
        <v>59</v>
      </c>
      <c r="R62" s="79">
        <f t="shared" si="3"/>
        <v>12</v>
      </c>
    </row>
    <row r="63" spans="1:18" x14ac:dyDescent="0.2">
      <c r="A63" t="s">
        <v>1111</v>
      </c>
      <c r="B63" t="s">
        <v>4564</v>
      </c>
      <c r="C63" s="5" t="s">
        <v>43</v>
      </c>
      <c r="D63" s="5">
        <v>38315</v>
      </c>
      <c r="E63" s="39">
        <v>790</v>
      </c>
      <c r="F63" s="195">
        <v>44653</v>
      </c>
      <c r="G63" s="2">
        <v>18</v>
      </c>
      <c r="H63" t="str">
        <f>B63&amp;C63</f>
        <v>Lily TILTheptathlon</v>
      </c>
      <c r="I63" s="2">
        <f>E63</f>
        <v>790</v>
      </c>
      <c r="J63" s="2" cm="1">
        <f t="array" ref="J63">MAX(IF($H$3:$H$4000=$H63,$I$3:$I$4000))</f>
        <v>790</v>
      </c>
      <c r="K63" s="2" t="str">
        <v>AUS</v>
      </c>
      <c r="L63" s="21" t="str">
        <v>Amie BOWREY</v>
      </c>
      <c r="M63" s="47" t="str">
        <v>heptathlon</v>
      </c>
      <c r="N63" s="95">
        <v>37210</v>
      </c>
      <c r="O63" s="94" t="str">
        <f t="shared" si="0"/>
        <v>Amie BOWREYheptathlon</v>
      </c>
      <c r="P63" s="2">
        <f t="shared" si="1"/>
        <v>785</v>
      </c>
      <c r="Q63" s="2">
        <f t="shared" si="2"/>
        <v>60</v>
      </c>
      <c r="R63" s="79">
        <f t="shared" si="3"/>
        <v>13</v>
      </c>
    </row>
    <row r="64" spans="1:18" x14ac:dyDescent="0.2">
      <c r="A64" t="s">
        <v>1111</v>
      </c>
      <c r="B64" t="s">
        <v>966</v>
      </c>
      <c r="C64" s="5" t="s">
        <v>43</v>
      </c>
      <c r="D64" s="5">
        <v>37210</v>
      </c>
      <c r="E64" s="39">
        <v>785</v>
      </c>
      <c r="F64" s="195">
        <v>44653</v>
      </c>
      <c r="G64" s="2">
        <v>19</v>
      </c>
      <c r="H64" t="str">
        <f>B64&amp;C64</f>
        <v>Amie BOWREYheptathlon</v>
      </c>
      <c r="I64" s="2">
        <f>E64</f>
        <v>785</v>
      </c>
      <c r="J64" s="2" cm="1">
        <f t="array" ref="J64">MAX(IF($H$3:$H$4000=$H64,$I$3:$I$4000))</f>
        <v>785</v>
      </c>
      <c r="K64" s="2" t="str">
        <v>AUS</v>
      </c>
      <c r="L64" s="21" t="str">
        <v>Bree MASTERS</v>
      </c>
      <c r="M64" s="47" t="str">
        <v>100m</v>
      </c>
      <c r="N64" s="95">
        <v>34874</v>
      </c>
      <c r="O64" s="94" t="str">
        <f t="shared" si="0"/>
        <v>Bree MASTERS100m</v>
      </c>
      <c r="P64" s="2">
        <f t="shared" si="1"/>
        <v>1129</v>
      </c>
      <c r="Q64" s="2">
        <f t="shared" si="2"/>
        <v>56</v>
      </c>
      <c r="R64" s="79">
        <f t="shared" si="3"/>
        <v>4</v>
      </c>
    </row>
    <row r="65" spans="1:18" x14ac:dyDescent="0.2">
      <c r="A65" t="s">
        <v>1111</v>
      </c>
      <c r="B65" t="s">
        <v>102</v>
      </c>
      <c r="C65" s="5" t="s">
        <v>2</v>
      </c>
      <c r="D65" s="5">
        <v>34874</v>
      </c>
      <c r="E65" s="39">
        <v>1129</v>
      </c>
      <c r="F65" s="195">
        <v>44652</v>
      </c>
      <c r="G65" s="2">
        <v>13</v>
      </c>
      <c r="H65" t="str">
        <f>B65&amp;C65</f>
        <v>Bree MASTERS100m</v>
      </c>
      <c r="I65" s="2">
        <f>E65</f>
        <v>1129</v>
      </c>
      <c r="J65" s="2" cm="1">
        <f t="array" ref="J65">MAX(IF($H$3:$H$4000=$H65,$I$3:$I$4000))</f>
        <v>1129</v>
      </c>
      <c r="K65" s="2" t="str">
        <v>AUS</v>
      </c>
      <c r="L65" s="21" t="str">
        <v>Maisie STEVENS</v>
      </c>
      <c r="M65" s="47" t="str">
        <v>100m</v>
      </c>
      <c r="N65" s="95">
        <v>36544</v>
      </c>
      <c r="O65" s="94" t="str">
        <f t="shared" si="0"/>
        <v>Maisie STEVENS100m</v>
      </c>
      <c r="P65" s="2">
        <f t="shared" si="1"/>
        <v>1108</v>
      </c>
      <c r="Q65" s="2">
        <f t="shared" si="2"/>
        <v>81</v>
      </c>
      <c r="R65" s="79">
        <f t="shared" si="3"/>
        <v>8</v>
      </c>
    </row>
    <row r="66" spans="1:18" x14ac:dyDescent="0.2">
      <c r="A66" t="s">
        <v>1111</v>
      </c>
      <c r="B66" t="s">
        <v>111</v>
      </c>
      <c r="C66" s="5" t="s">
        <v>2</v>
      </c>
      <c r="D66" s="5">
        <v>36544</v>
      </c>
      <c r="E66" s="39">
        <v>1108</v>
      </c>
      <c r="F66" s="195">
        <v>44652</v>
      </c>
      <c r="G66" s="2">
        <v>24</v>
      </c>
      <c r="H66" t="str">
        <f>B66&amp;C66</f>
        <v>Maisie STEVENS100m</v>
      </c>
      <c r="I66" s="2">
        <f>E66</f>
        <v>1108</v>
      </c>
      <c r="J66" s="2" cm="1">
        <f t="array" ref="J66">MAX(IF($H$3:$H$4000=$H66,$I$3:$I$4000))</f>
        <v>1108</v>
      </c>
      <c r="K66" s="2" t="str">
        <v>AUS</v>
      </c>
      <c r="L66" s="21" t="str">
        <v>Ellie BEER</v>
      </c>
      <c r="M66" s="47" t="str">
        <v>400m</v>
      </c>
      <c r="N66" s="95">
        <v>37624</v>
      </c>
      <c r="O66" s="94" t="str">
        <f t="shared" si="0"/>
        <v>Ellie BEER400m</v>
      </c>
      <c r="P66" s="2">
        <f t="shared" si="1"/>
        <v>1102</v>
      </c>
      <c r="Q66" s="2">
        <f t="shared" si="2"/>
        <v>71</v>
      </c>
      <c r="R66" s="79">
        <f t="shared" si="3"/>
        <v>3</v>
      </c>
    </row>
    <row r="67" spans="1:18" x14ac:dyDescent="0.2">
      <c r="A67" t="s">
        <v>1111</v>
      </c>
      <c r="B67" t="s">
        <v>206</v>
      </c>
      <c r="C67" s="5" t="s">
        <v>26</v>
      </c>
      <c r="D67" s="5">
        <v>37624</v>
      </c>
      <c r="E67" s="39">
        <v>1076</v>
      </c>
      <c r="F67" s="195">
        <v>44652</v>
      </c>
      <c r="G67" s="2">
        <v>33</v>
      </c>
      <c r="H67" t="str">
        <f>B67&amp;C67</f>
        <v>Ellie BEER400m</v>
      </c>
      <c r="I67" s="2">
        <f>E67</f>
        <v>1076</v>
      </c>
      <c r="J67" s="2" cm="1">
        <f t="array" ref="J67">MAX(IF($H$3:$H$4000=$H67,$I$3:$I$4000))</f>
        <v>1102</v>
      </c>
      <c r="K67" s="2" t="str">
        <v>AUS</v>
      </c>
      <c r="L67" s="21" t="str">
        <v>Rose PITTMAN</v>
      </c>
      <c r="M67" s="47" t="str">
        <v>800m</v>
      </c>
      <c r="N67" s="95">
        <v>37172</v>
      </c>
      <c r="O67" s="94" t="str">
        <f t="shared" si="0"/>
        <v>Rose PITTMAN800m</v>
      </c>
      <c r="P67" s="2">
        <f t="shared" si="1"/>
        <v>1081</v>
      </c>
      <c r="Q67" s="2">
        <f t="shared" si="2"/>
        <v>100</v>
      </c>
      <c r="R67" s="79">
        <f t="shared" si="3"/>
        <v>17</v>
      </c>
    </row>
    <row r="68" spans="1:18" x14ac:dyDescent="0.2">
      <c r="A68" t="s">
        <v>1111</v>
      </c>
      <c r="B68" t="s">
        <v>900</v>
      </c>
      <c r="C68" s="5" t="s">
        <v>27</v>
      </c>
      <c r="D68" s="5">
        <v>37172</v>
      </c>
      <c r="E68" s="39">
        <v>1054</v>
      </c>
      <c r="F68" s="195">
        <v>44652</v>
      </c>
      <c r="G68" s="2">
        <v>48</v>
      </c>
      <c r="H68" t="str">
        <f>B68&amp;C68</f>
        <v>Rose PITTMAN800m</v>
      </c>
      <c r="I68" s="2">
        <f>E68</f>
        <v>1054</v>
      </c>
      <c r="J68" s="2" cm="1">
        <f t="array" ref="J68">MAX(IF($H$3:$H$4000=$H68,$I$3:$I$4000))</f>
        <v>1081</v>
      </c>
      <c r="K68" s="2" t="str">
        <v>AUS</v>
      </c>
      <c r="L68" s="21" t="str">
        <v>Georgia GRIFFITH</v>
      </c>
      <c r="M68" s="47" t="str">
        <v>1500m</v>
      </c>
      <c r="N68" s="95">
        <v>35404</v>
      </c>
      <c r="O68" s="94" t="str">
        <f t="shared" ref="O68:O131" si="4">L68&amp;M68</f>
        <v>Georgia GRIFFITH1500m</v>
      </c>
      <c r="P68" s="2">
        <f t="shared" ref="P68:P131" si="5">VLOOKUP(L68&amp;M68,$H$3:$J$3823,3,FALSE)</f>
        <v>1117</v>
      </c>
      <c r="Q68" s="2">
        <f t="shared" ref="Q68:Q131" si="6">COUNTIFS($M$3:$M$3102,M68,$P$3:$P$3102,"&gt;"&amp;P68)+1</f>
        <v>53</v>
      </c>
      <c r="R68" s="79">
        <f t="shared" ref="R68:R131" si="7">IFERROR(IF(K68="AUS",COUNTIFS($K$3:$K$3102,"AUS",$M$3:$M$3102,M68,$P$3:$P$3102,"&gt;"&amp;P68)+1,""),"")</f>
        <v>12</v>
      </c>
    </row>
    <row r="69" spans="1:18" x14ac:dyDescent="0.2">
      <c r="A69" t="s">
        <v>1111</v>
      </c>
      <c r="B69" t="s">
        <v>898</v>
      </c>
      <c r="C69" s="5" t="s">
        <v>28</v>
      </c>
      <c r="D69" s="5">
        <v>35404</v>
      </c>
      <c r="E69" s="39">
        <v>1117</v>
      </c>
      <c r="F69" s="195">
        <v>44652</v>
      </c>
      <c r="G69" s="2">
        <v>7</v>
      </c>
      <c r="H69" t="str">
        <f>B69&amp;C69</f>
        <v>Georgia GRIFFITH1500m</v>
      </c>
      <c r="I69" s="2">
        <f>E69</f>
        <v>1117</v>
      </c>
      <c r="J69" s="2" cm="1">
        <f t="array" ref="J69">MAX(IF($H$3:$H$4000=$H69,$I$3:$I$4000))</f>
        <v>1117</v>
      </c>
      <c r="K69" s="2" t="str">
        <v>AUS</v>
      </c>
      <c r="L69" s="21" t="str">
        <v>Linden HALL</v>
      </c>
      <c r="M69" s="47" t="str">
        <v>1500m</v>
      </c>
      <c r="N69" s="95">
        <v>33409</v>
      </c>
      <c r="O69" s="94" t="str">
        <f t="shared" si="4"/>
        <v>Linden HALL1500m</v>
      </c>
      <c r="P69" s="2">
        <f t="shared" si="5"/>
        <v>1213</v>
      </c>
      <c r="Q69" s="2">
        <f t="shared" si="6"/>
        <v>5</v>
      </c>
      <c r="R69" s="79">
        <f t="shared" si="7"/>
        <v>2</v>
      </c>
    </row>
    <row r="70" spans="1:18" x14ac:dyDescent="0.2">
      <c r="A70" t="s">
        <v>1111</v>
      </c>
      <c r="B70" t="s">
        <v>234</v>
      </c>
      <c r="C70" s="5" t="s">
        <v>28</v>
      </c>
      <c r="D70" s="5">
        <v>33409</v>
      </c>
      <c r="E70" s="39">
        <v>1108</v>
      </c>
      <c r="F70" s="195">
        <v>44652</v>
      </c>
      <c r="G70" s="2">
        <v>14</v>
      </c>
      <c r="H70" t="str">
        <f>B70&amp;C70</f>
        <v>Linden HALL1500m</v>
      </c>
      <c r="I70" s="2">
        <f>E70</f>
        <v>1108</v>
      </c>
      <c r="J70" s="2" cm="1">
        <f t="array" ref="J70">MAX(IF($H$3:$H$4000=$H70,$I$3:$I$4000))</f>
        <v>1213</v>
      </c>
      <c r="K70" s="2" t="str">
        <v>AUS</v>
      </c>
      <c r="L70" s="21" t="str">
        <v>Isabella THORNTON-BOTT</v>
      </c>
      <c r="M70" s="47" t="str">
        <v>1500m</v>
      </c>
      <c r="N70" s="95">
        <v>35868</v>
      </c>
      <c r="O70" s="94" t="str">
        <f t="shared" si="4"/>
        <v>Isabella THORNTON-BOTT1500m</v>
      </c>
      <c r="P70" s="2">
        <f t="shared" si="5"/>
        <v>1076</v>
      </c>
      <c r="Q70" s="2">
        <f t="shared" si="6"/>
        <v>117</v>
      </c>
      <c r="R70" s="79">
        <f t="shared" si="7"/>
        <v>26</v>
      </c>
    </row>
    <row r="71" spans="1:18" x14ac:dyDescent="0.2">
      <c r="A71" t="s">
        <v>1111</v>
      </c>
      <c r="B71" t="s">
        <v>273</v>
      </c>
      <c r="C71" s="5" t="s">
        <v>28</v>
      </c>
      <c r="D71" s="5">
        <v>35868</v>
      </c>
      <c r="E71" s="39">
        <v>1076</v>
      </c>
      <c r="F71" s="195">
        <v>44652</v>
      </c>
      <c r="G71" s="2">
        <v>30</v>
      </c>
      <c r="H71" t="str">
        <f>B71&amp;C71</f>
        <v>Isabella THORNTON-BOTT1500m</v>
      </c>
      <c r="I71" s="2">
        <f>E71</f>
        <v>1076</v>
      </c>
      <c r="J71" s="2" cm="1">
        <f t="array" ref="J71">MAX(IF($H$3:$H$4000=$H71,$I$3:$I$4000))</f>
        <v>1076</v>
      </c>
      <c r="K71" s="2" t="str">
        <v>AUS</v>
      </c>
      <c r="L71" s="21" t="str">
        <v>Sarah ECKEL</v>
      </c>
      <c r="M71" s="47" t="str">
        <v>1500m</v>
      </c>
      <c r="N71" s="95">
        <v>36307</v>
      </c>
      <c r="O71" s="94" t="str">
        <f t="shared" si="4"/>
        <v>Sarah ECKEL1500m</v>
      </c>
      <c r="P71" s="2">
        <f t="shared" si="5"/>
        <v>996</v>
      </c>
      <c r="Q71" s="2">
        <f t="shared" si="6"/>
        <v>176</v>
      </c>
      <c r="R71" s="79">
        <f t="shared" si="7"/>
        <v>43</v>
      </c>
    </row>
    <row r="72" spans="1:18" x14ac:dyDescent="0.2">
      <c r="A72" t="s">
        <v>1111</v>
      </c>
      <c r="B72" t="s">
        <v>5453</v>
      </c>
      <c r="C72" s="5" t="s">
        <v>28</v>
      </c>
      <c r="D72" s="5">
        <v>36307</v>
      </c>
      <c r="E72" s="39">
        <v>996</v>
      </c>
      <c r="F72" s="195">
        <v>44652</v>
      </c>
      <c r="G72" s="2">
        <v>94</v>
      </c>
      <c r="H72" t="str">
        <f>B72&amp;C72</f>
        <v>Sarah ECKEL1500m</v>
      </c>
      <c r="I72" s="2">
        <f>E72</f>
        <v>996</v>
      </c>
      <c r="J72" s="2" cm="1">
        <f t="array" ref="J72">MAX(IF($H$3:$H$4000=$H72,$I$3:$I$4000))</f>
        <v>996</v>
      </c>
      <c r="K72" s="2" t="str">
        <v>AUS</v>
      </c>
      <c r="L72" s="21" t="str">
        <v>Cara WOOLNOUGH</v>
      </c>
      <c r="M72" s="47" t="str">
        <v>5000m</v>
      </c>
      <c r="N72" s="95">
        <v>36150</v>
      </c>
      <c r="O72" s="94" t="str">
        <f t="shared" si="4"/>
        <v>Cara WOOLNOUGH5000m</v>
      </c>
      <c r="P72" s="2">
        <f t="shared" si="5"/>
        <v>1078</v>
      </c>
      <c r="Q72" s="2">
        <f t="shared" si="6"/>
        <v>95</v>
      </c>
      <c r="R72" s="79">
        <f t="shared" si="7"/>
        <v>16</v>
      </c>
    </row>
    <row r="73" spans="1:18" x14ac:dyDescent="0.2">
      <c r="A73" t="s">
        <v>1111</v>
      </c>
      <c r="B73" t="s">
        <v>920</v>
      </c>
      <c r="C73" s="5" t="s">
        <v>29</v>
      </c>
      <c r="D73" s="5">
        <v>36150</v>
      </c>
      <c r="E73" s="39">
        <v>1078</v>
      </c>
      <c r="F73" s="195">
        <v>44652</v>
      </c>
      <c r="G73" s="2">
        <v>26</v>
      </c>
      <c r="H73" t="str">
        <f>B73&amp;C73</f>
        <v>Cara WOOLNOUGH5000m</v>
      </c>
      <c r="I73" s="2">
        <f>E73</f>
        <v>1078</v>
      </c>
      <c r="J73" s="2" cm="1">
        <f t="array" ref="J73">MAX(IF($H$3:$H$4000=$H73,$I$3:$I$4000))</f>
        <v>1078</v>
      </c>
      <c r="K73" s="2" t="str">
        <v>AUS</v>
      </c>
      <c r="L73" s="21" t="str">
        <v>Nikita MOORE</v>
      </c>
      <c r="M73" s="47" t="str">
        <v>5000m</v>
      </c>
      <c r="N73" s="95">
        <v>37547</v>
      </c>
      <c r="O73" s="94" t="str">
        <f t="shared" si="4"/>
        <v>Nikita MOORE5000m</v>
      </c>
      <c r="P73" s="2">
        <f t="shared" si="5"/>
        <v>971</v>
      </c>
      <c r="Q73" s="2">
        <f t="shared" si="6"/>
        <v>174</v>
      </c>
      <c r="R73" s="79">
        <f t="shared" si="7"/>
        <v>33</v>
      </c>
    </row>
    <row r="74" spans="1:18" x14ac:dyDescent="0.2">
      <c r="A74" t="s">
        <v>1111</v>
      </c>
      <c r="B74" t="s">
        <v>5483</v>
      </c>
      <c r="C74" s="5" t="s">
        <v>29</v>
      </c>
      <c r="D74" s="5">
        <v>37547</v>
      </c>
      <c r="E74" s="39">
        <v>971</v>
      </c>
      <c r="F74" s="195">
        <v>44652</v>
      </c>
      <c r="G74" s="2">
        <v>97</v>
      </c>
      <c r="H74" t="str">
        <f>B74&amp;C74</f>
        <v>Nikita MOORE5000m</v>
      </c>
      <c r="I74" s="2">
        <f>E74</f>
        <v>971</v>
      </c>
      <c r="J74" s="2" cm="1">
        <f t="array" ref="J74">MAX(IF($H$3:$H$4000=$H74,$I$3:$I$4000))</f>
        <v>971</v>
      </c>
      <c r="K74" s="2" t="str">
        <v>AUS</v>
      </c>
      <c r="L74" s="21" t="str">
        <v>Amelia MAZZA-DOWNIE</v>
      </c>
      <c r="M74" s="47" t="str">
        <v>10000m</v>
      </c>
      <c r="N74" s="95">
        <v>36406</v>
      </c>
      <c r="O74" s="94" t="str">
        <f t="shared" si="4"/>
        <v>Amelia MAZZA-DOWNIE10000m</v>
      </c>
      <c r="P74" s="2">
        <f t="shared" si="5"/>
        <v>1091</v>
      </c>
      <c r="Q74" s="2">
        <f t="shared" si="6"/>
        <v>67</v>
      </c>
      <c r="R74" s="79">
        <f t="shared" si="7"/>
        <v>8</v>
      </c>
    </row>
    <row r="75" spans="1:18" x14ac:dyDescent="0.2">
      <c r="A75" t="s">
        <v>1111</v>
      </c>
      <c r="B75" t="s">
        <v>311</v>
      </c>
      <c r="C75" s="5" t="s">
        <v>30</v>
      </c>
      <c r="D75" s="5">
        <v>36406</v>
      </c>
      <c r="E75" s="39">
        <v>1091</v>
      </c>
      <c r="F75" s="195">
        <v>44652</v>
      </c>
      <c r="G75" s="2">
        <v>4</v>
      </c>
      <c r="H75" t="str">
        <f>B75&amp;C75</f>
        <v>Amelia MAZZA-DOWNIE10000m</v>
      </c>
      <c r="I75" s="2">
        <f>E75</f>
        <v>1091</v>
      </c>
      <c r="J75" s="2" cm="1">
        <f t="array" ref="J75">MAX(IF($H$3:$H$4000=$H75,$I$3:$I$4000))</f>
        <v>1091</v>
      </c>
      <c r="K75" s="2" t="str">
        <v>AUS</v>
      </c>
      <c r="L75" s="21" t="str">
        <v>Emelia SURCH</v>
      </c>
      <c r="M75" s="47" t="str">
        <v>100mh</v>
      </c>
      <c r="N75" s="95">
        <v>37801</v>
      </c>
      <c r="O75" s="94" t="str">
        <f t="shared" si="4"/>
        <v>Emelia SURCH100mh</v>
      </c>
      <c r="P75" s="2">
        <f t="shared" si="5"/>
        <v>1018</v>
      </c>
      <c r="Q75" s="2">
        <f t="shared" si="6"/>
        <v>119</v>
      </c>
      <c r="R75" s="79">
        <f t="shared" si="7"/>
        <v>15</v>
      </c>
    </row>
    <row r="76" spans="1:18" x14ac:dyDescent="0.2">
      <c r="A76" t="s">
        <v>1111</v>
      </c>
      <c r="B76" t="s">
        <v>168</v>
      </c>
      <c r="C76" s="5" t="s">
        <v>32</v>
      </c>
      <c r="D76" s="5">
        <v>37801</v>
      </c>
      <c r="E76" s="39">
        <v>1018</v>
      </c>
      <c r="F76" s="195">
        <v>44652</v>
      </c>
      <c r="G76" s="2">
        <v>47</v>
      </c>
      <c r="H76" t="str">
        <f>B76&amp;C76</f>
        <v>Emelia SURCH100mh</v>
      </c>
      <c r="I76" s="2">
        <f>E76</f>
        <v>1018</v>
      </c>
      <c r="J76" s="2" cm="1">
        <f t="array" ref="J76">MAX(IF($H$3:$H$4000=$H76,$I$3:$I$4000))</f>
        <v>1018</v>
      </c>
      <c r="K76" s="2" t="str">
        <v>AUS</v>
      </c>
      <c r="L76" s="21" t="str">
        <v>Marli WILKINSON</v>
      </c>
      <c r="M76" s="47" t="str">
        <v>400mh</v>
      </c>
      <c r="N76" s="95">
        <v>36706</v>
      </c>
      <c r="O76" s="94" t="str">
        <f t="shared" si="4"/>
        <v>Marli WILKINSON400mh</v>
      </c>
      <c r="P76" s="2">
        <f t="shared" si="5"/>
        <v>1043</v>
      </c>
      <c r="Q76" s="2">
        <f t="shared" si="6"/>
        <v>75</v>
      </c>
      <c r="R76" s="79">
        <f t="shared" si="7"/>
        <v>9</v>
      </c>
    </row>
    <row r="77" spans="1:18" x14ac:dyDescent="0.2">
      <c r="A77" t="s">
        <v>1111</v>
      </c>
      <c r="B77" t="s">
        <v>215</v>
      </c>
      <c r="C77" s="5" t="s">
        <v>33</v>
      </c>
      <c r="D77" s="5">
        <v>36706</v>
      </c>
      <c r="E77" s="39">
        <v>1024</v>
      </c>
      <c r="F77" s="195">
        <v>44652</v>
      </c>
      <c r="G77" s="2">
        <v>38</v>
      </c>
      <c r="H77" t="str">
        <f>B77&amp;C77</f>
        <v>Marli WILKINSON400mh</v>
      </c>
      <c r="I77" s="2">
        <f>E77</f>
        <v>1024</v>
      </c>
      <c r="J77" s="2" cm="1">
        <f t="array" ref="J77">MAX(IF($H$3:$H$4000=$H77,$I$3:$I$4000))</f>
        <v>1043</v>
      </c>
      <c r="K77" s="2" t="str">
        <v>AUS</v>
      </c>
      <c r="L77" s="21" t="str">
        <v>Annamaria LESZCZYNSKA</v>
      </c>
      <c r="M77" s="47" t="str">
        <v>400mh</v>
      </c>
      <c r="N77" s="95">
        <v>36574</v>
      </c>
      <c r="O77" s="94" t="str">
        <f t="shared" si="4"/>
        <v>Annamaria LESZCZYNSKA400mh</v>
      </c>
      <c r="P77" s="2">
        <f t="shared" si="5"/>
        <v>1053</v>
      </c>
      <c r="Q77" s="2">
        <f t="shared" si="6"/>
        <v>67</v>
      </c>
      <c r="R77" s="79">
        <f t="shared" si="7"/>
        <v>8</v>
      </c>
    </row>
    <row r="78" spans="1:18" x14ac:dyDescent="0.2">
      <c r="A78" t="s">
        <v>1111</v>
      </c>
      <c r="B78" t="s">
        <v>219</v>
      </c>
      <c r="C78" s="5" t="s">
        <v>33</v>
      </c>
      <c r="D78" s="5">
        <v>36574</v>
      </c>
      <c r="E78" s="39">
        <v>1022</v>
      </c>
      <c r="F78" s="195">
        <v>44652</v>
      </c>
      <c r="G78" s="2">
        <v>39</v>
      </c>
      <c r="H78" t="str">
        <f>B78&amp;C78</f>
        <v>Annamaria LESZCZYNSKA400mh</v>
      </c>
      <c r="I78" s="2">
        <f>E78</f>
        <v>1022</v>
      </c>
      <c r="J78" s="2" cm="1">
        <f t="array" ref="J78">MAX(IF($H$3:$H$4000=$H78,$I$3:$I$4000))</f>
        <v>1053</v>
      </c>
      <c r="K78" s="2" t="str">
        <v>AUS</v>
      </c>
      <c r="L78" s="21" t="str">
        <v>Desleigh OWUSU</v>
      </c>
      <c r="M78" s="47" t="str">
        <v>triple-jump</v>
      </c>
      <c r="N78" s="95">
        <v>37154</v>
      </c>
      <c r="O78" s="94" t="str">
        <f t="shared" si="4"/>
        <v>Desleigh OWUSUtriple-jump</v>
      </c>
      <c r="P78" s="2">
        <f t="shared" si="5"/>
        <v>1065</v>
      </c>
      <c r="Q78" s="2">
        <f t="shared" si="6"/>
        <v>23</v>
      </c>
      <c r="R78" s="79">
        <f t="shared" si="7"/>
        <v>1</v>
      </c>
    </row>
    <row r="79" spans="1:18" x14ac:dyDescent="0.2">
      <c r="A79" t="s">
        <v>1111</v>
      </c>
      <c r="B79" t="s">
        <v>393</v>
      </c>
      <c r="C79" s="5" t="s">
        <v>38</v>
      </c>
      <c r="D79" s="5">
        <v>37154</v>
      </c>
      <c r="E79" s="39">
        <v>1065</v>
      </c>
      <c r="F79" s="195">
        <v>44652</v>
      </c>
      <c r="G79" s="2">
        <v>10</v>
      </c>
      <c r="H79" t="str">
        <f>B79&amp;C79</f>
        <v>Desleigh OWUSUtriple-jump</v>
      </c>
      <c r="I79" s="2">
        <f>E79</f>
        <v>1065</v>
      </c>
      <c r="J79" s="2" cm="1">
        <f t="array" ref="J79">MAX(IF($H$3:$H$4000=$H79,$I$3:$I$4000))</f>
        <v>1065</v>
      </c>
      <c r="K79" s="2" t="str">
        <v>AUS</v>
      </c>
      <c r="L79" s="21" t="str">
        <v>Kayla CUBA</v>
      </c>
      <c r="M79" s="47" t="str">
        <v>triple-jump</v>
      </c>
      <c r="N79" s="95">
        <v>36378</v>
      </c>
      <c r="O79" s="94" t="str">
        <f t="shared" si="4"/>
        <v>Kayla CUBAtriple-jump</v>
      </c>
      <c r="P79" s="2">
        <f t="shared" si="5"/>
        <v>1043</v>
      </c>
      <c r="Q79" s="2">
        <f t="shared" si="6"/>
        <v>27</v>
      </c>
      <c r="R79" s="79">
        <f t="shared" si="7"/>
        <v>2</v>
      </c>
    </row>
    <row r="80" spans="1:18" x14ac:dyDescent="0.2">
      <c r="A80" t="s">
        <v>1111</v>
      </c>
      <c r="B80" t="s">
        <v>985</v>
      </c>
      <c r="C80" s="5" t="s">
        <v>38</v>
      </c>
      <c r="D80" s="5">
        <v>36378</v>
      </c>
      <c r="E80" s="39">
        <v>1043</v>
      </c>
      <c r="F80" s="195">
        <v>44652</v>
      </c>
      <c r="G80" s="2">
        <v>13</v>
      </c>
      <c r="H80" t="str">
        <f>B80&amp;C80</f>
        <v>Kayla CUBAtriple-jump</v>
      </c>
      <c r="I80" s="2">
        <f>E80</f>
        <v>1043</v>
      </c>
      <c r="J80" s="2" cm="1">
        <f t="array" ref="J80">MAX(IF($H$3:$H$4000=$H80,$I$3:$I$4000))</f>
        <v>1043</v>
      </c>
      <c r="K80" s="2" t="str">
        <v>AUS</v>
      </c>
      <c r="L80" s="21" t="str">
        <v>Kaelah ELVISH</v>
      </c>
      <c r="M80" s="47" t="str">
        <v>triple-jump</v>
      </c>
      <c r="N80" s="95">
        <v>36837</v>
      </c>
      <c r="O80" s="94" t="str">
        <f t="shared" si="4"/>
        <v>Kaelah ELVISHtriple-jump</v>
      </c>
      <c r="P80" s="2">
        <f t="shared" si="5"/>
        <v>960</v>
      </c>
      <c r="Q80" s="2">
        <f t="shared" si="6"/>
        <v>113</v>
      </c>
      <c r="R80" s="79">
        <f t="shared" si="7"/>
        <v>18</v>
      </c>
    </row>
    <row r="81" spans="1:18" x14ac:dyDescent="0.2">
      <c r="A81" t="s">
        <v>1111</v>
      </c>
      <c r="B81" t="s">
        <v>404</v>
      </c>
      <c r="C81" s="5" t="s">
        <v>38</v>
      </c>
      <c r="D81" s="5">
        <v>36837</v>
      </c>
      <c r="E81" s="39">
        <v>960</v>
      </c>
      <c r="F81" s="195">
        <v>44652</v>
      </c>
      <c r="G81" s="2">
        <v>46</v>
      </c>
      <c r="H81" t="str">
        <f>B81&amp;C81</f>
        <v>Kaelah ELVISHtriple-jump</v>
      </c>
      <c r="I81" s="2">
        <f>E81</f>
        <v>960</v>
      </c>
      <c r="J81" s="2" cm="1">
        <f t="array" ref="J81">MAX(IF($H$3:$H$4000=$H81,$I$3:$I$4000))</f>
        <v>960</v>
      </c>
      <c r="K81" s="2" t="str">
        <v>AUS</v>
      </c>
      <c r="L81" s="21" t="str">
        <v>Chelsea FRIEDRICH</v>
      </c>
      <c r="M81" s="47" t="str">
        <v>high-jump</v>
      </c>
      <c r="N81" s="95">
        <v>38658</v>
      </c>
      <c r="O81" s="94" t="str">
        <f t="shared" si="4"/>
        <v>Chelsea FRIEDRICHhigh-jump</v>
      </c>
      <c r="P81" s="2">
        <f t="shared" si="5"/>
        <v>1023</v>
      </c>
      <c r="Q81" s="2">
        <f t="shared" si="6"/>
        <v>37</v>
      </c>
      <c r="R81" s="79">
        <f t="shared" si="7"/>
        <v>7</v>
      </c>
    </row>
    <row r="82" spans="1:18" x14ac:dyDescent="0.2">
      <c r="A82" t="s">
        <v>1111</v>
      </c>
      <c r="B82" t="s">
        <v>414</v>
      </c>
      <c r="C82" s="5" t="s">
        <v>35</v>
      </c>
      <c r="D82" s="5">
        <v>38658</v>
      </c>
      <c r="E82" s="39">
        <v>1023</v>
      </c>
      <c r="F82" s="195">
        <v>44652</v>
      </c>
      <c r="G82" s="2">
        <v>14</v>
      </c>
      <c r="H82" t="str">
        <f>B82&amp;C82</f>
        <v>Chelsea FRIEDRICHhigh-jump</v>
      </c>
      <c r="I82" s="2">
        <f>E82</f>
        <v>1023</v>
      </c>
      <c r="J82" s="2" cm="1">
        <f t="array" ref="J82">MAX(IF($H$3:$H$4000=$H82,$I$3:$I$4000))</f>
        <v>1023</v>
      </c>
      <c r="K82" s="2" t="str">
        <v>AUS</v>
      </c>
      <c r="L82" s="21" t="str">
        <v>Tryphena HEWETT</v>
      </c>
      <c r="M82" s="47" t="str">
        <v>high-jump</v>
      </c>
      <c r="N82" s="95">
        <v>38647</v>
      </c>
      <c r="O82" s="94" t="str">
        <f t="shared" si="4"/>
        <v>Tryphena HEWETThigh-jump</v>
      </c>
      <c r="P82" s="2">
        <f t="shared" si="5"/>
        <v>1004</v>
      </c>
      <c r="Q82" s="2">
        <f t="shared" si="6"/>
        <v>57</v>
      </c>
      <c r="R82" s="79">
        <f t="shared" si="7"/>
        <v>11</v>
      </c>
    </row>
    <row r="83" spans="1:18" x14ac:dyDescent="0.2">
      <c r="A83" t="s">
        <v>1111</v>
      </c>
      <c r="B83" t="s">
        <v>413</v>
      </c>
      <c r="C83" s="5" t="s">
        <v>35</v>
      </c>
      <c r="D83" s="5">
        <v>38647</v>
      </c>
      <c r="E83" s="39">
        <v>994</v>
      </c>
      <c r="F83" s="195">
        <v>44652</v>
      </c>
      <c r="G83" s="2">
        <v>24</v>
      </c>
      <c r="H83" t="str">
        <f>B83&amp;C83</f>
        <v>Tryphena HEWETThigh-jump</v>
      </c>
      <c r="I83" s="2">
        <f>E83</f>
        <v>994</v>
      </c>
      <c r="J83" s="2" cm="1">
        <f t="array" ref="J83">MAX(IF($H$3:$H$4000=$H83,$I$3:$I$4000))</f>
        <v>1004</v>
      </c>
      <c r="K83" s="2" t="str">
        <v>AUS</v>
      </c>
      <c r="L83" s="21" t="str">
        <v>Alysha BURNETT</v>
      </c>
      <c r="M83" s="47" t="str">
        <v>high-jump</v>
      </c>
      <c r="N83" s="95">
        <v>35434</v>
      </c>
      <c r="O83" s="94" t="str">
        <f t="shared" si="4"/>
        <v>Alysha BURNETThigh-jump</v>
      </c>
      <c r="P83" s="2">
        <f t="shared" si="5"/>
        <v>1023</v>
      </c>
      <c r="Q83" s="2">
        <f t="shared" si="6"/>
        <v>37</v>
      </c>
      <c r="R83" s="79">
        <f t="shared" si="7"/>
        <v>7</v>
      </c>
    </row>
    <row r="84" spans="1:18" x14ac:dyDescent="0.2">
      <c r="A84" t="s">
        <v>1111</v>
      </c>
      <c r="B84" t="s">
        <v>407</v>
      </c>
      <c r="C84" s="5" t="s">
        <v>35</v>
      </c>
      <c r="D84" s="5">
        <v>35434</v>
      </c>
      <c r="E84" s="39">
        <v>994</v>
      </c>
      <c r="F84" s="195">
        <v>44652</v>
      </c>
      <c r="G84" s="2">
        <v>24</v>
      </c>
      <c r="H84" t="str">
        <f>B84&amp;C84</f>
        <v>Alysha BURNETThigh-jump</v>
      </c>
      <c r="I84" s="2">
        <f>E84</f>
        <v>994</v>
      </c>
      <c r="J84" s="2" cm="1">
        <f t="array" ref="J84">MAX(IF($H$3:$H$4000=$H84,$I$3:$I$4000))</f>
        <v>1023</v>
      </c>
      <c r="K84" s="2" t="str">
        <v>AUS</v>
      </c>
      <c r="L84" s="21" t="str">
        <v>Emily MALAKOVSKI</v>
      </c>
      <c r="M84" s="47" t="str">
        <v>high-jump</v>
      </c>
      <c r="N84" s="95">
        <v>38463</v>
      </c>
      <c r="O84" s="94" t="str">
        <f t="shared" si="4"/>
        <v>Emily MALAKOVSKIhigh-jump</v>
      </c>
      <c r="P84" s="2">
        <f t="shared" si="5"/>
        <v>965</v>
      </c>
      <c r="Q84" s="2">
        <f t="shared" si="6"/>
        <v>106</v>
      </c>
      <c r="R84" s="79">
        <f t="shared" si="7"/>
        <v>21</v>
      </c>
    </row>
    <row r="85" spans="1:18" x14ac:dyDescent="0.2">
      <c r="A85" t="s">
        <v>1111</v>
      </c>
      <c r="B85" t="s">
        <v>419</v>
      </c>
      <c r="C85" s="5" t="s">
        <v>35</v>
      </c>
      <c r="D85" s="5">
        <v>38463</v>
      </c>
      <c r="E85" s="39">
        <v>965</v>
      </c>
      <c r="F85" s="195">
        <v>44652</v>
      </c>
      <c r="G85" s="2">
        <v>47</v>
      </c>
      <c r="H85" t="str">
        <f>B85&amp;C85</f>
        <v>Emily MALAKOVSKIhigh-jump</v>
      </c>
      <c r="I85" s="2">
        <f>E85</f>
        <v>965</v>
      </c>
      <c r="J85" s="2" cm="1">
        <f t="array" ref="J85">MAX(IF($H$3:$H$4000=$H85,$I$3:$I$4000))</f>
        <v>965</v>
      </c>
      <c r="K85" s="2" t="str">
        <v>AUS</v>
      </c>
      <c r="L85" s="21" t="str">
        <v>Tiana SOLLEY</v>
      </c>
      <c r="M85" s="47" t="str">
        <v>high-jump</v>
      </c>
      <c r="N85" s="95">
        <v>1998</v>
      </c>
      <c r="O85" s="94" t="str">
        <f t="shared" si="4"/>
        <v>Tiana SOLLEYhigh-jump</v>
      </c>
      <c r="P85" s="2">
        <f t="shared" si="5"/>
        <v>965</v>
      </c>
      <c r="Q85" s="2">
        <f t="shared" si="6"/>
        <v>106</v>
      </c>
      <c r="R85" s="79">
        <f t="shared" si="7"/>
        <v>21</v>
      </c>
    </row>
    <row r="86" spans="1:18" x14ac:dyDescent="0.2">
      <c r="A86" t="s">
        <v>1111</v>
      </c>
      <c r="B86" t="s">
        <v>942</v>
      </c>
      <c r="C86" t="s">
        <v>35</v>
      </c>
      <c r="D86" s="5">
        <v>1998</v>
      </c>
      <c r="E86" s="39">
        <v>965</v>
      </c>
      <c r="F86" s="195">
        <v>44652</v>
      </c>
      <c r="G86" s="2">
        <v>47</v>
      </c>
      <c r="H86" t="str">
        <f>B86&amp;C86</f>
        <v>Tiana SOLLEYhigh-jump</v>
      </c>
      <c r="I86" s="2">
        <f>E86</f>
        <v>965</v>
      </c>
      <c r="J86" s="2" cm="1">
        <f t="array" ref="J86">MAX(IF($H$3:$H$4000=$H86,$I$3:$I$4000))</f>
        <v>965</v>
      </c>
      <c r="K86" s="2" t="str">
        <v>AUS</v>
      </c>
      <c r="L86" s="21" t="str">
        <v>Kalliyan SEREMET</v>
      </c>
      <c r="M86" s="47" t="str">
        <v>high-jump</v>
      </c>
      <c r="N86" s="95">
        <v>44701</v>
      </c>
      <c r="O86" s="94" t="str">
        <f t="shared" si="4"/>
        <v>Kalliyan SEREMEThigh-jump</v>
      </c>
      <c r="P86" s="2">
        <f t="shared" si="5"/>
        <v>936</v>
      </c>
      <c r="Q86" s="2">
        <f t="shared" si="6"/>
        <v>125</v>
      </c>
      <c r="R86" s="79">
        <f t="shared" si="7"/>
        <v>28</v>
      </c>
    </row>
    <row r="87" spans="1:18" x14ac:dyDescent="0.2">
      <c r="A87" t="s">
        <v>1111</v>
      </c>
      <c r="B87" t="s">
        <v>4620</v>
      </c>
      <c r="C87" s="6" t="s">
        <v>35</v>
      </c>
      <c r="D87" s="5">
        <v>44701</v>
      </c>
      <c r="E87" s="39">
        <v>936</v>
      </c>
      <c r="F87" s="195">
        <v>44652</v>
      </c>
      <c r="G87" s="2">
        <v>57</v>
      </c>
      <c r="H87" t="str">
        <f>B87&amp;C87</f>
        <v>Kalliyan SEREMEThigh-jump</v>
      </c>
      <c r="I87" s="2">
        <f>E87</f>
        <v>936</v>
      </c>
      <c r="J87" s="2" cm="1">
        <f t="array" ref="J87">MAX(IF($H$3:$H$4000=$H87,$I$3:$I$4000))</f>
        <v>936</v>
      </c>
      <c r="K87" s="2" t="str">
        <v>AUS</v>
      </c>
      <c r="L87" s="21" t="str">
        <v>Oceana D'ABBS</v>
      </c>
      <c r="M87" s="47" t="str">
        <v>high-jump</v>
      </c>
      <c r="N87" s="95">
        <v>44701</v>
      </c>
      <c r="O87" s="94" t="str">
        <f t="shared" si="4"/>
        <v>Oceana D'ABBShigh-jump</v>
      </c>
      <c r="P87" s="2">
        <f t="shared" si="5"/>
        <v>974</v>
      </c>
      <c r="Q87" s="2">
        <f t="shared" si="6"/>
        <v>83</v>
      </c>
      <c r="R87" s="79">
        <f t="shared" si="7"/>
        <v>16</v>
      </c>
    </row>
    <row r="88" spans="1:18" x14ac:dyDescent="0.2">
      <c r="A88" t="s">
        <v>1111</v>
      </c>
      <c r="B88" t="s">
        <v>403</v>
      </c>
      <c r="C88" s="5" t="s">
        <v>35</v>
      </c>
      <c r="D88" s="5">
        <v>44701</v>
      </c>
      <c r="E88" s="39">
        <v>936</v>
      </c>
      <c r="F88" s="195">
        <v>44652</v>
      </c>
      <c r="G88" s="2">
        <v>57</v>
      </c>
      <c r="H88" t="str">
        <f>B88&amp;C88</f>
        <v>Oceana D'ABBShigh-jump</v>
      </c>
      <c r="I88" s="2">
        <f>E88</f>
        <v>936</v>
      </c>
      <c r="J88" s="2" cm="1">
        <f t="array" ref="J88">MAX(IF($H$3:$H$4000=$H88,$I$3:$I$4000))</f>
        <v>974</v>
      </c>
      <c r="K88" s="2" t="str">
        <v>AUS</v>
      </c>
      <c r="L88" s="21" t="str">
        <v>Taneille CRASE</v>
      </c>
      <c r="M88" s="47" t="str">
        <v>high-jump</v>
      </c>
      <c r="N88" s="95">
        <v>34623</v>
      </c>
      <c r="O88" s="94" t="str">
        <f t="shared" si="4"/>
        <v>Taneille CRASEhigh-jump</v>
      </c>
      <c r="P88" s="2">
        <f t="shared" si="5"/>
        <v>1004</v>
      </c>
      <c r="Q88" s="2">
        <f t="shared" si="6"/>
        <v>57</v>
      </c>
      <c r="R88" s="79">
        <f t="shared" si="7"/>
        <v>11</v>
      </c>
    </row>
    <row r="89" spans="1:18" x14ac:dyDescent="0.2">
      <c r="A89" t="s">
        <v>1111</v>
      </c>
      <c r="B89" t="s">
        <v>340</v>
      </c>
      <c r="C89" s="5" t="s">
        <v>35</v>
      </c>
      <c r="D89" s="5">
        <v>34623</v>
      </c>
      <c r="E89" s="39">
        <v>936</v>
      </c>
      <c r="F89" s="195">
        <v>44652</v>
      </c>
      <c r="G89" s="2">
        <v>57</v>
      </c>
      <c r="H89" t="str">
        <f>B89&amp;C89</f>
        <v>Taneille CRASEhigh-jump</v>
      </c>
      <c r="I89" s="2">
        <f>E89</f>
        <v>936</v>
      </c>
      <c r="J89" s="2" cm="1">
        <f t="array" ref="J89">MAX(IF($H$3:$H$4000=$H89,$I$3:$I$4000))</f>
        <v>1004</v>
      </c>
      <c r="K89" s="2" t="str">
        <v>AUS</v>
      </c>
      <c r="L89" s="21" t="str">
        <v>Jamie SCROOP</v>
      </c>
      <c r="M89" s="47" t="str">
        <v>pole-vault</v>
      </c>
      <c r="N89" s="95">
        <v>32231</v>
      </c>
      <c r="O89" s="94" t="str">
        <f t="shared" si="4"/>
        <v>Jamie SCROOPpole-vault</v>
      </c>
      <c r="P89" s="2">
        <f t="shared" si="5"/>
        <v>1021</v>
      </c>
      <c r="Q89" s="2">
        <f t="shared" si="6"/>
        <v>16</v>
      </c>
      <c r="R89" s="79">
        <f t="shared" si="7"/>
        <v>5</v>
      </c>
    </row>
    <row r="90" spans="1:18" x14ac:dyDescent="0.2">
      <c r="A90" t="s">
        <v>1111</v>
      </c>
      <c r="B90" t="s">
        <v>944</v>
      </c>
      <c r="C90" s="5" t="s">
        <v>36</v>
      </c>
      <c r="D90" s="5">
        <v>32231</v>
      </c>
      <c r="E90" s="39">
        <v>1021</v>
      </c>
      <c r="F90" s="195">
        <v>44652</v>
      </c>
      <c r="G90" s="2">
        <v>5</v>
      </c>
      <c r="H90" t="str">
        <f>B90&amp;C90</f>
        <v>Jamie SCROOPpole-vault</v>
      </c>
      <c r="I90" s="2">
        <f>E90</f>
        <v>1021</v>
      </c>
      <c r="J90" s="2" cm="1">
        <f t="array" ref="J90">MAX(IF($H$3:$H$4000=$H90,$I$3:$I$4000))</f>
        <v>1021</v>
      </c>
      <c r="K90" s="2" t="str">
        <v>AUS</v>
      </c>
      <c r="L90" s="21" t="str">
        <v>Olivia GROSS</v>
      </c>
      <c r="M90" s="47" t="str">
        <v>pole-vault</v>
      </c>
      <c r="N90" s="95">
        <v>37497</v>
      </c>
      <c r="O90" s="94" t="str">
        <f t="shared" si="4"/>
        <v>Olivia GROSSpole-vault</v>
      </c>
      <c r="P90" s="2">
        <f t="shared" si="5"/>
        <v>981</v>
      </c>
      <c r="Q90" s="2">
        <f t="shared" si="6"/>
        <v>24</v>
      </c>
      <c r="R90" s="79">
        <f t="shared" si="7"/>
        <v>9</v>
      </c>
    </row>
    <row r="91" spans="1:18" x14ac:dyDescent="0.2">
      <c r="A91" t="s">
        <v>1111</v>
      </c>
      <c r="B91" t="s">
        <v>430</v>
      </c>
      <c r="C91" s="5" t="s">
        <v>36</v>
      </c>
      <c r="D91" s="5">
        <v>37497</v>
      </c>
      <c r="E91" s="39">
        <v>975</v>
      </c>
      <c r="F91" s="195">
        <v>44652</v>
      </c>
      <c r="G91" s="2">
        <v>11</v>
      </c>
      <c r="H91" t="str">
        <f>B91&amp;C91</f>
        <v>Olivia GROSSpole-vault</v>
      </c>
      <c r="I91" s="2">
        <f>E91</f>
        <v>975</v>
      </c>
      <c r="J91" s="2" cm="1">
        <f t="array" ref="J91">MAX(IF($H$3:$H$4000=$H91,$I$3:$I$4000))</f>
        <v>981</v>
      </c>
      <c r="K91" s="2" t="str">
        <v>AUS</v>
      </c>
      <c r="L91" s="21" t="str">
        <v>Lyvante SU'EMAI</v>
      </c>
      <c r="M91" s="47" t="str">
        <v>shot-put</v>
      </c>
      <c r="N91" s="95">
        <v>37602</v>
      </c>
      <c r="O91" s="94" t="str">
        <f t="shared" si="4"/>
        <v>Lyvante SU'EMAIshot-put</v>
      </c>
      <c r="P91" s="2">
        <f t="shared" si="5"/>
        <v>939</v>
      </c>
      <c r="Q91" s="2">
        <f t="shared" si="6"/>
        <v>38</v>
      </c>
      <c r="R91" s="79">
        <f t="shared" si="7"/>
        <v>1</v>
      </c>
    </row>
    <row r="92" spans="1:18" x14ac:dyDescent="0.2">
      <c r="A92" t="s">
        <v>1111</v>
      </c>
      <c r="B92" t="s">
        <v>445</v>
      </c>
      <c r="C92" s="5" t="s">
        <v>39</v>
      </c>
      <c r="D92" s="5">
        <v>37602</v>
      </c>
      <c r="E92" s="39">
        <v>920</v>
      </c>
      <c r="F92" s="195">
        <v>44652</v>
      </c>
      <c r="G92" s="2">
        <v>22</v>
      </c>
      <c r="H92" t="str">
        <f>B92&amp;C92</f>
        <v>Lyvante SU'EMAIshot-put</v>
      </c>
      <c r="I92" s="2">
        <f>E92</f>
        <v>920</v>
      </c>
      <c r="J92" s="2" cm="1">
        <f t="array" ref="J92">MAX(IF($H$3:$H$4000=$H92,$I$3:$I$4000))</f>
        <v>939</v>
      </c>
      <c r="K92" s="2" t="str">
        <v>AUS</v>
      </c>
      <c r="L92" s="21" t="str">
        <v>Sina WILDRAUT</v>
      </c>
      <c r="M92" s="47" t="str">
        <v>shot-put</v>
      </c>
      <c r="N92" s="95">
        <v>36466</v>
      </c>
      <c r="O92" s="94" t="str">
        <f t="shared" si="4"/>
        <v>Sina WILDRAUTshot-put</v>
      </c>
      <c r="P92" s="2">
        <f t="shared" si="5"/>
        <v>781</v>
      </c>
      <c r="Q92" s="2">
        <f t="shared" si="6"/>
        <v>140</v>
      </c>
      <c r="R92" s="79">
        <f t="shared" si="7"/>
        <v>16</v>
      </c>
    </row>
    <row r="93" spans="1:18" x14ac:dyDescent="0.2">
      <c r="A93" t="s">
        <v>1111</v>
      </c>
      <c r="B93" t="s">
        <v>453</v>
      </c>
      <c r="C93" s="5" t="s">
        <v>39</v>
      </c>
      <c r="D93" s="5">
        <v>36466</v>
      </c>
      <c r="E93" s="39">
        <v>781</v>
      </c>
      <c r="F93" s="195">
        <v>44652</v>
      </c>
      <c r="G93" s="2">
        <v>85</v>
      </c>
      <c r="H93" t="str">
        <f>B93&amp;C93</f>
        <v>Sina WILDRAUTshot-put</v>
      </c>
      <c r="I93" s="2">
        <f>E93</f>
        <v>781</v>
      </c>
      <c r="J93" s="2" cm="1">
        <f t="array" ref="J93">MAX(IF($H$3:$H$4000=$H93,$I$3:$I$4000))</f>
        <v>781</v>
      </c>
      <c r="K93" s="2" t="str">
        <v>AUS</v>
      </c>
      <c r="L93" s="21" t="str">
        <v>Stephanie RATCLIFFE</v>
      </c>
      <c r="M93" s="47" t="str">
        <v>hammer-throw</v>
      </c>
      <c r="N93" s="95">
        <v>36889</v>
      </c>
      <c r="O93" s="94" t="str">
        <f t="shared" si="4"/>
        <v>Stephanie RATCLIFFEhammer-throw</v>
      </c>
      <c r="P93" s="2">
        <f t="shared" si="5"/>
        <v>961</v>
      </c>
      <c r="Q93" s="2">
        <f t="shared" si="6"/>
        <v>34</v>
      </c>
      <c r="R93" s="79">
        <f t="shared" si="7"/>
        <v>2</v>
      </c>
    </row>
    <row r="94" spans="1:18" x14ac:dyDescent="0.2">
      <c r="A94" t="s">
        <v>1111</v>
      </c>
      <c r="B94" t="s">
        <v>469</v>
      </c>
      <c r="C94" s="5" t="s">
        <v>42</v>
      </c>
      <c r="D94" s="5">
        <v>36889</v>
      </c>
      <c r="E94" s="39">
        <v>960</v>
      </c>
      <c r="F94" s="195">
        <v>44652</v>
      </c>
      <c r="G94" s="2">
        <v>23</v>
      </c>
      <c r="H94" t="str">
        <f>B94&amp;C94</f>
        <v>Stephanie RATCLIFFEhammer-throw</v>
      </c>
      <c r="I94" s="2">
        <f>E94</f>
        <v>960</v>
      </c>
      <c r="J94" s="2" cm="1">
        <f t="array" ref="J94">MAX(IF($H$3:$H$4000=$H94,$I$3:$I$4000))</f>
        <v>961</v>
      </c>
      <c r="K94" s="2" t="str">
        <v>AUS</v>
      </c>
      <c r="L94" s="21" t="str">
        <v>Samantha LENTON</v>
      </c>
      <c r="M94" s="47" t="str">
        <v>hammer-throw</v>
      </c>
      <c r="N94" s="95">
        <v>36322</v>
      </c>
      <c r="O94" s="94" t="str">
        <f t="shared" si="4"/>
        <v>Samantha LENTONhammer-throw</v>
      </c>
      <c r="P94" s="2">
        <f t="shared" si="5"/>
        <v>943</v>
      </c>
      <c r="Q94" s="2">
        <f t="shared" si="6"/>
        <v>46</v>
      </c>
      <c r="R94" s="79">
        <f t="shared" si="7"/>
        <v>4</v>
      </c>
    </row>
    <row r="95" spans="1:18" x14ac:dyDescent="0.2">
      <c r="A95" t="s">
        <v>1111</v>
      </c>
      <c r="B95" t="s">
        <v>443</v>
      </c>
      <c r="C95" s="5" t="s">
        <v>42</v>
      </c>
      <c r="D95" s="5">
        <v>36322</v>
      </c>
      <c r="E95" s="39">
        <v>902</v>
      </c>
      <c r="F95" s="195">
        <v>44652</v>
      </c>
      <c r="G95" s="2">
        <v>32</v>
      </c>
      <c r="H95" t="str">
        <f>B95&amp;C95</f>
        <v>Samantha LENTONhammer-throw</v>
      </c>
      <c r="I95" s="2">
        <f>E95</f>
        <v>902</v>
      </c>
      <c r="J95" s="2" cm="1">
        <f t="array" ref="J95">MAX(IF($H$3:$H$4000=$H95,$I$3:$I$4000))</f>
        <v>943</v>
      </c>
      <c r="K95" s="2" t="str">
        <v>AUS</v>
      </c>
      <c r="L95" s="21" t="str">
        <v>Aliyah CANEPA</v>
      </c>
      <c r="M95" s="47" t="str">
        <v>hammer-throw</v>
      </c>
      <c r="N95" s="95">
        <v>37463</v>
      </c>
      <c r="O95" s="94" t="str">
        <f t="shared" si="4"/>
        <v>Aliyah CANEPAhammer-throw</v>
      </c>
      <c r="P95" s="2">
        <f t="shared" si="5"/>
        <v>828</v>
      </c>
      <c r="Q95" s="2">
        <f t="shared" si="6"/>
        <v>105</v>
      </c>
      <c r="R95" s="79">
        <f t="shared" si="7"/>
        <v>10</v>
      </c>
    </row>
    <row r="96" spans="1:18" x14ac:dyDescent="0.2">
      <c r="A96" t="s">
        <v>1111</v>
      </c>
      <c r="B96" t="s">
        <v>472</v>
      </c>
      <c r="C96" s="5" t="s">
        <v>42</v>
      </c>
      <c r="D96" s="5">
        <v>37463</v>
      </c>
      <c r="E96" s="39">
        <v>823</v>
      </c>
      <c r="F96" s="195">
        <v>44652</v>
      </c>
      <c r="G96" s="2">
        <v>60</v>
      </c>
      <c r="H96" t="str">
        <f>B96&amp;C96</f>
        <v>Aliyah CANEPAhammer-throw</v>
      </c>
      <c r="I96" s="2">
        <f>E96</f>
        <v>823</v>
      </c>
      <c r="J96" s="2" cm="1">
        <f t="array" ref="J96">MAX(IF($H$3:$H$4000=$H96,$I$3:$I$4000))</f>
        <v>828</v>
      </c>
      <c r="K96" s="2" t="str">
        <v>AUS</v>
      </c>
      <c r="L96" s="21" t="str">
        <v>Natasha LYNCH</v>
      </c>
      <c r="M96" s="47" t="str">
        <v>hammer-throw</v>
      </c>
      <c r="N96" s="95">
        <v>38738</v>
      </c>
      <c r="O96" s="94" t="str">
        <f t="shared" si="4"/>
        <v>Natasha LYNCHhammer-throw</v>
      </c>
      <c r="P96" s="2">
        <f t="shared" si="5"/>
        <v>748</v>
      </c>
      <c r="Q96" s="2">
        <f t="shared" si="6"/>
        <v>133</v>
      </c>
      <c r="R96" s="79">
        <f t="shared" si="7"/>
        <v>16</v>
      </c>
    </row>
    <row r="97" spans="1:18" x14ac:dyDescent="0.2">
      <c r="A97" t="s">
        <v>1111</v>
      </c>
      <c r="B97" t="s">
        <v>5585</v>
      </c>
      <c r="C97" s="5" t="s">
        <v>42</v>
      </c>
      <c r="D97" s="5">
        <v>38738</v>
      </c>
      <c r="E97" s="39">
        <v>748</v>
      </c>
      <c r="F97" s="195">
        <v>44652</v>
      </c>
      <c r="G97" s="2">
        <v>92</v>
      </c>
      <c r="H97" t="str">
        <f>B97&amp;C97</f>
        <v>Natasha LYNCHhammer-throw</v>
      </c>
      <c r="I97" s="2">
        <f>E97</f>
        <v>748</v>
      </c>
      <c r="J97" s="2" cm="1">
        <f t="array" ref="J97">MAX(IF($H$3:$H$4000=$H97,$I$3:$I$4000))</f>
        <v>748</v>
      </c>
      <c r="K97" s="2" t="str">
        <v>AUS</v>
      </c>
      <c r="L97" s="21" t="str">
        <v>Mackenzie LITTLE</v>
      </c>
      <c r="M97" s="47" t="str">
        <v>javelin-throw</v>
      </c>
      <c r="N97" s="95">
        <v>35421</v>
      </c>
      <c r="O97" s="94" t="str">
        <f t="shared" si="4"/>
        <v>Mackenzie LITTLEjavelin-throw</v>
      </c>
      <c r="P97" s="2">
        <f t="shared" si="5"/>
        <v>1122</v>
      </c>
      <c r="Q97" s="2">
        <f t="shared" si="6"/>
        <v>5</v>
      </c>
      <c r="R97" s="79">
        <f t="shared" si="7"/>
        <v>3</v>
      </c>
    </row>
    <row r="98" spans="1:18" x14ac:dyDescent="0.2">
      <c r="A98" t="s">
        <v>1111</v>
      </c>
      <c r="B98" t="s">
        <v>477</v>
      </c>
      <c r="C98" s="6" t="s">
        <v>41</v>
      </c>
      <c r="D98" s="6">
        <v>35421</v>
      </c>
      <c r="E98" s="39">
        <v>1117</v>
      </c>
      <c r="F98" s="195">
        <v>44652</v>
      </c>
      <c r="G98" s="2">
        <v>2</v>
      </c>
      <c r="H98" t="str">
        <f>B98&amp;C98</f>
        <v>Mackenzie LITTLEjavelin-throw</v>
      </c>
      <c r="I98" s="2">
        <f>E98</f>
        <v>1117</v>
      </c>
      <c r="J98" s="2" cm="1">
        <f t="array" ref="J98">MAX(IF($H$3:$H$4000=$H98,$I$3:$I$4000))</f>
        <v>1122</v>
      </c>
      <c r="K98" s="2" t="str">
        <v>AUS</v>
      </c>
      <c r="L98" s="21" t="str">
        <v>Alexandra ROBERTS</v>
      </c>
      <c r="M98" s="47" t="str">
        <v>javelin-throw</v>
      </c>
      <c r="N98" s="95">
        <v>36990</v>
      </c>
      <c r="O98" s="94" t="str">
        <f t="shared" si="4"/>
        <v>Alexandra ROBERTSjavelin-throw</v>
      </c>
      <c r="P98" s="2">
        <f t="shared" si="5"/>
        <v>1035</v>
      </c>
      <c r="Q98" s="2">
        <f t="shared" si="6"/>
        <v>10</v>
      </c>
      <c r="R98" s="79">
        <f t="shared" si="7"/>
        <v>4</v>
      </c>
    </row>
    <row r="99" spans="1:18" x14ac:dyDescent="0.2">
      <c r="A99" t="s">
        <v>1111</v>
      </c>
      <c r="B99" t="s">
        <v>478</v>
      </c>
      <c r="C99" s="5" t="s">
        <v>41</v>
      </c>
      <c r="D99" s="5">
        <v>36990</v>
      </c>
      <c r="E99" s="39">
        <v>997</v>
      </c>
      <c r="F99" s="195">
        <v>44652</v>
      </c>
      <c r="G99" s="2">
        <v>10</v>
      </c>
      <c r="H99" t="str">
        <f>B99&amp;C99</f>
        <v>Alexandra ROBERTSjavelin-throw</v>
      </c>
      <c r="I99" s="2">
        <f>E99</f>
        <v>997</v>
      </c>
      <c r="J99" s="2" cm="1">
        <f t="array" ref="J99">MAX(IF($H$3:$H$4000=$H99,$I$3:$I$4000))</f>
        <v>1035</v>
      </c>
      <c r="K99" s="2" t="str">
        <v>AUS</v>
      </c>
      <c r="L99" s="21" t="str">
        <v>Jess BELL</v>
      </c>
      <c r="M99" s="47" t="str">
        <v>javelin-throw</v>
      </c>
      <c r="N99" s="95">
        <v>36538</v>
      </c>
      <c r="O99" s="94" t="str">
        <f t="shared" si="4"/>
        <v>Jess BELLjavelin-throw</v>
      </c>
      <c r="P99" s="2">
        <f t="shared" si="5"/>
        <v>978</v>
      </c>
      <c r="Q99" s="2">
        <f t="shared" si="6"/>
        <v>21</v>
      </c>
      <c r="R99" s="79">
        <f t="shared" si="7"/>
        <v>7</v>
      </c>
    </row>
    <row r="100" spans="1:18" x14ac:dyDescent="0.2">
      <c r="A100" t="s">
        <v>1111</v>
      </c>
      <c r="B100" t="s">
        <v>479</v>
      </c>
      <c r="C100" s="5" t="s">
        <v>41</v>
      </c>
      <c r="D100" s="5">
        <v>36538</v>
      </c>
      <c r="E100" s="39">
        <v>909</v>
      </c>
      <c r="F100" s="195">
        <v>44652</v>
      </c>
      <c r="G100" s="2">
        <v>24</v>
      </c>
      <c r="H100" t="str">
        <f>B100&amp;C100</f>
        <v>Jess BELLjavelin-throw</v>
      </c>
      <c r="I100" s="2">
        <f>E100</f>
        <v>909</v>
      </c>
      <c r="J100" s="2" cm="1">
        <f t="array" ref="J100">MAX(IF($H$3:$H$4000=$H100,$I$3:$I$4000))</f>
        <v>978</v>
      </c>
      <c r="K100" s="2" t="str">
        <v>AUS</v>
      </c>
      <c r="L100" s="21" t="str">
        <v>Jade PATCHING</v>
      </c>
      <c r="M100" s="47" t="str">
        <v>javelin-throw</v>
      </c>
      <c r="N100" s="95">
        <v>44671</v>
      </c>
      <c r="O100" s="94" t="str">
        <f t="shared" si="4"/>
        <v>Jade PATCHINGjavelin-throw</v>
      </c>
      <c r="P100" s="2">
        <f t="shared" si="5"/>
        <v>869</v>
      </c>
      <c r="Q100" s="2">
        <f t="shared" si="6"/>
        <v>57</v>
      </c>
      <c r="R100" s="79">
        <f t="shared" si="7"/>
        <v>14</v>
      </c>
    </row>
    <row r="101" spans="1:18" x14ac:dyDescent="0.2">
      <c r="A101" t="s">
        <v>1111</v>
      </c>
      <c r="B101" t="s">
        <v>959</v>
      </c>
      <c r="C101" s="6" t="s">
        <v>41</v>
      </c>
      <c r="D101" s="5">
        <v>44671</v>
      </c>
      <c r="E101" s="39">
        <v>869</v>
      </c>
      <c r="F101" s="195">
        <v>44652</v>
      </c>
      <c r="G101" s="2">
        <v>30</v>
      </c>
      <c r="H101" t="str">
        <f>B101&amp;C101</f>
        <v>Jade PATCHINGjavelin-throw</v>
      </c>
      <c r="I101" s="2">
        <f>E101</f>
        <v>869</v>
      </c>
      <c r="J101" s="2" cm="1">
        <f t="array" ref="J101">MAX(IF($H$3:$H$4000=$H101,$I$3:$I$4000))</f>
        <v>869</v>
      </c>
      <c r="K101" s="2" t="str">
        <v>AUS</v>
      </c>
      <c r="L101" s="21" t="str">
        <v>Karen CLARKE</v>
      </c>
      <c r="M101" s="47" t="str">
        <v>javelin-throw</v>
      </c>
      <c r="N101" s="95">
        <v>33047</v>
      </c>
      <c r="O101" s="94" t="str">
        <f t="shared" si="4"/>
        <v>Karen CLARKEjavelin-throw</v>
      </c>
      <c r="P101" s="2">
        <f t="shared" si="5"/>
        <v>828</v>
      </c>
      <c r="Q101" s="2">
        <f t="shared" si="6"/>
        <v>89</v>
      </c>
      <c r="R101" s="79">
        <f t="shared" si="7"/>
        <v>19</v>
      </c>
    </row>
    <row r="102" spans="1:18" x14ac:dyDescent="0.2">
      <c r="A102" t="s">
        <v>1111</v>
      </c>
      <c r="B102" t="s">
        <v>957</v>
      </c>
      <c r="C102" s="5" t="s">
        <v>41</v>
      </c>
      <c r="D102" s="5">
        <v>33047</v>
      </c>
      <c r="E102" s="39">
        <v>828</v>
      </c>
      <c r="F102" s="195">
        <v>44652</v>
      </c>
      <c r="G102" s="2">
        <v>48</v>
      </c>
      <c r="H102" t="str">
        <f>B102&amp;C102</f>
        <v>Karen CLARKEjavelin-throw</v>
      </c>
      <c r="I102" s="2">
        <f>E102</f>
        <v>828</v>
      </c>
      <c r="J102" s="2" cm="1">
        <f t="array" ref="J102">MAX(IF($H$3:$H$4000=$H102,$I$3:$I$4000))</f>
        <v>828</v>
      </c>
      <c r="K102" s="2" t="str">
        <v>AUS</v>
      </c>
      <c r="L102" s="21" t="str">
        <v>Georgia WASSALL</v>
      </c>
      <c r="M102" s="47" t="str">
        <v>800m</v>
      </c>
      <c r="N102" s="95">
        <v>35127</v>
      </c>
      <c r="O102" s="94" t="str">
        <f t="shared" si="4"/>
        <v>Georgia WASSALL800m</v>
      </c>
      <c r="P102" s="2">
        <f t="shared" si="5"/>
        <v>1042</v>
      </c>
      <c r="Q102" s="2">
        <f t="shared" si="6"/>
        <v>131</v>
      </c>
      <c r="R102" s="79">
        <f t="shared" si="7"/>
        <v>25</v>
      </c>
    </row>
    <row r="103" spans="1:18" x14ac:dyDescent="0.2">
      <c r="A103" t="s">
        <v>1111</v>
      </c>
      <c r="B103" t="s">
        <v>5436</v>
      </c>
      <c r="C103" s="5" t="s">
        <v>27</v>
      </c>
      <c r="D103" s="5">
        <v>35127</v>
      </c>
      <c r="E103" s="39">
        <v>1042</v>
      </c>
      <c r="F103" s="195">
        <v>44651</v>
      </c>
      <c r="G103" s="2">
        <v>56</v>
      </c>
      <c r="H103" t="str">
        <f>B103&amp;C103</f>
        <v>Georgia WASSALL800m</v>
      </c>
      <c r="I103" s="2">
        <f>E103</f>
        <v>1042</v>
      </c>
      <c r="J103" s="2" cm="1">
        <f t="array" ref="J103">MAX(IF($H$3:$H$4000=$H103,$I$3:$I$4000))</f>
        <v>1042</v>
      </c>
      <c r="K103" s="2" t="str">
        <v>AUS</v>
      </c>
      <c r="L103" s="21" t="str">
        <v>Amy CASHIN</v>
      </c>
      <c r="M103" s="47" t="str">
        <v>3000msc</v>
      </c>
      <c r="N103" s="95">
        <v>34543</v>
      </c>
      <c r="O103" s="94" t="str">
        <f t="shared" si="4"/>
        <v>Amy CASHIN3000msc</v>
      </c>
      <c r="P103" s="2">
        <f t="shared" si="5"/>
        <v>1172</v>
      </c>
      <c r="Q103" s="2">
        <f t="shared" si="6"/>
        <v>15</v>
      </c>
      <c r="R103" s="79">
        <f t="shared" si="7"/>
        <v>2</v>
      </c>
    </row>
    <row r="104" spans="1:18" x14ac:dyDescent="0.2">
      <c r="A104" t="s">
        <v>1111</v>
      </c>
      <c r="B104" t="s">
        <v>293</v>
      </c>
      <c r="C104" s="5" t="s">
        <v>34</v>
      </c>
      <c r="D104" s="5">
        <v>34543</v>
      </c>
      <c r="E104" s="39">
        <v>1149</v>
      </c>
      <c r="F104" s="195">
        <v>44651</v>
      </c>
      <c r="G104" s="2">
        <v>1</v>
      </c>
      <c r="H104" t="str">
        <f>B104&amp;C104</f>
        <v>Amy CASHIN3000msc</v>
      </c>
      <c r="I104" s="2">
        <f>E104</f>
        <v>1149</v>
      </c>
      <c r="J104" s="2" cm="1">
        <f t="array" ref="J104">MAX(IF($H$3:$H$4000=$H104,$I$3:$I$4000))</f>
        <v>1172</v>
      </c>
      <c r="K104" s="2" t="str">
        <v>AUS</v>
      </c>
      <c r="L104" s="21" t="str">
        <v>Brielle ERBACHER</v>
      </c>
      <c r="M104" s="47" t="str">
        <v>3000msc</v>
      </c>
      <c r="N104" s="95">
        <v>36219</v>
      </c>
      <c r="O104" s="94" t="str">
        <f t="shared" si="4"/>
        <v>Brielle ERBACHER3000msc</v>
      </c>
      <c r="P104" s="2">
        <f t="shared" si="5"/>
        <v>1147</v>
      </c>
      <c r="Q104" s="2">
        <f t="shared" si="6"/>
        <v>26</v>
      </c>
      <c r="R104" s="79">
        <f t="shared" si="7"/>
        <v>4</v>
      </c>
    </row>
    <row r="105" spans="1:18" x14ac:dyDescent="0.2">
      <c r="A105" t="s">
        <v>1111</v>
      </c>
      <c r="B105" t="s">
        <v>276</v>
      </c>
      <c r="C105" s="5" t="s">
        <v>34</v>
      </c>
      <c r="D105" s="5">
        <v>36219</v>
      </c>
      <c r="E105" s="39">
        <v>1147</v>
      </c>
      <c r="F105" s="195">
        <v>44651</v>
      </c>
      <c r="G105" s="2">
        <v>3</v>
      </c>
      <c r="H105" t="str">
        <f>B105&amp;C105</f>
        <v>Brielle ERBACHER3000msc</v>
      </c>
      <c r="I105" s="2">
        <f>E105</f>
        <v>1147</v>
      </c>
      <c r="J105" s="2" cm="1">
        <f t="array" ref="J105">MAX(IF($H$3:$H$4000=$H105,$I$3:$I$4000))</f>
        <v>1147</v>
      </c>
      <c r="K105" s="2" t="str">
        <v>AUS</v>
      </c>
      <c r="L105" s="21" t="str">
        <v>Cara FEAIN-RYAN</v>
      </c>
      <c r="M105" s="47" t="str">
        <v>3000msc</v>
      </c>
      <c r="N105" s="95">
        <v>36196</v>
      </c>
      <c r="O105" s="94" t="str">
        <f t="shared" si="4"/>
        <v>Cara FEAIN-RYAN3000msc</v>
      </c>
      <c r="P105" s="2">
        <f t="shared" si="5"/>
        <v>1153</v>
      </c>
      <c r="Q105" s="2">
        <f t="shared" si="6"/>
        <v>22</v>
      </c>
      <c r="R105" s="79">
        <f t="shared" si="7"/>
        <v>3</v>
      </c>
    </row>
    <row r="106" spans="1:18" x14ac:dyDescent="0.2">
      <c r="A106" t="s">
        <v>1111</v>
      </c>
      <c r="B106" t="s">
        <v>292</v>
      </c>
      <c r="C106" s="5" t="s">
        <v>34</v>
      </c>
      <c r="D106" s="5">
        <v>36196</v>
      </c>
      <c r="E106" s="39">
        <v>1142</v>
      </c>
      <c r="F106" s="195">
        <v>44651</v>
      </c>
      <c r="G106" s="2">
        <v>4</v>
      </c>
      <c r="H106" t="str">
        <f>B106&amp;C106</f>
        <v>Cara FEAIN-RYAN3000msc</v>
      </c>
      <c r="I106" s="2">
        <f>E106</f>
        <v>1142</v>
      </c>
      <c r="J106" s="2" cm="1">
        <f t="array" ref="J106">MAX(IF($H$3:$H$4000=$H106,$I$3:$I$4000))</f>
        <v>1153</v>
      </c>
      <c r="K106" s="2" t="str">
        <v>AUS</v>
      </c>
      <c r="L106" s="21" t="str">
        <v>Ellaby HANSEN</v>
      </c>
      <c r="M106" s="47" t="str">
        <v>3000msc</v>
      </c>
      <c r="N106" s="95">
        <v>44612</v>
      </c>
      <c r="O106" s="94" t="str">
        <f t="shared" si="4"/>
        <v>Ellaby HANSEN3000msc</v>
      </c>
      <c r="P106" s="2">
        <f t="shared" si="5"/>
        <v>980</v>
      </c>
      <c r="Q106" s="2">
        <f t="shared" si="6"/>
        <v>118</v>
      </c>
      <c r="R106" s="79">
        <f t="shared" si="7"/>
        <v>24</v>
      </c>
    </row>
    <row r="107" spans="1:18" x14ac:dyDescent="0.2">
      <c r="A107" t="s">
        <v>1111</v>
      </c>
      <c r="B107" t="s">
        <v>304</v>
      </c>
      <c r="C107" s="5" t="s">
        <v>34</v>
      </c>
      <c r="D107" s="5">
        <v>44612</v>
      </c>
      <c r="E107" s="39">
        <v>980</v>
      </c>
      <c r="F107" s="195">
        <v>44651</v>
      </c>
      <c r="G107" s="2">
        <v>45</v>
      </c>
      <c r="H107" t="str">
        <f>B107&amp;C107</f>
        <v>Ellaby HANSEN3000msc</v>
      </c>
      <c r="I107" s="2">
        <f>E107</f>
        <v>980</v>
      </c>
      <c r="J107" s="2" cm="1">
        <f t="array" ref="J107">MAX(IF($H$3:$H$4000=$H107,$I$3:$I$4000))</f>
        <v>980</v>
      </c>
      <c r="K107" s="2" t="str">
        <v>AUS</v>
      </c>
      <c r="L107" s="21" t="str">
        <v>Olivia TWINING</v>
      </c>
      <c r="M107" s="47" t="str">
        <v>3000msc</v>
      </c>
      <c r="N107" s="95">
        <v>36014</v>
      </c>
      <c r="O107" s="94" t="str">
        <f t="shared" si="4"/>
        <v>Olivia TWINING3000msc</v>
      </c>
      <c r="P107" s="2">
        <f t="shared" si="5"/>
        <v>950</v>
      </c>
      <c r="Q107" s="2">
        <f t="shared" si="6"/>
        <v>122</v>
      </c>
      <c r="R107" s="79">
        <f t="shared" si="7"/>
        <v>26</v>
      </c>
    </row>
    <row r="108" spans="1:18" x14ac:dyDescent="0.2">
      <c r="A108" t="s">
        <v>1111</v>
      </c>
      <c r="B108" t="s">
        <v>915</v>
      </c>
      <c r="C108" s="5" t="s">
        <v>34</v>
      </c>
      <c r="D108" s="5">
        <v>36014</v>
      </c>
      <c r="E108" s="39">
        <v>950</v>
      </c>
      <c r="F108" s="195">
        <v>44651</v>
      </c>
      <c r="G108" s="2">
        <v>49</v>
      </c>
      <c r="H108" t="str">
        <f>B108&amp;C108</f>
        <v>Olivia TWINING3000msc</v>
      </c>
      <c r="I108" s="2">
        <f>E108</f>
        <v>950</v>
      </c>
      <c r="J108" s="2" cm="1">
        <f t="array" ref="J108">MAX(IF($H$3:$H$4000=$H108,$I$3:$I$4000))</f>
        <v>950</v>
      </c>
      <c r="K108" s="2" t="str">
        <v>AUS</v>
      </c>
      <c r="L108" s="21" t="str">
        <v>Sophie GOCHER</v>
      </c>
      <c r="M108" s="47" t="str">
        <v>3000msc</v>
      </c>
      <c r="N108" s="95">
        <v>37027</v>
      </c>
      <c r="O108" s="94" t="str">
        <f t="shared" si="4"/>
        <v>Sophie GOCHER3000msc</v>
      </c>
      <c r="P108" s="2">
        <f t="shared" si="5"/>
        <v>938</v>
      </c>
      <c r="Q108" s="2">
        <f t="shared" si="6"/>
        <v>125</v>
      </c>
      <c r="R108" s="79">
        <f t="shared" si="7"/>
        <v>28</v>
      </c>
    </row>
    <row r="109" spans="1:18" x14ac:dyDescent="0.2">
      <c r="A109" t="s">
        <v>1111</v>
      </c>
      <c r="B109" t="s">
        <v>917</v>
      </c>
      <c r="C109" s="5" t="s">
        <v>34</v>
      </c>
      <c r="D109" s="6">
        <v>37027</v>
      </c>
      <c r="E109" s="39">
        <v>938</v>
      </c>
      <c r="F109" s="195">
        <v>44651</v>
      </c>
      <c r="G109" s="2">
        <v>52</v>
      </c>
      <c r="H109" t="str">
        <f>B109&amp;C109</f>
        <v>Sophie GOCHER3000msc</v>
      </c>
      <c r="I109" s="2">
        <f>E109</f>
        <v>938</v>
      </c>
      <c r="J109" s="2" cm="1">
        <f t="array" ref="J109">MAX(IF($H$3:$H$4000=$H109,$I$3:$I$4000))</f>
        <v>938</v>
      </c>
      <c r="K109" s="2" t="str">
        <v>AUS</v>
      </c>
      <c r="L109" s="21" t="str">
        <v>Ruby MCPHILLIPS</v>
      </c>
      <c r="M109" s="47" t="str">
        <v>3000msc</v>
      </c>
      <c r="N109" s="95">
        <v>44640</v>
      </c>
      <c r="O109" s="94" t="str">
        <f t="shared" si="4"/>
        <v>Ruby MCPHILLIPS3000msc</v>
      </c>
      <c r="P109" s="2">
        <f t="shared" si="5"/>
        <v>884</v>
      </c>
      <c r="Q109" s="2">
        <f t="shared" si="6"/>
        <v>139</v>
      </c>
      <c r="R109" s="79">
        <f t="shared" si="7"/>
        <v>33</v>
      </c>
    </row>
    <row r="110" spans="1:18" x14ac:dyDescent="0.2">
      <c r="A110" t="s">
        <v>1111</v>
      </c>
      <c r="B110" t="s">
        <v>5462</v>
      </c>
      <c r="C110" s="6" t="s">
        <v>34</v>
      </c>
      <c r="D110" s="5">
        <v>44640</v>
      </c>
      <c r="E110" s="39">
        <v>884</v>
      </c>
      <c r="F110" s="195">
        <v>44651</v>
      </c>
      <c r="G110" s="2">
        <v>67</v>
      </c>
      <c r="H110" t="str">
        <f>B110&amp;C110</f>
        <v>Ruby MCPHILLIPS3000msc</v>
      </c>
      <c r="I110" s="2">
        <f>E110</f>
        <v>884</v>
      </c>
      <c r="J110" s="2" cm="1">
        <f t="array" ref="J110">MAX(IF($H$3:$H$4000=$H110,$I$3:$I$4000))</f>
        <v>884</v>
      </c>
      <c r="K110" s="2" t="str">
        <v>AUS</v>
      </c>
      <c r="L110" s="21" t="str">
        <v>Clara NOURDINE</v>
      </c>
      <c r="M110" s="47" t="str">
        <v>long-jump</v>
      </c>
      <c r="N110" s="95">
        <v>44701</v>
      </c>
      <c r="O110" s="94" t="str">
        <f t="shared" si="4"/>
        <v>Clara NOURDINElong-jump</v>
      </c>
      <c r="P110" s="2">
        <f t="shared" si="5"/>
        <v>950</v>
      </c>
      <c r="Q110" s="2">
        <f t="shared" si="6"/>
        <v>149</v>
      </c>
      <c r="R110" s="79">
        <f t="shared" si="7"/>
        <v>29</v>
      </c>
    </row>
    <row r="111" spans="1:18" x14ac:dyDescent="0.2">
      <c r="A111" t="s">
        <v>1111</v>
      </c>
      <c r="B111" t="s">
        <v>5536</v>
      </c>
      <c r="C111" s="5" t="s">
        <v>37</v>
      </c>
      <c r="D111" s="5">
        <v>44701</v>
      </c>
      <c r="E111" s="39">
        <v>950</v>
      </c>
      <c r="F111" s="195">
        <v>44651</v>
      </c>
      <c r="G111" s="2">
        <v>92</v>
      </c>
      <c r="H111" t="str">
        <f>B111&amp;C111</f>
        <v>Clara NOURDINElong-jump</v>
      </c>
      <c r="I111" s="2">
        <f>E111</f>
        <v>950</v>
      </c>
      <c r="J111" s="2" cm="1">
        <f t="array" ref="J111">MAX(IF($H$3:$H$4000=$H111,$I$3:$I$4000))</f>
        <v>950</v>
      </c>
      <c r="K111" s="2" t="str">
        <v>AUS</v>
      </c>
      <c r="L111" s="21" t="str">
        <v>Samantha PEACE</v>
      </c>
      <c r="M111" s="47" t="str">
        <v>discus-throw</v>
      </c>
      <c r="N111" s="95">
        <v>36121</v>
      </c>
      <c r="O111" s="94" t="str">
        <f t="shared" si="4"/>
        <v>Samantha PEACEdiscus-throw</v>
      </c>
      <c r="P111" s="2">
        <f t="shared" si="5"/>
        <v>849</v>
      </c>
      <c r="Q111" s="2">
        <f t="shared" si="6"/>
        <v>94</v>
      </c>
      <c r="R111" s="79">
        <f t="shared" si="7"/>
        <v>12</v>
      </c>
    </row>
    <row r="112" spans="1:18" x14ac:dyDescent="0.2">
      <c r="A112" t="s">
        <v>1111</v>
      </c>
      <c r="B112" t="s">
        <v>451</v>
      </c>
      <c r="C112" s="5" t="s">
        <v>40</v>
      </c>
      <c r="D112" s="5">
        <v>36121</v>
      </c>
      <c r="E112" s="39">
        <v>849</v>
      </c>
      <c r="F112" s="195">
        <v>44651</v>
      </c>
      <c r="G112" s="2">
        <v>62</v>
      </c>
      <c r="H112" t="str">
        <f>B112&amp;C112</f>
        <v>Samantha PEACEdiscus-throw</v>
      </c>
      <c r="I112" s="2">
        <f>E112</f>
        <v>849</v>
      </c>
      <c r="J112" s="2" cm="1">
        <f t="array" ref="J112">MAX(IF($H$3:$H$4000=$H112,$I$3:$I$4000))</f>
        <v>849</v>
      </c>
      <c r="K112" s="2" t="str">
        <v>AUS</v>
      </c>
      <c r="L112" s="21" t="str">
        <v>Ilana GRANDINE</v>
      </c>
      <c r="M112" s="47" t="str">
        <v>400m</v>
      </c>
      <c r="N112" s="95">
        <v>33463</v>
      </c>
      <c r="O112" s="94" t="str">
        <f t="shared" si="4"/>
        <v>Ilana GRANDINE400m</v>
      </c>
      <c r="P112" s="2">
        <f t="shared" si="5"/>
        <v>1039</v>
      </c>
      <c r="Q112" s="2">
        <f t="shared" si="6"/>
        <v>145</v>
      </c>
      <c r="R112" s="79">
        <f t="shared" si="7"/>
        <v>13</v>
      </c>
    </row>
    <row r="113" spans="1:18" x14ac:dyDescent="0.2">
      <c r="A113" t="s">
        <v>1111</v>
      </c>
      <c r="B113" t="s">
        <v>122</v>
      </c>
      <c r="C113" s="5" t="s">
        <v>26</v>
      </c>
      <c r="D113" s="5">
        <v>33463</v>
      </c>
      <c r="E113" s="39">
        <v>1039</v>
      </c>
      <c r="F113" s="195">
        <v>44650</v>
      </c>
      <c r="G113" s="2">
        <v>82</v>
      </c>
      <c r="H113" t="str">
        <f>B113&amp;C113</f>
        <v>Ilana GRANDINE400m</v>
      </c>
      <c r="I113" s="2">
        <f>E113</f>
        <v>1039</v>
      </c>
      <c r="J113" s="2" cm="1">
        <f t="array" ref="J113">MAX(IF($H$3:$H$4000=$H113,$I$3:$I$4000))</f>
        <v>1039</v>
      </c>
      <c r="K113" s="2" t="str">
        <v>AUS</v>
      </c>
      <c r="L113" s="21" t="str">
        <v>Eloise MILLINGTON</v>
      </c>
      <c r="M113" s="47" t="str">
        <v>triple-jump</v>
      </c>
      <c r="N113" s="95">
        <v>37001</v>
      </c>
      <c r="O113" s="94" t="str">
        <f t="shared" si="4"/>
        <v>Eloise MILLINGTONtriple-jump</v>
      </c>
      <c r="P113" s="2">
        <f t="shared" si="5"/>
        <v>943</v>
      </c>
      <c r="Q113" s="2">
        <f t="shared" si="6"/>
        <v>118</v>
      </c>
      <c r="R113" s="79">
        <f t="shared" si="7"/>
        <v>20</v>
      </c>
    </row>
    <row r="114" spans="1:18" x14ac:dyDescent="0.2">
      <c r="A114" t="s">
        <v>1111</v>
      </c>
      <c r="B114" t="s">
        <v>940</v>
      </c>
      <c r="C114" s="5" t="s">
        <v>38</v>
      </c>
      <c r="D114" s="5">
        <v>37001</v>
      </c>
      <c r="E114" s="39">
        <v>943</v>
      </c>
      <c r="F114" s="195">
        <v>44650</v>
      </c>
      <c r="G114" s="2">
        <v>62</v>
      </c>
      <c r="H114" t="str">
        <f>B114&amp;C114</f>
        <v>Eloise MILLINGTONtriple-jump</v>
      </c>
      <c r="I114" s="2">
        <f>E114</f>
        <v>943</v>
      </c>
      <c r="J114" s="2" cm="1">
        <f t="array" ref="J114">MAX(IF($H$3:$H$4000=$H114,$I$3:$I$4000))</f>
        <v>943</v>
      </c>
      <c r="K114" s="2" t="str">
        <v>AUS</v>
      </c>
      <c r="L114" s="21" t="str">
        <v>Tahla PONT</v>
      </c>
      <c r="M114" s="47" t="str">
        <v>triple-jump</v>
      </c>
      <c r="N114" s="95">
        <v>36741</v>
      </c>
      <c r="O114" s="94" t="str">
        <f t="shared" si="4"/>
        <v>Tahla PONTtriple-jump</v>
      </c>
      <c r="P114" s="2">
        <f t="shared" si="5"/>
        <v>983</v>
      </c>
      <c r="Q114" s="2">
        <f t="shared" si="6"/>
        <v>86</v>
      </c>
      <c r="R114" s="79">
        <f t="shared" si="7"/>
        <v>13</v>
      </c>
    </row>
    <row r="115" spans="1:18" x14ac:dyDescent="0.2">
      <c r="A115" t="s">
        <v>1111</v>
      </c>
      <c r="B115" t="s">
        <v>398</v>
      </c>
      <c r="C115" s="5" t="s">
        <v>38</v>
      </c>
      <c r="D115" s="5">
        <v>36741</v>
      </c>
      <c r="E115" s="39">
        <v>918</v>
      </c>
      <c r="F115" s="195">
        <v>44650</v>
      </c>
      <c r="G115" s="2">
        <v>73</v>
      </c>
      <c r="H115" t="str">
        <f>B115&amp;C115</f>
        <v>Tahla PONTtriple-jump</v>
      </c>
      <c r="I115" s="2">
        <f>E115</f>
        <v>918</v>
      </c>
      <c r="J115" s="2" cm="1">
        <f t="array" ref="J115">MAX(IF($H$3:$H$4000=$H115,$I$3:$I$4000))</f>
        <v>983</v>
      </c>
      <c r="K115" s="2" t="str">
        <v>AUS</v>
      </c>
      <c r="L115" s="21" t="str">
        <v>Alysha PEARSON</v>
      </c>
      <c r="M115" s="47" t="str">
        <v>hammer-throw</v>
      </c>
      <c r="N115" s="95">
        <v>37422</v>
      </c>
      <c r="O115" s="94" t="str">
        <f t="shared" si="4"/>
        <v>Alysha PEARSONhammer-throw</v>
      </c>
      <c r="P115" s="2">
        <f t="shared" si="5"/>
        <v>856</v>
      </c>
      <c r="Q115" s="2">
        <f t="shared" si="6"/>
        <v>78</v>
      </c>
      <c r="R115" s="79">
        <f t="shared" si="7"/>
        <v>9</v>
      </c>
    </row>
    <row r="116" spans="1:18" x14ac:dyDescent="0.2">
      <c r="A116" t="s">
        <v>1111</v>
      </c>
      <c r="B116" t="s">
        <v>464</v>
      </c>
      <c r="C116" s="5" t="s">
        <v>42</v>
      </c>
      <c r="D116" s="5">
        <v>37422</v>
      </c>
      <c r="E116" s="39">
        <v>856</v>
      </c>
      <c r="F116" s="195">
        <v>44650</v>
      </c>
      <c r="G116" s="2">
        <v>47</v>
      </c>
      <c r="H116" t="str">
        <f>B116&amp;C116</f>
        <v>Alysha PEARSONhammer-throw</v>
      </c>
      <c r="I116" s="2">
        <f>E116</f>
        <v>856</v>
      </c>
      <c r="J116" s="2" cm="1">
        <f t="array" ref="J116">MAX(IF($H$3:$H$4000=$H116,$I$3:$I$4000))</f>
        <v>856</v>
      </c>
      <c r="K116" s="2" t="str">
        <v>AUS</v>
      </c>
      <c r="L116" s="21" t="str">
        <v>Hannah EDWARDS</v>
      </c>
      <c r="M116" s="47" t="str">
        <v>hammer-throw</v>
      </c>
      <c r="N116" s="95">
        <v>44701</v>
      </c>
      <c r="O116" s="94" t="str">
        <f t="shared" si="4"/>
        <v>Hannah EDWARDShammer-throw</v>
      </c>
      <c r="P116" s="2">
        <f t="shared" si="5"/>
        <v>779</v>
      </c>
      <c r="Q116" s="2">
        <f t="shared" si="6"/>
        <v>118</v>
      </c>
      <c r="R116" s="79">
        <f t="shared" si="7"/>
        <v>13</v>
      </c>
    </row>
    <row r="117" spans="1:18" x14ac:dyDescent="0.2">
      <c r="A117" t="s">
        <v>1111</v>
      </c>
      <c r="B117" t="s">
        <v>449</v>
      </c>
      <c r="C117" s="6" t="s">
        <v>42</v>
      </c>
      <c r="D117" s="5">
        <v>44701</v>
      </c>
      <c r="E117" s="39">
        <v>779</v>
      </c>
      <c r="F117" s="195">
        <v>44650</v>
      </c>
      <c r="G117" s="2">
        <v>75</v>
      </c>
      <c r="H117" t="str">
        <f>B117&amp;C117</f>
        <v>Hannah EDWARDShammer-throw</v>
      </c>
      <c r="I117" s="2">
        <f>E117</f>
        <v>779</v>
      </c>
      <c r="J117" s="2" cm="1">
        <f t="array" ref="J117">MAX(IF($H$3:$H$4000=$H117,$I$3:$I$4000))</f>
        <v>779</v>
      </c>
      <c r="K117" s="2" t="str">
        <v>AUS</v>
      </c>
      <c r="L117" s="21" t="str">
        <v>Rachel HOSIE</v>
      </c>
      <c r="M117" s="47" t="str">
        <v>hammer-throw</v>
      </c>
      <c r="N117" s="95">
        <v>37301</v>
      </c>
      <c r="O117" s="94" t="str">
        <f t="shared" si="4"/>
        <v>Rachel HOSIEhammer-throw</v>
      </c>
      <c r="P117" s="2">
        <f t="shared" si="5"/>
        <v>774</v>
      </c>
      <c r="Q117" s="2">
        <f t="shared" si="6"/>
        <v>122</v>
      </c>
      <c r="R117" s="79">
        <f t="shared" si="7"/>
        <v>15</v>
      </c>
    </row>
    <row r="118" spans="1:18" x14ac:dyDescent="0.2">
      <c r="A118" t="s">
        <v>1111</v>
      </c>
      <c r="B118" t="s">
        <v>953</v>
      </c>
      <c r="C118" s="5" t="s">
        <v>42</v>
      </c>
      <c r="D118" s="5">
        <v>37301</v>
      </c>
      <c r="E118" s="39">
        <v>774</v>
      </c>
      <c r="F118" s="195">
        <v>44650</v>
      </c>
      <c r="G118" s="2">
        <v>79</v>
      </c>
      <c r="H118" t="str">
        <f>B118&amp;C118</f>
        <v>Rachel HOSIEhammer-throw</v>
      </c>
      <c r="I118" s="2">
        <f>E118</f>
        <v>774</v>
      </c>
      <c r="J118" s="2" cm="1">
        <f t="array" ref="J118">MAX(IF($H$3:$H$4000=$H118,$I$3:$I$4000))</f>
        <v>774</v>
      </c>
      <c r="K118" s="2" t="str">
        <v>AUS</v>
      </c>
      <c r="L118" s="21" t="str">
        <v>Katie HAYWARD</v>
      </c>
      <c r="M118" s="47" t="str">
        <v>race-walking</v>
      </c>
      <c r="N118" s="95">
        <v>36730</v>
      </c>
      <c r="O118" s="94" t="str">
        <f t="shared" si="4"/>
        <v>Katie HAYWARDrace-walking</v>
      </c>
      <c r="P118" s="2">
        <f t="shared" si="5"/>
        <v>1129</v>
      </c>
      <c r="Q118" s="2">
        <f t="shared" si="6"/>
        <v>2</v>
      </c>
      <c r="R118" s="79">
        <f t="shared" si="7"/>
        <v>2</v>
      </c>
    </row>
    <row r="119" spans="1:18" x14ac:dyDescent="0.2">
      <c r="A119" t="s">
        <v>1111</v>
      </c>
      <c r="B119" t="s">
        <v>490</v>
      </c>
      <c r="C119" s="5" t="s">
        <v>85</v>
      </c>
      <c r="D119" s="5">
        <v>36730</v>
      </c>
      <c r="E119" s="39">
        <v>1105</v>
      </c>
      <c r="F119" s="195">
        <v>44650</v>
      </c>
      <c r="G119" s="2">
        <v>2</v>
      </c>
      <c r="H119" t="str">
        <f>B119&amp;C119</f>
        <v>Katie HAYWARDrace-walking</v>
      </c>
      <c r="I119" s="2">
        <f>E119</f>
        <v>1105</v>
      </c>
      <c r="J119" s="2" cm="1">
        <f t="array" ref="J119">MAX(IF($H$3:$H$4000=$H119,$I$3:$I$4000))</f>
        <v>1129</v>
      </c>
      <c r="K119" s="2" t="str">
        <v>AUS</v>
      </c>
      <c r="L119" s="21" t="str">
        <v>Rebecca HENDERSON</v>
      </c>
      <c r="M119" s="47" t="str">
        <v>race-walking</v>
      </c>
      <c r="N119" s="95">
        <v>37076</v>
      </c>
      <c r="O119" s="94" t="str">
        <f t="shared" si="4"/>
        <v>Rebecca HENDERSONrace-walking</v>
      </c>
      <c r="P119" s="2">
        <f t="shared" si="5"/>
        <v>1097</v>
      </c>
      <c r="Q119" s="2">
        <f t="shared" si="6"/>
        <v>3</v>
      </c>
      <c r="R119" s="79">
        <f t="shared" si="7"/>
        <v>3</v>
      </c>
    </row>
    <row r="120" spans="1:18" x14ac:dyDescent="0.2">
      <c r="A120" t="s">
        <v>1111</v>
      </c>
      <c r="B120" t="s">
        <v>491</v>
      </c>
      <c r="C120" s="5" t="s">
        <v>85</v>
      </c>
      <c r="D120" s="5">
        <v>37076</v>
      </c>
      <c r="E120" s="39">
        <v>1097</v>
      </c>
      <c r="F120" s="195">
        <v>44650</v>
      </c>
      <c r="G120" s="2">
        <v>3</v>
      </c>
      <c r="H120" t="str">
        <f>B120&amp;C120</f>
        <v>Rebecca HENDERSONrace-walking</v>
      </c>
      <c r="I120" s="2">
        <f>E120</f>
        <v>1097</v>
      </c>
      <c r="J120" s="2" cm="1">
        <f t="array" ref="J120">MAX(IF($H$3:$H$4000=$H120,$I$3:$I$4000))</f>
        <v>1097</v>
      </c>
      <c r="K120" s="2" t="str">
        <v>AUS</v>
      </c>
      <c r="L120" s="21" t="str">
        <v>Kelly RUDDICK</v>
      </c>
      <c r="M120" s="47" t="str">
        <v>race-walking</v>
      </c>
      <c r="N120" s="95">
        <v>26773</v>
      </c>
      <c r="O120" s="94" t="str">
        <f t="shared" si="4"/>
        <v>Kelly RUDDICKrace-walking</v>
      </c>
      <c r="P120" s="2">
        <f t="shared" si="5"/>
        <v>1028</v>
      </c>
      <c r="Q120" s="2">
        <f t="shared" si="6"/>
        <v>8</v>
      </c>
      <c r="R120" s="79">
        <f t="shared" si="7"/>
        <v>6</v>
      </c>
    </row>
    <row r="121" spans="1:18" x14ac:dyDescent="0.2">
      <c r="A121" t="s">
        <v>1111</v>
      </c>
      <c r="B121" t="s">
        <v>5601</v>
      </c>
      <c r="C121" s="5" t="s">
        <v>85</v>
      </c>
      <c r="D121" s="5">
        <v>26773</v>
      </c>
      <c r="E121" s="39">
        <v>1028</v>
      </c>
      <c r="F121" s="195">
        <v>44650</v>
      </c>
      <c r="G121" s="2">
        <v>7</v>
      </c>
      <c r="H121" t="str">
        <f>B121&amp;C121</f>
        <v>Kelly RUDDICKrace-walking</v>
      </c>
      <c r="I121" s="2">
        <f>E121</f>
        <v>1028</v>
      </c>
      <c r="J121" s="2" cm="1">
        <f t="array" ref="J121">MAX(IF($H$3:$H$4000=$H121,$I$3:$I$4000))</f>
        <v>1028</v>
      </c>
      <c r="K121" s="2" t="str">
        <v>AUS</v>
      </c>
      <c r="L121" s="21" t="str">
        <v>Elizabeth MCMILLEN</v>
      </c>
      <c r="M121" s="47" t="str">
        <v>race-walking</v>
      </c>
      <c r="N121" s="95">
        <v>38087</v>
      </c>
      <c r="O121" s="94" t="str">
        <f t="shared" si="4"/>
        <v>Elizabeth MCMILLENrace-walking</v>
      </c>
      <c r="P121" s="2">
        <f t="shared" si="5"/>
        <v>951</v>
      </c>
      <c r="Q121" s="2">
        <f t="shared" si="6"/>
        <v>21</v>
      </c>
      <c r="R121" s="79">
        <f t="shared" si="7"/>
        <v>8</v>
      </c>
    </row>
    <row r="122" spans="1:18" x14ac:dyDescent="0.2">
      <c r="A122" t="s">
        <v>1111</v>
      </c>
      <c r="B122" t="s">
        <v>5602</v>
      </c>
      <c r="C122" s="5" t="s">
        <v>85</v>
      </c>
      <c r="D122" s="5">
        <v>38087</v>
      </c>
      <c r="E122" s="39">
        <v>951</v>
      </c>
      <c r="F122" s="195">
        <v>44650</v>
      </c>
      <c r="G122" s="2">
        <v>10</v>
      </c>
      <c r="H122" t="str">
        <f>B122&amp;C122</f>
        <v>Elizabeth MCMILLENrace-walking</v>
      </c>
      <c r="I122" s="2">
        <f>E122</f>
        <v>951</v>
      </c>
      <c r="J122" s="2" cm="1">
        <f t="array" ref="J122">MAX(IF($H$3:$H$4000=$H122,$I$3:$I$4000))</f>
        <v>951</v>
      </c>
      <c r="K122" s="2" t="str">
        <v>AUS</v>
      </c>
      <c r="L122" s="21" t="str">
        <v>Hannah MISON</v>
      </c>
      <c r="M122" s="47" t="str">
        <v>race-walking</v>
      </c>
      <c r="N122" s="95">
        <v>37209</v>
      </c>
      <c r="O122" s="94" t="str">
        <f t="shared" si="4"/>
        <v>Hannah MISONrace-walking</v>
      </c>
      <c r="P122" s="2">
        <f t="shared" si="5"/>
        <v>923</v>
      </c>
      <c r="Q122" s="2">
        <f t="shared" si="6"/>
        <v>29</v>
      </c>
      <c r="R122" s="79">
        <f t="shared" si="7"/>
        <v>10</v>
      </c>
    </row>
    <row r="123" spans="1:18" x14ac:dyDescent="0.2">
      <c r="A123" t="s">
        <v>1111</v>
      </c>
      <c r="B123" t="s">
        <v>971</v>
      </c>
      <c r="C123" s="5" t="s">
        <v>85</v>
      </c>
      <c r="D123" s="5">
        <v>37209</v>
      </c>
      <c r="E123" s="39">
        <v>923</v>
      </c>
      <c r="F123" s="195">
        <v>44650</v>
      </c>
      <c r="G123" s="2">
        <v>14</v>
      </c>
      <c r="H123" t="str">
        <f>B123&amp;C123</f>
        <v>Hannah MISONrace-walking</v>
      </c>
      <c r="I123" s="2">
        <f>E123</f>
        <v>923</v>
      </c>
      <c r="J123" s="2" cm="1">
        <f t="array" ref="J123">MAX(IF($H$3:$H$4000=$H123,$I$3:$I$4000))</f>
        <v>923</v>
      </c>
      <c r="K123" s="2" t="str">
        <v>AUS</v>
      </c>
      <c r="L123" s="21" t="str">
        <v>Camryn NOVINETZ</v>
      </c>
      <c r="M123" s="47" t="str">
        <v>race-walking</v>
      </c>
      <c r="N123" s="95">
        <v>37897</v>
      </c>
      <c r="O123" s="94" t="str">
        <f t="shared" si="4"/>
        <v>Camryn NOVINETZrace-walking</v>
      </c>
      <c r="P123" s="2">
        <f t="shared" si="5"/>
        <v>912</v>
      </c>
      <c r="Q123" s="2">
        <f t="shared" si="6"/>
        <v>33</v>
      </c>
      <c r="R123" s="79">
        <f t="shared" si="7"/>
        <v>11</v>
      </c>
    </row>
    <row r="124" spans="1:18" x14ac:dyDescent="0.2">
      <c r="A124" t="s">
        <v>1111</v>
      </c>
      <c r="B124" t="s">
        <v>4759</v>
      </c>
      <c r="C124" s="5" t="s">
        <v>85</v>
      </c>
      <c r="D124" s="5">
        <v>37897</v>
      </c>
      <c r="E124" s="39">
        <v>912</v>
      </c>
      <c r="F124" s="195">
        <v>44650</v>
      </c>
      <c r="G124" s="2">
        <v>16</v>
      </c>
      <c r="H124" t="str">
        <f>B124&amp;C124</f>
        <v>Camryn NOVINETZrace-walking</v>
      </c>
      <c r="I124" s="2">
        <f>E124</f>
        <v>912</v>
      </c>
      <c r="J124" s="2" cm="1">
        <f t="array" ref="J124">MAX(IF($H$3:$H$4000=$H124,$I$3:$I$4000))</f>
        <v>912</v>
      </c>
      <c r="K124" s="2" t="str">
        <v>AUS</v>
      </c>
      <c r="L124" s="21" t="str">
        <v>Emma BLANCH</v>
      </c>
      <c r="M124" s="47" t="str">
        <v>race-walking</v>
      </c>
      <c r="N124" s="95">
        <v>37712</v>
      </c>
      <c r="O124" s="94" t="str">
        <f t="shared" si="4"/>
        <v>Emma BLANCHrace-walking</v>
      </c>
      <c r="P124" s="2">
        <f t="shared" si="5"/>
        <v>903</v>
      </c>
      <c r="Q124" s="2">
        <f t="shared" si="6"/>
        <v>34</v>
      </c>
      <c r="R124" s="79">
        <f t="shared" si="7"/>
        <v>12</v>
      </c>
    </row>
    <row r="125" spans="1:18" x14ac:dyDescent="0.2">
      <c r="A125" t="s">
        <v>1111</v>
      </c>
      <c r="B125" t="s">
        <v>972</v>
      </c>
      <c r="C125" s="5" t="s">
        <v>85</v>
      </c>
      <c r="D125" s="5">
        <v>37712</v>
      </c>
      <c r="E125" s="39">
        <v>903</v>
      </c>
      <c r="F125" s="195">
        <v>44650</v>
      </c>
      <c r="G125" s="2">
        <v>17</v>
      </c>
      <c r="H125" t="str">
        <f>B125&amp;C125</f>
        <v>Emma BLANCHrace-walking</v>
      </c>
      <c r="I125" s="2">
        <f>E125</f>
        <v>903</v>
      </c>
      <c r="J125" s="2" cm="1">
        <f t="array" ref="J125">MAX(IF($H$3:$H$4000=$H125,$I$3:$I$4000))</f>
        <v>903</v>
      </c>
      <c r="K125" s="2" t="str">
        <v>AUS</v>
      </c>
      <c r="L125" s="21" t="str">
        <v>Charlotte HAY</v>
      </c>
      <c r="M125" s="47" t="str">
        <v>race-walking</v>
      </c>
      <c r="N125" s="95">
        <v>44640</v>
      </c>
      <c r="O125" s="94" t="str">
        <f t="shared" si="4"/>
        <v>Charlotte HAYrace-walking</v>
      </c>
      <c r="P125" s="2">
        <f t="shared" si="5"/>
        <v>857</v>
      </c>
      <c r="Q125" s="2">
        <f t="shared" si="6"/>
        <v>38</v>
      </c>
      <c r="R125" s="79">
        <f t="shared" si="7"/>
        <v>13</v>
      </c>
    </row>
    <row r="126" spans="1:18" x14ac:dyDescent="0.2">
      <c r="A126" t="s">
        <v>1111</v>
      </c>
      <c r="B126" t="s">
        <v>998</v>
      </c>
      <c r="C126" s="5" t="s">
        <v>85</v>
      </c>
      <c r="D126" s="5">
        <v>44640</v>
      </c>
      <c r="E126" s="39">
        <v>857</v>
      </c>
      <c r="F126" s="195">
        <v>44650</v>
      </c>
      <c r="G126" s="2">
        <v>20</v>
      </c>
      <c r="H126" t="str">
        <f>B126&amp;C126</f>
        <v>Charlotte HAYrace-walking</v>
      </c>
      <c r="I126" s="2">
        <f>E126</f>
        <v>857</v>
      </c>
      <c r="J126" s="2" cm="1">
        <f t="array" ref="J126">MAX(IF($H$3:$H$4000=$H126,$I$3:$I$4000))</f>
        <v>857</v>
      </c>
      <c r="K126" s="2" t="str">
        <v>AUS</v>
      </c>
      <c r="L126" s="21" t="str">
        <v>Hannah BOLTON</v>
      </c>
      <c r="M126" s="47" t="str">
        <v>race-walking</v>
      </c>
      <c r="N126" s="95">
        <v>37984</v>
      </c>
      <c r="O126" s="94" t="str">
        <f t="shared" si="4"/>
        <v>Hannah BOLTONrace-walking</v>
      </c>
      <c r="P126" s="2">
        <f t="shared" si="5"/>
        <v>839</v>
      </c>
      <c r="Q126" s="2">
        <f t="shared" si="6"/>
        <v>43</v>
      </c>
      <c r="R126" s="79">
        <f t="shared" si="7"/>
        <v>14</v>
      </c>
    </row>
    <row r="127" spans="1:18" x14ac:dyDescent="0.2">
      <c r="A127" t="s">
        <v>1111</v>
      </c>
      <c r="B127" t="s">
        <v>975</v>
      </c>
      <c r="C127" s="5" t="s">
        <v>85</v>
      </c>
      <c r="D127" s="5">
        <v>37984</v>
      </c>
      <c r="E127" s="39">
        <v>839</v>
      </c>
      <c r="F127" s="195">
        <v>44650</v>
      </c>
      <c r="G127" s="2">
        <v>23</v>
      </c>
      <c r="H127" t="str">
        <f>B127&amp;C127</f>
        <v>Hannah BOLTONrace-walking</v>
      </c>
      <c r="I127" s="2">
        <f>E127</f>
        <v>839</v>
      </c>
      <c r="J127" s="2" cm="1">
        <f t="array" ref="J127">MAX(IF($H$3:$H$4000=$H127,$I$3:$I$4000))</f>
        <v>839</v>
      </c>
      <c r="K127" s="2" t="str">
        <v>AUS</v>
      </c>
      <c r="L127" s="21" t="str">
        <v>Hannah PARKER</v>
      </c>
      <c r="M127" s="47" t="str">
        <v>race-walking</v>
      </c>
      <c r="N127" s="95">
        <v>44612</v>
      </c>
      <c r="O127" s="94" t="str">
        <f t="shared" si="4"/>
        <v>Hannah PARKERrace-walking</v>
      </c>
      <c r="P127" s="2">
        <f t="shared" si="5"/>
        <v>750</v>
      </c>
      <c r="Q127" s="2">
        <f t="shared" si="6"/>
        <v>64</v>
      </c>
      <c r="R127" s="79">
        <f t="shared" si="7"/>
        <v>19</v>
      </c>
    </row>
    <row r="128" spans="1:18" x14ac:dyDescent="0.2">
      <c r="A128" t="s">
        <v>1111</v>
      </c>
      <c r="B128" t="s">
        <v>1001</v>
      </c>
      <c r="C128" s="6" t="s">
        <v>85</v>
      </c>
      <c r="D128" s="5">
        <v>44612</v>
      </c>
      <c r="E128" s="39">
        <v>750</v>
      </c>
      <c r="F128" s="195">
        <v>44650</v>
      </c>
      <c r="G128" s="2">
        <v>34</v>
      </c>
      <c r="H128" t="str">
        <f>B128&amp;C128</f>
        <v>Hannah PARKERrace-walking</v>
      </c>
      <c r="I128" s="2">
        <f>E128</f>
        <v>750</v>
      </c>
      <c r="J128" s="2" cm="1">
        <f t="array" ref="J128">MAX(IF($H$3:$H$4000=$H128,$I$3:$I$4000))</f>
        <v>750</v>
      </c>
      <c r="K128" s="2" t="str">
        <v>AUS</v>
      </c>
      <c r="L128" s="21" t="str">
        <v>Anika CLARKE</v>
      </c>
      <c r="M128" s="47" t="str">
        <v>race-walking</v>
      </c>
      <c r="N128" s="95">
        <v>44701</v>
      </c>
      <c r="O128" s="94" t="str">
        <f t="shared" si="4"/>
        <v>Anika CLARKErace-walking</v>
      </c>
      <c r="P128" s="2">
        <f t="shared" si="5"/>
        <v>746</v>
      </c>
      <c r="Q128" s="2">
        <f t="shared" si="6"/>
        <v>66</v>
      </c>
      <c r="R128" s="79">
        <f t="shared" si="7"/>
        <v>20</v>
      </c>
    </row>
    <row r="129" spans="1:18" x14ac:dyDescent="0.2">
      <c r="A129" t="s">
        <v>1111</v>
      </c>
      <c r="B129" t="s">
        <v>5607</v>
      </c>
      <c r="C129" s="6" t="s">
        <v>85</v>
      </c>
      <c r="D129" s="5">
        <v>44701</v>
      </c>
      <c r="E129" s="39">
        <v>746</v>
      </c>
      <c r="F129" s="195">
        <v>44650</v>
      </c>
      <c r="G129" s="2">
        <v>36</v>
      </c>
      <c r="H129" t="str">
        <f>B129&amp;C129</f>
        <v>Anika CLARKErace-walking</v>
      </c>
      <c r="I129" s="2">
        <f>E129</f>
        <v>746</v>
      </c>
      <c r="J129" s="2" cm="1">
        <f t="array" ref="J129">MAX(IF($H$3:$H$4000=$H129,$I$3:$I$4000))</f>
        <v>746</v>
      </c>
      <c r="K129" s="2" t="str">
        <v>AUS</v>
      </c>
      <c r="L129" s="21" t="str">
        <v>Georgia HARRIS</v>
      </c>
      <c r="M129" s="47" t="str">
        <v>200m</v>
      </c>
      <c r="N129" s="95">
        <v>44671</v>
      </c>
      <c r="O129" s="94" t="str">
        <f t="shared" si="4"/>
        <v>Georgia HARRIS200m</v>
      </c>
      <c r="P129" s="2">
        <f t="shared" si="5"/>
        <v>1050</v>
      </c>
      <c r="Q129" s="2">
        <f t="shared" si="6"/>
        <v>139</v>
      </c>
      <c r="R129" s="79">
        <f t="shared" si="7"/>
        <v>15</v>
      </c>
    </row>
    <row r="130" spans="1:18" x14ac:dyDescent="0.2">
      <c r="A130" t="s">
        <v>1111</v>
      </c>
      <c r="B130" t="s">
        <v>125</v>
      </c>
      <c r="C130" s="6" t="s">
        <v>25</v>
      </c>
      <c r="D130" s="5">
        <v>44671</v>
      </c>
      <c r="E130" s="39">
        <v>1050</v>
      </c>
      <c r="F130" s="195">
        <v>44649</v>
      </c>
      <c r="G130" s="2">
        <v>73</v>
      </c>
      <c r="H130" t="str">
        <f>B130&amp;C130</f>
        <v>Georgia HARRIS200m</v>
      </c>
      <c r="I130" s="2">
        <f>E130</f>
        <v>1050</v>
      </c>
      <c r="J130" s="2" cm="1">
        <f t="array" ref="J130">MAX(IF($H$3:$H$4000=$H130,$I$3:$I$4000))</f>
        <v>1050</v>
      </c>
      <c r="K130" s="2" t="str">
        <v>AUS</v>
      </c>
      <c r="L130" s="21" t="str">
        <v>Olivia Rose INKSTER</v>
      </c>
      <c r="M130" s="47" t="str">
        <v>200m</v>
      </c>
      <c r="N130" s="95">
        <v>38395</v>
      </c>
      <c r="O130" s="94" t="str">
        <f t="shared" si="4"/>
        <v>Olivia Rose INKSTER200m</v>
      </c>
      <c r="P130" s="2">
        <f t="shared" si="5"/>
        <v>1037</v>
      </c>
      <c r="Q130" s="2">
        <f t="shared" si="6"/>
        <v>156</v>
      </c>
      <c r="R130" s="79">
        <f t="shared" si="7"/>
        <v>18</v>
      </c>
    </row>
    <row r="131" spans="1:18" x14ac:dyDescent="0.2">
      <c r="A131" t="s">
        <v>1111</v>
      </c>
      <c r="B131" t="s">
        <v>188</v>
      </c>
      <c r="C131" s="5" t="s">
        <v>25</v>
      </c>
      <c r="D131" s="5">
        <v>38395</v>
      </c>
      <c r="E131" s="39">
        <v>1037</v>
      </c>
      <c r="F131" s="195">
        <v>44649</v>
      </c>
      <c r="G131" s="2">
        <v>86</v>
      </c>
      <c r="H131" t="str">
        <f>B131&amp;C131</f>
        <v>Olivia Rose INKSTER200m</v>
      </c>
      <c r="I131" s="2">
        <f>E131</f>
        <v>1037</v>
      </c>
      <c r="J131" s="2" cm="1">
        <f t="array" ref="J131">MAX(IF($H$3:$H$4000=$H131,$I$3:$I$4000))</f>
        <v>1037</v>
      </c>
      <c r="K131" s="2" t="str">
        <v>AUS</v>
      </c>
      <c r="L131" s="21" t="str">
        <v>Ivy BOOTHROYD</v>
      </c>
      <c r="M131" s="47" t="str">
        <v>800m</v>
      </c>
      <c r="N131" s="95">
        <v>44762</v>
      </c>
      <c r="O131" s="94" t="str">
        <f t="shared" si="4"/>
        <v>Ivy BOOTHROYD800m</v>
      </c>
      <c r="P131" s="2">
        <f t="shared" si="5"/>
        <v>1063</v>
      </c>
      <c r="Q131" s="2">
        <f t="shared" si="6"/>
        <v>122</v>
      </c>
      <c r="R131" s="79">
        <f t="shared" si="7"/>
        <v>24</v>
      </c>
    </row>
    <row r="132" spans="1:18" x14ac:dyDescent="0.2">
      <c r="A132" t="s">
        <v>1111</v>
      </c>
      <c r="B132" t="s">
        <v>218</v>
      </c>
      <c r="C132" s="6" t="s">
        <v>27</v>
      </c>
      <c r="D132" s="5">
        <v>44762</v>
      </c>
      <c r="E132" s="39">
        <v>1063</v>
      </c>
      <c r="F132" s="195">
        <v>44649</v>
      </c>
      <c r="G132" s="2">
        <v>43</v>
      </c>
      <c r="H132" t="str">
        <f>B132&amp;C132</f>
        <v>Ivy BOOTHROYD800m</v>
      </c>
      <c r="I132" s="2">
        <f>E132</f>
        <v>1063</v>
      </c>
      <c r="J132" s="2" cm="1">
        <f t="array" ref="J132">MAX(IF($H$3:$H$4000=$H132,$I$3:$I$4000))</f>
        <v>1063</v>
      </c>
      <c r="K132" s="2" t="str">
        <v>AUS</v>
      </c>
      <c r="L132" s="21" t="str">
        <v>Fleur COOPER</v>
      </c>
      <c r="M132" s="47" t="str">
        <v>800m</v>
      </c>
      <c r="N132" s="95">
        <v>44762</v>
      </c>
      <c r="O132" s="94" t="str">
        <f t="shared" ref="O132:O195" si="8">L132&amp;M132</f>
        <v>Fleur COOPER800m</v>
      </c>
      <c r="P132" s="2">
        <f t="shared" ref="P132:P195" si="9">VLOOKUP(L132&amp;M132,$H$3:$J$3823,3,FALSE)</f>
        <v>1029</v>
      </c>
      <c r="Q132" s="2">
        <f t="shared" ref="Q132:Q195" si="10">COUNTIFS($M$3:$M$3102,M132,$P$3:$P$3102,"&gt;"&amp;P132)+1</f>
        <v>143</v>
      </c>
      <c r="R132" s="79">
        <f t="shared" ref="R132:R195" si="11">IFERROR(IF(K132="AUS",COUNTIFS($K$3:$K$3102,"AUS",$M$3:$M$3102,M132,$P$3:$P$3102,"&gt;"&amp;P132)+1,""),"")</f>
        <v>30</v>
      </c>
    </row>
    <row r="133" spans="1:18" x14ac:dyDescent="0.2">
      <c r="A133" t="s">
        <v>1111</v>
      </c>
      <c r="B133" t="s">
        <v>263</v>
      </c>
      <c r="C133" s="6" t="s">
        <v>27</v>
      </c>
      <c r="D133" s="5">
        <v>44762</v>
      </c>
      <c r="E133" s="39">
        <v>1029</v>
      </c>
      <c r="F133" s="195">
        <v>44649</v>
      </c>
      <c r="G133" s="2">
        <v>70</v>
      </c>
      <c r="H133" t="str">
        <f>B133&amp;C133</f>
        <v>Fleur COOPER800m</v>
      </c>
      <c r="I133" s="2">
        <f>E133</f>
        <v>1029</v>
      </c>
      <c r="J133" s="2" cm="1">
        <f t="array" ref="J133">MAX(IF($H$3:$H$4000=$H133,$I$3:$I$4000))</f>
        <v>1029</v>
      </c>
      <c r="K133" s="2" t="str">
        <v>AUS</v>
      </c>
      <c r="L133" s="21" t="str">
        <v>Sayla DONNELLEY</v>
      </c>
      <c r="M133" s="47" t="str">
        <v>800m</v>
      </c>
      <c r="N133" s="95">
        <v>44671</v>
      </c>
      <c r="O133" s="94" t="str">
        <f t="shared" si="8"/>
        <v>Sayla DONNELLEY800m</v>
      </c>
      <c r="P133" s="2">
        <f t="shared" si="9"/>
        <v>1005</v>
      </c>
      <c r="Q133" s="2">
        <f t="shared" si="10"/>
        <v>164</v>
      </c>
      <c r="R133" s="79">
        <f t="shared" si="11"/>
        <v>35</v>
      </c>
    </row>
    <row r="134" spans="1:18" x14ac:dyDescent="0.2">
      <c r="A134" t="s">
        <v>1111</v>
      </c>
      <c r="B134" t="s">
        <v>249</v>
      </c>
      <c r="C134" s="5" t="s">
        <v>27</v>
      </c>
      <c r="D134" s="5">
        <v>44671</v>
      </c>
      <c r="E134" s="39">
        <v>1005</v>
      </c>
      <c r="F134" s="195">
        <v>44649</v>
      </c>
      <c r="G134" s="2">
        <v>91</v>
      </c>
      <c r="H134" t="str">
        <f>B134&amp;C134</f>
        <v>Sayla DONNELLEY800m</v>
      </c>
      <c r="I134" s="2">
        <f>E134</f>
        <v>1005</v>
      </c>
      <c r="J134" s="2" cm="1">
        <f t="array" ref="J134">MAX(IF($H$3:$H$4000=$H134,$I$3:$I$4000))</f>
        <v>1005</v>
      </c>
      <c r="K134" s="2" t="str">
        <v>AUS</v>
      </c>
      <c r="L134" s="21" t="str">
        <v>Ashley SPENCER</v>
      </c>
      <c r="M134" s="47" t="str">
        <v>400mh</v>
      </c>
      <c r="N134" s="95">
        <v>37876</v>
      </c>
      <c r="O134" s="94" t="str">
        <f t="shared" si="8"/>
        <v>Ashley SPENCER400mh</v>
      </c>
      <c r="P134" s="2">
        <f t="shared" si="9"/>
        <v>1011</v>
      </c>
      <c r="Q134" s="2">
        <f t="shared" si="10"/>
        <v>112</v>
      </c>
      <c r="R134" s="79">
        <f t="shared" si="11"/>
        <v>12</v>
      </c>
    </row>
    <row r="135" spans="1:18" x14ac:dyDescent="0.2">
      <c r="A135" t="s">
        <v>1111</v>
      </c>
      <c r="B135" t="s">
        <v>232</v>
      </c>
      <c r="C135" s="5" t="s">
        <v>33</v>
      </c>
      <c r="D135" s="6">
        <v>37876</v>
      </c>
      <c r="E135" s="39">
        <v>1011</v>
      </c>
      <c r="F135" s="195">
        <v>44649</v>
      </c>
      <c r="G135" s="2">
        <v>52</v>
      </c>
      <c r="H135" t="str">
        <f>B135&amp;C135</f>
        <v>Ashley SPENCER400mh</v>
      </c>
      <c r="I135" s="2">
        <f>E135</f>
        <v>1011</v>
      </c>
      <c r="J135" s="2" cm="1">
        <f t="array" ref="J135">MAX(IF($H$3:$H$4000=$H135,$I$3:$I$4000))</f>
        <v>1011</v>
      </c>
      <c r="K135" s="2" t="str">
        <v>AUS</v>
      </c>
      <c r="L135" s="21" t="str">
        <v>Marianna KONOPKA</v>
      </c>
      <c r="M135" s="47" t="str">
        <v>400mh</v>
      </c>
      <c r="N135" s="95">
        <v>44640</v>
      </c>
      <c r="O135" s="94" t="str">
        <f t="shared" si="8"/>
        <v>Marianna KONOPKA400mh</v>
      </c>
      <c r="P135" s="2">
        <f t="shared" si="9"/>
        <v>966</v>
      </c>
      <c r="Q135" s="2">
        <f t="shared" si="10"/>
        <v>148</v>
      </c>
      <c r="R135" s="79">
        <f t="shared" si="11"/>
        <v>19</v>
      </c>
    </row>
    <row r="136" spans="1:18" x14ac:dyDescent="0.2">
      <c r="A136" t="s">
        <v>1111</v>
      </c>
      <c r="B136" t="s">
        <v>868</v>
      </c>
      <c r="C136" s="5" t="s">
        <v>33</v>
      </c>
      <c r="D136" s="5">
        <v>44640</v>
      </c>
      <c r="E136" s="39">
        <v>966</v>
      </c>
      <c r="F136" s="195">
        <v>44649</v>
      </c>
      <c r="G136" s="2">
        <v>87</v>
      </c>
      <c r="H136" t="str">
        <f>B136&amp;C136</f>
        <v>Marianna KONOPKA400mh</v>
      </c>
      <c r="I136" s="2">
        <f>E136</f>
        <v>966</v>
      </c>
      <c r="J136" s="2" cm="1">
        <f t="array" ref="J136">MAX(IF($H$3:$H$4000=$H136,$I$3:$I$4000))</f>
        <v>966</v>
      </c>
      <c r="K136" s="2" t="str">
        <v>AUS</v>
      </c>
      <c r="L136" s="21" t="str">
        <v>Zoe EDWARDS</v>
      </c>
      <c r="M136" s="47" t="str">
        <v>triple-jump</v>
      </c>
      <c r="N136" s="95">
        <v>44671</v>
      </c>
      <c r="O136" s="94" t="str">
        <f t="shared" si="8"/>
        <v>Zoe EDWARDStriple-jump</v>
      </c>
      <c r="P136" s="2">
        <f t="shared" si="9"/>
        <v>929</v>
      </c>
      <c r="Q136" s="2">
        <f t="shared" si="10"/>
        <v>124</v>
      </c>
      <c r="R136" s="79">
        <f t="shared" si="11"/>
        <v>22</v>
      </c>
    </row>
    <row r="137" spans="1:18" x14ac:dyDescent="0.2">
      <c r="A137" t="s">
        <v>1111</v>
      </c>
      <c r="B137" t="s">
        <v>402</v>
      </c>
      <c r="C137" s="6" t="s">
        <v>38</v>
      </c>
      <c r="D137" s="5">
        <v>44671</v>
      </c>
      <c r="E137" s="39">
        <v>929</v>
      </c>
      <c r="F137" s="195">
        <v>44649</v>
      </c>
      <c r="G137" s="2">
        <v>61</v>
      </c>
      <c r="H137" t="str">
        <f>B137&amp;C137</f>
        <v>Zoe EDWARDStriple-jump</v>
      </c>
      <c r="I137" s="2">
        <f>E137</f>
        <v>929</v>
      </c>
      <c r="J137" s="2" cm="1">
        <f t="array" ref="J137">MAX(IF($H$3:$H$4000=$H137,$I$3:$I$4000))</f>
        <v>929</v>
      </c>
      <c r="K137" s="2" t="str">
        <v>AUS</v>
      </c>
      <c r="L137" s="21" t="str">
        <v>Alexandra YORK</v>
      </c>
      <c r="M137" s="47" t="str">
        <v>triple-jump</v>
      </c>
      <c r="N137" s="95">
        <v>37718</v>
      </c>
      <c r="O137" s="94" t="str">
        <f t="shared" si="8"/>
        <v>Alexandra YORKtriple-jump</v>
      </c>
      <c r="P137" s="2">
        <f t="shared" si="9"/>
        <v>926</v>
      </c>
      <c r="Q137" s="2">
        <f t="shared" si="10"/>
        <v>125</v>
      </c>
      <c r="R137" s="79">
        <f t="shared" si="11"/>
        <v>23</v>
      </c>
    </row>
    <row r="138" spans="1:18" x14ac:dyDescent="0.2">
      <c r="A138" t="s">
        <v>1111</v>
      </c>
      <c r="B138" t="s">
        <v>5543</v>
      </c>
      <c r="C138" s="5" t="s">
        <v>38</v>
      </c>
      <c r="D138" s="5">
        <v>37718</v>
      </c>
      <c r="E138" s="39">
        <v>926</v>
      </c>
      <c r="F138" s="195">
        <v>44649</v>
      </c>
      <c r="G138" s="2">
        <v>63</v>
      </c>
      <c r="H138" t="str">
        <f>B138&amp;C138</f>
        <v>Alexandra YORKtriple-jump</v>
      </c>
      <c r="I138" s="2">
        <f>E138</f>
        <v>926</v>
      </c>
      <c r="J138" s="2" cm="1">
        <f t="array" ref="J138">MAX(IF($H$3:$H$4000=$H138,$I$3:$I$4000))</f>
        <v>926</v>
      </c>
      <c r="K138" s="2" t="str">
        <v>AUS</v>
      </c>
      <c r="L138" s="21" t="str">
        <v>Teresa ANTHONY</v>
      </c>
      <c r="M138" s="47" t="str">
        <v>triple-jump</v>
      </c>
      <c r="N138" s="95">
        <v>44732</v>
      </c>
      <c r="O138" s="94" t="str">
        <f t="shared" si="8"/>
        <v>Teresa ANTHONYtriple-jump</v>
      </c>
      <c r="P138" s="2">
        <f t="shared" si="9"/>
        <v>921</v>
      </c>
      <c r="Q138" s="2">
        <f t="shared" si="10"/>
        <v>131</v>
      </c>
      <c r="R138" s="79">
        <f t="shared" si="11"/>
        <v>26</v>
      </c>
    </row>
    <row r="139" spans="1:18" x14ac:dyDescent="0.2">
      <c r="A139" t="s">
        <v>1111</v>
      </c>
      <c r="B139" t="s">
        <v>401</v>
      </c>
      <c r="C139" s="6" t="s">
        <v>38</v>
      </c>
      <c r="D139" s="5">
        <v>44732</v>
      </c>
      <c r="E139" s="39">
        <v>921</v>
      </c>
      <c r="F139" s="195">
        <v>44649</v>
      </c>
      <c r="G139" s="2">
        <v>70</v>
      </c>
      <c r="H139" t="str">
        <f>B139&amp;C139</f>
        <v>Teresa ANTHONYtriple-jump</v>
      </c>
      <c r="I139" s="2">
        <f>E139</f>
        <v>921</v>
      </c>
      <c r="J139" s="2" cm="1">
        <f t="array" ref="J139">MAX(IF($H$3:$H$4000=$H139,$I$3:$I$4000))</f>
        <v>921</v>
      </c>
      <c r="K139" s="2" t="str">
        <v>AUS</v>
      </c>
      <c r="L139" s="21" t="str">
        <v>Angelina TIGNANI</v>
      </c>
      <c r="M139" s="47" t="str">
        <v>javelin-throw</v>
      </c>
      <c r="N139" s="95">
        <v>44671</v>
      </c>
      <c r="O139" s="94" t="str">
        <f t="shared" si="8"/>
        <v>Angelina TIGNANIjavelin-throw</v>
      </c>
      <c r="P139" s="2">
        <f t="shared" si="9"/>
        <v>875</v>
      </c>
      <c r="Q139" s="2">
        <f t="shared" si="10"/>
        <v>53</v>
      </c>
      <c r="R139" s="79">
        <f t="shared" si="11"/>
        <v>13</v>
      </c>
    </row>
    <row r="140" spans="1:18" x14ac:dyDescent="0.2">
      <c r="A140" t="s">
        <v>1111</v>
      </c>
      <c r="B140" t="s">
        <v>958</v>
      </c>
      <c r="C140" s="6" t="s">
        <v>41</v>
      </c>
      <c r="D140" s="5">
        <v>44671</v>
      </c>
      <c r="E140" s="39">
        <v>875</v>
      </c>
      <c r="F140" s="195">
        <v>44649</v>
      </c>
      <c r="G140" s="2">
        <v>29</v>
      </c>
      <c r="H140" t="str">
        <f>B140&amp;C140</f>
        <v>Angelina TIGNANIjavelin-throw</v>
      </c>
      <c r="I140" s="2">
        <f>E140</f>
        <v>875</v>
      </c>
      <c r="J140" s="2" cm="1">
        <f t="array" ref="J140">MAX(IF($H$3:$H$4000=$H140,$I$3:$I$4000))</f>
        <v>875</v>
      </c>
      <c r="K140" s="2" t="str">
        <v>AUS</v>
      </c>
      <c r="L140" s="21" t="str">
        <v>Phoebe MARSH</v>
      </c>
      <c r="M140" s="47" t="str">
        <v>javelin-throw</v>
      </c>
      <c r="N140" s="95">
        <v>44640</v>
      </c>
      <c r="O140" s="94" t="str">
        <f t="shared" si="8"/>
        <v>Phoebe MARSHjavelin-throw</v>
      </c>
      <c r="P140" s="2">
        <f t="shared" si="9"/>
        <v>843</v>
      </c>
      <c r="Q140" s="2">
        <f t="shared" si="10"/>
        <v>76</v>
      </c>
      <c r="R140" s="79">
        <f t="shared" si="11"/>
        <v>17</v>
      </c>
    </row>
    <row r="141" spans="1:18" x14ac:dyDescent="0.2">
      <c r="A141" t="s">
        <v>1111</v>
      </c>
      <c r="B141" t="s">
        <v>961</v>
      </c>
      <c r="C141" s="6" t="s">
        <v>41</v>
      </c>
      <c r="D141" s="5">
        <v>44640</v>
      </c>
      <c r="E141" s="39">
        <v>843</v>
      </c>
      <c r="F141" s="195">
        <v>44649</v>
      </c>
      <c r="G141" s="2">
        <v>41</v>
      </c>
      <c r="H141" t="str">
        <f>B141&amp;C141</f>
        <v>Phoebe MARSHjavelin-throw</v>
      </c>
      <c r="I141" s="2">
        <f>E141</f>
        <v>843</v>
      </c>
      <c r="J141" s="2" cm="1">
        <f t="array" ref="J141">MAX(IF($H$3:$H$4000=$H141,$I$3:$I$4000))</f>
        <v>843</v>
      </c>
      <c r="K141" s="2" t="str">
        <v>AUS</v>
      </c>
      <c r="L141" s="21" t="str">
        <v>Jasmin GUTHRIE</v>
      </c>
      <c r="M141" s="47" t="str">
        <v>400m</v>
      </c>
      <c r="N141" s="95">
        <v>37885</v>
      </c>
      <c r="O141" s="94" t="str">
        <f t="shared" si="8"/>
        <v>Jasmin GUTHRIE400m</v>
      </c>
      <c r="P141" s="2">
        <f t="shared" si="9"/>
        <v>1060</v>
      </c>
      <c r="Q141" s="2">
        <f t="shared" si="10"/>
        <v>125</v>
      </c>
      <c r="R141" s="79">
        <f t="shared" si="11"/>
        <v>9</v>
      </c>
    </row>
    <row r="142" spans="1:18" x14ac:dyDescent="0.2">
      <c r="A142" t="s">
        <v>1111</v>
      </c>
      <c r="B142" t="s">
        <v>211</v>
      </c>
      <c r="C142" s="5" t="s">
        <v>26</v>
      </c>
      <c r="D142" s="5">
        <v>37885</v>
      </c>
      <c r="E142" s="39">
        <v>1060</v>
      </c>
      <c r="F142" s="195">
        <v>44648</v>
      </c>
      <c r="G142" s="2">
        <v>54</v>
      </c>
      <c r="H142" t="str">
        <f>B142&amp;C142</f>
        <v>Jasmin GUTHRIE400m</v>
      </c>
      <c r="I142" s="2">
        <f>E142</f>
        <v>1060</v>
      </c>
      <c r="J142" s="2" cm="1">
        <f t="array" ref="J142">MAX(IF($H$3:$H$4000=$H142,$I$3:$I$4000))</f>
        <v>1060</v>
      </c>
      <c r="K142" s="2" t="str">
        <v>AUS</v>
      </c>
      <c r="L142" s="21" t="str">
        <v>Laura MCKILLOP</v>
      </c>
      <c r="M142" s="47" t="str">
        <v>3000msc</v>
      </c>
      <c r="N142" s="95">
        <v>37663</v>
      </c>
      <c r="O142" s="94" t="str">
        <f t="shared" si="8"/>
        <v>Laura MCKILLOP3000msc</v>
      </c>
      <c r="P142" s="2">
        <f t="shared" si="9"/>
        <v>1051</v>
      </c>
      <c r="Q142" s="2">
        <f t="shared" si="10"/>
        <v>72</v>
      </c>
      <c r="R142" s="79">
        <f t="shared" si="11"/>
        <v>16</v>
      </c>
    </row>
    <row r="143" spans="1:18" x14ac:dyDescent="0.2">
      <c r="A143" t="s">
        <v>1111</v>
      </c>
      <c r="B143" t="s">
        <v>300</v>
      </c>
      <c r="C143" s="5" t="s">
        <v>34</v>
      </c>
      <c r="D143" s="5">
        <v>37663</v>
      </c>
      <c r="E143" s="39">
        <v>1051</v>
      </c>
      <c r="F143" s="195">
        <v>44648</v>
      </c>
      <c r="G143" s="2">
        <v>20</v>
      </c>
      <c r="H143" t="str">
        <f>B143&amp;C143</f>
        <v>Laura MCKILLOP3000msc</v>
      </c>
      <c r="I143" s="2">
        <f>E143</f>
        <v>1051</v>
      </c>
      <c r="J143" s="2" cm="1">
        <f t="array" ref="J143">MAX(IF($H$3:$H$4000=$H143,$I$3:$I$4000))</f>
        <v>1051</v>
      </c>
      <c r="K143" s="2" t="str">
        <v>AUS</v>
      </c>
      <c r="L143" s="21" t="str">
        <v>Emily MORDEN</v>
      </c>
      <c r="M143" s="47" t="str">
        <v>3000msc</v>
      </c>
      <c r="N143" s="95">
        <v>37741</v>
      </c>
      <c r="O143" s="94" t="str">
        <f t="shared" si="8"/>
        <v>Emily MORDEN3000msc</v>
      </c>
      <c r="P143" s="2">
        <f t="shared" si="9"/>
        <v>1023</v>
      </c>
      <c r="Q143" s="2">
        <f t="shared" si="10"/>
        <v>92</v>
      </c>
      <c r="R143" s="79">
        <f t="shared" si="11"/>
        <v>18</v>
      </c>
    </row>
    <row r="144" spans="1:18" x14ac:dyDescent="0.2">
      <c r="A144" t="s">
        <v>1111</v>
      </c>
      <c r="B144" t="s">
        <v>266</v>
      </c>
      <c r="C144" s="5" t="s">
        <v>34</v>
      </c>
      <c r="D144" s="5">
        <v>37741</v>
      </c>
      <c r="E144" s="39">
        <v>1023</v>
      </c>
      <c r="F144" s="195">
        <v>44648</v>
      </c>
      <c r="G144" s="2">
        <v>31</v>
      </c>
      <c r="H144" t="str">
        <f>B144&amp;C144</f>
        <v>Emily MORDEN3000msc</v>
      </c>
      <c r="I144" s="2">
        <f>E144</f>
        <v>1023</v>
      </c>
      <c r="J144" s="2" cm="1">
        <f t="array" ref="J144">MAX(IF($H$3:$H$4000=$H144,$I$3:$I$4000))</f>
        <v>1023</v>
      </c>
      <c r="K144" s="2" t="str">
        <v>AUS</v>
      </c>
      <c r="L144" s="21" t="str">
        <v>Abigail THOMAS</v>
      </c>
      <c r="M144" s="47" t="str">
        <v>3000msc</v>
      </c>
      <c r="N144" s="95">
        <v>37805</v>
      </c>
      <c r="O144" s="94" t="str">
        <f t="shared" si="8"/>
        <v>Abigail THOMAS3000msc</v>
      </c>
      <c r="P144" s="2">
        <f t="shared" si="9"/>
        <v>1010</v>
      </c>
      <c r="Q144" s="2">
        <f t="shared" si="10"/>
        <v>105</v>
      </c>
      <c r="R144" s="79">
        <f t="shared" si="11"/>
        <v>21</v>
      </c>
    </row>
    <row r="145" spans="1:18" x14ac:dyDescent="0.2">
      <c r="A145" t="s">
        <v>1111</v>
      </c>
      <c r="B145" t="s">
        <v>302</v>
      </c>
      <c r="C145" s="5" t="s">
        <v>34</v>
      </c>
      <c r="D145" s="5">
        <v>37805</v>
      </c>
      <c r="E145" s="39">
        <v>1010</v>
      </c>
      <c r="F145" s="195">
        <v>44648</v>
      </c>
      <c r="G145" s="2">
        <v>37</v>
      </c>
      <c r="H145" t="str">
        <f>B145&amp;C145</f>
        <v>Abigail THOMAS3000msc</v>
      </c>
      <c r="I145" s="2">
        <f>E145</f>
        <v>1010</v>
      </c>
      <c r="J145" s="2" cm="1">
        <f t="array" ref="J145">MAX(IF($H$3:$H$4000=$H145,$I$3:$I$4000))</f>
        <v>1010</v>
      </c>
      <c r="K145" s="2" t="str">
        <v>AUS</v>
      </c>
      <c r="L145" s="21" t="str">
        <v>Abbie BUTLER</v>
      </c>
      <c r="M145" s="47" t="str">
        <v>3000msc</v>
      </c>
      <c r="N145" s="95">
        <v>38176</v>
      </c>
      <c r="O145" s="94" t="str">
        <f t="shared" si="8"/>
        <v>Abbie BUTLER3000msc</v>
      </c>
      <c r="P145" s="2">
        <f t="shared" si="9"/>
        <v>990</v>
      </c>
      <c r="Q145" s="2">
        <f t="shared" si="10"/>
        <v>114</v>
      </c>
      <c r="R145" s="79">
        <f t="shared" si="11"/>
        <v>22</v>
      </c>
    </row>
    <row r="146" spans="1:18" x14ac:dyDescent="0.2">
      <c r="A146" t="s">
        <v>1111</v>
      </c>
      <c r="B146" t="s">
        <v>912</v>
      </c>
      <c r="C146" s="5" t="s">
        <v>34</v>
      </c>
      <c r="D146" s="5">
        <v>38176</v>
      </c>
      <c r="E146" s="39">
        <v>990</v>
      </c>
      <c r="F146" s="195">
        <v>44648</v>
      </c>
      <c r="G146" s="2">
        <v>41</v>
      </c>
      <c r="H146" t="str">
        <f>B146&amp;C146</f>
        <v>Abbie BUTLER3000msc</v>
      </c>
      <c r="I146" s="2">
        <f>E146</f>
        <v>990</v>
      </c>
      <c r="J146" s="2" cm="1">
        <f t="array" ref="J146">MAX(IF($H$3:$H$4000=$H146,$I$3:$I$4000))</f>
        <v>990</v>
      </c>
      <c r="K146" s="2" t="str">
        <v>AUS</v>
      </c>
      <c r="L146" s="21" t="str">
        <v>Allegra MCGIVERN</v>
      </c>
      <c r="M146" s="47" t="str">
        <v>3000msc</v>
      </c>
      <c r="N146" s="95">
        <v>38600</v>
      </c>
      <c r="O146" s="94" t="str">
        <f t="shared" si="8"/>
        <v>Allegra MCGIVERN3000msc</v>
      </c>
      <c r="P146" s="2">
        <f t="shared" si="9"/>
        <v>966</v>
      </c>
      <c r="Q146" s="2">
        <f t="shared" si="10"/>
        <v>121</v>
      </c>
      <c r="R146" s="79">
        <f t="shared" si="11"/>
        <v>25</v>
      </c>
    </row>
    <row r="147" spans="1:18" x14ac:dyDescent="0.2">
      <c r="A147" t="s">
        <v>1111</v>
      </c>
      <c r="B147" t="s">
        <v>913</v>
      </c>
      <c r="C147" s="5" t="s">
        <v>34</v>
      </c>
      <c r="D147" s="5">
        <v>38600</v>
      </c>
      <c r="E147" s="39">
        <v>966</v>
      </c>
      <c r="F147" s="195">
        <v>44648</v>
      </c>
      <c r="G147" s="2">
        <v>48</v>
      </c>
      <c r="H147" t="str">
        <f>B147&amp;C147</f>
        <v>Allegra MCGIVERN3000msc</v>
      </c>
      <c r="I147" s="2">
        <f>E147</f>
        <v>966</v>
      </c>
      <c r="J147" s="2" cm="1">
        <f t="array" ref="J147">MAX(IF($H$3:$H$4000=$H147,$I$3:$I$4000))</f>
        <v>966</v>
      </c>
      <c r="K147" s="2" t="str">
        <v>AUS</v>
      </c>
      <c r="L147" s="21" t="str">
        <v>Matilda STRUGNELL</v>
      </c>
      <c r="M147" s="47" t="str">
        <v>3000msc</v>
      </c>
      <c r="N147" s="95">
        <v>44671</v>
      </c>
      <c r="O147" s="94" t="str">
        <f t="shared" si="8"/>
        <v>Matilda STRUGNELL3000msc</v>
      </c>
      <c r="P147" s="2">
        <f t="shared" si="9"/>
        <v>947</v>
      </c>
      <c r="Q147" s="2">
        <f t="shared" si="10"/>
        <v>123</v>
      </c>
      <c r="R147" s="79">
        <f t="shared" si="11"/>
        <v>27</v>
      </c>
    </row>
    <row r="148" spans="1:18" x14ac:dyDescent="0.2">
      <c r="A148" t="s">
        <v>1111</v>
      </c>
      <c r="B148" t="s">
        <v>918</v>
      </c>
      <c r="C148" s="6" t="s">
        <v>34</v>
      </c>
      <c r="D148" s="5">
        <v>44671</v>
      </c>
      <c r="E148" s="39">
        <v>947</v>
      </c>
      <c r="F148" s="195">
        <v>44648</v>
      </c>
      <c r="G148" s="2">
        <v>50</v>
      </c>
      <c r="H148" t="str">
        <f>B148&amp;C148</f>
        <v>Matilda STRUGNELL3000msc</v>
      </c>
      <c r="I148" s="2">
        <f>E148</f>
        <v>947</v>
      </c>
      <c r="J148" s="2" cm="1">
        <f t="array" ref="J148">MAX(IF($H$3:$H$4000=$H148,$I$3:$I$4000))</f>
        <v>947</v>
      </c>
      <c r="K148" s="2" t="str">
        <v>AUS</v>
      </c>
      <c r="L148" s="21" t="str">
        <v>Ellie Rose GLANDS</v>
      </c>
      <c r="M148" s="47" t="str">
        <v>3000msc</v>
      </c>
      <c r="N148" s="95">
        <v>44671</v>
      </c>
      <c r="O148" s="94" t="str">
        <f t="shared" si="8"/>
        <v>Ellie Rose GLANDS3000msc</v>
      </c>
      <c r="P148" s="2">
        <f t="shared" si="9"/>
        <v>903</v>
      </c>
      <c r="Q148" s="2">
        <f t="shared" si="10"/>
        <v>135</v>
      </c>
      <c r="R148" s="79">
        <f t="shared" si="11"/>
        <v>31</v>
      </c>
    </row>
    <row r="149" spans="1:18" x14ac:dyDescent="0.2">
      <c r="A149" t="s">
        <v>1111</v>
      </c>
      <c r="B149" t="s">
        <v>916</v>
      </c>
      <c r="C149" s="5" t="s">
        <v>34</v>
      </c>
      <c r="D149" s="6">
        <v>44671</v>
      </c>
      <c r="E149" s="39">
        <v>903</v>
      </c>
      <c r="F149" s="195">
        <v>44648</v>
      </c>
      <c r="G149" s="2">
        <v>63</v>
      </c>
      <c r="H149" t="str">
        <f>B149&amp;C149</f>
        <v>Ellie Rose GLANDS3000msc</v>
      </c>
      <c r="I149" s="2">
        <f>E149</f>
        <v>903</v>
      </c>
      <c r="J149" s="2" cm="1">
        <f t="array" ref="J149">MAX(IF($H$3:$H$4000=$H149,$I$3:$I$4000))</f>
        <v>903</v>
      </c>
      <c r="K149" s="2" t="str">
        <v>AUS</v>
      </c>
      <c r="L149" s="21" t="str">
        <v>Olivia BOYD</v>
      </c>
      <c r="M149" s="47" t="str">
        <v>3000msc</v>
      </c>
      <c r="N149" s="95">
        <v>44671</v>
      </c>
      <c r="O149" s="94" t="str">
        <f t="shared" si="8"/>
        <v>Olivia BOYD3000msc</v>
      </c>
      <c r="P149" s="2">
        <f t="shared" si="9"/>
        <v>895</v>
      </c>
      <c r="Q149" s="2">
        <f t="shared" si="10"/>
        <v>137</v>
      </c>
      <c r="R149" s="79">
        <f t="shared" si="11"/>
        <v>32</v>
      </c>
    </row>
    <row r="150" spans="1:18" x14ac:dyDescent="0.2">
      <c r="A150" t="s">
        <v>1111</v>
      </c>
      <c r="B150" s="5" t="s">
        <v>4732</v>
      </c>
      <c r="C150" s="5" t="s">
        <v>34</v>
      </c>
      <c r="D150" s="6">
        <v>44671</v>
      </c>
      <c r="E150" s="39">
        <v>895</v>
      </c>
      <c r="F150" s="195">
        <v>44648</v>
      </c>
      <c r="G150" s="2">
        <v>65</v>
      </c>
      <c r="H150" t="str">
        <f>B150&amp;C150</f>
        <v>Olivia BOYD3000msc</v>
      </c>
      <c r="I150" s="2">
        <f>E150</f>
        <v>895</v>
      </c>
      <c r="J150" s="2" cm="1">
        <f t="array" ref="J150">MAX(IF($H$3:$H$4000=$H150,$I$3:$I$4000))</f>
        <v>895</v>
      </c>
      <c r="K150" s="2" t="str">
        <v>AUS</v>
      </c>
      <c r="L150" s="21" t="str">
        <v>Emma-Kate WATT</v>
      </c>
      <c r="M150" s="47" t="str">
        <v>3000msc</v>
      </c>
      <c r="N150" s="95">
        <v>44671</v>
      </c>
      <c r="O150" s="94" t="str">
        <f t="shared" si="8"/>
        <v>Emma-Kate WATT3000msc</v>
      </c>
      <c r="P150" s="2">
        <f t="shared" si="9"/>
        <v>882</v>
      </c>
      <c r="Q150" s="2">
        <f t="shared" si="10"/>
        <v>140</v>
      </c>
      <c r="R150" s="79">
        <f t="shared" si="11"/>
        <v>34</v>
      </c>
    </row>
    <row r="151" spans="1:18" x14ac:dyDescent="0.2">
      <c r="A151" t="s">
        <v>1111</v>
      </c>
      <c r="B151" t="s">
        <v>5463</v>
      </c>
      <c r="C151" s="6" t="s">
        <v>34</v>
      </c>
      <c r="D151" s="5">
        <v>44671</v>
      </c>
      <c r="E151" s="39">
        <v>882</v>
      </c>
      <c r="F151" s="195">
        <v>44648</v>
      </c>
      <c r="G151" s="2">
        <v>68</v>
      </c>
      <c r="H151" t="str">
        <f>B151&amp;C151</f>
        <v>Emma-Kate WATT3000msc</v>
      </c>
      <c r="I151" s="2">
        <f>E151</f>
        <v>882</v>
      </c>
      <c r="J151" s="2" cm="1">
        <f t="array" ref="J151">MAX(IF($H$3:$H$4000=$H151,$I$3:$I$4000))</f>
        <v>882</v>
      </c>
      <c r="K151" s="2" t="str">
        <v>AUS</v>
      </c>
      <c r="L151" s="21" t="str">
        <v>Alessia WYNNE</v>
      </c>
      <c r="M151" s="47" t="str">
        <v>long-jump</v>
      </c>
      <c r="N151" s="95">
        <v>37970</v>
      </c>
      <c r="O151" s="94" t="str">
        <f t="shared" si="8"/>
        <v>Alessia WYNNElong-jump</v>
      </c>
      <c r="P151" s="2">
        <f t="shared" si="9"/>
        <v>987</v>
      </c>
      <c r="Q151" s="2">
        <f t="shared" si="10"/>
        <v>128</v>
      </c>
      <c r="R151" s="79">
        <f t="shared" si="11"/>
        <v>22</v>
      </c>
    </row>
    <row r="152" spans="1:18" x14ac:dyDescent="0.2">
      <c r="A152" t="s">
        <v>1111</v>
      </c>
      <c r="B152" t="s">
        <v>171</v>
      </c>
      <c r="C152" s="5" t="s">
        <v>37</v>
      </c>
      <c r="D152" s="5">
        <v>37970</v>
      </c>
      <c r="E152" s="39">
        <v>987</v>
      </c>
      <c r="F152" s="195">
        <v>44648</v>
      </c>
      <c r="G152" s="2">
        <v>64</v>
      </c>
      <c r="H152" t="str">
        <f>B152&amp;C152</f>
        <v>Alessia WYNNElong-jump</v>
      </c>
      <c r="I152" s="2">
        <f>E152</f>
        <v>987</v>
      </c>
      <c r="J152" s="2" cm="1">
        <f t="array" ref="J152">MAX(IF($H$3:$H$4000=$H152,$I$3:$I$4000))</f>
        <v>987</v>
      </c>
      <c r="K152" s="2" t="str">
        <v>AUS</v>
      </c>
      <c r="L152" s="21" t="str">
        <v>Sienna BOND</v>
      </c>
      <c r="M152" s="47" t="str">
        <v>long-jump</v>
      </c>
      <c r="N152" s="95">
        <v>44701</v>
      </c>
      <c r="O152" s="94" t="str">
        <f t="shared" si="8"/>
        <v>Sienna BONDlong-jump</v>
      </c>
      <c r="P152" s="2">
        <f t="shared" si="9"/>
        <v>964</v>
      </c>
      <c r="Q152" s="2">
        <f t="shared" si="10"/>
        <v>138</v>
      </c>
      <c r="R152" s="79">
        <f t="shared" si="11"/>
        <v>24</v>
      </c>
    </row>
    <row r="153" spans="1:18" x14ac:dyDescent="0.2">
      <c r="A153" t="s">
        <v>1111</v>
      </c>
      <c r="B153" t="s">
        <v>377</v>
      </c>
      <c r="C153" s="6" t="s">
        <v>37</v>
      </c>
      <c r="D153" s="5">
        <v>44701</v>
      </c>
      <c r="E153" s="39">
        <v>964</v>
      </c>
      <c r="F153" s="195">
        <v>44648</v>
      </c>
      <c r="G153" s="2">
        <v>76</v>
      </c>
      <c r="H153" t="str">
        <f>B153&amp;C153</f>
        <v>Sienna BONDlong-jump</v>
      </c>
      <c r="I153" s="2">
        <f>E153</f>
        <v>964</v>
      </c>
      <c r="J153" s="2" cm="1">
        <f t="array" ref="J153">MAX(IF($H$3:$H$4000=$H153,$I$3:$I$4000))</f>
        <v>964</v>
      </c>
      <c r="K153" s="2" t="str">
        <v>AUS</v>
      </c>
      <c r="L153" s="21" t="str">
        <v>Lara CHECK</v>
      </c>
      <c r="M153" s="47" t="str">
        <v>long-jump</v>
      </c>
      <c r="N153" s="95">
        <v>44640</v>
      </c>
      <c r="O153" s="94" t="str">
        <f t="shared" si="8"/>
        <v>Lara CHECKlong-jump</v>
      </c>
      <c r="P153" s="2">
        <f t="shared" si="9"/>
        <v>951</v>
      </c>
      <c r="Q153" s="2">
        <f t="shared" si="10"/>
        <v>146</v>
      </c>
      <c r="R153" s="79">
        <f t="shared" si="11"/>
        <v>26</v>
      </c>
    </row>
    <row r="154" spans="1:18" x14ac:dyDescent="0.2">
      <c r="A154" t="s">
        <v>1111</v>
      </c>
      <c r="B154" t="s">
        <v>383</v>
      </c>
      <c r="C154" s="5" t="s">
        <v>37</v>
      </c>
      <c r="D154" s="5">
        <v>44640</v>
      </c>
      <c r="E154" s="39">
        <v>951</v>
      </c>
      <c r="F154" s="195">
        <v>44648</v>
      </c>
      <c r="G154" s="2">
        <v>92</v>
      </c>
      <c r="H154" t="str">
        <f>B154&amp;C154</f>
        <v>Lara CHECKlong-jump</v>
      </c>
      <c r="I154" s="2">
        <f>E154</f>
        <v>951</v>
      </c>
      <c r="J154" s="2" cm="1">
        <f t="array" ref="J154">MAX(IF($H$3:$H$4000=$H154,$I$3:$I$4000))</f>
        <v>951</v>
      </c>
      <c r="K154" s="2" t="str">
        <v>AUS</v>
      </c>
      <c r="L154" s="21" t="str">
        <v>Izobelle LOUISON-ROE</v>
      </c>
      <c r="M154" s="47" t="str">
        <v>triple-jump</v>
      </c>
      <c r="N154" s="95">
        <v>44762</v>
      </c>
      <c r="O154" s="94" t="str">
        <f t="shared" si="8"/>
        <v>Izobelle LOUISON-ROEtriple-jump</v>
      </c>
      <c r="P154" s="2">
        <f t="shared" si="9"/>
        <v>939</v>
      </c>
      <c r="Q154" s="2">
        <f t="shared" si="10"/>
        <v>119</v>
      </c>
      <c r="R154" s="79">
        <f t="shared" si="11"/>
        <v>21</v>
      </c>
    </row>
    <row r="155" spans="1:18" x14ac:dyDescent="0.2">
      <c r="A155" t="s">
        <v>1111</v>
      </c>
      <c r="B155" t="s">
        <v>1093</v>
      </c>
      <c r="C155" s="6" t="s">
        <v>38</v>
      </c>
      <c r="D155" s="5">
        <v>44762</v>
      </c>
      <c r="E155" s="39">
        <v>939</v>
      </c>
      <c r="F155" s="195">
        <v>44648</v>
      </c>
      <c r="G155" s="2">
        <v>56</v>
      </c>
      <c r="H155" t="str">
        <f>B155&amp;C155</f>
        <v>Izobelle LOUISON-ROEtriple-jump</v>
      </c>
      <c r="I155" s="2">
        <f>E155</f>
        <v>939</v>
      </c>
      <c r="J155" s="2" cm="1">
        <f t="array" ref="J155">MAX(IF($H$3:$H$4000=$H155,$I$3:$I$4000))</f>
        <v>939</v>
      </c>
      <c r="K155" s="2" t="str">
        <v>AUS</v>
      </c>
      <c r="L155" s="21" t="str">
        <v>Geena DAVY</v>
      </c>
      <c r="M155" s="47" t="str">
        <v>triple-jump</v>
      </c>
      <c r="N155" s="95">
        <v>44762</v>
      </c>
      <c r="O155" s="94" t="str">
        <f t="shared" si="8"/>
        <v>Geena DAVYtriple-jump</v>
      </c>
      <c r="P155" s="2">
        <f t="shared" si="9"/>
        <v>926</v>
      </c>
      <c r="Q155" s="2">
        <f t="shared" si="10"/>
        <v>125</v>
      </c>
      <c r="R155" s="79">
        <f t="shared" si="11"/>
        <v>23</v>
      </c>
    </row>
    <row r="156" spans="1:18" x14ac:dyDescent="0.2">
      <c r="A156" t="s">
        <v>1111</v>
      </c>
      <c r="B156" t="s">
        <v>399</v>
      </c>
      <c r="C156" s="6" t="s">
        <v>38</v>
      </c>
      <c r="D156" s="5">
        <v>44762</v>
      </c>
      <c r="E156" s="39">
        <v>926</v>
      </c>
      <c r="F156" s="195">
        <v>44648</v>
      </c>
      <c r="G156" s="2">
        <v>63</v>
      </c>
      <c r="H156" t="str">
        <f>B156&amp;C156</f>
        <v>Geena DAVYtriple-jump</v>
      </c>
      <c r="I156" s="2">
        <f>E156</f>
        <v>926</v>
      </c>
      <c r="J156" s="2" cm="1">
        <f t="array" ref="J156">MAX(IF($H$3:$H$4000=$H156,$I$3:$I$4000))</f>
        <v>926</v>
      </c>
      <c r="K156" s="2" t="str">
        <v>AUS</v>
      </c>
      <c r="L156" s="21" t="str">
        <v>Nicola HOGG</v>
      </c>
      <c r="M156" s="47" t="str">
        <v>1500m</v>
      </c>
      <c r="N156" s="95">
        <v>37944</v>
      </c>
      <c r="O156" s="94" t="str">
        <f t="shared" si="8"/>
        <v>Nicola HOGG1500m</v>
      </c>
      <c r="P156" s="2">
        <f t="shared" si="9"/>
        <v>1087</v>
      </c>
      <c r="Q156" s="2">
        <f t="shared" si="10"/>
        <v>106</v>
      </c>
      <c r="R156" s="79">
        <f t="shared" si="11"/>
        <v>24</v>
      </c>
    </row>
    <row r="157" spans="1:18" x14ac:dyDescent="0.2">
      <c r="A157" t="s">
        <v>1111</v>
      </c>
      <c r="B157" t="s">
        <v>248</v>
      </c>
      <c r="C157" s="5" t="s">
        <v>28</v>
      </c>
      <c r="D157" s="5">
        <v>37944</v>
      </c>
      <c r="E157" s="39">
        <v>1087</v>
      </c>
      <c r="F157" s="195">
        <v>44647</v>
      </c>
      <c r="G157" s="2">
        <v>25</v>
      </c>
      <c r="H157" t="str">
        <f>B157&amp;C157</f>
        <v>Nicola HOGG1500m</v>
      </c>
      <c r="I157" s="2">
        <f>E157</f>
        <v>1087</v>
      </c>
      <c r="J157" s="2" cm="1">
        <f t="array" ref="J157">MAX(IF($H$3:$H$4000=$H157,$I$3:$I$4000))</f>
        <v>1087</v>
      </c>
      <c r="K157" s="2" t="str">
        <v>AUS</v>
      </c>
      <c r="L157" s="21" t="str">
        <v>Hayley KITCHING</v>
      </c>
      <c r="M157" s="47" t="str">
        <v>1500m</v>
      </c>
      <c r="N157" s="95">
        <v>38256</v>
      </c>
      <c r="O157" s="94" t="str">
        <f t="shared" si="8"/>
        <v>Hayley KITCHING1500m</v>
      </c>
      <c r="P157" s="2">
        <f t="shared" si="9"/>
        <v>1071</v>
      </c>
      <c r="Q157" s="2">
        <f t="shared" si="10"/>
        <v>119</v>
      </c>
      <c r="R157" s="79">
        <f t="shared" si="11"/>
        <v>27</v>
      </c>
    </row>
    <row r="158" spans="1:18" x14ac:dyDescent="0.2">
      <c r="A158" t="s">
        <v>1111</v>
      </c>
      <c r="B158" t="s">
        <v>246</v>
      </c>
      <c r="C158" s="5" t="s">
        <v>28</v>
      </c>
      <c r="D158" s="5">
        <v>38256</v>
      </c>
      <c r="E158" s="39">
        <v>1071</v>
      </c>
      <c r="F158" s="195">
        <v>44647</v>
      </c>
      <c r="G158" s="2">
        <v>33</v>
      </c>
      <c r="H158" t="str">
        <f>B158&amp;C158</f>
        <v>Hayley KITCHING1500m</v>
      </c>
      <c r="I158" s="2">
        <f>E158</f>
        <v>1071</v>
      </c>
      <c r="J158" s="2" cm="1">
        <f t="array" ref="J158">MAX(IF($H$3:$H$4000=$H158,$I$3:$I$4000))</f>
        <v>1071</v>
      </c>
      <c r="K158" s="2" t="str">
        <v>AUS</v>
      </c>
      <c r="L158" s="21" t="str">
        <v>Laura RODERICK</v>
      </c>
      <c r="M158" s="47" t="str">
        <v>1500m</v>
      </c>
      <c r="N158" s="95">
        <v>44640</v>
      </c>
      <c r="O158" s="94" t="str">
        <f t="shared" si="8"/>
        <v>Laura RODERICK1500m</v>
      </c>
      <c r="P158" s="2">
        <f t="shared" si="9"/>
        <v>1005</v>
      </c>
      <c r="Q158" s="2">
        <f t="shared" si="10"/>
        <v>164</v>
      </c>
      <c r="R158" s="79">
        <f t="shared" si="11"/>
        <v>41</v>
      </c>
    </row>
    <row r="159" spans="1:18" x14ac:dyDescent="0.2">
      <c r="A159" t="s">
        <v>1111</v>
      </c>
      <c r="B159" t="s">
        <v>921</v>
      </c>
      <c r="C159" s="6" t="s">
        <v>28</v>
      </c>
      <c r="D159" s="5">
        <v>44640</v>
      </c>
      <c r="E159" s="39">
        <v>1005</v>
      </c>
      <c r="F159" s="195">
        <v>44647</v>
      </c>
      <c r="G159" s="2">
        <v>84</v>
      </c>
      <c r="H159" t="str">
        <f>B159&amp;C159</f>
        <v>Laura RODERICK1500m</v>
      </c>
      <c r="I159" s="2">
        <f>E159</f>
        <v>1005</v>
      </c>
      <c r="J159" s="2" cm="1">
        <f t="array" ref="J159">MAX(IF($H$3:$H$4000=$H159,$I$3:$I$4000))</f>
        <v>1005</v>
      </c>
      <c r="K159" s="2" t="str">
        <v>AUS</v>
      </c>
      <c r="L159" s="21" t="str">
        <v>Sienna SCAHILL</v>
      </c>
      <c r="M159" s="47" t="str">
        <v>1500m</v>
      </c>
      <c r="N159" s="95">
        <v>44762</v>
      </c>
      <c r="O159" s="94" t="str">
        <f t="shared" si="8"/>
        <v>Sienna SCAHILL1500m</v>
      </c>
      <c r="P159" s="2">
        <f t="shared" si="9"/>
        <v>993</v>
      </c>
      <c r="Q159" s="2">
        <f t="shared" si="10"/>
        <v>179</v>
      </c>
      <c r="R159" s="79">
        <f t="shared" si="11"/>
        <v>45</v>
      </c>
    </row>
    <row r="160" spans="1:18" x14ac:dyDescent="0.2">
      <c r="A160" t="s">
        <v>1111</v>
      </c>
      <c r="B160" t="s">
        <v>1090</v>
      </c>
      <c r="C160" s="5" t="s">
        <v>28</v>
      </c>
      <c r="D160" s="5">
        <v>44762</v>
      </c>
      <c r="E160" s="39">
        <v>993</v>
      </c>
      <c r="F160" s="195">
        <v>44647</v>
      </c>
      <c r="G160" s="2">
        <v>97</v>
      </c>
      <c r="H160" t="str">
        <f>B160&amp;C160</f>
        <v>Sienna SCAHILL1500m</v>
      </c>
      <c r="I160" s="2">
        <f>E160</f>
        <v>993</v>
      </c>
      <c r="J160" s="2" cm="1">
        <f t="array" ref="J160">MAX(IF($H$3:$H$4000=$H160,$I$3:$I$4000))</f>
        <v>993</v>
      </c>
      <c r="K160" s="2" t="str">
        <v>AUS</v>
      </c>
      <c r="L160" s="21" t="str">
        <v>Delta AMIDZOVSKI</v>
      </c>
      <c r="M160" s="47" t="str">
        <v>100mh</v>
      </c>
      <c r="N160" s="95">
        <v>38952</v>
      </c>
      <c r="O160" s="94" t="str">
        <f t="shared" si="8"/>
        <v>Delta AMIDZOVSKI100mh</v>
      </c>
      <c r="P160" s="2">
        <f t="shared" si="9"/>
        <v>1050</v>
      </c>
      <c r="Q160" s="2">
        <f t="shared" si="10"/>
        <v>104</v>
      </c>
      <c r="R160" s="79">
        <f t="shared" si="11"/>
        <v>11</v>
      </c>
    </row>
    <row r="161" spans="1:18" x14ac:dyDescent="0.2">
      <c r="A161" t="s">
        <v>1111</v>
      </c>
      <c r="B161" t="s">
        <v>157</v>
      </c>
      <c r="C161" s="5" t="s">
        <v>32</v>
      </c>
      <c r="D161" s="5">
        <v>38952</v>
      </c>
      <c r="E161" s="39">
        <v>1050</v>
      </c>
      <c r="F161" s="195">
        <v>44647</v>
      </c>
      <c r="G161" s="2">
        <v>28</v>
      </c>
      <c r="H161" t="str">
        <f>B161&amp;C161</f>
        <v>Delta AMIDZOVSKI100mh</v>
      </c>
      <c r="I161" s="2">
        <f>E161</f>
        <v>1050</v>
      </c>
      <c r="J161" s="2" cm="1">
        <f t="array" ref="J161">MAX(IF($H$3:$H$4000=$H161,$I$3:$I$4000))</f>
        <v>1050</v>
      </c>
      <c r="K161" s="2" t="str">
        <v>AUS</v>
      </c>
      <c r="L161" s="21" t="str">
        <v>Alessia WYNNE</v>
      </c>
      <c r="M161" s="47" t="str">
        <v>100mh</v>
      </c>
      <c r="N161" s="95">
        <v>37970</v>
      </c>
      <c r="O161" s="94" t="str">
        <f t="shared" si="8"/>
        <v>Alessia WYNNE100mh</v>
      </c>
      <c r="P161" s="2">
        <f t="shared" si="9"/>
        <v>1005</v>
      </c>
      <c r="Q161" s="2">
        <f t="shared" si="10"/>
        <v>131</v>
      </c>
      <c r="R161" s="79">
        <f t="shared" si="11"/>
        <v>17</v>
      </c>
    </row>
    <row r="162" spans="1:18" x14ac:dyDescent="0.2">
      <c r="A162" t="s">
        <v>1111</v>
      </c>
      <c r="B162" t="s">
        <v>171</v>
      </c>
      <c r="C162" s="5" t="s">
        <v>32</v>
      </c>
      <c r="D162" s="5">
        <v>37970</v>
      </c>
      <c r="E162" s="39">
        <v>1005</v>
      </c>
      <c r="F162" s="195">
        <v>44647</v>
      </c>
      <c r="G162" s="2">
        <v>63</v>
      </c>
      <c r="H162" t="str">
        <f>B162&amp;C162</f>
        <v>Alessia WYNNE100mh</v>
      </c>
      <c r="I162" s="2">
        <f>E162</f>
        <v>1005</v>
      </c>
      <c r="J162" s="2" cm="1">
        <f t="array" ref="J162">MAX(IF($H$3:$H$4000=$H162,$I$3:$I$4000))</f>
        <v>1005</v>
      </c>
      <c r="K162" s="2" t="str">
        <v>AUS</v>
      </c>
      <c r="L162" s="21" t="str">
        <v>Camryn NEWTON-SMITH</v>
      </c>
      <c r="M162" s="47" t="str">
        <v>100mh</v>
      </c>
      <c r="N162" s="95">
        <v>36643</v>
      </c>
      <c r="O162" s="94" t="str">
        <f t="shared" si="8"/>
        <v>Camryn NEWTON-SMITH100mh</v>
      </c>
      <c r="P162" s="2">
        <f t="shared" si="9"/>
        <v>958</v>
      </c>
      <c r="Q162" s="2">
        <f t="shared" si="10"/>
        <v>168</v>
      </c>
      <c r="R162" s="79">
        <f t="shared" si="11"/>
        <v>27</v>
      </c>
    </row>
    <row r="163" spans="1:18" x14ac:dyDescent="0.2">
      <c r="A163" t="s">
        <v>1111</v>
      </c>
      <c r="B163" t="s">
        <v>5505</v>
      </c>
      <c r="C163" s="5" t="s">
        <v>32</v>
      </c>
      <c r="D163" s="5">
        <v>36643</v>
      </c>
      <c r="E163" s="39">
        <v>958</v>
      </c>
      <c r="F163" s="195">
        <v>44646</v>
      </c>
      <c r="G163" s="2">
        <v>97</v>
      </c>
      <c r="H163" t="str">
        <f>B163&amp;C163</f>
        <v>Camryn NEWTON-SMITH100mh</v>
      </c>
      <c r="I163" s="2">
        <f>E163</f>
        <v>958</v>
      </c>
      <c r="J163" s="2" cm="1">
        <f t="array" ref="J163">MAX(IF($H$3:$H$4000=$H163,$I$3:$I$4000))</f>
        <v>958</v>
      </c>
      <c r="K163" s="2" t="str">
        <v>AUS</v>
      </c>
      <c r="L163" s="21" t="str">
        <v>Camryn NEWTON-SMITH</v>
      </c>
      <c r="M163" s="47" t="str">
        <v>long-jump</v>
      </c>
      <c r="N163" s="95">
        <v>36643</v>
      </c>
      <c r="O163" s="94" t="str">
        <f t="shared" si="8"/>
        <v>Camryn NEWTON-SMITHlong-jump</v>
      </c>
      <c r="P163" s="2">
        <f t="shared" si="9"/>
        <v>949</v>
      </c>
      <c r="Q163" s="2">
        <f t="shared" si="10"/>
        <v>151</v>
      </c>
      <c r="R163" s="79">
        <f t="shared" si="11"/>
        <v>30</v>
      </c>
    </row>
    <row r="164" spans="1:18" x14ac:dyDescent="0.2">
      <c r="A164" t="s">
        <v>1111</v>
      </c>
      <c r="B164" t="s">
        <v>5505</v>
      </c>
      <c r="C164" s="5" t="s">
        <v>37</v>
      </c>
      <c r="D164" s="5">
        <v>36643</v>
      </c>
      <c r="E164" s="39">
        <v>949</v>
      </c>
      <c r="F164" s="195">
        <v>44646</v>
      </c>
      <c r="G164" s="2">
        <v>92</v>
      </c>
      <c r="H164" t="str">
        <f>B164&amp;C164</f>
        <v>Camryn NEWTON-SMITHlong-jump</v>
      </c>
      <c r="I164" s="2">
        <f>E164</f>
        <v>949</v>
      </c>
      <c r="J164" s="2" cm="1">
        <f t="array" ref="J164">MAX(IF($H$3:$H$4000=$H164,$I$3:$I$4000))</f>
        <v>949</v>
      </c>
      <c r="K164" s="2" t="str">
        <v>AUS</v>
      </c>
      <c r="L164" s="21" t="str">
        <v>Nicola SLADE</v>
      </c>
      <c r="M164" s="47" t="str">
        <v>pole-vault</v>
      </c>
      <c r="N164" s="95">
        <v>44640</v>
      </c>
      <c r="O164" s="94" t="str">
        <f t="shared" si="8"/>
        <v>Nicola SLADEpole-vault</v>
      </c>
      <c r="P164" s="2">
        <f t="shared" si="9"/>
        <v>807</v>
      </c>
      <c r="Q164" s="2">
        <f t="shared" si="10"/>
        <v>112</v>
      </c>
      <c r="R164" s="79">
        <f t="shared" si="11"/>
        <v>29</v>
      </c>
    </row>
    <row r="165" spans="1:18" x14ac:dyDescent="0.2">
      <c r="A165" t="s">
        <v>1111</v>
      </c>
      <c r="B165" t="s">
        <v>5560</v>
      </c>
      <c r="C165" s="6" t="s">
        <v>36</v>
      </c>
      <c r="D165" s="5">
        <v>44640</v>
      </c>
      <c r="E165" s="39">
        <v>807</v>
      </c>
      <c r="F165" s="195">
        <v>44646</v>
      </c>
      <c r="G165" s="2">
        <v>65</v>
      </c>
      <c r="H165" t="str">
        <f>B165&amp;C165</f>
        <v>Nicola SLADEpole-vault</v>
      </c>
      <c r="I165" s="2">
        <f>E165</f>
        <v>807</v>
      </c>
      <c r="J165" s="2" cm="1">
        <f t="array" ref="J165">MAX(IF($H$3:$H$4000=$H165,$I$3:$I$4000))</f>
        <v>807</v>
      </c>
      <c r="K165" s="2" t="str">
        <v>AUS</v>
      </c>
      <c r="L165" s="21" t="str">
        <v>Samantha LENTON</v>
      </c>
      <c r="M165" s="47" t="str">
        <v>discus-throw</v>
      </c>
      <c r="N165" s="95">
        <v>36322</v>
      </c>
      <c r="O165" s="94" t="str">
        <f t="shared" si="8"/>
        <v>Samantha LENTONdiscus-throw</v>
      </c>
      <c r="P165" s="2">
        <f t="shared" si="9"/>
        <v>1034</v>
      </c>
      <c r="Q165" s="2">
        <f t="shared" si="10"/>
        <v>16</v>
      </c>
      <c r="R165" s="79">
        <f t="shared" si="11"/>
        <v>3</v>
      </c>
    </row>
    <row r="166" spans="1:18" x14ac:dyDescent="0.2">
      <c r="A166" t="s">
        <v>1111</v>
      </c>
      <c r="B166" t="s">
        <v>443</v>
      </c>
      <c r="C166" s="5" t="s">
        <v>40</v>
      </c>
      <c r="D166" s="5">
        <v>36322</v>
      </c>
      <c r="E166" s="39">
        <v>960</v>
      </c>
      <c r="F166" s="195">
        <v>44646</v>
      </c>
      <c r="G166" s="2">
        <v>16</v>
      </c>
      <c r="H166" t="str">
        <f>B166&amp;C166</f>
        <v>Samantha LENTONdiscus-throw</v>
      </c>
      <c r="I166" s="2">
        <f>E166</f>
        <v>960</v>
      </c>
      <c r="J166" s="2" cm="1">
        <f t="array" ref="J166">MAX(IF($H$3:$H$4000=$H166,$I$3:$I$4000))</f>
        <v>1034</v>
      </c>
      <c r="K166" s="2" t="str">
        <v>AUS</v>
      </c>
      <c r="L166" s="21" t="str">
        <v>Lyvante SU'EMAI</v>
      </c>
      <c r="M166" s="47" t="str">
        <v>discus-throw</v>
      </c>
      <c r="N166" s="95">
        <v>37602</v>
      </c>
      <c r="O166" s="94" t="str">
        <f t="shared" si="8"/>
        <v>Lyvante SU'EMAIdiscus-throw</v>
      </c>
      <c r="P166" s="2">
        <f t="shared" si="9"/>
        <v>955</v>
      </c>
      <c r="Q166" s="2">
        <f t="shared" si="10"/>
        <v>36</v>
      </c>
      <c r="R166" s="79">
        <f t="shared" si="11"/>
        <v>4</v>
      </c>
    </row>
    <row r="167" spans="1:18" x14ac:dyDescent="0.2">
      <c r="A167" t="s">
        <v>1111</v>
      </c>
      <c r="B167" t="s">
        <v>445</v>
      </c>
      <c r="C167" s="5" t="s">
        <v>40</v>
      </c>
      <c r="D167" s="5">
        <v>37602</v>
      </c>
      <c r="E167" s="39">
        <v>955</v>
      </c>
      <c r="F167" s="195">
        <v>44646</v>
      </c>
      <c r="G167" s="2">
        <v>20</v>
      </c>
      <c r="H167" t="str">
        <f>B167&amp;C167</f>
        <v>Lyvante SU'EMAIdiscus-throw</v>
      </c>
      <c r="I167" s="2">
        <f>E167</f>
        <v>955</v>
      </c>
      <c r="J167" s="2" cm="1">
        <f t="array" ref="J167">MAX(IF($H$3:$H$4000=$H167,$I$3:$I$4000))</f>
        <v>955</v>
      </c>
      <c r="K167" s="2" t="str">
        <v>AUS</v>
      </c>
      <c r="L167" s="21" t="str">
        <v>Kaitlyn COULTER</v>
      </c>
      <c r="M167" s="47" t="str">
        <v>shot-put</v>
      </c>
      <c r="N167" s="95">
        <v>38336</v>
      </c>
      <c r="O167" s="94" t="str">
        <f t="shared" si="8"/>
        <v>Kaitlyn COULTERshot-put</v>
      </c>
      <c r="P167" s="2">
        <f t="shared" si="9"/>
        <v>807</v>
      </c>
      <c r="Q167" s="2">
        <f t="shared" si="10"/>
        <v>118</v>
      </c>
      <c r="R167" s="79">
        <f t="shared" si="11"/>
        <v>10</v>
      </c>
    </row>
    <row r="168" spans="1:18" x14ac:dyDescent="0.2">
      <c r="A168" t="s">
        <v>1111</v>
      </c>
      <c r="B168" t="s">
        <v>463</v>
      </c>
      <c r="C168" s="5" t="s">
        <v>39</v>
      </c>
      <c r="D168" s="5">
        <v>38336</v>
      </c>
      <c r="E168" s="39">
        <v>807</v>
      </c>
      <c r="F168" s="195">
        <v>44646</v>
      </c>
      <c r="G168" s="2">
        <v>60</v>
      </c>
      <c r="H168" t="str">
        <f>B168&amp;C168</f>
        <v>Kaitlyn COULTERshot-put</v>
      </c>
      <c r="I168" s="2">
        <f>E168</f>
        <v>807</v>
      </c>
      <c r="J168" s="2" cm="1">
        <f t="array" ref="J168">MAX(IF($H$3:$H$4000=$H168,$I$3:$I$4000))</f>
        <v>807</v>
      </c>
      <c r="K168" s="2" t="str">
        <v>AUS</v>
      </c>
      <c r="L168" s="21" t="str">
        <v>Hannah PREEO</v>
      </c>
      <c r="M168" s="47" t="str">
        <v>3000msc</v>
      </c>
      <c r="N168" s="95">
        <v>1999</v>
      </c>
      <c r="O168" s="94" t="str">
        <f t="shared" si="8"/>
        <v>Hannah PREEO3000msc</v>
      </c>
      <c r="P168" s="2">
        <f t="shared" si="9"/>
        <v>1017</v>
      </c>
      <c r="Q168" s="2">
        <f t="shared" si="10"/>
        <v>99</v>
      </c>
      <c r="R168" s="79">
        <f t="shared" si="11"/>
        <v>19</v>
      </c>
    </row>
    <row r="169" spans="1:18" x14ac:dyDescent="0.2">
      <c r="A169" t="s">
        <v>1111</v>
      </c>
      <c r="B169" t="s">
        <v>299</v>
      </c>
      <c r="C169" t="s">
        <v>34</v>
      </c>
      <c r="D169" s="5">
        <v>1999</v>
      </c>
      <c r="E169" s="39">
        <v>931</v>
      </c>
      <c r="F169" s="195">
        <v>44645</v>
      </c>
      <c r="G169" s="2">
        <v>55</v>
      </c>
      <c r="H169" t="str">
        <f>B169&amp;C169</f>
        <v>Hannah PREEO3000msc</v>
      </c>
      <c r="I169" s="2">
        <f>E169</f>
        <v>931</v>
      </c>
      <c r="J169" s="2" cm="1">
        <f t="array" ref="J169">MAX(IF($H$3:$H$4000=$H169,$I$3:$I$4000))</f>
        <v>1017</v>
      </c>
      <c r="K169" s="2" t="str">
        <v>AUS</v>
      </c>
      <c r="L169" s="21" t="str">
        <v>Annaliese BUSH</v>
      </c>
      <c r="M169" s="47" t="str">
        <v>100mh</v>
      </c>
      <c r="N169" s="95">
        <v>36419</v>
      </c>
      <c r="O169" s="94" t="str">
        <f t="shared" si="8"/>
        <v>Annaliese BUSH100mh</v>
      </c>
      <c r="P169" s="2">
        <f t="shared" si="9"/>
        <v>1025</v>
      </c>
      <c r="Q169" s="2">
        <f t="shared" si="10"/>
        <v>117</v>
      </c>
      <c r="R169" s="79">
        <f t="shared" si="11"/>
        <v>13</v>
      </c>
    </row>
    <row r="170" spans="1:18" x14ac:dyDescent="0.2">
      <c r="A170" t="s">
        <v>1111</v>
      </c>
      <c r="B170" t="s">
        <v>344</v>
      </c>
      <c r="C170" s="5" t="s">
        <v>32</v>
      </c>
      <c r="D170" s="5">
        <v>36419</v>
      </c>
      <c r="E170" s="39">
        <v>1025</v>
      </c>
      <c r="F170" s="195">
        <v>44645</v>
      </c>
      <c r="G170" s="2">
        <v>41</v>
      </c>
      <c r="H170" t="str">
        <f>B170&amp;C170</f>
        <v>Annaliese BUSH100mh</v>
      </c>
      <c r="I170" s="2">
        <f>E170</f>
        <v>1025</v>
      </c>
      <c r="J170" s="2" cm="1">
        <f t="array" ref="J170">MAX(IF($H$3:$H$4000=$H170,$I$3:$I$4000))</f>
        <v>1025</v>
      </c>
      <c r="K170" s="2" t="str">
        <v>AUS</v>
      </c>
      <c r="L170" s="21" t="str">
        <v>Maddison CAULFIELD</v>
      </c>
      <c r="M170" s="47" t="str">
        <v>1500m</v>
      </c>
      <c r="N170" s="95">
        <v>36417</v>
      </c>
      <c r="O170" s="94" t="str">
        <f t="shared" si="8"/>
        <v>Maddison CAULFIELD1500m</v>
      </c>
      <c r="P170" s="2">
        <f t="shared" si="9"/>
        <v>995</v>
      </c>
      <c r="Q170" s="2">
        <f t="shared" si="10"/>
        <v>177</v>
      </c>
      <c r="R170" s="79">
        <f t="shared" si="11"/>
        <v>44</v>
      </c>
    </row>
    <row r="171" spans="1:18" x14ac:dyDescent="0.2">
      <c r="A171" t="s">
        <v>1111</v>
      </c>
      <c r="B171" t="s">
        <v>902</v>
      </c>
      <c r="C171" s="6" t="s">
        <v>28</v>
      </c>
      <c r="D171" s="5">
        <v>36417</v>
      </c>
      <c r="E171" s="39">
        <v>995</v>
      </c>
      <c r="F171" s="195">
        <v>44644</v>
      </c>
      <c r="G171" s="2">
        <v>95</v>
      </c>
      <c r="H171" t="str">
        <f>B171&amp;C171</f>
        <v>Maddison CAULFIELD1500m</v>
      </c>
      <c r="I171" s="2">
        <f>E171</f>
        <v>995</v>
      </c>
      <c r="J171" s="2" cm="1">
        <f t="array" ref="J171">MAX(IF($H$3:$H$4000=$H171,$I$3:$I$4000))</f>
        <v>995</v>
      </c>
      <c r="K171" s="2" t="str">
        <v>AUS</v>
      </c>
      <c r="L171" s="21" t="str">
        <v>Alanah YUKICH</v>
      </c>
      <c r="M171" s="47" t="str">
        <v>400mh</v>
      </c>
      <c r="N171" s="95">
        <v>35822</v>
      </c>
      <c r="O171" s="94" t="str">
        <f t="shared" si="8"/>
        <v>Alanah YUKICH400mh</v>
      </c>
      <c r="P171" s="2">
        <f t="shared" si="9"/>
        <v>1111</v>
      </c>
      <c r="Q171" s="2">
        <f t="shared" si="10"/>
        <v>28</v>
      </c>
      <c r="R171" s="79">
        <f t="shared" si="11"/>
        <v>3</v>
      </c>
    </row>
    <row r="172" spans="1:18" x14ac:dyDescent="0.2">
      <c r="A172" t="s">
        <v>1111</v>
      </c>
      <c r="B172" t="s">
        <v>342</v>
      </c>
      <c r="C172" s="6" t="s">
        <v>33</v>
      </c>
      <c r="D172" s="5">
        <v>35822</v>
      </c>
      <c r="E172" s="39">
        <v>1067</v>
      </c>
      <c r="F172" s="195">
        <v>44644</v>
      </c>
      <c r="G172" s="2">
        <v>17</v>
      </c>
      <c r="H172" t="str">
        <f>B172&amp;C172</f>
        <v>Alanah YUKICH400mh</v>
      </c>
      <c r="I172" s="2">
        <f>E172</f>
        <v>1067</v>
      </c>
      <c r="J172" s="2" cm="1">
        <f t="array" ref="J172">MAX(IF($H$3:$H$4000=$H172,$I$3:$I$4000))</f>
        <v>1111</v>
      </c>
      <c r="K172" s="2" t="str">
        <v>AUS</v>
      </c>
      <c r="L172" s="21" t="str">
        <v>Isabella SIMONELLI</v>
      </c>
      <c r="M172" s="47" t="str">
        <v>hammer-throw</v>
      </c>
      <c r="N172" s="95">
        <v>36914</v>
      </c>
      <c r="O172" s="94" t="str">
        <f t="shared" si="8"/>
        <v>Isabella SIMONELLIhammer-throw</v>
      </c>
      <c r="P172" s="2">
        <f t="shared" si="9"/>
        <v>884</v>
      </c>
      <c r="Q172" s="2">
        <f t="shared" si="10"/>
        <v>64</v>
      </c>
      <c r="R172" s="79">
        <f t="shared" si="11"/>
        <v>6</v>
      </c>
    </row>
    <row r="173" spans="1:18" x14ac:dyDescent="0.2">
      <c r="A173" t="s">
        <v>1111</v>
      </c>
      <c r="B173" t="s">
        <v>454</v>
      </c>
      <c r="C173" s="5" t="s">
        <v>42</v>
      </c>
      <c r="D173" s="5">
        <v>36914</v>
      </c>
      <c r="E173" s="39">
        <v>783</v>
      </c>
      <c r="F173" s="195">
        <v>44644</v>
      </c>
      <c r="G173" s="2">
        <v>73</v>
      </c>
      <c r="H173" t="str">
        <f>B173&amp;C173</f>
        <v>Isabella SIMONELLIhammer-throw</v>
      </c>
      <c r="I173" s="2">
        <f>E173</f>
        <v>783</v>
      </c>
      <c r="J173" s="2" cm="1">
        <f t="array" ref="J173">MAX(IF($H$3:$H$4000=$H173,$I$3:$I$4000))</f>
        <v>884</v>
      </c>
      <c r="K173" s="2" t="str">
        <v>AUS</v>
      </c>
      <c r="L173" s="21" t="str">
        <v>Celeste MUCCI</v>
      </c>
      <c r="M173" s="47" t="str">
        <v>100m</v>
      </c>
      <c r="N173" s="95">
        <v>36383</v>
      </c>
      <c r="O173" s="94" t="str">
        <f t="shared" si="8"/>
        <v>Celeste MUCCI100m</v>
      </c>
      <c r="P173" s="2">
        <f t="shared" si="9"/>
        <v>1099</v>
      </c>
      <c r="Q173" s="2">
        <f t="shared" si="10"/>
        <v>97</v>
      </c>
      <c r="R173" s="79">
        <f t="shared" si="11"/>
        <v>10</v>
      </c>
    </row>
    <row r="174" spans="1:18" x14ac:dyDescent="0.2">
      <c r="A174" t="s">
        <v>1111</v>
      </c>
      <c r="B174" t="s">
        <v>110</v>
      </c>
      <c r="C174" s="5" t="s">
        <v>2</v>
      </c>
      <c r="D174" s="5">
        <v>36383</v>
      </c>
      <c r="E174" s="39">
        <v>1095</v>
      </c>
      <c r="F174" s="195">
        <v>44639</v>
      </c>
      <c r="G174" s="2">
        <v>28</v>
      </c>
      <c r="H174" t="str">
        <f>B174&amp;C174</f>
        <v>Celeste MUCCI100m</v>
      </c>
      <c r="I174" s="2">
        <f>E174</f>
        <v>1095</v>
      </c>
      <c r="J174" s="2" cm="1">
        <f t="array" ref="J174">MAX(IF($H$3:$H$4000=$H174,$I$3:$I$4000))</f>
        <v>1099</v>
      </c>
      <c r="K174" s="2" t="str">
        <v>AUS</v>
      </c>
      <c r="L174" s="21" t="str">
        <v>Taylah CRUTTENDEN</v>
      </c>
      <c r="M174" s="47" t="str">
        <v>100m</v>
      </c>
      <c r="N174" s="95">
        <v>37913</v>
      </c>
      <c r="O174" s="94" t="str">
        <f t="shared" si="8"/>
        <v>Taylah CRUTTENDEN100m</v>
      </c>
      <c r="P174" s="2">
        <f t="shared" si="9"/>
        <v>1095</v>
      </c>
      <c r="Q174" s="2">
        <f t="shared" si="10"/>
        <v>104</v>
      </c>
      <c r="R174" s="79">
        <f t="shared" si="11"/>
        <v>12</v>
      </c>
    </row>
    <row r="175" spans="1:18" x14ac:dyDescent="0.2">
      <c r="A175" t="s">
        <v>1111</v>
      </c>
      <c r="B175" t="s">
        <v>106</v>
      </c>
      <c r="C175" s="5" t="s">
        <v>2</v>
      </c>
      <c r="D175" s="5">
        <v>37913</v>
      </c>
      <c r="E175" s="39">
        <v>1093</v>
      </c>
      <c r="F175" s="195">
        <v>44639</v>
      </c>
      <c r="G175" s="2">
        <v>35</v>
      </c>
      <c r="H175" t="str">
        <f>B175&amp;C175</f>
        <v>Taylah CRUTTENDEN100m</v>
      </c>
      <c r="I175" s="2">
        <f>E175</f>
        <v>1093</v>
      </c>
      <c r="J175" s="2" cm="1">
        <f t="array" ref="J175">MAX(IF($H$3:$H$4000=$H175,$I$3:$I$4000))</f>
        <v>1095</v>
      </c>
      <c r="K175" s="2" t="str">
        <v>AUS</v>
      </c>
      <c r="L175" s="21" t="str">
        <v>Ebony LANE</v>
      </c>
      <c r="M175" s="47" t="str">
        <v>100m</v>
      </c>
      <c r="N175" s="95">
        <v>36107</v>
      </c>
      <c r="O175" s="94" t="str">
        <f t="shared" si="8"/>
        <v>Ebony LANE100m</v>
      </c>
      <c r="P175" s="2">
        <f t="shared" si="9"/>
        <v>1116</v>
      </c>
      <c r="Q175" s="2">
        <f t="shared" si="10"/>
        <v>72</v>
      </c>
      <c r="R175" s="79">
        <f t="shared" si="11"/>
        <v>6</v>
      </c>
    </row>
    <row r="176" spans="1:18" x14ac:dyDescent="0.2">
      <c r="A176" t="s">
        <v>1111</v>
      </c>
      <c r="B176" t="s">
        <v>105</v>
      </c>
      <c r="C176" s="5" t="s">
        <v>2</v>
      </c>
      <c r="D176" s="6">
        <v>36107</v>
      </c>
      <c r="E176" s="39">
        <v>1089</v>
      </c>
      <c r="F176" s="195">
        <v>44639</v>
      </c>
      <c r="G176" s="2">
        <v>39</v>
      </c>
      <c r="H176" t="str">
        <f>B176&amp;C176</f>
        <v>Ebony LANE100m</v>
      </c>
      <c r="I176" s="2">
        <f>E176</f>
        <v>1089</v>
      </c>
      <c r="J176" s="2" cm="1">
        <f t="array" ref="J176">MAX(IF($H$3:$H$4000=$H176,$I$3:$I$4000))</f>
        <v>1116</v>
      </c>
      <c r="K176" s="2" t="str">
        <v>AUS</v>
      </c>
      <c r="L176" s="21" t="str">
        <v>Hayley REYNOLDS</v>
      </c>
      <c r="M176" s="47" t="str">
        <v>100m</v>
      </c>
      <c r="N176" s="95">
        <v>37754</v>
      </c>
      <c r="O176" s="94" t="str">
        <f t="shared" si="8"/>
        <v>Hayley REYNOLDS100m</v>
      </c>
      <c r="P176" s="2">
        <f t="shared" si="9"/>
        <v>1077</v>
      </c>
      <c r="Q176" s="2">
        <f t="shared" si="10"/>
        <v>123</v>
      </c>
      <c r="R176" s="79">
        <f t="shared" si="11"/>
        <v>14</v>
      </c>
    </row>
    <row r="177" spans="1:18" x14ac:dyDescent="0.2">
      <c r="A177" t="s">
        <v>1111</v>
      </c>
      <c r="B177" t="s">
        <v>112</v>
      </c>
      <c r="C177" s="5" t="s">
        <v>2</v>
      </c>
      <c r="D177" s="5">
        <v>37754</v>
      </c>
      <c r="E177" s="39">
        <v>1077</v>
      </c>
      <c r="F177" s="195">
        <v>44639</v>
      </c>
      <c r="G177" s="2">
        <v>48</v>
      </c>
      <c r="H177" t="str">
        <f>B177&amp;C177</f>
        <v>Hayley REYNOLDS100m</v>
      </c>
      <c r="I177" s="2">
        <f>E177</f>
        <v>1077</v>
      </c>
      <c r="J177" s="2" cm="1">
        <f t="array" ref="J177">MAX(IF($H$3:$H$4000=$H177,$I$3:$I$4000))</f>
        <v>1077</v>
      </c>
      <c r="K177" s="2" t="str">
        <v>AUS</v>
      </c>
      <c r="L177" s="21" t="str">
        <v>Georgia HARRIS</v>
      </c>
      <c r="M177" s="47" t="str">
        <v>100m</v>
      </c>
      <c r="N177" s="95">
        <v>44671</v>
      </c>
      <c r="O177" s="94" t="str">
        <f t="shared" si="8"/>
        <v>Georgia HARRIS100m</v>
      </c>
      <c r="P177" s="2">
        <f t="shared" si="9"/>
        <v>1062</v>
      </c>
      <c r="Q177" s="2">
        <f t="shared" si="10"/>
        <v>133</v>
      </c>
      <c r="R177" s="79">
        <f t="shared" si="11"/>
        <v>17</v>
      </c>
    </row>
    <row r="178" spans="1:18" x14ac:dyDescent="0.2">
      <c r="A178" t="s">
        <v>1111</v>
      </c>
      <c r="B178" t="s">
        <v>125</v>
      </c>
      <c r="C178" s="6" t="s">
        <v>2</v>
      </c>
      <c r="D178" s="5">
        <v>44671</v>
      </c>
      <c r="E178" s="39">
        <v>1062</v>
      </c>
      <c r="F178" s="195">
        <v>44639</v>
      </c>
      <c r="G178" s="2">
        <v>58</v>
      </c>
      <c r="H178" t="str">
        <f>B178&amp;C178</f>
        <v>Georgia HARRIS100m</v>
      </c>
      <c r="I178" s="2">
        <f>E178</f>
        <v>1062</v>
      </c>
      <c r="J178" s="2" cm="1">
        <f t="array" ref="J178">MAX(IF($H$3:$H$4000=$H178,$I$3:$I$4000))</f>
        <v>1062</v>
      </c>
      <c r="K178" s="2" t="str">
        <v>AUS</v>
      </c>
      <c r="L178" s="21" t="str">
        <v>Aleksandra STOILOVA</v>
      </c>
      <c r="M178" s="47" t="str">
        <v>100m</v>
      </c>
      <c r="N178" s="95">
        <v>38462</v>
      </c>
      <c r="O178" s="94" t="str">
        <f t="shared" si="8"/>
        <v>Aleksandra STOILOVA100m</v>
      </c>
      <c r="P178" s="2">
        <f t="shared" si="9"/>
        <v>1056</v>
      </c>
      <c r="Q178" s="2">
        <f t="shared" si="10"/>
        <v>141</v>
      </c>
      <c r="R178" s="79">
        <f t="shared" si="11"/>
        <v>21</v>
      </c>
    </row>
    <row r="179" spans="1:18" x14ac:dyDescent="0.2">
      <c r="A179" t="s">
        <v>1111</v>
      </c>
      <c r="B179" t="s">
        <v>121</v>
      </c>
      <c r="C179" s="5" t="s">
        <v>2</v>
      </c>
      <c r="D179" s="5">
        <v>38462</v>
      </c>
      <c r="E179" s="39">
        <v>1056</v>
      </c>
      <c r="F179" s="195">
        <v>44639</v>
      </c>
      <c r="G179" s="2">
        <v>67</v>
      </c>
      <c r="H179" t="str">
        <f>B179&amp;C179</f>
        <v>Aleksandra STOILOVA100m</v>
      </c>
      <c r="I179" s="2">
        <f>E179</f>
        <v>1056</v>
      </c>
      <c r="J179" s="2" cm="1">
        <f t="array" ref="J179">MAX(IF($H$3:$H$4000=$H179,$I$3:$I$4000))</f>
        <v>1056</v>
      </c>
      <c r="K179" s="2" t="str">
        <v>AUS</v>
      </c>
      <c r="L179" s="21" t="str">
        <v>Ilana GRANDINE</v>
      </c>
      <c r="M179" s="47" t="str">
        <v>100m</v>
      </c>
      <c r="N179" s="95">
        <v>33463</v>
      </c>
      <c r="O179" s="94" t="str">
        <f t="shared" si="8"/>
        <v>Ilana GRANDINE100m</v>
      </c>
      <c r="P179" s="2">
        <f t="shared" si="9"/>
        <v>1056</v>
      </c>
      <c r="Q179" s="2">
        <f t="shared" si="10"/>
        <v>141</v>
      </c>
      <c r="R179" s="79">
        <f t="shared" si="11"/>
        <v>21</v>
      </c>
    </row>
    <row r="180" spans="1:18" x14ac:dyDescent="0.2">
      <c r="A180" t="s">
        <v>1111</v>
      </c>
      <c r="B180" t="s">
        <v>122</v>
      </c>
      <c r="C180" s="5" t="s">
        <v>2</v>
      </c>
      <c r="D180" s="5">
        <v>33463</v>
      </c>
      <c r="E180" s="39">
        <v>1056</v>
      </c>
      <c r="F180" s="195">
        <v>44639</v>
      </c>
      <c r="G180" s="2">
        <v>67</v>
      </c>
      <c r="H180" t="str">
        <f>B180&amp;C180</f>
        <v>Ilana GRANDINE100m</v>
      </c>
      <c r="I180" s="2">
        <f>E180</f>
        <v>1056</v>
      </c>
      <c r="J180" s="2" cm="1">
        <f t="array" ref="J180">MAX(IF($H$3:$H$4000=$H180,$I$3:$I$4000))</f>
        <v>1056</v>
      </c>
      <c r="K180" s="2" t="str">
        <v>AUS</v>
      </c>
      <c r="L180" s="21" t="str">
        <v>Natalie RULE</v>
      </c>
      <c r="M180" s="47" t="str">
        <v>1500m</v>
      </c>
      <c r="N180" s="95">
        <v>35285</v>
      </c>
      <c r="O180" s="94" t="str">
        <f t="shared" si="8"/>
        <v>Natalie RULE1500m</v>
      </c>
      <c r="P180" s="2">
        <f t="shared" si="9"/>
        <v>1133</v>
      </c>
      <c r="Q180" s="2">
        <f t="shared" si="10"/>
        <v>41</v>
      </c>
      <c r="R180" s="79">
        <f t="shared" si="11"/>
        <v>7</v>
      </c>
    </row>
    <row r="181" spans="1:18" x14ac:dyDescent="0.2">
      <c r="A181" t="s">
        <v>1111</v>
      </c>
      <c r="B181" s="5" t="s">
        <v>982</v>
      </c>
      <c r="C181" s="5" t="s">
        <v>28</v>
      </c>
      <c r="D181" s="5">
        <v>35285</v>
      </c>
      <c r="E181" s="39">
        <v>1133</v>
      </c>
      <c r="F181" s="195">
        <v>44639</v>
      </c>
      <c r="G181" s="2">
        <v>3</v>
      </c>
      <c r="H181" t="str">
        <f>B181&amp;C181</f>
        <v>Natalie RULE1500m</v>
      </c>
      <c r="I181" s="2">
        <f>E181</f>
        <v>1133</v>
      </c>
      <c r="J181" s="2" cm="1">
        <f t="array" ref="J181">MAX(IF($H$3:$H$4000=$H181,$I$3:$I$4000))</f>
        <v>1133</v>
      </c>
      <c r="K181" s="2" t="str">
        <v>AUS</v>
      </c>
      <c r="L181" s="21" t="str">
        <v>Sarah BILLINGS</v>
      </c>
      <c r="M181" s="47" t="str">
        <v>1500m</v>
      </c>
      <c r="N181" s="95">
        <v>35861</v>
      </c>
      <c r="O181" s="94" t="str">
        <f t="shared" si="8"/>
        <v>Sarah BILLINGS1500m</v>
      </c>
      <c r="P181" s="2">
        <f t="shared" si="9"/>
        <v>1129</v>
      </c>
      <c r="Q181" s="2">
        <f t="shared" si="10"/>
        <v>45</v>
      </c>
      <c r="R181" s="79">
        <f t="shared" si="11"/>
        <v>8</v>
      </c>
    </row>
    <row r="182" spans="1:18" x14ac:dyDescent="0.2">
      <c r="A182" t="s">
        <v>1111</v>
      </c>
      <c r="B182" s="5" t="s">
        <v>899</v>
      </c>
      <c r="C182" s="5" t="s">
        <v>28</v>
      </c>
      <c r="D182" s="5">
        <v>35861</v>
      </c>
      <c r="E182" s="39">
        <v>1129</v>
      </c>
      <c r="F182" s="195">
        <v>44639</v>
      </c>
      <c r="G182" s="2">
        <v>4</v>
      </c>
      <c r="H182" t="str">
        <f>B182&amp;C182</f>
        <v>Sarah BILLINGS1500m</v>
      </c>
      <c r="I182" s="2">
        <f>E182</f>
        <v>1129</v>
      </c>
      <c r="J182" s="2" cm="1">
        <f t="array" ref="J182">MAX(IF($H$3:$H$4000=$H182,$I$3:$I$4000))</f>
        <v>1129</v>
      </c>
      <c r="K182" s="2" t="str">
        <v>AUS</v>
      </c>
      <c r="L182" s="21" t="str">
        <v>Amy ROBINSON</v>
      </c>
      <c r="M182" s="47" t="str">
        <v>1500m</v>
      </c>
      <c r="N182" s="95">
        <v>34494</v>
      </c>
      <c r="O182" s="94" t="str">
        <f t="shared" si="8"/>
        <v>Amy ROBINSON1500m</v>
      </c>
      <c r="P182" s="2">
        <f t="shared" si="9"/>
        <v>1101</v>
      </c>
      <c r="Q182" s="2">
        <f t="shared" si="10"/>
        <v>77</v>
      </c>
      <c r="R182" s="79">
        <f t="shared" si="11"/>
        <v>20</v>
      </c>
    </row>
    <row r="183" spans="1:18" x14ac:dyDescent="0.2">
      <c r="A183" t="s">
        <v>1111</v>
      </c>
      <c r="B183" t="s">
        <v>241</v>
      </c>
      <c r="C183" s="5" t="s">
        <v>28</v>
      </c>
      <c r="D183" s="5">
        <v>34494</v>
      </c>
      <c r="E183" s="39">
        <v>1101</v>
      </c>
      <c r="F183" s="195">
        <v>44639</v>
      </c>
      <c r="G183" s="2">
        <v>17</v>
      </c>
      <c r="H183" t="str">
        <f>B183&amp;C183</f>
        <v>Amy ROBINSON1500m</v>
      </c>
      <c r="I183" s="2">
        <f>E183</f>
        <v>1101</v>
      </c>
      <c r="J183" s="2" cm="1">
        <f t="array" ref="J183">MAX(IF($H$3:$H$4000=$H183,$I$3:$I$4000))</f>
        <v>1101</v>
      </c>
      <c r="K183" s="2" t="str">
        <v>AUS</v>
      </c>
      <c r="L183" s="21" t="str">
        <v>Amy BUNNAGE</v>
      </c>
      <c r="M183" s="47" t="str">
        <v>1500m</v>
      </c>
      <c r="N183" s="95">
        <v>38433</v>
      </c>
      <c r="O183" s="94" t="str">
        <f t="shared" si="8"/>
        <v>Amy BUNNAGE1500m</v>
      </c>
      <c r="P183" s="2">
        <f t="shared" si="9"/>
        <v>1091</v>
      </c>
      <c r="Q183" s="2">
        <f t="shared" si="10"/>
        <v>97</v>
      </c>
      <c r="R183" s="79">
        <f t="shared" si="11"/>
        <v>22</v>
      </c>
    </row>
    <row r="184" spans="1:18" x14ac:dyDescent="0.2">
      <c r="A184" t="s">
        <v>1111</v>
      </c>
      <c r="B184" t="s">
        <v>277</v>
      </c>
      <c r="C184" s="5" t="s">
        <v>28</v>
      </c>
      <c r="D184" s="5">
        <v>38433</v>
      </c>
      <c r="E184" s="39">
        <v>1075</v>
      </c>
      <c r="F184" s="195">
        <v>44639</v>
      </c>
      <c r="G184" s="2">
        <v>31</v>
      </c>
      <c r="H184" t="str">
        <f>B184&amp;C184</f>
        <v>Amy BUNNAGE1500m</v>
      </c>
      <c r="I184" s="2">
        <f>E184</f>
        <v>1075</v>
      </c>
      <c r="J184" s="2" cm="1">
        <f t="array" ref="J184">MAX(IF($H$3:$H$4000=$H184,$I$3:$I$4000))</f>
        <v>1091</v>
      </c>
      <c r="K184" s="2" t="str">
        <v>AUS</v>
      </c>
      <c r="L184" s="21" t="str">
        <v>Lucinda ROURKE</v>
      </c>
      <c r="M184" s="47" t="str">
        <v>1500m</v>
      </c>
      <c r="N184" s="95">
        <v>38018</v>
      </c>
      <c r="O184" s="94" t="str">
        <f t="shared" si="8"/>
        <v>Lucinda ROURKE1500m</v>
      </c>
      <c r="P184" s="2">
        <f t="shared" si="9"/>
        <v>1050</v>
      </c>
      <c r="Q184" s="2">
        <f t="shared" si="10"/>
        <v>132</v>
      </c>
      <c r="R184" s="79">
        <f t="shared" si="11"/>
        <v>30</v>
      </c>
    </row>
    <row r="185" spans="1:18" x14ac:dyDescent="0.2">
      <c r="A185" t="s">
        <v>1111</v>
      </c>
      <c r="B185" t="s">
        <v>279</v>
      </c>
      <c r="C185" s="5" t="s">
        <v>28</v>
      </c>
      <c r="D185" s="5">
        <v>38018</v>
      </c>
      <c r="E185" s="39">
        <v>1050</v>
      </c>
      <c r="F185" s="195">
        <v>44639</v>
      </c>
      <c r="G185" s="2">
        <v>49</v>
      </c>
      <c r="H185" t="str">
        <f>B185&amp;C185</f>
        <v>Lucinda ROURKE1500m</v>
      </c>
      <c r="I185" s="2">
        <f>E185</f>
        <v>1050</v>
      </c>
      <c r="J185" s="2" cm="1">
        <f t="array" ref="J185">MAX(IF($H$3:$H$4000=$H185,$I$3:$I$4000))</f>
        <v>1050</v>
      </c>
      <c r="K185" s="2" t="str">
        <v>AUS</v>
      </c>
      <c r="L185" s="21" t="str">
        <v>Cara WOOLNOUGH</v>
      </c>
      <c r="M185" s="47" t="str">
        <v>1500m</v>
      </c>
      <c r="N185" s="95">
        <v>36150</v>
      </c>
      <c r="O185" s="94" t="str">
        <f t="shared" si="8"/>
        <v>Cara WOOLNOUGH1500m</v>
      </c>
      <c r="P185" s="2">
        <f t="shared" si="9"/>
        <v>1040</v>
      </c>
      <c r="Q185" s="2">
        <f t="shared" si="10"/>
        <v>142</v>
      </c>
      <c r="R185" s="79">
        <f t="shared" si="11"/>
        <v>32</v>
      </c>
    </row>
    <row r="186" spans="1:18" x14ac:dyDescent="0.2">
      <c r="A186" t="s">
        <v>1111</v>
      </c>
      <c r="B186" t="s">
        <v>920</v>
      </c>
      <c r="C186" s="5" t="s">
        <v>28</v>
      </c>
      <c r="D186" s="5">
        <v>36150</v>
      </c>
      <c r="E186" s="39">
        <v>1040</v>
      </c>
      <c r="F186" s="195">
        <v>44639</v>
      </c>
      <c r="G186" s="2">
        <v>59</v>
      </c>
      <c r="H186" t="str">
        <f>B186&amp;C186</f>
        <v>Cara WOOLNOUGH1500m</v>
      </c>
      <c r="I186" s="2">
        <f>E186</f>
        <v>1040</v>
      </c>
      <c r="J186" s="2" cm="1">
        <f t="array" ref="J186">MAX(IF($H$3:$H$4000=$H186,$I$3:$I$4000))</f>
        <v>1040</v>
      </c>
      <c r="K186" s="2" t="str">
        <v>AUS</v>
      </c>
      <c r="L186" s="21" t="str">
        <v>Caitlin ADAMS</v>
      </c>
      <c r="M186" s="47" t="str">
        <v>1500m</v>
      </c>
      <c r="N186" s="95">
        <v>35618</v>
      </c>
      <c r="O186" s="94" t="str">
        <f t="shared" si="8"/>
        <v>Caitlin ADAMS1500m</v>
      </c>
      <c r="P186" s="2">
        <f t="shared" si="9"/>
        <v>1034</v>
      </c>
      <c r="Q186" s="2">
        <f t="shared" si="10"/>
        <v>146</v>
      </c>
      <c r="R186" s="79">
        <f t="shared" si="11"/>
        <v>34</v>
      </c>
    </row>
    <row r="187" spans="1:18" x14ac:dyDescent="0.2">
      <c r="A187" t="s">
        <v>1111</v>
      </c>
      <c r="B187" t="s">
        <v>308</v>
      </c>
      <c r="C187" s="5" t="s">
        <v>28</v>
      </c>
      <c r="D187" s="5">
        <v>35618</v>
      </c>
      <c r="E187" s="39">
        <v>1034</v>
      </c>
      <c r="F187" s="195">
        <v>44639</v>
      </c>
      <c r="G187" s="2">
        <v>64</v>
      </c>
      <c r="H187" t="str">
        <f>B187&amp;C187</f>
        <v>Caitlin ADAMS1500m</v>
      </c>
      <c r="I187" s="2">
        <f>E187</f>
        <v>1034</v>
      </c>
      <c r="J187" s="2" cm="1">
        <f t="array" ref="J187">MAX(IF($H$3:$H$4000=$H187,$I$3:$I$4000))</f>
        <v>1034</v>
      </c>
      <c r="K187" s="2" t="str">
        <v>AUS</v>
      </c>
      <c r="L187" s="21" t="str">
        <v>Georgia WINKCUP</v>
      </c>
      <c r="M187" s="47" t="str">
        <v>3000msc</v>
      </c>
      <c r="N187" s="95">
        <v>35559</v>
      </c>
      <c r="O187" s="94" t="str">
        <f t="shared" si="8"/>
        <v>Georgia WINKCUP3000msc</v>
      </c>
      <c r="P187" s="2">
        <f t="shared" si="9"/>
        <v>1146</v>
      </c>
      <c r="Q187" s="2">
        <f t="shared" si="10"/>
        <v>28</v>
      </c>
      <c r="R187" s="79">
        <f t="shared" si="11"/>
        <v>5</v>
      </c>
    </row>
    <row r="188" spans="1:18" x14ac:dyDescent="0.2">
      <c r="A188" t="s">
        <v>1111</v>
      </c>
      <c r="B188" t="s">
        <v>291</v>
      </c>
      <c r="C188" s="5" t="s">
        <v>34</v>
      </c>
      <c r="D188" s="5">
        <v>35559</v>
      </c>
      <c r="E188" s="39">
        <v>1140</v>
      </c>
      <c r="F188" s="195">
        <v>44639</v>
      </c>
      <c r="G188" s="2">
        <v>5</v>
      </c>
      <c r="H188" t="str">
        <f>B188&amp;C188</f>
        <v>Georgia WINKCUP3000msc</v>
      </c>
      <c r="I188" s="2">
        <f>E188</f>
        <v>1140</v>
      </c>
      <c r="J188" s="2" cm="1">
        <f t="array" ref="J188">MAX(IF($H$3:$H$4000=$H188,$I$3:$I$4000))</f>
        <v>1146</v>
      </c>
      <c r="K188" s="2" t="str">
        <v>AUS</v>
      </c>
      <c r="L188" s="21" t="str">
        <v>Stella RADFORD</v>
      </c>
      <c r="M188" s="47" t="str">
        <v>3000msc</v>
      </c>
      <c r="N188" s="95">
        <v>34875</v>
      </c>
      <c r="O188" s="94" t="str">
        <f t="shared" si="8"/>
        <v>Stella RADFORD3000msc</v>
      </c>
      <c r="P188" s="2">
        <f t="shared" si="9"/>
        <v>1130</v>
      </c>
      <c r="Q188" s="2">
        <f t="shared" si="10"/>
        <v>34</v>
      </c>
      <c r="R188" s="79">
        <f t="shared" si="11"/>
        <v>8</v>
      </c>
    </row>
    <row r="189" spans="1:18" x14ac:dyDescent="0.2">
      <c r="A189" t="s">
        <v>1111</v>
      </c>
      <c r="B189" t="s">
        <v>294</v>
      </c>
      <c r="C189" s="5" t="s">
        <v>34</v>
      </c>
      <c r="D189" s="5">
        <v>34875</v>
      </c>
      <c r="E189" s="39">
        <v>1130</v>
      </c>
      <c r="F189" s="195">
        <v>44639</v>
      </c>
      <c r="G189" s="2">
        <v>7</v>
      </c>
      <c r="H189" t="str">
        <f>B189&amp;C189</f>
        <v>Stella RADFORD3000msc</v>
      </c>
      <c r="I189" s="2">
        <f>E189</f>
        <v>1130</v>
      </c>
      <c r="J189" s="2" cm="1">
        <f t="array" ref="J189">MAX(IF($H$3:$H$4000=$H189,$I$3:$I$4000))</f>
        <v>1130</v>
      </c>
      <c r="K189" s="2" t="str">
        <v>AUS</v>
      </c>
      <c r="L189" s="21" t="str">
        <v>Isabella GUTHRIE</v>
      </c>
      <c r="M189" s="47" t="str">
        <v>400mh</v>
      </c>
      <c r="N189" s="95">
        <v>37885</v>
      </c>
      <c r="O189" s="94" t="str">
        <f t="shared" si="8"/>
        <v>Isabella GUTHRIE400mh</v>
      </c>
      <c r="P189" s="2">
        <f t="shared" si="9"/>
        <v>1078</v>
      </c>
      <c r="Q189" s="2">
        <f t="shared" si="10"/>
        <v>47</v>
      </c>
      <c r="R189" s="79">
        <f t="shared" si="11"/>
        <v>5</v>
      </c>
    </row>
    <row r="190" spans="1:18" x14ac:dyDescent="0.2">
      <c r="A190" t="s">
        <v>1111</v>
      </c>
      <c r="B190" t="s">
        <v>355</v>
      </c>
      <c r="C190" s="5" t="s">
        <v>33</v>
      </c>
      <c r="D190" s="5">
        <v>37885</v>
      </c>
      <c r="E190" s="39">
        <v>1078</v>
      </c>
      <c r="F190" s="195">
        <v>44639</v>
      </c>
      <c r="G190" s="2">
        <v>11</v>
      </c>
      <c r="H190" t="str">
        <f>B190&amp;C190</f>
        <v>Isabella GUTHRIE400mh</v>
      </c>
      <c r="I190" s="2">
        <f>E190</f>
        <v>1078</v>
      </c>
      <c r="J190" s="2" cm="1">
        <f t="array" ref="J190">MAX(IF($H$3:$H$4000=$H190,$I$3:$I$4000))</f>
        <v>1078</v>
      </c>
      <c r="K190" s="2" t="str">
        <v>AUS</v>
      </c>
      <c r="L190" s="21" t="str">
        <v>Genevieve COWIE</v>
      </c>
      <c r="M190" s="47" t="str">
        <v>400mh</v>
      </c>
      <c r="N190" s="95">
        <v>34815</v>
      </c>
      <c r="O190" s="94" t="str">
        <f t="shared" si="8"/>
        <v>Genevieve COWIE400mh</v>
      </c>
      <c r="P190" s="2">
        <f t="shared" si="9"/>
        <v>1074</v>
      </c>
      <c r="Q190" s="2">
        <f t="shared" si="10"/>
        <v>50</v>
      </c>
      <c r="R190" s="79">
        <f t="shared" si="11"/>
        <v>6</v>
      </c>
    </row>
    <row r="191" spans="1:18" x14ac:dyDescent="0.2">
      <c r="A191" t="s">
        <v>1111</v>
      </c>
      <c r="B191" t="s">
        <v>353</v>
      </c>
      <c r="C191" s="5" t="s">
        <v>33</v>
      </c>
      <c r="D191" s="5">
        <v>34815</v>
      </c>
      <c r="E191" s="39">
        <v>1074</v>
      </c>
      <c r="F191" s="195">
        <v>44639</v>
      </c>
      <c r="G191" s="2">
        <v>12</v>
      </c>
      <c r="H191" t="str">
        <f>B191&amp;C191</f>
        <v>Genevieve COWIE400mh</v>
      </c>
      <c r="I191" s="2">
        <f>E191</f>
        <v>1074</v>
      </c>
      <c r="J191" s="2" cm="1">
        <f t="array" ref="J191">MAX(IF($H$3:$H$4000=$H191,$I$3:$I$4000))</f>
        <v>1074</v>
      </c>
      <c r="K191" s="2" t="str">
        <v>AUS</v>
      </c>
      <c r="L191" s="21" t="str">
        <v>Brodee MATE</v>
      </c>
      <c r="M191" s="47" t="str">
        <v>400mh</v>
      </c>
      <c r="N191" s="95">
        <v>35899</v>
      </c>
      <c r="O191" s="94" t="str">
        <f t="shared" si="8"/>
        <v>Brodee MATE400mh</v>
      </c>
      <c r="P191" s="2">
        <f t="shared" si="9"/>
        <v>1072</v>
      </c>
      <c r="Q191" s="2">
        <f t="shared" si="10"/>
        <v>51</v>
      </c>
      <c r="R191" s="79">
        <f t="shared" si="11"/>
        <v>7</v>
      </c>
    </row>
    <row r="192" spans="1:18" x14ac:dyDescent="0.2">
      <c r="A192" t="s">
        <v>1111</v>
      </c>
      <c r="B192" t="s">
        <v>354</v>
      </c>
      <c r="C192" s="5" t="s">
        <v>33</v>
      </c>
      <c r="D192" s="5">
        <v>35899</v>
      </c>
      <c r="E192" s="39">
        <v>1072</v>
      </c>
      <c r="F192" s="195">
        <v>44639</v>
      </c>
      <c r="G192" s="2">
        <v>13</v>
      </c>
      <c r="H192" t="str">
        <f>B192&amp;C192</f>
        <v>Brodee MATE400mh</v>
      </c>
      <c r="I192" s="2">
        <f>E192</f>
        <v>1072</v>
      </c>
      <c r="J192" s="2" cm="1">
        <f t="array" ref="J192">MAX(IF($H$3:$H$4000=$H192,$I$3:$I$4000))</f>
        <v>1072</v>
      </c>
      <c r="K192" s="2" t="str">
        <v>AUS</v>
      </c>
      <c r="L192" s="21" t="str">
        <v>Paige ELVEY</v>
      </c>
      <c r="M192" s="47" t="str">
        <v>400mh</v>
      </c>
      <c r="N192" s="95">
        <v>37829</v>
      </c>
      <c r="O192" s="94" t="str">
        <f t="shared" si="8"/>
        <v>Paige ELVEY400mh</v>
      </c>
      <c r="P192" s="2">
        <f t="shared" si="9"/>
        <v>1012</v>
      </c>
      <c r="Q192" s="2">
        <f t="shared" si="10"/>
        <v>107</v>
      </c>
      <c r="R192" s="79">
        <f t="shared" si="11"/>
        <v>11</v>
      </c>
    </row>
    <row r="193" spans="1:18" x14ac:dyDescent="0.2">
      <c r="A193" t="s">
        <v>1111</v>
      </c>
      <c r="B193" t="s">
        <v>362</v>
      </c>
      <c r="C193" s="5" t="s">
        <v>33</v>
      </c>
      <c r="D193" s="5">
        <v>37829</v>
      </c>
      <c r="E193" s="39">
        <v>1012</v>
      </c>
      <c r="F193" s="195">
        <v>44639</v>
      </c>
      <c r="G193" s="2">
        <v>48</v>
      </c>
      <c r="H193" t="str">
        <f>B193&amp;C193</f>
        <v>Paige ELVEY400mh</v>
      </c>
      <c r="I193" s="2">
        <f>E193</f>
        <v>1012</v>
      </c>
      <c r="J193" s="2" cm="1">
        <f t="array" ref="J193">MAX(IF($H$3:$H$4000=$H193,$I$3:$I$4000))</f>
        <v>1012</v>
      </c>
      <c r="K193" s="2" t="str">
        <v>AUS</v>
      </c>
      <c r="L193" s="21" t="str">
        <v>Kelsey-Lee BARBER</v>
      </c>
      <c r="M193" s="47" t="str">
        <v>javelin-throw</v>
      </c>
      <c r="N193" s="95">
        <v>33501</v>
      </c>
      <c r="O193" s="94" t="str">
        <f t="shared" si="8"/>
        <v>Kelsey-Lee BARBERjavelin-throw</v>
      </c>
      <c r="P193" s="2">
        <f t="shared" si="9"/>
        <v>1163</v>
      </c>
      <c r="Q193" s="2">
        <f t="shared" si="10"/>
        <v>1</v>
      </c>
      <c r="R193" s="79">
        <f t="shared" si="11"/>
        <v>1</v>
      </c>
    </row>
    <row r="194" spans="1:18" x14ac:dyDescent="0.2">
      <c r="A194" t="s">
        <v>1111</v>
      </c>
      <c r="B194" t="s">
        <v>475</v>
      </c>
      <c r="C194" s="5" t="s">
        <v>41</v>
      </c>
      <c r="D194" s="5">
        <v>33501</v>
      </c>
      <c r="E194" s="39">
        <v>1084</v>
      </c>
      <c r="F194" s="195">
        <v>44639</v>
      </c>
      <c r="G194" s="2">
        <v>4</v>
      </c>
      <c r="H194" t="str">
        <f>B194&amp;C194</f>
        <v>Kelsey-Lee BARBERjavelin-throw</v>
      </c>
      <c r="I194" s="2">
        <f>E194</f>
        <v>1084</v>
      </c>
      <c r="J194" s="2" cm="1">
        <f t="array" ref="J194">MAX(IF($H$3:$H$4000=$H194,$I$3:$I$4000))</f>
        <v>1163</v>
      </c>
      <c r="K194" s="2" t="str">
        <v>AUS</v>
      </c>
      <c r="L194" s="21" t="str">
        <v>Christina GRUN</v>
      </c>
      <c r="M194" s="47" t="str">
        <v>javelin-throw</v>
      </c>
      <c r="N194" s="95">
        <v>34215</v>
      </c>
      <c r="O194" s="94" t="str">
        <f t="shared" si="8"/>
        <v>Christina GRUNjavelin-throw</v>
      </c>
      <c r="P194" s="2">
        <f t="shared" si="9"/>
        <v>888</v>
      </c>
      <c r="Q194" s="2">
        <f t="shared" si="10"/>
        <v>49</v>
      </c>
      <c r="R194" s="79">
        <f t="shared" si="11"/>
        <v>12</v>
      </c>
    </row>
    <row r="195" spans="1:18" x14ac:dyDescent="0.2">
      <c r="A195" t="s">
        <v>1111</v>
      </c>
      <c r="B195" t="s">
        <v>955</v>
      </c>
      <c r="C195" s="5" t="s">
        <v>41</v>
      </c>
      <c r="D195" s="5">
        <v>34215</v>
      </c>
      <c r="E195" s="39">
        <v>840</v>
      </c>
      <c r="F195" s="195">
        <v>44639</v>
      </c>
      <c r="G195" s="2">
        <v>43</v>
      </c>
      <c r="H195" t="str">
        <f>B195&amp;C195</f>
        <v>Christina GRUNjavelin-throw</v>
      </c>
      <c r="I195" s="2">
        <f>E195</f>
        <v>840</v>
      </c>
      <c r="J195" s="2" cm="1">
        <f t="array" ref="J195">MAX(IF($H$3:$H$4000=$H195,$I$3:$I$4000))</f>
        <v>888</v>
      </c>
      <c r="K195" s="2" t="str">
        <v>AUS</v>
      </c>
      <c r="L195" s="21" t="str">
        <v>Caitlyn HESTER</v>
      </c>
      <c r="M195" s="47" t="str">
        <v>hammer-throw</v>
      </c>
      <c r="N195" s="95">
        <v>36420</v>
      </c>
      <c r="O195" s="94" t="str">
        <f t="shared" si="8"/>
        <v>Caitlyn HESTERhammer-throw</v>
      </c>
      <c r="P195" s="2">
        <f t="shared" si="9"/>
        <v>884</v>
      </c>
      <c r="Q195" s="2">
        <f t="shared" si="10"/>
        <v>64</v>
      </c>
      <c r="R195" s="79">
        <f t="shared" si="11"/>
        <v>6</v>
      </c>
    </row>
    <row r="196" spans="1:18" x14ac:dyDescent="0.2">
      <c r="A196" t="s">
        <v>1111</v>
      </c>
      <c r="B196" t="s">
        <v>471</v>
      </c>
      <c r="C196" s="5" t="s">
        <v>42</v>
      </c>
      <c r="D196" s="5">
        <v>36420</v>
      </c>
      <c r="E196" s="39">
        <v>884</v>
      </c>
      <c r="F196" s="195">
        <v>44638</v>
      </c>
      <c r="G196" s="2">
        <v>37</v>
      </c>
      <c r="H196" t="str">
        <f>B196&amp;C196</f>
        <v>Caitlyn HESTERhammer-throw</v>
      </c>
      <c r="I196" s="2">
        <f>E196</f>
        <v>884</v>
      </c>
      <c r="J196" s="2" cm="1">
        <f t="array" ref="J196">MAX(IF($H$3:$H$4000=$H196,$I$3:$I$4000))</f>
        <v>884</v>
      </c>
      <c r="K196" s="2" t="str">
        <v>AUS</v>
      </c>
      <c r="L196" s="21" t="str">
        <v>Camryn NEWTON-SMITH</v>
      </c>
      <c r="M196" s="47" t="str">
        <v>javelin-throw</v>
      </c>
      <c r="N196" s="95">
        <v>36643</v>
      </c>
      <c r="O196" s="94" t="str">
        <f t="shared" ref="O196:O259" si="12">L196&amp;M196</f>
        <v>Camryn NEWTON-SMITHjavelin-throw</v>
      </c>
      <c r="P196" s="2">
        <f t="shared" ref="P196:P259" si="13">VLOOKUP(L196&amp;M196,$H$3:$J$3823,3,FALSE)</f>
        <v>790</v>
      </c>
      <c r="Q196" s="2">
        <f t="shared" ref="Q196:Q259" si="14">COUNTIFS($M$3:$M$3102,M196,$P$3:$P$3102,"&gt;"&amp;P196)+1</f>
        <v>117</v>
      </c>
      <c r="R196" s="79">
        <f t="shared" ref="R196:R259" si="15">IFERROR(IF(K196="AUS",COUNTIFS($K$3:$K$3102,"AUS",$M$3:$M$3102,M196,$P$3:$P$3102,"&gt;"&amp;P196)+1,""),"")</f>
        <v>24</v>
      </c>
    </row>
    <row r="197" spans="1:18" x14ac:dyDescent="0.2">
      <c r="A197" t="s">
        <v>1111</v>
      </c>
      <c r="B197" t="s">
        <v>5505</v>
      </c>
      <c r="C197" s="5" t="s">
        <v>41</v>
      </c>
      <c r="D197" s="5">
        <v>36643</v>
      </c>
      <c r="E197" s="39">
        <v>790</v>
      </c>
      <c r="F197" s="195">
        <v>44638</v>
      </c>
      <c r="G197" s="2">
        <v>61</v>
      </c>
      <c r="H197" t="str">
        <f>B197&amp;C197</f>
        <v>Camryn NEWTON-SMITHjavelin-throw</v>
      </c>
      <c r="I197" s="2">
        <f>E197</f>
        <v>790</v>
      </c>
      <c r="J197" s="2" cm="1">
        <f t="array" ref="J197">MAX(IF($H$3:$H$4000=$H197,$I$3:$I$4000))</f>
        <v>790</v>
      </c>
      <c r="K197" s="2" t="str">
        <v>AUS</v>
      </c>
      <c r="L197" s="21" t="str">
        <v>Isabel DAINES</v>
      </c>
      <c r="M197" s="47" t="str">
        <v>javelin-throw</v>
      </c>
      <c r="N197" s="95">
        <v>37304</v>
      </c>
      <c r="O197" s="94" t="str">
        <f t="shared" si="12"/>
        <v>Isabel DAINESjavelin-throw</v>
      </c>
      <c r="P197" s="2">
        <f t="shared" si="13"/>
        <v>754</v>
      </c>
      <c r="Q197" s="2">
        <f t="shared" si="14"/>
        <v>138</v>
      </c>
      <c r="R197" s="79">
        <f t="shared" si="15"/>
        <v>27</v>
      </c>
    </row>
    <row r="198" spans="1:18" x14ac:dyDescent="0.2">
      <c r="A198" t="s">
        <v>1111</v>
      </c>
      <c r="B198" t="s">
        <v>895</v>
      </c>
      <c r="C198" s="6" t="s">
        <v>41</v>
      </c>
      <c r="D198" s="5">
        <v>37304</v>
      </c>
      <c r="E198" s="39">
        <v>754</v>
      </c>
      <c r="F198" s="195">
        <v>44638</v>
      </c>
      <c r="G198" s="2">
        <v>88</v>
      </c>
      <c r="H198" t="str">
        <f>B198&amp;C198</f>
        <v>Isabel DAINESjavelin-throw</v>
      </c>
      <c r="I198" s="2">
        <f>E198</f>
        <v>754</v>
      </c>
      <c r="J198" s="2" cm="1">
        <f t="array" ref="J198">MAX(IF($H$3:$H$4000=$H198,$I$3:$I$4000))</f>
        <v>754</v>
      </c>
      <c r="K198" s="2" t="str">
        <v>AUS</v>
      </c>
      <c r="L198" s="21" t="str">
        <v>Amy BENNETT</v>
      </c>
      <c r="M198" s="47" t="str">
        <v>800m</v>
      </c>
      <c r="N198" s="95">
        <v>36492</v>
      </c>
      <c r="O198" s="94" t="str">
        <f t="shared" si="12"/>
        <v>Amy BENNETT800m</v>
      </c>
      <c r="P198" s="2">
        <f t="shared" si="13"/>
        <v>1032</v>
      </c>
      <c r="Q198" s="2">
        <f t="shared" si="14"/>
        <v>140</v>
      </c>
      <c r="R198" s="79">
        <f t="shared" si="15"/>
        <v>29</v>
      </c>
    </row>
    <row r="199" spans="1:18" x14ac:dyDescent="0.2">
      <c r="A199" t="s">
        <v>1111</v>
      </c>
      <c r="B199" t="s">
        <v>247</v>
      </c>
      <c r="C199" s="5" t="s">
        <v>27</v>
      </c>
      <c r="D199" s="5">
        <v>36492</v>
      </c>
      <c r="E199" s="39">
        <v>1032</v>
      </c>
      <c r="F199" s="195">
        <v>44637</v>
      </c>
      <c r="G199" s="2">
        <v>68</v>
      </c>
      <c r="H199" t="str">
        <f>B199&amp;C199</f>
        <v>Amy BENNETT800m</v>
      </c>
      <c r="I199" s="2">
        <f>E199</f>
        <v>1032</v>
      </c>
      <c r="J199" s="2" cm="1">
        <f t="array" ref="J199">MAX(IF($H$3:$H$4000=$H199,$I$3:$I$4000))</f>
        <v>1032</v>
      </c>
      <c r="K199" s="2" t="str">
        <v>AUS</v>
      </c>
      <c r="L199" s="21" t="str">
        <v>Ada RAND</v>
      </c>
      <c r="M199" s="47" t="str">
        <v>800m</v>
      </c>
      <c r="N199" s="95">
        <v>38555</v>
      </c>
      <c r="O199" s="94" t="str">
        <f t="shared" si="12"/>
        <v>Ada RAND800m</v>
      </c>
      <c r="P199" s="2">
        <f t="shared" si="13"/>
        <v>1011</v>
      </c>
      <c r="Q199" s="2">
        <f t="shared" si="14"/>
        <v>159</v>
      </c>
      <c r="R199" s="79">
        <f t="shared" si="15"/>
        <v>34</v>
      </c>
    </row>
    <row r="200" spans="1:18" x14ac:dyDescent="0.2">
      <c r="A200" t="s">
        <v>1111</v>
      </c>
      <c r="B200" t="s">
        <v>252</v>
      </c>
      <c r="C200" s="5" t="s">
        <v>27</v>
      </c>
      <c r="D200" s="5">
        <v>38555</v>
      </c>
      <c r="E200" s="39">
        <v>1011</v>
      </c>
      <c r="F200" s="195">
        <v>44637</v>
      </c>
      <c r="G200" s="2">
        <v>86</v>
      </c>
      <c r="H200" t="str">
        <f>B200&amp;C200</f>
        <v>Ada RAND800m</v>
      </c>
      <c r="I200" s="2">
        <f>E200</f>
        <v>1011</v>
      </c>
      <c r="J200" s="2" cm="1">
        <f t="array" ref="J200">MAX(IF($H$3:$H$4000=$H200,$I$3:$I$4000))</f>
        <v>1011</v>
      </c>
      <c r="K200" s="2" t="str">
        <v>AUS</v>
      </c>
      <c r="L200" s="21" t="str">
        <v>Ava HONORE</v>
      </c>
      <c r="M200" s="47" t="str">
        <v>800m</v>
      </c>
      <c r="N200" s="95">
        <v>37996</v>
      </c>
      <c r="O200" s="94" t="str">
        <f t="shared" si="12"/>
        <v>Ava HONORE800m</v>
      </c>
      <c r="P200" s="2">
        <f t="shared" si="13"/>
        <v>1005</v>
      </c>
      <c r="Q200" s="2">
        <f t="shared" si="14"/>
        <v>164</v>
      </c>
      <c r="R200" s="79">
        <f t="shared" si="15"/>
        <v>35</v>
      </c>
    </row>
    <row r="201" spans="1:18" x14ac:dyDescent="0.2">
      <c r="A201" t="s">
        <v>1111</v>
      </c>
      <c r="B201" t="s">
        <v>253</v>
      </c>
      <c r="C201" s="6" t="s">
        <v>27</v>
      </c>
      <c r="D201" s="5">
        <v>37996</v>
      </c>
      <c r="E201" s="39">
        <v>1005</v>
      </c>
      <c r="F201" s="195">
        <v>44637</v>
      </c>
      <c r="G201" s="2">
        <v>91</v>
      </c>
      <c r="H201" t="str">
        <f>B201&amp;C201</f>
        <v>Ava HONORE800m</v>
      </c>
      <c r="I201" s="2">
        <f>E201</f>
        <v>1005</v>
      </c>
      <c r="J201" s="2" cm="1">
        <f t="array" ref="J201">MAX(IF($H$3:$H$4000=$H201,$I$3:$I$4000))</f>
        <v>1005</v>
      </c>
      <c r="K201" s="2" t="str">
        <v>AUS</v>
      </c>
      <c r="L201" s="21" t="str">
        <v>Daniela ROMAN</v>
      </c>
      <c r="M201" s="47" t="str">
        <v>400mh</v>
      </c>
      <c r="N201" s="95">
        <v>35071</v>
      </c>
      <c r="O201" s="94" t="str">
        <f t="shared" si="12"/>
        <v>Daniela ROMAN400mh</v>
      </c>
      <c r="P201" s="2">
        <f t="shared" si="13"/>
        <v>1024</v>
      </c>
      <c r="Q201" s="2">
        <f t="shared" si="14"/>
        <v>92</v>
      </c>
      <c r="R201" s="79">
        <f t="shared" si="15"/>
        <v>10</v>
      </c>
    </row>
    <row r="202" spans="1:18" x14ac:dyDescent="0.2">
      <c r="A202" t="s">
        <v>1111</v>
      </c>
      <c r="B202" t="s">
        <v>931</v>
      </c>
      <c r="C202" s="5" t="s">
        <v>33</v>
      </c>
      <c r="D202" s="5">
        <v>35071</v>
      </c>
      <c r="E202" s="39">
        <v>1013</v>
      </c>
      <c r="F202" s="195">
        <v>44637</v>
      </c>
      <c r="G202" s="2">
        <v>46</v>
      </c>
      <c r="H202" t="str">
        <f>B202&amp;C202</f>
        <v>Daniela ROMAN400mh</v>
      </c>
      <c r="I202" s="2">
        <f>E202</f>
        <v>1013</v>
      </c>
      <c r="J202" s="2" cm="1">
        <f t="array" ref="J202">MAX(IF($H$3:$H$4000=$H202,$I$3:$I$4000))</f>
        <v>1024</v>
      </c>
      <c r="K202" s="2" t="str">
        <v>AUS</v>
      </c>
      <c r="L202" s="21" t="str">
        <v>Eloise WELLINGS</v>
      </c>
      <c r="M202" s="47" t="str">
        <v>marathon</v>
      </c>
      <c r="N202" s="95">
        <v>30264</v>
      </c>
      <c r="O202" s="94" t="str">
        <f t="shared" si="12"/>
        <v>Eloise WELLINGSmarathon</v>
      </c>
      <c r="P202" s="2">
        <f t="shared" si="13"/>
        <v>1181</v>
      </c>
      <c r="Q202" s="2">
        <f t="shared" si="14"/>
        <v>30</v>
      </c>
      <c r="R202" s="79">
        <f t="shared" si="15"/>
        <v>1</v>
      </c>
    </row>
    <row r="203" spans="1:18" x14ac:dyDescent="0.2">
      <c r="A203" t="s">
        <v>1111</v>
      </c>
      <c r="B203" t="s">
        <v>309</v>
      </c>
      <c r="C203" s="5" t="s">
        <v>82</v>
      </c>
      <c r="D203" s="5">
        <v>30264</v>
      </c>
      <c r="E203" s="39">
        <v>1181</v>
      </c>
      <c r="F203" s="195">
        <v>44633</v>
      </c>
      <c r="G203" s="2">
        <v>9</v>
      </c>
      <c r="H203" t="str">
        <f>B203&amp;C203</f>
        <v>Eloise WELLINGSmarathon</v>
      </c>
      <c r="I203" s="2">
        <f>E203</f>
        <v>1181</v>
      </c>
      <c r="J203" s="2" cm="1">
        <f t="array" ref="J203">MAX(IF($H$3:$H$4000=$H203,$I$3:$I$4000))</f>
        <v>1181</v>
      </c>
      <c r="K203" s="2" t="str">
        <v>AUS</v>
      </c>
      <c r="L203" s="21" t="str">
        <v>Kristie EDWARDS</v>
      </c>
      <c r="M203" s="47" t="str">
        <v>100m</v>
      </c>
      <c r="N203" s="95">
        <v>36580</v>
      </c>
      <c r="O203" s="94" t="str">
        <f t="shared" si="12"/>
        <v>Kristie EDWARDS100m</v>
      </c>
      <c r="P203" s="2">
        <f t="shared" si="13"/>
        <v>1068</v>
      </c>
      <c r="Q203" s="2">
        <f t="shared" si="14"/>
        <v>128</v>
      </c>
      <c r="R203" s="79">
        <f t="shared" si="15"/>
        <v>15</v>
      </c>
    </row>
    <row r="204" spans="1:18" x14ac:dyDescent="0.2">
      <c r="A204" t="s">
        <v>1111</v>
      </c>
      <c r="B204" t="s">
        <v>109</v>
      </c>
      <c r="C204" s="5" t="s">
        <v>2</v>
      </c>
      <c r="D204" s="5">
        <v>36580</v>
      </c>
      <c r="E204" s="39">
        <v>1068</v>
      </c>
      <c r="F204" s="195">
        <v>44632</v>
      </c>
      <c r="G204" s="2">
        <v>55</v>
      </c>
      <c r="H204" t="str">
        <f>B204&amp;C204</f>
        <v>Kristie EDWARDS100m</v>
      </c>
      <c r="I204" s="2">
        <f>E204</f>
        <v>1068</v>
      </c>
      <c r="J204" s="2" cm="1">
        <f t="array" ref="J204">MAX(IF($H$3:$H$4000=$H204,$I$3:$I$4000))</f>
        <v>1068</v>
      </c>
      <c r="K204" s="2" t="str">
        <v>AUS</v>
      </c>
      <c r="L204" s="21" t="str">
        <v>Jacinta BEECHER</v>
      </c>
      <c r="M204" s="47" t="str">
        <v>100m</v>
      </c>
      <c r="N204" s="95">
        <v>35826</v>
      </c>
      <c r="O204" s="94" t="str">
        <f t="shared" si="12"/>
        <v>Jacinta BEECHER100m</v>
      </c>
      <c r="P204" s="2">
        <f t="shared" si="13"/>
        <v>1106</v>
      </c>
      <c r="Q204" s="2">
        <f t="shared" si="14"/>
        <v>85</v>
      </c>
      <c r="R204" s="79">
        <f t="shared" si="15"/>
        <v>9</v>
      </c>
    </row>
    <row r="205" spans="1:18" x14ac:dyDescent="0.2">
      <c r="A205" t="s">
        <v>1111</v>
      </c>
      <c r="B205" t="s">
        <v>185</v>
      </c>
      <c r="C205" s="5" t="s">
        <v>2</v>
      </c>
      <c r="D205" s="5">
        <v>35826</v>
      </c>
      <c r="E205" s="39">
        <v>1052</v>
      </c>
      <c r="F205" s="195">
        <v>44632</v>
      </c>
      <c r="G205" s="2">
        <v>73</v>
      </c>
      <c r="H205" t="str">
        <f>B205&amp;C205</f>
        <v>Jacinta BEECHER100m</v>
      </c>
      <c r="I205" s="2">
        <f>E205</f>
        <v>1052</v>
      </c>
      <c r="J205" s="2" cm="1">
        <f t="array" ref="J205">MAX(IF($H$3:$H$4000=$H205,$I$3:$I$4000))</f>
        <v>1106</v>
      </c>
      <c r="K205" s="2" t="str">
        <v>AUS</v>
      </c>
      <c r="L205" s="21" t="str">
        <v>Ella CONNOLLY</v>
      </c>
      <c r="M205" s="47" t="str">
        <v>400m</v>
      </c>
      <c r="N205" s="95">
        <v>36720</v>
      </c>
      <c r="O205" s="94" t="str">
        <f t="shared" si="12"/>
        <v>Ella CONNOLLY400m</v>
      </c>
      <c r="P205" s="2">
        <f t="shared" si="13"/>
        <v>1118</v>
      </c>
      <c r="Q205" s="2">
        <f t="shared" si="14"/>
        <v>46</v>
      </c>
      <c r="R205" s="79">
        <f t="shared" si="15"/>
        <v>2</v>
      </c>
    </row>
    <row r="206" spans="1:18" x14ac:dyDescent="0.2">
      <c r="A206" t="s">
        <v>1111</v>
      </c>
      <c r="B206" t="s">
        <v>860</v>
      </c>
      <c r="C206" s="5" t="s">
        <v>26</v>
      </c>
      <c r="D206" s="5">
        <v>36720</v>
      </c>
      <c r="E206" s="39">
        <v>1118</v>
      </c>
      <c r="F206" s="195">
        <v>44632</v>
      </c>
      <c r="G206" s="2">
        <v>10</v>
      </c>
      <c r="H206" t="str">
        <f>B206&amp;C206</f>
        <v>Ella CONNOLLY400m</v>
      </c>
      <c r="I206" s="2">
        <f>E206</f>
        <v>1118</v>
      </c>
      <c r="J206" s="2" cm="1">
        <f t="array" ref="J206">MAX(IF($H$3:$H$4000=$H206,$I$3:$I$4000))</f>
        <v>1118</v>
      </c>
      <c r="K206" s="2" t="str">
        <v>AUS</v>
      </c>
      <c r="L206" s="21" t="str">
        <v>Paige CAMPBELL</v>
      </c>
      <c r="M206" s="47" t="str">
        <v>400m</v>
      </c>
      <c r="N206" s="95">
        <v>38439</v>
      </c>
      <c r="O206" s="94" t="str">
        <f t="shared" si="12"/>
        <v>Paige CAMPBELL400m</v>
      </c>
      <c r="P206" s="2">
        <f t="shared" si="13"/>
        <v>1037</v>
      </c>
      <c r="Q206" s="2">
        <f t="shared" si="14"/>
        <v>149</v>
      </c>
      <c r="R206" s="79">
        <f t="shared" si="15"/>
        <v>14</v>
      </c>
    </row>
    <row r="207" spans="1:18" x14ac:dyDescent="0.2">
      <c r="A207" t="s">
        <v>1111</v>
      </c>
      <c r="B207" t="s">
        <v>195</v>
      </c>
      <c r="C207" s="5" t="s">
        <v>26</v>
      </c>
      <c r="D207" s="5">
        <v>38439</v>
      </c>
      <c r="E207" s="39">
        <v>1037</v>
      </c>
      <c r="F207" s="195">
        <v>44632</v>
      </c>
      <c r="G207" s="2">
        <v>85</v>
      </c>
      <c r="H207" t="str">
        <f>B207&amp;C207</f>
        <v>Paige CAMPBELL400m</v>
      </c>
      <c r="I207" s="2">
        <f>E207</f>
        <v>1037</v>
      </c>
      <c r="J207" s="2" cm="1">
        <f t="array" ref="J207">MAX(IF($H$3:$H$4000=$H207,$I$3:$I$4000))</f>
        <v>1037</v>
      </c>
      <c r="K207" s="2" t="str">
        <v>AUS</v>
      </c>
      <c r="L207" s="21" t="str">
        <v>Bendere OBOYA</v>
      </c>
      <c r="M207" s="47" t="str">
        <v>800m</v>
      </c>
      <c r="N207" s="95">
        <v>36633</v>
      </c>
      <c r="O207" s="94" t="str">
        <f t="shared" si="12"/>
        <v>Bendere OBOYA800m</v>
      </c>
      <c r="P207" s="2">
        <f t="shared" si="13"/>
        <v>1128</v>
      </c>
      <c r="Q207" s="2">
        <f t="shared" si="14"/>
        <v>35</v>
      </c>
      <c r="R207" s="79">
        <f t="shared" si="15"/>
        <v>4</v>
      </c>
    </row>
    <row r="208" spans="1:18" x14ac:dyDescent="0.2">
      <c r="A208" t="s">
        <v>1111</v>
      </c>
      <c r="B208" t="s">
        <v>205</v>
      </c>
      <c r="C208" s="5" t="s">
        <v>27</v>
      </c>
      <c r="D208" s="5">
        <v>36633</v>
      </c>
      <c r="E208" s="39">
        <v>1128</v>
      </c>
      <c r="F208" s="195">
        <v>44632</v>
      </c>
      <c r="G208" s="2">
        <v>5</v>
      </c>
      <c r="H208" t="str">
        <f>B208&amp;C208</f>
        <v>Bendere OBOYA800m</v>
      </c>
      <c r="I208" s="2">
        <f>E208</f>
        <v>1128</v>
      </c>
      <c r="J208" s="2" cm="1">
        <f t="array" ref="J208">MAX(IF($H$3:$H$4000=$H208,$I$3:$I$4000))</f>
        <v>1128</v>
      </c>
      <c r="K208" s="2" t="str">
        <v>AUS</v>
      </c>
      <c r="L208" s="21" t="str">
        <v>Claudia HOLLINGSWORTH</v>
      </c>
      <c r="M208" s="47" t="str">
        <v>800m</v>
      </c>
      <c r="N208" s="95">
        <v>38454</v>
      </c>
      <c r="O208" s="94" t="str">
        <f t="shared" si="12"/>
        <v>Claudia HOLLINGSWORTH800m</v>
      </c>
      <c r="P208" s="2">
        <f t="shared" si="13"/>
        <v>1134</v>
      </c>
      <c r="Q208" s="2">
        <f t="shared" si="14"/>
        <v>27</v>
      </c>
      <c r="R208" s="79">
        <f t="shared" si="15"/>
        <v>3</v>
      </c>
    </row>
    <row r="209" spans="1:18" x14ac:dyDescent="0.2">
      <c r="A209" t="s">
        <v>1111</v>
      </c>
      <c r="B209" t="s">
        <v>235</v>
      </c>
      <c r="C209" s="5" t="s">
        <v>27</v>
      </c>
      <c r="D209" s="5">
        <v>38454</v>
      </c>
      <c r="E209" s="39">
        <v>1121</v>
      </c>
      <c r="F209" s="195">
        <v>44632</v>
      </c>
      <c r="G209" s="2">
        <v>9</v>
      </c>
      <c r="H209" t="str">
        <f>B209&amp;C209</f>
        <v>Claudia HOLLINGSWORTH800m</v>
      </c>
      <c r="I209" s="2">
        <f>E209</f>
        <v>1121</v>
      </c>
      <c r="J209" s="2" cm="1">
        <f t="array" ref="J209">MAX(IF($H$3:$H$4000=$H209,$I$3:$I$4000))</f>
        <v>1134</v>
      </c>
      <c r="K209" s="2" t="str">
        <v>AUS</v>
      </c>
      <c r="L209" s="21" t="str">
        <v>Tess KIRSOPP-COLE</v>
      </c>
      <c r="M209" s="47" t="str">
        <v>800m</v>
      </c>
      <c r="N209" s="95">
        <v>36496</v>
      </c>
      <c r="O209" s="94" t="str">
        <f t="shared" si="12"/>
        <v>Tess KIRSOPP-COLE800m</v>
      </c>
      <c r="P209" s="2">
        <f t="shared" si="13"/>
        <v>1115</v>
      </c>
      <c r="Q209" s="2">
        <f t="shared" si="14"/>
        <v>48</v>
      </c>
      <c r="R209" s="79">
        <f t="shared" si="15"/>
        <v>9</v>
      </c>
    </row>
    <row r="210" spans="1:18" x14ac:dyDescent="0.2">
      <c r="A210" t="s">
        <v>1111</v>
      </c>
      <c r="B210" t="s">
        <v>213</v>
      </c>
      <c r="C210" s="5" t="s">
        <v>27</v>
      </c>
      <c r="D210" s="5">
        <v>36496</v>
      </c>
      <c r="E210" s="39">
        <v>1115</v>
      </c>
      <c r="F210" s="195">
        <v>44632</v>
      </c>
      <c r="G210" s="2">
        <v>10</v>
      </c>
      <c r="H210" t="str">
        <f>B210&amp;C210</f>
        <v>Tess KIRSOPP-COLE800m</v>
      </c>
      <c r="I210" s="2">
        <f>E210</f>
        <v>1115</v>
      </c>
      <c r="J210" s="2" cm="1">
        <f t="array" ref="J210">MAX(IF($H$3:$H$4000=$H210,$I$3:$I$4000))</f>
        <v>1115</v>
      </c>
      <c r="K210" s="2" t="str">
        <v>AUS</v>
      </c>
      <c r="L210" s="21" t="str">
        <v>Ellie SANFORD</v>
      </c>
      <c r="M210" s="47" t="str">
        <v>800m</v>
      </c>
      <c r="N210" s="95">
        <v>35747</v>
      </c>
      <c r="O210" s="94" t="str">
        <f t="shared" si="12"/>
        <v>Ellie SANFORD800m</v>
      </c>
      <c r="P210" s="2">
        <f t="shared" si="13"/>
        <v>1108</v>
      </c>
      <c r="Q210" s="2">
        <f t="shared" si="14"/>
        <v>58</v>
      </c>
      <c r="R210" s="79">
        <f t="shared" si="15"/>
        <v>10</v>
      </c>
    </row>
    <row r="211" spans="1:18" x14ac:dyDescent="0.2">
      <c r="A211" t="s">
        <v>1111</v>
      </c>
      <c r="B211" t="s">
        <v>236</v>
      </c>
      <c r="C211" s="5" t="s">
        <v>27</v>
      </c>
      <c r="D211" s="6">
        <v>35747</v>
      </c>
      <c r="E211" s="39">
        <v>1108</v>
      </c>
      <c r="F211" s="195">
        <v>44632</v>
      </c>
      <c r="G211" s="2">
        <v>12</v>
      </c>
      <c r="H211" t="str">
        <f>B211&amp;C211</f>
        <v>Ellie SANFORD800m</v>
      </c>
      <c r="I211" s="2">
        <f>E211</f>
        <v>1108</v>
      </c>
      <c r="J211" s="2" cm="1">
        <f t="array" ref="J211">MAX(IF($H$3:$H$4000=$H211,$I$3:$I$4000))</f>
        <v>1108</v>
      </c>
      <c r="K211" s="2" t="str">
        <v>AUS</v>
      </c>
      <c r="L211" s="21" t="str">
        <v>Georgia GRIFFITH</v>
      </c>
      <c r="M211" s="47" t="str">
        <v>800m</v>
      </c>
      <c r="N211" s="95">
        <v>35404</v>
      </c>
      <c r="O211" s="94" t="str">
        <f t="shared" si="12"/>
        <v>Georgia GRIFFITH800m</v>
      </c>
      <c r="P211" s="2">
        <f t="shared" si="13"/>
        <v>1117</v>
      </c>
      <c r="Q211" s="2">
        <f t="shared" si="14"/>
        <v>44</v>
      </c>
      <c r="R211" s="79">
        <f t="shared" si="15"/>
        <v>8</v>
      </c>
    </row>
    <row r="212" spans="1:18" x14ac:dyDescent="0.2">
      <c r="A212" t="s">
        <v>1111</v>
      </c>
      <c r="B212" t="s">
        <v>898</v>
      </c>
      <c r="C212" s="5" t="s">
        <v>27</v>
      </c>
      <c r="D212" s="5">
        <v>35404</v>
      </c>
      <c r="E212" s="39">
        <v>1104</v>
      </c>
      <c r="F212" s="195">
        <v>44632</v>
      </c>
      <c r="G212" s="2">
        <v>14</v>
      </c>
      <c r="H212" t="str">
        <f>B212&amp;C212</f>
        <v>Georgia GRIFFITH800m</v>
      </c>
      <c r="I212" s="2">
        <f>E212</f>
        <v>1104</v>
      </c>
      <c r="J212" s="2" cm="1">
        <f t="array" ref="J212">MAX(IF($H$3:$H$4000=$H212,$I$3:$I$4000))</f>
        <v>1117</v>
      </c>
      <c r="K212" s="2" t="str">
        <v>AUS</v>
      </c>
      <c r="L212" s="21" t="str">
        <v>Sarah BILLINGS</v>
      </c>
      <c r="M212" s="47" t="str">
        <v>800m</v>
      </c>
      <c r="N212" s="95">
        <v>35861</v>
      </c>
      <c r="O212" s="94" t="str">
        <f t="shared" si="12"/>
        <v>Sarah BILLINGS800m</v>
      </c>
      <c r="P212" s="2">
        <f t="shared" si="13"/>
        <v>1104</v>
      </c>
      <c r="Q212" s="2">
        <f t="shared" si="14"/>
        <v>62</v>
      </c>
      <c r="R212" s="79">
        <f t="shared" si="15"/>
        <v>11</v>
      </c>
    </row>
    <row r="213" spans="1:18" x14ac:dyDescent="0.2">
      <c r="A213" t="s">
        <v>1111</v>
      </c>
      <c r="B213" t="s">
        <v>899</v>
      </c>
      <c r="C213" s="5" t="s">
        <v>27</v>
      </c>
      <c r="D213" s="5">
        <v>35861</v>
      </c>
      <c r="E213" s="39">
        <v>1104</v>
      </c>
      <c r="F213" s="195">
        <v>44632</v>
      </c>
      <c r="G213" s="2">
        <v>16</v>
      </c>
      <c r="H213" t="str">
        <f>B213&amp;C213</f>
        <v>Sarah BILLINGS800m</v>
      </c>
      <c r="I213" s="2">
        <f>E213</f>
        <v>1104</v>
      </c>
      <c r="J213" s="2" cm="1">
        <f t="array" ref="J213">MAX(IF($H$3:$H$4000=$H213,$I$3:$I$4000))</f>
        <v>1104</v>
      </c>
      <c r="K213" s="2" t="str">
        <v>AUS</v>
      </c>
      <c r="L213" s="21" t="str">
        <v>Hayley KITCHING</v>
      </c>
      <c r="M213" s="47" t="str">
        <v>800m</v>
      </c>
      <c r="N213" s="95">
        <v>38256</v>
      </c>
      <c r="O213" s="94" t="str">
        <f t="shared" si="12"/>
        <v>Hayley KITCHING800m</v>
      </c>
      <c r="P213" s="2">
        <f t="shared" si="13"/>
        <v>1094</v>
      </c>
      <c r="Q213" s="2">
        <f t="shared" si="14"/>
        <v>84</v>
      </c>
      <c r="R213" s="79">
        <f t="shared" si="15"/>
        <v>15</v>
      </c>
    </row>
    <row r="214" spans="1:18" x14ac:dyDescent="0.2">
      <c r="A214" t="s">
        <v>1111</v>
      </c>
      <c r="B214" t="s">
        <v>246</v>
      </c>
      <c r="C214" s="5" t="s">
        <v>27</v>
      </c>
      <c r="D214" s="5">
        <v>38256</v>
      </c>
      <c r="E214" s="39">
        <v>1094</v>
      </c>
      <c r="F214" s="195">
        <v>44632</v>
      </c>
      <c r="G214" s="2">
        <v>25</v>
      </c>
      <c r="H214" t="str">
        <f>B214&amp;C214</f>
        <v>Hayley KITCHING800m</v>
      </c>
      <c r="I214" s="2">
        <f>E214</f>
        <v>1094</v>
      </c>
      <c r="J214" s="2" cm="1">
        <f t="array" ref="J214">MAX(IF($H$3:$H$4000=$H214,$I$3:$I$4000))</f>
        <v>1094</v>
      </c>
      <c r="K214" s="2" t="str">
        <v>AUS</v>
      </c>
      <c r="L214" s="21" t="str">
        <v>Emma PHILIPPE</v>
      </c>
      <c r="M214" s="47" t="str">
        <v>800m</v>
      </c>
      <c r="N214" s="95">
        <v>35582</v>
      </c>
      <c r="O214" s="94" t="str">
        <f t="shared" si="12"/>
        <v>Emma PHILIPPE800m</v>
      </c>
      <c r="P214" s="2">
        <f t="shared" si="13"/>
        <v>1086</v>
      </c>
      <c r="Q214" s="2">
        <f t="shared" si="14"/>
        <v>95</v>
      </c>
      <c r="R214" s="79">
        <f t="shared" si="15"/>
        <v>16</v>
      </c>
    </row>
    <row r="215" spans="1:18" x14ac:dyDescent="0.2">
      <c r="A215" t="s">
        <v>1111</v>
      </c>
      <c r="B215" t="s">
        <v>897</v>
      </c>
      <c r="C215" s="5" t="s">
        <v>27</v>
      </c>
      <c r="D215" s="5">
        <v>35582</v>
      </c>
      <c r="E215" s="39">
        <v>1086</v>
      </c>
      <c r="F215" s="195">
        <v>44632</v>
      </c>
      <c r="G215" s="2">
        <v>30</v>
      </c>
      <c r="H215" t="str">
        <f>B215&amp;C215</f>
        <v>Emma PHILIPPE800m</v>
      </c>
      <c r="I215" s="2">
        <f>E215</f>
        <v>1086</v>
      </c>
      <c r="J215" s="2" cm="1">
        <f t="array" ref="J215">MAX(IF($H$3:$H$4000=$H215,$I$3:$I$4000))</f>
        <v>1086</v>
      </c>
      <c r="K215" s="2" t="str">
        <v>AUS</v>
      </c>
      <c r="L215" s="21" t="str">
        <v>Montana MONK</v>
      </c>
      <c r="M215" s="47" t="str">
        <v>800m</v>
      </c>
      <c r="N215" s="95">
        <v>38037</v>
      </c>
      <c r="O215" s="94" t="str">
        <f t="shared" si="12"/>
        <v>Montana MONK800m</v>
      </c>
      <c r="P215" s="2">
        <f t="shared" si="13"/>
        <v>1080</v>
      </c>
      <c r="Q215" s="2">
        <f t="shared" si="14"/>
        <v>104</v>
      </c>
      <c r="R215" s="79">
        <f t="shared" si="15"/>
        <v>18</v>
      </c>
    </row>
    <row r="216" spans="1:18" x14ac:dyDescent="0.2">
      <c r="A216" t="s">
        <v>1111</v>
      </c>
      <c r="B216" t="s">
        <v>245</v>
      </c>
      <c r="C216" s="5" t="s">
        <v>27</v>
      </c>
      <c r="D216" s="5">
        <v>38037</v>
      </c>
      <c r="E216" s="39">
        <v>1080</v>
      </c>
      <c r="F216" s="195">
        <v>44632</v>
      </c>
      <c r="G216" s="2">
        <v>33</v>
      </c>
      <c r="H216" t="str">
        <f>B216&amp;C216</f>
        <v>Montana MONK800m</v>
      </c>
      <c r="I216" s="2">
        <f>E216</f>
        <v>1080</v>
      </c>
      <c r="J216" s="2" cm="1">
        <f t="array" ref="J216">MAX(IF($H$3:$H$4000=$H216,$I$3:$I$4000))</f>
        <v>1080</v>
      </c>
      <c r="K216" s="2" t="str">
        <v>AUS</v>
      </c>
      <c r="L216" s="21" t="str">
        <v>Lora ROFF</v>
      </c>
      <c r="M216" s="47" t="str">
        <v>800m</v>
      </c>
      <c r="N216" s="95">
        <v>32800</v>
      </c>
      <c r="O216" s="94" t="str">
        <f t="shared" si="12"/>
        <v>Lora ROFF800m</v>
      </c>
      <c r="P216" s="2">
        <f t="shared" si="13"/>
        <v>1042</v>
      </c>
      <c r="Q216" s="2">
        <f t="shared" si="14"/>
        <v>131</v>
      </c>
      <c r="R216" s="79">
        <f t="shared" si="15"/>
        <v>25</v>
      </c>
    </row>
    <row r="217" spans="1:18" x14ac:dyDescent="0.2">
      <c r="A217" t="s">
        <v>1111</v>
      </c>
      <c r="B217" t="s">
        <v>901</v>
      </c>
      <c r="C217" s="5" t="s">
        <v>27</v>
      </c>
      <c r="D217" s="5">
        <v>32800</v>
      </c>
      <c r="E217" s="39">
        <v>1042</v>
      </c>
      <c r="F217" s="195">
        <v>44632</v>
      </c>
      <c r="G217" s="2">
        <v>57</v>
      </c>
      <c r="H217" t="str">
        <f>B217&amp;C217</f>
        <v>Lora ROFF800m</v>
      </c>
      <c r="I217" s="2">
        <f>E217</f>
        <v>1042</v>
      </c>
      <c r="J217" s="2" cm="1">
        <f t="array" ref="J217">MAX(IF($H$3:$H$4000=$H217,$I$3:$I$4000))</f>
        <v>1042</v>
      </c>
      <c r="K217" s="2" t="str">
        <v>AUS</v>
      </c>
      <c r="L217" s="21" t="str">
        <v>Abbey BADROCK</v>
      </c>
      <c r="M217" s="47" t="str">
        <v>100mh</v>
      </c>
      <c r="N217" s="95">
        <v>36481</v>
      </c>
      <c r="O217" s="94" t="str">
        <f t="shared" si="12"/>
        <v>Abbey BADROCK100mh</v>
      </c>
      <c r="P217" s="2">
        <f t="shared" si="13"/>
        <v>981</v>
      </c>
      <c r="Q217" s="2">
        <f t="shared" si="14"/>
        <v>153</v>
      </c>
      <c r="R217" s="79">
        <f t="shared" si="15"/>
        <v>23</v>
      </c>
    </row>
    <row r="218" spans="1:18" x14ac:dyDescent="0.2">
      <c r="A218" t="s">
        <v>1111</v>
      </c>
      <c r="B218" t="s">
        <v>930</v>
      </c>
      <c r="C218" s="5" t="s">
        <v>32</v>
      </c>
      <c r="D218" s="5">
        <v>36481</v>
      </c>
      <c r="E218" s="39">
        <v>981</v>
      </c>
      <c r="F218" s="195">
        <v>44632</v>
      </c>
      <c r="G218" s="2">
        <v>85</v>
      </c>
      <c r="H218" t="str">
        <f>B218&amp;C218</f>
        <v>Abbey BADROCK100mh</v>
      </c>
      <c r="I218" s="2">
        <f>E218</f>
        <v>981</v>
      </c>
      <c r="J218" s="2" cm="1">
        <f t="array" ref="J218">MAX(IF($H$3:$H$4000=$H218,$I$3:$I$4000))</f>
        <v>981</v>
      </c>
      <c r="K218" s="2" t="str">
        <v>AUS</v>
      </c>
      <c r="L218" s="21" t="str">
        <v>Jessie HARPER</v>
      </c>
      <c r="M218" s="47" t="str">
        <v>triple-jump</v>
      </c>
      <c r="N218" s="95">
        <v>35173</v>
      </c>
      <c r="O218" s="94" t="str">
        <f t="shared" si="12"/>
        <v>Jessie HARPERtriple-jump</v>
      </c>
      <c r="P218" s="2">
        <f t="shared" si="13"/>
        <v>981</v>
      </c>
      <c r="Q218" s="2">
        <f t="shared" si="14"/>
        <v>87</v>
      </c>
      <c r="R218" s="79">
        <f t="shared" si="15"/>
        <v>14</v>
      </c>
    </row>
    <row r="219" spans="1:18" x14ac:dyDescent="0.2">
      <c r="A219" t="s">
        <v>1111</v>
      </c>
      <c r="B219" t="s">
        <v>367</v>
      </c>
      <c r="C219" s="5" t="s">
        <v>38</v>
      </c>
      <c r="D219" s="5">
        <v>35173</v>
      </c>
      <c r="E219" s="39">
        <v>981</v>
      </c>
      <c r="F219" s="195">
        <v>44632</v>
      </c>
      <c r="G219" s="2">
        <v>34</v>
      </c>
      <c r="H219" t="str">
        <f>B219&amp;C219</f>
        <v>Jessie HARPERtriple-jump</v>
      </c>
      <c r="I219" s="2">
        <f>E219</f>
        <v>981</v>
      </c>
      <c r="J219" s="2" cm="1">
        <f t="array" ref="J219">MAX(IF($H$3:$H$4000=$H219,$I$3:$I$4000))</f>
        <v>981</v>
      </c>
      <c r="K219" s="2" t="str">
        <v>AUS</v>
      </c>
      <c r="L219" s="21" t="str">
        <v>Charlotte MCGILL</v>
      </c>
      <c r="M219" s="47" t="str">
        <v>triple-jump</v>
      </c>
      <c r="N219" s="95">
        <v>37271</v>
      </c>
      <c r="O219" s="94" t="str">
        <f t="shared" si="12"/>
        <v>Charlotte MCGILLtriple-jump</v>
      </c>
      <c r="P219" s="2">
        <f t="shared" si="13"/>
        <v>1003</v>
      </c>
      <c r="Q219" s="2">
        <f t="shared" si="14"/>
        <v>60</v>
      </c>
      <c r="R219" s="79">
        <f t="shared" si="15"/>
        <v>7</v>
      </c>
    </row>
    <row r="220" spans="1:18" x14ac:dyDescent="0.2">
      <c r="A220" t="s">
        <v>1111</v>
      </c>
      <c r="B220" t="s">
        <v>396</v>
      </c>
      <c r="C220" s="5" t="s">
        <v>38</v>
      </c>
      <c r="D220" s="5">
        <v>37271</v>
      </c>
      <c r="E220" s="39">
        <v>967</v>
      </c>
      <c r="F220" s="195">
        <v>44632</v>
      </c>
      <c r="G220" s="2">
        <v>40</v>
      </c>
      <c r="H220" t="str">
        <f>B220&amp;C220</f>
        <v>Charlotte MCGILLtriple-jump</v>
      </c>
      <c r="I220" s="2">
        <f>E220</f>
        <v>967</v>
      </c>
      <c r="J220" s="2" cm="1">
        <f t="array" ref="J220">MAX(IF($H$3:$H$4000=$H220,$I$3:$I$4000))</f>
        <v>1003</v>
      </c>
      <c r="K220" s="2" t="str">
        <v>AUS</v>
      </c>
      <c r="L220" s="21" t="str">
        <v>Sarah THORPE</v>
      </c>
      <c r="M220" s="47" t="str">
        <v>shot-put</v>
      </c>
      <c r="N220" s="95">
        <v>36319</v>
      </c>
      <c r="O220" s="94" t="str">
        <f t="shared" si="12"/>
        <v>Sarah THORPEshot-put</v>
      </c>
      <c r="P220" s="2">
        <f t="shared" si="13"/>
        <v>803</v>
      </c>
      <c r="Q220" s="2">
        <f t="shared" si="14"/>
        <v>120</v>
      </c>
      <c r="R220" s="79">
        <f t="shared" si="15"/>
        <v>11</v>
      </c>
    </row>
    <row r="221" spans="1:18" x14ac:dyDescent="0.2">
      <c r="A221" t="s">
        <v>1111</v>
      </c>
      <c r="B221" t="s">
        <v>465</v>
      </c>
      <c r="C221" s="5" t="s">
        <v>39</v>
      </c>
      <c r="D221" s="5">
        <v>36319</v>
      </c>
      <c r="E221" s="39">
        <v>803</v>
      </c>
      <c r="F221" s="195">
        <v>44632</v>
      </c>
      <c r="G221" s="2">
        <v>63</v>
      </c>
      <c r="H221" t="str">
        <f>B221&amp;C221</f>
        <v>Sarah THORPEshot-put</v>
      </c>
      <c r="I221" s="2">
        <f>E221</f>
        <v>803</v>
      </c>
      <c r="J221" s="2" cm="1">
        <f t="array" ref="J221">MAX(IF($H$3:$H$4000=$H221,$I$3:$I$4000))</f>
        <v>803</v>
      </c>
      <c r="K221" s="2" t="str">
        <v>AUS</v>
      </c>
      <c r="L221" s="21" t="str">
        <v>Alysha PEARSON</v>
      </c>
      <c r="M221" s="47" t="str">
        <v>shot-put</v>
      </c>
      <c r="N221" s="95">
        <v>37422</v>
      </c>
      <c r="O221" s="94" t="str">
        <f t="shared" si="12"/>
        <v>Alysha PEARSONshot-put</v>
      </c>
      <c r="P221" s="2">
        <f t="shared" si="13"/>
        <v>795</v>
      </c>
      <c r="Q221" s="2">
        <f t="shared" si="14"/>
        <v>127</v>
      </c>
      <c r="R221" s="79">
        <f t="shared" si="15"/>
        <v>12</v>
      </c>
    </row>
    <row r="222" spans="1:18" x14ac:dyDescent="0.2">
      <c r="A222" t="s">
        <v>1111</v>
      </c>
      <c r="B222" t="s">
        <v>464</v>
      </c>
      <c r="C222" s="5" t="s">
        <v>39</v>
      </c>
      <c r="D222" s="5">
        <v>37422</v>
      </c>
      <c r="E222" s="39">
        <v>795</v>
      </c>
      <c r="F222" s="195">
        <v>44632</v>
      </c>
      <c r="G222" s="2">
        <v>70</v>
      </c>
      <c r="H222" t="str">
        <f>B222&amp;C222</f>
        <v>Alysha PEARSONshot-put</v>
      </c>
      <c r="I222" s="2">
        <f>E222</f>
        <v>795</v>
      </c>
      <c r="J222" s="2" cm="1">
        <f t="array" ref="J222">MAX(IF($H$3:$H$4000=$H222,$I$3:$I$4000))</f>
        <v>795</v>
      </c>
      <c r="K222" s="2" t="str">
        <v>AUS</v>
      </c>
      <c r="L222" s="21" t="str">
        <v>Alexandra HULLEY</v>
      </c>
      <c r="M222" s="47" t="str">
        <v>hammer-throw</v>
      </c>
      <c r="N222" s="95">
        <v>35635</v>
      </c>
      <c r="O222" s="94" t="str">
        <f t="shared" si="12"/>
        <v>Alexandra HULLEYhammer-throw</v>
      </c>
      <c r="P222" s="2">
        <f t="shared" si="13"/>
        <v>1079</v>
      </c>
      <c r="Q222" s="2">
        <f t="shared" si="14"/>
        <v>10</v>
      </c>
      <c r="R222" s="79">
        <f t="shared" si="15"/>
        <v>1</v>
      </c>
    </row>
    <row r="223" spans="1:18" x14ac:dyDescent="0.2">
      <c r="A223" t="s">
        <v>1111</v>
      </c>
      <c r="B223" t="s">
        <v>468</v>
      </c>
      <c r="C223" s="5" t="s">
        <v>42</v>
      </c>
      <c r="D223" s="5">
        <v>35635</v>
      </c>
      <c r="E223" s="39">
        <v>1076</v>
      </c>
      <c r="F223" s="195">
        <v>44632</v>
      </c>
      <c r="G223" s="2">
        <v>7</v>
      </c>
      <c r="H223" t="str">
        <f>B223&amp;C223</f>
        <v>Alexandra HULLEYhammer-throw</v>
      </c>
      <c r="I223" s="2">
        <f>E223</f>
        <v>1076</v>
      </c>
      <c r="J223" s="2" cm="1">
        <f t="array" ref="J223">MAX(IF($H$3:$H$4000=$H223,$I$3:$I$4000))</f>
        <v>1079</v>
      </c>
      <c r="K223" s="2" t="str">
        <v>AUS</v>
      </c>
      <c r="L223" s="21" t="str">
        <v>Elizaveta PARNOVA</v>
      </c>
      <c r="M223" s="47" t="str">
        <v>pole-vault</v>
      </c>
      <c r="N223" s="95">
        <v>34463</v>
      </c>
      <c r="O223" s="94" t="str">
        <f t="shared" si="12"/>
        <v>Elizaveta PARNOVApole-vault</v>
      </c>
      <c r="P223" s="2">
        <f t="shared" si="13"/>
        <v>1130</v>
      </c>
      <c r="Q223" s="2">
        <f t="shared" si="14"/>
        <v>5</v>
      </c>
      <c r="R223" s="79">
        <f t="shared" si="15"/>
        <v>2</v>
      </c>
    </row>
    <row r="224" spans="1:18" x14ac:dyDescent="0.2">
      <c r="A224" t="s">
        <v>1111</v>
      </c>
      <c r="B224" t="s">
        <v>423</v>
      </c>
      <c r="C224" s="5" t="s">
        <v>36</v>
      </c>
      <c r="D224" s="5">
        <v>34463</v>
      </c>
      <c r="E224" s="39">
        <v>1021</v>
      </c>
      <c r="F224" s="195">
        <v>44631</v>
      </c>
      <c r="G224" s="2">
        <v>5</v>
      </c>
      <c r="H224" t="str">
        <f>B224&amp;C224</f>
        <v>Elizaveta PARNOVApole-vault</v>
      </c>
      <c r="I224" s="2">
        <f>E224</f>
        <v>1021</v>
      </c>
      <c r="J224" s="2" cm="1">
        <f t="array" ref="J224">MAX(IF($H$3:$H$4000=$H224,$I$3:$I$4000))</f>
        <v>1130</v>
      </c>
      <c r="K224" s="2" t="str">
        <v>AUS</v>
      </c>
      <c r="L224" s="21" t="str">
        <v>Ellie PARSONS</v>
      </c>
      <c r="M224" s="47" t="str">
        <v>pole-vault</v>
      </c>
      <c r="N224" s="95">
        <v>38081</v>
      </c>
      <c r="O224" s="94" t="str">
        <f t="shared" si="12"/>
        <v>Ellie PARSONSpole-vault</v>
      </c>
      <c r="P224" s="2">
        <f t="shared" si="13"/>
        <v>960</v>
      </c>
      <c r="Q224" s="2">
        <f t="shared" si="14"/>
        <v>28</v>
      </c>
      <c r="R224" s="79">
        <f t="shared" si="15"/>
        <v>10</v>
      </c>
    </row>
    <row r="225" spans="1:18" x14ac:dyDescent="0.2">
      <c r="A225" t="s">
        <v>1111</v>
      </c>
      <c r="B225" t="s">
        <v>431</v>
      </c>
      <c r="C225" s="5" t="s">
        <v>36</v>
      </c>
      <c r="D225" s="5">
        <v>38081</v>
      </c>
      <c r="E225" s="39">
        <v>960</v>
      </c>
      <c r="F225" s="195">
        <v>44631</v>
      </c>
      <c r="G225" s="2">
        <v>17</v>
      </c>
      <c r="H225" t="str">
        <f>B225&amp;C225</f>
        <v>Ellie PARSONSpole-vault</v>
      </c>
      <c r="I225" s="2">
        <f>E225</f>
        <v>960</v>
      </c>
      <c r="J225" s="2" cm="1">
        <f t="array" ref="J225">MAX(IF($H$3:$H$4000=$H225,$I$3:$I$4000))</f>
        <v>960</v>
      </c>
      <c r="K225" s="2" t="str">
        <v>AUS</v>
      </c>
      <c r="L225" s="21" t="str">
        <v>Lyvante SU'EMAI</v>
      </c>
      <c r="M225" s="47" t="str">
        <v>hammer-throw</v>
      </c>
      <c r="N225" s="95">
        <v>37602</v>
      </c>
      <c r="O225" s="94" t="str">
        <f t="shared" si="12"/>
        <v>Lyvante SU'EMAIhammer-throw</v>
      </c>
      <c r="P225" s="2">
        <f t="shared" si="13"/>
        <v>927</v>
      </c>
      <c r="Q225" s="2">
        <f t="shared" si="14"/>
        <v>49</v>
      </c>
      <c r="R225" s="79">
        <f t="shared" si="15"/>
        <v>5</v>
      </c>
    </row>
    <row r="226" spans="1:18" x14ac:dyDescent="0.2">
      <c r="A226" t="s">
        <v>1111</v>
      </c>
      <c r="B226" t="s">
        <v>445</v>
      </c>
      <c r="C226" s="5" t="s">
        <v>42</v>
      </c>
      <c r="D226" s="5">
        <v>37602</v>
      </c>
      <c r="E226" s="39">
        <v>927</v>
      </c>
      <c r="F226" s="195">
        <v>44631</v>
      </c>
      <c r="G226" s="2">
        <v>30</v>
      </c>
      <c r="H226" t="str">
        <f>B226&amp;C226</f>
        <v>Lyvante SU'EMAIhammer-throw</v>
      </c>
      <c r="I226" s="2">
        <f>E226</f>
        <v>927</v>
      </c>
      <c r="J226" s="2" cm="1">
        <f t="array" ref="J226">MAX(IF($H$3:$H$4000=$H226,$I$3:$I$4000))</f>
        <v>927</v>
      </c>
      <c r="K226" s="2" t="str">
        <v>AUS</v>
      </c>
      <c r="L226" s="21" t="str">
        <v>Kiarna WOOLLEY-BLAIN</v>
      </c>
      <c r="M226" s="47" t="str">
        <v>javelin-throw</v>
      </c>
      <c r="N226" s="95">
        <v>37362</v>
      </c>
      <c r="O226" s="94" t="str">
        <f t="shared" si="12"/>
        <v>Kiarna WOOLLEY-BLAINjavelin-throw</v>
      </c>
      <c r="P226" s="2">
        <f t="shared" si="13"/>
        <v>948</v>
      </c>
      <c r="Q226" s="2">
        <f t="shared" si="14"/>
        <v>26</v>
      </c>
      <c r="R226" s="79">
        <f t="shared" si="15"/>
        <v>9</v>
      </c>
    </row>
    <row r="227" spans="1:18" x14ac:dyDescent="0.2">
      <c r="A227" t="s">
        <v>1111</v>
      </c>
      <c r="B227" t="s">
        <v>484</v>
      </c>
      <c r="C227" s="5" t="s">
        <v>41</v>
      </c>
      <c r="D227" s="5">
        <v>37362</v>
      </c>
      <c r="E227" s="39">
        <v>888</v>
      </c>
      <c r="F227" s="195">
        <v>44631</v>
      </c>
      <c r="G227" s="2">
        <v>27</v>
      </c>
      <c r="H227" t="str">
        <f>B227&amp;C227</f>
        <v>Kiarna WOOLLEY-BLAINjavelin-throw</v>
      </c>
      <c r="I227" s="2">
        <f>E227</f>
        <v>888</v>
      </c>
      <c r="J227" s="2" cm="1">
        <f t="array" ref="J227">MAX(IF($H$3:$H$4000=$H227,$I$3:$I$4000))</f>
        <v>948</v>
      </c>
      <c r="K227" s="2" t="str">
        <v>AUS</v>
      </c>
      <c r="L227" s="21" t="str">
        <v>Caitlin ADAMS</v>
      </c>
      <c r="M227" s="47" t="str">
        <v>5000m</v>
      </c>
      <c r="N227" s="95">
        <v>35618</v>
      </c>
      <c r="O227" s="94" t="str">
        <f t="shared" si="12"/>
        <v>Caitlin ADAMS5000m</v>
      </c>
      <c r="P227" s="2">
        <f t="shared" si="13"/>
        <v>1107</v>
      </c>
      <c r="Q227" s="2">
        <f t="shared" si="14"/>
        <v>62</v>
      </c>
      <c r="R227" s="79">
        <f t="shared" si="15"/>
        <v>10</v>
      </c>
    </row>
    <row r="228" spans="1:18" x14ac:dyDescent="0.2">
      <c r="A228" t="s">
        <v>1111</v>
      </c>
      <c r="B228" t="s">
        <v>308</v>
      </c>
      <c r="C228" s="5" t="s">
        <v>29</v>
      </c>
      <c r="D228" s="5">
        <v>35618</v>
      </c>
      <c r="E228" s="39">
        <v>1094</v>
      </c>
      <c r="F228" s="195">
        <v>44628</v>
      </c>
      <c r="G228" s="2">
        <v>18</v>
      </c>
      <c r="H228" t="str">
        <f>B228&amp;C228</f>
        <v>Caitlin ADAMS5000m</v>
      </c>
      <c r="I228" s="2">
        <f>E228</f>
        <v>1094</v>
      </c>
      <c r="J228" s="2" cm="1">
        <f t="array" ref="J228">MAX(IF($H$3:$H$4000=$H228,$I$3:$I$4000))</f>
        <v>1107</v>
      </c>
      <c r="K228" s="2" t="str">
        <v>AUS</v>
      </c>
      <c r="L228" s="21" t="str">
        <v>Sarah KLEIN</v>
      </c>
      <c r="M228" s="47" t="str">
        <v>5000m</v>
      </c>
      <c r="N228" s="95">
        <v>31156</v>
      </c>
      <c r="O228" s="94" t="str">
        <f t="shared" si="12"/>
        <v>Sarah KLEIN5000m</v>
      </c>
      <c r="P228" s="2">
        <f t="shared" si="13"/>
        <v>1027</v>
      </c>
      <c r="Q228" s="2">
        <f t="shared" si="14"/>
        <v>130</v>
      </c>
      <c r="R228" s="79">
        <f t="shared" si="15"/>
        <v>22</v>
      </c>
    </row>
    <row r="229" spans="1:18" x14ac:dyDescent="0.2">
      <c r="A229" t="s">
        <v>1111</v>
      </c>
      <c r="B229" t="s">
        <v>315</v>
      </c>
      <c r="C229" s="5" t="s">
        <v>29</v>
      </c>
      <c r="D229" s="5">
        <v>31156</v>
      </c>
      <c r="E229" s="39">
        <v>1027</v>
      </c>
      <c r="F229" s="195">
        <v>44628</v>
      </c>
      <c r="G229" s="2">
        <v>53</v>
      </c>
      <c r="H229" t="str">
        <f>B229&amp;C229</f>
        <v>Sarah KLEIN5000m</v>
      </c>
      <c r="I229" s="2">
        <f>E229</f>
        <v>1027</v>
      </c>
      <c r="J229" s="2" cm="1">
        <f t="array" ref="J229">MAX(IF($H$3:$H$4000=$H229,$I$3:$I$4000))</f>
        <v>1027</v>
      </c>
      <c r="K229" s="2" t="str">
        <v>AUS</v>
      </c>
      <c r="L229" s="21" t="str">
        <v>Stella RADFORD</v>
      </c>
      <c r="M229" s="47" t="str">
        <v>5000m</v>
      </c>
      <c r="N229" s="95">
        <v>34875</v>
      </c>
      <c r="O229" s="94" t="str">
        <f t="shared" si="12"/>
        <v>Stella RADFORD5000m</v>
      </c>
      <c r="P229" s="2">
        <f t="shared" si="13"/>
        <v>1027</v>
      </c>
      <c r="Q229" s="2">
        <f t="shared" si="14"/>
        <v>130</v>
      </c>
      <c r="R229" s="79">
        <f t="shared" si="15"/>
        <v>22</v>
      </c>
    </row>
    <row r="230" spans="1:18" x14ac:dyDescent="0.2">
      <c r="A230" t="s">
        <v>1111</v>
      </c>
      <c r="B230" t="s">
        <v>294</v>
      </c>
      <c r="C230" s="5" t="s">
        <v>29</v>
      </c>
      <c r="D230" s="5">
        <v>34875</v>
      </c>
      <c r="E230" s="39">
        <v>1027</v>
      </c>
      <c r="F230" s="195">
        <v>44628</v>
      </c>
      <c r="G230" s="2">
        <v>54</v>
      </c>
      <c r="H230" t="str">
        <f>B230&amp;C230</f>
        <v>Stella RADFORD5000m</v>
      </c>
      <c r="I230" s="2">
        <f>E230</f>
        <v>1027</v>
      </c>
      <c r="J230" s="2" cm="1">
        <f t="array" ref="J230">MAX(IF($H$3:$H$4000=$H230,$I$3:$I$4000))</f>
        <v>1027</v>
      </c>
      <c r="K230" s="2" t="str">
        <v>AUS</v>
      </c>
      <c r="L230" s="21" t="str">
        <v>Brooke WILLIAMS</v>
      </c>
      <c r="M230" s="47" t="str">
        <v>5000m</v>
      </c>
      <c r="N230" s="95">
        <v>32957</v>
      </c>
      <c r="O230" s="94" t="str">
        <f t="shared" si="12"/>
        <v>Brooke WILLIAMS5000m</v>
      </c>
      <c r="P230" s="2">
        <f t="shared" si="13"/>
        <v>1024</v>
      </c>
      <c r="Q230" s="2">
        <f t="shared" si="14"/>
        <v>133</v>
      </c>
      <c r="R230" s="79">
        <f t="shared" si="15"/>
        <v>25</v>
      </c>
    </row>
    <row r="231" spans="1:18" x14ac:dyDescent="0.2">
      <c r="A231" t="s">
        <v>1111</v>
      </c>
      <c r="B231" t="s">
        <v>925</v>
      </c>
      <c r="C231" s="5" t="s">
        <v>29</v>
      </c>
      <c r="D231" s="5">
        <v>32957</v>
      </c>
      <c r="E231" s="39">
        <v>1024</v>
      </c>
      <c r="F231" s="195">
        <v>44628</v>
      </c>
      <c r="G231" s="2">
        <v>57</v>
      </c>
      <c r="H231" t="str">
        <f>B231&amp;C231</f>
        <v>Brooke WILLIAMS5000m</v>
      </c>
      <c r="I231" s="2">
        <f>E231</f>
        <v>1024</v>
      </c>
      <c r="J231" s="2" cm="1">
        <f t="array" ref="J231">MAX(IF($H$3:$H$4000=$H231,$I$3:$I$4000))</f>
        <v>1024</v>
      </c>
      <c r="K231" s="2" t="str">
        <v>AUS</v>
      </c>
      <c r="L231" s="21" t="str">
        <v>Sophie COUGHLIN</v>
      </c>
      <c r="M231" s="47" t="str">
        <v>5000m</v>
      </c>
      <c r="N231" s="95">
        <v>37286</v>
      </c>
      <c r="O231" s="94" t="str">
        <f t="shared" si="12"/>
        <v>Sophie COUGHLIN5000m</v>
      </c>
      <c r="P231" s="2">
        <f t="shared" si="13"/>
        <v>974</v>
      </c>
      <c r="Q231" s="2">
        <f t="shared" si="14"/>
        <v>172</v>
      </c>
      <c r="R231" s="79">
        <f t="shared" si="15"/>
        <v>32</v>
      </c>
    </row>
    <row r="232" spans="1:18" x14ac:dyDescent="0.2">
      <c r="A232" t="s">
        <v>1111</v>
      </c>
      <c r="B232" s="5" t="s">
        <v>301</v>
      </c>
      <c r="C232" s="5" t="s">
        <v>29</v>
      </c>
      <c r="D232" s="5">
        <v>37286</v>
      </c>
      <c r="E232" s="39">
        <v>974</v>
      </c>
      <c r="F232" s="195">
        <v>44628</v>
      </c>
      <c r="G232" s="2">
        <v>95</v>
      </c>
      <c r="H232" t="str">
        <f>B232&amp;C232</f>
        <v>Sophie COUGHLIN5000m</v>
      </c>
      <c r="I232" s="2">
        <f>E232</f>
        <v>974</v>
      </c>
      <c r="J232" s="2" cm="1">
        <f t="array" ref="J232">MAX(IF($H$3:$H$4000=$H232,$I$3:$I$4000))</f>
        <v>974</v>
      </c>
      <c r="K232" s="2" t="str">
        <v>AUS</v>
      </c>
      <c r="L232" s="21" t="str">
        <v>Charlotte WILSON</v>
      </c>
      <c r="M232" s="47" t="str">
        <v>5000m</v>
      </c>
      <c r="N232" s="95">
        <v>33879</v>
      </c>
      <c r="O232" s="94" t="str">
        <f t="shared" si="12"/>
        <v>Charlotte WILSON5000m</v>
      </c>
      <c r="P232" s="2">
        <f t="shared" si="13"/>
        <v>968</v>
      </c>
      <c r="Q232" s="2">
        <f t="shared" si="14"/>
        <v>176</v>
      </c>
      <c r="R232" s="79">
        <f t="shared" si="15"/>
        <v>34</v>
      </c>
    </row>
    <row r="233" spans="1:18" x14ac:dyDescent="0.2">
      <c r="A233" t="s">
        <v>1111</v>
      </c>
      <c r="B233" s="5" t="s">
        <v>316</v>
      </c>
      <c r="C233" s="5" t="s">
        <v>29</v>
      </c>
      <c r="D233" s="5">
        <v>33879</v>
      </c>
      <c r="E233" s="39">
        <v>968</v>
      </c>
      <c r="F233" s="195">
        <v>44628</v>
      </c>
      <c r="G233" s="2">
        <v>99</v>
      </c>
      <c r="H233" t="str">
        <f>B233&amp;C233</f>
        <v>Charlotte WILSON5000m</v>
      </c>
      <c r="I233" s="2">
        <f>E233</f>
        <v>968</v>
      </c>
      <c r="J233" s="2" cm="1">
        <f t="array" ref="J233">MAX(IF($H$3:$H$4000=$H233,$I$3:$I$4000))</f>
        <v>968</v>
      </c>
      <c r="K233" s="2" t="str">
        <v>AUS</v>
      </c>
      <c r="L233" s="21" t="str">
        <v>Ella CONNOLLY</v>
      </c>
      <c r="M233" s="47" t="str">
        <v>200m</v>
      </c>
      <c r="N233" s="95">
        <v>36720</v>
      </c>
      <c r="O233" s="94" t="str">
        <f t="shared" si="12"/>
        <v>Ella CONNOLLY200m</v>
      </c>
      <c r="P233" s="2">
        <f t="shared" si="13"/>
        <v>1140</v>
      </c>
      <c r="Q233" s="2">
        <f t="shared" si="14"/>
        <v>30</v>
      </c>
      <c r="R233" s="79">
        <f t="shared" si="15"/>
        <v>2</v>
      </c>
    </row>
    <row r="234" spans="1:18" x14ac:dyDescent="0.2">
      <c r="A234" t="s">
        <v>1111</v>
      </c>
      <c r="B234" t="s">
        <v>860</v>
      </c>
      <c r="C234" s="5" t="s">
        <v>25</v>
      </c>
      <c r="D234" s="5">
        <v>36720</v>
      </c>
      <c r="E234" s="39">
        <v>1140</v>
      </c>
      <c r="F234" s="195">
        <v>44626</v>
      </c>
      <c r="G234" s="2">
        <v>7</v>
      </c>
      <c r="H234" t="str">
        <f>B234&amp;C234</f>
        <v>Ella CONNOLLY200m</v>
      </c>
      <c r="I234" s="2">
        <f>E234</f>
        <v>1140</v>
      </c>
      <c r="J234" s="2" cm="1">
        <f t="array" ref="J234">MAX(IF($H$3:$H$4000=$H234,$I$3:$I$4000))</f>
        <v>1140</v>
      </c>
      <c r="K234" s="2" t="str">
        <v>AUS</v>
      </c>
      <c r="L234" s="21" t="str">
        <v>Torrie LEWIS</v>
      </c>
      <c r="M234" s="47" t="str">
        <v>200m</v>
      </c>
      <c r="N234" s="95">
        <v>38360</v>
      </c>
      <c r="O234" s="94" t="str">
        <f t="shared" si="12"/>
        <v>Torrie LEWIS200m</v>
      </c>
      <c r="P234" s="2">
        <f t="shared" si="13"/>
        <v>1121</v>
      </c>
      <c r="Q234" s="2">
        <f t="shared" si="14"/>
        <v>45</v>
      </c>
      <c r="R234" s="79">
        <f t="shared" si="15"/>
        <v>4</v>
      </c>
    </row>
    <row r="235" spans="1:18" x14ac:dyDescent="0.2">
      <c r="A235" t="s">
        <v>1111</v>
      </c>
      <c r="B235" t="s">
        <v>104</v>
      </c>
      <c r="C235" s="5" t="s">
        <v>25</v>
      </c>
      <c r="D235" s="5">
        <v>38360</v>
      </c>
      <c r="E235" s="39">
        <v>1121</v>
      </c>
      <c r="F235" s="195">
        <v>44626</v>
      </c>
      <c r="G235" s="2">
        <v>14</v>
      </c>
      <c r="H235" t="str">
        <f>B235&amp;C235</f>
        <v>Torrie LEWIS200m</v>
      </c>
      <c r="I235" s="2">
        <f>E235</f>
        <v>1121</v>
      </c>
      <c r="J235" s="2" cm="1">
        <f t="array" ref="J235">MAX(IF($H$3:$H$4000=$H235,$I$3:$I$4000))</f>
        <v>1121</v>
      </c>
      <c r="K235" s="2" t="str">
        <v>AUS</v>
      </c>
      <c r="L235" s="21" t="str">
        <v>Kristie EDWARDS</v>
      </c>
      <c r="M235" s="47" t="str">
        <v>200m</v>
      </c>
      <c r="N235" s="95">
        <v>36580</v>
      </c>
      <c r="O235" s="94" t="str">
        <f t="shared" si="12"/>
        <v>Kristie EDWARDS200m</v>
      </c>
      <c r="P235" s="2">
        <f t="shared" si="13"/>
        <v>1123</v>
      </c>
      <c r="Q235" s="2">
        <f t="shared" si="14"/>
        <v>44</v>
      </c>
      <c r="R235" s="79">
        <f t="shared" si="15"/>
        <v>3</v>
      </c>
    </row>
    <row r="236" spans="1:18" x14ac:dyDescent="0.2">
      <c r="A236" t="s">
        <v>1111</v>
      </c>
      <c r="B236" t="s">
        <v>109</v>
      </c>
      <c r="C236" s="5" t="s">
        <v>25</v>
      </c>
      <c r="D236" s="5">
        <v>36580</v>
      </c>
      <c r="E236" s="39">
        <v>1099</v>
      </c>
      <c r="F236" s="195">
        <v>44626</v>
      </c>
      <c r="G236" s="2">
        <v>23</v>
      </c>
      <c r="H236" t="str">
        <f>B236&amp;C236</f>
        <v>Kristie EDWARDS200m</v>
      </c>
      <c r="I236" s="2">
        <f>E236</f>
        <v>1099</v>
      </c>
      <c r="J236" s="2" cm="1">
        <f t="array" ref="J236">MAX(IF($H$3:$H$4000=$H236,$I$3:$I$4000))</f>
        <v>1123</v>
      </c>
      <c r="K236" s="2" t="str">
        <v>AUS</v>
      </c>
      <c r="L236" s="21" t="str">
        <v>Jessie ANDREW</v>
      </c>
      <c r="M236" s="47" t="str">
        <v>200m</v>
      </c>
      <c r="N236" s="95">
        <v>36571</v>
      </c>
      <c r="O236" s="94" t="str">
        <f t="shared" si="12"/>
        <v>Jessie ANDREW200m</v>
      </c>
      <c r="P236" s="2">
        <f t="shared" si="13"/>
        <v>1069</v>
      </c>
      <c r="Q236" s="2">
        <f t="shared" si="14"/>
        <v>124</v>
      </c>
      <c r="R236" s="79">
        <f t="shared" si="15"/>
        <v>10</v>
      </c>
    </row>
    <row r="237" spans="1:18" x14ac:dyDescent="0.2">
      <c r="A237" t="s">
        <v>1111</v>
      </c>
      <c r="B237" t="s">
        <v>134</v>
      </c>
      <c r="C237" s="5" t="s">
        <v>25</v>
      </c>
      <c r="D237" s="5">
        <v>36571</v>
      </c>
      <c r="E237" s="39">
        <v>1069</v>
      </c>
      <c r="F237" s="195">
        <v>44626</v>
      </c>
      <c r="G237" s="2">
        <v>50</v>
      </c>
      <c r="H237" t="str">
        <f>B237&amp;C237</f>
        <v>Jessie ANDREW200m</v>
      </c>
      <c r="I237" s="2">
        <f>E237</f>
        <v>1069</v>
      </c>
      <c r="J237" s="2" cm="1">
        <f t="array" ref="J237">MAX(IF($H$3:$H$4000=$H237,$I$3:$I$4000))</f>
        <v>1069</v>
      </c>
      <c r="K237" s="2" t="str">
        <v>AUS</v>
      </c>
      <c r="L237" s="21" t="str">
        <v>Morgan GAFFNEY</v>
      </c>
      <c r="M237" s="47" t="str">
        <v>200m</v>
      </c>
      <c r="N237" s="95">
        <v>33924</v>
      </c>
      <c r="O237" s="94" t="str">
        <f t="shared" si="12"/>
        <v>Morgan GAFFNEY200m</v>
      </c>
      <c r="P237" s="2">
        <f t="shared" si="13"/>
        <v>1032</v>
      </c>
      <c r="Q237" s="2">
        <f t="shared" si="14"/>
        <v>162</v>
      </c>
      <c r="R237" s="79">
        <f t="shared" si="15"/>
        <v>19</v>
      </c>
    </row>
    <row r="238" spans="1:18" x14ac:dyDescent="0.2">
      <c r="A238" t="s">
        <v>1111</v>
      </c>
      <c r="B238" t="s">
        <v>116</v>
      </c>
      <c r="C238" s="5" t="s">
        <v>25</v>
      </c>
      <c r="D238" s="5">
        <v>33924</v>
      </c>
      <c r="E238" s="39">
        <v>1032</v>
      </c>
      <c r="F238" s="195">
        <v>44626</v>
      </c>
      <c r="G238" s="2">
        <v>94</v>
      </c>
      <c r="H238" t="str">
        <f>B238&amp;C238</f>
        <v>Morgan GAFFNEY200m</v>
      </c>
      <c r="I238" s="2">
        <f>E238</f>
        <v>1032</v>
      </c>
      <c r="J238" s="2" cm="1">
        <f t="array" ref="J238">MAX(IF($H$3:$H$4000=$H238,$I$3:$I$4000))</f>
        <v>1032</v>
      </c>
      <c r="K238" s="2" t="str">
        <v>AUS</v>
      </c>
      <c r="L238" s="21" t="str">
        <v>Samantha DALE</v>
      </c>
      <c r="M238" s="47" t="str">
        <v>long-jump</v>
      </c>
      <c r="N238" s="95">
        <v>37072</v>
      </c>
      <c r="O238" s="94" t="str">
        <f t="shared" si="12"/>
        <v>Samantha DALElong-jump</v>
      </c>
      <c r="P238" s="2">
        <f t="shared" si="13"/>
        <v>1152</v>
      </c>
      <c r="Q238" s="2">
        <f t="shared" si="14"/>
        <v>14</v>
      </c>
      <c r="R238" s="79">
        <f t="shared" si="15"/>
        <v>2</v>
      </c>
    </row>
    <row r="239" spans="1:18" x14ac:dyDescent="0.2">
      <c r="A239" t="s">
        <v>1111</v>
      </c>
      <c r="B239" t="s">
        <v>366</v>
      </c>
      <c r="C239" s="5" t="s">
        <v>37</v>
      </c>
      <c r="D239" s="5">
        <v>37072</v>
      </c>
      <c r="E239" s="39">
        <v>1152</v>
      </c>
      <c r="F239" s="195">
        <v>44626</v>
      </c>
      <c r="G239" s="2">
        <v>2</v>
      </c>
      <c r="H239" t="str">
        <f>B239&amp;C239</f>
        <v>Samantha DALElong-jump</v>
      </c>
      <c r="I239" s="2">
        <f>E239</f>
        <v>1152</v>
      </c>
      <c r="J239" s="2" cm="1">
        <f t="array" ref="J239">MAX(IF($H$3:$H$4000=$H239,$I$3:$I$4000))</f>
        <v>1152</v>
      </c>
      <c r="K239" s="2" t="str">
        <v>AUS</v>
      </c>
      <c r="L239" s="21" t="str">
        <v>Elizabeth MOSS</v>
      </c>
      <c r="M239" s="47" t="str">
        <v>high-jump</v>
      </c>
      <c r="N239" s="95">
        <v>37337</v>
      </c>
      <c r="O239" s="94" t="str">
        <f t="shared" si="12"/>
        <v>Elizabeth MOSShigh-jump</v>
      </c>
      <c r="P239" s="2">
        <f t="shared" si="13"/>
        <v>984</v>
      </c>
      <c r="Q239" s="2">
        <f t="shared" si="14"/>
        <v>69</v>
      </c>
      <c r="R239" s="79">
        <f t="shared" si="15"/>
        <v>14</v>
      </c>
    </row>
    <row r="240" spans="1:18" x14ac:dyDescent="0.2">
      <c r="A240" t="s">
        <v>1111</v>
      </c>
      <c r="B240" t="s">
        <v>986</v>
      </c>
      <c r="C240" s="5" t="s">
        <v>35</v>
      </c>
      <c r="D240" s="5">
        <v>37337</v>
      </c>
      <c r="E240" s="39">
        <v>974</v>
      </c>
      <c r="F240" s="195">
        <v>44626</v>
      </c>
      <c r="G240" s="2">
        <v>34</v>
      </c>
      <c r="H240" t="str">
        <f>B240&amp;C240</f>
        <v>Elizabeth MOSShigh-jump</v>
      </c>
      <c r="I240" s="2">
        <f>E240</f>
        <v>974</v>
      </c>
      <c r="J240" s="2" cm="1">
        <f t="array" ref="J240">MAX(IF($H$3:$H$4000=$H240,$I$3:$I$4000))</f>
        <v>984</v>
      </c>
      <c r="K240" s="2" t="str">
        <v>AUS</v>
      </c>
      <c r="L240" s="21" t="str">
        <v>Sophie LILLICRAP</v>
      </c>
      <c r="M240" s="47" t="str">
        <v>high-jump</v>
      </c>
      <c r="N240" s="95">
        <v>44671</v>
      </c>
      <c r="O240" s="94" t="str">
        <f t="shared" si="12"/>
        <v>Sophie LILLICRAPhigh-jump</v>
      </c>
      <c r="P240" s="2">
        <f t="shared" si="13"/>
        <v>974</v>
      </c>
      <c r="Q240" s="2">
        <f t="shared" si="14"/>
        <v>83</v>
      </c>
      <c r="R240" s="79">
        <f t="shared" si="15"/>
        <v>16</v>
      </c>
    </row>
    <row r="241" spans="1:18" x14ac:dyDescent="0.2">
      <c r="A241" t="s">
        <v>1111</v>
      </c>
      <c r="B241" t="s">
        <v>870</v>
      </c>
      <c r="C241" s="6" t="s">
        <v>35</v>
      </c>
      <c r="D241" s="5">
        <v>44671</v>
      </c>
      <c r="E241" s="39">
        <v>974</v>
      </c>
      <c r="F241" s="195">
        <v>44626</v>
      </c>
      <c r="G241" s="2">
        <v>34</v>
      </c>
      <c r="H241" t="str">
        <f>B241&amp;C241</f>
        <v>Sophie LILLICRAPhigh-jump</v>
      </c>
      <c r="I241" s="2">
        <f>E241</f>
        <v>974</v>
      </c>
      <c r="J241" s="2" cm="1">
        <f t="array" ref="J241">MAX(IF($H$3:$H$4000=$H241,$I$3:$I$4000))</f>
        <v>974</v>
      </c>
      <c r="K241" s="2" t="str">
        <v>AUS</v>
      </c>
      <c r="L241" s="21" t="str">
        <v>Ashleigh REID</v>
      </c>
      <c r="M241" s="47" t="str">
        <v>high-jump</v>
      </c>
      <c r="N241" s="95">
        <v>32198</v>
      </c>
      <c r="O241" s="94" t="str">
        <f t="shared" si="12"/>
        <v>Ashleigh REIDhigh-jump</v>
      </c>
      <c r="P241" s="2">
        <f t="shared" si="13"/>
        <v>926</v>
      </c>
      <c r="Q241" s="2">
        <f t="shared" si="14"/>
        <v>134</v>
      </c>
      <c r="R241" s="79">
        <f t="shared" si="15"/>
        <v>30</v>
      </c>
    </row>
    <row r="242" spans="1:18" x14ac:dyDescent="0.2">
      <c r="A242" t="s">
        <v>1111</v>
      </c>
      <c r="B242" t="s">
        <v>4750</v>
      </c>
      <c r="C242" s="6" t="s">
        <v>35</v>
      </c>
      <c r="D242" s="6">
        <v>32198</v>
      </c>
      <c r="E242" s="39">
        <v>926</v>
      </c>
      <c r="F242" s="195">
        <v>44626</v>
      </c>
      <c r="G242" s="2">
        <v>70</v>
      </c>
      <c r="H242" t="str">
        <f>B242&amp;C242</f>
        <v>Ashleigh REIDhigh-jump</v>
      </c>
      <c r="I242" s="2">
        <f>E242</f>
        <v>926</v>
      </c>
      <c r="J242" s="2" cm="1">
        <f t="array" ref="J242">MAX(IF($H$3:$H$4000=$H242,$I$3:$I$4000))</f>
        <v>926</v>
      </c>
      <c r="K242" s="2" t="str">
        <v>AUS</v>
      </c>
      <c r="L242" s="21" t="str">
        <v>Kate ABFALTER</v>
      </c>
      <c r="M242" s="47" t="str">
        <v>pole-vault</v>
      </c>
      <c r="N242" s="95">
        <v>36393</v>
      </c>
      <c r="O242" s="94" t="str">
        <f t="shared" si="12"/>
        <v>Kate ABFALTERpole-vault</v>
      </c>
      <c r="P242" s="2">
        <f t="shared" si="13"/>
        <v>868</v>
      </c>
      <c r="Q242" s="2">
        <f t="shared" si="14"/>
        <v>69</v>
      </c>
      <c r="R242" s="79">
        <f t="shared" si="15"/>
        <v>18</v>
      </c>
    </row>
    <row r="243" spans="1:18" x14ac:dyDescent="0.2">
      <c r="A243" t="s">
        <v>1111</v>
      </c>
      <c r="B243" t="s">
        <v>437</v>
      </c>
      <c r="C243" s="5" t="s">
        <v>36</v>
      </c>
      <c r="D243" s="5">
        <v>36393</v>
      </c>
      <c r="E243" s="39">
        <v>868</v>
      </c>
      <c r="F243" s="195">
        <v>44626</v>
      </c>
      <c r="G243" s="2">
        <v>38</v>
      </c>
      <c r="H243" t="str">
        <f>B243&amp;C243</f>
        <v>Kate ABFALTERpole-vault</v>
      </c>
      <c r="I243" s="2">
        <f>E243</f>
        <v>868</v>
      </c>
      <c r="J243" s="2" cm="1">
        <f t="array" ref="J243">MAX(IF($H$3:$H$4000=$H243,$I$3:$I$4000))</f>
        <v>868</v>
      </c>
      <c r="K243" s="2" t="str">
        <v>AUS</v>
      </c>
      <c r="L243" s="21" t="str">
        <v>Kajsa SHIELD</v>
      </c>
      <c r="M243" s="47" t="str">
        <v>javelin-throw</v>
      </c>
      <c r="N243" s="95">
        <v>38170</v>
      </c>
      <c r="O243" s="94" t="str">
        <f t="shared" si="12"/>
        <v>Kajsa SHIELDjavelin-throw</v>
      </c>
      <c r="P243" s="2">
        <f t="shared" si="13"/>
        <v>732</v>
      </c>
      <c r="Q243" s="2">
        <f t="shared" si="14"/>
        <v>148</v>
      </c>
      <c r="R243" s="79">
        <f t="shared" si="15"/>
        <v>31</v>
      </c>
    </row>
    <row r="244" spans="1:18" x14ac:dyDescent="0.2">
      <c r="A244" t="s">
        <v>1111</v>
      </c>
      <c r="B244" t="s">
        <v>457</v>
      </c>
      <c r="C244" s="5" t="s">
        <v>41</v>
      </c>
      <c r="D244" s="5">
        <v>38170</v>
      </c>
      <c r="E244" s="39">
        <v>732</v>
      </c>
      <c r="F244" s="195">
        <v>44626</v>
      </c>
      <c r="G244" s="2">
        <v>100</v>
      </c>
      <c r="H244" t="str">
        <f>B244&amp;C244</f>
        <v>Kajsa SHIELDjavelin-throw</v>
      </c>
      <c r="I244" s="2">
        <f>E244</f>
        <v>732</v>
      </c>
      <c r="J244" s="2" cm="1">
        <f t="array" ref="J244">MAX(IF($H$3:$H$4000=$H244,$I$3:$I$4000))</f>
        <v>732</v>
      </c>
      <c r="K244" s="2" t="str">
        <v>AUS</v>
      </c>
      <c r="L244" s="21" t="str">
        <v>Ella CONNOLLY</v>
      </c>
      <c r="M244" s="47" t="str">
        <v>100m</v>
      </c>
      <c r="N244" s="95">
        <v>36720</v>
      </c>
      <c r="O244" s="94" t="str">
        <f t="shared" si="12"/>
        <v>Ella CONNOLLY100m</v>
      </c>
      <c r="P244" s="2">
        <f t="shared" si="13"/>
        <v>1149</v>
      </c>
      <c r="Q244" s="2">
        <f t="shared" si="14"/>
        <v>42</v>
      </c>
      <c r="R244" s="79">
        <f t="shared" si="15"/>
        <v>2</v>
      </c>
    </row>
    <row r="245" spans="1:18" x14ac:dyDescent="0.2">
      <c r="A245" t="s">
        <v>1111</v>
      </c>
      <c r="B245" t="s">
        <v>860</v>
      </c>
      <c r="C245" s="5" t="s">
        <v>2</v>
      </c>
      <c r="D245" s="6">
        <v>36720</v>
      </c>
      <c r="E245" s="39">
        <v>1149</v>
      </c>
      <c r="F245" s="195">
        <v>44625</v>
      </c>
      <c r="G245" s="2">
        <v>10</v>
      </c>
      <c r="H245" t="str">
        <f>B245&amp;C245</f>
        <v>Ella CONNOLLY100m</v>
      </c>
      <c r="I245" s="2">
        <f>E245</f>
        <v>1149</v>
      </c>
      <c r="J245" s="2" cm="1">
        <f t="array" ref="J245">MAX(IF($H$3:$H$4000=$H245,$I$3:$I$4000))</f>
        <v>1149</v>
      </c>
      <c r="K245" s="2" t="str">
        <v>AUS</v>
      </c>
      <c r="L245" s="21" t="str">
        <v>Torrie LEWIS</v>
      </c>
      <c r="M245" s="47" t="str">
        <v>100m</v>
      </c>
      <c r="N245" s="95">
        <v>38360</v>
      </c>
      <c r="O245" s="94" t="str">
        <f t="shared" si="12"/>
        <v>Torrie LEWIS100m</v>
      </c>
      <c r="P245" s="2">
        <f t="shared" si="13"/>
        <v>1129</v>
      </c>
      <c r="Q245" s="2">
        <f t="shared" si="14"/>
        <v>56</v>
      </c>
      <c r="R245" s="79">
        <f t="shared" si="15"/>
        <v>4</v>
      </c>
    </row>
    <row r="246" spans="1:18" x14ac:dyDescent="0.2">
      <c r="A246" t="s">
        <v>1111</v>
      </c>
      <c r="B246" t="s">
        <v>104</v>
      </c>
      <c r="C246" s="5" t="s">
        <v>2</v>
      </c>
      <c r="D246" s="5">
        <v>38360</v>
      </c>
      <c r="E246" s="39">
        <v>1128</v>
      </c>
      <c r="F246" s="195">
        <v>44625</v>
      </c>
      <c r="G246" s="2">
        <v>15</v>
      </c>
      <c r="H246" t="str">
        <f>B246&amp;C246</f>
        <v>Torrie LEWIS100m</v>
      </c>
      <c r="I246" s="2">
        <f>E246</f>
        <v>1128</v>
      </c>
      <c r="J246" s="2" cm="1">
        <f t="array" ref="J246">MAX(IF($H$3:$H$4000=$H246,$I$3:$I$4000))</f>
        <v>1129</v>
      </c>
      <c r="K246" s="2" t="str">
        <v>AUS</v>
      </c>
      <c r="L246" s="21" t="str">
        <v>Naa ANANG</v>
      </c>
      <c r="M246" s="47" t="str">
        <v>100m</v>
      </c>
      <c r="N246" s="95">
        <v>34768</v>
      </c>
      <c r="O246" s="94" t="str">
        <f t="shared" si="12"/>
        <v>Naa ANANG100m</v>
      </c>
      <c r="P246" s="2">
        <f t="shared" si="13"/>
        <v>1078</v>
      </c>
      <c r="Q246" s="2">
        <f t="shared" si="14"/>
        <v>122</v>
      </c>
      <c r="R246" s="79">
        <f t="shared" si="15"/>
        <v>13</v>
      </c>
    </row>
    <row r="247" spans="1:18" x14ac:dyDescent="0.2">
      <c r="A247" t="s">
        <v>1111</v>
      </c>
      <c r="B247" t="s">
        <v>103</v>
      </c>
      <c r="C247" s="5" t="s">
        <v>2</v>
      </c>
      <c r="D247" s="5">
        <v>34768</v>
      </c>
      <c r="E247" s="39">
        <v>1078</v>
      </c>
      <c r="F247" s="195">
        <v>44625</v>
      </c>
      <c r="G247" s="2">
        <v>50</v>
      </c>
      <c r="H247" t="str">
        <f>B247&amp;C247</f>
        <v>Naa ANANG100m</v>
      </c>
      <c r="I247" s="2">
        <f>E247</f>
        <v>1078</v>
      </c>
      <c r="J247" s="2" cm="1">
        <f t="array" ref="J247">MAX(IF($H$3:$H$4000=$H247,$I$3:$I$4000))</f>
        <v>1078</v>
      </c>
      <c r="K247" s="2" t="str">
        <v>AUS</v>
      </c>
      <c r="L247" s="21" t="str">
        <v>Monique QUIRK</v>
      </c>
      <c r="M247" s="47" t="str">
        <v>100m</v>
      </c>
      <c r="N247" s="95">
        <v>37030</v>
      </c>
      <c r="O247" s="94" t="str">
        <f t="shared" si="12"/>
        <v>Monique QUIRK100m</v>
      </c>
      <c r="P247" s="2">
        <f t="shared" si="13"/>
        <v>1065</v>
      </c>
      <c r="Q247" s="2">
        <f t="shared" si="14"/>
        <v>132</v>
      </c>
      <c r="R247" s="79">
        <f t="shared" si="15"/>
        <v>16</v>
      </c>
    </row>
    <row r="248" spans="1:18" x14ac:dyDescent="0.2">
      <c r="A248" t="s">
        <v>1111</v>
      </c>
      <c r="B248" t="s">
        <v>107</v>
      </c>
      <c r="C248" s="5" t="s">
        <v>2</v>
      </c>
      <c r="D248" s="5">
        <v>37030</v>
      </c>
      <c r="E248" s="39">
        <v>1065</v>
      </c>
      <c r="F248" s="195">
        <v>44625</v>
      </c>
      <c r="G248" s="2">
        <v>58</v>
      </c>
      <c r="H248" t="str">
        <f>B248&amp;C248</f>
        <v>Monique QUIRK100m</v>
      </c>
      <c r="I248" s="2">
        <f>E248</f>
        <v>1065</v>
      </c>
      <c r="J248" s="2" cm="1">
        <f t="array" ref="J248">MAX(IF($H$3:$H$4000=$H248,$I$3:$I$4000))</f>
        <v>1065</v>
      </c>
      <c r="K248" s="2" t="str">
        <v>AUS</v>
      </c>
      <c r="L248" s="21" t="str">
        <v>Nana OWUSU-AFRIYIE</v>
      </c>
      <c r="M248" s="47" t="str">
        <v>100m</v>
      </c>
      <c r="N248" s="95">
        <v>36241</v>
      </c>
      <c r="O248" s="94" t="str">
        <f t="shared" si="12"/>
        <v>Nana OWUSU-AFRIYIE100m</v>
      </c>
      <c r="P248" s="2">
        <f t="shared" si="13"/>
        <v>1053</v>
      </c>
      <c r="Q248" s="2">
        <f t="shared" si="14"/>
        <v>146</v>
      </c>
      <c r="R248" s="79">
        <f t="shared" si="15"/>
        <v>23</v>
      </c>
    </row>
    <row r="249" spans="1:18" x14ac:dyDescent="0.2">
      <c r="A249" t="s">
        <v>1111</v>
      </c>
      <c r="B249" t="s">
        <v>5405</v>
      </c>
      <c r="C249" s="5" t="s">
        <v>2</v>
      </c>
      <c r="D249" s="5">
        <v>36241</v>
      </c>
      <c r="E249" s="39">
        <v>1053</v>
      </c>
      <c r="F249" s="195">
        <v>44625</v>
      </c>
      <c r="G249" s="2">
        <v>79</v>
      </c>
      <c r="H249" t="str">
        <f>B249&amp;C249</f>
        <v>Nana OWUSU-AFRIYIE100m</v>
      </c>
      <c r="I249" s="2">
        <f>E249</f>
        <v>1053</v>
      </c>
      <c r="J249" s="2" cm="1">
        <f t="array" ref="J249">MAX(IF($H$3:$H$4000=$H249,$I$3:$I$4000))</f>
        <v>1053</v>
      </c>
      <c r="K249" s="2" t="str">
        <v>AUS</v>
      </c>
      <c r="L249" s="21" t="str">
        <v>Bridget MCCORMACK</v>
      </c>
      <c r="M249" s="47" t="str">
        <v>800m</v>
      </c>
      <c r="N249" s="95">
        <v>44671</v>
      </c>
      <c r="O249" s="94" t="str">
        <f t="shared" si="12"/>
        <v>Bridget MCCORMACK800m</v>
      </c>
      <c r="P249" s="2">
        <f t="shared" si="13"/>
        <v>999</v>
      </c>
      <c r="Q249" s="2">
        <f t="shared" si="14"/>
        <v>171</v>
      </c>
      <c r="R249" s="79">
        <f t="shared" si="15"/>
        <v>40</v>
      </c>
    </row>
    <row r="250" spans="1:18" x14ac:dyDescent="0.2">
      <c r="A250" t="s">
        <v>1111</v>
      </c>
      <c r="B250" t="s">
        <v>254</v>
      </c>
      <c r="C250" s="5" t="s">
        <v>27</v>
      </c>
      <c r="D250" s="5">
        <v>44671</v>
      </c>
      <c r="E250" s="39">
        <v>999</v>
      </c>
      <c r="F250" s="195">
        <v>44625</v>
      </c>
      <c r="G250" s="2">
        <v>98</v>
      </c>
      <c r="H250" t="str">
        <f>B250&amp;C250</f>
        <v>Bridget MCCORMACK800m</v>
      </c>
      <c r="I250" s="2">
        <f>E250</f>
        <v>999</v>
      </c>
      <c r="J250" s="2" cm="1">
        <f t="array" ref="J250">MAX(IF($H$3:$H$4000=$H250,$I$3:$I$4000))</f>
        <v>999</v>
      </c>
      <c r="K250" s="2" t="str">
        <v>AUS</v>
      </c>
      <c r="L250" s="21" t="str">
        <v>Abbey CALDWELL</v>
      </c>
      <c r="M250" s="47" t="str">
        <v>1500m</v>
      </c>
      <c r="N250" s="95">
        <v>37075</v>
      </c>
      <c r="O250" s="94" t="str">
        <f t="shared" si="12"/>
        <v>Abbey CALDWELL1500m</v>
      </c>
      <c r="P250" s="2">
        <f t="shared" si="13"/>
        <v>1167</v>
      </c>
      <c r="Q250" s="2">
        <f t="shared" si="14"/>
        <v>15</v>
      </c>
      <c r="R250" s="79">
        <f t="shared" si="15"/>
        <v>3</v>
      </c>
    </row>
    <row r="251" spans="1:18" x14ac:dyDescent="0.2">
      <c r="A251" t="s">
        <v>1111</v>
      </c>
      <c r="B251" t="s">
        <v>269</v>
      </c>
      <c r="C251" s="5" t="s">
        <v>28</v>
      </c>
      <c r="D251" s="5">
        <v>37075</v>
      </c>
      <c r="E251" s="39">
        <v>1167</v>
      </c>
      <c r="F251" s="195">
        <v>44625</v>
      </c>
      <c r="G251" s="2">
        <v>1</v>
      </c>
      <c r="H251" t="str">
        <f>B251&amp;C251</f>
        <v>Abbey CALDWELL1500m</v>
      </c>
      <c r="I251" s="2">
        <f>E251</f>
        <v>1167</v>
      </c>
      <c r="J251" s="2" cm="1">
        <f t="array" ref="J251">MAX(IF($H$3:$H$4000=$H251,$I$3:$I$4000))</f>
        <v>1167</v>
      </c>
      <c r="K251" s="2" t="str">
        <v>AUS</v>
      </c>
      <c r="L251" s="21" t="str">
        <v>Holly CAMPBELL</v>
      </c>
      <c r="M251" s="47" t="str">
        <v>1500m</v>
      </c>
      <c r="N251" s="95">
        <v>35243</v>
      </c>
      <c r="O251" s="94" t="str">
        <f t="shared" si="12"/>
        <v>Holly CAMPBELL1500m</v>
      </c>
      <c r="P251" s="2">
        <f t="shared" si="13"/>
        <v>1096</v>
      </c>
      <c r="Q251" s="2">
        <f t="shared" si="14"/>
        <v>82</v>
      </c>
      <c r="R251" s="79">
        <f t="shared" si="15"/>
        <v>21</v>
      </c>
    </row>
    <row r="252" spans="1:18" x14ac:dyDescent="0.2">
      <c r="A252" t="s">
        <v>1111</v>
      </c>
      <c r="B252" t="s">
        <v>274</v>
      </c>
      <c r="C252" s="5" t="s">
        <v>28</v>
      </c>
      <c r="D252" s="5">
        <v>35243</v>
      </c>
      <c r="E252" s="39">
        <v>1096</v>
      </c>
      <c r="F252" s="195">
        <v>44625</v>
      </c>
      <c r="G252" s="2">
        <v>19</v>
      </c>
      <c r="H252" t="str">
        <f>B252&amp;C252</f>
        <v>Holly CAMPBELL1500m</v>
      </c>
      <c r="I252" s="2">
        <f>E252</f>
        <v>1096</v>
      </c>
      <c r="J252" s="2" cm="1">
        <f t="array" ref="J252">MAX(IF($H$3:$H$4000=$H252,$I$3:$I$4000))</f>
        <v>1096</v>
      </c>
      <c r="K252" s="2" t="str">
        <v>AUS</v>
      </c>
      <c r="L252" s="21" t="str">
        <v>Kate SPENCER</v>
      </c>
      <c r="M252" s="47" t="str">
        <v>1500m</v>
      </c>
      <c r="N252" s="95">
        <v>34873</v>
      </c>
      <c r="O252" s="94" t="str">
        <f t="shared" si="12"/>
        <v>Kate SPENCER1500m</v>
      </c>
      <c r="P252" s="2">
        <f t="shared" si="13"/>
        <v>1057</v>
      </c>
      <c r="Q252" s="2">
        <f t="shared" si="14"/>
        <v>128</v>
      </c>
      <c r="R252" s="79">
        <f t="shared" si="15"/>
        <v>29</v>
      </c>
    </row>
    <row r="253" spans="1:18" x14ac:dyDescent="0.2">
      <c r="A253" t="s">
        <v>1111</v>
      </c>
      <c r="B253" t="s">
        <v>275</v>
      </c>
      <c r="C253" s="5" t="s">
        <v>28</v>
      </c>
      <c r="D253" s="5">
        <v>34873</v>
      </c>
      <c r="E253" s="39">
        <v>1057</v>
      </c>
      <c r="F253" s="195">
        <v>44625</v>
      </c>
      <c r="G253" s="2">
        <v>45</v>
      </c>
      <c r="H253" t="str">
        <f>B253&amp;C253</f>
        <v>Kate SPENCER1500m</v>
      </c>
      <c r="I253" s="2">
        <f>E253</f>
        <v>1057</v>
      </c>
      <c r="J253" s="2" cm="1">
        <f t="array" ref="J253">MAX(IF($H$3:$H$4000=$H253,$I$3:$I$4000))</f>
        <v>1057</v>
      </c>
      <c r="K253" s="2" t="str">
        <v>AUS</v>
      </c>
      <c r="L253" s="21" t="str">
        <v>Georgia FICHARDT</v>
      </c>
      <c r="M253" s="47" t="str">
        <v>100mh</v>
      </c>
      <c r="N253" s="95">
        <v>38038</v>
      </c>
      <c r="O253" s="94" t="str">
        <f t="shared" si="12"/>
        <v>Georgia FICHARDT100mh</v>
      </c>
      <c r="P253" s="2">
        <f t="shared" si="13"/>
        <v>993</v>
      </c>
      <c r="Q253" s="2">
        <f t="shared" si="14"/>
        <v>143</v>
      </c>
      <c r="R253" s="79">
        <f t="shared" si="15"/>
        <v>21</v>
      </c>
    </row>
    <row r="254" spans="1:18" x14ac:dyDescent="0.2">
      <c r="A254" t="s">
        <v>1111</v>
      </c>
      <c r="B254" t="s">
        <v>928</v>
      </c>
      <c r="C254" s="5" t="s">
        <v>32</v>
      </c>
      <c r="D254" s="5">
        <v>38038</v>
      </c>
      <c r="E254" s="39">
        <v>993</v>
      </c>
      <c r="F254" s="195">
        <v>44625</v>
      </c>
      <c r="G254" s="2">
        <v>72</v>
      </c>
      <c r="H254" t="str">
        <f>B254&amp;C254</f>
        <v>Georgia FICHARDT100mh</v>
      </c>
      <c r="I254" s="2">
        <f>E254</f>
        <v>993</v>
      </c>
      <c r="J254" s="2" cm="1">
        <f t="array" ref="J254">MAX(IF($H$3:$H$4000=$H254,$I$3:$I$4000))</f>
        <v>993</v>
      </c>
      <c r="K254" s="2" t="str">
        <v>AUS</v>
      </c>
      <c r="L254" s="21" t="str">
        <v>Nicolette D'ONOFRIO</v>
      </c>
      <c r="M254" s="47" t="str">
        <v>100mh</v>
      </c>
      <c r="N254" s="95">
        <v>37351</v>
      </c>
      <c r="O254" s="94" t="str">
        <f t="shared" si="12"/>
        <v>Nicolette D'ONOFRIO100mh</v>
      </c>
      <c r="P254" s="2">
        <f t="shared" si="13"/>
        <v>989</v>
      </c>
      <c r="Q254" s="2">
        <f t="shared" si="14"/>
        <v>146</v>
      </c>
      <c r="R254" s="79">
        <f t="shared" si="15"/>
        <v>22</v>
      </c>
    </row>
    <row r="255" spans="1:18" x14ac:dyDescent="0.2">
      <c r="A255" t="s">
        <v>1111</v>
      </c>
      <c r="B255" t="s">
        <v>343</v>
      </c>
      <c r="C255" s="5" t="s">
        <v>32</v>
      </c>
      <c r="D255" s="5">
        <v>37351</v>
      </c>
      <c r="E255" s="39">
        <v>989</v>
      </c>
      <c r="F255" s="195">
        <v>44625</v>
      </c>
      <c r="G255" s="2">
        <v>76</v>
      </c>
      <c r="H255" t="str">
        <f>B255&amp;C255</f>
        <v>Nicolette D'ONOFRIO100mh</v>
      </c>
      <c r="I255" s="2">
        <f>E255</f>
        <v>989</v>
      </c>
      <c r="J255" s="2" cm="1">
        <f t="array" ref="J255">MAX(IF($H$3:$H$4000=$H255,$I$3:$I$4000))</f>
        <v>989</v>
      </c>
      <c r="K255" s="2" t="str">
        <v>AUS</v>
      </c>
      <c r="L255" s="21" t="str">
        <v>Brianna LEUNG</v>
      </c>
      <c r="M255" s="47" t="str">
        <v>long-jump</v>
      </c>
      <c r="N255" s="95">
        <v>44701</v>
      </c>
      <c r="O255" s="94" t="str">
        <f t="shared" si="12"/>
        <v>Brianna LEUNGlong-jump</v>
      </c>
      <c r="P255" s="2">
        <f t="shared" si="13"/>
        <v>951</v>
      </c>
      <c r="Q255" s="2">
        <f t="shared" si="14"/>
        <v>146</v>
      </c>
      <c r="R255" s="79">
        <f t="shared" si="15"/>
        <v>26</v>
      </c>
    </row>
    <row r="256" spans="1:18" x14ac:dyDescent="0.2">
      <c r="A256" t="s">
        <v>1111</v>
      </c>
      <c r="B256" t="s">
        <v>378</v>
      </c>
      <c r="C256" s="6" t="s">
        <v>37</v>
      </c>
      <c r="D256" s="5">
        <v>44701</v>
      </c>
      <c r="E256" s="39">
        <v>951</v>
      </c>
      <c r="F256" s="195">
        <v>44625</v>
      </c>
      <c r="G256" s="2">
        <v>86</v>
      </c>
      <c r="H256" t="str">
        <f>B256&amp;C256</f>
        <v>Brianna LEUNGlong-jump</v>
      </c>
      <c r="I256" s="2">
        <f>E256</f>
        <v>951</v>
      </c>
      <c r="J256" s="2" cm="1">
        <f t="array" ref="J256">MAX(IF($H$3:$H$4000=$H256,$I$3:$I$4000))</f>
        <v>951</v>
      </c>
      <c r="K256" s="2" t="str">
        <v>AUS</v>
      </c>
      <c r="L256" s="21" t="str">
        <v>Isabella MURRELL</v>
      </c>
      <c r="M256" s="47" t="str">
        <v>pole-vault</v>
      </c>
      <c r="N256" s="95">
        <v>36159</v>
      </c>
      <c r="O256" s="94" t="str">
        <f t="shared" si="12"/>
        <v>Isabella MURRELLpole-vault</v>
      </c>
      <c r="P256" s="2">
        <f t="shared" si="13"/>
        <v>883</v>
      </c>
      <c r="Q256" s="2">
        <f t="shared" si="14"/>
        <v>58</v>
      </c>
      <c r="R256" s="79">
        <f t="shared" si="15"/>
        <v>16</v>
      </c>
    </row>
    <row r="257" spans="1:18" x14ac:dyDescent="0.2">
      <c r="A257" t="s">
        <v>1111</v>
      </c>
      <c r="B257" t="s">
        <v>946</v>
      </c>
      <c r="C257" s="5" t="s">
        <v>36</v>
      </c>
      <c r="D257" s="5">
        <v>36159</v>
      </c>
      <c r="E257" s="39">
        <v>883</v>
      </c>
      <c r="F257" s="195">
        <v>44625</v>
      </c>
      <c r="G257" s="2">
        <v>33</v>
      </c>
      <c r="H257" t="str">
        <f>B257&amp;C257</f>
        <v>Isabella MURRELLpole-vault</v>
      </c>
      <c r="I257" s="2">
        <f>E257</f>
        <v>883</v>
      </c>
      <c r="J257" s="2" cm="1">
        <f t="array" ref="J257">MAX(IF($H$3:$H$4000=$H257,$I$3:$I$4000))</f>
        <v>883</v>
      </c>
      <c r="K257" s="2" t="str">
        <v>AUS</v>
      </c>
      <c r="L257" s="21" t="str">
        <v>Taryn GOLLSHEWSKY</v>
      </c>
      <c r="M257" s="47" t="str">
        <v>discus-throw</v>
      </c>
      <c r="N257" s="95">
        <v>34107</v>
      </c>
      <c r="O257" s="94" t="str">
        <f t="shared" si="12"/>
        <v>Taryn GOLLSHEWSKYdiscus-throw</v>
      </c>
      <c r="P257" s="2">
        <f t="shared" si="13"/>
        <v>1091</v>
      </c>
      <c r="Q257" s="2">
        <f t="shared" si="14"/>
        <v>9</v>
      </c>
      <c r="R257" s="79">
        <f t="shared" si="15"/>
        <v>2</v>
      </c>
    </row>
    <row r="258" spans="1:18" x14ac:dyDescent="0.2">
      <c r="A258" t="s">
        <v>1111</v>
      </c>
      <c r="B258" t="s">
        <v>442</v>
      </c>
      <c r="C258" s="5" t="s">
        <v>40</v>
      </c>
      <c r="D258" s="5">
        <v>34107</v>
      </c>
      <c r="E258" s="39">
        <v>997</v>
      </c>
      <c r="F258" s="195">
        <v>44625</v>
      </c>
      <c r="G258" s="2">
        <v>12</v>
      </c>
      <c r="H258" t="str">
        <f>B258&amp;C258</f>
        <v>Taryn GOLLSHEWSKYdiscus-throw</v>
      </c>
      <c r="I258" s="2">
        <f>E258</f>
        <v>997</v>
      </c>
      <c r="J258" s="2" cm="1">
        <f t="array" ref="J258">MAX(IF($H$3:$H$4000=$H258,$I$3:$I$4000))</f>
        <v>1091</v>
      </c>
      <c r="K258" s="2" t="str">
        <v>AUS</v>
      </c>
      <c r="L258" s="21" t="str">
        <v>Marley RAIKIWASA</v>
      </c>
      <c r="M258" s="47" t="str">
        <v>discus-throw</v>
      </c>
      <c r="N258" s="95">
        <v>38571</v>
      </c>
      <c r="O258" s="94" t="str">
        <f t="shared" si="12"/>
        <v>Marley RAIKIWASAdiscus-throw</v>
      </c>
      <c r="P258" s="2">
        <f t="shared" si="13"/>
        <v>935</v>
      </c>
      <c r="Q258" s="2">
        <f t="shared" si="14"/>
        <v>44</v>
      </c>
      <c r="R258" s="79">
        <f t="shared" si="15"/>
        <v>5</v>
      </c>
    </row>
    <row r="259" spans="1:18" x14ac:dyDescent="0.2">
      <c r="A259" t="s">
        <v>1111</v>
      </c>
      <c r="B259" t="s">
        <v>446</v>
      </c>
      <c r="C259" s="5" t="s">
        <v>40</v>
      </c>
      <c r="D259" s="5">
        <v>38571</v>
      </c>
      <c r="E259" s="39">
        <v>935</v>
      </c>
      <c r="F259" s="195">
        <v>44625</v>
      </c>
      <c r="G259" s="2">
        <v>23</v>
      </c>
      <c r="H259" t="str">
        <f>B259&amp;C259</f>
        <v>Marley RAIKIWASAdiscus-throw</v>
      </c>
      <c r="I259" s="2">
        <f>E259</f>
        <v>935</v>
      </c>
      <c r="J259" s="2" cm="1">
        <f t="array" ref="J259">MAX(IF($H$3:$H$4000=$H259,$I$3:$I$4000))</f>
        <v>935</v>
      </c>
      <c r="K259" s="2" t="str">
        <v>AUS</v>
      </c>
      <c r="L259" s="21" t="str">
        <v>Laylani VA'AI</v>
      </c>
      <c r="M259" s="47" t="str">
        <v>discus-throw</v>
      </c>
      <c r="N259" s="95">
        <v>37984</v>
      </c>
      <c r="O259" s="94" t="str">
        <f t="shared" si="12"/>
        <v>Laylani VA'AIdiscus-throw</v>
      </c>
      <c r="P259" s="2">
        <f t="shared" si="13"/>
        <v>864</v>
      </c>
      <c r="Q259" s="2">
        <f t="shared" si="14"/>
        <v>78</v>
      </c>
      <c r="R259" s="79">
        <f t="shared" si="15"/>
        <v>10</v>
      </c>
    </row>
    <row r="260" spans="1:18" x14ac:dyDescent="0.2">
      <c r="A260" t="s">
        <v>1111</v>
      </c>
      <c r="B260" t="s">
        <v>450</v>
      </c>
      <c r="C260" s="5" t="s">
        <v>40</v>
      </c>
      <c r="D260" s="5">
        <v>37984</v>
      </c>
      <c r="E260" s="39">
        <v>864</v>
      </c>
      <c r="F260" s="195">
        <v>44625</v>
      </c>
      <c r="G260" s="2">
        <v>51</v>
      </c>
      <c r="H260" t="str">
        <f>B260&amp;C260</f>
        <v>Laylani VA'AIdiscus-throw</v>
      </c>
      <c r="I260" s="2">
        <f>E260</f>
        <v>864</v>
      </c>
      <c r="J260" s="2" cm="1">
        <f t="array" ref="J260">MAX(IF($H$3:$H$4000=$H260,$I$3:$I$4000))</f>
        <v>864</v>
      </c>
      <c r="K260" s="2" t="str">
        <v>AUS</v>
      </c>
      <c r="L260" s="21" t="str">
        <v>Charlize GOODY</v>
      </c>
      <c r="M260" s="47" t="str">
        <v>discus-throw</v>
      </c>
      <c r="N260" s="95">
        <v>44732</v>
      </c>
      <c r="O260" s="94" t="str">
        <f t="shared" ref="O260:O323" si="16">L260&amp;M260</f>
        <v>Charlize GOODYdiscus-throw</v>
      </c>
      <c r="P260" s="2">
        <f t="shared" ref="P260:P323" si="17">VLOOKUP(L260&amp;M260,$H$3:$J$3823,3,FALSE)</f>
        <v>848</v>
      </c>
      <c r="Q260" s="2">
        <f t="shared" ref="Q260:Q323" si="18">COUNTIFS($M$3:$M$3102,M260,$P$3:$P$3102,"&gt;"&amp;P260)+1</f>
        <v>96</v>
      </c>
      <c r="R260" s="79">
        <f t="shared" ref="R260:R323" si="19">IFERROR(IF(K260="AUS",COUNTIFS($K$3:$K$3102,"AUS",$M$3:$M$3102,M260,$P$3:$P$3102,"&gt;"&amp;P260)+1,""),"")</f>
        <v>13</v>
      </c>
    </row>
    <row r="261" spans="1:18" x14ac:dyDescent="0.2">
      <c r="A261" t="s">
        <v>1111</v>
      </c>
      <c r="B261" t="s">
        <v>455</v>
      </c>
      <c r="C261" s="6" t="s">
        <v>40</v>
      </c>
      <c r="D261" s="5">
        <v>44732</v>
      </c>
      <c r="E261" s="39">
        <v>848</v>
      </c>
      <c r="F261" s="195">
        <v>44625</v>
      </c>
      <c r="G261" s="2">
        <v>64</v>
      </c>
      <c r="H261" t="str">
        <f>B261&amp;C261</f>
        <v>Charlize GOODYdiscus-throw</v>
      </c>
      <c r="I261" s="2">
        <f>E261</f>
        <v>848</v>
      </c>
      <c r="J261" s="2" cm="1">
        <f t="array" ref="J261">MAX(IF($H$3:$H$4000=$H261,$I$3:$I$4000))</f>
        <v>848</v>
      </c>
      <c r="K261" s="2" t="str">
        <v>AUS</v>
      </c>
      <c r="L261" s="21" t="str">
        <v>Tahlee FERGUSON</v>
      </c>
      <c r="M261" s="47" t="str">
        <v>shot-put</v>
      </c>
      <c r="N261" s="95">
        <v>37823</v>
      </c>
      <c r="O261" s="94" t="str">
        <f t="shared" si="16"/>
        <v>Tahlee FERGUSONshot-put</v>
      </c>
      <c r="P261" s="2">
        <f t="shared" si="17"/>
        <v>786</v>
      </c>
      <c r="Q261" s="2">
        <f t="shared" si="18"/>
        <v>136</v>
      </c>
      <c r="R261" s="79">
        <f t="shared" si="19"/>
        <v>15</v>
      </c>
    </row>
    <row r="262" spans="1:18" x14ac:dyDescent="0.2">
      <c r="A262" t="s">
        <v>1111</v>
      </c>
      <c r="B262" t="s">
        <v>466</v>
      </c>
      <c r="C262" s="5" t="s">
        <v>39</v>
      </c>
      <c r="D262" s="5">
        <v>37823</v>
      </c>
      <c r="E262" s="39">
        <v>786</v>
      </c>
      <c r="F262" s="195">
        <v>44625</v>
      </c>
      <c r="G262" s="2">
        <v>81</v>
      </c>
      <c r="H262" t="str">
        <f>B262&amp;C262</f>
        <v>Tahlee FERGUSONshot-put</v>
      </c>
      <c r="I262" s="2">
        <f>E262</f>
        <v>786</v>
      </c>
      <c r="J262" s="2" cm="1">
        <f t="array" ref="J262">MAX(IF($H$3:$H$4000=$H262,$I$3:$I$4000))</f>
        <v>786</v>
      </c>
      <c r="K262" s="2" t="str">
        <v>AUS</v>
      </c>
      <c r="L262" s="21" t="str">
        <v>Nicola HOGG</v>
      </c>
      <c r="M262" s="47" t="str">
        <v>800m</v>
      </c>
      <c r="N262" s="95">
        <v>37944</v>
      </c>
      <c r="O262" s="94" t="str">
        <f t="shared" si="16"/>
        <v>Nicola HOGG800m</v>
      </c>
      <c r="P262" s="2">
        <f t="shared" si="17"/>
        <v>1024</v>
      </c>
      <c r="Q262" s="2">
        <f t="shared" si="18"/>
        <v>145</v>
      </c>
      <c r="R262" s="79">
        <f t="shared" si="19"/>
        <v>32</v>
      </c>
    </row>
    <row r="263" spans="1:18" x14ac:dyDescent="0.2">
      <c r="A263" t="s">
        <v>1111</v>
      </c>
      <c r="B263" t="s">
        <v>248</v>
      </c>
      <c r="C263" s="5" t="s">
        <v>27</v>
      </c>
      <c r="D263" s="5">
        <v>37944</v>
      </c>
      <c r="E263" s="39">
        <v>1024</v>
      </c>
      <c r="F263" s="195">
        <v>44619</v>
      </c>
      <c r="G263" s="2">
        <v>72</v>
      </c>
      <c r="H263" t="str">
        <f>B263&amp;C263</f>
        <v>Nicola HOGG800m</v>
      </c>
      <c r="I263" s="2">
        <f>E263</f>
        <v>1024</v>
      </c>
      <c r="J263" s="2" cm="1">
        <f t="array" ref="J263">MAX(IF($H$3:$H$4000=$H263,$I$3:$I$4000))</f>
        <v>1024</v>
      </c>
      <c r="K263" s="2" t="str">
        <v>AUS</v>
      </c>
      <c r="L263" s="21" t="str">
        <v>Sarah SCHIFFMANN</v>
      </c>
      <c r="M263" s="47" t="str">
        <v>800m</v>
      </c>
      <c r="N263" s="95">
        <v>37937</v>
      </c>
      <c r="O263" s="94" t="str">
        <f t="shared" si="16"/>
        <v>Sarah SCHIFFMANN800m</v>
      </c>
      <c r="P263" s="2">
        <f t="shared" si="17"/>
        <v>1004</v>
      </c>
      <c r="Q263" s="2">
        <f t="shared" si="18"/>
        <v>166</v>
      </c>
      <c r="R263" s="79">
        <f t="shared" si="19"/>
        <v>37</v>
      </c>
    </row>
    <row r="264" spans="1:18" x14ac:dyDescent="0.2">
      <c r="A264" t="s">
        <v>1111</v>
      </c>
      <c r="B264" t="s">
        <v>905</v>
      </c>
      <c r="C264" s="5" t="s">
        <v>27</v>
      </c>
      <c r="D264" s="5">
        <v>37937</v>
      </c>
      <c r="E264" s="39">
        <v>1004</v>
      </c>
      <c r="F264" s="195">
        <v>44619</v>
      </c>
      <c r="G264" s="2">
        <v>93</v>
      </c>
      <c r="H264" t="str">
        <f>B264&amp;C264</f>
        <v>Sarah SCHIFFMANN800m</v>
      </c>
      <c r="I264" s="2">
        <f>E264</f>
        <v>1004</v>
      </c>
      <c r="J264" s="2" cm="1">
        <f t="array" ref="J264">MAX(IF($H$3:$H$4000=$H264,$I$3:$I$4000))</f>
        <v>1004</v>
      </c>
      <c r="K264" s="2" t="str">
        <v>AUS</v>
      </c>
      <c r="L264" s="21" t="str">
        <v>Ella PENMAN</v>
      </c>
      <c r="M264" s="47" t="str">
        <v>800m</v>
      </c>
      <c r="N264" s="95">
        <v>44732</v>
      </c>
      <c r="O264" s="94" t="str">
        <f t="shared" si="16"/>
        <v>Ella PENMAN800m</v>
      </c>
      <c r="P264" s="2">
        <f t="shared" si="17"/>
        <v>1000</v>
      </c>
      <c r="Q264" s="2">
        <f t="shared" si="18"/>
        <v>170</v>
      </c>
      <c r="R264" s="79">
        <f t="shared" si="19"/>
        <v>39</v>
      </c>
    </row>
    <row r="265" spans="1:18" x14ac:dyDescent="0.2">
      <c r="A265" t="s">
        <v>1111</v>
      </c>
      <c r="B265" t="s">
        <v>1089</v>
      </c>
      <c r="C265" s="6" t="s">
        <v>27</v>
      </c>
      <c r="D265" s="6">
        <v>44732</v>
      </c>
      <c r="E265" s="39">
        <v>1000</v>
      </c>
      <c r="F265" s="195">
        <v>44619</v>
      </c>
      <c r="G265" s="2">
        <v>97</v>
      </c>
      <c r="H265" t="str">
        <f>B265&amp;C265</f>
        <v>Ella PENMAN800m</v>
      </c>
      <c r="I265" s="2">
        <f>E265</f>
        <v>1000</v>
      </c>
      <c r="J265" s="2" cm="1">
        <f t="array" ref="J265">MAX(IF($H$3:$H$4000=$H265,$I$3:$I$4000))</f>
        <v>1000</v>
      </c>
      <c r="K265" s="2" t="str">
        <v>AUS</v>
      </c>
      <c r="L265" s="21" t="str">
        <v>Izobelle LOUISON-ROE</v>
      </c>
      <c r="M265" s="47" t="str">
        <v>high-jump</v>
      </c>
      <c r="N265" s="95">
        <v>44762</v>
      </c>
      <c r="O265" s="94" t="str">
        <f t="shared" si="16"/>
        <v>Izobelle LOUISON-ROEhigh-jump</v>
      </c>
      <c r="P265" s="2">
        <f t="shared" si="17"/>
        <v>974</v>
      </c>
      <c r="Q265" s="2">
        <f t="shared" si="18"/>
        <v>83</v>
      </c>
      <c r="R265" s="79">
        <f t="shared" si="19"/>
        <v>16</v>
      </c>
    </row>
    <row r="266" spans="1:18" x14ac:dyDescent="0.2">
      <c r="A266" t="s">
        <v>1111</v>
      </c>
      <c r="B266" t="s">
        <v>1093</v>
      </c>
      <c r="C266" s="6" t="s">
        <v>35</v>
      </c>
      <c r="D266" s="5">
        <v>44762</v>
      </c>
      <c r="E266" s="39">
        <v>974</v>
      </c>
      <c r="F266" s="195">
        <v>44619</v>
      </c>
      <c r="G266" s="2">
        <v>34</v>
      </c>
      <c r="H266" t="str">
        <f>B266&amp;C266</f>
        <v>Izobelle LOUISON-ROEhigh-jump</v>
      </c>
      <c r="I266" s="2">
        <f>E266</f>
        <v>974</v>
      </c>
      <c r="J266" s="2" cm="1">
        <f t="array" ref="J266">MAX(IF($H$3:$H$4000=$H266,$I$3:$I$4000))</f>
        <v>974</v>
      </c>
      <c r="K266" s="2" t="str">
        <v>AUS</v>
      </c>
      <c r="L266" s="21" t="str">
        <v>Vanessa APEL</v>
      </c>
      <c r="M266" s="47" t="str">
        <v>high-jump</v>
      </c>
      <c r="N266" s="95">
        <v>44732</v>
      </c>
      <c r="O266" s="94" t="str">
        <f t="shared" si="16"/>
        <v>Vanessa APELhigh-jump</v>
      </c>
      <c r="P266" s="2">
        <f t="shared" si="17"/>
        <v>945</v>
      </c>
      <c r="Q266" s="2">
        <f t="shared" si="18"/>
        <v>124</v>
      </c>
      <c r="R266" s="79">
        <f t="shared" si="19"/>
        <v>27</v>
      </c>
    </row>
    <row r="267" spans="1:18" x14ac:dyDescent="0.2">
      <c r="A267" t="s">
        <v>1111</v>
      </c>
      <c r="B267" t="s">
        <v>1396</v>
      </c>
      <c r="C267" s="5" t="s">
        <v>35</v>
      </c>
      <c r="D267" s="5">
        <v>44732</v>
      </c>
      <c r="E267" s="39">
        <v>945</v>
      </c>
      <c r="F267" s="195">
        <v>44619</v>
      </c>
      <c r="G267" s="2">
        <v>55</v>
      </c>
      <c r="H267" t="str">
        <f>B267&amp;C267</f>
        <v>Vanessa APELhigh-jump</v>
      </c>
      <c r="I267" s="2">
        <f>E267</f>
        <v>945</v>
      </c>
      <c r="J267" s="2" cm="1">
        <f t="array" ref="J267">MAX(IF($H$3:$H$4000=$H267,$I$3:$I$4000))</f>
        <v>945</v>
      </c>
      <c r="K267" s="2" t="str">
        <v>AUS</v>
      </c>
      <c r="L267" s="21" t="str">
        <v>Viktorija CALUSIC</v>
      </c>
      <c r="M267" s="47" t="str">
        <v>high-jump</v>
      </c>
      <c r="N267" s="95">
        <v>44732</v>
      </c>
      <c r="O267" s="94" t="str">
        <f t="shared" si="16"/>
        <v>Viktorija CALUSIChigh-jump</v>
      </c>
      <c r="P267" s="2">
        <f t="shared" si="17"/>
        <v>916</v>
      </c>
      <c r="Q267" s="2">
        <f t="shared" si="18"/>
        <v>152</v>
      </c>
      <c r="R267" s="79">
        <f t="shared" si="19"/>
        <v>33</v>
      </c>
    </row>
    <row r="268" spans="1:18" x14ac:dyDescent="0.2">
      <c r="A268" t="s">
        <v>1111</v>
      </c>
      <c r="B268" t="s">
        <v>1407</v>
      </c>
      <c r="C268" s="5" t="s">
        <v>35</v>
      </c>
      <c r="D268" s="5">
        <v>44732</v>
      </c>
      <c r="E268" s="39">
        <v>916</v>
      </c>
      <c r="F268" s="195">
        <v>44619</v>
      </c>
      <c r="G268" s="2">
        <v>91</v>
      </c>
      <c r="H268" t="str">
        <f>B268&amp;C268</f>
        <v>Viktorija CALUSIChigh-jump</v>
      </c>
      <c r="I268" s="2">
        <f>E268</f>
        <v>916</v>
      </c>
      <c r="J268" s="2" cm="1">
        <f t="array" ref="J268">MAX(IF($H$3:$H$4000=$H268,$I$3:$I$4000))</f>
        <v>916</v>
      </c>
      <c r="K268" s="2" t="str">
        <v>AUS</v>
      </c>
      <c r="L268" s="21" t="str">
        <v>Chelsy WAYNE</v>
      </c>
      <c r="M268" s="47" t="str">
        <v>discus-throw</v>
      </c>
      <c r="N268" s="95">
        <v>44762</v>
      </c>
      <c r="O268" s="94" t="str">
        <f t="shared" si="16"/>
        <v>Chelsy WAYNEdiscus-throw</v>
      </c>
      <c r="P268" s="2">
        <f t="shared" si="17"/>
        <v>806</v>
      </c>
      <c r="Q268" s="2">
        <f t="shared" si="18"/>
        <v>124</v>
      </c>
      <c r="R268" s="79">
        <f t="shared" si="19"/>
        <v>16</v>
      </c>
    </row>
    <row r="269" spans="1:18" x14ac:dyDescent="0.2">
      <c r="A269" t="s">
        <v>1111</v>
      </c>
      <c r="B269" t="s">
        <v>458</v>
      </c>
      <c r="C269" s="6" t="s">
        <v>40</v>
      </c>
      <c r="D269" s="5">
        <v>44762</v>
      </c>
      <c r="E269" s="39">
        <v>806</v>
      </c>
      <c r="F269" s="195">
        <v>44619</v>
      </c>
      <c r="G269" s="2">
        <v>87</v>
      </c>
      <c r="H269" t="str">
        <f>B269&amp;C269</f>
        <v>Chelsy WAYNEdiscus-throw</v>
      </c>
      <c r="I269" s="2">
        <f>E269</f>
        <v>806</v>
      </c>
      <c r="J269" s="2" cm="1">
        <f t="array" ref="J269">MAX(IF($H$3:$H$4000=$H269,$I$3:$I$4000))</f>
        <v>806</v>
      </c>
      <c r="K269" s="2" t="str">
        <v>AUS</v>
      </c>
      <c r="L269" s="21" t="str">
        <v>Abbey CALDWELL</v>
      </c>
      <c r="M269" s="47" t="str">
        <v>800m</v>
      </c>
      <c r="N269" s="95">
        <v>37075</v>
      </c>
      <c r="O269" s="94" t="str">
        <f t="shared" si="16"/>
        <v>Abbey CALDWELL800m</v>
      </c>
      <c r="P269" s="2">
        <f t="shared" si="17"/>
        <v>1100</v>
      </c>
      <c r="Q269" s="2">
        <f t="shared" si="18"/>
        <v>73</v>
      </c>
      <c r="R269" s="79">
        <f t="shared" si="19"/>
        <v>13</v>
      </c>
    </row>
    <row r="270" spans="1:18" x14ac:dyDescent="0.2">
      <c r="A270" t="s">
        <v>1111</v>
      </c>
      <c r="B270" t="s">
        <v>269</v>
      </c>
      <c r="C270" s="5" t="s">
        <v>27</v>
      </c>
      <c r="D270" s="5">
        <v>37075</v>
      </c>
      <c r="E270" s="39">
        <v>1100</v>
      </c>
      <c r="F270" s="195">
        <v>44618</v>
      </c>
      <c r="G270" s="2">
        <v>20</v>
      </c>
      <c r="H270" t="str">
        <f>B270&amp;C270</f>
        <v>Abbey CALDWELL800m</v>
      </c>
      <c r="I270" s="2">
        <f>E270</f>
        <v>1100</v>
      </c>
      <c r="J270" s="2" cm="1">
        <f t="array" ref="J270">MAX(IF($H$3:$H$4000=$H270,$I$3:$I$4000))</f>
        <v>1100</v>
      </c>
      <c r="K270" s="2" t="str">
        <v>AUS</v>
      </c>
      <c r="L270" s="21" t="str">
        <v>Gigi MACCAGNINI</v>
      </c>
      <c r="M270" s="47" t="str">
        <v>800m</v>
      </c>
      <c r="N270" s="95">
        <v>37260</v>
      </c>
      <c r="O270" s="94" t="str">
        <f t="shared" si="16"/>
        <v>Gigi MACCAGNINI800m</v>
      </c>
      <c r="P270" s="2">
        <f t="shared" si="17"/>
        <v>1078</v>
      </c>
      <c r="Q270" s="2">
        <f t="shared" si="18"/>
        <v>106</v>
      </c>
      <c r="R270" s="79">
        <f t="shared" si="19"/>
        <v>19</v>
      </c>
    </row>
    <row r="271" spans="1:18" x14ac:dyDescent="0.2">
      <c r="A271" t="s">
        <v>1111</v>
      </c>
      <c r="B271" t="s">
        <v>242</v>
      </c>
      <c r="C271" s="5" t="s">
        <v>27</v>
      </c>
      <c r="D271" s="5">
        <v>37260</v>
      </c>
      <c r="E271" s="39">
        <v>1051</v>
      </c>
      <c r="F271" s="195">
        <v>44618</v>
      </c>
      <c r="G271" s="2">
        <v>49</v>
      </c>
      <c r="H271" t="str">
        <f>B271&amp;C271</f>
        <v>Gigi MACCAGNINI800m</v>
      </c>
      <c r="I271" s="2">
        <f>E271</f>
        <v>1051</v>
      </c>
      <c r="J271" s="2" cm="1">
        <f t="array" ref="J271">MAX(IF($H$3:$H$4000=$H271,$I$3:$I$4000))</f>
        <v>1078</v>
      </c>
      <c r="K271" s="2" t="str">
        <v>AUS</v>
      </c>
      <c r="L271" s="21" t="str">
        <v>Montana MONK</v>
      </c>
      <c r="M271" s="47" t="str">
        <v>1500m</v>
      </c>
      <c r="N271" s="95">
        <v>38037</v>
      </c>
      <c r="O271" s="94" t="str">
        <f t="shared" si="16"/>
        <v>Montana MONK1500m</v>
      </c>
      <c r="P271" s="2">
        <f t="shared" si="17"/>
        <v>992</v>
      </c>
      <c r="Q271" s="2">
        <f t="shared" si="18"/>
        <v>180</v>
      </c>
      <c r="R271" s="79">
        <f t="shared" si="19"/>
        <v>46</v>
      </c>
    </row>
    <row r="272" spans="1:18" x14ac:dyDescent="0.2">
      <c r="A272" t="s">
        <v>1111</v>
      </c>
      <c r="B272" t="s">
        <v>245</v>
      </c>
      <c r="C272" s="5" t="s">
        <v>28</v>
      </c>
      <c r="D272" s="5">
        <v>38037</v>
      </c>
      <c r="E272" s="39">
        <v>992</v>
      </c>
      <c r="F272" s="195">
        <v>44618</v>
      </c>
      <c r="G272" s="2">
        <v>99</v>
      </c>
      <c r="H272" t="str">
        <f>B272&amp;C272</f>
        <v>Montana MONK1500m</v>
      </c>
      <c r="I272" s="2">
        <f>E272</f>
        <v>992</v>
      </c>
      <c r="J272" s="2" cm="1">
        <f t="array" ref="J272">MAX(IF($H$3:$H$4000=$H272,$I$3:$I$4000))</f>
        <v>992</v>
      </c>
      <c r="K272" s="2" t="str">
        <v>AUS</v>
      </c>
      <c r="L272" s="21" t="str">
        <v>Mia SCERRI</v>
      </c>
      <c r="M272" s="47" t="str">
        <v>long-jump</v>
      </c>
      <c r="N272" s="95">
        <v>38437</v>
      </c>
      <c r="O272" s="94" t="str">
        <f t="shared" si="16"/>
        <v>Mia SCERRIlong-jump</v>
      </c>
      <c r="P272" s="2">
        <f t="shared" si="17"/>
        <v>1016</v>
      </c>
      <c r="Q272" s="2">
        <f t="shared" si="18"/>
        <v>106</v>
      </c>
      <c r="R272" s="79">
        <f t="shared" si="19"/>
        <v>16</v>
      </c>
    </row>
    <row r="273" spans="1:18" x14ac:dyDescent="0.2">
      <c r="A273" t="s">
        <v>1111</v>
      </c>
      <c r="B273" t="s">
        <v>372</v>
      </c>
      <c r="C273" s="5" t="s">
        <v>37</v>
      </c>
      <c r="D273" s="5">
        <v>38437</v>
      </c>
      <c r="E273" s="39">
        <v>1016</v>
      </c>
      <c r="F273" s="195">
        <v>44618</v>
      </c>
      <c r="G273" s="2">
        <v>37</v>
      </c>
      <c r="H273" t="str">
        <f>B273&amp;C273</f>
        <v>Mia SCERRIlong-jump</v>
      </c>
      <c r="I273" s="2">
        <f>E273</f>
        <v>1016</v>
      </c>
      <c r="J273" s="2" cm="1">
        <f t="array" ref="J273">MAX(IF($H$3:$H$4000=$H273,$I$3:$I$4000))</f>
        <v>1016</v>
      </c>
      <c r="K273" s="2" t="str">
        <v>AUS</v>
      </c>
      <c r="L273" s="21" t="str">
        <v>Mackenzie MIELCZAREK</v>
      </c>
      <c r="M273" s="47" t="str">
        <v>javelin-throw</v>
      </c>
      <c r="N273" s="95">
        <v>37658</v>
      </c>
      <c r="O273" s="94" t="str">
        <f t="shared" si="16"/>
        <v>Mackenzie MIELCZAREKjavelin-throw</v>
      </c>
      <c r="P273" s="2">
        <f t="shared" si="17"/>
        <v>984</v>
      </c>
      <c r="Q273" s="2">
        <f t="shared" si="18"/>
        <v>18</v>
      </c>
      <c r="R273" s="79">
        <f t="shared" si="19"/>
        <v>5</v>
      </c>
    </row>
    <row r="274" spans="1:18" x14ac:dyDescent="0.2">
      <c r="A274" t="s">
        <v>1111</v>
      </c>
      <c r="B274" t="s">
        <v>480</v>
      </c>
      <c r="C274" s="5" t="s">
        <v>41</v>
      </c>
      <c r="D274" s="5">
        <v>37658</v>
      </c>
      <c r="E274" s="39">
        <v>955</v>
      </c>
      <c r="F274" s="195">
        <v>44618</v>
      </c>
      <c r="G274" s="2">
        <v>16</v>
      </c>
      <c r="H274" t="str">
        <f>B274&amp;C274</f>
        <v>Mackenzie MIELCZAREKjavelin-throw</v>
      </c>
      <c r="I274" s="2">
        <f>E274</f>
        <v>955</v>
      </c>
      <c r="J274" s="2" cm="1">
        <f t="array" ref="J274">MAX(IF($H$3:$H$4000=$H274,$I$3:$I$4000))</f>
        <v>984</v>
      </c>
      <c r="K274" s="2" t="str">
        <v>AUS</v>
      </c>
      <c r="L274" s="21" t="str">
        <v>Bianca PACKER</v>
      </c>
      <c r="M274" s="47" t="str">
        <v>javelin-throw</v>
      </c>
      <c r="N274" s="95">
        <v>44671</v>
      </c>
      <c r="O274" s="94" t="str">
        <f t="shared" si="16"/>
        <v>Bianca PACKERjavelin-throw</v>
      </c>
      <c r="P274" s="2">
        <f t="shared" si="17"/>
        <v>762</v>
      </c>
      <c r="Q274" s="2">
        <f t="shared" si="18"/>
        <v>132</v>
      </c>
      <c r="R274" s="79">
        <f t="shared" si="19"/>
        <v>26</v>
      </c>
    </row>
    <row r="275" spans="1:18" x14ac:dyDescent="0.2">
      <c r="A275" t="s">
        <v>1111</v>
      </c>
      <c r="B275" t="s">
        <v>1558</v>
      </c>
      <c r="C275" s="6" t="s">
        <v>41</v>
      </c>
      <c r="D275" s="5">
        <v>44671</v>
      </c>
      <c r="E275" s="39">
        <v>762</v>
      </c>
      <c r="F275" s="195">
        <v>44618</v>
      </c>
      <c r="G275" s="2">
        <v>82</v>
      </c>
      <c r="H275" t="str">
        <f>B275&amp;C275</f>
        <v>Bianca PACKERjavelin-throw</v>
      </c>
      <c r="I275" s="2">
        <f>E275</f>
        <v>762</v>
      </c>
      <c r="J275" s="2" cm="1">
        <f t="array" ref="J275">MAX(IF($H$3:$H$4000=$H275,$I$3:$I$4000))</f>
        <v>762</v>
      </c>
      <c r="K275" s="2" t="str">
        <v>AUS</v>
      </c>
      <c r="L275" s="21" t="str">
        <v>Olivia DODDS</v>
      </c>
      <c r="M275" s="47" t="str">
        <v>200m</v>
      </c>
      <c r="N275" s="95">
        <v>38870</v>
      </c>
      <c r="O275" s="94" t="str">
        <f t="shared" si="16"/>
        <v>Olivia DODDS200m</v>
      </c>
      <c r="P275" s="2">
        <f t="shared" si="17"/>
        <v>1030</v>
      </c>
      <c r="Q275" s="2">
        <f t="shared" si="18"/>
        <v>164</v>
      </c>
      <c r="R275" s="79">
        <f t="shared" si="19"/>
        <v>20</v>
      </c>
    </row>
    <row r="276" spans="1:18" x14ac:dyDescent="0.2">
      <c r="A276" t="s">
        <v>1111</v>
      </c>
      <c r="B276" t="s">
        <v>124</v>
      </c>
      <c r="C276" s="5" t="s">
        <v>25</v>
      </c>
      <c r="D276" s="5">
        <v>38870</v>
      </c>
      <c r="E276" s="39">
        <v>1030</v>
      </c>
      <c r="F276" s="195">
        <v>44617</v>
      </c>
      <c r="G276" s="2">
        <v>96</v>
      </c>
      <c r="H276" t="str">
        <f>B276&amp;C276</f>
        <v>Olivia DODDS200m</v>
      </c>
      <c r="I276" s="2">
        <f>E276</f>
        <v>1030</v>
      </c>
      <c r="J276" s="2" cm="1">
        <f t="array" ref="J276">MAX(IF($H$3:$H$4000=$H276,$I$3:$I$4000))</f>
        <v>1030</v>
      </c>
      <c r="K276" s="2" t="str">
        <v>AUS</v>
      </c>
      <c r="L276" s="21" t="str">
        <v>Heidi DEMEO</v>
      </c>
      <c r="M276" s="47" t="str">
        <v>5000m</v>
      </c>
      <c r="N276" s="95">
        <v>36573</v>
      </c>
      <c r="O276" s="94" t="str">
        <f t="shared" si="16"/>
        <v>Heidi DEMEO5000m</v>
      </c>
      <c r="P276" s="2">
        <f t="shared" si="17"/>
        <v>987</v>
      </c>
      <c r="Q276" s="2">
        <f t="shared" si="18"/>
        <v>154</v>
      </c>
      <c r="R276" s="79">
        <f t="shared" si="19"/>
        <v>29</v>
      </c>
    </row>
    <row r="277" spans="1:18" x14ac:dyDescent="0.2">
      <c r="A277" t="s">
        <v>1111</v>
      </c>
      <c r="B277" t="s">
        <v>922</v>
      </c>
      <c r="C277" s="5" t="s">
        <v>29</v>
      </c>
      <c r="D277" s="5">
        <v>36573</v>
      </c>
      <c r="E277" s="39">
        <v>987</v>
      </c>
      <c r="F277" s="195">
        <v>44617</v>
      </c>
      <c r="G277" s="2">
        <v>77</v>
      </c>
      <c r="H277" t="str">
        <f>B277&amp;C277</f>
        <v>Heidi DEMEO5000m</v>
      </c>
      <c r="I277" s="2">
        <f>E277</f>
        <v>987</v>
      </c>
      <c r="J277" s="2" cm="1">
        <f t="array" ref="J277">MAX(IF($H$3:$H$4000=$H277,$I$3:$I$4000))</f>
        <v>987</v>
      </c>
      <c r="K277" s="2" t="str">
        <v>AUS</v>
      </c>
      <c r="L277" s="21" t="str">
        <v>Montana DJATSCHENKO</v>
      </c>
      <c r="M277" s="47" t="str">
        <v>long-jump</v>
      </c>
      <c r="N277" s="95">
        <v>37132</v>
      </c>
      <c r="O277" s="94" t="str">
        <f t="shared" si="16"/>
        <v>Montana DJATSCHENKOlong-jump</v>
      </c>
      <c r="P277" s="2">
        <f t="shared" si="17"/>
        <v>955</v>
      </c>
      <c r="Q277" s="2">
        <f t="shared" si="18"/>
        <v>143</v>
      </c>
      <c r="R277" s="79">
        <f t="shared" si="19"/>
        <v>25</v>
      </c>
    </row>
    <row r="278" spans="1:18" x14ac:dyDescent="0.2">
      <c r="A278" t="s">
        <v>1111</v>
      </c>
      <c r="B278" t="s">
        <v>386</v>
      </c>
      <c r="C278" s="5" t="s">
        <v>37</v>
      </c>
      <c r="D278" s="5">
        <v>37132</v>
      </c>
      <c r="E278" s="39">
        <v>955</v>
      </c>
      <c r="F278" s="195">
        <v>44617</v>
      </c>
      <c r="G278" s="2">
        <v>83</v>
      </c>
      <c r="H278" t="str">
        <f>B278&amp;C278</f>
        <v>Montana DJATSCHENKOlong-jump</v>
      </c>
      <c r="I278" s="2">
        <f>E278</f>
        <v>955</v>
      </c>
      <c r="J278" s="2" cm="1">
        <f t="array" ref="J278">MAX(IF($H$3:$H$4000=$H278,$I$3:$I$4000))</f>
        <v>955</v>
      </c>
      <c r="K278" s="2" t="str">
        <v>AUS</v>
      </c>
      <c r="L278" s="21" t="str">
        <v>Sinta WARDANA</v>
      </c>
      <c r="M278" s="47" t="str">
        <v>long-jump</v>
      </c>
      <c r="N278" s="95">
        <v>33560</v>
      </c>
      <c r="O278" s="94" t="str">
        <f t="shared" si="16"/>
        <v>Sinta WARDANAlong-jump</v>
      </c>
      <c r="P278" s="2">
        <f t="shared" si="17"/>
        <v>938</v>
      </c>
      <c r="Q278" s="2">
        <f t="shared" si="18"/>
        <v>159</v>
      </c>
      <c r="R278" s="79">
        <f t="shared" si="19"/>
        <v>33</v>
      </c>
    </row>
    <row r="279" spans="1:18" x14ac:dyDescent="0.2">
      <c r="A279" t="s">
        <v>1111</v>
      </c>
      <c r="B279" t="s">
        <v>385</v>
      </c>
      <c r="C279" s="5" t="s">
        <v>37</v>
      </c>
      <c r="D279" s="5">
        <v>33560</v>
      </c>
      <c r="E279" s="39">
        <v>938</v>
      </c>
      <c r="F279" s="195">
        <v>44617</v>
      </c>
      <c r="G279" s="2">
        <v>98</v>
      </c>
      <c r="H279" t="str">
        <f>B279&amp;C279</f>
        <v>Sinta WARDANAlong-jump</v>
      </c>
      <c r="I279" s="2">
        <f>E279</f>
        <v>938</v>
      </c>
      <c r="J279" s="2" cm="1">
        <f t="array" ref="J279">MAX(IF($H$3:$H$4000=$H279,$I$3:$I$4000))</f>
        <v>938</v>
      </c>
      <c r="K279" s="2" t="str">
        <v>AUS</v>
      </c>
      <c r="L279" s="21" t="str">
        <v>Anais FITZPATRICK</v>
      </c>
      <c r="M279" s="47" t="str">
        <v>pole-vault</v>
      </c>
      <c r="N279" s="95">
        <v>44732</v>
      </c>
      <c r="O279" s="94" t="str">
        <f t="shared" si="16"/>
        <v>Anais FITZPATRICKpole-vault</v>
      </c>
      <c r="P279" s="2">
        <f t="shared" si="17"/>
        <v>807</v>
      </c>
      <c r="Q279" s="2">
        <f t="shared" si="18"/>
        <v>112</v>
      </c>
      <c r="R279" s="79">
        <f t="shared" si="19"/>
        <v>29</v>
      </c>
    </row>
    <row r="280" spans="1:18" x14ac:dyDescent="0.2">
      <c r="A280" t="s">
        <v>1111</v>
      </c>
      <c r="B280" t="s">
        <v>948</v>
      </c>
      <c r="C280" s="6" t="s">
        <v>36</v>
      </c>
      <c r="D280" s="5">
        <v>44732</v>
      </c>
      <c r="E280" s="39">
        <v>807</v>
      </c>
      <c r="F280" s="195">
        <v>44617</v>
      </c>
      <c r="G280" s="2">
        <v>65</v>
      </c>
      <c r="H280" t="str">
        <f>B280&amp;C280</f>
        <v>Anais FITZPATRICKpole-vault</v>
      </c>
      <c r="I280" s="2">
        <f>E280</f>
        <v>807</v>
      </c>
      <c r="J280" s="2" cm="1">
        <f t="array" ref="J280">MAX(IF($H$3:$H$4000=$H280,$I$3:$I$4000))</f>
        <v>807</v>
      </c>
      <c r="K280" s="2" t="str">
        <v>AUS</v>
      </c>
      <c r="L280" s="21" t="str">
        <v>Jessica SIVIOUR</v>
      </c>
      <c r="M280" s="47" t="str">
        <v>discus-throw</v>
      </c>
      <c r="N280" s="95">
        <v>36148</v>
      </c>
      <c r="O280" s="94" t="str">
        <f t="shared" si="16"/>
        <v>Jessica SIVIOURdiscus-throw</v>
      </c>
      <c r="P280" s="2">
        <f t="shared" si="17"/>
        <v>826</v>
      </c>
      <c r="Q280" s="2">
        <f t="shared" si="18"/>
        <v>109</v>
      </c>
      <c r="R280" s="79">
        <f t="shared" si="19"/>
        <v>14</v>
      </c>
    </row>
    <row r="281" spans="1:18" x14ac:dyDescent="0.2">
      <c r="A281" t="s">
        <v>1111</v>
      </c>
      <c r="B281" s="5" t="s">
        <v>452</v>
      </c>
      <c r="C281" s="5" t="s">
        <v>40</v>
      </c>
      <c r="D281" s="5">
        <v>36148</v>
      </c>
      <c r="E281" s="39">
        <v>826</v>
      </c>
      <c r="F281" s="195">
        <v>44617</v>
      </c>
      <c r="G281" s="2">
        <v>70</v>
      </c>
      <c r="H281" t="str">
        <f>B281&amp;C281</f>
        <v>Jessica SIVIOURdiscus-throw</v>
      </c>
      <c r="I281" s="2">
        <f>E281</f>
        <v>826</v>
      </c>
      <c r="J281" s="2" cm="1">
        <f t="array" ref="J281">MAX(IF($H$3:$H$4000=$H281,$I$3:$I$4000))</f>
        <v>826</v>
      </c>
      <c r="K281" s="2" t="str">
        <v>AUS</v>
      </c>
      <c r="L281" s="21" t="str">
        <v>Monique QUIRK</v>
      </c>
      <c r="M281" s="47" t="str">
        <v>200m</v>
      </c>
      <c r="N281" s="95">
        <v>37030</v>
      </c>
      <c r="O281" s="94" t="str">
        <f t="shared" si="16"/>
        <v>Monique QUIRK200m</v>
      </c>
      <c r="P281" s="2">
        <f t="shared" si="17"/>
        <v>1114</v>
      </c>
      <c r="Q281" s="2">
        <f t="shared" si="18"/>
        <v>58</v>
      </c>
      <c r="R281" s="79">
        <f t="shared" si="19"/>
        <v>6</v>
      </c>
    </row>
    <row r="282" spans="1:18" x14ac:dyDescent="0.2">
      <c r="A282" t="s">
        <v>1111</v>
      </c>
      <c r="B282" t="s">
        <v>107</v>
      </c>
      <c r="C282" s="5" t="s">
        <v>25</v>
      </c>
      <c r="D282" s="5">
        <v>37030</v>
      </c>
      <c r="E282" s="39">
        <v>1096</v>
      </c>
      <c r="F282" s="195">
        <v>44612</v>
      </c>
      <c r="G282" s="2">
        <v>26</v>
      </c>
      <c r="H282" t="str">
        <f>B282&amp;C282</f>
        <v>Monique QUIRK200m</v>
      </c>
      <c r="I282" s="2">
        <f>E282</f>
        <v>1096</v>
      </c>
      <c r="J282" s="2" cm="1">
        <f t="array" ref="J282">MAX(IF($H$3:$H$4000=$H282,$I$3:$I$4000))</f>
        <v>1114</v>
      </c>
      <c r="K282" s="2" t="str">
        <v>AUS</v>
      </c>
      <c r="L282" s="21" t="str">
        <v>Bronte CARROLL</v>
      </c>
      <c r="M282" s="47" t="str">
        <v>200m</v>
      </c>
      <c r="N282" s="95">
        <v>36346</v>
      </c>
      <c r="O282" s="94" t="str">
        <f t="shared" si="16"/>
        <v>Bronte CARROLL200m</v>
      </c>
      <c r="P282" s="2">
        <f t="shared" si="17"/>
        <v>1075</v>
      </c>
      <c r="Q282" s="2">
        <f t="shared" si="18"/>
        <v>119</v>
      </c>
      <c r="R282" s="79">
        <f t="shared" si="19"/>
        <v>9</v>
      </c>
    </row>
    <row r="283" spans="1:18" x14ac:dyDescent="0.2">
      <c r="A283" t="s">
        <v>1111</v>
      </c>
      <c r="B283" t="s">
        <v>120</v>
      </c>
      <c r="C283" s="5" t="s">
        <v>25</v>
      </c>
      <c r="D283" s="5">
        <v>36346</v>
      </c>
      <c r="E283" s="39">
        <v>1075</v>
      </c>
      <c r="F283" s="195">
        <v>44612</v>
      </c>
      <c r="G283" s="2">
        <v>43</v>
      </c>
      <c r="H283" t="str">
        <f>B283&amp;C283</f>
        <v>Bronte CARROLL200m</v>
      </c>
      <c r="I283" s="2">
        <f>E283</f>
        <v>1075</v>
      </c>
      <c r="J283" s="2" cm="1">
        <f t="array" ref="J283">MAX(IF($H$3:$H$4000=$H283,$I$3:$I$4000))</f>
        <v>1075</v>
      </c>
      <c r="K283" s="2" t="str">
        <v>AUS</v>
      </c>
      <c r="L283" s="21" t="str">
        <v>Nana OWUSU-AFRIYIE</v>
      </c>
      <c r="M283" s="47" t="str">
        <v>200m</v>
      </c>
      <c r="N283" s="95">
        <v>36241</v>
      </c>
      <c r="O283" s="94" t="str">
        <f t="shared" si="16"/>
        <v>Nana OWUSU-AFRIYIE200m</v>
      </c>
      <c r="P283" s="2">
        <f t="shared" si="17"/>
        <v>1068</v>
      </c>
      <c r="Q283" s="2">
        <f t="shared" si="18"/>
        <v>127</v>
      </c>
      <c r="R283" s="79">
        <f t="shared" si="19"/>
        <v>11</v>
      </c>
    </row>
    <row r="284" spans="1:18" x14ac:dyDescent="0.2">
      <c r="A284" t="s">
        <v>1111</v>
      </c>
      <c r="B284" t="s">
        <v>5405</v>
      </c>
      <c r="C284" s="5" t="s">
        <v>25</v>
      </c>
      <c r="D284" s="5">
        <v>36241</v>
      </c>
      <c r="E284" s="39">
        <v>1068</v>
      </c>
      <c r="F284" s="195">
        <v>44612</v>
      </c>
      <c r="G284" s="2">
        <v>52</v>
      </c>
      <c r="H284" t="str">
        <f>B284&amp;C284</f>
        <v>Nana OWUSU-AFRIYIE200m</v>
      </c>
      <c r="I284" s="2">
        <f>E284</f>
        <v>1068</v>
      </c>
      <c r="J284" s="2" cm="1">
        <f t="array" ref="J284">MAX(IF($H$3:$H$4000=$H284,$I$3:$I$4000))</f>
        <v>1068</v>
      </c>
      <c r="K284" s="2" t="str">
        <v>AUS</v>
      </c>
      <c r="L284" s="21" t="str">
        <v>Kysha PRACIAK</v>
      </c>
      <c r="M284" s="47" t="str">
        <v>200m</v>
      </c>
      <c r="N284" s="95">
        <v>36331</v>
      </c>
      <c r="O284" s="94" t="str">
        <f t="shared" si="16"/>
        <v>Kysha PRACIAK200m</v>
      </c>
      <c r="P284" s="2">
        <f t="shared" si="17"/>
        <v>1055</v>
      </c>
      <c r="Q284" s="2">
        <f t="shared" si="18"/>
        <v>137</v>
      </c>
      <c r="R284" s="79">
        <f t="shared" si="19"/>
        <v>14</v>
      </c>
    </row>
    <row r="285" spans="1:18" x14ac:dyDescent="0.2">
      <c r="A285" t="s">
        <v>1111</v>
      </c>
      <c r="B285" t="s">
        <v>896</v>
      </c>
      <c r="C285" s="5" t="s">
        <v>25</v>
      </c>
      <c r="D285" s="5">
        <v>36331</v>
      </c>
      <c r="E285" s="39">
        <v>1055</v>
      </c>
      <c r="F285" s="195">
        <v>44612</v>
      </c>
      <c r="G285" s="2">
        <v>68</v>
      </c>
      <c r="H285" t="str">
        <f>B285&amp;C285</f>
        <v>Kysha PRACIAK200m</v>
      </c>
      <c r="I285" s="2">
        <f>E285</f>
        <v>1055</v>
      </c>
      <c r="J285" s="2" cm="1">
        <f t="array" ref="J285">MAX(IF($H$3:$H$4000=$H285,$I$3:$I$4000))</f>
        <v>1055</v>
      </c>
      <c r="K285" s="2" t="str">
        <v>AUS</v>
      </c>
      <c r="L285" s="21" t="str">
        <v>Katie SMEE</v>
      </c>
      <c r="M285" s="47" t="str">
        <v>200m</v>
      </c>
      <c r="N285" s="95">
        <v>35755</v>
      </c>
      <c r="O285" s="94" t="str">
        <f t="shared" si="16"/>
        <v>Katie SMEE200m</v>
      </c>
      <c r="P285" s="2">
        <f t="shared" si="17"/>
        <v>1047</v>
      </c>
      <c r="Q285" s="2">
        <f t="shared" si="18"/>
        <v>145</v>
      </c>
      <c r="R285" s="79">
        <f t="shared" si="19"/>
        <v>16</v>
      </c>
    </row>
    <row r="286" spans="1:18" x14ac:dyDescent="0.2">
      <c r="A286" t="s">
        <v>1111</v>
      </c>
      <c r="B286" t="s">
        <v>138</v>
      </c>
      <c r="C286" s="5" t="s">
        <v>25</v>
      </c>
      <c r="D286" s="5">
        <v>35755</v>
      </c>
      <c r="E286" s="39">
        <v>1047</v>
      </c>
      <c r="F286" s="195">
        <v>44612</v>
      </c>
      <c r="G286" s="2">
        <v>74</v>
      </c>
      <c r="H286" t="str">
        <f>B286&amp;C286</f>
        <v>Katie SMEE200m</v>
      </c>
      <c r="I286" s="2">
        <f>E286</f>
        <v>1047</v>
      </c>
      <c r="J286" s="2" cm="1">
        <f t="array" ref="J286">MAX(IF($H$3:$H$4000=$H286,$I$3:$I$4000))</f>
        <v>1047</v>
      </c>
      <c r="K286" s="2" t="str">
        <v>AUS</v>
      </c>
      <c r="L286" s="21" t="str">
        <v>Stephanie POWER</v>
      </c>
      <c r="M286" s="47" t="str">
        <v>200m</v>
      </c>
      <c r="N286" s="95">
        <v>34243</v>
      </c>
      <c r="O286" s="94" t="str">
        <f t="shared" si="16"/>
        <v>Stephanie POWER200m</v>
      </c>
      <c r="P286" s="2">
        <f t="shared" si="17"/>
        <v>1045</v>
      </c>
      <c r="Q286" s="2">
        <f t="shared" si="18"/>
        <v>148</v>
      </c>
      <c r="R286" s="79">
        <f t="shared" si="19"/>
        <v>17</v>
      </c>
    </row>
    <row r="287" spans="1:18" x14ac:dyDescent="0.2">
      <c r="A287" t="s">
        <v>1111</v>
      </c>
      <c r="B287" t="s">
        <v>130</v>
      </c>
      <c r="C287" s="5" t="s">
        <v>25</v>
      </c>
      <c r="D287" s="5">
        <v>34243</v>
      </c>
      <c r="E287" s="39">
        <v>1045</v>
      </c>
      <c r="F287" s="195">
        <v>44612</v>
      </c>
      <c r="G287" s="2">
        <v>77</v>
      </c>
      <c r="H287" t="str">
        <f>B287&amp;C287</f>
        <v>Stephanie POWER200m</v>
      </c>
      <c r="I287" s="2">
        <f>E287</f>
        <v>1045</v>
      </c>
      <c r="J287" s="2" cm="1">
        <f t="array" ref="J287">MAX(IF($H$3:$H$4000=$H287,$I$3:$I$4000))</f>
        <v>1045</v>
      </c>
      <c r="K287" s="2" t="str">
        <v>AUS</v>
      </c>
      <c r="L287" s="21" t="str">
        <v>Bendere OBOYA</v>
      </c>
      <c r="M287" s="47" t="str">
        <v>400m</v>
      </c>
      <c r="N287" s="95">
        <v>36633</v>
      </c>
      <c r="O287" s="94" t="str">
        <f t="shared" si="16"/>
        <v>Bendere OBOYA400m</v>
      </c>
      <c r="P287" s="2">
        <f t="shared" si="17"/>
        <v>1142</v>
      </c>
      <c r="Q287" s="2">
        <f t="shared" si="18"/>
        <v>29</v>
      </c>
      <c r="R287" s="79">
        <f t="shared" si="19"/>
        <v>1</v>
      </c>
    </row>
    <row r="288" spans="1:18" x14ac:dyDescent="0.2">
      <c r="A288" t="s">
        <v>1111</v>
      </c>
      <c r="B288" t="s">
        <v>205</v>
      </c>
      <c r="C288" s="5" t="s">
        <v>26</v>
      </c>
      <c r="D288" s="5">
        <v>36633</v>
      </c>
      <c r="E288" s="39">
        <v>1096</v>
      </c>
      <c r="F288" s="195">
        <v>44612</v>
      </c>
      <c r="G288" s="2">
        <v>19</v>
      </c>
      <c r="H288" t="str">
        <f>B288&amp;C288</f>
        <v>Bendere OBOYA400m</v>
      </c>
      <c r="I288" s="2">
        <f>E288</f>
        <v>1096</v>
      </c>
      <c r="J288" s="2" cm="1">
        <f t="array" ref="J288">MAX(IF($H$3:$H$4000=$H288,$I$3:$I$4000))</f>
        <v>1142</v>
      </c>
      <c r="K288" s="2" t="str">
        <v>AUS</v>
      </c>
      <c r="L288" s="21" t="str">
        <v>Tess KIRSOPP-COLE</v>
      </c>
      <c r="M288" s="47" t="str">
        <v>400m</v>
      </c>
      <c r="N288" s="95">
        <v>36496</v>
      </c>
      <c r="O288" s="94" t="str">
        <f t="shared" si="16"/>
        <v>Tess KIRSOPP-COLE400m</v>
      </c>
      <c r="P288" s="2">
        <f t="shared" si="17"/>
        <v>1049</v>
      </c>
      <c r="Q288" s="2">
        <f t="shared" si="18"/>
        <v>134</v>
      </c>
      <c r="R288" s="79">
        <f t="shared" si="19"/>
        <v>11</v>
      </c>
    </row>
    <row r="289" spans="1:18" x14ac:dyDescent="0.2">
      <c r="A289" t="s">
        <v>1111</v>
      </c>
      <c r="B289" t="s">
        <v>213</v>
      </c>
      <c r="C289" s="5" t="s">
        <v>26</v>
      </c>
      <c r="D289" s="5">
        <v>36496</v>
      </c>
      <c r="E289" s="39">
        <v>1049</v>
      </c>
      <c r="F289" s="195">
        <v>44612</v>
      </c>
      <c r="G289" s="2">
        <v>70</v>
      </c>
      <c r="H289" t="str">
        <f>B289&amp;C289</f>
        <v>Tess KIRSOPP-COLE400m</v>
      </c>
      <c r="I289" s="2">
        <f>E289</f>
        <v>1049</v>
      </c>
      <c r="J289" s="2" cm="1">
        <f t="array" ref="J289">MAX(IF($H$3:$H$4000=$H289,$I$3:$I$4000))</f>
        <v>1049</v>
      </c>
      <c r="K289" s="2" t="str">
        <v>AUS</v>
      </c>
      <c r="L289" s="21" t="str">
        <v>Rosie DONEGAN</v>
      </c>
      <c r="M289" s="47" t="str">
        <v>3000msc</v>
      </c>
      <c r="N289" s="95">
        <v>34151</v>
      </c>
      <c r="O289" s="94" t="str">
        <f t="shared" si="16"/>
        <v>Rosie DONEGAN3000msc</v>
      </c>
      <c r="P289" s="2">
        <f t="shared" si="17"/>
        <v>1095</v>
      </c>
      <c r="Q289" s="2">
        <f t="shared" si="18"/>
        <v>46</v>
      </c>
      <c r="R289" s="79">
        <f t="shared" si="19"/>
        <v>9</v>
      </c>
    </row>
    <row r="290" spans="1:18" x14ac:dyDescent="0.2">
      <c r="A290" t="s">
        <v>1111</v>
      </c>
      <c r="B290" t="s">
        <v>906</v>
      </c>
      <c r="C290" s="5" t="s">
        <v>34</v>
      </c>
      <c r="D290" s="5">
        <v>34151</v>
      </c>
      <c r="E290" s="39">
        <v>1095</v>
      </c>
      <c r="F290" s="195">
        <v>44612</v>
      </c>
      <c r="G290" s="2">
        <v>11</v>
      </c>
      <c r="H290" t="str">
        <f>B290&amp;C290</f>
        <v>Rosie DONEGAN3000msc</v>
      </c>
      <c r="I290" s="2">
        <f>E290</f>
        <v>1095</v>
      </c>
      <c r="J290" s="2" cm="1">
        <f t="array" ref="J290">MAX(IF($H$3:$H$4000=$H290,$I$3:$I$4000))</f>
        <v>1095</v>
      </c>
      <c r="K290" s="2" t="str">
        <v>AUS</v>
      </c>
      <c r="L290" s="21" t="str">
        <v>Charlotte WILSON</v>
      </c>
      <c r="M290" s="47" t="str">
        <v>3000msc</v>
      </c>
      <c r="N290" s="95">
        <v>33879</v>
      </c>
      <c r="O290" s="94" t="str">
        <f t="shared" si="16"/>
        <v>Charlotte WILSON3000msc</v>
      </c>
      <c r="P290" s="2">
        <f t="shared" si="17"/>
        <v>1080</v>
      </c>
      <c r="Q290" s="2">
        <f t="shared" si="18"/>
        <v>53</v>
      </c>
      <c r="R290" s="79">
        <f t="shared" si="19"/>
        <v>11</v>
      </c>
    </row>
    <row r="291" spans="1:18" x14ac:dyDescent="0.2">
      <c r="A291" t="s">
        <v>1111</v>
      </c>
      <c r="B291" t="s">
        <v>316</v>
      </c>
      <c r="C291" s="5" t="s">
        <v>34</v>
      </c>
      <c r="D291" s="5">
        <v>33879</v>
      </c>
      <c r="E291" s="39">
        <v>1069</v>
      </c>
      <c r="F291" s="195">
        <v>44612</v>
      </c>
      <c r="G291" s="2">
        <v>15</v>
      </c>
      <c r="H291" t="str">
        <f>B291&amp;C291</f>
        <v>Charlotte WILSON3000msc</v>
      </c>
      <c r="I291" s="2">
        <f>E291</f>
        <v>1069</v>
      </c>
      <c r="J291" s="2" cm="1">
        <f t="array" ref="J291">MAX(IF($H$3:$H$4000=$H291,$I$3:$I$4000))</f>
        <v>1080</v>
      </c>
      <c r="K291" s="2" t="str">
        <v>AUS</v>
      </c>
      <c r="L291" s="21" t="str">
        <v>Sophie COUGHLIN</v>
      </c>
      <c r="M291" s="47" t="str">
        <v>3000msc</v>
      </c>
      <c r="N291" s="95">
        <v>37286</v>
      </c>
      <c r="O291" s="94" t="str">
        <f t="shared" si="16"/>
        <v>Sophie COUGHLIN3000msc</v>
      </c>
      <c r="P291" s="2">
        <f t="shared" si="17"/>
        <v>1025</v>
      </c>
      <c r="Q291" s="2">
        <f t="shared" si="18"/>
        <v>91</v>
      </c>
      <c r="R291" s="79">
        <f t="shared" si="19"/>
        <v>17</v>
      </c>
    </row>
    <row r="292" spans="1:18" x14ac:dyDescent="0.2">
      <c r="A292" t="s">
        <v>1111</v>
      </c>
      <c r="B292" t="s">
        <v>301</v>
      </c>
      <c r="C292" s="5" t="s">
        <v>34</v>
      </c>
      <c r="D292" s="5">
        <v>37286</v>
      </c>
      <c r="E292" s="39">
        <v>1025</v>
      </c>
      <c r="F292" s="195">
        <v>44612</v>
      </c>
      <c r="G292" s="2">
        <v>30</v>
      </c>
      <c r="H292" t="str">
        <f>B292&amp;C292</f>
        <v>Sophie COUGHLIN3000msc</v>
      </c>
      <c r="I292" s="2">
        <f>E292</f>
        <v>1025</v>
      </c>
      <c r="J292" s="2" cm="1">
        <f t="array" ref="J292">MAX(IF($H$3:$H$4000=$H292,$I$3:$I$4000))</f>
        <v>1025</v>
      </c>
      <c r="K292" s="2" t="str">
        <v>AUS</v>
      </c>
      <c r="L292" s="21" t="str">
        <v>Kelsie Jae VICKERY</v>
      </c>
      <c r="M292" s="47" t="str">
        <v>3000msc</v>
      </c>
      <c r="N292" s="95">
        <v>36247</v>
      </c>
      <c r="O292" s="94" t="str">
        <f t="shared" si="16"/>
        <v>Kelsie Jae VICKERY3000msc</v>
      </c>
      <c r="P292" s="2">
        <f t="shared" si="17"/>
        <v>986</v>
      </c>
      <c r="Q292" s="2">
        <f t="shared" si="18"/>
        <v>115</v>
      </c>
      <c r="R292" s="79">
        <f t="shared" si="19"/>
        <v>23</v>
      </c>
    </row>
    <row r="293" spans="1:18" x14ac:dyDescent="0.2">
      <c r="A293" t="s">
        <v>1111</v>
      </c>
      <c r="B293" t="s">
        <v>911</v>
      </c>
      <c r="C293" s="5" t="s">
        <v>34</v>
      </c>
      <c r="D293" s="5">
        <v>36247</v>
      </c>
      <c r="E293" s="39">
        <v>986</v>
      </c>
      <c r="F293" s="195">
        <v>44612</v>
      </c>
      <c r="G293" s="2">
        <v>42</v>
      </c>
      <c r="H293" t="str">
        <f>B293&amp;C293</f>
        <v>Kelsie Jae VICKERY3000msc</v>
      </c>
      <c r="I293" s="2">
        <f>E293</f>
        <v>986</v>
      </c>
      <c r="J293" s="2" cm="1">
        <f t="array" ref="J293">MAX(IF($H$3:$H$4000=$H293,$I$3:$I$4000))</f>
        <v>986</v>
      </c>
      <c r="K293" s="2" t="str">
        <v>AUS</v>
      </c>
      <c r="L293" s="21" t="str">
        <v>Stephanie KONDOGONIS</v>
      </c>
      <c r="M293" s="47" t="str">
        <v>3000msc</v>
      </c>
      <c r="N293" s="95">
        <v>33318</v>
      </c>
      <c r="O293" s="94" t="str">
        <f t="shared" si="16"/>
        <v>Stephanie KONDOGONIS3000msc</v>
      </c>
      <c r="P293" s="2">
        <f t="shared" si="17"/>
        <v>931</v>
      </c>
      <c r="Q293" s="2">
        <f t="shared" si="18"/>
        <v>128</v>
      </c>
      <c r="R293" s="79">
        <f t="shared" si="19"/>
        <v>30</v>
      </c>
    </row>
    <row r="294" spans="1:18" x14ac:dyDescent="0.2">
      <c r="A294" t="s">
        <v>1111</v>
      </c>
      <c r="B294" t="s">
        <v>303</v>
      </c>
      <c r="C294" s="5" t="s">
        <v>34</v>
      </c>
      <c r="D294" s="5">
        <v>33318</v>
      </c>
      <c r="E294" s="39">
        <v>931</v>
      </c>
      <c r="F294" s="195">
        <v>44612</v>
      </c>
      <c r="G294" s="2">
        <v>56</v>
      </c>
      <c r="H294" t="str">
        <f>B294&amp;C294</f>
        <v>Stephanie KONDOGONIS3000msc</v>
      </c>
      <c r="I294" s="2">
        <f>E294</f>
        <v>931</v>
      </c>
      <c r="J294" s="2" cm="1">
        <f t="array" ref="J294">MAX(IF($H$3:$H$4000=$H294,$I$3:$I$4000))</f>
        <v>931</v>
      </c>
      <c r="K294" s="2" t="str">
        <v>AUS</v>
      </c>
      <c r="L294" s="21" t="str">
        <v>Abbie TADDEO</v>
      </c>
      <c r="M294" s="47" t="str">
        <v>100mh</v>
      </c>
      <c r="N294" s="95">
        <v>34373</v>
      </c>
      <c r="O294" s="94" t="str">
        <f t="shared" si="16"/>
        <v>Abbie TADDEO100mh</v>
      </c>
      <c r="P294" s="2">
        <f t="shared" si="17"/>
        <v>1147</v>
      </c>
      <c r="Q294" s="2">
        <f t="shared" si="18"/>
        <v>20</v>
      </c>
      <c r="R294" s="79">
        <f t="shared" si="19"/>
        <v>4</v>
      </c>
    </row>
    <row r="295" spans="1:18" x14ac:dyDescent="0.2">
      <c r="A295" t="s">
        <v>1111</v>
      </c>
      <c r="B295" t="s">
        <v>337</v>
      </c>
      <c r="C295" s="5" t="s">
        <v>32</v>
      </c>
      <c r="D295" s="5">
        <v>34373</v>
      </c>
      <c r="E295" s="39">
        <v>1147</v>
      </c>
      <c r="F295" s="195">
        <v>44612</v>
      </c>
      <c r="G295" s="2">
        <v>5</v>
      </c>
      <c r="H295" t="str">
        <f>B295&amp;C295</f>
        <v>Abbie TADDEO100mh</v>
      </c>
      <c r="I295" s="2">
        <f>E295</f>
        <v>1147</v>
      </c>
      <c r="J295" s="2" cm="1">
        <f t="array" ref="J295">MAX(IF($H$3:$H$4000=$H295,$I$3:$I$4000))</f>
        <v>1147</v>
      </c>
      <c r="K295" s="2" t="str">
        <v>AUS</v>
      </c>
      <c r="L295" s="21" t="str">
        <v>Sophia CIBEI</v>
      </c>
      <c r="M295" s="47" t="str">
        <v>100mh</v>
      </c>
      <c r="N295" s="95">
        <v>37340</v>
      </c>
      <c r="O295" s="94" t="str">
        <f t="shared" si="16"/>
        <v>Sophia CIBEI100mh</v>
      </c>
      <c r="P295" s="2">
        <f t="shared" si="17"/>
        <v>997</v>
      </c>
      <c r="Q295" s="2">
        <f t="shared" si="18"/>
        <v>139</v>
      </c>
      <c r="R295" s="79">
        <f t="shared" si="19"/>
        <v>18</v>
      </c>
    </row>
    <row r="296" spans="1:18" x14ac:dyDescent="0.2">
      <c r="A296" t="s">
        <v>1111</v>
      </c>
      <c r="B296" t="s">
        <v>345</v>
      </c>
      <c r="C296" s="5" t="s">
        <v>32</v>
      </c>
      <c r="D296" s="5">
        <v>37340</v>
      </c>
      <c r="E296" s="39">
        <v>997</v>
      </c>
      <c r="F296" s="195">
        <v>44612</v>
      </c>
      <c r="G296" s="2">
        <v>68</v>
      </c>
      <c r="H296" t="str">
        <f>B296&amp;C296</f>
        <v>Sophia CIBEI100mh</v>
      </c>
      <c r="I296" s="2">
        <f>E296</f>
        <v>997</v>
      </c>
      <c r="J296" s="2" cm="1">
        <f t="array" ref="J296">MAX(IF($H$3:$H$4000=$H296,$I$3:$I$4000))</f>
        <v>997</v>
      </c>
      <c r="K296" s="2" t="str">
        <v>AUS</v>
      </c>
      <c r="L296" s="21" t="str">
        <v>Alexandra RICHARDS</v>
      </c>
      <c r="M296" s="47" t="str">
        <v>100mh</v>
      </c>
      <c r="N296" s="95">
        <v>44701</v>
      </c>
      <c r="O296" s="94" t="str">
        <f t="shared" si="16"/>
        <v>Alexandra RICHARDS100mh</v>
      </c>
      <c r="P296" s="2">
        <f t="shared" si="17"/>
        <v>977</v>
      </c>
      <c r="Q296" s="2">
        <f t="shared" si="18"/>
        <v>156</v>
      </c>
      <c r="R296" s="79">
        <f t="shared" si="19"/>
        <v>25</v>
      </c>
    </row>
    <row r="297" spans="1:18" x14ac:dyDescent="0.2">
      <c r="A297" t="s">
        <v>1111</v>
      </c>
      <c r="B297" t="s">
        <v>927</v>
      </c>
      <c r="C297" s="6" t="s">
        <v>32</v>
      </c>
      <c r="D297" s="5">
        <v>44701</v>
      </c>
      <c r="E297" s="39">
        <v>977</v>
      </c>
      <c r="F297" s="195">
        <v>44612</v>
      </c>
      <c r="G297" s="2">
        <v>85</v>
      </c>
      <c r="H297" t="str">
        <f>B297&amp;C297</f>
        <v>Alexandra RICHARDS100mh</v>
      </c>
      <c r="I297" s="2">
        <f>E297</f>
        <v>977</v>
      </c>
      <c r="J297" s="2" cm="1">
        <f t="array" ref="J297">MAX(IF($H$3:$H$4000=$H297,$I$3:$I$4000))</f>
        <v>977</v>
      </c>
      <c r="K297" s="2" t="str">
        <v>AUS</v>
      </c>
      <c r="L297" s="21" t="str">
        <v>Ebony NEWTON</v>
      </c>
      <c r="M297" s="47" t="str">
        <v>100mh</v>
      </c>
      <c r="N297" s="95">
        <v>44701</v>
      </c>
      <c r="O297" s="94" t="str">
        <f t="shared" si="16"/>
        <v>Ebony NEWTON100mh</v>
      </c>
      <c r="P297" s="2">
        <f t="shared" si="17"/>
        <v>972</v>
      </c>
      <c r="Q297" s="2">
        <f t="shared" si="18"/>
        <v>158</v>
      </c>
      <c r="R297" s="79">
        <f t="shared" si="19"/>
        <v>26</v>
      </c>
    </row>
    <row r="298" spans="1:18" x14ac:dyDescent="0.2">
      <c r="A298" t="s">
        <v>1111</v>
      </c>
      <c r="B298" t="s">
        <v>929</v>
      </c>
      <c r="C298" s="6" t="s">
        <v>32</v>
      </c>
      <c r="D298" s="5">
        <v>44701</v>
      </c>
      <c r="E298" s="39">
        <v>972</v>
      </c>
      <c r="F298" s="195">
        <v>44612</v>
      </c>
      <c r="G298" s="2">
        <v>88</v>
      </c>
      <c r="H298" t="str">
        <f>B298&amp;C298</f>
        <v>Ebony NEWTON100mh</v>
      </c>
      <c r="I298" s="2">
        <f>E298</f>
        <v>972</v>
      </c>
      <c r="J298" s="2" cm="1">
        <f t="array" ref="J298">MAX(IF($H$3:$H$4000=$H298,$I$3:$I$4000))</f>
        <v>972</v>
      </c>
      <c r="K298" s="2" t="str">
        <v>AUS</v>
      </c>
      <c r="L298" s="21" t="str">
        <v>Alyssa LOWE</v>
      </c>
      <c r="M298" s="47" t="str">
        <v>long-jump</v>
      </c>
      <c r="N298" s="95">
        <v>37801</v>
      </c>
      <c r="O298" s="94" t="str">
        <f t="shared" si="16"/>
        <v>Alyssa LOWElong-jump</v>
      </c>
      <c r="P298" s="2">
        <f t="shared" si="17"/>
        <v>1003</v>
      </c>
      <c r="Q298" s="2">
        <f t="shared" si="18"/>
        <v>117</v>
      </c>
      <c r="R298" s="79">
        <f t="shared" si="19"/>
        <v>20</v>
      </c>
    </row>
    <row r="299" spans="1:18" x14ac:dyDescent="0.2">
      <c r="A299" t="s">
        <v>1111</v>
      </c>
      <c r="B299" t="s">
        <v>376</v>
      </c>
      <c r="C299" s="5" t="s">
        <v>37</v>
      </c>
      <c r="D299" s="5">
        <v>37801</v>
      </c>
      <c r="E299" s="39">
        <v>1003</v>
      </c>
      <c r="F299" s="195">
        <v>44612</v>
      </c>
      <c r="G299" s="2">
        <v>50</v>
      </c>
      <c r="H299" t="str">
        <f>B299&amp;C299</f>
        <v>Alyssa LOWElong-jump</v>
      </c>
      <c r="I299" s="2">
        <f>E299</f>
        <v>1003</v>
      </c>
      <c r="J299" s="2" cm="1">
        <f t="array" ref="J299">MAX(IF($H$3:$H$4000=$H299,$I$3:$I$4000))</f>
        <v>1003</v>
      </c>
      <c r="K299" s="2" t="str">
        <v>AUS</v>
      </c>
      <c r="L299" s="21" t="str">
        <v>Sophie KAVANAGH</v>
      </c>
      <c r="M299" s="47" t="str">
        <v>long-jump</v>
      </c>
      <c r="N299" s="95">
        <v>44671</v>
      </c>
      <c r="O299" s="94" t="str">
        <f t="shared" si="16"/>
        <v>Sophie KAVANAGHlong-jump</v>
      </c>
      <c r="P299" s="2">
        <f t="shared" si="17"/>
        <v>951</v>
      </c>
      <c r="Q299" s="2">
        <f t="shared" si="18"/>
        <v>146</v>
      </c>
      <c r="R299" s="79">
        <f t="shared" si="19"/>
        <v>26</v>
      </c>
    </row>
    <row r="300" spans="1:18" x14ac:dyDescent="0.2">
      <c r="A300" t="s">
        <v>1111</v>
      </c>
      <c r="B300" t="s">
        <v>388</v>
      </c>
      <c r="C300" s="5" t="s">
        <v>37</v>
      </c>
      <c r="D300" s="5">
        <v>44671</v>
      </c>
      <c r="E300" s="39">
        <v>951</v>
      </c>
      <c r="F300" s="195">
        <v>44612</v>
      </c>
      <c r="G300" s="2">
        <v>86</v>
      </c>
      <c r="H300" t="str">
        <f>B300&amp;C300</f>
        <v>Sophie KAVANAGHlong-jump</v>
      </c>
      <c r="I300" s="2">
        <f>E300</f>
        <v>951</v>
      </c>
      <c r="J300" s="2" cm="1">
        <f t="array" ref="J300">MAX(IF($H$3:$H$4000=$H300,$I$3:$I$4000))</f>
        <v>951</v>
      </c>
      <c r="K300" s="2" t="str">
        <v>AUS</v>
      </c>
      <c r="L300" s="21" t="str">
        <v>Caitlin BLACKMAN</v>
      </c>
      <c r="M300" s="47" t="str">
        <v>triple-jump</v>
      </c>
      <c r="N300" s="95">
        <v>36877</v>
      </c>
      <c r="O300" s="94" t="str">
        <f t="shared" si="16"/>
        <v>Caitlin BLACKMANtriple-jump</v>
      </c>
      <c r="P300" s="2">
        <f t="shared" si="17"/>
        <v>998</v>
      </c>
      <c r="Q300" s="2">
        <f t="shared" si="18"/>
        <v>66</v>
      </c>
      <c r="R300" s="79">
        <f t="shared" si="19"/>
        <v>8</v>
      </c>
    </row>
    <row r="301" spans="1:18" x14ac:dyDescent="0.2">
      <c r="A301" t="s">
        <v>1111</v>
      </c>
      <c r="B301" t="s">
        <v>374</v>
      </c>
      <c r="C301" s="5" t="s">
        <v>38</v>
      </c>
      <c r="D301" s="5">
        <v>36877</v>
      </c>
      <c r="E301" s="39">
        <v>995</v>
      </c>
      <c r="F301" s="195">
        <v>44612</v>
      </c>
      <c r="G301" s="2">
        <v>30</v>
      </c>
      <c r="H301" t="str">
        <f>B301&amp;C301</f>
        <v>Caitlin BLACKMANtriple-jump</v>
      </c>
      <c r="I301" s="2">
        <f>E301</f>
        <v>995</v>
      </c>
      <c r="J301" s="2" cm="1">
        <f t="array" ref="J301">MAX(IF($H$3:$H$4000=$H301,$I$3:$I$4000))</f>
        <v>998</v>
      </c>
      <c r="K301" s="2" t="str">
        <v>AUS</v>
      </c>
      <c r="L301" s="21" t="str">
        <v>Annie STAPLETON</v>
      </c>
      <c r="M301" s="47" t="str">
        <v>high-jump</v>
      </c>
      <c r="N301" s="95">
        <v>37556</v>
      </c>
      <c r="O301" s="94" t="str">
        <f t="shared" si="16"/>
        <v>Annie STAPLETONhigh-jump</v>
      </c>
      <c r="P301" s="2">
        <f t="shared" si="17"/>
        <v>1023</v>
      </c>
      <c r="Q301" s="2">
        <f t="shared" si="18"/>
        <v>37</v>
      </c>
      <c r="R301" s="79">
        <f t="shared" si="19"/>
        <v>7</v>
      </c>
    </row>
    <row r="302" spans="1:18" x14ac:dyDescent="0.2">
      <c r="A302" t="s">
        <v>1111</v>
      </c>
      <c r="B302" t="s">
        <v>416</v>
      </c>
      <c r="C302" s="5" t="s">
        <v>35</v>
      </c>
      <c r="D302" s="5">
        <v>37556</v>
      </c>
      <c r="E302" s="39">
        <v>1023</v>
      </c>
      <c r="F302" s="195">
        <v>44612</v>
      </c>
      <c r="G302" s="2">
        <v>14</v>
      </c>
      <c r="H302" t="str">
        <f>B302&amp;C302</f>
        <v>Annie STAPLETONhigh-jump</v>
      </c>
      <c r="I302" s="2">
        <f>E302</f>
        <v>1023</v>
      </c>
      <c r="J302" s="2" cm="1">
        <f t="array" ref="J302">MAX(IF($H$3:$H$4000=$H302,$I$3:$I$4000))</f>
        <v>1023</v>
      </c>
      <c r="K302" s="2" t="str">
        <v>AUS</v>
      </c>
      <c r="L302" s="21" t="str">
        <v>Emma BERG</v>
      </c>
      <c r="M302" s="47" t="str">
        <v>shot-put</v>
      </c>
      <c r="N302" s="95">
        <v>36941</v>
      </c>
      <c r="O302" s="94" t="str">
        <f t="shared" si="16"/>
        <v>Emma BERGshot-put</v>
      </c>
      <c r="P302" s="2">
        <f t="shared" si="17"/>
        <v>877</v>
      </c>
      <c r="Q302" s="2">
        <f t="shared" si="18"/>
        <v>66</v>
      </c>
      <c r="R302" s="79">
        <f t="shared" si="19"/>
        <v>4</v>
      </c>
    </row>
    <row r="303" spans="1:18" x14ac:dyDescent="0.2">
      <c r="A303" t="s">
        <v>1111</v>
      </c>
      <c r="B303" t="s">
        <v>460</v>
      </c>
      <c r="C303" s="5" t="s">
        <v>39</v>
      </c>
      <c r="D303" s="5">
        <v>36941</v>
      </c>
      <c r="E303" s="39">
        <v>871</v>
      </c>
      <c r="F303" s="195">
        <v>44612</v>
      </c>
      <c r="G303" s="2">
        <v>37</v>
      </c>
      <c r="H303" t="str">
        <f>B303&amp;C303</f>
        <v>Emma BERGshot-put</v>
      </c>
      <c r="I303" s="2">
        <f>E303</f>
        <v>871</v>
      </c>
      <c r="J303" s="2" cm="1">
        <f t="array" ref="J303">MAX(IF($H$3:$H$4000=$H303,$I$3:$I$4000))</f>
        <v>877</v>
      </c>
      <c r="K303" s="2" t="str">
        <v>AUS</v>
      </c>
      <c r="L303" s="21" t="str">
        <v>Rebecca LODGE</v>
      </c>
      <c r="M303" s="47" t="str">
        <v>shot-put</v>
      </c>
      <c r="N303" s="95">
        <v>34418</v>
      </c>
      <c r="O303" s="94" t="str">
        <f t="shared" si="16"/>
        <v>Rebecca LODGEshot-put</v>
      </c>
      <c r="P303" s="2">
        <f t="shared" si="17"/>
        <v>789</v>
      </c>
      <c r="Q303" s="2">
        <f t="shared" si="18"/>
        <v>131</v>
      </c>
      <c r="R303" s="79">
        <f t="shared" si="19"/>
        <v>13</v>
      </c>
    </row>
    <row r="304" spans="1:18" x14ac:dyDescent="0.2">
      <c r="A304" t="s">
        <v>1111</v>
      </c>
      <c r="B304" t="s">
        <v>894</v>
      </c>
      <c r="C304" s="5" t="s">
        <v>39</v>
      </c>
      <c r="D304" s="5">
        <v>34418</v>
      </c>
      <c r="E304" s="39">
        <v>789</v>
      </c>
      <c r="F304" s="195">
        <v>44612</v>
      </c>
      <c r="G304" s="2">
        <v>75</v>
      </c>
      <c r="H304" t="str">
        <f>B304&amp;C304</f>
        <v>Rebecca LODGEshot-put</v>
      </c>
      <c r="I304" s="2">
        <f>E304</f>
        <v>789</v>
      </c>
      <c r="J304" s="2" cm="1">
        <f t="array" ref="J304">MAX(IF($H$3:$H$4000=$H304,$I$3:$I$4000))</f>
        <v>789</v>
      </c>
      <c r="K304" s="2" t="str">
        <v>AUS</v>
      </c>
      <c r="L304" s="21" t="str">
        <v>Marley RAIKIWASA</v>
      </c>
      <c r="M304" s="47" t="str">
        <v>shot-put</v>
      </c>
      <c r="N304" s="95">
        <v>38571</v>
      </c>
      <c r="O304" s="94" t="str">
        <f t="shared" si="16"/>
        <v>Marley RAIKIWASAshot-put</v>
      </c>
      <c r="P304" s="2">
        <f t="shared" si="17"/>
        <v>788</v>
      </c>
      <c r="Q304" s="2">
        <f t="shared" si="18"/>
        <v>132</v>
      </c>
      <c r="R304" s="79">
        <f t="shared" si="19"/>
        <v>14</v>
      </c>
    </row>
    <row r="305" spans="1:18" x14ac:dyDescent="0.2">
      <c r="A305" t="s">
        <v>1111</v>
      </c>
      <c r="B305" t="s">
        <v>446</v>
      </c>
      <c r="C305" s="5" t="s">
        <v>39</v>
      </c>
      <c r="D305" s="5">
        <v>38571</v>
      </c>
      <c r="E305" s="39">
        <v>788</v>
      </c>
      <c r="F305" s="195">
        <v>44612</v>
      </c>
      <c r="G305" s="2">
        <v>76</v>
      </c>
      <c r="H305" t="str">
        <f>B305&amp;C305</f>
        <v>Marley RAIKIWASAshot-put</v>
      </c>
      <c r="I305" s="2">
        <f>E305</f>
        <v>788</v>
      </c>
      <c r="J305" s="2" cm="1">
        <f t="array" ref="J305">MAX(IF($H$3:$H$4000=$H305,$I$3:$I$4000))</f>
        <v>788</v>
      </c>
      <c r="K305" s="2" t="str">
        <v>AUS</v>
      </c>
      <c r="L305" s="21" t="str">
        <v>Isabella HIPPEL</v>
      </c>
      <c r="M305" s="47" t="str">
        <v>shot-put</v>
      </c>
      <c r="N305" s="95">
        <v>38000</v>
      </c>
      <c r="O305" s="94" t="str">
        <f t="shared" si="16"/>
        <v>Isabella HIPPELshot-put</v>
      </c>
      <c r="P305" s="2">
        <f t="shared" si="17"/>
        <v>778</v>
      </c>
      <c r="Q305" s="2">
        <f t="shared" si="18"/>
        <v>144</v>
      </c>
      <c r="R305" s="79">
        <f t="shared" si="19"/>
        <v>17</v>
      </c>
    </row>
    <row r="306" spans="1:18" x14ac:dyDescent="0.2">
      <c r="A306" t="s">
        <v>1111</v>
      </c>
      <c r="B306" t="s">
        <v>874</v>
      </c>
      <c r="C306" s="5" t="s">
        <v>39</v>
      </c>
      <c r="D306" s="5">
        <v>38000</v>
      </c>
      <c r="E306" s="39">
        <v>778</v>
      </c>
      <c r="F306" s="195">
        <v>44612</v>
      </c>
      <c r="G306" s="2">
        <v>90</v>
      </c>
      <c r="H306" t="str">
        <f>B306&amp;C306</f>
        <v>Isabella HIPPELshot-put</v>
      </c>
      <c r="I306" s="2">
        <f>E306</f>
        <v>778</v>
      </c>
      <c r="J306" s="2" cm="1">
        <f t="array" ref="J306">MAX(IF($H$3:$H$4000=$H306,$I$3:$I$4000))</f>
        <v>778</v>
      </c>
      <c r="K306" s="2" t="str">
        <v>AUS</v>
      </c>
      <c r="L306" s="21" t="str">
        <v>Samantha FINDLAY</v>
      </c>
      <c r="M306" s="47" t="str">
        <v>race-walking</v>
      </c>
      <c r="N306" s="95">
        <v>1997</v>
      </c>
      <c r="O306" s="94" t="str">
        <f t="shared" si="16"/>
        <v>Samantha FINDLAYrace-walking</v>
      </c>
      <c r="P306" s="2">
        <f t="shared" si="17"/>
        <v>830</v>
      </c>
      <c r="Q306" s="2">
        <f t="shared" si="18"/>
        <v>46</v>
      </c>
      <c r="R306" s="79">
        <f t="shared" si="19"/>
        <v>15</v>
      </c>
    </row>
    <row r="307" spans="1:18" x14ac:dyDescent="0.2">
      <c r="A307" t="s">
        <v>1111</v>
      </c>
      <c r="B307" t="s">
        <v>973</v>
      </c>
      <c r="C307" s="5" t="s">
        <v>85</v>
      </c>
      <c r="D307" s="5">
        <v>1997</v>
      </c>
      <c r="E307" s="39">
        <v>830</v>
      </c>
      <c r="F307" s="195">
        <v>44612</v>
      </c>
      <c r="G307" s="2">
        <v>26</v>
      </c>
      <c r="H307" t="str">
        <f>B307&amp;C307</f>
        <v>Samantha FINDLAYrace-walking</v>
      </c>
      <c r="I307" s="2">
        <f>E307</f>
        <v>830</v>
      </c>
      <c r="J307" s="2" cm="1">
        <f t="array" ref="J307">MAX(IF($H$3:$H$4000=$H307,$I$3:$I$4000))</f>
        <v>830</v>
      </c>
      <c r="K307" s="2" t="str">
        <v>AUS</v>
      </c>
      <c r="L307" s="21" t="str">
        <v>Nellie LANGFORD</v>
      </c>
      <c r="M307" s="47" t="str">
        <v>race-walking</v>
      </c>
      <c r="N307" s="95">
        <v>44701</v>
      </c>
      <c r="O307" s="94" t="str">
        <f t="shared" si="16"/>
        <v>Nellie LANGFORDrace-walking</v>
      </c>
      <c r="P307" s="2">
        <f t="shared" si="17"/>
        <v>797</v>
      </c>
      <c r="Q307" s="2">
        <f t="shared" si="18"/>
        <v>51</v>
      </c>
      <c r="R307" s="79">
        <f t="shared" si="19"/>
        <v>16</v>
      </c>
    </row>
    <row r="308" spans="1:18" x14ac:dyDescent="0.2">
      <c r="A308" t="s">
        <v>1111</v>
      </c>
      <c r="B308" t="s">
        <v>974</v>
      </c>
      <c r="C308" s="5" t="s">
        <v>85</v>
      </c>
      <c r="D308" s="5">
        <v>44701</v>
      </c>
      <c r="E308" s="39">
        <v>797</v>
      </c>
      <c r="F308" s="195">
        <v>44612</v>
      </c>
      <c r="G308" s="2">
        <v>30</v>
      </c>
      <c r="H308" t="str">
        <f>B308&amp;C308</f>
        <v>Nellie LANGFORDrace-walking</v>
      </c>
      <c r="I308" s="2">
        <f>E308</f>
        <v>797</v>
      </c>
      <c r="J308" s="2" cm="1">
        <f t="array" ref="J308">MAX(IF($H$3:$H$4000=$H308,$I$3:$I$4000))</f>
        <v>797</v>
      </c>
      <c r="K308" s="2" t="str">
        <v>AUS</v>
      </c>
      <c r="L308" s="21" t="str">
        <v>Melissah GIBSON</v>
      </c>
      <c r="M308" s="47" t="str">
        <v>marathon</v>
      </c>
      <c r="N308" s="95">
        <v>1984</v>
      </c>
      <c r="O308" s="94" t="str">
        <f t="shared" si="16"/>
        <v>Melissah GIBSONmarathon</v>
      </c>
      <c r="P308" s="2">
        <f t="shared" si="17"/>
        <v>1001</v>
      </c>
      <c r="Q308" s="2">
        <f t="shared" si="18"/>
        <v>135</v>
      </c>
      <c r="R308" s="79">
        <f t="shared" si="19"/>
        <v>9</v>
      </c>
    </row>
    <row r="309" spans="1:18" x14ac:dyDescent="0.2">
      <c r="A309" t="s">
        <v>1111</v>
      </c>
      <c r="B309" t="s">
        <v>875</v>
      </c>
      <c r="C309" t="s">
        <v>82</v>
      </c>
      <c r="D309" s="5">
        <v>1984</v>
      </c>
      <c r="E309" s="39">
        <v>1001</v>
      </c>
      <c r="F309" s="195">
        <v>44612</v>
      </c>
      <c r="G309" s="2">
        <v>53</v>
      </c>
      <c r="H309" t="str">
        <f>B309&amp;C309</f>
        <v>Melissah GIBSONmarathon</v>
      </c>
      <c r="I309" s="2">
        <f>E309</f>
        <v>1001</v>
      </c>
      <c r="J309" s="2" cm="1">
        <f t="array" ref="J309">MAX(IF($H$3:$H$4000=$H309,$I$3:$I$4000))</f>
        <v>1001</v>
      </c>
      <c r="K309" s="2" t="str">
        <v>AUS</v>
      </c>
      <c r="L309" s="21" t="str">
        <v>Olivia Rose INKSTER</v>
      </c>
      <c r="M309" s="47" t="str">
        <v>100m</v>
      </c>
      <c r="N309" s="95">
        <v>38395</v>
      </c>
      <c r="O309" s="94" t="str">
        <f t="shared" si="16"/>
        <v>Olivia Rose INKSTER100m</v>
      </c>
      <c r="P309" s="2">
        <f t="shared" si="17"/>
        <v>1052</v>
      </c>
      <c r="Q309" s="2">
        <f t="shared" si="18"/>
        <v>148</v>
      </c>
      <c r="R309" s="79">
        <f t="shared" si="19"/>
        <v>24</v>
      </c>
    </row>
    <row r="310" spans="1:18" x14ac:dyDescent="0.2">
      <c r="A310" t="s">
        <v>1111</v>
      </c>
      <c r="B310" t="s">
        <v>188</v>
      </c>
      <c r="C310" s="5" t="s">
        <v>2</v>
      </c>
      <c r="D310" s="5">
        <v>38395</v>
      </c>
      <c r="E310" s="39">
        <v>1052</v>
      </c>
      <c r="F310" s="195">
        <v>44611</v>
      </c>
      <c r="G310" s="2">
        <v>73</v>
      </c>
      <c r="H310" t="str">
        <f>B310&amp;C310</f>
        <v>Olivia Rose INKSTER100m</v>
      </c>
      <c r="I310" s="2">
        <f>E310</f>
        <v>1052</v>
      </c>
      <c r="J310" s="2" cm="1">
        <f t="array" ref="J310">MAX(IF($H$3:$H$4000=$H310,$I$3:$I$4000))</f>
        <v>1052</v>
      </c>
      <c r="K310" s="2" t="str">
        <v>AUS</v>
      </c>
      <c r="L310" s="21" t="str">
        <v>Katie SMEE</v>
      </c>
      <c r="M310" s="47" t="str">
        <v>100m</v>
      </c>
      <c r="N310" s="95">
        <v>35755</v>
      </c>
      <c r="O310" s="94" t="str">
        <f t="shared" si="16"/>
        <v>Katie SMEE100m</v>
      </c>
      <c r="P310" s="2">
        <f t="shared" si="17"/>
        <v>1036</v>
      </c>
      <c r="Q310" s="2">
        <f t="shared" si="18"/>
        <v>167</v>
      </c>
      <c r="R310" s="79">
        <f t="shared" si="19"/>
        <v>25</v>
      </c>
    </row>
    <row r="311" spans="1:18" x14ac:dyDescent="0.2">
      <c r="A311" t="s">
        <v>1111</v>
      </c>
      <c r="B311" t="s">
        <v>138</v>
      </c>
      <c r="C311" s="5" t="s">
        <v>2</v>
      </c>
      <c r="D311" s="6">
        <v>35755</v>
      </c>
      <c r="E311" s="39">
        <v>1036</v>
      </c>
      <c r="F311" s="195">
        <v>44611</v>
      </c>
      <c r="G311" s="2">
        <v>99</v>
      </c>
      <c r="H311" t="str">
        <f>B311&amp;C311</f>
        <v>Katie SMEE100m</v>
      </c>
      <c r="I311" s="2">
        <f>E311</f>
        <v>1036</v>
      </c>
      <c r="J311" s="2" cm="1">
        <f t="array" ref="J311">MAX(IF($H$3:$H$4000=$H311,$I$3:$I$4000))</f>
        <v>1036</v>
      </c>
      <c r="K311" s="2" t="str">
        <v>AUS</v>
      </c>
      <c r="L311" s="21" t="str">
        <v>Bree MASTERS</v>
      </c>
      <c r="M311" s="47" t="str">
        <v>200m</v>
      </c>
      <c r="N311" s="95">
        <v>34874</v>
      </c>
      <c r="O311" s="94" t="str">
        <f t="shared" si="16"/>
        <v>Bree MASTERS200m</v>
      </c>
      <c r="P311" s="2">
        <f t="shared" si="17"/>
        <v>1117</v>
      </c>
      <c r="Q311" s="2">
        <f t="shared" si="18"/>
        <v>52</v>
      </c>
      <c r="R311" s="79">
        <f t="shared" si="19"/>
        <v>5</v>
      </c>
    </row>
    <row r="312" spans="1:18" x14ac:dyDescent="0.2">
      <c r="A312" t="s">
        <v>1111</v>
      </c>
      <c r="B312" t="s">
        <v>102</v>
      </c>
      <c r="C312" s="5" t="s">
        <v>25</v>
      </c>
      <c r="D312" s="5">
        <v>34874</v>
      </c>
      <c r="E312" s="39">
        <v>1117</v>
      </c>
      <c r="F312" s="195">
        <v>44611</v>
      </c>
      <c r="G312" s="2">
        <v>16</v>
      </c>
      <c r="H312" t="str">
        <f>B312&amp;C312</f>
        <v>Bree MASTERS200m</v>
      </c>
      <c r="I312" s="2">
        <f>E312</f>
        <v>1117</v>
      </c>
      <c r="J312" s="2" cm="1">
        <f t="array" ref="J312">MAX(IF($H$3:$H$4000=$H312,$I$3:$I$4000))</f>
        <v>1117</v>
      </c>
      <c r="K312" s="2" t="str">
        <v>AUS</v>
      </c>
      <c r="L312" s="21" t="str">
        <v>Jessica THORNTON</v>
      </c>
      <c r="M312" s="47" t="str">
        <v>400m</v>
      </c>
      <c r="N312" s="95">
        <v>35897</v>
      </c>
      <c r="O312" s="94" t="str">
        <f t="shared" si="16"/>
        <v>Jessica THORNTON400m</v>
      </c>
      <c r="P312" s="2">
        <f t="shared" si="17"/>
        <v>1058</v>
      </c>
      <c r="Q312" s="2">
        <f t="shared" si="18"/>
        <v>126</v>
      </c>
      <c r="R312" s="79">
        <f t="shared" si="19"/>
        <v>10</v>
      </c>
    </row>
    <row r="313" spans="1:18" x14ac:dyDescent="0.2">
      <c r="A313" t="s">
        <v>1111</v>
      </c>
      <c r="B313" t="s">
        <v>209</v>
      </c>
      <c r="C313" s="5" t="s">
        <v>26</v>
      </c>
      <c r="D313" s="5">
        <v>35897</v>
      </c>
      <c r="E313" s="39">
        <v>1058</v>
      </c>
      <c r="F313" s="195">
        <v>44611</v>
      </c>
      <c r="G313" s="2">
        <v>57</v>
      </c>
      <c r="H313" t="str">
        <f>B313&amp;C313</f>
        <v>Jessica THORNTON400m</v>
      </c>
      <c r="I313" s="2">
        <f>E313</f>
        <v>1058</v>
      </c>
      <c r="J313" s="2" cm="1">
        <f t="array" ref="J313">MAX(IF($H$3:$H$4000=$H313,$I$3:$I$4000))</f>
        <v>1058</v>
      </c>
      <c r="K313" s="2" t="str">
        <v>AUS</v>
      </c>
      <c r="L313" s="21" t="str">
        <v>Emma PHILIPPE</v>
      </c>
      <c r="M313" s="47" t="str">
        <v>400m</v>
      </c>
      <c r="N313" s="95">
        <v>35582</v>
      </c>
      <c r="O313" s="94" t="str">
        <f t="shared" si="16"/>
        <v>Emma PHILIPPE400m</v>
      </c>
      <c r="P313" s="2">
        <f t="shared" si="17"/>
        <v>1040</v>
      </c>
      <c r="Q313" s="2">
        <f t="shared" si="18"/>
        <v>144</v>
      </c>
      <c r="R313" s="79">
        <f t="shared" si="19"/>
        <v>12</v>
      </c>
    </row>
    <row r="314" spans="1:18" x14ac:dyDescent="0.2">
      <c r="A314" t="s">
        <v>1111</v>
      </c>
      <c r="B314" t="s">
        <v>897</v>
      </c>
      <c r="C314" s="5" t="s">
        <v>26</v>
      </c>
      <c r="D314" s="5">
        <v>35582</v>
      </c>
      <c r="E314" s="39">
        <v>1040</v>
      </c>
      <c r="F314" s="195">
        <v>44611</v>
      </c>
      <c r="G314" s="2">
        <v>80</v>
      </c>
      <c r="H314" t="str">
        <f>B314&amp;C314</f>
        <v>Emma PHILIPPE400m</v>
      </c>
      <c r="I314" s="2">
        <f>E314</f>
        <v>1040</v>
      </c>
      <c r="J314" s="2" cm="1">
        <f t="array" ref="J314">MAX(IF($H$3:$H$4000=$H314,$I$3:$I$4000))</f>
        <v>1040</v>
      </c>
      <c r="K314" s="2" t="str">
        <v>AUS</v>
      </c>
      <c r="L314" s="21" t="str">
        <v>Jaylah HANCOCK-CAMERON</v>
      </c>
      <c r="M314" s="47" t="str">
        <v>1500m</v>
      </c>
      <c r="N314" s="95">
        <v>37404</v>
      </c>
      <c r="O314" s="94" t="str">
        <f t="shared" si="16"/>
        <v>Jaylah HANCOCK-CAMERON1500m</v>
      </c>
      <c r="P314" s="2">
        <f t="shared" si="17"/>
        <v>1111</v>
      </c>
      <c r="Q314" s="2">
        <f t="shared" si="18"/>
        <v>63</v>
      </c>
      <c r="R314" s="79">
        <f t="shared" si="19"/>
        <v>15</v>
      </c>
    </row>
    <row r="315" spans="1:18" x14ac:dyDescent="0.2">
      <c r="A315" t="s">
        <v>1111</v>
      </c>
      <c r="B315" t="s">
        <v>240</v>
      </c>
      <c r="C315" s="5" t="s">
        <v>28</v>
      </c>
      <c r="D315" s="5">
        <v>37404</v>
      </c>
      <c r="E315" s="39">
        <v>1069</v>
      </c>
      <c r="F315" s="195">
        <v>44611</v>
      </c>
      <c r="G315" s="2">
        <v>36</v>
      </c>
      <c r="H315" t="str">
        <f>B315&amp;C315</f>
        <v>Jaylah HANCOCK-CAMERON1500m</v>
      </c>
      <c r="I315" s="2">
        <f>E315</f>
        <v>1069</v>
      </c>
      <c r="J315" s="2" cm="1">
        <f t="array" ref="J315">MAX(IF($H$3:$H$4000=$H315,$I$3:$I$4000))</f>
        <v>1111</v>
      </c>
      <c r="K315" s="2" t="str">
        <v>AUS</v>
      </c>
      <c r="L315" s="21" t="str">
        <v>Georgia WINKCUP</v>
      </c>
      <c r="M315" s="47" t="str">
        <v>1500m</v>
      </c>
      <c r="N315" s="95">
        <v>35559</v>
      </c>
      <c r="O315" s="94" t="str">
        <f t="shared" si="16"/>
        <v>Georgia WINKCUP1500m</v>
      </c>
      <c r="P315" s="2">
        <f t="shared" si="17"/>
        <v>1066</v>
      </c>
      <c r="Q315" s="2">
        <f t="shared" si="18"/>
        <v>122</v>
      </c>
      <c r="R315" s="79">
        <f t="shared" si="19"/>
        <v>28</v>
      </c>
    </row>
    <row r="316" spans="1:18" x14ac:dyDescent="0.2">
      <c r="A316" t="s">
        <v>1111</v>
      </c>
      <c r="B316" t="s">
        <v>291</v>
      </c>
      <c r="C316" s="5" t="s">
        <v>28</v>
      </c>
      <c r="D316" s="5">
        <v>35559</v>
      </c>
      <c r="E316" s="39">
        <v>1066</v>
      </c>
      <c r="F316" s="195">
        <v>44611</v>
      </c>
      <c r="G316" s="2">
        <v>37</v>
      </c>
      <c r="H316" t="str">
        <f>B316&amp;C316</f>
        <v>Georgia WINKCUP1500m</v>
      </c>
      <c r="I316" s="2">
        <f>E316</f>
        <v>1066</v>
      </c>
      <c r="J316" s="2" cm="1">
        <f t="array" ref="J316">MAX(IF($H$3:$H$4000=$H316,$I$3:$I$4000))</f>
        <v>1066</v>
      </c>
      <c r="K316" s="2" t="str">
        <v>AUS</v>
      </c>
      <c r="L316" s="21" t="str">
        <v>Sarah SCHIFFMANN</v>
      </c>
      <c r="M316" s="47" t="str">
        <v>1500m</v>
      </c>
      <c r="N316" s="95">
        <v>37937</v>
      </c>
      <c r="O316" s="94" t="str">
        <f t="shared" si="16"/>
        <v>Sarah SCHIFFMANN1500m</v>
      </c>
      <c r="P316" s="2">
        <f t="shared" si="17"/>
        <v>1015</v>
      </c>
      <c r="Q316" s="2">
        <f t="shared" si="18"/>
        <v>154</v>
      </c>
      <c r="R316" s="79">
        <f t="shared" si="19"/>
        <v>35</v>
      </c>
    </row>
    <row r="317" spans="1:18" x14ac:dyDescent="0.2">
      <c r="A317" t="s">
        <v>1111</v>
      </c>
      <c r="B317" t="s">
        <v>905</v>
      </c>
      <c r="C317" s="5" t="s">
        <v>28</v>
      </c>
      <c r="D317" s="5">
        <v>37937</v>
      </c>
      <c r="E317" s="39">
        <v>1015</v>
      </c>
      <c r="F317" s="195">
        <v>44611</v>
      </c>
      <c r="G317" s="2">
        <v>72</v>
      </c>
      <c r="H317" t="str">
        <f>B317&amp;C317</f>
        <v>Sarah SCHIFFMANN1500m</v>
      </c>
      <c r="I317" s="2">
        <f>E317</f>
        <v>1015</v>
      </c>
      <c r="J317" s="2" cm="1">
        <f t="array" ref="J317">MAX(IF($H$3:$H$4000=$H317,$I$3:$I$4000))</f>
        <v>1015</v>
      </c>
      <c r="K317" s="2" t="str">
        <v>AUS</v>
      </c>
      <c r="L317" s="21" t="str">
        <v>Jessica NOBLE</v>
      </c>
      <c r="M317" s="47" t="str">
        <v>1500m</v>
      </c>
      <c r="N317" s="95">
        <v>44581</v>
      </c>
      <c r="O317" s="94" t="str">
        <f t="shared" si="16"/>
        <v>Jessica NOBLE1500m</v>
      </c>
      <c r="P317" s="2">
        <f t="shared" si="17"/>
        <v>1012</v>
      </c>
      <c r="Q317" s="2">
        <f t="shared" si="18"/>
        <v>157</v>
      </c>
      <c r="R317" s="79">
        <f t="shared" si="19"/>
        <v>38</v>
      </c>
    </row>
    <row r="318" spans="1:18" x14ac:dyDescent="0.2">
      <c r="A318" t="s">
        <v>1111</v>
      </c>
      <c r="B318" t="s">
        <v>326</v>
      </c>
      <c r="C318" s="6" t="s">
        <v>28</v>
      </c>
      <c r="D318" s="5">
        <v>44581</v>
      </c>
      <c r="E318" s="39">
        <v>1012</v>
      </c>
      <c r="F318" s="195">
        <v>44611</v>
      </c>
      <c r="G318" s="2">
        <v>75</v>
      </c>
      <c r="H318" t="str">
        <f>B318&amp;C318</f>
        <v>Jessica NOBLE1500m</v>
      </c>
      <c r="I318" s="2">
        <f>E318</f>
        <v>1012</v>
      </c>
      <c r="J318" s="2" cm="1">
        <f t="array" ref="J318">MAX(IF($H$3:$H$4000=$H318,$I$3:$I$4000))</f>
        <v>1012</v>
      </c>
      <c r="K318" s="2" t="str">
        <v>AUS</v>
      </c>
      <c r="L318" s="21" t="str">
        <v>Keely BOYNE</v>
      </c>
      <c r="M318" s="47" t="str">
        <v>100mh</v>
      </c>
      <c r="N318" s="95">
        <v>37267</v>
      </c>
      <c r="O318" s="94" t="str">
        <f t="shared" si="16"/>
        <v>Keely BOYNE100mh</v>
      </c>
      <c r="P318" s="2">
        <f t="shared" si="17"/>
        <v>979</v>
      </c>
      <c r="Q318" s="2">
        <f t="shared" si="18"/>
        <v>154</v>
      </c>
      <c r="R318" s="79">
        <f t="shared" si="19"/>
        <v>24</v>
      </c>
    </row>
    <row r="319" spans="1:18" x14ac:dyDescent="0.2">
      <c r="A319" t="s">
        <v>1111</v>
      </c>
      <c r="B319" t="s">
        <v>349</v>
      </c>
      <c r="C319" s="5" t="s">
        <v>32</v>
      </c>
      <c r="D319" s="5">
        <v>37267</v>
      </c>
      <c r="E319" s="39">
        <v>979</v>
      </c>
      <c r="F319" s="195">
        <v>44611</v>
      </c>
      <c r="G319" s="2">
        <v>87</v>
      </c>
      <c r="H319" t="str">
        <f>B319&amp;C319</f>
        <v>Keely BOYNE100mh</v>
      </c>
      <c r="I319" s="2">
        <f>E319</f>
        <v>979</v>
      </c>
      <c r="J319" s="2" cm="1">
        <f t="array" ref="J319">MAX(IF($H$3:$H$4000=$H319,$I$3:$I$4000))</f>
        <v>979</v>
      </c>
      <c r="K319" s="2" t="str">
        <v>AUS</v>
      </c>
      <c r="L319" s="21" t="str">
        <v>Sarah CARLI</v>
      </c>
      <c r="M319" s="47" t="str">
        <v>400mh</v>
      </c>
      <c r="N319" s="95">
        <v>34582</v>
      </c>
      <c r="O319" s="94" t="str">
        <f t="shared" si="16"/>
        <v>Sarah CARLI400mh</v>
      </c>
      <c r="P319" s="2">
        <f t="shared" si="17"/>
        <v>1133</v>
      </c>
      <c r="Q319" s="2">
        <f t="shared" si="18"/>
        <v>23</v>
      </c>
      <c r="R319" s="79">
        <f t="shared" si="19"/>
        <v>2</v>
      </c>
    </row>
    <row r="320" spans="1:18" x14ac:dyDescent="0.2">
      <c r="A320" t="s">
        <v>1111</v>
      </c>
      <c r="B320" t="s">
        <v>352</v>
      </c>
      <c r="C320" s="5" t="s">
        <v>33</v>
      </c>
      <c r="D320" s="5">
        <v>34582</v>
      </c>
      <c r="E320" s="39">
        <v>1133</v>
      </c>
      <c r="F320" s="195">
        <v>44611</v>
      </c>
      <c r="G320" s="2">
        <v>4</v>
      </c>
      <c r="H320" t="str">
        <f>B320&amp;C320</f>
        <v>Sarah CARLI400mh</v>
      </c>
      <c r="I320" s="2">
        <f>E320</f>
        <v>1133</v>
      </c>
      <c r="J320" s="2" cm="1">
        <f t="array" ref="J320">MAX(IF($H$3:$H$4000=$H320,$I$3:$I$4000))</f>
        <v>1133</v>
      </c>
      <c r="K320" s="2" t="str">
        <v>AUS</v>
      </c>
      <c r="L320" s="21" t="str">
        <v>Fletcher DAY</v>
      </c>
      <c r="M320" s="47" t="str">
        <v>400mh</v>
      </c>
      <c r="N320" s="95">
        <v>37469</v>
      </c>
      <c r="O320" s="94" t="str">
        <f t="shared" si="16"/>
        <v>Fletcher DAY400mh</v>
      </c>
      <c r="P320" s="2">
        <f t="shared" si="17"/>
        <v>957</v>
      </c>
      <c r="Q320" s="2">
        <f t="shared" si="18"/>
        <v>161</v>
      </c>
      <c r="R320" s="79">
        <f t="shared" si="19"/>
        <v>21</v>
      </c>
    </row>
    <row r="321" spans="1:18" x14ac:dyDescent="0.2">
      <c r="A321" t="s">
        <v>1111</v>
      </c>
      <c r="B321" t="s">
        <v>933</v>
      </c>
      <c r="C321" s="5" t="s">
        <v>33</v>
      </c>
      <c r="D321" s="5">
        <v>37469</v>
      </c>
      <c r="E321" s="39">
        <v>957</v>
      </c>
      <c r="F321" s="195">
        <v>44611</v>
      </c>
      <c r="G321" s="2">
        <v>99</v>
      </c>
      <c r="H321" t="str">
        <f>B321&amp;C321</f>
        <v>Fletcher DAY400mh</v>
      </c>
      <c r="I321" s="2">
        <f>E321</f>
        <v>957</v>
      </c>
      <c r="J321" s="2" cm="1">
        <f t="array" ref="J321">MAX(IF($H$3:$H$4000=$H321,$I$3:$I$4000))</f>
        <v>957</v>
      </c>
      <c r="K321" s="2" t="str">
        <v>AUS</v>
      </c>
      <c r="L321" s="21" t="str">
        <v>Margaret GAYEN</v>
      </c>
      <c r="M321" s="47" t="str">
        <v>long-jump</v>
      </c>
      <c r="N321" s="95">
        <v>34525</v>
      </c>
      <c r="O321" s="94" t="str">
        <f t="shared" si="16"/>
        <v>Margaret GAYENlong-jump</v>
      </c>
      <c r="P321" s="2">
        <f t="shared" si="17"/>
        <v>1020</v>
      </c>
      <c r="Q321" s="2">
        <f t="shared" si="18"/>
        <v>94</v>
      </c>
      <c r="R321" s="79">
        <f t="shared" si="19"/>
        <v>13</v>
      </c>
    </row>
    <row r="322" spans="1:18" x14ac:dyDescent="0.2">
      <c r="A322" t="s">
        <v>1111</v>
      </c>
      <c r="B322" t="s">
        <v>346</v>
      </c>
      <c r="C322" s="5" t="s">
        <v>37</v>
      </c>
      <c r="D322" s="5">
        <v>34525</v>
      </c>
      <c r="E322" s="39">
        <v>1020</v>
      </c>
      <c r="F322" s="195">
        <v>44611</v>
      </c>
      <c r="G322" s="2">
        <v>34</v>
      </c>
      <c r="H322" t="str">
        <f>B322&amp;C322</f>
        <v>Margaret GAYENlong-jump</v>
      </c>
      <c r="I322" s="2">
        <f>E322</f>
        <v>1020</v>
      </c>
      <c r="J322" s="2" cm="1">
        <f t="array" ref="J322">MAX(IF($H$3:$H$4000=$H322,$I$3:$I$4000))</f>
        <v>1020</v>
      </c>
      <c r="K322" s="2" t="str">
        <v>AUS</v>
      </c>
      <c r="L322" s="21" t="str">
        <v>Abbie FRENCH</v>
      </c>
      <c r="M322" s="47" t="str">
        <v>long-jump</v>
      </c>
      <c r="N322" s="95">
        <v>38072</v>
      </c>
      <c r="O322" s="94" t="str">
        <f t="shared" si="16"/>
        <v>Abbie FRENCHlong-jump</v>
      </c>
      <c r="P322" s="2">
        <f t="shared" si="17"/>
        <v>1018</v>
      </c>
      <c r="Q322" s="2">
        <f t="shared" si="18"/>
        <v>103</v>
      </c>
      <c r="R322" s="79">
        <f t="shared" si="19"/>
        <v>15</v>
      </c>
    </row>
    <row r="323" spans="1:18" x14ac:dyDescent="0.2">
      <c r="A323" t="s">
        <v>1111</v>
      </c>
      <c r="B323" s="5" t="s">
        <v>373</v>
      </c>
      <c r="C323" s="5" t="s">
        <v>37</v>
      </c>
      <c r="D323" s="5">
        <v>38072</v>
      </c>
      <c r="E323" s="39">
        <v>1016</v>
      </c>
      <c r="F323" s="195">
        <v>44611</v>
      </c>
      <c r="G323" s="2">
        <v>37</v>
      </c>
      <c r="H323" t="str">
        <f>B323&amp;C323</f>
        <v>Abbie FRENCHlong-jump</v>
      </c>
      <c r="I323" s="2">
        <f>E323</f>
        <v>1016</v>
      </c>
      <c r="J323" s="2" cm="1">
        <f t="array" ref="J323">MAX(IF($H$3:$H$4000=$H323,$I$3:$I$4000))</f>
        <v>1018</v>
      </c>
      <c r="K323" s="2" t="str">
        <v>AUS</v>
      </c>
      <c r="L323" s="21" t="str">
        <v>Emilaya ELLIS</v>
      </c>
      <c r="M323" s="47" t="str">
        <v>long-jump</v>
      </c>
      <c r="N323" s="95">
        <v>37421</v>
      </c>
      <c r="O323" s="94" t="str">
        <f t="shared" si="16"/>
        <v>Emilaya ELLISlong-jump</v>
      </c>
      <c r="P323" s="2">
        <f t="shared" si="17"/>
        <v>970</v>
      </c>
      <c r="Q323" s="2">
        <f t="shared" si="18"/>
        <v>135</v>
      </c>
      <c r="R323" s="79">
        <f t="shared" si="19"/>
        <v>23</v>
      </c>
    </row>
    <row r="324" spans="1:18" x14ac:dyDescent="0.2">
      <c r="A324" t="s">
        <v>1111</v>
      </c>
      <c r="B324" t="s">
        <v>379</v>
      </c>
      <c r="C324" s="5" t="s">
        <v>37</v>
      </c>
      <c r="D324" s="5">
        <v>37421</v>
      </c>
      <c r="E324" s="39">
        <v>970</v>
      </c>
      <c r="F324" s="195">
        <v>44611</v>
      </c>
      <c r="G324" s="2">
        <v>72</v>
      </c>
      <c r="H324" t="str">
        <f>B324&amp;C324</f>
        <v>Emilaya ELLISlong-jump</v>
      </c>
      <c r="I324" s="2">
        <f>E324</f>
        <v>970</v>
      </c>
      <c r="J324" s="2" cm="1">
        <f t="array" ref="J324">MAX(IF($H$3:$H$4000=$H324,$I$3:$I$4000))</f>
        <v>970</v>
      </c>
      <c r="K324" s="2" t="str">
        <v>AUS</v>
      </c>
      <c r="L324" s="21" t="str">
        <v>Tiana BORAS</v>
      </c>
      <c r="M324" s="47" t="str">
        <v>triple-jump</v>
      </c>
      <c r="N324" s="95">
        <v>38415</v>
      </c>
      <c r="O324" s="94" t="str">
        <f t="shared" ref="O324:O387" si="20">L324&amp;M324</f>
        <v>Tiana BORAStriple-jump</v>
      </c>
      <c r="P324" s="2">
        <f t="shared" ref="P324:P387" si="21">VLOOKUP(L324&amp;M324,$H$3:$J$3823,3,FALSE)</f>
        <v>1026</v>
      </c>
      <c r="Q324" s="2">
        <f t="shared" ref="Q324:Q387" si="22">COUNTIFS($M$3:$M$3102,M324,$P$3:$P$3102,"&gt;"&amp;P324)+1</f>
        <v>43</v>
      </c>
      <c r="R324" s="79">
        <f t="shared" ref="R324:R387" si="23">IFERROR(IF(K324="AUS",COUNTIFS($K$3:$K$3102,"AUS",$M$3:$M$3102,M324,$P$3:$P$3102,"&gt;"&amp;P324)+1,""),"")</f>
        <v>5</v>
      </c>
    </row>
    <row r="325" spans="1:18" x14ac:dyDescent="0.2">
      <c r="A325" t="s">
        <v>1111</v>
      </c>
      <c r="B325" t="s">
        <v>389</v>
      </c>
      <c r="C325" s="5" t="s">
        <v>38</v>
      </c>
      <c r="D325" s="5">
        <v>38415</v>
      </c>
      <c r="E325" s="39">
        <v>1026</v>
      </c>
      <c r="F325" s="195">
        <v>44611</v>
      </c>
      <c r="G325" s="2">
        <v>15</v>
      </c>
      <c r="H325" t="str">
        <f>B325&amp;C325</f>
        <v>Tiana BORAStriple-jump</v>
      </c>
      <c r="I325" s="2">
        <f>E325</f>
        <v>1026</v>
      </c>
      <c r="J325" s="2" cm="1">
        <f t="array" ref="J325">MAX(IF($H$3:$H$4000=$H325,$I$3:$I$4000))</f>
        <v>1026</v>
      </c>
      <c r="K325" s="2" t="str">
        <v>AUS</v>
      </c>
      <c r="L325" s="21" t="str">
        <v>Chloe GRENADE</v>
      </c>
      <c r="M325" s="47" t="str">
        <v>triple-jump</v>
      </c>
      <c r="N325" s="95">
        <v>36509</v>
      </c>
      <c r="O325" s="94" t="str">
        <f t="shared" si="20"/>
        <v>Chloe GRENADEtriple-jump</v>
      </c>
      <c r="P325" s="2">
        <f t="shared" si="21"/>
        <v>1027</v>
      </c>
      <c r="Q325" s="2">
        <f t="shared" si="22"/>
        <v>39</v>
      </c>
      <c r="R325" s="79">
        <f t="shared" si="23"/>
        <v>4</v>
      </c>
    </row>
    <row r="326" spans="1:18" x14ac:dyDescent="0.2">
      <c r="A326" t="s">
        <v>1111</v>
      </c>
      <c r="B326" t="s">
        <v>371</v>
      </c>
      <c r="C326" s="5" t="s">
        <v>38</v>
      </c>
      <c r="D326" s="5">
        <v>36509</v>
      </c>
      <c r="E326" s="39">
        <v>1011</v>
      </c>
      <c r="F326" s="195">
        <v>44611</v>
      </c>
      <c r="G326" s="2">
        <v>20</v>
      </c>
      <c r="H326" t="str">
        <f>B326&amp;C326</f>
        <v>Chloe GRENADEtriple-jump</v>
      </c>
      <c r="I326" s="2">
        <f>E326</f>
        <v>1011</v>
      </c>
      <c r="J326" s="2" cm="1">
        <f t="array" ref="J326">MAX(IF($H$3:$H$4000=$H326,$I$3:$I$4000))</f>
        <v>1027</v>
      </c>
      <c r="K326" s="2" t="str">
        <v>AUS</v>
      </c>
      <c r="L326" s="21" t="str">
        <v>Linda LEVERTON</v>
      </c>
      <c r="M326" s="47" t="str">
        <v>triple-jump</v>
      </c>
      <c r="N326" s="95">
        <v>31858</v>
      </c>
      <c r="O326" s="94" t="str">
        <f t="shared" si="20"/>
        <v>Linda LEVERTONtriple-jump</v>
      </c>
      <c r="P326" s="2">
        <f t="shared" si="21"/>
        <v>963</v>
      </c>
      <c r="Q326" s="2">
        <f t="shared" si="22"/>
        <v>112</v>
      </c>
      <c r="R326" s="79">
        <f t="shared" si="23"/>
        <v>17</v>
      </c>
    </row>
    <row r="327" spans="1:18" x14ac:dyDescent="0.2">
      <c r="A327" t="s">
        <v>1111</v>
      </c>
      <c r="B327" t="s">
        <v>939</v>
      </c>
      <c r="C327" s="5" t="s">
        <v>38</v>
      </c>
      <c r="D327" s="5">
        <v>31858</v>
      </c>
      <c r="E327" s="39">
        <v>963</v>
      </c>
      <c r="F327" s="195">
        <v>44611</v>
      </c>
      <c r="G327" s="2">
        <v>43</v>
      </c>
      <c r="H327" t="str">
        <f>B327&amp;C327</f>
        <v>Linda LEVERTONtriple-jump</v>
      </c>
      <c r="I327" s="2">
        <f>E327</f>
        <v>963</v>
      </c>
      <c r="J327" s="2" cm="1">
        <f t="array" ref="J327">MAX(IF($H$3:$H$4000=$H327,$I$3:$I$4000))</f>
        <v>963</v>
      </c>
      <c r="K327" s="2" t="str">
        <v>AUS</v>
      </c>
      <c r="L327" s="21" t="str">
        <v>Nancy AGOSTINO</v>
      </c>
      <c r="M327" s="47" t="str">
        <v>triple-jump</v>
      </c>
      <c r="N327" s="95">
        <v>44701</v>
      </c>
      <c r="O327" s="94" t="str">
        <f t="shared" si="20"/>
        <v>Nancy AGOSTINOtriple-jump</v>
      </c>
      <c r="P327" s="2">
        <f t="shared" si="21"/>
        <v>926</v>
      </c>
      <c r="Q327" s="2">
        <f t="shared" si="22"/>
        <v>125</v>
      </c>
      <c r="R327" s="79">
        <f t="shared" si="23"/>
        <v>23</v>
      </c>
    </row>
    <row r="328" spans="1:18" x14ac:dyDescent="0.2">
      <c r="A328" t="s">
        <v>1111</v>
      </c>
      <c r="B328" t="s">
        <v>941</v>
      </c>
      <c r="C328" s="6" t="s">
        <v>38</v>
      </c>
      <c r="D328" s="5">
        <v>44701</v>
      </c>
      <c r="E328" s="39">
        <v>926</v>
      </c>
      <c r="F328" s="195">
        <v>44611</v>
      </c>
      <c r="G328" s="2">
        <v>63</v>
      </c>
      <c r="H328" t="str">
        <f>B328&amp;C328</f>
        <v>Nancy AGOSTINOtriple-jump</v>
      </c>
      <c r="I328" s="2">
        <f>E328</f>
        <v>926</v>
      </c>
      <c r="J328" s="2" cm="1">
        <f t="array" ref="J328">MAX(IF($H$3:$H$4000=$H328,$I$3:$I$4000))</f>
        <v>926</v>
      </c>
      <c r="K328" s="2" t="str">
        <v>AUS</v>
      </c>
      <c r="L328" s="21" t="str">
        <v>Siena FARRELL</v>
      </c>
      <c r="M328" s="47" t="str">
        <v>triple-jump</v>
      </c>
      <c r="N328" s="95">
        <v>44732</v>
      </c>
      <c r="O328" s="94" t="str">
        <f t="shared" si="20"/>
        <v>Siena FARRELLtriple-jump</v>
      </c>
      <c r="P328" s="2">
        <f t="shared" si="21"/>
        <v>918</v>
      </c>
      <c r="Q328" s="2">
        <f t="shared" si="22"/>
        <v>134</v>
      </c>
      <c r="R328" s="79">
        <f t="shared" si="23"/>
        <v>29</v>
      </c>
    </row>
    <row r="329" spans="1:18" x14ac:dyDescent="0.2">
      <c r="A329" t="s">
        <v>1111</v>
      </c>
      <c r="B329" t="s">
        <v>932</v>
      </c>
      <c r="C329" s="6" t="s">
        <v>38</v>
      </c>
      <c r="D329" s="5">
        <v>44732</v>
      </c>
      <c r="E329" s="39">
        <v>918</v>
      </c>
      <c r="F329" s="195">
        <v>44611</v>
      </c>
      <c r="G329" s="2">
        <v>73</v>
      </c>
      <c r="H329" t="str">
        <f>B329&amp;C329</f>
        <v>Siena FARRELLtriple-jump</v>
      </c>
      <c r="I329" s="2">
        <f>E329</f>
        <v>918</v>
      </c>
      <c r="J329" s="2" cm="1">
        <f t="array" ref="J329">MAX(IF($H$3:$H$4000=$H329,$I$3:$I$4000))</f>
        <v>918</v>
      </c>
      <c r="K329" s="2" t="str">
        <v>AUS</v>
      </c>
      <c r="L329" s="21" t="str">
        <v>Sally SHOKRY</v>
      </c>
      <c r="M329" s="47" t="str">
        <v>shot-put</v>
      </c>
      <c r="N329" s="95">
        <v>37360</v>
      </c>
      <c r="O329" s="94" t="str">
        <f t="shared" si="20"/>
        <v>Sally SHOKRYshot-put</v>
      </c>
      <c r="P329" s="2">
        <f t="shared" si="21"/>
        <v>837</v>
      </c>
      <c r="Q329" s="2">
        <f t="shared" si="22"/>
        <v>99</v>
      </c>
      <c r="R329" s="79">
        <f t="shared" si="23"/>
        <v>7</v>
      </c>
    </row>
    <row r="330" spans="1:18" x14ac:dyDescent="0.2">
      <c r="A330" t="s">
        <v>1111</v>
      </c>
      <c r="B330" t="s">
        <v>447</v>
      </c>
      <c r="C330" s="5" t="s">
        <v>39</v>
      </c>
      <c r="D330" s="5">
        <v>37360</v>
      </c>
      <c r="E330" s="39">
        <v>825</v>
      </c>
      <c r="F330" s="195">
        <v>44611</v>
      </c>
      <c r="G330" s="2">
        <v>50</v>
      </c>
      <c r="H330" t="str">
        <f>B330&amp;C330</f>
        <v>Sally SHOKRYshot-put</v>
      </c>
      <c r="I330" s="2">
        <f>E330</f>
        <v>825</v>
      </c>
      <c r="J330" s="2" cm="1">
        <f t="array" ref="J330">MAX(IF($H$3:$H$4000=$H330,$I$3:$I$4000))</f>
        <v>837</v>
      </c>
      <c r="K330" s="2" t="str">
        <v>AUS</v>
      </c>
      <c r="L330" s="21" t="str">
        <v>Alysha BURNETT</v>
      </c>
      <c r="M330" s="47" t="str">
        <v>shot-put</v>
      </c>
      <c r="N330" s="95">
        <v>35434</v>
      </c>
      <c r="O330" s="94" t="str">
        <f t="shared" si="20"/>
        <v>Alysha BURNETTshot-put</v>
      </c>
      <c r="P330" s="2">
        <f t="shared" si="21"/>
        <v>859</v>
      </c>
      <c r="Q330" s="2">
        <f t="shared" si="22"/>
        <v>82</v>
      </c>
      <c r="R330" s="79">
        <f t="shared" si="23"/>
        <v>5</v>
      </c>
    </row>
    <row r="331" spans="1:18" x14ac:dyDescent="0.2">
      <c r="A331" t="s">
        <v>1111</v>
      </c>
      <c r="B331" t="s">
        <v>407</v>
      </c>
      <c r="C331" s="5" t="s">
        <v>39</v>
      </c>
      <c r="D331" s="5">
        <v>35434</v>
      </c>
      <c r="E331" s="39">
        <v>809</v>
      </c>
      <c r="F331" s="195">
        <v>44611</v>
      </c>
      <c r="G331" s="2">
        <v>58</v>
      </c>
      <c r="H331" t="str">
        <f>B331&amp;C331</f>
        <v>Alysha BURNETTshot-put</v>
      </c>
      <c r="I331" s="2">
        <f>E331</f>
        <v>809</v>
      </c>
      <c r="J331" s="2" cm="1">
        <f t="array" ref="J331">MAX(IF($H$3:$H$4000=$H331,$I$3:$I$4000))</f>
        <v>859</v>
      </c>
      <c r="K331" s="2" t="str">
        <v>AUS</v>
      </c>
      <c r="L331" s="21" t="str">
        <v>Olivia GRAHAM</v>
      </c>
      <c r="M331" s="47" t="str">
        <v>hammer-throw</v>
      </c>
      <c r="N331" s="95">
        <v>36823</v>
      </c>
      <c r="O331" s="94" t="str">
        <f t="shared" si="20"/>
        <v>Olivia GRAHAMhammer-throw</v>
      </c>
      <c r="P331" s="2">
        <f t="shared" si="21"/>
        <v>781</v>
      </c>
      <c r="Q331" s="2">
        <f t="shared" si="22"/>
        <v>117</v>
      </c>
      <c r="R331" s="79">
        <f t="shared" si="23"/>
        <v>12</v>
      </c>
    </row>
    <row r="332" spans="1:18" x14ac:dyDescent="0.2">
      <c r="A332" t="s">
        <v>1111</v>
      </c>
      <c r="B332" t="s">
        <v>474</v>
      </c>
      <c r="C332" s="5" t="s">
        <v>42</v>
      </c>
      <c r="D332" s="5">
        <v>36823</v>
      </c>
      <c r="E332" s="39">
        <v>781</v>
      </c>
      <c r="F332" s="195">
        <v>44611</v>
      </c>
      <c r="G332" s="2">
        <v>74</v>
      </c>
      <c r="H332" t="str">
        <f>B332&amp;C332</f>
        <v>Olivia GRAHAMhammer-throw</v>
      </c>
      <c r="I332" s="2">
        <f>E332</f>
        <v>781</v>
      </c>
      <c r="J332" s="2" cm="1">
        <f t="array" ref="J332">MAX(IF($H$3:$H$4000=$H332,$I$3:$I$4000))</f>
        <v>781</v>
      </c>
      <c r="K332" s="2" t="str">
        <v>AUS</v>
      </c>
      <c r="L332" s="21" t="str">
        <v>Natalie DEBELJUH</v>
      </c>
      <c r="M332" s="47" t="str">
        <v>hammer-throw</v>
      </c>
      <c r="N332" s="95">
        <v>32420</v>
      </c>
      <c r="O332" s="94" t="str">
        <f t="shared" si="20"/>
        <v>Natalie DEBELJUHhammer-throw</v>
      </c>
      <c r="P332" s="2">
        <f t="shared" si="21"/>
        <v>777</v>
      </c>
      <c r="Q332" s="2">
        <f t="shared" si="22"/>
        <v>119</v>
      </c>
      <c r="R332" s="79">
        <f t="shared" si="23"/>
        <v>14</v>
      </c>
    </row>
    <row r="333" spans="1:18" x14ac:dyDescent="0.2">
      <c r="A333" t="s">
        <v>1111</v>
      </c>
      <c r="B333" t="s">
        <v>954</v>
      </c>
      <c r="C333" s="5" t="s">
        <v>42</v>
      </c>
      <c r="D333" s="5">
        <v>32420</v>
      </c>
      <c r="E333" s="39">
        <v>777</v>
      </c>
      <c r="F333" s="195">
        <v>44611</v>
      </c>
      <c r="G333" s="2">
        <v>77</v>
      </c>
      <c r="H333" t="str">
        <f>B333&amp;C333</f>
        <v>Natalie DEBELJUHhammer-throw</v>
      </c>
      <c r="I333" s="2">
        <f>E333</f>
        <v>777</v>
      </c>
      <c r="J333" s="2" cm="1">
        <f t="array" ref="J333">MAX(IF($H$3:$H$4000=$H333,$I$3:$I$4000))</f>
        <v>777</v>
      </c>
      <c r="K333" s="2" t="str">
        <v>AUS</v>
      </c>
      <c r="L333" s="21" t="str">
        <v>Teya SAVILLE</v>
      </c>
      <c r="M333" s="47" t="str">
        <v>javelin-throw</v>
      </c>
      <c r="N333" s="95">
        <v>37650</v>
      </c>
      <c r="O333" s="94" t="str">
        <f t="shared" si="20"/>
        <v>Teya SAVILLEjavelin-throw</v>
      </c>
      <c r="P333" s="2">
        <f t="shared" si="21"/>
        <v>812</v>
      </c>
      <c r="Q333" s="2">
        <f t="shared" si="22"/>
        <v>95</v>
      </c>
      <c r="R333" s="79">
        <f t="shared" si="23"/>
        <v>20</v>
      </c>
    </row>
    <row r="334" spans="1:18" x14ac:dyDescent="0.2">
      <c r="A334" t="s">
        <v>1111</v>
      </c>
      <c r="B334" t="s">
        <v>956</v>
      </c>
      <c r="C334" s="5" t="s">
        <v>41</v>
      </c>
      <c r="D334" s="5">
        <v>37650</v>
      </c>
      <c r="E334" s="39">
        <v>812</v>
      </c>
      <c r="F334" s="195">
        <v>44611</v>
      </c>
      <c r="G334" s="2">
        <v>52</v>
      </c>
      <c r="H334" t="str">
        <f>B334&amp;C334</f>
        <v>Teya SAVILLEjavelin-throw</v>
      </c>
      <c r="I334" s="2">
        <f>E334</f>
        <v>812</v>
      </c>
      <c r="J334" s="2" cm="1">
        <f t="array" ref="J334">MAX(IF($H$3:$H$4000=$H334,$I$3:$I$4000))</f>
        <v>812</v>
      </c>
      <c r="K334" s="2" t="str">
        <v>AUS</v>
      </c>
      <c r="L334" s="21" t="str">
        <v>Alysha BURNETT</v>
      </c>
      <c r="M334" s="47" t="str">
        <v>javelin-throw</v>
      </c>
      <c r="N334" s="95">
        <v>35434</v>
      </c>
      <c r="O334" s="94" t="str">
        <f t="shared" si="20"/>
        <v>Alysha BURNETTjavelin-throw</v>
      </c>
      <c r="P334" s="2">
        <f t="shared" si="21"/>
        <v>795</v>
      </c>
      <c r="Q334" s="2">
        <f t="shared" si="22"/>
        <v>114</v>
      </c>
      <c r="R334" s="79">
        <f t="shared" si="23"/>
        <v>23</v>
      </c>
    </row>
    <row r="335" spans="1:18" x14ac:dyDescent="0.2">
      <c r="A335" t="s">
        <v>1111</v>
      </c>
      <c r="B335" t="s">
        <v>407</v>
      </c>
      <c r="C335" s="5" t="s">
        <v>41</v>
      </c>
      <c r="D335" s="5">
        <v>35434</v>
      </c>
      <c r="E335" s="39">
        <v>795</v>
      </c>
      <c r="F335" s="195">
        <v>44611</v>
      </c>
      <c r="G335" s="2">
        <v>57</v>
      </c>
      <c r="H335" t="str">
        <f>B335&amp;C335</f>
        <v>Alysha BURNETTjavelin-throw</v>
      </c>
      <c r="I335" s="2">
        <f>E335</f>
        <v>795</v>
      </c>
      <c r="J335" s="2" cm="1">
        <f t="array" ref="J335">MAX(IF($H$3:$H$4000=$H335,$I$3:$I$4000))</f>
        <v>795</v>
      </c>
      <c r="K335" s="2" t="str">
        <v>AUS</v>
      </c>
      <c r="L335" s="21" t="str">
        <v>Daisy SUDHOLZ</v>
      </c>
      <c r="M335" s="47" t="str">
        <v>1500m</v>
      </c>
      <c r="N335" s="95">
        <v>44732</v>
      </c>
      <c r="O335" s="94" t="str">
        <f t="shared" si="20"/>
        <v>Daisy SUDHOLZ1500m</v>
      </c>
      <c r="P335" s="2">
        <f t="shared" si="21"/>
        <v>1014</v>
      </c>
      <c r="Q335" s="2">
        <f t="shared" si="22"/>
        <v>155</v>
      </c>
      <c r="R335" s="79">
        <f t="shared" si="23"/>
        <v>36</v>
      </c>
    </row>
    <row r="336" spans="1:18" x14ac:dyDescent="0.2">
      <c r="A336" t="s">
        <v>1111</v>
      </c>
      <c r="B336" t="s">
        <v>262</v>
      </c>
      <c r="C336" s="6" t="s">
        <v>28</v>
      </c>
      <c r="D336" s="5">
        <v>44732</v>
      </c>
      <c r="E336" s="39">
        <v>1014</v>
      </c>
      <c r="F336" s="195">
        <v>44610</v>
      </c>
      <c r="G336" s="2">
        <v>73</v>
      </c>
      <c r="H336" t="str">
        <f>B336&amp;C336</f>
        <v>Daisy SUDHOLZ1500m</v>
      </c>
      <c r="I336" s="2">
        <f>E336</f>
        <v>1014</v>
      </c>
      <c r="J336" s="2" cm="1">
        <f t="array" ref="J336">MAX(IF($H$3:$H$4000=$H336,$I$3:$I$4000))</f>
        <v>1014</v>
      </c>
      <c r="K336" s="2" t="str">
        <v>AUS</v>
      </c>
      <c r="L336" s="21" t="str">
        <v>Gabrielle VINCENT</v>
      </c>
      <c r="M336" s="47" t="str">
        <v>1500m</v>
      </c>
      <c r="N336" s="95">
        <v>44732</v>
      </c>
      <c r="O336" s="94" t="str">
        <f t="shared" si="20"/>
        <v>Gabrielle VINCENT1500m</v>
      </c>
      <c r="P336" s="2">
        <f t="shared" si="21"/>
        <v>1010</v>
      </c>
      <c r="Q336" s="2">
        <f t="shared" si="22"/>
        <v>158</v>
      </c>
      <c r="R336" s="79">
        <f t="shared" si="23"/>
        <v>39</v>
      </c>
    </row>
    <row r="337" spans="1:18" x14ac:dyDescent="0.2">
      <c r="A337" t="s">
        <v>1111</v>
      </c>
      <c r="B337" t="s">
        <v>904</v>
      </c>
      <c r="C337" s="6" t="s">
        <v>28</v>
      </c>
      <c r="D337" s="5">
        <v>44732</v>
      </c>
      <c r="E337" s="39">
        <v>1010</v>
      </c>
      <c r="F337" s="195">
        <v>44610</v>
      </c>
      <c r="G337" s="2">
        <v>76</v>
      </c>
      <c r="H337" t="str">
        <f>B337&amp;C337</f>
        <v>Gabrielle VINCENT1500m</v>
      </c>
      <c r="I337" s="2">
        <f>E337</f>
        <v>1010</v>
      </c>
      <c r="J337" s="2" cm="1">
        <f t="array" ref="J337">MAX(IF($H$3:$H$4000=$H337,$I$3:$I$4000))</f>
        <v>1010</v>
      </c>
      <c r="K337" s="2" t="str">
        <v>AUS</v>
      </c>
      <c r="L337" s="21" t="str">
        <v>Paige CAMPBELL</v>
      </c>
      <c r="M337" s="47" t="str">
        <v>1500m</v>
      </c>
      <c r="N337" s="95">
        <v>35243</v>
      </c>
      <c r="O337" s="94" t="str">
        <f t="shared" si="20"/>
        <v>Paige CAMPBELL1500m</v>
      </c>
      <c r="P337" s="2">
        <f t="shared" si="21"/>
        <v>1006</v>
      </c>
      <c r="Q337" s="2">
        <f t="shared" si="22"/>
        <v>160</v>
      </c>
      <c r="R337" s="79">
        <f t="shared" si="23"/>
        <v>40</v>
      </c>
    </row>
    <row r="338" spans="1:18" x14ac:dyDescent="0.2">
      <c r="A338" t="s">
        <v>1111</v>
      </c>
      <c r="B338" t="s">
        <v>195</v>
      </c>
      <c r="C338" s="5" t="s">
        <v>28</v>
      </c>
      <c r="D338" s="6">
        <v>35243</v>
      </c>
      <c r="E338" s="39">
        <v>1006</v>
      </c>
      <c r="F338" s="195">
        <v>44610</v>
      </c>
      <c r="G338" s="2">
        <v>80</v>
      </c>
      <c r="H338" t="str">
        <f>B338&amp;C338</f>
        <v>Paige CAMPBELL1500m</v>
      </c>
      <c r="I338" s="2">
        <f>E338</f>
        <v>1006</v>
      </c>
      <c r="J338" s="2" cm="1">
        <f t="array" ref="J338">MAX(IF($H$3:$H$4000=$H338,$I$3:$I$4000))</f>
        <v>1006</v>
      </c>
      <c r="K338" s="2" t="str">
        <v>AUS</v>
      </c>
      <c r="L338" s="21" t="str">
        <v>Rosie DONEGAN</v>
      </c>
      <c r="M338" s="47" t="str">
        <v>1500m</v>
      </c>
      <c r="N338" s="95">
        <v>34151</v>
      </c>
      <c r="O338" s="94" t="str">
        <f t="shared" si="20"/>
        <v>Rosie DONEGAN1500m</v>
      </c>
      <c r="P338" s="2">
        <f t="shared" si="21"/>
        <v>1004</v>
      </c>
      <c r="Q338" s="2">
        <f t="shared" si="22"/>
        <v>167</v>
      </c>
      <c r="R338" s="79">
        <f t="shared" si="23"/>
        <v>42</v>
      </c>
    </row>
    <row r="339" spans="1:18" x14ac:dyDescent="0.2">
      <c r="A339" t="s">
        <v>1111</v>
      </c>
      <c r="B339" t="s">
        <v>906</v>
      </c>
      <c r="C339" s="5" t="s">
        <v>28</v>
      </c>
      <c r="D339" s="5">
        <v>34151</v>
      </c>
      <c r="E339" s="39">
        <v>1004</v>
      </c>
      <c r="F339" s="195">
        <v>44610</v>
      </c>
      <c r="G339" s="2">
        <v>85</v>
      </c>
      <c r="H339" t="str">
        <f>B339&amp;C339</f>
        <v>Rosie DONEGAN1500m</v>
      </c>
      <c r="I339" s="2">
        <f>E339</f>
        <v>1004</v>
      </c>
      <c r="J339" s="2" cm="1">
        <f t="array" ref="J339">MAX(IF($H$3:$H$4000=$H339,$I$3:$I$4000))</f>
        <v>1004</v>
      </c>
      <c r="K339" s="2" t="str">
        <v>AUS</v>
      </c>
      <c r="L339" s="21" t="str">
        <v>Caitlin SLOBEDMAN</v>
      </c>
      <c r="M339" s="47" t="str">
        <v>3000msc</v>
      </c>
      <c r="N339" s="95">
        <v>37799</v>
      </c>
      <c r="O339" s="94" t="str">
        <f t="shared" si="20"/>
        <v>Caitlin SLOBEDMAN3000msc</v>
      </c>
      <c r="P339" s="2">
        <f t="shared" si="21"/>
        <v>937</v>
      </c>
      <c r="Q339" s="2">
        <f t="shared" si="22"/>
        <v>126</v>
      </c>
      <c r="R339" s="79">
        <f t="shared" si="23"/>
        <v>29</v>
      </c>
    </row>
    <row r="340" spans="1:18" x14ac:dyDescent="0.2">
      <c r="A340" t="s">
        <v>1111</v>
      </c>
      <c r="B340" t="s">
        <v>914</v>
      </c>
      <c r="C340" s="5" t="s">
        <v>34</v>
      </c>
      <c r="D340" s="5">
        <v>37799</v>
      </c>
      <c r="E340" s="39">
        <v>937</v>
      </c>
      <c r="F340" s="195">
        <v>44610</v>
      </c>
      <c r="G340" s="2">
        <v>53</v>
      </c>
      <c r="H340" t="str">
        <f>B340&amp;C340</f>
        <v>Caitlin SLOBEDMAN3000msc</v>
      </c>
      <c r="I340" s="2">
        <f>E340</f>
        <v>937</v>
      </c>
      <c r="J340" s="2" cm="1">
        <f t="array" ref="J340">MAX(IF($H$3:$H$4000=$H340,$I$3:$I$4000))</f>
        <v>937</v>
      </c>
      <c r="K340" s="2" t="str">
        <v>AUS</v>
      </c>
      <c r="L340" s="21" t="str">
        <v>Toby STOLBERG</v>
      </c>
      <c r="M340" s="47" t="str">
        <v>high-jump</v>
      </c>
      <c r="N340" s="95">
        <v>44732</v>
      </c>
      <c r="O340" s="94" t="str">
        <f t="shared" si="20"/>
        <v>Toby STOLBERGhigh-jump</v>
      </c>
      <c r="P340" s="2">
        <f t="shared" si="21"/>
        <v>1043</v>
      </c>
      <c r="Q340" s="2">
        <f t="shared" si="22"/>
        <v>32</v>
      </c>
      <c r="R340" s="79">
        <f t="shared" si="23"/>
        <v>5</v>
      </c>
    </row>
    <row r="341" spans="1:18" x14ac:dyDescent="0.2">
      <c r="A341" t="s">
        <v>1111</v>
      </c>
      <c r="B341" t="s">
        <v>411</v>
      </c>
      <c r="C341" s="6" t="s">
        <v>35</v>
      </c>
      <c r="D341" s="5">
        <v>44732</v>
      </c>
      <c r="E341" s="39">
        <v>1013</v>
      </c>
      <c r="F341" s="195">
        <v>44610</v>
      </c>
      <c r="G341" s="2">
        <v>18</v>
      </c>
      <c r="H341" t="str">
        <f>B341&amp;C341</f>
        <v>Toby STOLBERGhigh-jump</v>
      </c>
      <c r="I341" s="2">
        <f>E341</f>
        <v>1013</v>
      </c>
      <c r="J341" s="2" cm="1">
        <f t="array" ref="J341">MAX(IF($H$3:$H$4000=$H341,$I$3:$I$4000))</f>
        <v>1043</v>
      </c>
      <c r="K341" s="2" t="str">
        <v>AUS</v>
      </c>
      <c r="L341" s="21" t="str">
        <v>Elizabeth STAPLES</v>
      </c>
      <c r="M341" s="47" t="str">
        <v>high-jump</v>
      </c>
      <c r="N341" s="95">
        <v>44612</v>
      </c>
      <c r="O341" s="94" t="str">
        <f t="shared" si="20"/>
        <v>Elizabeth STAPLEShigh-jump</v>
      </c>
      <c r="P341" s="2">
        <f t="shared" si="21"/>
        <v>926</v>
      </c>
      <c r="Q341" s="2">
        <f t="shared" si="22"/>
        <v>134</v>
      </c>
      <c r="R341" s="79">
        <f t="shared" si="23"/>
        <v>30</v>
      </c>
    </row>
    <row r="342" spans="1:18" x14ac:dyDescent="0.2">
      <c r="A342" t="s">
        <v>1111</v>
      </c>
      <c r="B342" t="s">
        <v>943</v>
      </c>
      <c r="C342" s="6" t="s">
        <v>35</v>
      </c>
      <c r="D342" s="5">
        <v>44612</v>
      </c>
      <c r="E342" s="39">
        <v>926</v>
      </c>
      <c r="F342" s="195">
        <v>44610</v>
      </c>
      <c r="G342" s="2">
        <v>70</v>
      </c>
      <c r="H342" t="str">
        <f>B342&amp;C342</f>
        <v>Elizabeth STAPLEShigh-jump</v>
      </c>
      <c r="I342" s="2">
        <f>E342</f>
        <v>926</v>
      </c>
      <c r="J342" s="2" cm="1">
        <f t="array" ref="J342">MAX(IF($H$3:$H$4000=$H342,$I$3:$I$4000))</f>
        <v>926</v>
      </c>
      <c r="K342" s="2" t="str">
        <v>AUS</v>
      </c>
      <c r="L342" s="21" t="str">
        <v>Sally SHOKRY</v>
      </c>
      <c r="M342" s="47" t="str">
        <v>discus-throw</v>
      </c>
      <c r="N342" s="95">
        <v>37360</v>
      </c>
      <c r="O342" s="94" t="str">
        <f t="shared" si="20"/>
        <v>Sally SHOKRYdiscus-throw</v>
      </c>
      <c r="P342" s="2">
        <f t="shared" si="21"/>
        <v>904</v>
      </c>
      <c r="Q342" s="2">
        <f t="shared" si="22"/>
        <v>57</v>
      </c>
      <c r="R342" s="79">
        <f t="shared" si="23"/>
        <v>7</v>
      </c>
    </row>
    <row r="343" spans="1:18" x14ac:dyDescent="0.2">
      <c r="A343" t="s">
        <v>1111</v>
      </c>
      <c r="B343" t="s">
        <v>447</v>
      </c>
      <c r="C343" s="5" t="s">
        <v>40</v>
      </c>
      <c r="D343" s="5">
        <v>37360</v>
      </c>
      <c r="E343" s="39">
        <v>879</v>
      </c>
      <c r="F343" s="195">
        <v>44610</v>
      </c>
      <c r="G343" s="2">
        <v>44</v>
      </c>
      <c r="H343" t="str">
        <f>B343&amp;C343</f>
        <v>Sally SHOKRYdiscus-throw</v>
      </c>
      <c r="I343" s="2">
        <f>E343</f>
        <v>879</v>
      </c>
      <c r="J343" s="2" cm="1">
        <f t="array" ref="J343">MAX(IF($H$3:$H$4000=$H343,$I$3:$I$4000))</f>
        <v>904</v>
      </c>
      <c r="K343" s="2" t="str">
        <v>AUS</v>
      </c>
      <c r="L343" s="21" t="str">
        <v>Kajsa SHIELD</v>
      </c>
      <c r="M343" s="47" t="str">
        <v>discus-throw</v>
      </c>
      <c r="N343" s="95">
        <v>38170</v>
      </c>
      <c r="O343" s="94" t="str">
        <f t="shared" si="20"/>
        <v>Kajsa SHIELDdiscus-throw</v>
      </c>
      <c r="P343" s="2">
        <f t="shared" si="21"/>
        <v>857</v>
      </c>
      <c r="Q343" s="2">
        <f t="shared" si="22"/>
        <v>84</v>
      </c>
      <c r="R343" s="79">
        <f t="shared" si="23"/>
        <v>11</v>
      </c>
    </row>
    <row r="344" spans="1:18" x14ac:dyDescent="0.2">
      <c r="A344" t="s">
        <v>1111</v>
      </c>
      <c r="B344" t="s">
        <v>457</v>
      </c>
      <c r="C344" s="5" t="s">
        <v>40</v>
      </c>
      <c r="D344" s="5">
        <v>38170</v>
      </c>
      <c r="E344" s="39">
        <v>857</v>
      </c>
      <c r="F344" s="195">
        <v>44610</v>
      </c>
      <c r="G344" s="2">
        <v>57</v>
      </c>
      <c r="H344" t="str">
        <f>B344&amp;C344</f>
        <v>Kajsa SHIELDdiscus-throw</v>
      </c>
      <c r="I344" s="2">
        <f>E344</f>
        <v>857</v>
      </c>
      <c r="J344" s="2" cm="1">
        <f t="array" ref="J344">MAX(IF($H$3:$H$4000=$H344,$I$3:$I$4000))</f>
        <v>857</v>
      </c>
      <c r="K344" s="2" t="str">
        <v>AUS</v>
      </c>
      <c r="L344" s="21" t="str">
        <v>Elly READ</v>
      </c>
      <c r="M344" s="47" t="str">
        <v>javelin-throw</v>
      </c>
      <c r="N344" s="95">
        <v>37708</v>
      </c>
      <c r="O344" s="94" t="str">
        <f t="shared" si="20"/>
        <v>Elly READjavelin-throw</v>
      </c>
      <c r="P344" s="2">
        <f t="shared" si="21"/>
        <v>739</v>
      </c>
      <c r="Q344" s="2">
        <f t="shared" si="22"/>
        <v>145</v>
      </c>
      <c r="R344" s="79">
        <f t="shared" si="23"/>
        <v>30</v>
      </c>
    </row>
    <row r="345" spans="1:18" x14ac:dyDescent="0.2">
      <c r="A345" t="s">
        <v>1111</v>
      </c>
      <c r="B345" t="s">
        <v>964</v>
      </c>
      <c r="C345" s="5" t="s">
        <v>41</v>
      </c>
      <c r="D345" s="5">
        <v>37708</v>
      </c>
      <c r="E345" s="39">
        <v>739</v>
      </c>
      <c r="F345" s="195">
        <v>44610</v>
      </c>
      <c r="G345" s="2">
        <v>96</v>
      </c>
      <c r="H345" t="str">
        <f>B345&amp;C345</f>
        <v>Elly READjavelin-throw</v>
      </c>
      <c r="I345" s="2">
        <f>E345</f>
        <v>739</v>
      </c>
      <c r="J345" s="2" cm="1">
        <f t="array" ref="J345">MAX(IF($H$3:$H$4000=$H345,$I$3:$I$4000))</f>
        <v>739</v>
      </c>
      <c r="K345" s="2" t="str">
        <v>AUS</v>
      </c>
      <c r="L345" s="21" t="str">
        <v>Tamara MANCUSO</v>
      </c>
      <c r="M345" s="47" t="str">
        <v>pole-vault</v>
      </c>
      <c r="N345" s="95">
        <v>35103</v>
      </c>
      <c r="O345" s="94" t="str">
        <f t="shared" si="20"/>
        <v>Tamara MANCUSOpole-vault</v>
      </c>
      <c r="P345" s="2">
        <f t="shared" si="21"/>
        <v>868</v>
      </c>
      <c r="Q345" s="2">
        <f t="shared" si="22"/>
        <v>69</v>
      </c>
      <c r="R345" s="79">
        <f t="shared" si="23"/>
        <v>18</v>
      </c>
    </row>
    <row r="346" spans="1:18" x14ac:dyDescent="0.2">
      <c r="A346" t="s">
        <v>1111</v>
      </c>
      <c r="B346" t="s">
        <v>945</v>
      </c>
      <c r="C346" s="5" t="s">
        <v>36</v>
      </c>
      <c r="D346" s="5">
        <v>35103</v>
      </c>
      <c r="E346" s="39">
        <v>868</v>
      </c>
      <c r="F346" s="195">
        <v>44609</v>
      </c>
      <c r="G346" s="2">
        <v>38</v>
      </c>
      <c r="H346" t="str">
        <f>B346&amp;C346</f>
        <v>Tamara MANCUSOpole-vault</v>
      </c>
      <c r="I346" s="2">
        <f>E346</f>
        <v>868</v>
      </c>
      <c r="J346" s="2" cm="1">
        <f t="array" ref="J346">MAX(IF($H$3:$H$4000=$H346,$I$3:$I$4000))</f>
        <v>868</v>
      </c>
      <c r="K346" s="2" t="str">
        <v>AUS</v>
      </c>
      <c r="L346" s="21" t="str">
        <v>Susie DOUGLAS</v>
      </c>
      <c r="M346" s="47" t="str">
        <v>400mh</v>
      </c>
      <c r="N346" s="95">
        <v>36893</v>
      </c>
      <c r="O346" s="94" t="str">
        <f t="shared" si="20"/>
        <v>Susie DOUGLAS400mh</v>
      </c>
      <c r="P346" s="2">
        <f t="shared" si="21"/>
        <v>1005</v>
      </c>
      <c r="Q346" s="2">
        <f t="shared" si="22"/>
        <v>124</v>
      </c>
      <c r="R346" s="79">
        <f t="shared" si="23"/>
        <v>13</v>
      </c>
    </row>
    <row r="347" spans="1:18" x14ac:dyDescent="0.2">
      <c r="A347" t="s">
        <v>1111</v>
      </c>
      <c r="B347" t="s">
        <v>358</v>
      </c>
      <c r="C347" s="5" t="s">
        <v>33</v>
      </c>
      <c r="D347" s="5">
        <v>36893</v>
      </c>
      <c r="E347" s="39">
        <v>1005</v>
      </c>
      <c r="F347" s="195">
        <v>44605</v>
      </c>
      <c r="G347" s="2">
        <v>56</v>
      </c>
      <c r="H347" t="str">
        <f>B347&amp;C347</f>
        <v>Susie DOUGLAS400mh</v>
      </c>
      <c r="I347" s="2">
        <f>E347</f>
        <v>1005</v>
      </c>
      <c r="J347" s="2" cm="1">
        <f t="array" ref="J347">MAX(IF($H$3:$H$4000=$H347,$I$3:$I$4000))</f>
        <v>1005</v>
      </c>
      <c r="K347" s="2" t="str">
        <v>AUS</v>
      </c>
      <c r="L347" s="21" t="str">
        <v>Susie SEITARIDIS</v>
      </c>
      <c r="M347" s="47" t="str">
        <v>400mh</v>
      </c>
      <c r="N347" s="95">
        <v>35755</v>
      </c>
      <c r="O347" s="94" t="str">
        <f t="shared" si="20"/>
        <v>Susie SEITARIDIS400mh</v>
      </c>
      <c r="P347" s="2">
        <f t="shared" si="21"/>
        <v>983</v>
      </c>
      <c r="Q347" s="2">
        <f t="shared" si="22"/>
        <v>140</v>
      </c>
      <c r="R347" s="79">
        <f t="shared" si="23"/>
        <v>18</v>
      </c>
    </row>
    <row r="348" spans="1:18" x14ac:dyDescent="0.2">
      <c r="A348" t="s">
        <v>1111</v>
      </c>
      <c r="B348" t="s">
        <v>357</v>
      </c>
      <c r="C348" s="5" t="s">
        <v>33</v>
      </c>
      <c r="D348" s="6">
        <v>35755</v>
      </c>
      <c r="E348" s="39">
        <v>983</v>
      </c>
      <c r="F348" s="195">
        <v>44605</v>
      </c>
      <c r="G348" s="2">
        <v>77</v>
      </c>
      <c r="H348" t="str">
        <f>B348&amp;C348</f>
        <v>Susie SEITARIDIS400mh</v>
      </c>
      <c r="I348" s="2">
        <f>E348</f>
        <v>983</v>
      </c>
      <c r="J348" s="2" cm="1">
        <f t="array" ref="J348">MAX(IF($H$3:$H$4000=$H348,$I$3:$I$4000))</f>
        <v>983</v>
      </c>
      <c r="K348" s="2" t="str">
        <v>AUS</v>
      </c>
      <c r="L348" s="21" t="str">
        <v>Sina WILDRAUT</v>
      </c>
      <c r="M348" s="47" t="str">
        <v>discus-throw</v>
      </c>
      <c r="N348" s="95">
        <v>36466</v>
      </c>
      <c r="O348" s="94" t="str">
        <f t="shared" si="20"/>
        <v>Sina WILDRAUTdiscus-throw</v>
      </c>
      <c r="P348" s="2">
        <f t="shared" si="21"/>
        <v>815</v>
      </c>
      <c r="Q348" s="2">
        <f t="shared" si="22"/>
        <v>117</v>
      </c>
      <c r="R348" s="79">
        <f t="shared" si="23"/>
        <v>15</v>
      </c>
    </row>
    <row r="349" spans="1:18" x14ac:dyDescent="0.2">
      <c r="A349" t="s">
        <v>1111</v>
      </c>
      <c r="B349" t="s">
        <v>453</v>
      </c>
      <c r="C349" s="5" t="s">
        <v>40</v>
      </c>
      <c r="D349" s="5">
        <v>36466</v>
      </c>
      <c r="E349" s="39">
        <v>815</v>
      </c>
      <c r="F349" s="195">
        <v>44605</v>
      </c>
      <c r="G349" s="2">
        <v>79</v>
      </c>
      <c r="H349" t="str">
        <f>B349&amp;C349</f>
        <v>Sina WILDRAUTdiscus-throw</v>
      </c>
      <c r="I349" s="2">
        <f>E349</f>
        <v>815</v>
      </c>
      <c r="J349" s="2" cm="1">
        <f t="array" ref="J349">MAX(IF($H$3:$H$4000=$H349,$I$3:$I$4000))</f>
        <v>815</v>
      </c>
      <c r="K349" s="2" t="str">
        <v>AUS</v>
      </c>
      <c r="L349" s="21" t="str">
        <v>Renee HARDY</v>
      </c>
      <c r="M349" s="47" t="str">
        <v>hammer-throw</v>
      </c>
      <c r="N349" s="95">
        <v>37723</v>
      </c>
      <c r="O349" s="94" t="str">
        <f t="shared" si="20"/>
        <v>Renee HARDYhammer-throw</v>
      </c>
      <c r="P349" s="2">
        <f t="shared" si="21"/>
        <v>792</v>
      </c>
      <c r="Q349" s="2">
        <f t="shared" si="22"/>
        <v>114</v>
      </c>
      <c r="R349" s="79">
        <f t="shared" si="23"/>
        <v>11</v>
      </c>
    </row>
    <row r="350" spans="1:18" x14ac:dyDescent="0.2">
      <c r="A350" t="s">
        <v>1111</v>
      </c>
      <c r="B350" t="s">
        <v>473</v>
      </c>
      <c r="C350" s="5" t="s">
        <v>42</v>
      </c>
      <c r="D350" s="5">
        <v>37723</v>
      </c>
      <c r="E350" s="39">
        <v>792</v>
      </c>
      <c r="F350" s="195">
        <v>44605</v>
      </c>
      <c r="G350" s="2">
        <v>69</v>
      </c>
      <c r="H350" t="str">
        <f>B350&amp;C350</f>
        <v>Renee HARDYhammer-throw</v>
      </c>
      <c r="I350" s="2">
        <f>E350</f>
        <v>792</v>
      </c>
      <c r="J350" s="2" cm="1">
        <f t="array" ref="J350">MAX(IF($H$3:$H$4000=$H350,$I$3:$I$4000))</f>
        <v>792</v>
      </c>
      <c r="K350" s="2" t="str">
        <v>AUS</v>
      </c>
      <c r="L350" s="21" t="str">
        <v>Riley DAY</v>
      </c>
      <c r="M350" s="47" t="str">
        <v>100m</v>
      </c>
      <c r="N350" s="95">
        <v>36615</v>
      </c>
      <c r="O350" s="94" t="str">
        <f t="shared" si="20"/>
        <v>Riley DAY100m</v>
      </c>
      <c r="P350" s="2">
        <f t="shared" si="21"/>
        <v>1133</v>
      </c>
      <c r="Q350" s="2">
        <f t="shared" si="22"/>
        <v>52</v>
      </c>
      <c r="R350" s="79">
        <f t="shared" si="23"/>
        <v>3</v>
      </c>
    </row>
    <row r="351" spans="1:18" x14ac:dyDescent="0.2">
      <c r="A351" t="s">
        <v>1111</v>
      </c>
      <c r="B351" t="s">
        <v>184</v>
      </c>
      <c r="C351" s="5" t="s">
        <v>2</v>
      </c>
      <c r="D351" s="5">
        <v>36615</v>
      </c>
      <c r="E351" s="39">
        <v>1114</v>
      </c>
      <c r="F351" s="195">
        <v>44604</v>
      </c>
      <c r="G351" s="2">
        <v>22</v>
      </c>
      <c r="H351" t="str">
        <f>B351&amp;C351</f>
        <v>Riley DAY100m</v>
      </c>
      <c r="I351" s="2">
        <f>E351</f>
        <v>1114</v>
      </c>
      <c r="J351" s="2" cm="1">
        <f t="array" ref="J351">MAX(IF($H$3:$H$4000=$H351,$I$3:$I$4000))</f>
        <v>1133</v>
      </c>
      <c r="K351" s="2" t="str">
        <v>AUS</v>
      </c>
      <c r="L351" s="21" t="str">
        <v>Sophia FIGHERA</v>
      </c>
      <c r="M351" s="47" t="str">
        <v>100m</v>
      </c>
      <c r="N351" s="95">
        <v>35895</v>
      </c>
      <c r="O351" s="94" t="str">
        <f t="shared" si="20"/>
        <v>Sophia FIGHERA100m</v>
      </c>
      <c r="P351" s="2">
        <f t="shared" si="21"/>
        <v>1058</v>
      </c>
      <c r="Q351" s="2">
        <f t="shared" si="22"/>
        <v>138</v>
      </c>
      <c r="R351" s="79">
        <f t="shared" si="23"/>
        <v>20</v>
      </c>
    </row>
    <row r="352" spans="1:18" x14ac:dyDescent="0.2">
      <c r="A352" t="s">
        <v>1111</v>
      </c>
      <c r="B352" t="s">
        <v>108</v>
      </c>
      <c r="C352" s="5" t="s">
        <v>2</v>
      </c>
      <c r="D352" s="5">
        <v>35895</v>
      </c>
      <c r="E352" s="39">
        <v>1058</v>
      </c>
      <c r="F352" s="195">
        <v>44604</v>
      </c>
      <c r="G352" s="2">
        <v>65</v>
      </c>
      <c r="H352" t="str">
        <f>B352&amp;C352</f>
        <v>Sophia FIGHERA100m</v>
      </c>
      <c r="I352" s="2">
        <f>E352</f>
        <v>1058</v>
      </c>
      <c r="J352" s="2" cm="1">
        <f t="array" ref="J352">MAX(IF($H$3:$H$4000=$H352,$I$3:$I$4000))</f>
        <v>1058</v>
      </c>
      <c r="K352" s="2" t="str">
        <v>AUS</v>
      </c>
      <c r="L352" s="21" t="str">
        <v>Riley DAY</v>
      </c>
      <c r="M352" s="47" t="str">
        <v>200m</v>
      </c>
      <c r="N352" s="95">
        <v>36615</v>
      </c>
      <c r="O352" s="94" t="str">
        <f t="shared" si="20"/>
        <v>Riley DAY200m</v>
      </c>
      <c r="P352" s="2">
        <f t="shared" si="21"/>
        <v>1179</v>
      </c>
      <c r="Q352" s="2">
        <f t="shared" si="22"/>
        <v>13</v>
      </c>
      <c r="R352" s="79">
        <f t="shared" si="23"/>
        <v>1</v>
      </c>
    </row>
    <row r="353" spans="1:18" x14ac:dyDescent="0.2">
      <c r="A353" t="s">
        <v>1111</v>
      </c>
      <c r="B353" t="s">
        <v>184</v>
      </c>
      <c r="C353" s="5" t="s">
        <v>25</v>
      </c>
      <c r="D353" s="5">
        <v>36615</v>
      </c>
      <c r="E353" s="39">
        <v>1136</v>
      </c>
      <c r="F353" s="195">
        <v>44604</v>
      </c>
      <c r="G353" s="2">
        <v>8</v>
      </c>
      <c r="H353" t="str">
        <f>B353&amp;C353</f>
        <v>Riley DAY200m</v>
      </c>
      <c r="I353" s="2">
        <f>E353</f>
        <v>1136</v>
      </c>
      <c r="J353" s="2" cm="1">
        <f t="array" ref="J353">MAX(IF($H$3:$H$4000=$H353,$I$3:$I$4000))</f>
        <v>1179</v>
      </c>
      <c r="K353" s="2" t="str">
        <v>AUS</v>
      </c>
      <c r="L353" s="21" t="str">
        <v>Marnie PONTON</v>
      </c>
      <c r="M353" s="47" t="str">
        <v>5000m</v>
      </c>
      <c r="N353" s="95">
        <v>30757</v>
      </c>
      <c r="O353" s="94" t="str">
        <f t="shared" si="20"/>
        <v>Marnie PONTON5000m</v>
      </c>
      <c r="P353" s="2">
        <f t="shared" si="21"/>
        <v>1078</v>
      </c>
      <c r="Q353" s="2">
        <f t="shared" si="22"/>
        <v>95</v>
      </c>
      <c r="R353" s="79">
        <f t="shared" si="23"/>
        <v>16</v>
      </c>
    </row>
    <row r="354" spans="1:18" x14ac:dyDescent="0.2">
      <c r="A354" t="s">
        <v>1111</v>
      </c>
      <c r="B354" t="s">
        <v>919</v>
      </c>
      <c r="C354" s="5" t="s">
        <v>29</v>
      </c>
      <c r="D354" s="5">
        <v>30757</v>
      </c>
      <c r="E354" s="39">
        <v>1078</v>
      </c>
      <c r="F354" s="195">
        <v>44604</v>
      </c>
      <c r="G354" s="2">
        <v>27</v>
      </c>
      <c r="H354" t="str">
        <f>B354&amp;C354</f>
        <v>Marnie PONTON5000m</v>
      </c>
      <c r="I354" s="2">
        <f>E354</f>
        <v>1078</v>
      </c>
      <c r="J354" s="2" cm="1">
        <f t="array" ref="J354">MAX(IF($H$3:$H$4000=$H354,$I$3:$I$4000))</f>
        <v>1078</v>
      </c>
      <c r="K354" s="2" t="str">
        <v>AUS</v>
      </c>
      <c r="L354" s="21" t="str">
        <v>Kate SPENCER</v>
      </c>
      <c r="M354" s="47" t="str">
        <v>5000m</v>
      </c>
      <c r="N354" s="95">
        <v>34873</v>
      </c>
      <c r="O354" s="94" t="str">
        <f t="shared" si="20"/>
        <v>Kate SPENCER5000m</v>
      </c>
      <c r="P354" s="2">
        <f t="shared" si="21"/>
        <v>1025</v>
      </c>
      <c r="Q354" s="2">
        <f t="shared" si="22"/>
        <v>132</v>
      </c>
      <c r="R354" s="79">
        <f t="shared" si="23"/>
        <v>24</v>
      </c>
    </row>
    <row r="355" spans="1:18" x14ac:dyDescent="0.2">
      <c r="A355" t="s">
        <v>1111</v>
      </c>
      <c r="B355" s="5" t="s">
        <v>275</v>
      </c>
      <c r="C355" s="5" t="s">
        <v>29</v>
      </c>
      <c r="D355" s="5">
        <v>34873</v>
      </c>
      <c r="E355" s="39">
        <v>1025</v>
      </c>
      <c r="F355" s="195">
        <v>44604</v>
      </c>
      <c r="G355" s="2">
        <v>55</v>
      </c>
      <c r="H355" t="str">
        <f>B355&amp;C355</f>
        <v>Kate SPENCER5000m</v>
      </c>
      <c r="I355" s="2">
        <f>E355</f>
        <v>1025</v>
      </c>
      <c r="J355" s="2" cm="1">
        <f t="array" ref="J355">MAX(IF($H$3:$H$4000=$H355,$I$3:$I$4000))</f>
        <v>1025</v>
      </c>
      <c r="K355" s="2" t="str">
        <v>AUS</v>
      </c>
      <c r="L355" s="21" t="str">
        <v>Laura RODERICK</v>
      </c>
      <c r="M355" s="47" t="str">
        <v>5000m</v>
      </c>
      <c r="N355" s="95">
        <v>44640</v>
      </c>
      <c r="O355" s="94" t="str">
        <f t="shared" si="20"/>
        <v>Laura RODERICK5000m</v>
      </c>
      <c r="P355" s="2">
        <f t="shared" si="21"/>
        <v>1020</v>
      </c>
      <c r="Q355" s="2">
        <f t="shared" si="22"/>
        <v>136</v>
      </c>
      <c r="R355" s="79">
        <f t="shared" si="23"/>
        <v>26</v>
      </c>
    </row>
    <row r="356" spans="1:18" x14ac:dyDescent="0.2">
      <c r="A356" t="s">
        <v>1111</v>
      </c>
      <c r="B356" t="s">
        <v>921</v>
      </c>
      <c r="C356" s="6" t="s">
        <v>29</v>
      </c>
      <c r="D356" s="5">
        <v>44640</v>
      </c>
      <c r="E356" s="39">
        <v>1020</v>
      </c>
      <c r="F356" s="195">
        <v>44604</v>
      </c>
      <c r="G356" s="2">
        <v>59</v>
      </c>
      <c r="H356" t="str">
        <f>B356&amp;C356</f>
        <v>Laura RODERICK5000m</v>
      </c>
      <c r="I356" s="2">
        <f>E356</f>
        <v>1020</v>
      </c>
      <c r="J356" s="2" cm="1">
        <f t="array" ref="J356">MAX(IF($H$3:$H$4000=$H356,$I$3:$I$4000))</f>
        <v>1020</v>
      </c>
      <c r="K356" s="2" t="str">
        <v>AUS</v>
      </c>
      <c r="L356" s="21" t="str">
        <v>Jessica PASCOE</v>
      </c>
      <c r="M356" s="47" t="str">
        <v>5000m</v>
      </c>
      <c r="N356" s="95">
        <v>1997</v>
      </c>
      <c r="O356" s="94" t="str">
        <f t="shared" si="20"/>
        <v>Jessica PASCOE5000m</v>
      </c>
      <c r="P356" s="2">
        <f t="shared" si="21"/>
        <v>1017</v>
      </c>
      <c r="Q356" s="2">
        <f t="shared" si="22"/>
        <v>139</v>
      </c>
      <c r="R356" s="79">
        <f t="shared" si="23"/>
        <v>27</v>
      </c>
    </row>
    <row r="357" spans="1:18" x14ac:dyDescent="0.2">
      <c r="A357" t="s">
        <v>1111</v>
      </c>
      <c r="B357" s="5" t="s">
        <v>865</v>
      </c>
      <c r="C357" s="5" t="s">
        <v>29</v>
      </c>
      <c r="D357" s="5">
        <v>1997</v>
      </c>
      <c r="E357" s="39">
        <v>1017</v>
      </c>
      <c r="F357" s="195">
        <v>44604</v>
      </c>
      <c r="G357" s="2">
        <v>62</v>
      </c>
      <c r="H357" t="str">
        <f>B357&amp;C357</f>
        <v>Jessica PASCOE5000m</v>
      </c>
      <c r="I357" s="2">
        <f>E357</f>
        <v>1017</v>
      </c>
      <c r="J357" s="2" cm="1">
        <f t="array" ref="J357">MAX(IF($H$3:$H$4000=$H357,$I$3:$I$4000))</f>
        <v>1017</v>
      </c>
      <c r="K357" s="2" t="str">
        <v>AUS</v>
      </c>
      <c r="L357" s="21" t="str">
        <v>Amy CARRIG</v>
      </c>
      <c r="M357" s="47" t="str">
        <v>5000m</v>
      </c>
      <c r="N357" s="95">
        <v>1992</v>
      </c>
      <c r="O357" s="94" t="str">
        <f t="shared" si="20"/>
        <v>Amy CARRIG5000m</v>
      </c>
      <c r="P357" s="2">
        <f t="shared" si="21"/>
        <v>976</v>
      </c>
      <c r="Q357" s="2">
        <f t="shared" si="22"/>
        <v>169</v>
      </c>
      <c r="R357" s="79">
        <f t="shared" si="23"/>
        <v>31</v>
      </c>
    </row>
    <row r="358" spans="1:18" x14ac:dyDescent="0.2">
      <c r="A358" t="s">
        <v>1111</v>
      </c>
      <c r="B358" t="s">
        <v>923</v>
      </c>
      <c r="C358" t="s">
        <v>29</v>
      </c>
      <c r="D358" s="5">
        <v>1992</v>
      </c>
      <c r="E358" s="39">
        <v>976</v>
      </c>
      <c r="F358" s="195">
        <v>44604</v>
      </c>
      <c r="G358" s="2">
        <v>92</v>
      </c>
      <c r="H358" t="str">
        <f>B358&amp;C358</f>
        <v>Amy CARRIG5000m</v>
      </c>
      <c r="I358" s="2">
        <f>E358</f>
        <v>976</v>
      </c>
      <c r="J358" s="2" cm="1">
        <f t="array" ref="J358">MAX(IF($H$3:$H$4000=$H358,$I$3:$I$4000))</f>
        <v>976</v>
      </c>
      <c r="K358" s="2" t="str">
        <v>AUS</v>
      </c>
      <c r="L358" s="21" t="str">
        <v>Alysha BURNETT</v>
      </c>
      <c r="M358" s="47" t="str">
        <v>long-jump</v>
      </c>
      <c r="N358" s="95">
        <v>35434</v>
      </c>
      <c r="O358" s="94" t="str">
        <f t="shared" si="20"/>
        <v>Alysha BURNETTlong-jump</v>
      </c>
      <c r="P358" s="2">
        <f t="shared" si="21"/>
        <v>941</v>
      </c>
      <c r="Q358" s="2">
        <f t="shared" si="22"/>
        <v>158</v>
      </c>
      <c r="R358" s="79">
        <f t="shared" si="23"/>
        <v>32</v>
      </c>
    </row>
    <row r="359" spans="1:18" x14ac:dyDescent="0.2">
      <c r="A359" t="s">
        <v>1111</v>
      </c>
      <c r="B359" t="s">
        <v>407</v>
      </c>
      <c r="C359" s="5" t="s">
        <v>37</v>
      </c>
      <c r="D359" s="5">
        <v>35434</v>
      </c>
      <c r="E359" s="39">
        <v>941</v>
      </c>
      <c r="F359" s="195">
        <v>44604</v>
      </c>
      <c r="G359" s="2">
        <v>98</v>
      </c>
      <c r="H359" t="str">
        <f>B359&amp;C359</f>
        <v>Alysha BURNETTlong-jump</v>
      </c>
      <c r="I359" s="2">
        <f>E359</f>
        <v>941</v>
      </c>
      <c r="J359" s="2" cm="1">
        <f t="array" ref="J359">MAX(IF($H$3:$H$4000=$H359,$I$3:$I$4000))</f>
        <v>941</v>
      </c>
      <c r="K359" s="2" t="str">
        <v>AUS</v>
      </c>
      <c r="L359" s="21" t="str">
        <v>Emilaya ELLIS</v>
      </c>
      <c r="M359" s="47" t="str">
        <v>triple-jump</v>
      </c>
      <c r="N359" s="95">
        <v>37421</v>
      </c>
      <c r="O359" s="94" t="str">
        <f t="shared" si="20"/>
        <v>Emilaya ELLIStriple-jump</v>
      </c>
      <c r="P359" s="2">
        <f t="shared" si="21"/>
        <v>986</v>
      </c>
      <c r="Q359" s="2">
        <f t="shared" si="22"/>
        <v>83</v>
      </c>
      <c r="R359" s="79">
        <f t="shared" si="23"/>
        <v>12</v>
      </c>
    </row>
    <row r="360" spans="1:18" x14ac:dyDescent="0.2">
      <c r="A360" t="s">
        <v>1111</v>
      </c>
      <c r="B360" t="s">
        <v>379</v>
      </c>
      <c r="C360" s="5" t="s">
        <v>38</v>
      </c>
      <c r="D360" s="5">
        <v>37421</v>
      </c>
      <c r="E360" s="39">
        <v>972</v>
      </c>
      <c r="F360" s="195">
        <v>44604</v>
      </c>
      <c r="G360" s="2">
        <v>38</v>
      </c>
      <c r="H360" t="str">
        <f>B360&amp;C360</f>
        <v>Emilaya ELLIStriple-jump</v>
      </c>
      <c r="I360" s="2">
        <f>E360</f>
        <v>972</v>
      </c>
      <c r="J360" s="2" cm="1">
        <f t="array" ref="J360">MAX(IF($H$3:$H$4000=$H360,$I$3:$I$4000))</f>
        <v>986</v>
      </c>
      <c r="K360" s="2" t="str">
        <v>AUS</v>
      </c>
      <c r="L360" s="21" t="str">
        <v>Zara KECA</v>
      </c>
      <c r="M360" s="47" t="str">
        <v>triple-jump</v>
      </c>
      <c r="N360" s="95">
        <v>35923</v>
      </c>
      <c r="O360" s="94" t="str">
        <f t="shared" si="20"/>
        <v>Zara KECAtriple-jump</v>
      </c>
      <c r="P360" s="2">
        <f t="shared" si="21"/>
        <v>921</v>
      </c>
      <c r="Q360" s="2">
        <f t="shared" si="22"/>
        <v>131</v>
      </c>
      <c r="R360" s="79">
        <f t="shared" si="23"/>
        <v>26</v>
      </c>
    </row>
    <row r="361" spans="1:18" x14ac:dyDescent="0.2">
      <c r="A361" t="s">
        <v>1111</v>
      </c>
      <c r="B361" t="s">
        <v>400</v>
      </c>
      <c r="C361" s="5" t="s">
        <v>38</v>
      </c>
      <c r="D361" s="5">
        <v>35923</v>
      </c>
      <c r="E361" s="39">
        <v>921</v>
      </c>
      <c r="F361" s="195">
        <v>44604</v>
      </c>
      <c r="G361" s="2">
        <v>70</v>
      </c>
      <c r="H361" t="str">
        <f>B361&amp;C361</f>
        <v>Zara KECAtriple-jump</v>
      </c>
      <c r="I361" s="2">
        <f>E361</f>
        <v>921</v>
      </c>
      <c r="J361" s="2" cm="1">
        <f t="array" ref="J361">MAX(IF($H$3:$H$4000=$H361,$I$3:$I$4000))</f>
        <v>921</v>
      </c>
      <c r="K361" s="2" t="str">
        <v>AUS</v>
      </c>
      <c r="L361" s="21" t="str">
        <v>Katherine BAYNES</v>
      </c>
      <c r="M361" s="47" t="str">
        <v>triple-jump</v>
      </c>
      <c r="N361" s="95">
        <v>44701</v>
      </c>
      <c r="O361" s="94" t="str">
        <f t="shared" si="20"/>
        <v>Katherine BAYNEStriple-jump</v>
      </c>
      <c r="P361" s="2">
        <f t="shared" si="21"/>
        <v>919</v>
      </c>
      <c r="Q361" s="2">
        <f t="shared" si="22"/>
        <v>133</v>
      </c>
      <c r="R361" s="79">
        <f t="shared" si="23"/>
        <v>28</v>
      </c>
    </row>
    <row r="362" spans="1:18" x14ac:dyDescent="0.2">
      <c r="A362" t="s">
        <v>1111</v>
      </c>
      <c r="B362" t="s">
        <v>869</v>
      </c>
      <c r="C362" s="6" t="s">
        <v>38</v>
      </c>
      <c r="D362" s="5">
        <v>44701</v>
      </c>
      <c r="E362" s="39">
        <v>919</v>
      </c>
      <c r="F362" s="195">
        <v>44604</v>
      </c>
      <c r="G362" s="2">
        <v>72</v>
      </c>
      <c r="H362" t="str">
        <f>B362&amp;C362</f>
        <v>Katherine BAYNEStriple-jump</v>
      </c>
      <c r="I362" s="2">
        <f>E362</f>
        <v>919</v>
      </c>
      <c r="J362" s="2" cm="1">
        <f t="array" ref="J362">MAX(IF($H$3:$H$4000=$H362,$I$3:$I$4000))</f>
        <v>919</v>
      </c>
      <c r="K362" s="2" t="str">
        <v>AUS</v>
      </c>
      <c r="L362" s="21" t="str">
        <v>Tryphena HEWETT</v>
      </c>
      <c r="M362" s="47" t="str">
        <v>pole-vault</v>
      </c>
      <c r="N362" s="95">
        <v>38647</v>
      </c>
      <c r="O362" s="94" t="str">
        <f t="shared" si="20"/>
        <v>Tryphena HEWETTpole-vault</v>
      </c>
      <c r="P362" s="2">
        <f t="shared" si="21"/>
        <v>868</v>
      </c>
      <c r="Q362" s="2">
        <f t="shared" si="22"/>
        <v>69</v>
      </c>
      <c r="R362" s="79">
        <f t="shared" si="23"/>
        <v>18</v>
      </c>
    </row>
    <row r="363" spans="1:18" x14ac:dyDescent="0.2">
      <c r="A363" t="s">
        <v>1111</v>
      </c>
      <c r="B363" t="s">
        <v>413</v>
      </c>
      <c r="C363" s="5" t="s">
        <v>36</v>
      </c>
      <c r="D363" s="5">
        <v>38647</v>
      </c>
      <c r="E363" s="39">
        <v>868</v>
      </c>
      <c r="F363" s="195">
        <v>44604</v>
      </c>
      <c r="G363" s="2">
        <v>38</v>
      </c>
      <c r="H363" t="str">
        <f>B363&amp;C363</f>
        <v>Tryphena HEWETTpole-vault</v>
      </c>
      <c r="I363" s="2">
        <f>E363</f>
        <v>868</v>
      </c>
      <c r="J363" s="2" cm="1">
        <f t="array" ref="J363">MAX(IF($H$3:$H$4000=$H363,$I$3:$I$4000))</f>
        <v>868</v>
      </c>
      <c r="K363" s="2" t="str">
        <v>AUS</v>
      </c>
      <c r="L363" s="21" t="str">
        <v>Ruby SMEE</v>
      </c>
      <c r="M363" s="47" t="str">
        <v>5000m</v>
      </c>
      <c r="N363" s="95">
        <v>36865</v>
      </c>
      <c r="O363" s="94" t="str">
        <f t="shared" si="20"/>
        <v>Ruby SMEE5000m</v>
      </c>
      <c r="P363" s="2">
        <f t="shared" si="21"/>
        <v>1094</v>
      </c>
      <c r="Q363" s="2">
        <f t="shared" si="22"/>
        <v>76</v>
      </c>
      <c r="R363" s="79">
        <f t="shared" si="23"/>
        <v>13</v>
      </c>
    </row>
    <row r="364" spans="1:18" x14ac:dyDescent="0.2">
      <c r="A364" t="s">
        <v>1111</v>
      </c>
      <c r="B364" t="s">
        <v>313</v>
      </c>
      <c r="C364" s="5" t="s">
        <v>29</v>
      </c>
      <c r="D364" s="5">
        <v>36865</v>
      </c>
      <c r="E364" s="39">
        <v>1094</v>
      </c>
      <c r="F364" s="195">
        <v>44603</v>
      </c>
      <c r="G364" s="2">
        <v>17</v>
      </c>
      <c r="H364" t="str">
        <f>B364&amp;C364</f>
        <v>Ruby SMEE5000m</v>
      </c>
      <c r="I364" s="2">
        <f>E364</f>
        <v>1094</v>
      </c>
      <c r="J364" s="2" cm="1">
        <f t="array" ref="J364">MAX(IF($H$3:$H$4000=$H364,$I$3:$I$4000))</f>
        <v>1094</v>
      </c>
      <c r="K364" s="2" t="str">
        <v>AUS</v>
      </c>
      <c r="L364" s="21" t="str">
        <v>Amelia MAZZA-DOWNIE</v>
      </c>
      <c r="M364" s="47" t="str">
        <v>5000m</v>
      </c>
      <c r="N364" s="95">
        <v>36406</v>
      </c>
      <c r="O364" s="94" t="str">
        <f t="shared" si="20"/>
        <v>Amelia MAZZA-DOWNIE5000m</v>
      </c>
      <c r="P364" s="2">
        <f t="shared" si="21"/>
        <v>1092</v>
      </c>
      <c r="Q364" s="2">
        <f t="shared" si="22"/>
        <v>79</v>
      </c>
      <c r="R364" s="79">
        <f t="shared" si="23"/>
        <v>14</v>
      </c>
    </row>
    <row r="365" spans="1:18" x14ac:dyDescent="0.2">
      <c r="A365" t="s">
        <v>1111</v>
      </c>
      <c r="B365" t="s">
        <v>311</v>
      </c>
      <c r="C365" s="5" t="s">
        <v>29</v>
      </c>
      <c r="D365" s="5">
        <v>36406</v>
      </c>
      <c r="E365" s="39">
        <v>1068</v>
      </c>
      <c r="F365" s="195">
        <v>44603</v>
      </c>
      <c r="G365" s="2">
        <v>31</v>
      </c>
      <c r="H365" t="str">
        <f>B365&amp;C365</f>
        <v>Amelia MAZZA-DOWNIE5000m</v>
      </c>
      <c r="I365" s="2">
        <f>E365</f>
        <v>1068</v>
      </c>
      <c r="J365" s="2" cm="1">
        <f t="array" ref="J365">MAX(IF($H$3:$H$4000=$H365,$I$3:$I$4000))</f>
        <v>1092</v>
      </c>
      <c r="K365" s="2" t="str">
        <v>AUS</v>
      </c>
      <c r="L365" s="21" t="str">
        <v>Tiana PAVLOVICH</v>
      </c>
      <c r="M365" s="47" t="str">
        <v>javelin-throw</v>
      </c>
      <c r="N365" s="95">
        <v>44701</v>
      </c>
      <c r="O365" s="94" t="str">
        <f t="shared" si="20"/>
        <v>Tiana PAVLOVICHjavelin-throw</v>
      </c>
      <c r="P365" s="2">
        <f t="shared" si="21"/>
        <v>747</v>
      </c>
      <c r="Q365" s="2">
        <f t="shared" si="22"/>
        <v>140</v>
      </c>
      <c r="R365" s="79">
        <f t="shared" si="23"/>
        <v>29</v>
      </c>
    </row>
    <row r="366" spans="1:18" x14ac:dyDescent="0.2">
      <c r="A366" t="s">
        <v>1111</v>
      </c>
      <c r="B366" t="s">
        <v>963</v>
      </c>
      <c r="C366" s="6" t="s">
        <v>41</v>
      </c>
      <c r="D366" s="5">
        <v>44701</v>
      </c>
      <c r="E366" s="39">
        <v>747</v>
      </c>
      <c r="F366" s="195">
        <v>44603</v>
      </c>
      <c r="G366" s="2">
        <v>90</v>
      </c>
      <c r="H366" t="str">
        <f>B366&amp;C366</f>
        <v>Tiana PAVLOVICHjavelin-throw</v>
      </c>
      <c r="I366" s="2">
        <f>E366</f>
        <v>747</v>
      </c>
      <c r="J366" s="2" cm="1">
        <f t="array" ref="J366">MAX(IF($H$3:$H$4000=$H366,$I$3:$I$4000))</f>
        <v>747</v>
      </c>
      <c r="K366" s="2" t="str">
        <v>AUS</v>
      </c>
      <c r="L366" s="21" t="str">
        <v>Linden HALL</v>
      </c>
      <c r="M366" s="47" t="str">
        <v>800m</v>
      </c>
      <c r="N366" s="95">
        <v>33409</v>
      </c>
      <c r="O366" s="94" t="str">
        <f t="shared" si="20"/>
        <v>Linden HALL800m</v>
      </c>
      <c r="P366" s="2">
        <f t="shared" si="21"/>
        <v>1176</v>
      </c>
      <c r="Q366" s="2">
        <f t="shared" si="22"/>
        <v>12</v>
      </c>
      <c r="R366" s="79">
        <f t="shared" si="23"/>
        <v>2</v>
      </c>
    </row>
    <row r="367" spans="1:18" x14ac:dyDescent="0.2">
      <c r="A367" t="s">
        <v>1111</v>
      </c>
      <c r="B367" t="s">
        <v>234</v>
      </c>
      <c r="C367" s="5" t="s">
        <v>27</v>
      </c>
      <c r="D367" s="5">
        <v>33409</v>
      </c>
      <c r="E367" s="39">
        <v>1091</v>
      </c>
      <c r="F367" s="195">
        <v>44600</v>
      </c>
      <c r="G367" s="2">
        <v>27</v>
      </c>
      <c r="H367" t="str">
        <f>B367&amp;C367</f>
        <v>Linden HALL800m</v>
      </c>
      <c r="I367" s="2">
        <f>E367</f>
        <v>1091</v>
      </c>
      <c r="J367" s="2" cm="1">
        <f t="array" ref="J367">MAX(IF($H$3:$H$4000=$H367,$I$3:$I$4000))</f>
        <v>1176</v>
      </c>
      <c r="K367" s="2" t="str">
        <v>AUS</v>
      </c>
      <c r="L367" s="21" t="str">
        <v>Amy ROBINSON</v>
      </c>
      <c r="M367" s="47" t="str">
        <v>800m</v>
      </c>
      <c r="N367" s="95">
        <v>34494</v>
      </c>
      <c r="O367" s="94" t="str">
        <f t="shared" si="20"/>
        <v>Amy ROBINSON800m</v>
      </c>
      <c r="P367" s="2">
        <f t="shared" si="21"/>
        <v>1076</v>
      </c>
      <c r="Q367" s="2">
        <f t="shared" si="22"/>
        <v>108</v>
      </c>
      <c r="R367" s="79">
        <f t="shared" si="23"/>
        <v>20</v>
      </c>
    </row>
    <row r="368" spans="1:18" x14ac:dyDescent="0.2">
      <c r="A368" t="s">
        <v>1111</v>
      </c>
      <c r="B368" t="s">
        <v>241</v>
      </c>
      <c r="C368" s="5" t="s">
        <v>27</v>
      </c>
      <c r="D368" s="5">
        <v>34494</v>
      </c>
      <c r="E368" s="39">
        <v>1068</v>
      </c>
      <c r="F368" s="195">
        <v>44600</v>
      </c>
      <c r="G368" s="2">
        <v>39</v>
      </c>
      <c r="H368" t="str">
        <f>B368&amp;C368</f>
        <v>Amy ROBINSON800m</v>
      </c>
      <c r="I368" s="2">
        <f>E368</f>
        <v>1068</v>
      </c>
      <c r="J368" s="2" cm="1">
        <f t="array" ref="J368">MAX(IF($H$3:$H$4000=$H368,$I$3:$I$4000))</f>
        <v>1076</v>
      </c>
      <c r="K368" s="2" t="str">
        <v>AUS</v>
      </c>
      <c r="L368" s="21" t="str">
        <v>Bethany HALMY</v>
      </c>
      <c r="M368" s="47" t="str">
        <v>800m</v>
      </c>
      <c r="N368" s="95">
        <v>34830</v>
      </c>
      <c r="O368" s="94" t="str">
        <f t="shared" si="20"/>
        <v>Bethany HALMY800m</v>
      </c>
      <c r="P368" s="2">
        <f t="shared" si="21"/>
        <v>1015</v>
      </c>
      <c r="Q368" s="2">
        <f t="shared" si="22"/>
        <v>155</v>
      </c>
      <c r="R368" s="79">
        <f t="shared" si="23"/>
        <v>33</v>
      </c>
    </row>
    <row r="369" spans="1:18" x14ac:dyDescent="0.2">
      <c r="A369" t="s">
        <v>1111</v>
      </c>
      <c r="B369" t="s">
        <v>220</v>
      </c>
      <c r="C369" s="5" t="s">
        <v>27</v>
      </c>
      <c r="D369" s="5">
        <v>34830</v>
      </c>
      <c r="E369" s="39">
        <v>1015</v>
      </c>
      <c r="F369" s="195">
        <v>44597</v>
      </c>
      <c r="G369" s="2">
        <v>82</v>
      </c>
      <c r="H369" t="str">
        <f>B369&amp;C369</f>
        <v>Bethany HALMY800m</v>
      </c>
      <c r="I369" s="2">
        <f>E369</f>
        <v>1015</v>
      </c>
      <c r="J369" s="2" cm="1">
        <f t="array" ref="J369">MAX(IF($H$3:$H$4000=$H369,$I$3:$I$4000))</f>
        <v>1015</v>
      </c>
      <c r="K369" s="2" t="str">
        <v>AUS</v>
      </c>
      <c r="L369" s="21" t="str">
        <v>Denise SNYDER</v>
      </c>
      <c r="M369" s="47" t="str">
        <v>high-jump</v>
      </c>
      <c r="N369" s="95">
        <v>33610</v>
      </c>
      <c r="O369" s="94" t="str">
        <f t="shared" si="20"/>
        <v>Denise SNYDERhigh-jump</v>
      </c>
      <c r="P369" s="2">
        <f t="shared" si="21"/>
        <v>955</v>
      </c>
      <c r="Q369" s="2">
        <f t="shared" si="22"/>
        <v>121</v>
      </c>
      <c r="R369" s="79">
        <f t="shared" si="23"/>
        <v>26</v>
      </c>
    </row>
    <row r="370" spans="1:18" x14ac:dyDescent="0.2">
      <c r="A370" t="s">
        <v>1111</v>
      </c>
      <c r="B370" t="s">
        <v>871</v>
      </c>
      <c r="C370" s="5" t="s">
        <v>35</v>
      </c>
      <c r="D370" s="5">
        <v>33610</v>
      </c>
      <c r="E370" s="39">
        <v>955</v>
      </c>
      <c r="F370" s="195">
        <v>44597</v>
      </c>
      <c r="G370" s="2">
        <v>51</v>
      </c>
      <c r="H370" t="str">
        <f>B370&amp;C370</f>
        <v>Denise SNYDERhigh-jump</v>
      </c>
      <c r="I370" s="2">
        <f>E370</f>
        <v>955</v>
      </c>
      <c r="J370" s="2" cm="1">
        <f t="array" ref="J370">MAX(IF($H$3:$H$4000=$H370,$I$3:$I$4000))</f>
        <v>955</v>
      </c>
      <c r="K370" s="2" t="str">
        <v>AUS</v>
      </c>
      <c r="L370" s="21" t="str">
        <v>Polly DEANE-JOHNS</v>
      </c>
      <c r="M370" s="47" t="str">
        <v>high-jump</v>
      </c>
      <c r="N370" s="95">
        <v>38109</v>
      </c>
      <c r="O370" s="94" t="str">
        <f t="shared" si="20"/>
        <v>Polly DEANE-JOHNShigh-jump</v>
      </c>
      <c r="P370" s="2">
        <f t="shared" si="21"/>
        <v>974</v>
      </c>
      <c r="Q370" s="2">
        <f t="shared" si="22"/>
        <v>83</v>
      </c>
      <c r="R370" s="79">
        <f t="shared" si="23"/>
        <v>16</v>
      </c>
    </row>
    <row r="371" spans="1:18" x14ac:dyDescent="0.2">
      <c r="A371" t="s">
        <v>1111</v>
      </c>
      <c r="B371" t="s">
        <v>415</v>
      </c>
      <c r="C371" s="5" t="s">
        <v>35</v>
      </c>
      <c r="D371" s="5">
        <v>38109</v>
      </c>
      <c r="E371" s="39">
        <v>926</v>
      </c>
      <c r="F371" s="195">
        <v>44597</v>
      </c>
      <c r="G371" s="2">
        <v>70</v>
      </c>
      <c r="H371" t="str">
        <f>B371&amp;C371</f>
        <v>Polly DEANE-JOHNShigh-jump</v>
      </c>
      <c r="I371" s="2">
        <f>E371</f>
        <v>926</v>
      </c>
      <c r="J371" s="2" cm="1">
        <f t="array" ref="J371">MAX(IF($H$3:$H$4000=$H371,$I$3:$I$4000))</f>
        <v>974</v>
      </c>
      <c r="K371" s="2" t="str">
        <v>AUS</v>
      </c>
      <c r="L371" s="21" t="str">
        <v>Jade ARNUTHNOT</v>
      </c>
      <c r="M371" s="47" t="str">
        <v>pole-vault</v>
      </c>
      <c r="N371" s="95">
        <v>44671</v>
      </c>
      <c r="O371" s="94" t="str">
        <f t="shared" si="20"/>
        <v>Jade ARNUTHNOTpole-vault</v>
      </c>
      <c r="P371" s="2">
        <f t="shared" si="21"/>
        <v>868</v>
      </c>
      <c r="Q371" s="2">
        <f t="shared" si="22"/>
        <v>69</v>
      </c>
      <c r="R371" s="79">
        <f t="shared" si="23"/>
        <v>18</v>
      </c>
    </row>
    <row r="372" spans="1:18" x14ac:dyDescent="0.2">
      <c r="A372" t="s">
        <v>1111</v>
      </c>
      <c r="B372" t="s">
        <v>439</v>
      </c>
      <c r="C372" s="6" t="s">
        <v>36</v>
      </c>
      <c r="D372" s="5">
        <v>44671</v>
      </c>
      <c r="E372" s="39">
        <v>868</v>
      </c>
      <c r="F372" s="195">
        <v>44597</v>
      </c>
      <c r="G372" s="2">
        <v>38</v>
      </c>
      <c r="H372" t="str">
        <f>B372&amp;C372</f>
        <v>Jade ARNUTHNOTpole-vault</v>
      </c>
      <c r="I372" s="2">
        <f>E372</f>
        <v>868</v>
      </c>
      <c r="J372" s="2" cm="1">
        <f t="array" ref="J372">MAX(IF($H$3:$H$4000=$H372,$I$3:$I$4000))</f>
        <v>868</v>
      </c>
      <c r="K372" s="2" t="str">
        <v>AUS</v>
      </c>
      <c r="L372" s="21" t="str">
        <v>Haneefa RANE</v>
      </c>
      <c r="M372" s="47" t="str">
        <v>pole-vault</v>
      </c>
      <c r="N372" s="95">
        <v>38800</v>
      </c>
      <c r="O372" s="94" t="str">
        <f t="shared" si="20"/>
        <v>Haneefa RANEpole-vault</v>
      </c>
      <c r="P372" s="2">
        <f t="shared" si="21"/>
        <v>807</v>
      </c>
      <c r="Q372" s="2">
        <f t="shared" si="22"/>
        <v>112</v>
      </c>
      <c r="R372" s="79">
        <f t="shared" si="23"/>
        <v>29</v>
      </c>
    </row>
    <row r="373" spans="1:18" x14ac:dyDescent="0.2">
      <c r="A373" t="s">
        <v>1111</v>
      </c>
      <c r="B373" t="s">
        <v>440</v>
      </c>
      <c r="C373" s="5" t="s">
        <v>36</v>
      </c>
      <c r="D373" s="5">
        <v>38800</v>
      </c>
      <c r="E373" s="39">
        <v>807</v>
      </c>
      <c r="F373" s="195">
        <v>44597</v>
      </c>
      <c r="G373" s="2">
        <v>65</v>
      </c>
      <c r="H373" t="str">
        <f>B373&amp;C373</f>
        <v>Haneefa RANEpole-vault</v>
      </c>
      <c r="I373" s="2">
        <f>E373</f>
        <v>807</v>
      </c>
      <c r="J373" s="2" cm="1">
        <f t="array" ref="J373">MAX(IF($H$3:$H$4000=$H373,$I$3:$I$4000))</f>
        <v>807</v>
      </c>
      <c r="K373" s="2" t="str">
        <v>AUS</v>
      </c>
      <c r="L373" s="21" t="str">
        <v>Lara ROBERTS</v>
      </c>
      <c r="M373" s="47" t="str">
        <v>hammer-throw</v>
      </c>
      <c r="N373" s="95">
        <v>37932</v>
      </c>
      <c r="O373" s="94" t="str">
        <f t="shared" si="20"/>
        <v>Lara ROBERTShammer-throw</v>
      </c>
      <c r="P373" s="2">
        <f t="shared" si="21"/>
        <v>879</v>
      </c>
      <c r="Q373" s="2">
        <f t="shared" si="22"/>
        <v>66</v>
      </c>
      <c r="R373" s="79">
        <f t="shared" si="23"/>
        <v>8</v>
      </c>
    </row>
    <row r="374" spans="1:18" x14ac:dyDescent="0.2">
      <c r="A374" t="s">
        <v>1111</v>
      </c>
      <c r="B374" t="s">
        <v>470</v>
      </c>
      <c r="C374" s="5" t="s">
        <v>42</v>
      </c>
      <c r="D374" s="5">
        <v>37932</v>
      </c>
      <c r="E374" s="39">
        <v>879</v>
      </c>
      <c r="F374" s="195">
        <v>44597</v>
      </c>
      <c r="G374" s="2">
        <v>39</v>
      </c>
      <c r="H374" t="str">
        <f>B374&amp;C374</f>
        <v>Lara ROBERTShammer-throw</v>
      </c>
      <c r="I374" s="2">
        <f>E374</f>
        <v>879</v>
      </c>
      <c r="J374" s="2" cm="1">
        <f t="array" ref="J374">MAX(IF($H$3:$H$4000=$H374,$I$3:$I$4000))</f>
        <v>879</v>
      </c>
      <c r="K374" s="2" t="str">
        <v>AUS</v>
      </c>
      <c r="L374" s="21" t="str">
        <v>Sinead DU TOIT</v>
      </c>
      <c r="M374" s="47" t="str">
        <v>shot-put</v>
      </c>
      <c r="N374" s="95">
        <v>37230</v>
      </c>
      <c r="O374" s="94" t="str">
        <f t="shared" si="20"/>
        <v>Sinead DU TOITshot-put</v>
      </c>
      <c r="P374" s="2">
        <f t="shared" si="21"/>
        <v>821</v>
      </c>
      <c r="Q374" s="2">
        <f t="shared" si="22"/>
        <v>109</v>
      </c>
      <c r="R374" s="79">
        <f t="shared" si="23"/>
        <v>9</v>
      </c>
    </row>
    <row r="375" spans="1:18" x14ac:dyDescent="0.2">
      <c r="A375" t="s">
        <v>1111</v>
      </c>
      <c r="B375" t="s">
        <v>459</v>
      </c>
      <c r="C375" s="5" t="s">
        <v>39</v>
      </c>
      <c r="D375" s="5">
        <v>37230</v>
      </c>
      <c r="E375" s="39">
        <v>812</v>
      </c>
      <c r="F375" s="195">
        <v>44596</v>
      </c>
      <c r="G375" s="2">
        <v>55</v>
      </c>
      <c r="H375" t="str">
        <f>B375&amp;C375</f>
        <v>Sinead DU TOITshot-put</v>
      </c>
      <c r="I375" s="2">
        <f>E375</f>
        <v>812</v>
      </c>
      <c r="J375" s="2" cm="1">
        <f t="array" ref="J375">MAX(IF($H$3:$H$4000=$H375,$I$3:$I$4000))</f>
        <v>821</v>
      </c>
      <c r="K375" s="2" t="str">
        <v>AUS</v>
      </c>
      <c r="L375" s="21" t="str">
        <v>Sophia FIGHERA</v>
      </c>
      <c r="M375" s="47" t="str">
        <v>200m</v>
      </c>
      <c r="N375" s="95">
        <v>35895</v>
      </c>
      <c r="O375" s="94" t="str">
        <f t="shared" si="20"/>
        <v>Sophia FIGHERA200m</v>
      </c>
      <c r="P375" s="2">
        <f t="shared" si="21"/>
        <v>1079</v>
      </c>
      <c r="Q375" s="2">
        <f t="shared" si="22"/>
        <v>114</v>
      </c>
      <c r="R375" s="79">
        <f t="shared" si="23"/>
        <v>8</v>
      </c>
    </row>
    <row r="376" spans="1:18" x14ac:dyDescent="0.2">
      <c r="A376" t="s">
        <v>1111</v>
      </c>
      <c r="B376" t="s">
        <v>108</v>
      </c>
      <c r="C376" s="5" t="s">
        <v>25</v>
      </c>
      <c r="D376" s="6">
        <v>35895</v>
      </c>
      <c r="E376" s="39">
        <v>1079</v>
      </c>
      <c r="F376" s="195">
        <v>44591</v>
      </c>
      <c r="G376" s="2">
        <v>37</v>
      </c>
      <c r="H376" t="str">
        <f>B376&amp;C376</f>
        <v>Sophia FIGHERA200m</v>
      </c>
      <c r="I376" s="2">
        <f>E376</f>
        <v>1079</v>
      </c>
      <c r="J376" s="2" cm="1">
        <f t="array" ref="J376">MAX(IF($H$3:$H$4000=$H376,$I$3:$I$4000))</f>
        <v>1079</v>
      </c>
      <c r="K376" s="2" t="str">
        <v>AUS</v>
      </c>
      <c r="L376" s="21" t="str">
        <v>Mia GROSS</v>
      </c>
      <c r="M376" s="47" t="str">
        <v>200m</v>
      </c>
      <c r="N376" s="95">
        <v>36999</v>
      </c>
      <c r="O376" s="94" t="str">
        <f t="shared" si="20"/>
        <v>Mia GROSS200m</v>
      </c>
      <c r="P376" s="2">
        <f t="shared" si="21"/>
        <v>1063</v>
      </c>
      <c r="Q376" s="2">
        <f t="shared" si="22"/>
        <v>133</v>
      </c>
      <c r="R376" s="79">
        <f t="shared" si="23"/>
        <v>13</v>
      </c>
    </row>
    <row r="377" spans="1:18" x14ac:dyDescent="0.2">
      <c r="A377" t="s">
        <v>1111</v>
      </c>
      <c r="B377" t="s">
        <v>114</v>
      </c>
      <c r="C377" s="5" t="s">
        <v>25</v>
      </c>
      <c r="D377" s="5">
        <v>36999</v>
      </c>
      <c r="E377" s="39">
        <v>1063</v>
      </c>
      <c r="F377" s="195">
        <v>44591</v>
      </c>
      <c r="G377" s="2">
        <v>57</v>
      </c>
      <c r="H377" t="str">
        <f>B377&amp;C377</f>
        <v>Mia GROSS200m</v>
      </c>
      <c r="I377" s="2">
        <f>E377</f>
        <v>1063</v>
      </c>
      <c r="J377" s="2" cm="1">
        <f t="array" ref="J377">MAX(IF($H$3:$H$4000=$H377,$I$3:$I$4000))</f>
        <v>1063</v>
      </c>
      <c r="K377" s="2" t="str">
        <v>AUS</v>
      </c>
      <c r="L377" s="21" t="str">
        <v>Mia GROSS</v>
      </c>
      <c r="M377" s="47" t="str">
        <v>100m</v>
      </c>
      <c r="N377" s="95">
        <v>36999</v>
      </c>
      <c r="O377" s="94" t="str">
        <f t="shared" si="20"/>
        <v>Mia GROSS100m</v>
      </c>
      <c r="P377" s="2">
        <f t="shared" si="21"/>
        <v>1116</v>
      </c>
      <c r="Q377" s="2">
        <f t="shared" si="22"/>
        <v>72</v>
      </c>
      <c r="R377" s="79">
        <f t="shared" si="23"/>
        <v>6</v>
      </c>
    </row>
    <row r="378" spans="1:18" x14ac:dyDescent="0.2">
      <c r="A378" t="s">
        <v>1111</v>
      </c>
      <c r="B378" t="s">
        <v>114</v>
      </c>
      <c r="C378" s="5" t="s">
        <v>2</v>
      </c>
      <c r="D378" s="5">
        <v>36999</v>
      </c>
      <c r="E378" s="39">
        <v>1116</v>
      </c>
      <c r="F378" s="195">
        <v>44590</v>
      </c>
      <c r="G378" s="2">
        <v>20</v>
      </c>
      <c r="H378" t="str">
        <f>B378&amp;C378</f>
        <v>Mia GROSS100m</v>
      </c>
      <c r="I378" s="2">
        <f>E378</f>
        <v>1116</v>
      </c>
      <c r="J378" s="2" cm="1">
        <f t="array" ref="J378">MAX(IF($H$3:$H$4000=$H378,$I$3:$I$4000))</f>
        <v>1116</v>
      </c>
      <c r="K378" s="2" t="str">
        <v>AUS</v>
      </c>
      <c r="L378" s="21" t="str">
        <v>Hana BASIC</v>
      </c>
      <c r="M378" s="47" t="str">
        <v>100m</v>
      </c>
      <c r="N378" s="95">
        <v>35086</v>
      </c>
      <c r="O378" s="94" t="str">
        <f t="shared" si="20"/>
        <v>Hana BASIC100m</v>
      </c>
      <c r="P378" s="2">
        <f t="shared" si="21"/>
        <v>1165</v>
      </c>
      <c r="Q378" s="2">
        <f t="shared" si="22"/>
        <v>30</v>
      </c>
      <c r="R378" s="79">
        <f t="shared" si="23"/>
        <v>1</v>
      </c>
    </row>
    <row r="379" spans="1:18" x14ac:dyDescent="0.2">
      <c r="A379" t="s">
        <v>1111</v>
      </c>
      <c r="B379" t="s">
        <v>101</v>
      </c>
      <c r="C379" s="5" t="s">
        <v>2</v>
      </c>
      <c r="D379" s="5">
        <v>35086</v>
      </c>
      <c r="E379" s="39">
        <v>1114</v>
      </c>
      <c r="F379" s="195">
        <v>44590</v>
      </c>
      <c r="G379" s="2">
        <v>22</v>
      </c>
      <c r="H379" t="str">
        <f>B379&amp;C379</f>
        <v>Hana BASIC100m</v>
      </c>
      <c r="I379" s="2">
        <f>E379</f>
        <v>1114</v>
      </c>
      <c r="J379" s="2" cm="1">
        <f t="array" ref="J379">MAX(IF($H$3:$H$4000=$H379,$I$3:$I$4000))</f>
        <v>1165</v>
      </c>
      <c r="K379" s="2" t="str">
        <v>AUS</v>
      </c>
      <c r="L379" s="21" t="str">
        <v>Olivia MATZER</v>
      </c>
      <c r="M379" s="47" t="str">
        <v>100m</v>
      </c>
      <c r="N379" s="95">
        <v>37673</v>
      </c>
      <c r="O379" s="94" t="str">
        <f t="shared" si="20"/>
        <v>Olivia MATZER100m</v>
      </c>
      <c r="P379" s="2">
        <f t="shared" si="21"/>
        <v>1060</v>
      </c>
      <c r="Q379" s="2">
        <f t="shared" si="22"/>
        <v>135</v>
      </c>
      <c r="R379" s="79">
        <f t="shared" si="23"/>
        <v>18</v>
      </c>
    </row>
    <row r="380" spans="1:18" x14ac:dyDescent="0.2">
      <c r="A380" t="s">
        <v>1111</v>
      </c>
      <c r="B380" t="s">
        <v>115</v>
      </c>
      <c r="C380" s="5" t="s">
        <v>2</v>
      </c>
      <c r="D380" s="5">
        <v>37673</v>
      </c>
      <c r="E380" s="39">
        <v>1060</v>
      </c>
      <c r="F380" s="195">
        <v>44590</v>
      </c>
      <c r="G380" s="2">
        <v>62</v>
      </c>
      <c r="H380" t="str">
        <f>B380&amp;C380</f>
        <v>Olivia MATZER100m</v>
      </c>
      <c r="I380" s="2">
        <f>E380</f>
        <v>1060</v>
      </c>
      <c r="J380" s="2" cm="1">
        <f t="array" ref="J380">MAX(IF($H$3:$H$4000=$H380,$I$3:$I$4000))</f>
        <v>1060</v>
      </c>
      <c r="K380" s="2" t="str">
        <v>AUS</v>
      </c>
      <c r="L380" s="21" t="str">
        <v>Helen PRETORIUS</v>
      </c>
      <c r="M380" s="47" t="str">
        <v>400m</v>
      </c>
      <c r="N380" s="95">
        <v>36241</v>
      </c>
      <c r="O380" s="94" t="str">
        <f t="shared" si="20"/>
        <v>Helen PRETORIUS400m</v>
      </c>
      <c r="P380" s="2">
        <f t="shared" si="21"/>
        <v>1077</v>
      </c>
      <c r="Q380" s="2">
        <f t="shared" si="22"/>
        <v>109</v>
      </c>
      <c r="R380" s="79">
        <f t="shared" si="23"/>
        <v>6</v>
      </c>
    </row>
    <row r="381" spans="1:18" x14ac:dyDescent="0.2">
      <c r="A381" t="s">
        <v>1111</v>
      </c>
      <c r="B381" t="s">
        <v>119</v>
      </c>
      <c r="C381" s="5" t="s">
        <v>26</v>
      </c>
      <c r="D381" s="5">
        <v>36241</v>
      </c>
      <c r="E381" s="39">
        <v>1077</v>
      </c>
      <c r="F381" s="195">
        <v>44590</v>
      </c>
      <c r="G381" s="2">
        <v>32</v>
      </c>
      <c r="H381" t="str">
        <f>B381&amp;C381</f>
        <v>Helen PRETORIUS400m</v>
      </c>
      <c r="I381" s="2">
        <f>E381</f>
        <v>1077</v>
      </c>
      <c r="J381" s="2" cm="1">
        <f t="array" ref="J381">MAX(IF($H$3:$H$4000=$H381,$I$3:$I$4000))</f>
        <v>1077</v>
      </c>
      <c r="K381" s="2" t="str">
        <v>AUS</v>
      </c>
      <c r="L381" s="21" t="str">
        <v>Catriona BISSET</v>
      </c>
      <c r="M381" s="47" t="str">
        <v>400m</v>
      </c>
      <c r="N381" s="95">
        <v>34394</v>
      </c>
      <c r="O381" s="94" t="str">
        <f t="shared" si="20"/>
        <v>Catriona BISSET400m</v>
      </c>
      <c r="P381" s="2">
        <f t="shared" si="21"/>
        <v>1070</v>
      </c>
      <c r="Q381" s="2">
        <f t="shared" si="22"/>
        <v>115</v>
      </c>
      <c r="R381" s="79">
        <f t="shared" si="23"/>
        <v>8</v>
      </c>
    </row>
    <row r="382" spans="1:18" x14ac:dyDescent="0.2">
      <c r="A382" t="s">
        <v>1111</v>
      </c>
      <c r="B382" t="s">
        <v>210</v>
      </c>
      <c r="C382" s="5" t="s">
        <v>26</v>
      </c>
      <c r="D382" s="5">
        <v>34394</v>
      </c>
      <c r="E382" s="39">
        <v>1070</v>
      </c>
      <c r="F382" s="195">
        <v>44590</v>
      </c>
      <c r="G382" s="2">
        <v>41</v>
      </c>
      <c r="H382" t="str">
        <f>B382&amp;C382</f>
        <v>Catriona BISSET400m</v>
      </c>
      <c r="I382" s="2">
        <f>E382</f>
        <v>1070</v>
      </c>
      <c r="J382" s="2" cm="1">
        <f t="array" ref="J382">MAX(IF($H$3:$H$4000=$H382,$I$3:$I$4000))</f>
        <v>1070</v>
      </c>
      <c r="K382" s="2" t="str">
        <v>AUS</v>
      </c>
      <c r="L382" s="21" t="str">
        <v>Sarah CARLI</v>
      </c>
      <c r="M382" s="47" t="str">
        <v>400m</v>
      </c>
      <c r="N382" s="95">
        <v>34582</v>
      </c>
      <c r="O382" s="94" t="str">
        <f t="shared" si="20"/>
        <v>Sarah CARLI400m</v>
      </c>
      <c r="P382" s="2">
        <f t="shared" si="21"/>
        <v>1076</v>
      </c>
      <c r="Q382" s="2">
        <f t="shared" si="22"/>
        <v>110</v>
      </c>
      <c r="R382" s="79">
        <f t="shared" si="23"/>
        <v>7</v>
      </c>
    </row>
    <row r="383" spans="1:18" x14ac:dyDescent="0.2">
      <c r="A383" t="s">
        <v>1111</v>
      </c>
      <c r="B383" t="s">
        <v>352</v>
      </c>
      <c r="C383" s="5" t="s">
        <v>26</v>
      </c>
      <c r="D383" s="5">
        <v>34582</v>
      </c>
      <c r="E383" s="39">
        <v>1069</v>
      </c>
      <c r="F383" s="195">
        <v>44590</v>
      </c>
      <c r="G383" s="2">
        <v>46</v>
      </c>
      <c r="H383" t="str">
        <f>B383&amp;C383</f>
        <v>Sarah CARLI400m</v>
      </c>
      <c r="I383" s="2">
        <f>E383</f>
        <v>1069</v>
      </c>
      <c r="J383" s="2" cm="1">
        <f t="array" ref="J383">MAX(IF($H$3:$H$4000=$H383,$I$3:$I$4000))</f>
        <v>1076</v>
      </c>
      <c r="K383" s="2" t="str">
        <v>AUS</v>
      </c>
      <c r="L383" s="21" t="str">
        <v>Carley THOMAS</v>
      </c>
      <c r="M383" s="47" t="str">
        <v>800m</v>
      </c>
      <c r="N383" s="95">
        <v>36886</v>
      </c>
      <c r="O383" s="94" t="str">
        <f t="shared" si="20"/>
        <v>Carley THOMAS800m</v>
      </c>
      <c r="P383" s="2">
        <f t="shared" si="21"/>
        <v>1068</v>
      </c>
      <c r="Q383" s="2">
        <f t="shared" si="22"/>
        <v>119</v>
      </c>
      <c r="R383" s="79">
        <f t="shared" si="23"/>
        <v>23</v>
      </c>
    </row>
    <row r="384" spans="1:18" x14ac:dyDescent="0.2">
      <c r="A384" t="s">
        <v>1111</v>
      </c>
      <c r="B384" t="s">
        <v>243</v>
      </c>
      <c r="C384" s="5" t="s">
        <v>27</v>
      </c>
      <c r="D384" s="5">
        <v>36886</v>
      </c>
      <c r="E384" s="39">
        <v>1068</v>
      </c>
      <c r="F384" s="195">
        <v>44590</v>
      </c>
      <c r="G384" s="2">
        <v>40</v>
      </c>
      <c r="H384" t="str">
        <f>B384&amp;C384</f>
        <v>Carley THOMAS800m</v>
      </c>
      <c r="I384" s="2">
        <f>E384</f>
        <v>1068</v>
      </c>
      <c r="J384" s="2" cm="1">
        <f t="array" ref="J384">MAX(IF($H$3:$H$4000=$H384,$I$3:$I$4000))</f>
        <v>1068</v>
      </c>
      <c r="K384" s="2" t="str">
        <v>AUS</v>
      </c>
      <c r="L384" s="21" t="str">
        <v>Victoria MITCHELL</v>
      </c>
      <c r="M384" s="47" t="str">
        <v>3000msc</v>
      </c>
      <c r="N384" s="95">
        <v>30066</v>
      </c>
      <c r="O384" s="94" t="str">
        <f t="shared" si="20"/>
        <v>Victoria MITCHELL3000msc</v>
      </c>
      <c r="P384" s="2">
        <f t="shared" si="21"/>
        <v>1069</v>
      </c>
      <c r="Q384" s="2">
        <f t="shared" si="22"/>
        <v>58</v>
      </c>
      <c r="R384" s="79">
        <f t="shared" si="23"/>
        <v>13</v>
      </c>
    </row>
    <row r="385" spans="1:18" x14ac:dyDescent="0.2">
      <c r="A385" t="s">
        <v>1111</v>
      </c>
      <c r="B385" t="s">
        <v>910</v>
      </c>
      <c r="C385" s="5" t="s">
        <v>34</v>
      </c>
      <c r="D385" s="5">
        <v>30066</v>
      </c>
      <c r="E385" s="39">
        <v>1007</v>
      </c>
      <c r="F385" s="195">
        <v>44590</v>
      </c>
      <c r="G385" s="2">
        <v>38</v>
      </c>
      <c r="H385" t="str">
        <f>B385&amp;C385</f>
        <v>Victoria MITCHELL3000msc</v>
      </c>
      <c r="I385" s="2">
        <f>E385</f>
        <v>1007</v>
      </c>
      <c r="J385" s="2" cm="1">
        <f t="array" ref="J385">MAX(IF($H$3:$H$4000=$H385,$I$3:$I$4000))</f>
        <v>1069</v>
      </c>
      <c r="K385" s="2" t="str">
        <v>AUS</v>
      </c>
      <c r="L385" s="21" t="str">
        <v>Danielle SHAW</v>
      </c>
      <c r="M385" s="47" t="str">
        <v>100mh</v>
      </c>
      <c r="N385" s="95">
        <v>36013</v>
      </c>
      <c r="O385" s="94" t="str">
        <f t="shared" si="20"/>
        <v>Danielle SHAW100mh</v>
      </c>
      <c r="P385" s="2">
        <f t="shared" si="21"/>
        <v>1090</v>
      </c>
      <c r="Q385" s="2">
        <f t="shared" si="22"/>
        <v>59</v>
      </c>
      <c r="R385" s="79">
        <f t="shared" si="23"/>
        <v>8</v>
      </c>
    </row>
    <row r="386" spans="1:18" x14ac:dyDescent="0.2">
      <c r="A386" t="s">
        <v>1111</v>
      </c>
      <c r="B386" t="s">
        <v>127</v>
      </c>
      <c r="C386" s="5" t="s">
        <v>32</v>
      </c>
      <c r="D386" s="5">
        <v>36013</v>
      </c>
      <c r="E386" s="39">
        <v>1090</v>
      </c>
      <c r="F386" s="195">
        <v>44590</v>
      </c>
      <c r="G386" s="2">
        <v>19</v>
      </c>
      <c r="H386" t="str">
        <f>B386&amp;C386</f>
        <v>Danielle SHAW100mh</v>
      </c>
      <c r="I386" s="2">
        <f>E386</f>
        <v>1090</v>
      </c>
      <c r="J386" s="2" cm="1">
        <f t="array" ref="J386">MAX(IF($H$3:$H$4000=$H386,$I$3:$I$4000))</f>
        <v>1090</v>
      </c>
      <c r="K386" s="2" t="str">
        <v>AUS</v>
      </c>
      <c r="L386" s="21" t="str">
        <v>Taneille CRASE</v>
      </c>
      <c r="M386" s="47" t="str">
        <v>100mh</v>
      </c>
      <c r="N386" s="95">
        <v>34623</v>
      </c>
      <c r="O386" s="94" t="str">
        <f t="shared" si="20"/>
        <v>Taneille CRASE100mh</v>
      </c>
      <c r="P386" s="2">
        <f t="shared" si="21"/>
        <v>1088</v>
      </c>
      <c r="Q386" s="2">
        <f t="shared" si="22"/>
        <v>62</v>
      </c>
      <c r="R386" s="79">
        <f t="shared" si="23"/>
        <v>9</v>
      </c>
    </row>
    <row r="387" spans="1:18" x14ac:dyDescent="0.2">
      <c r="A387" t="s">
        <v>1111</v>
      </c>
      <c r="B387" t="s">
        <v>340</v>
      </c>
      <c r="C387" s="5" t="s">
        <v>32</v>
      </c>
      <c r="D387" s="5">
        <v>34623</v>
      </c>
      <c r="E387" s="39">
        <v>1088</v>
      </c>
      <c r="F387" s="195">
        <v>44590</v>
      </c>
      <c r="G387" s="2">
        <v>20</v>
      </c>
      <c r="H387" t="str">
        <f>B387&amp;C387</f>
        <v>Taneille CRASE100mh</v>
      </c>
      <c r="I387" s="2">
        <f>E387</f>
        <v>1088</v>
      </c>
      <c r="J387" s="2" cm="1">
        <f t="array" ref="J387">MAX(IF($H$3:$H$4000=$H387,$I$3:$I$4000))</f>
        <v>1088</v>
      </c>
      <c r="K387" s="2" t="str">
        <v>AUS</v>
      </c>
      <c r="L387" s="21" t="str">
        <v>Delta AMIDZOVSKI</v>
      </c>
      <c r="M387" s="47" t="str">
        <v>long-jump</v>
      </c>
      <c r="N387" s="95">
        <v>38952</v>
      </c>
      <c r="O387" s="94" t="str">
        <f t="shared" si="20"/>
        <v>Delta AMIDZOVSKIlong-jump</v>
      </c>
      <c r="P387" s="2">
        <f t="shared" si="21"/>
        <v>1053</v>
      </c>
      <c r="Q387" s="2">
        <f t="shared" si="22"/>
        <v>65</v>
      </c>
      <c r="R387" s="79">
        <f t="shared" si="23"/>
        <v>9</v>
      </c>
    </row>
    <row r="388" spans="1:18" x14ac:dyDescent="0.2">
      <c r="A388" t="s">
        <v>1111</v>
      </c>
      <c r="B388" t="s">
        <v>157</v>
      </c>
      <c r="C388" s="5" t="s">
        <v>37</v>
      </c>
      <c r="D388" s="5">
        <v>38952</v>
      </c>
      <c r="E388" s="39">
        <v>1012</v>
      </c>
      <c r="F388" s="195">
        <v>44590</v>
      </c>
      <c r="G388" s="2">
        <v>43</v>
      </c>
      <c r="H388" t="str">
        <f>B388&amp;C388</f>
        <v>Delta AMIDZOVSKIlong-jump</v>
      </c>
      <c r="I388" s="2">
        <f>E388</f>
        <v>1012</v>
      </c>
      <c r="J388" s="2" cm="1">
        <f t="array" ref="J388">MAX(IF($H$3:$H$4000=$H388,$I$3:$I$4000))</f>
        <v>1053</v>
      </c>
      <c r="K388" s="2" t="str">
        <v>AUS</v>
      </c>
      <c r="L388" s="21" t="str">
        <v>Bethany KRANENDONK</v>
      </c>
      <c r="M388" s="47" t="str">
        <v>long-jump</v>
      </c>
      <c r="N388" s="95">
        <v>36551</v>
      </c>
      <c r="O388" s="94" t="str">
        <f t="shared" ref="O388:O451" si="24">L388&amp;M388</f>
        <v>Bethany KRANENDONKlong-jump</v>
      </c>
      <c r="P388" s="2">
        <f t="shared" ref="P388:P451" si="25">VLOOKUP(L388&amp;M388,$H$3:$J$3823,3,FALSE)</f>
        <v>1020</v>
      </c>
      <c r="Q388" s="2">
        <f t="shared" ref="Q388:Q451" si="26">COUNTIFS($M$3:$M$3102,M388,$P$3:$P$3102,"&gt;"&amp;P388)+1</f>
        <v>94</v>
      </c>
      <c r="R388" s="79">
        <f t="shared" ref="R388:R451" si="27">IFERROR(IF(K388="AUS",COUNTIFS($K$3:$K$3102,"AUS",$M$3:$M$3102,M388,$P$3:$P$3102,"&gt;"&amp;P388)+1,""),"")</f>
        <v>13</v>
      </c>
    </row>
    <row r="389" spans="1:18" x14ac:dyDescent="0.2">
      <c r="A389" t="s">
        <v>1111</v>
      </c>
      <c r="B389" t="s">
        <v>369</v>
      </c>
      <c r="C389" s="5" t="s">
        <v>37</v>
      </c>
      <c r="D389" s="5">
        <v>36551</v>
      </c>
      <c r="E389" s="39">
        <v>977</v>
      </c>
      <c r="F389" s="195">
        <v>44590</v>
      </c>
      <c r="G389" s="2">
        <v>67</v>
      </c>
      <c r="H389" t="str">
        <f>B389&amp;C389</f>
        <v>Bethany KRANENDONKlong-jump</v>
      </c>
      <c r="I389" s="2">
        <f>E389</f>
        <v>977</v>
      </c>
      <c r="J389" s="2" cm="1">
        <f t="array" ref="J389">MAX(IF($H$3:$H$4000=$H389,$I$3:$I$4000))</f>
        <v>1020</v>
      </c>
      <c r="K389" s="2" t="str">
        <v>AUS</v>
      </c>
      <c r="L389" s="21" t="str">
        <v>Mietta RUSSELL</v>
      </c>
      <c r="M389" s="47" t="str">
        <v>long-jump</v>
      </c>
      <c r="N389" s="95">
        <v>37295</v>
      </c>
      <c r="O389" s="94" t="str">
        <f t="shared" si="24"/>
        <v>Mietta RUSSELLlong-jump</v>
      </c>
      <c r="P389" s="2">
        <f t="shared" si="25"/>
        <v>1086</v>
      </c>
      <c r="Q389" s="2">
        <f t="shared" si="26"/>
        <v>39</v>
      </c>
      <c r="R389" s="79">
        <f t="shared" si="27"/>
        <v>5</v>
      </c>
    </row>
    <row r="390" spans="1:18" x14ac:dyDescent="0.2">
      <c r="A390" t="s">
        <v>1111</v>
      </c>
      <c r="B390" t="s">
        <v>135</v>
      </c>
      <c r="C390" s="5" t="s">
        <v>37</v>
      </c>
      <c r="D390" s="5">
        <v>37295</v>
      </c>
      <c r="E390" s="39">
        <v>968</v>
      </c>
      <c r="F390" s="195">
        <v>44590</v>
      </c>
      <c r="G390" s="2">
        <v>73</v>
      </c>
      <c r="H390" t="str">
        <f>B390&amp;C390</f>
        <v>Mietta RUSSELLlong-jump</v>
      </c>
      <c r="I390" s="2">
        <f>E390</f>
        <v>968</v>
      </c>
      <c r="J390" s="2" cm="1">
        <f t="array" ref="J390">MAX(IF($H$3:$H$4000=$H390,$I$3:$I$4000))</f>
        <v>1086</v>
      </c>
      <c r="K390" s="2" t="str">
        <v>AUS</v>
      </c>
      <c r="L390" s="21" t="str">
        <v>Grace BRENNAN</v>
      </c>
      <c r="M390" s="47" t="str">
        <v>long-jump</v>
      </c>
      <c r="N390" s="95">
        <v>36469</v>
      </c>
      <c r="O390" s="94" t="str">
        <f t="shared" si="24"/>
        <v>Grace BRENNANlong-jump</v>
      </c>
      <c r="P390" s="2">
        <f t="shared" si="25"/>
        <v>938</v>
      </c>
      <c r="Q390" s="2">
        <f t="shared" si="26"/>
        <v>159</v>
      </c>
      <c r="R390" s="79">
        <f t="shared" si="27"/>
        <v>33</v>
      </c>
    </row>
    <row r="391" spans="1:18" x14ac:dyDescent="0.2">
      <c r="A391" t="s">
        <v>1111</v>
      </c>
      <c r="B391" t="s">
        <v>934</v>
      </c>
      <c r="C391" s="5" t="s">
        <v>37</v>
      </c>
      <c r="D391" s="5">
        <v>36469</v>
      </c>
      <c r="E391" s="39">
        <v>938</v>
      </c>
      <c r="F391" s="195">
        <v>44590</v>
      </c>
      <c r="G391" s="2">
        <v>98</v>
      </c>
      <c r="H391" t="str">
        <f>B391&amp;C391</f>
        <v>Grace BRENNANlong-jump</v>
      </c>
      <c r="I391" s="2">
        <f>E391</f>
        <v>938</v>
      </c>
      <c r="J391" s="2" cm="1">
        <f t="array" ref="J391">MAX(IF($H$3:$H$4000=$H391,$I$3:$I$4000))</f>
        <v>938</v>
      </c>
      <c r="K391" s="2" t="str">
        <v>AUS</v>
      </c>
      <c r="L391" s="21" t="str">
        <v>Annabelle PARMEGIANI</v>
      </c>
      <c r="M391" s="47" t="str">
        <v>triple-jump</v>
      </c>
      <c r="N391" s="95">
        <v>35747</v>
      </c>
      <c r="O391" s="94" t="str">
        <f t="shared" si="24"/>
        <v>Annabelle PARMEGIANItriple-jump</v>
      </c>
      <c r="P391" s="2">
        <f t="shared" si="25"/>
        <v>1016</v>
      </c>
      <c r="Q391" s="2">
        <f t="shared" si="26"/>
        <v>49</v>
      </c>
      <c r="R391" s="79">
        <f t="shared" si="27"/>
        <v>6</v>
      </c>
    </row>
    <row r="392" spans="1:18" x14ac:dyDescent="0.2">
      <c r="A392" t="s">
        <v>1111</v>
      </c>
      <c r="B392" t="s">
        <v>394</v>
      </c>
      <c r="C392" s="5" t="s">
        <v>38</v>
      </c>
      <c r="D392" s="5">
        <v>35747</v>
      </c>
      <c r="E392" s="39">
        <v>1016</v>
      </c>
      <c r="F392" s="195">
        <v>44590</v>
      </c>
      <c r="G392" s="2">
        <v>16</v>
      </c>
      <c r="H392" t="str">
        <f>B392&amp;C392</f>
        <v>Annabelle PARMEGIANItriple-jump</v>
      </c>
      <c r="I392" s="2">
        <f>E392</f>
        <v>1016</v>
      </c>
      <c r="J392" s="2" cm="1">
        <f t="array" ref="J392">MAX(IF($H$3:$H$4000=$H392,$I$3:$I$4000))</f>
        <v>1016</v>
      </c>
      <c r="K392" s="2" t="str">
        <v>AUS</v>
      </c>
      <c r="L392" s="21" t="str">
        <v>Eleanor PATTERSON</v>
      </c>
      <c r="M392" s="47" t="str">
        <v>high-jump</v>
      </c>
      <c r="N392" s="95">
        <v>35207</v>
      </c>
      <c r="O392" s="94" t="str">
        <f t="shared" si="24"/>
        <v>Eleanor PATTERSONhigh-jump</v>
      </c>
      <c r="P392" s="2">
        <f t="shared" si="25"/>
        <v>1180</v>
      </c>
      <c r="Q392" s="2">
        <f t="shared" si="26"/>
        <v>2</v>
      </c>
      <c r="R392" s="79">
        <f t="shared" si="27"/>
        <v>2</v>
      </c>
    </row>
    <row r="393" spans="1:18" x14ac:dyDescent="0.2">
      <c r="A393" t="s">
        <v>1111</v>
      </c>
      <c r="B393" t="s">
        <v>406</v>
      </c>
      <c r="C393" s="5" t="s">
        <v>35</v>
      </c>
      <c r="D393" s="6">
        <v>35207</v>
      </c>
      <c r="E393" s="39">
        <v>1072</v>
      </c>
      <c r="F393" s="195">
        <v>44590</v>
      </c>
      <c r="G393" s="2">
        <v>6</v>
      </c>
      <c r="H393" t="str">
        <f>B393&amp;C393</f>
        <v>Eleanor PATTERSONhigh-jump</v>
      </c>
      <c r="I393" s="2">
        <f>E393</f>
        <v>1072</v>
      </c>
      <c r="J393" s="2" cm="1">
        <f t="array" ref="J393">MAX(IF($H$3:$H$4000=$H393,$I$3:$I$4000))</f>
        <v>1180</v>
      </c>
      <c r="K393" s="2" t="str">
        <v>AUS</v>
      </c>
      <c r="L393" s="21" t="str">
        <v>Erin SHAW</v>
      </c>
      <c r="M393" s="47" t="str">
        <v>high-jump</v>
      </c>
      <c r="N393" s="95">
        <v>38237</v>
      </c>
      <c r="O393" s="94" t="str">
        <f t="shared" si="24"/>
        <v>Erin SHAWhigh-jump</v>
      </c>
      <c r="P393" s="2">
        <f t="shared" si="25"/>
        <v>1062</v>
      </c>
      <c r="Q393" s="2">
        <f t="shared" si="26"/>
        <v>21</v>
      </c>
      <c r="R393" s="79">
        <f t="shared" si="27"/>
        <v>4</v>
      </c>
    </row>
    <row r="394" spans="1:18" x14ac:dyDescent="0.2">
      <c r="A394" t="s">
        <v>1111</v>
      </c>
      <c r="B394" t="s">
        <v>408</v>
      </c>
      <c r="C394" s="5" t="s">
        <v>35</v>
      </c>
      <c r="D394" s="5">
        <v>38237</v>
      </c>
      <c r="E394" s="39">
        <v>1052</v>
      </c>
      <c r="F394" s="195">
        <v>44590</v>
      </c>
      <c r="G394" s="2">
        <v>10</v>
      </c>
      <c r="H394" t="str">
        <f>B394&amp;C394</f>
        <v>Erin SHAWhigh-jump</v>
      </c>
      <c r="I394" s="2">
        <f>E394</f>
        <v>1052</v>
      </c>
      <c r="J394" s="2" cm="1">
        <f t="array" ref="J394">MAX(IF($H$3:$H$4000=$H394,$I$3:$I$4000))</f>
        <v>1062</v>
      </c>
      <c r="K394" s="2" t="str">
        <v>AUS</v>
      </c>
      <c r="L394" s="21" t="str">
        <v>Courtney SMALLACOMBE</v>
      </c>
      <c r="M394" s="47" t="str">
        <v>pole-vault</v>
      </c>
      <c r="N394" s="95">
        <v>33256</v>
      </c>
      <c r="O394" s="94" t="str">
        <f t="shared" si="24"/>
        <v>Courtney SMALLACOMBEpole-vault</v>
      </c>
      <c r="P394" s="2">
        <f t="shared" si="25"/>
        <v>1052</v>
      </c>
      <c r="Q394" s="2">
        <f t="shared" si="26"/>
        <v>11</v>
      </c>
      <c r="R394" s="79">
        <f t="shared" si="27"/>
        <v>3</v>
      </c>
    </row>
    <row r="395" spans="1:18" x14ac:dyDescent="0.2">
      <c r="A395" t="s">
        <v>1111</v>
      </c>
      <c r="B395" t="s">
        <v>424</v>
      </c>
      <c r="C395" s="5" t="s">
        <v>36</v>
      </c>
      <c r="D395" s="5">
        <v>33256</v>
      </c>
      <c r="E395" s="39">
        <v>1021</v>
      </c>
      <c r="F395" s="195">
        <v>44590</v>
      </c>
      <c r="G395" s="2">
        <v>5</v>
      </c>
      <c r="H395" t="str">
        <f>B395&amp;C395</f>
        <v>Courtney SMALLACOMBEpole-vault</v>
      </c>
      <c r="I395" s="2">
        <f>E395</f>
        <v>1021</v>
      </c>
      <c r="J395" s="2" cm="1">
        <f t="array" ref="J395">MAX(IF($H$3:$H$4000=$H395,$I$3:$I$4000))</f>
        <v>1052</v>
      </c>
      <c r="K395" s="2" t="str">
        <v>AUS</v>
      </c>
      <c r="L395" s="21" t="str">
        <v>Madeline LAWSON</v>
      </c>
      <c r="M395" s="47" t="str">
        <v>pole-vault</v>
      </c>
      <c r="N395" s="95">
        <v>35118</v>
      </c>
      <c r="O395" s="94" t="str">
        <f t="shared" si="24"/>
        <v>Madeline LAWSONpole-vault</v>
      </c>
      <c r="P395" s="2">
        <f t="shared" si="25"/>
        <v>990</v>
      </c>
      <c r="Q395" s="2">
        <f t="shared" si="26"/>
        <v>21</v>
      </c>
      <c r="R395" s="79">
        <f t="shared" si="27"/>
        <v>7</v>
      </c>
    </row>
    <row r="396" spans="1:18" x14ac:dyDescent="0.2">
      <c r="A396" t="s">
        <v>1111</v>
      </c>
      <c r="B396" t="s">
        <v>428</v>
      </c>
      <c r="C396" s="5" t="s">
        <v>36</v>
      </c>
      <c r="D396" s="5">
        <v>35118</v>
      </c>
      <c r="E396" s="39">
        <v>975</v>
      </c>
      <c r="F396" s="195">
        <v>44590</v>
      </c>
      <c r="G396" s="2">
        <v>11</v>
      </c>
      <c r="H396" t="str">
        <f>B396&amp;C396</f>
        <v>Madeline LAWSONpole-vault</v>
      </c>
      <c r="I396" s="2">
        <f>E396</f>
        <v>975</v>
      </c>
      <c r="J396" s="2" cm="1">
        <f t="array" ref="J396">MAX(IF($H$3:$H$4000=$H396,$I$3:$I$4000))</f>
        <v>990</v>
      </c>
      <c r="K396" s="2" t="str">
        <v>AUS</v>
      </c>
      <c r="L396" s="21" t="str">
        <v>Megan SEVE</v>
      </c>
      <c r="M396" s="47" t="str">
        <v>pole-vault</v>
      </c>
      <c r="N396" s="95">
        <v>35316</v>
      </c>
      <c r="O396" s="94" t="str">
        <f t="shared" si="24"/>
        <v>Megan SEVEpole-vault</v>
      </c>
      <c r="P396" s="2">
        <f t="shared" si="25"/>
        <v>838</v>
      </c>
      <c r="Q396" s="2">
        <f t="shared" si="26"/>
        <v>92</v>
      </c>
      <c r="R396" s="79">
        <f t="shared" si="27"/>
        <v>25</v>
      </c>
    </row>
    <row r="397" spans="1:18" x14ac:dyDescent="0.2">
      <c r="A397" t="s">
        <v>1111</v>
      </c>
      <c r="B397" t="s">
        <v>947</v>
      </c>
      <c r="C397" s="5" t="s">
        <v>36</v>
      </c>
      <c r="D397" s="5">
        <v>35316</v>
      </c>
      <c r="E397" s="39">
        <v>807</v>
      </c>
      <c r="F397" s="195">
        <v>44590</v>
      </c>
      <c r="G397" s="2">
        <v>65</v>
      </c>
      <c r="H397" t="str">
        <f>B397&amp;C397</f>
        <v>Megan SEVEpole-vault</v>
      </c>
      <c r="I397" s="2">
        <f>E397</f>
        <v>807</v>
      </c>
      <c r="J397" s="2" cm="1">
        <f t="array" ref="J397">MAX(IF($H$3:$H$4000=$H397,$I$3:$I$4000))</f>
        <v>838</v>
      </c>
      <c r="K397" s="2" t="str">
        <v>AUS</v>
      </c>
      <c r="L397" s="21" t="str">
        <v>Ashlyn BLACKSTOCK</v>
      </c>
      <c r="M397" s="47" t="str">
        <v>discus-throw</v>
      </c>
      <c r="N397" s="95">
        <v>38096</v>
      </c>
      <c r="O397" s="94" t="str">
        <f t="shared" si="24"/>
        <v>Ashlyn BLACKSTOCKdiscus-throw</v>
      </c>
      <c r="P397" s="2">
        <f t="shared" si="25"/>
        <v>884</v>
      </c>
      <c r="Q397" s="2">
        <f t="shared" si="26"/>
        <v>64</v>
      </c>
      <c r="R397" s="79">
        <f t="shared" si="27"/>
        <v>8</v>
      </c>
    </row>
    <row r="398" spans="1:18" x14ac:dyDescent="0.2">
      <c r="A398" t="s">
        <v>1111</v>
      </c>
      <c r="B398" t="s">
        <v>448</v>
      </c>
      <c r="C398" s="5" t="s">
        <v>40</v>
      </c>
      <c r="D398" s="5">
        <v>38096</v>
      </c>
      <c r="E398" s="39">
        <v>850</v>
      </c>
      <c r="F398" s="195">
        <v>44590</v>
      </c>
      <c r="G398" s="2">
        <v>61</v>
      </c>
      <c r="H398" t="str">
        <f>B398&amp;C398</f>
        <v>Ashlyn BLACKSTOCKdiscus-throw</v>
      </c>
      <c r="I398" s="2">
        <f>E398</f>
        <v>850</v>
      </c>
      <c r="J398" s="2" cm="1">
        <f t="array" ref="J398">MAX(IF($H$3:$H$4000=$H398,$I$3:$I$4000))</f>
        <v>884</v>
      </c>
      <c r="K398" s="2" t="str">
        <v>AUS</v>
      </c>
      <c r="L398" s="21" t="str">
        <v>Olivia DODDS</v>
      </c>
      <c r="M398" s="47" t="str">
        <v>100m</v>
      </c>
      <c r="N398" s="95">
        <v>38870</v>
      </c>
      <c r="O398" s="94" t="str">
        <f t="shared" si="24"/>
        <v>Olivia DODDS100m</v>
      </c>
      <c r="P398" s="2">
        <f t="shared" si="25"/>
        <v>1036</v>
      </c>
      <c r="Q398" s="2">
        <f t="shared" si="26"/>
        <v>167</v>
      </c>
      <c r="R398" s="79">
        <f t="shared" si="27"/>
        <v>25</v>
      </c>
    </row>
    <row r="399" spans="1:18" x14ac:dyDescent="0.2">
      <c r="A399" t="s">
        <v>1111</v>
      </c>
      <c r="B399" t="s">
        <v>124</v>
      </c>
      <c r="C399" s="5" t="s">
        <v>2</v>
      </c>
      <c r="D399" s="5">
        <v>38870</v>
      </c>
      <c r="E399" s="39">
        <v>1036</v>
      </c>
      <c r="F399" s="195">
        <v>44589</v>
      </c>
      <c r="G399" s="2">
        <v>99</v>
      </c>
      <c r="H399" t="str">
        <f>B399&amp;C399</f>
        <v>Olivia DODDS100m</v>
      </c>
      <c r="I399" s="2">
        <f>E399</f>
        <v>1036</v>
      </c>
      <c r="J399" s="2" cm="1">
        <f t="array" ref="J399">MAX(IF($H$3:$H$4000=$H399,$I$3:$I$4000))</f>
        <v>1036</v>
      </c>
      <c r="K399" s="2" t="str">
        <v>AUS</v>
      </c>
      <c r="L399" s="21" t="str">
        <v>Klara DESS</v>
      </c>
      <c r="M399" s="47" t="str">
        <v>800m</v>
      </c>
      <c r="N399" s="95">
        <v>36601</v>
      </c>
      <c r="O399" s="94" t="str">
        <f t="shared" si="24"/>
        <v>Klara DESS800m</v>
      </c>
      <c r="P399" s="2">
        <f t="shared" si="25"/>
        <v>1036</v>
      </c>
      <c r="Q399" s="2">
        <f t="shared" si="26"/>
        <v>135</v>
      </c>
      <c r="R399" s="79">
        <f t="shared" si="27"/>
        <v>27</v>
      </c>
    </row>
    <row r="400" spans="1:18" x14ac:dyDescent="0.2">
      <c r="A400" t="s">
        <v>1111</v>
      </c>
      <c r="B400" t="s">
        <v>278</v>
      </c>
      <c r="C400" s="5" t="s">
        <v>27</v>
      </c>
      <c r="D400" s="5">
        <v>36601</v>
      </c>
      <c r="E400" s="39">
        <v>1036</v>
      </c>
      <c r="F400" s="195">
        <v>44589</v>
      </c>
      <c r="G400" s="2">
        <v>61</v>
      </c>
      <c r="H400" t="str">
        <f>B400&amp;C400</f>
        <v>Klara DESS800m</v>
      </c>
      <c r="I400" s="2">
        <f>E400</f>
        <v>1036</v>
      </c>
      <c r="J400" s="2" cm="1">
        <f t="array" ref="J400">MAX(IF($H$3:$H$4000=$H400,$I$3:$I$4000))</f>
        <v>1036</v>
      </c>
      <c r="K400" s="2" t="str">
        <v>AUS</v>
      </c>
      <c r="L400" s="21" t="str">
        <v>Davina SMITH</v>
      </c>
      <c r="M400" s="47" t="str">
        <v>800m</v>
      </c>
      <c r="N400" s="95">
        <v>33563</v>
      </c>
      <c r="O400" s="94" t="str">
        <f t="shared" si="24"/>
        <v>Davina SMITH800m</v>
      </c>
      <c r="P400" s="2">
        <f t="shared" si="25"/>
        <v>1026</v>
      </c>
      <c r="Q400" s="2">
        <f t="shared" si="26"/>
        <v>144</v>
      </c>
      <c r="R400" s="79">
        <f t="shared" si="27"/>
        <v>31</v>
      </c>
    </row>
    <row r="401" spans="1:18" x14ac:dyDescent="0.2">
      <c r="A401" t="s">
        <v>1111</v>
      </c>
      <c r="B401" t="s">
        <v>250</v>
      </c>
      <c r="C401" s="5" t="s">
        <v>27</v>
      </c>
      <c r="D401" s="5">
        <v>33563</v>
      </c>
      <c r="E401" s="39">
        <v>1026</v>
      </c>
      <c r="F401" s="195">
        <v>44589</v>
      </c>
      <c r="G401" s="2">
        <v>71</v>
      </c>
      <c r="H401" t="str">
        <f>B401&amp;C401</f>
        <v>Davina SMITH800m</v>
      </c>
      <c r="I401" s="2">
        <f>E401</f>
        <v>1026</v>
      </c>
      <c r="J401" s="2" cm="1">
        <f t="array" ref="J401">MAX(IF($H$3:$H$4000=$H401,$I$3:$I$4000))</f>
        <v>1026</v>
      </c>
      <c r="K401" s="2" t="str">
        <v>AUS</v>
      </c>
      <c r="L401" s="21" t="str">
        <v>Sara KLEIN</v>
      </c>
      <c r="M401" s="47" t="str">
        <v>400mh</v>
      </c>
      <c r="N401" s="95">
        <v>34473</v>
      </c>
      <c r="O401" s="94" t="str">
        <f t="shared" si="24"/>
        <v>Sara KLEIN400mh</v>
      </c>
      <c r="P401" s="2">
        <f t="shared" si="25"/>
        <v>1110</v>
      </c>
      <c r="Q401" s="2">
        <f t="shared" si="26"/>
        <v>31</v>
      </c>
      <c r="R401" s="79">
        <f t="shared" si="27"/>
        <v>4</v>
      </c>
    </row>
    <row r="402" spans="1:18" x14ac:dyDescent="0.2">
      <c r="A402" t="s">
        <v>1111</v>
      </c>
      <c r="B402" t="s">
        <v>351</v>
      </c>
      <c r="C402" s="5" t="s">
        <v>33</v>
      </c>
      <c r="D402" s="5">
        <v>34473</v>
      </c>
      <c r="E402" s="39">
        <v>1064</v>
      </c>
      <c r="F402" s="195">
        <v>44589</v>
      </c>
      <c r="G402" s="2">
        <v>20</v>
      </c>
      <c r="H402" t="str">
        <f>B402&amp;C402</f>
        <v>Sara KLEIN400mh</v>
      </c>
      <c r="I402" s="2">
        <f>E402</f>
        <v>1064</v>
      </c>
      <c r="J402" s="2" cm="1">
        <f t="array" ref="J402">MAX(IF($H$3:$H$4000=$H402,$I$3:$I$4000))</f>
        <v>1110</v>
      </c>
      <c r="K402" s="2" t="str">
        <v>AUS</v>
      </c>
      <c r="L402" s="21" t="str">
        <v>Scarlett PYE</v>
      </c>
      <c r="M402" s="47" t="str">
        <v>400mh</v>
      </c>
      <c r="N402" s="95">
        <v>36612</v>
      </c>
      <c r="O402" s="94" t="str">
        <f t="shared" si="24"/>
        <v>Scarlett PYE400mh</v>
      </c>
      <c r="P402" s="2">
        <f t="shared" si="25"/>
        <v>962</v>
      </c>
      <c r="Q402" s="2">
        <f t="shared" si="26"/>
        <v>156</v>
      </c>
      <c r="R402" s="79">
        <f t="shared" si="27"/>
        <v>20</v>
      </c>
    </row>
    <row r="403" spans="1:18" x14ac:dyDescent="0.2">
      <c r="A403" t="s">
        <v>1111</v>
      </c>
      <c r="B403" t="s">
        <v>361</v>
      </c>
      <c r="C403" s="5" t="s">
        <v>33</v>
      </c>
      <c r="D403" s="5">
        <v>36612</v>
      </c>
      <c r="E403" s="39">
        <v>962</v>
      </c>
      <c r="F403" s="195">
        <v>44589</v>
      </c>
      <c r="G403" s="2">
        <v>94</v>
      </c>
      <c r="H403" t="str">
        <f>B403&amp;C403</f>
        <v>Scarlett PYE400mh</v>
      </c>
      <c r="I403" s="2">
        <f>E403</f>
        <v>962</v>
      </c>
      <c r="J403" s="2" cm="1">
        <f t="array" ref="J403">MAX(IF($H$3:$H$4000=$H403,$I$3:$I$4000))</f>
        <v>962</v>
      </c>
      <c r="K403" s="2" t="str">
        <v>AUS</v>
      </c>
      <c r="L403" s="21" t="str">
        <v>Nina KENNEDY</v>
      </c>
      <c r="M403" s="47" t="str">
        <v>pole-vault</v>
      </c>
      <c r="N403" s="95">
        <v>35525</v>
      </c>
      <c r="O403" s="94" t="str">
        <f t="shared" si="24"/>
        <v>Nina KENNEDYpole-vault</v>
      </c>
      <c r="P403" s="2">
        <f t="shared" si="25"/>
        <v>1214</v>
      </c>
      <c r="Q403" s="2">
        <f t="shared" si="26"/>
        <v>2</v>
      </c>
      <c r="R403" s="79">
        <f t="shared" si="27"/>
        <v>1</v>
      </c>
    </row>
    <row r="404" spans="1:18" x14ac:dyDescent="0.2">
      <c r="A404" t="s">
        <v>1111</v>
      </c>
      <c r="B404" t="s">
        <v>422</v>
      </c>
      <c r="C404" s="5" t="s">
        <v>36</v>
      </c>
      <c r="D404" s="5">
        <v>35525</v>
      </c>
      <c r="E404" s="39">
        <v>1177</v>
      </c>
      <c r="F404" s="195">
        <v>44589</v>
      </c>
      <c r="G404" s="2">
        <v>1</v>
      </c>
      <c r="H404" t="str">
        <f>B404&amp;C404</f>
        <v>Nina KENNEDYpole-vault</v>
      </c>
      <c r="I404" s="2">
        <f>E404</f>
        <v>1177</v>
      </c>
      <c r="J404" s="2" cm="1">
        <f t="array" ref="J404">MAX(IF($H$3:$H$4000=$H404,$I$3:$I$4000))</f>
        <v>1214</v>
      </c>
      <c r="K404" s="2" t="str">
        <v>AUS</v>
      </c>
      <c r="L404" s="21" t="str">
        <v>Morgan GAFFNEY</v>
      </c>
      <c r="M404" s="47" t="str">
        <v>100m</v>
      </c>
      <c r="N404" s="95">
        <v>33924</v>
      </c>
      <c r="O404" s="94" t="str">
        <f t="shared" si="24"/>
        <v>Morgan GAFFNEY100m</v>
      </c>
      <c r="P404" s="2">
        <f t="shared" si="25"/>
        <v>1060</v>
      </c>
      <c r="Q404" s="2">
        <f t="shared" si="26"/>
        <v>135</v>
      </c>
      <c r="R404" s="79">
        <f t="shared" si="27"/>
        <v>18</v>
      </c>
    </row>
    <row r="405" spans="1:18" x14ac:dyDescent="0.2">
      <c r="A405" t="s">
        <v>1111</v>
      </c>
      <c r="B405" t="s">
        <v>116</v>
      </c>
      <c r="C405" s="5" t="s">
        <v>2</v>
      </c>
      <c r="D405" s="5">
        <v>33924</v>
      </c>
      <c r="E405" s="39">
        <v>1060</v>
      </c>
      <c r="F405" s="195">
        <v>44587</v>
      </c>
      <c r="G405" s="2">
        <v>62</v>
      </c>
      <c r="H405" t="str">
        <f>B405&amp;C405</f>
        <v>Morgan GAFFNEY100m</v>
      </c>
      <c r="I405" s="2">
        <f>E405</f>
        <v>1060</v>
      </c>
      <c r="J405" s="2" cm="1">
        <f t="array" ref="J405">MAX(IF($H$3:$H$4000=$H405,$I$3:$I$4000))</f>
        <v>1060</v>
      </c>
      <c r="K405" s="2" t="str">
        <v>AUS</v>
      </c>
      <c r="L405" s="21" t="str">
        <v>Melissa DUNCAN</v>
      </c>
      <c r="M405" s="47" t="str">
        <v>1500m</v>
      </c>
      <c r="N405" s="95">
        <v>32903</v>
      </c>
      <c r="O405" s="94" t="str">
        <f t="shared" si="24"/>
        <v>Melissa DUNCAN1500m</v>
      </c>
      <c r="P405" s="2">
        <f t="shared" si="25"/>
        <v>1123</v>
      </c>
      <c r="Q405" s="2">
        <f t="shared" si="26"/>
        <v>49</v>
      </c>
      <c r="R405" s="79">
        <f t="shared" si="27"/>
        <v>11</v>
      </c>
    </row>
    <row r="406" spans="1:18" x14ac:dyDescent="0.2">
      <c r="A406" t="s">
        <v>1111</v>
      </c>
      <c r="B406" t="s">
        <v>272</v>
      </c>
      <c r="C406" s="5" t="s">
        <v>28</v>
      </c>
      <c r="D406" s="5">
        <v>32903</v>
      </c>
      <c r="E406" s="39">
        <v>1064</v>
      </c>
      <c r="F406" s="195">
        <v>44587</v>
      </c>
      <c r="G406" s="2">
        <v>40</v>
      </c>
      <c r="H406" t="str">
        <f>B406&amp;C406</f>
        <v>Melissa DUNCAN1500m</v>
      </c>
      <c r="I406" s="2">
        <f>E406</f>
        <v>1064</v>
      </c>
      <c r="J406" s="2" cm="1">
        <f t="array" ref="J406">MAX(IF($H$3:$H$4000=$H406,$I$3:$I$4000))</f>
        <v>1123</v>
      </c>
      <c r="K406" s="2" t="str">
        <v>AUS</v>
      </c>
      <c r="L406" s="21" t="str">
        <v>Klara DESS</v>
      </c>
      <c r="M406" s="47" t="str">
        <v>1500m</v>
      </c>
      <c r="N406" s="95">
        <v>36601</v>
      </c>
      <c r="O406" s="94" t="str">
        <f t="shared" si="24"/>
        <v>Klara DESS1500m</v>
      </c>
      <c r="P406" s="2">
        <f t="shared" si="25"/>
        <v>1042</v>
      </c>
      <c r="Q406" s="2">
        <f t="shared" si="26"/>
        <v>140</v>
      </c>
      <c r="R406" s="79">
        <f t="shared" si="27"/>
        <v>31</v>
      </c>
    </row>
    <row r="407" spans="1:18" x14ac:dyDescent="0.2">
      <c r="A407" t="s">
        <v>1111</v>
      </c>
      <c r="B407" t="s">
        <v>278</v>
      </c>
      <c r="C407" s="5" t="s">
        <v>28</v>
      </c>
      <c r="D407" s="5">
        <v>36601</v>
      </c>
      <c r="E407" s="39">
        <v>1042</v>
      </c>
      <c r="F407" s="195">
        <v>44587</v>
      </c>
      <c r="G407" s="2">
        <v>57</v>
      </c>
      <c r="H407" t="str">
        <f>B407&amp;C407</f>
        <v>Klara DESS1500m</v>
      </c>
      <c r="I407" s="2">
        <f>E407</f>
        <v>1042</v>
      </c>
      <c r="J407" s="2" cm="1">
        <f t="array" ref="J407">MAX(IF($H$3:$H$4000=$H407,$I$3:$I$4000))</f>
        <v>1042</v>
      </c>
      <c r="K407" s="2" t="str">
        <v>AUS</v>
      </c>
      <c r="L407" s="21" t="str">
        <v>Brielle ERBACHER</v>
      </c>
      <c r="M407" s="47" t="str">
        <v>1500m</v>
      </c>
      <c r="N407" s="95">
        <v>36219</v>
      </c>
      <c r="O407" s="94" t="str">
        <f t="shared" si="24"/>
        <v>Brielle ERBACHER1500m</v>
      </c>
      <c r="P407" s="2">
        <f t="shared" si="25"/>
        <v>1040</v>
      </c>
      <c r="Q407" s="2">
        <f t="shared" si="26"/>
        <v>142</v>
      </c>
      <c r="R407" s="79">
        <f t="shared" si="27"/>
        <v>32</v>
      </c>
    </row>
    <row r="408" spans="1:18" x14ac:dyDescent="0.2">
      <c r="A408" t="s">
        <v>1111</v>
      </c>
      <c r="B408" t="s">
        <v>276</v>
      </c>
      <c r="C408" s="5" t="s">
        <v>28</v>
      </c>
      <c r="D408" s="5">
        <v>36219</v>
      </c>
      <c r="E408" s="39">
        <v>1040</v>
      </c>
      <c r="F408" s="195">
        <v>44587</v>
      </c>
      <c r="G408" s="2">
        <v>60</v>
      </c>
      <c r="H408" t="str">
        <f>B408&amp;C408</f>
        <v>Brielle ERBACHER1500m</v>
      </c>
      <c r="I408" s="2">
        <f>E408</f>
        <v>1040</v>
      </c>
      <c r="J408" s="2" cm="1">
        <f t="array" ref="J408">MAX(IF($H$3:$H$4000=$H408,$I$3:$I$4000))</f>
        <v>1040</v>
      </c>
      <c r="K408" s="2" t="str">
        <v>AUS</v>
      </c>
      <c r="L408" s="21" t="str">
        <v>Cara FEAIN-RYAN</v>
      </c>
      <c r="M408" s="47" t="str">
        <v>1500m</v>
      </c>
      <c r="N408" s="95">
        <v>36196</v>
      </c>
      <c r="O408" s="94" t="str">
        <f t="shared" si="24"/>
        <v>Cara FEAIN-RYAN1500m</v>
      </c>
      <c r="P408" s="2">
        <f t="shared" si="25"/>
        <v>1014</v>
      </c>
      <c r="Q408" s="2">
        <f t="shared" si="26"/>
        <v>155</v>
      </c>
      <c r="R408" s="79">
        <f t="shared" si="27"/>
        <v>36</v>
      </c>
    </row>
    <row r="409" spans="1:18" x14ac:dyDescent="0.2">
      <c r="A409" t="s">
        <v>1111</v>
      </c>
      <c r="B409" t="s">
        <v>292</v>
      </c>
      <c r="C409" s="5" t="s">
        <v>28</v>
      </c>
      <c r="D409" s="5">
        <v>36196</v>
      </c>
      <c r="E409" s="39">
        <v>1014</v>
      </c>
      <c r="F409" s="195">
        <v>44587</v>
      </c>
      <c r="G409" s="2">
        <v>74</v>
      </c>
      <c r="H409" t="str">
        <f>B409&amp;C409</f>
        <v>Cara FEAIN-RYAN1500m</v>
      </c>
      <c r="I409" s="2">
        <f>E409</f>
        <v>1014</v>
      </c>
      <c r="J409" s="2" cm="1">
        <f t="array" ref="J409">MAX(IF($H$3:$H$4000=$H409,$I$3:$I$4000))</f>
        <v>1014</v>
      </c>
      <c r="K409" s="2" t="str">
        <v>AUS</v>
      </c>
      <c r="L409" s="21" t="str">
        <v>Rose DAVIES</v>
      </c>
      <c r="M409" s="47" t="str">
        <v>10000m</v>
      </c>
      <c r="N409" s="95">
        <v>36515</v>
      </c>
      <c r="O409" s="94" t="str">
        <f t="shared" si="24"/>
        <v>Rose DAVIES10000m</v>
      </c>
      <c r="P409" s="2">
        <f t="shared" si="25"/>
        <v>1157</v>
      </c>
      <c r="Q409" s="2">
        <f t="shared" si="26"/>
        <v>22</v>
      </c>
      <c r="R409" s="79">
        <f t="shared" si="27"/>
        <v>1</v>
      </c>
    </row>
    <row r="410" spans="1:18" x14ac:dyDescent="0.2">
      <c r="A410" t="s">
        <v>1111</v>
      </c>
      <c r="B410" t="s">
        <v>307</v>
      </c>
      <c r="C410" s="5" t="s">
        <v>30</v>
      </c>
      <c r="D410" s="5">
        <v>36515</v>
      </c>
      <c r="E410" s="39">
        <v>1088</v>
      </c>
      <c r="F410" s="195">
        <v>44587</v>
      </c>
      <c r="G410" s="2">
        <v>5</v>
      </c>
      <c r="H410" t="str">
        <f>B410&amp;C410</f>
        <v>Rose DAVIES10000m</v>
      </c>
      <c r="I410" s="2">
        <f>E410</f>
        <v>1088</v>
      </c>
      <c r="J410" s="2" cm="1">
        <f t="array" ref="J410">MAX(IF($H$3:$H$4000=$H410,$I$3:$I$4000))</f>
        <v>1157</v>
      </c>
      <c r="K410" s="2" t="str">
        <v>AUS</v>
      </c>
      <c r="L410" s="21" t="str">
        <v>Eloise WELLINGS</v>
      </c>
      <c r="M410" s="47" t="str">
        <v>10000m</v>
      </c>
      <c r="N410" s="95">
        <v>30264</v>
      </c>
      <c r="O410" s="94" t="str">
        <f t="shared" si="24"/>
        <v>Eloise WELLINGS10000m</v>
      </c>
      <c r="P410" s="2">
        <f t="shared" si="25"/>
        <v>1086</v>
      </c>
      <c r="Q410" s="2">
        <f t="shared" si="26"/>
        <v>72</v>
      </c>
      <c r="R410" s="79">
        <f t="shared" si="27"/>
        <v>11</v>
      </c>
    </row>
    <row r="411" spans="1:18" x14ac:dyDescent="0.2">
      <c r="A411" t="s">
        <v>1111</v>
      </c>
      <c r="B411" t="s">
        <v>309</v>
      </c>
      <c r="C411" s="5" t="s">
        <v>30</v>
      </c>
      <c r="D411" s="5">
        <v>30264</v>
      </c>
      <c r="E411" s="39">
        <v>1086</v>
      </c>
      <c r="F411" s="195">
        <v>44587</v>
      </c>
      <c r="G411" s="2">
        <v>6</v>
      </c>
      <c r="H411" t="str">
        <f>B411&amp;C411</f>
        <v>Eloise WELLINGS10000m</v>
      </c>
      <c r="I411" s="2">
        <f>E411</f>
        <v>1086</v>
      </c>
      <c r="J411" s="2" cm="1">
        <f t="array" ref="J411">MAX(IF($H$3:$H$4000=$H411,$I$3:$I$4000))</f>
        <v>1086</v>
      </c>
      <c r="K411" s="2" t="str">
        <v>AUS</v>
      </c>
      <c r="L411" s="21" t="str">
        <v>Isobel BATT-DOYLE</v>
      </c>
      <c r="M411" s="47" t="str">
        <v>10000m</v>
      </c>
      <c r="N411" s="95">
        <v>34956</v>
      </c>
      <c r="O411" s="94" t="str">
        <f t="shared" si="24"/>
        <v>Isobel BATT-DOYLE10000m</v>
      </c>
      <c r="P411" s="2">
        <f t="shared" si="25"/>
        <v>1154</v>
      </c>
      <c r="Q411" s="2">
        <f t="shared" si="26"/>
        <v>23</v>
      </c>
      <c r="R411" s="79">
        <f t="shared" si="27"/>
        <v>2</v>
      </c>
    </row>
    <row r="412" spans="1:18" x14ac:dyDescent="0.2">
      <c r="A412" t="s">
        <v>1111</v>
      </c>
      <c r="B412" t="s">
        <v>305</v>
      </c>
      <c r="C412" s="5" t="s">
        <v>30</v>
      </c>
      <c r="D412" s="5">
        <v>34956</v>
      </c>
      <c r="E412" s="39">
        <v>1083</v>
      </c>
      <c r="F412" s="195">
        <v>44587</v>
      </c>
      <c r="G412" s="2">
        <v>8</v>
      </c>
      <c r="H412" t="str">
        <f>B412&amp;C412</f>
        <v>Isobel BATT-DOYLE10000m</v>
      </c>
      <c r="I412" s="2">
        <f>E412</f>
        <v>1083</v>
      </c>
      <c r="J412" s="2" cm="1">
        <f t="array" ref="J412">MAX(IF($H$3:$H$4000=$H412,$I$3:$I$4000))</f>
        <v>1154</v>
      </c>
      <c r="K412" s="2" t="str">
        <v>AUS</v>
      </c>
      <c r="L412" s="21" t="str">
        <v>Caitlin ADAMS</v>
      </c>
      <c r="M412" s="47" t="str">
        <v>10000m</v>
      </c>
      <c r="N412" s="95">
        <v>35618</v>
      </c>
      <c r="O412" s="94" t="str">
        <f t="shared" si="24"/>
        <v>Caitlin ADAMS10000m</v>
      </c>
      <c r="P412" s="2">
        <f t="shared" si="25"/>
        <v>1045</v>
      </c>
      <c r="Q412" s="2">
        <f t="shared" si="26"/>
        <v>98</v>
      </c>
      <c r="R412" s="79">
        <f t="shared" si="27"/>
        <v>14</v>
      </c>
    </row>
    <row r="413" spans="1:18" x14ac:dyDescent="0.2">
      <c r="A413" t="s">
        <v>1111</v>
      </c>
      <c r="B413" t="s">
        <v>308</v>
      </c>
      <c r="C413" s="5" t="s">
        <v>30</v>
      </c>
      <c r="D413" s="5">
        <v>35618</v>
      </c>
      <c r="E413" s="39">
        <v>1045</v>
      </c>
      <c r="F413" s="195">
        <v>44587</v>
      </c>
      <c r="G413" s="2">
        <v>13</v>
      </c>
      <c r="H413" t="str">
        <f>B413&amp;C413</f>
        <v>Caitlin ADAMS10000m</v>
      </c>
      <c r="I413" s="2">
        <f>E413</f>
        <v>1045</v>
      </c>
      <c r="J413" s="2" cm="1">
        <f t="array" ref="J413">MAX(IF($H$3:$H$4000=$H413,$I$3:$I$4000))</f>
        <v>1045</v>
      </c>
      <c r="K413" s="2" t="str">
        <v>AUS</v>
      </c>
      <c r="L413" s="21" t="str">
        <v>Sarah KLEIN</v>
      </c>
      <c r="M413" s="47" t="str">
        <v>10000m</v>
      </c>
      <c r="N413" s="95">
        <v>31156</v>
      </c>
      <c r="O413" s="94" t="str">
        <f t="shared" si="24"/>
        <v>Sarah KLEIN10000m</v>
      </c>
      <c r="P413" s="2">
        <f t="shared" si="25"/>
        <v>1018</v>
      </c>
      <c r="Q413" s="2">
        <f t="shared" si="26"/>
        <v>106</v>
      </c>
      <c r="R413" s="79">
        <f t="shared" si="27"/>
        <v>15</v>
      </c>
    </row>
    <row r="414" spans="1:18" x14ac:dyDescent="0.2">
      <c r="A414" t="s">
        <v>1111</v>
      </c>
      <c r="B414" t="s">
        <v>315</v>
      </c>
      <c r="C414" s="5" t="s">
        <v>30</v>
      </c>
      <c r="D414" s="5">
        <v>31156</v>
      </c>
      <c r="E414" s="39">
        <v>1018</v>
      </c>
      <c r="F414" s="195">
        <v>44587</v>
      </c>
      <c r="G414" s="2">
        <v>15</v>
      </c>
      <c r="H414" t="str">
        <f>B414&amp;C414</f>
        <v>Sarah KLEIN10000m</v>
      </c>
      <c r="I414" s="2">
        <f>E414</f>
        <v>1018</v>
      </c>
      <c r="J414" s="2" cm="1">
        <f t="array" ref="J414">MAX(IF($H$3:$H$4000=$H414,$I$3:$I$4000))</f>
        <v>1018</v>
      </c>
      <c r="K414" s="2" t="str">
        <v>AUS</v>
      </c>
      <c r="L414" s="21" t="str">
        <v>Jessica NOBLE</v>
      </c>
      <c r="M414" s="47" t="str">
        <v>10000m</v>
      </c>
      <c r="N414" s="95">
        <v>44581</v>
      </c>
      <c r="O414" s="94" t="str">
        <f t="shared" si="24"/>
        <v>Jessica NOBLE10000m</v>
      </c>
      <c r="P414" s="2">
        <f t="shared" si="25"/>
        <v>978</v>
      </c>
      <c r="Q414" s="2">
        <f t="shared" si="26"/>
        <v>117</v>
      </c>
      <c r="R414" s="79">
        <f t="shared" si="27"/>
        <v>16</v>
      </c>
    </row>
    <row r="415" spans="1:18" x14ac:dyDescent="0.2">
      <c r="A415" t="s">
        <v>1111</v>
      </c>
      <c r="B415" t="s">
        <v>326</v>
      </c>
      <c r="C415" s="6" t="s">
        <v>30</v>
      </c>
      <c r="D415" s="5">
        <v>44581</v>
      </c>
      <c r="E415" s="39">
        <v>978</v>
      </c>
      <c r="F415" s="195">
        <v>44587</v>
      </c>
      <c r="G415" s="2">
        <v>26</v>
      </c>
      <c r="H415" t="str">
        <f>B415&amp;C415</f>
        <v>Jessica NOBLE10000m</v>
      </c>
      <c r="I415" s="2">
        <f>E415</f>
        <v>978</v>
      </c>
      <c r="J415" s="2" cm="1">
        <f t="array" ref="J415">MAX(IF($H$3:$H$4000=$H415,$I$3:$I$4000))</f>
        <v>978</v>
      </c>
      <c r="K415" s="2" t="str">
        <v>AUS</v>
      </c>
      <c r="L415" s="21" t="str">
        <v>Paige CAMPBELL</v>
      </c>
      <c r="M415" s="47" t="str">
        <v>10000m</v>
      </c>
      <c r="N415" s="95">
        <v>35243</v>
      </c>
      <c r="O415" s="94" t="str">
        <f t="shared" si="24"/>
        <v>Paige CAMPBELL10000m</v>
      </c>
      <c r="P415" s="2">
        <f t="shared" si="25"/>
        <v>974</v>
      </c>
      <c r="Q415" s="2">
        <f t="shared" si="26"/>
        <v>118</v>
      </c>
      <c r="R415" s="79">
        <f t="shared" si="27"/>
        <v>17</v>
      </c>
    </row>
    <row r="416" spans="1:18" x14ac:dyDescent="0.2">
      <c r="A416" t="s">
        <v>1111</v>
      </c>
      <c r="B416" t="s">
        <v>195</v>
      </c>
      <c r="C416" s="5" t="s">
        <v>30</v>
      </c>
      <c r="D416" s="5">
        <v>35243</v>
      </c>
      <c r="E416" s="39">
        <v>974</v>
      </c>
      <c r="F416" s="195">
        <v>44587</v>
      </c>
      <c r="G416" s="2">
        <v>27</v>
      </c>
      <c r="H416" t="str">
        <f>B416&amp;C416</f>
        <v>Paige CAMPBELL10000m</v>
      </c>
      <c r="I416" s="2">
        <f>E416</f>
        <v>974</v>
      </c>
      <c r="J416" s="2" cm="1">
        <f t="array" ref="J416">MAX(IF($H$3:$H$4000=$H416,$I$3:$I$4000))</f>
        <v>974</v>
      </c>
      <c r="K416" s="2" t="str">
        <v>AUS</v>
      </c>
      <c r="L416" s="21" t="str">
        <v>Emily RYAN</v>
      </c>
      <c r="M416" s="47" t="str">
        <v>10000m</v>
      </c>
      <c r="N416" s="95">
        <v>34621</v>
      </c>
      <c r="O416" s="94" t="str">
        <f t="shared" si="24"/>
        <v>Emily RYAN10000m</v>
      </c>
      <c r="P416" s="2">
        <f t="shared" si="25"/>
        <v>969</v>
      </c>
      <c r="Q416" s="2">
        <f t="shared" si="26"/>
        <v>122</v>
      </c>
      <c r="R416" s="79">
        <f t="shared" si="27"/>
        <v>18</v>
      </c>
    </row>
    <row r="417" spans="1:18" x14ac:dyDescent="0.2">
      <c r="A417" t="s">
        <v>1111</v>
      </c>
      <c r="B417" t="s">
        <v>324</v>
      </c>
      <c r="C417" s="5" t="s">
        <v>30</v>
      </c>
      <c r="D417" s="5">
        <v>34621</v>
      </c>
      <c r="E417" s="39">
        <v>969</v>
      </c>
      <c r="F417" s="195">
        <v>44587</v>
      </c>
      <c r="G417" s="2">
        <v>31</v>
      </c>
      <c r="H417" t="str">
        <f>B417&amp;C417</f>
        <v>Emily RYAN10000m</v>
      </c>
      <c r="I417" s="2">
        <f>E417</f>
        <v>969</v>
      </c>
      <c r="J417" s="2" cm="1">
        <f t="array" ref="J417">MAX(IF($H$3:$H$4000=$H417,$I$3:$I$4000))</f>
        <v>969</v>
      </c>
      <c r="K417" s="2" t="str">
        <v>AUS</v>
      </c>
      <c r="L417" s="21" t="str">
        <v>Regina JENSEN</v>
      </c>
      <c r="M417" s="47" t="str">
        <v>10000m</v>
      </c>
      <c r="N417" s="95">
        <v>0</v>
      </c>
      <c r="O417" s="94" t="str">
        <f t="shared" si="24"/>
        <v>Regina JENSEN10000m</v>
      </c>
      <c r="P417" s="2">
        <f t="shared" si="25"/>
        <v>968</v>
      </c>
      <c r="Q417" s="2">
        <f t="shared" si="26"/>
        <v>123</v>
      </c>
      <c r="R417" s="79">
        <f t="shared" si="27"/>
        <v>19</v>
      </c>
    </row>
    <row r="418" spans="1:18" x14ac:dyDescent="0.2">
      <c r="A418" t="s">
        <v>1111</v>
      </c>
      <c r="B418" t="s">
        <v>329</v>
      </c>
      <c r="C418" s="6" t="s">
        <v>30</v>
      </c>
      <c r="D418" s="5"/>
      <c r="E418" s="39">
        <v>968</v>
      </c>
      <c r="F418" s="195">
        <v>44587</v>
      </c>
      <c r="G418" s="2">
        <v>32</v>
      </c>
      <c r="H418" t="str">
        <f>B418&amp;C418</f>
        <v>Regina JENSEN10000m</v>
      </c>
      <c r="I418" s="2">
        <f>E418</f>
        <v>968</v>
      </c>
      <c r="J418" s="2" cm="1">
        <f t="array" ref="J418">MAX(IF($H$3:$H$4000=$H418,$I$3:$I$4000))</f>
        <v>968</v>
      </c>
      <c r="K418" s="2" t="str">
        <v>AUS</v>
      </c>
      <c r="L418" s="21" t="str">
        <v>Whitney SHARPE</v>
      </c>
      <c r="M418" s="47" t="str">
        <v>10000m</v>
      </c>
      <c r="N418" s="95">
        <v>33360</v>
      </c>
      <c r="O418" s="94" t="str">
        <f t="shared" si="24"/>
        <v>Whitney SHARPE10000m</v>
      </c>
      <c r="P418" s="2">
        <f t="shared" si="25"/>
        <v>963</v>
      </c>
      <c r="Q418" s="2">
        <f t="shared" si="26"/>
        <v>124</v>
      </c>
      <c r="R418" s="79">
        <f t="shared" si="27"/>
        <v>20</v>
      </c>
    </row>
    <row r="419" spans="1:18" x14ac:dyDescent="0.2">
      <c r="A419" t="s">
        <v>1111</v>
      </c>
      <c r="B419" t="s">
        <v>924</v>
      </c>
      <c r="C419" s="5" t="s">
        <v>30</v>
      </c>
      <c r="D419" s="5">
        <v>33360</v>
      </c>
      <c r="E419" s="39">
        <v>963</v>
      </c>
      <c r="F419" s="195">
        <v>44587</v>
      </c>
      <c r="G419" s="2">
        <v>33</v>
      </c>
      <c r="H419" t="str">
        <f>B419&amp;C419</f>
        <v>Whitney SHARPE10000m</v>
      </c>
      <c r="I419" s="2">
        <f>E419</f>
        <v>963</v>
      </c>
      <c r="J419" s="2" cm="1">
        <f t="array" ref="J419">MAX(IF($H$3:$H$4000=$H419,$I$3:$I$4000))</f>
        <v>963</v>
      </c>
      <c r="K419" s="2" t="str">
        <v>AUS</v>
      </c>
      <c r="L419" s="21" t="str">
        <v>Vanessa WILSON</v>
      </c>
      <c r="M419" s="47" t="str">
        <v>10000m</v>
      </c>
      <c r="N419" s="95">
        <v>1981</v>
      </c>
      <c r="O419" s="94" t="str">
        <f t="shared" si="24"/>
        <v>Vanessa WILSON10000m</v>
      </c>
      <c r="P419" s="2">
        <f t="shared" si="25"/>
        <v>923</v>
      </c>
      <c r="Q419" s="2">
        <f t="shared" si="26"/>
        <v>132</v>
      </c>
      <c r="R419" s="79">
        <f t="shared" si="27"/>
        <v>21</v>
      </c>
    </row>
    <row r="420" spans="1:18" x14ac:dyDescent="0.2">
      <c r="A420" t="s">
        <v>1111</v>
      </c>
      <c r="B420" t="s">
        <v>330</v>
      </c>
      <c r="C420" t="s">
        <v>30</v>
      </c>
      <c r="D420" s="5">
        <v>1981</v>
      </c>
      <c r="E420" s="39">
        <v>923</v>
      </c>
      <c r="F420" s="195">
        <v>44587</v>
      </c>
      <c r="G420" s="2">
        <v>42</v>
      </c>
      <c r="H420" t="str">
        <f>B420&amp;C420</f>
        <v>Vanessa WILSON10000m</v>
      </c>
      <c r="I420" s="2">
        <f>E420</f>
        <v>923</v>
      </c>
      <c r="J420" s="2" cm="1">
        <f t="array" ref="J420">MAX(IF($H$3:$H$4000=$H420,$I$3:$I$4000))</f>
        <v>923</v>
      </c>
      <c r="K420" s="2" t="str">
        <v>AUS</v>
      </c>
      <c r="L420" s="21" t="str">
        <v>Brooke WILLIAMS</v>
      </c>
      <c r="M420" s="47" t="str">
        <v>10000m</v>
      </c>
      <c r="N420" s="95">
        <v>32957</v>
      </c>
      <c r="O420" s="94" t="str">
        <f t="shared" si="24"/>
        <v>Brooke WILLIAMS10000m</v>
      </c>
      <c r="P420" s="2">
        <f t="shared" si="25"/>
        <v>906</v>
      </c>
      <c r="Q420" s="2">
        <f t="shared" si="26"/>
        <v>137</v>
      </c>
      <c r="R420" s="79">
        <f t="shared" si="27"/>
        <v>22</v>
      </c>
    </row>
    <row r="421" spans="1:18" x14ac:dyDescent="0.2">
      <c r="A421" t="s">
        <v>1111</v>
      </c>
      <c r="B421" t="s">
        <v>925</v>
      </c>
      <c r="C421" s="5" t="s">
        <v>30</v>
      </c>
      <c r="D421" s="5">
        <v>32957</v>
      </c>
      <c r="E421" s="39">
        <v>906</v>
      </c>
      <c r="F421" s="195">
        <v>44587</v>
      </c>
      <c r="G421" s="2">
        <v>46</v>
      </c>
      <c r="H421" t="str">
        <f>B421&amp;C421</f>
        <v>Brooke WILLIAMS10000m</v>
      </c>
      <c r="I421" s="2">
        <f>E421</f>
        <v>906</v>
      </c>
      <c r="J421" s="2" cm="1">
        <f t="array" ref="J421">MAX(IF($H$3:$H$4000=$H421,$I$3:$I$4000))</f>
        <v>906</v>
      </c>
      <c r="K421" s="2" t="str">
        <v>AUS</v>
      </c>
      <c r="L421" s="21" t="str">
        <v>Chloe GRENADE</v>
      </c>
      <c r="M421" s="47" t="str">
        <v>long-jump</v>
      </c>
      <c r="N421" s="95">
        <v>36509</v>
      </c>
      <c r="O421" s="94" t="str">
        <f t="shared" si="24"/>
        <v>Chloe GRENADElong-jump</v>
      </c>
      <c r="P421" s="2">
        <f t="shared" si="25"/>
        <v>1031</v>
      </c>
      <c r="Q421" s="2">
        <f t="shared" si="26"/>
        <v>81</v>
      </c>
      <c r="R421" s="79">
        <f t="shared" si="27"/>
        <v>11</v>
      </c>
    </row>
    <row r="422" spans="1:18" x14ac:dyDescent="0.2">
      <c r="A422" t="s">
        <v>1111</v>
      </c>
      <c r="B422" t="s">
        <v>371</v>
      </c>
      <c r="C422" s="5" t="s">
        <v>37</v>
      </c>
      <c r="D422" s="5">
        <v>36509</v>
      </c>
      <c r="E422" s="39">
        <v>1029</v>
      </c>
      <c r="F422" s="195">
        <v>44587</v>
      </c>
      <c r="G422" s="2">
        <v>28</v>
      </c>
      <c r="H422" t="str">
        <f>B422&amp;C422</f>
        <v>Chloe GRENADElong-jump</v>
      </c>
      <c r="I422" s="2">
        <f>E422</f>
        <v>1029</v>
      </c>
      <c r="J422" s="2" cm="1">
        <f t="array" ref="J422">MAX(IF($H$3:$H$4000=$H422,$I$3:$I$4000))</f>
        <v>1031</v>
      </c>
      <c r="K422" s="2" t="str">
        <v>AUS</v>
      </c>
      <c r="L422" s="21" t="str">
        <v>Lara WITTEY</v>
      </c>
      <c r="M422" s="47" t="str">
        <v>pole-vault</v>
      </c>
      <c r="N422" s="95">
        <v>38001</v>
      </c>
      <c r="O422" s="94" t="str">
        <f t="shared" si="24"/>
        <v>Lara WITTEYpole-vault</v>
      </c>
      <c r="P422" s="2">
        <f t="shared" si="25"/>
        <v>853</v>
      </c>
      <c r="Q422" s="2">
        <f t="shared" si="26"/>
        <v>83</v>
      </c>
      <c r="R422" s="79">
        <f t="shared" si="27"/>
        <v>24</v>
      </c>
    </row>
    <row r="423" spans="1:18" x14ac:dyDescent="0.2">
      <c r="A423" t="s">
        <v>1111</v>
      </c>
      <c r="B423" t="s">
        <v>438</v>
      </c>
      <c r="C423" s="5" t="s">
        <v>36</v>
      </c>
      <c r="D423" s="5">
        <v>38001</v>
      </c>
      <c r="E423" s="39">
        <v>853</v>
      </c>
      <c r="F423" s="195">
        <v>44587</v>
      </c>
      <c r="G423" s="2">
        <v>48</v>
      </c>
      <c r="H423" t="str">
        <f>B423&amp;C423</f>
        <v>Lara WITTEYpole-vault</v>
      </c>
      <c r="I423" s="2">
        <f>E423</f>
        <v>853</v>
      </c>
      <c r="J423" s="2" cm="1">
        <f t="array" ref="J423">MAX(IF($H$3:$H$4000=$H423,$I$3:$I$4000))</f>
        <v>853</v>
      </c>
      <c r="K423" s="2" t="str">
        <v>AUS</v>
      </c>
      <c r="L423" s="21" t="str">
        <v>Katie GUNN</v>
      </c>
      <c r="M423" s="47" t="str">
        <v>long-jump</v>
      </c>
      <c r="N423" s="95">
        <v>37623</v>
      </c>
      <c r="O423" s="94" t="str">
        <f t="shared" si="24"/>
        <v>Katie GUNNlong-jump</v>
      </c>
      <c r="P423" s="2">
        <f t="shared" si="25"/>
        <v>1044</v>
      </c>
      <c r="Q423" s="2">
        <f t="shared" si="26"/>
        <v>70</v>
      </c>
      <c r="R423" s="79">
        <f t="shared" si="27"/>
        <v>10</v>
      </c>
    </row>
    <row r="424" spans="1:18" x14ac:dyDescent="0.2">
      <c r="A424" t="s">
        <v>1111</v>
      </c>
      <c r="B424" t="s">
        <v>174</v>
      </c>
      <c r="C424" s="5" t="s">
        <v>37</v>
      </c>
      <c r="D424" s="5">
        <v>37623</v>
      </c>
      <c r="E424" s="39">
        <v>1044</v>
      </c>
      <c r="F424" s="195">
        <v>44584</v>
      </c>
      <c r="G424" s="2">
        <v>23</v>
      </c>
      <c r="H424" t="str">
        <f>B424&amp;C424</f>
        <v>Katie GUNNlong-jump</v>
      </c>
      <c r="I424" s="2">
        <f>E424</f>
        <v>1044</v>
      </c>
      <c r="J424" s="2" cm="1">
        <f t="array" ref="J424">MAX(IF($H$3:$H$4000=$H424,$I$3:$I$4000))</f>
        <v>1044</v>
      </c>
      <c r="K424" s="2" t="str">
        <v>AUS</v>
      </c>
      <c r="L424" s="21" t="str">
        <v>Emily WHELAN</v>
      </c>
      <c r="M424" s="47" t="str">
        <v>high-jump</v>
      </c>
      <c r="N424" s="95">
        <v>36535</v>
      </c>
      <c r="O424" s="94" t="str">
        <f t="shared" si="24"/>
        <v>Emily WHELANhigh-jump</v>
      </c>
      <c r="P424" s="2">
        <f t="shared" si="25"/>
        <v>1072</v>
      </c>
      <c r="Q424" s="2">
        <f t="shared" si="26"/>
        <v>17</v>
      </c>
      <c r="R424" s="79">
        <f t="shared" si="27"/>
        <v>3</v>
      </c>
    </row>
    <row r="425" spans="1:18" x14ac:dyDescent="0.2">
      <c r="A425" t="s">
        <v>1111</v>
      </c>
      <c r="B425" t="s">
        <v>409</v>
      </c>
      <c r="C425" s="5" t="s">
        <v>35</v>
      </c>
      <c r="D425" s="5">
        <v>36535</v>
      </c>
      <c r="E425" s="39">
        <v>1023</v>
      </c>
      <c r="F425" s="195">
        <v>44583</v>
      </c>
      <c r="G425" s="2">
        <v>14</v>
      </c>
      <c r="H425" t="str">
        <f>B425&amp;C425</f>
        <v>Emily WHELANhigh-jump</v>
      </c>
      <c r="I425" s="2">
        <f>E425</f>
        <v>1023</v>
      </c>
      <c r="J425" s="2" cm="1">
        <f t="array" ref="J425">MAX(IF($H$3:$H$4000=$H425,$I$3:$I$4000))</f>
        <v>1072</v>
      </c>
      <c r="K425" s="2" t="str">
        <v>AUS</v>
      </c>
      <c r="L425" s="21" t="str">
        <v>Georgia TAYLER</v>
      </c>
      <c r="M425" s="47" t="str">
        <v>pole-vault</v>
      </c>
      <c r="N425" s="95">
        <v>38208</v>
      </c>
      <c r="O425" s="94" t="str">
        <f t="shared" si="24"/>
        <v>Georgia TAYLERpole-vault</v>
      </c>
      <c r="P425" s="2">
        <f t="shared" si="25"/>
        <v>960</v>
      </c>
      <c r="Q425" s="2">
        <f t="shared" si="26"/>
        <v>28</v>
      </c>
      <c r="R425" s="79">
        <f t="shared" si="27"/>
        <v>10</v>
      </c>
    </row>
    <row r="426" spans="1:18" x14ac:dyDescent="0.2">
      <c r="A426" t="s">
        <v>1111</v>
      </c>
      <c r="B426" t="s">
        <v>432</v>
      </c>
      <c r="C426" s="5" t="s">
        <v>36</v>
      </c>
      <c r="D426" s="5">
        <v>38208</v>
      </c>
      <c r="E426" s="39">
        <v>960</v>
      </c>
      <c r="F426" s="195">
        <v>44583</v>
      </c>
      <c r="G426" s="2">
        <v>17</v>
      </c>
      <c r="H426" t="str">
        <f>B426&amp;C426</f>
        <v>Georgia TAYLERpole-vault</v>
      </c>
      <c r="I426" s="2">
        <f>E426</f>
        <v>960</v>
      </c>
      <c r="J426" s="2" cm="1">
        <f t="array" ref="J426">MAX(IF($H$3:$H$4000=$H426,$I$3:$I$4000))</f>
        <v>960</v>
      </c>
      <c r="K426" s="2" t="str">
        <v>AUS</v>
      </c>
      <c r="L426" s="21" t="str">
        <v>Felicity JOUVELET</v>
      </c>
      <c r="M426" s="47" t="str">
        <v>pole-vault</v>
      </c>
      <c r="N426" s="95">
        <v>37766</v>
      </c>
      <c r="O426" s="94" t="str">
        <f t="shared" si="24"/>
        <v>Felicity JOUVELETpole-vault</v>
      </c>
      <c r="P426" s="2">
        <f t="shared" si="25"/>
        <v>868</v>
      </c>
      <c r="Q426" s="2">
        <f t="shared" si="26"/>
        <v>69</v>
      </c>
      <c r="R426" s="79">
        <f t="shared" si="27"/>
        <v>18</v>
      </c>
    </row>
    <row r="427" spans="1:18" x14ac:dyDescent="0.2">
      <c r="A427" t="s">
        <v>1111</v>
      </c>
      <c r="B427" t="s">
        <v>436</v>
      </c>
      <c r="C427" s="5" t="s">
        <v>36</v>
      </c>
      <c r="D427" s="5">
        <v>37766</v>
      </c>
      <c r="E427" s="39">
        <v>868</v>
      </c>
      <c r="F427" s="195">
        <v>44583</v>
      </c>
      <c r="G427" s="2">
        <v>38</v>
      </c>
      <c r="H427" t="str">
        <f>B427&amp;C427</f>
        <v>Felicity JOUVELETpole-vault</v>
      </c>
      <c r="I427" s="2">
        <f>E427</f>
        <v>868</v>
      </c>
      <c r="J427" s="2" cm="1">
        <f t="array" ref="J427">MAX(IF($H$3:$H$4000=$H427,$I$3:$I$4000))</f>
        <v>868</v>
      </c>
      <c r="K427" s="2" t="str">
        <v>AUS</v>
      </c>
      <c r="L427" s="21" t="str">
        <v>Jemima MONTAG</v>
      </c>
      <c r="M427" s="47" t="str">
        <v>race-walking</v>
      </c>
      <c r="N427" s="95">
        <v>35841</v>
      </c>
      <c r="O427" s="94" t="str">
        <f t="shared" si="24"/>
        <v>Jemima MONTAGrace-walking</v>
      </c>
      <c r="P427" s="2">
        <f t="shared" si="25"/>
        <v>1172</v>
      </c>
      <c r="Q427" s="2">
        <f t="shared" si="26"/>
        <v>1</v>
      </c>
      <c r="R427" s="79">
        <f t="shared" si="27"/>
        <v>1</v>
      </c>
    </row>
    <row r="428" spans="1:18" x14ac:dyDescent="0.2">
      <c r="A428" t="s">
        <v>1111</v>
      </c>
      <c r="B428" t="s">
        <v>489</v>
      </c>
      <c r="C428" s="5" t="s">
        <v>85</v>
      </c>
      <c r="D428" s="5">
        <v>35841</v>
      </c>
      <c r="E428" s="39">
        <v>1170</v>
      </c>
      <c r="F428" s="195">
        <v>44583</v>
      </c>
      <c r="G428" s="2">
        <v>1</v>
      </c>
      <c r="H428" t="str">
        <f>B428&amp;C428</f>
        <v>Jemima MONTAGrace-walking</v>
      </c>
      <c r="I428" s="2">
        <f>E428</f>
        <v>1170</v>
      </c>
      <c r="J428" s="2" cm="1">
        <f t="array" ref="J428">MAX(IF($H$3:$H$4000=$H428,$I$3:$I$4000))</f>
        <v>1172</v>
      </c>
      <c r="K428" s="2" t="str">
        <v>AUS</v>
      </c>
      <c r="L428" s="21" t="str">
        <v>Clara SMITH</v>
      </c>
      <c r="M428" s="47" t="str">
        <v>race-walking</v>
      </c>
      <c r="N428" s="95">
        <v>35863</v>
      </c>
      <c r="O428" s="94" t="str">
        <f t="shared" si="24"/>
        <v>Clara SMITHrace-walking</v>
      </c>
      <c r="P428" s="2">
        <f t="shared" si="25"/>
        <v>1065</v>
      </c>
      <c r="Q428" s="2">
        <f t="shared" si="26"/>
        <v>6</v>
      </c>
      <c r="R428" s="79">
        <f t="shared" si="27"/>
        <v>5</v>
      </c>
    </row>
    <row r="429" spans="1:18" x14ac:dyDescent="0.2">
      <c r="A429" t="s">
        <v>1111</v>
      </c>
      <c r="B429" t="s">
        <v>968</v>
      </c>
      <c r="C429" s="5" t="s">
        <v>85</v>
      </c>
      <c r="D429" s="5">
        <v>35863</v>
      </c>
      <c r="E429" s="39">
        <v>1065</v>
      </c>
      <c r="F429" s="195">
        <v>44583</v>
      </c>
      <c r="G429" s="2">
        <v>5</v>
      </c>
      <c r="H429" t="str">
        <f>B429&amp;C429</f>
        <v>Clara SMITHrace-walking</v>
      </c>
      <c r="I429" s="2">
        <f>E429</f>
        <v>1065</v>
      </c>
      <c r="J429" s="2" cm="1">
        <f t="array" ref="J429">MAX(IF($H$3:$H$4000=$H429,$I$3:$I$4000))</f>
        <v>1065</v>
      </c>
      <c r="K429" s="2" t="str">
        <v>AUS</v>
      </c>
      <c r="L429" s="21" t="str">
        <v>Alanna PEART</v>
      </c>
      <c r="M429" s="47" t="str">
        <v>race-walking</v>
      </c>
      <c r="N429" s="95">
        <v>37870</v>
      </c>
      <c r="O429" s="94" t="str">
        <f t="shared" si="24"/>
        <v>Alanna PEARTrace-walking</v>
      </c>
      <c r="P429" s="2">
        <f t="shared" si="25"/>
        <v>973</v>
      </c>
      <c r="Q429" s="2">
        <f t="shared" si="26"/>
        <v>12</v>
      </c>
      <c r="R429" s="79">
        <f t="shared" si="27"/>
        <v>7</v>
      </c>
    </row>
    <row r="430" spans="1:18" x14ac:dyDescent="0.2">
      <c r="A430" t="s">
        <v>1111</v>
      </c>
      <c r="B430" t="s">
        <v>969</v>
      </c>
      <c r="C430" s="5" t="s">
        <v>85</v>
      </c>
      <c r="D430" s="6">
        <v>37870</v>
      </c>
      <c r="E430" s="39">
        <v>973</v>
      </c>
      <c r="F430" s="195">
        <v>44583</v>
      </c>
      <c r="G430" s="2">
        <v>9</v>
      </c>
      <c r="H430" t="str">
        <f>B430&amp;C430</f>
        <v>Alanna PEARTrace-walking</v>
      </c>
      <c r="I430" s="2">
        <f>E430</f>
        <v>973</v>
      </c>
      <c r="J430" s="2" cm="1">
        <f t="array" ref="J430">MAX(IF($H$3:$H$4000=$H430,$I$3:$I$4000))</f>
        <v>973</v>
      </c>
      <c r="K430" s="2" t="str">
        <v>AUS</v>
      </c>
      <c r="L430" s="21" t="str">
        <v>Allanah PITCHER</v>
      </c>
      <c r="M430" s="47" t="str">
        <v>race-walking</v>
      </c>
      <c r="N430" s="95">
        <v>37883</v>
      </c>
      <c r="O430" s="94" t="str">
        <f t="shared" si="24"/>
        <v>Allanah PITCHERrace-walking</v>
      </c>
      <c r="P430" s="2">
        <f t="shared" si="25"/>
        <v>941</v>
      </c>
      <c r="Q430" s="2">
        <f t="shared" si="26"/>
        <v>25</v>
      </c>
      <c r="R430" s="79">
        <f t="shared" si="27"/>
        <v>9</v>
      </c>
    </row>
    <row r="431" spans="1:18" x14ac:dyDescent="0.2">
      <c r="A431" t="s">
        <v>1111</v>
      </c>
      <c r="B431" t="s">
        <v>970</v>
      </c>
      <c r="C431" s="5" t="s">
        <v>85</v>
      </c>
      <c r="D431" s="5">
        <v>37883</v>
      </c>
      <c r="E431" s="39">
        <v>941</v>
      </c>
      <c r="F431" s="195">
        <v>44583</v>
      </c>
      <c r="G431" s="2">
        <v>11</v>
      </c>
      <c r="H431" t="str">
        <f>B431&amp;C431</f>
        <v>Allanah PITCHERrace-walking</v>
      </c>
      <c r="I431" s="2">
        <f>E431</f>
        <v>941</v>
      </c>
      <c r="J431" s="2" cm="1">
        <f t="array" ref="J431">MAX(IF($H$3:$H$4000=$H431,$I$3:$I$4000))</f>
        <v>941</v>
      </c>
      <c r="K431" s="2" t="str">
        <v>AUS</v>
      </c>
      <c r="L431" s="21" t="str">
        <v>Raphaela CORNEY</v>
      </c>
      <c r="M431" s="47" t="str">
        <v>pole-vault</v>
      </c>
      <c r="N431" s="95">
        <v>36960</v>
      </c>
      <c r="O431" s="94" t="str">
        <f t="shared" si="24"/>
        <v>Raphaela CORNEYpole-vault</v>
      </c>
      <c r="P431" s="2">
        <f t="shared" si="25"/>
        <v>994</v>
      </c>
      <c r="Q431" s="2">
        <f t="shared" si="26"/>
        <v>20</v>
      </c>
      <c r="R431" s="79">
        <f t="shared" si="27"/>
        <v>6</v>
      </c>
    </row>
    <row r="432" spans="1:18" x14ac:dyDescent="0.2">
      <c r="A432" t="s">
        <v>1111</v>
      </c>
      <c r="B432" t="s">
        <v>429</v>
      </c>
      <c r="C432" s="5" t="s">
        <v>36</v>
      </c>
      <c r="D432" s="5">
        <v>36960</v>
      </c>
      <c r="E432" s="39">
        <v>994</v>
      </c>
      <c r="F432" s="195">
        <v>44582</v>
      </c>
      <c r="G432" s="2">
        <v>9</v>
      </c>
      <c r="H432" t="str">
        <f>B432&amp;C432</f>
        <v>Raphaela CORNEYpole-vault</v>
      </c>
      <c r="I432" s="2">
        <f>E432</f>
        <v>994</v>
      </c>
      <c r="J432" s="2" cm="1">
        <f t="array" ref="J432">MAX(IF($H$3:$H$4000=$H432,$I$3:$I$4000))</f>
        <v>994</v>
      </c>
      <c r="K432" s="2" t="str">
        <v>AUS</v>
      </c>
      <c r="L432" s="21" t="str">
        <v>Jaylah HANCOCK-CAMERON</v>
      </c>
      <c r="M432" s="47" t="str">
        <v>800m</v>
      </c>
      <c r="N432" s="95">
        <v>37404</v>
      </c>
      <c r="O432" s="94" t="str">
        <f t="shared" si="24"/>
        <v>Jaylah HANCOCK-CAMERON800m</v>
      </c>
      <c r="P432" s="2">
        <f t="shared" si="25"/>
        <v>1035</v>
      </c>
      <c r="Q432" s="2">
        <f t="shared" si="26"/>
        <v>137</v>
      </c>
      <c r="R432" s="79">
        <f t="shared" si="27"/>
        <v>28</v>
      </c>
    </row>
    <row r="433" spans="1:18" x14ac:dyDescent="0.2">
      <c r="A433" t="s">
        <v>1111</v>
      </c>
      <c r="B433" t="s">
        <v>240</v>
      </c>
      <c r="C433" s="5" t="s">
        <v>27</v>
      </c>
      <c r="D433" s="5">
        <v>37404</v>
      </c>
      <c r="E433" s="39">
        <v>1035</v>
      </c>
      <c r="F433" s="195">
        <v>44581</v>
      </c>
      <c r="G433" s="2">
        <v>64</v>
      </c>
      <c r="H433" t="str">
        <f>B433&amp;C433</f>
        <v>Jaylah HANCOCK-CAMERON800m</v>
      </c>
      <c r="I433" s="2">
        <f>E433</f>
        <v>1035</v>
      </c>
      <c r="J433" s="2" cm="1">
        <f t="array" ref="J433">MAX(IF($H$3:$H$4000=$H433,$I$3:$I$4000))</f>
        <v>1035</v>
      </c>
      <c r="K433" s="2" t="str">
        <v>AUS</v>
      </c>
      <c r="L433" s="21" t="str">
        <v>Claudia HOLLINGSWORTH</v>
      </c>
      <c r="M433" s="47" t="str">
        <v>1500m</v>
      </c>
      <c r="N433" s="95">
        <v>38454</v>
      </c>
      <c r="O433" s="94" t="str">
        <f t="shared" si="24"/>
        <v>Claudia HOLLINGSWORTH1500m</v>
      </c>
      <c r="P433" s="2">
        <f t="shared" si="25"/>
        <v>1110</v>
      </c>
      <c r="Q433" s="2">
        <f t="shared" si="26"/>
        <v>66</v>
      </c>
      <c r="R433" s="79">
        <f t="shared" si="27"/>
        <v>17</v>
      </c>
    </row>
    <row r="434" spans="1:18" x14ac:dyDescent="0.2">
      <c r="A434" t="s">
        <v>1111</v>
      </c>
      <c r="B434" t="s">
        <v>235</v>
      </c>
      <c r="C434" s="5" t="s">
        <v>28</v>
      </c>
      <c r="D434" s="5">
        <v>38454</v>
      </c>
      <c r="E434" s="39">
        <v>1110</v>
      </c>
      <c r="F434" s="195">
        <v>44581</v>
      </c>
      <c r="G434" s="2">
        <v>13</v>
      </c>
      <c r="H434" t="str">
        <f>B434&amp;C434</f>
        <v>Claudia HOLLINGSWORTH1500m</v>
      </c>
      <c r="I434" s="2">
        <f>E434</f>
        <v>1110</v>
      </c>
      <c r="J434" s="2" cm="1">
        <f t="array" ref="J434">MAX(IF($H$3:$H$4000=$H434,$I$3:$I$4000))</f>
        <v>1110</v>
      </c>
      <c r="K434" s="2" t="str">
        <v>AUS</v>
      </c>
      <c r="L434" s="21" t="str">
        <v>Elizabeth BARAL</v>
      </c>
      <c r="M434" s="47" t="str">
        <v>pole-vault</v>
      </c>
      <c r="N434" s="95">
        <v>35825</v>
      </c>
      <c r="O434" s="94" t="str">
        <f t="shared" si="24"/>
        <v>Elizabeth BARALpole-vault</v>
      </c>
      <c r="P434" s="2">
        <f t="shared" si="25"/>
        <v>944</v>
      </c>
      <c r="Q434" s="2">
        <f t="shared" si="26"/>
        <v>36</v>
      </c>
      <c r="R434" s="79">
        <f t="shared" si="27"/>
        <v>13</v>
      </c>
    </row>
    <row r="435" spans="1:18" x14ac:dyDescent="0.2">
      <c r="A435" t="s">
        <v>1111</v>
      </c>
      <c r="B435" t="s">
        <v>435</v>
      </c>
      <c r="C435" s="5" t="s">
        <v>36</v>
      </c>
      <c r="D435" s="5">
        <v>35825</v>
      </c>
      <c r="E435" s="39">
        <v>944</v>
      </c>
      <c r="F435" s="195">
        <v>44577</v>
      </c>
      <c r="G435" s="2">
        <v>21</v>
      </c>
      <c r="H435" t="str">
        <f>B435&amp;C435</f>
        <v>Elizabeth BARALpole-vault</v>
      </c>
      <c r="I435" s="2">
        <f>E435</f>
        <v>944</v>
      </c>
      <c r="J435" s="2" cm="1">
        <f t="array" ref="J435">MAX(IF($H$3:$H$4000=$H435,$I$3:$I$4000))</f>
        <v>944</v>
      </c>
      <c r="K435" s="2" t="str">
        <v>AUS</v>
      </c>
      <c r="L435" s="21" t="str">
        <v>Kimberly MULHALL</v>
      </c>
      <c r="M435" s="47" t="str">
        <v>discus-throw</v>
      </c>
      <c r="N435" s="95">
        <v>33247</v>
      </c>
      <c r="O435" s="94" t="str">
        <f t="shared" si="24"/>
        <v>Kimberly MULHALLdiscus-throw</v>
      </c>
      <c r="P435" s="2">
        <f t="shared" si="25"/>
        <v>919</v>
      </c>
      <c r="Q435" s="2">
        <f t="shared" si="26"/>
        <v>50</v>
      </c>
      <c r="R435" s="79">
        <f t="shared" si="27"/>
        <v>6</v>
      </c>
    </row>
    <row r="436" spans="1:18" x14ac:dyDescent="0.2">
      <c r="A436" t="s">
        <v>1111</v>
      </c>
      <c r="B436" t="s">
        <v>444</v>
      </c>
      <c r="C436" s="5" t="s">
        <v>40</v>
      </c>
      <c r="D436" s="5">
        <v>33247</v>
      </c>
      <c r="E436" s="39">
        <v>887</v>
      </c>
      <c r="F436" s="195">
        <v>44577</v>
      </c>
      <c r="G436" s="2">
        <v>42</v>
      </c>
      <c r="H436" t="str">
        <f>B436&amp;C436</f>
        <v>Kimberly MULHALLdiscus-throw</v>
      </c>
      <c r="I436" s="2">
        <f>E436</f>
        <v>887</v>
      </c>
      <c r="J436" s="2" cm="1">
        <f t="array" ref="J436">MAX(IF($H$3:$H$4000=$H436,$I$3:$I$4000))</f>
        <v>919</v>
      </c>
      <c r="K436" s="2" t="str">
        <v>AUS</v>
      </c>
      <c r="L436" s="21" t="str">
        <v>Tori WEST</v>
      </c>
      <c r="M436" s="47" t="str">
        <v>javelin-throw</v>
      </c>
      <c r="N436" s="95">
        <v>34986</v>
      </c>
      <c r="O436" s="94" t="str">
        <f t="shared" si="24"/>
        <v>Tori WESTjavelin-throw</v>
      </c>
      <c r="P436" s="2">
        <f t="shared" si="25"/>
        <v>851</v>
      </c>
      <c r="Q436" s="2">
        <f t="shared" si="26"/>
        <v>68</v>
      </c>
      <c r="R436" s="79">
        <f t="shared" si="27"/>
        <v>15</v>
      </c>
    </row>
    <row r="437" spans="1:18" x14ac:dyDescent="0.2">
      <c r="A437" t="s">
        <v>1111</v>
      </c>
      <c r="B437" t="s">
        <v>467</v>
      </c>
      <c r="C437" s="5" t="s">
        <v>41</v>
      </c>
      <c r="D437" s="5">
        <v>34986</v>
      </c>
      <c r="E437" s="39">
        <v>851</v>
      </c>
      <c r="F437" s="195">
        <v>44577</v>
      </c>
      <c r="G437" s="2">
        <v>38</v>
      </c>
      <c r="H437" t="str">
        <f>B437&amp;C437</f>
        <v>Tori WESTjavelin-throw</v>
      </c>
      <c r="I437" s="2">
        <f>E437</f>
        <v>851</v>
      </c>
      <c r="J437" s="2" cm="1">
        <f t="array" ref="J437">MAX(IF($H$3:$H$4000=$H437,$I$3:$I$4000))</f>
        <v>851</v>
      </c>
      <c r="K437" s="2" t="str">
        <v>AUS</v>
      </c>
      <c r="L437" s="21" t="str">
        <v>Tori WEST</v>
      </c>
      <c r="M437" s="47" t="str">
        <v>heptathlon</v>
      </c>
      <c r="N437" s="95">
        <v>34986</v>
      </c>
      <c r="O437" s="94" t="str">
        <f t="shared" si="24"/>
        <v>Tori WESTheptathlon</v>
      </c>
      <c r="P437" s="2">
        <f t="shared" si="25"/>
        <v>993</v>
      </c>
      <c r="Q437" s="2">
        <f t="shared" si="26"/>
        <v>14</v>
      </c>
      <c r="R437" s="79">
        <f t="shared" si="27"/>
        <v>2</v>
      </c>
    </row>
    <row r="438" spans="1:18" x14ac:dyDescent="0.2">
      <c r="A438" t="s">
        <v>1111</v>
      </c>
      <c r="B438" t="s">
        <v>467</v>
      </c>
      <c r="C438" s="5" t="s">
        <v>43</v>
      </c>
      <c r="D438" s="5">
        <v>34986</v>
      </c>
      <c r="E438" s="39">
        <v>993</v>
      </c>
      <c r="F438" s="195">
        <v>44577</v>
      </c>
      <c r="G438" s="2">
        <v>3</v>
      </c>
      <c r="H438" t="str">
        <f>B438&amp;C438</f>
        <v>Tori WESTheptathlon</v>
      </c>
      <c r="I438" s="2">
        <f>E438</f>
        <v>993</v>
      </c>
      <c r="J438" s="2" cm="1">
        <f t="array" ref="J438">MAX(IF($H$3:$H$4000=$H438,$I$3:$I$4000))</f>
        <v>993</v>
      </c>
      <c r="K438" s="2" t="str">
        <v>AUS</v>
      </c>
      <c r="L438" s="21" t="str">
        <v>Ella KOSTER</v>
      </c>
      <c r="M438" s="47" t="str">
        <v>heptathlon</v>
      </c>
      <c r="N438" s="95">
        <v>37692</v>
      </c>
      <c r="O438" s="94" t="str">
        <f t="shared" si="24"/>
        <v>Ella KOSTERheptathlon</v>
      </c>
      <c r="P438" s="2">
        <f t="shared" si="25"/>
        <v>792</v>
      </c>
      <c r="Q438" s="2">
        <f t="shared" si="26"/>
        <v>58</v>
      </c>
      <c r="R438" s="79">
        <f t="shared" si="27"/>
        <v>11</v>
      </c>
    </row>
    <row r="439" spans="1:18" x14ac:dyDescent="0.2">
      <c r="A439" t="s">
        <v>1111</v>
      </c>
      <c r="B439" t="s">
        <v>4563</v>
      </c>
      <c r="C439" s="5" t="s">
        <v>43</v>
      </c>
      <c r="D439" s="5">
        <v>37692</v>
      </c>
      <c r="E439" s="39">
        <v>792</v>
      </c>
      <c r="F439" s="195">
        <v>44577</v>
      </c>
      <c r="G439" s="2">
        <v>17</v>
      </c>
      <c r="H439" t="str">
        <f>B439&amp;C439</f>
        <v>Ella KOSTERheptathlon</v>
      </c>
      <c r="I439" s="2">
        <f>E439</f>
        <v>792</v>
      </c>
      <c r="J439" s="2" cm="1">
        <f t="array" ref="J439">MAX(IF($H$3:$H$4000=$H439,$I$3:$I$4000))</f>
        <v>792</v>
      </c>
      <c r="K439" s="2" t="str">
        <v>AUS</v>
      </c>
      <c r="L439" s="21" t="str">
        <v>Tori WEST</v>
      </c>
      <c r="M439" s="47" t="str">
        <v>100mh</v>
      </c>
      <c r="N439" s="95">
        <v>34986</v>
      </c>
      <c r="O439" s="94" t="str">
        <f t="shared" si="24"/>
        <v>Tori WEST100mh</v>
      </c>
      <c r="P439" s="2">
        <f t="shared" si="25"/>
        <v>996</v>
      </c>
      <c r="Q439" s="2">
        <f t="shared" si="26"/>
        <v>141</v>
      </c>
      <c r="R439" s="79">
        <f t="shared" si="27"/>
        <v>20</v>
      </c>
    </row>
    <row r="440" spans="1:18" x14ac:dyDescent="0.2">
      <c r="A440" t="s">
        <v>1111</v>
      </c>
      <c r="B440" t="s">
        <v>467</v>
      </c>
      <c r="C440" s="5" t="s">
        <v>32</v>
      </c>
      <c r="D440" s="5">
        <v>34986</v>
      </c>
      <c r="E440" s="39">
        <v>996</v>
      </c>
      <c r="F440" s="195">
        <v>44576</v>
      </c>
      <c r="G440" s="2">
        <v>70</v>
      </c>
      <c r="H440" t="str">
        <f>B440&amp;C440</f>
        <v>Tori WEST100mh</v>
      </c>
      <c r="I440" s="2">
        <f>E440</f>
        <v>996</v>
      </c>
      <c r="J440" s="2" cm="1">
        <f t="array" ref="J440">MAX(IF($H$3:$H$4000=$H440,$I$3:$I$4000))</f>
        <v>996</v>
      </c>
      <c r="K440" s="2" t="str">
        <v>AUS</v>
      </c>
      <c r="L440" s="21" t="str">
        <v>Alexandra HARRISON</v>
      </c>
      <c r="M440" s="47" t="str">
        <v>high-jump</v>
      </c>
      <c r="N440" s="95">
        <v>37938</v>
      </c>
      <c r="O440" s="94" t="str">
        <f t="shared" si="24"/>
        <v>Alexandra HARRISONhigh-jump</v>
      </c>
      <c r="P440" s="2">
        <f t="shared" si="25"/>
        <v>1023</v>
      </c>
      <c r="Q440" s="2">
        <f t="shared" si="26"/>
        <v>37</v>
      </c>
      <c r="R440" s="79">
        <f t="shared" si="27"/>
        <v>7</v>
      </c>
    </row>
    <row r="441" spans="1:18" x14ac:dyDescent="0.2">
      <c r="A441" t="s">
        <v>1111</v>
      </c>
      <c r="B441" t="s">
        <v>412</v>
      </c>
      <c r="C441" s="5" t="s">
        <v>35</v>
      </c>
      <c r="D441" s="5">
        <v>37938</v>
      </c>
      <c r="E441" s="39">
        <v>1023</v>
      </c>
      <c r="F441" s="195">
        <v>44576</v>
      </c>
      <c r="G441" s="2">
        <v>14</v>
      </c>
      <c r="H441" t="str">
        <f>B441&amp;C441</f>
        <v>Alexandra HARRISONhigh-jump</v>
      </c>
      <c r="I441" s="2">
        <f>E441</f>
        <v>1023</v>
      </c>
      <c r="J441" s="2" cm="1">
        <f t="array" ref="J441">MAX(IF($H$3:$H$4000=$H441,$I$3:$I$4000))</f>
        <v>1023</v>
      </c>
      <c r="K441" s="2" t="str">
        <v>AUS</v>
      </c>
      <c r="L441" s="21" t="str">
        <v>Tori WEST</v>
      </c>
      <c r="M441" s="47" t="str">
        <v>high-jump</v>
      </c>
      <c r="N441" s="95">
        <v>34986</v>
      </c>
      <c r="O441" s="94" t="str">
        <f t="shared" si="24"/>
        <v>Tori WESThigh-jump</v>
      </c>
      <c r="P441" s="2">
        <f t="shared" si="25"/>
        <v>936</v>
      </c>
      <c r="Q441" s="2">
        <f t="shared" si="26"/>
        <v>125</v>
      </c>
      <c r="R441" s="79">
        <f t="shared" si="27"/>
        <v>28</v>
      </c>
    </row>
    <row r="442" spans="1:18" x14ac:dyDescent="0.2">
      <c r="A442" t="s">
        <v>1111</v>
      </c>
      <c r="B442" t="s">
        <v>467</v>
      </c>
      <c r="C442" s="5" t="s">
        <v>35</v>
      </c>
      <c r="D442" s="5">
        <v>34986</v>
      </c>
      <c r="E442" s="39">
        <v>936</v>
      </c>
      <c r="F442" s="195">
        <v>44576</v>
      </c>
      <c r="G442" s="2">
        <v>57</v>
      </c>
      <c r="H442" t="str">
        <f>B442&amp;C442</f>
        <v>Tori WESThigh-jump</v>
      </c>
      <c r="I442" s="2">
        <f>E442</f>
        <v>936</v>
      </c>
      <c r="J442" s="2" cm="1">
        <f t="array" ref="J442">MAX(IF($H$3:$H$4000=$H442,$I$3:$I$4000))</f>
        <v>936</v>
      </c>
      <c r="K442" s="2" t="str">
        <v>AUS</v>
      </c>
      <c r="L442" s="21" t="str">
        <v>Zoe PEACOCK</v>
      </c>
      <c r="M442" s="47" t="str">
        <v>high-jump</v>
      </c>
      <c r="N442" s="95">
        <v>44732</v>
      </c>
      <c r="O442" s="94" t="str">
        <f t="shared" si="24"/>
        <v>Zoe PEACOCKhigh-jump</v>
      </c>
      <c r="P442" s="2">
        <f t="shared" si="25"/>
        <v>926</v>
      </c>
      <c r="Q442" s="2">
        <f t="shared" si="26"/>
        <v>134</v>
      </c>
      <c r="R442" s="79">
        <f t="shared" si="27"/>
        <v>30</v>
      </c>
    </row>
    <row r="443" spans="1:18" x14ac:dyDescent="0.2">
      <c r="A443" t="s">
        <v>1111</v>
      </c>
      <c r="B443" t="s">
        <v>418</v>
      </c>
      <c r="C443" s="6" t="s">
        <v>35</v>
      </c>
      <c r="D443" s="5">
        <v>44732</v>
      </c>
      <c r="E443" s="39">
        <v>926</v>
      </c>
      <c r="F443" s="195">
        <v>44576</v>
      </c>
      <c r="G443" s="2">
        <v>70</v>
      </c>
      <c r="H443" t="str">
        <f>B443&amp;C443</f>
        <v>Zoe PEACOCKhigh-jump</v>
      </c>
      <c r="I443" s="2">
        <f>E443</f>
        <v>926</v>
      </c>
      <c r="J443" s="2" cm="1">
        <f t="array" ref="J443">MAX(IF($H$3:$H$4000=$H443,$I$3:$I$4000))</f>
        <v>926</v>
      </c>
      <c r="K443" s="2" t="str">
        <v>AUS</v>
      </c>
      <c r="L443" s="21" t="str">
        <v>Brianna LEUNG</v>
      </c>
      <c r="M443" s="47" t="str">
        <v>high-jump</v>
      </c>
      <c r="N443" s="95">
        <v>44701</v>
      </c>
      <c r="O443" s="94" t="str">
        <f t="shared" si="24"/>
        <v>Brianna LEUNGhigh-jump</v>
      </c>
      <c r="P443" s="2">
        <f t="shared" si="25"/>
        <v>1004</v>
      </c>
      <c r="Q443" s="2">
        <f t="shared" si="26"/>
        <v>57</v>
      </c>
      <c r="R443" s="79">
        <f t="shared" si="27"/>
        <v>11</v>
      </c>
    </row>
    <row r="444" spans="1:18" x14ac:dyDescent="0.2">
      <c r="A444" t="s">
        <v>1111</v>
      </c>
      <c r="B444" t="s">
        <v>378</v>
      </c>
      <c r="C444" s="6" t="s">
        <v>35</v>
      </c>
      <c r="D444" s="6">
        <v>44701</v>
      </c>
      <c r="E444" s="39">
        <v>926</v>
      </c>
      <c r="F444" s="195">
        <v>44576</v>
      </c>
      <c r="G444" s="2">
        <v>70</v>
      </c>
      <c r="H444" t="str">
        <f>B444&amp;C444</f>
        <v>Brianna LEUNGhigh-jump</v>
      </c>
      <c r="I444" s="2">
        <f>E444</f>
        <v>926</v>
      </c>
      <c r="J444" s="2" cm="1">
        <f t="array" ref="J444">MAX(IF($H$3:$H$4000=$H444,$I$3:$I$4000))</f>
        <v>1004</v>
      </c>
      <c r="K444" s="2" t="str">
        <v>AUS</v>
      </c>
      <c r="L444" s="21" t="str">
        <v>Emma COTGROVE</v>
      </c>
      <c r="M444" s="47" t="str">
        <v>javelin-throw</v>
      </c>
      <c r="N444" s="95">
        <v>37864</v>
      </c>
      <c r="O444" s="94" t="str">
        <f t="shared" si="24"/>
        <v>Emma COTGROVEjavelin-throw</v>
      </c>
      <c r="P444" s="2">
        <f t="shared" si="25"/>
        <v>773</v>
      </c>
      <c r="Q444" s="2">
        <f t="shared" si="26"/>
        <v>126</v>
      </c>
      <c r="R444" s="79">
        <f t="shared" si="27"/>
        <v>25</v>
      </c>
    </row>
    <row r="445" spans="1:18" x14ac:dyDescent="0.2">
      <c r="A445" t="s">
        <v>1111</v>
      </c>
      <c r="B445" t="s">
        <v>960</v>
      </c>
      <c r="C445" s="5" t="s">
        <v>41</v>
      </c>
      <c r="D445" s="5">
        <v>37864</v>
      </c>
      <c r="E445" s="39">
        <v>773</v>
      </c>
      <c r="F445" s="195">
        <v>44576</v>
      </c>
      <c r="G445" s="2">
        <v>74</v>
      </c>
      <c r="H445" t="str">
        <f>B445&amp;C445</f>
        <v>Emma COTGROVEjavelin-throw</v>
      </c>
      <c r="I445" s="2">
        <f>E445</f>
        <v>773</v>
      </c>
      <c r="J445" s="2" cm="1">
        <f t="array" ref="J445">MAX(IF($H$3:$H$4000=$H445,$I$3:$I$4000))</f>
        <v>773</v>
      </c>
      <c r="K445" s="2" t="str">
        <v>AUS</v>
      </c>
      <c r="L445" s="21" t="str">
        <v>Claudia LEGGE</v>
      </c>
      <c r="M445" s="47" t="str">
        <v>javelin-throw</v>
      </c>
      <c r="N445" s="95">
        <v>44671</v>
      </c>
      <c r="O445" s="94" t="str">
        <f t="shared" si="24"/>
        <v>Claudia LEGGEjavelin-throw</v>
      </c>
      <c r="P445" s="2">
        <f t="shared" si="25"/>
        <v>750</v>
      </c>
      <c r="Q445" s="2">
        <f t="shared" si="26"/>
        <v>139</v>
      </c>
      <c r="R445" s="79">
        <f t="shared" si="27"/>
        <v>28</v>
      </c>
    </row>
    <row r="446" spans="1:18" x14ac:dyDescent="0.2">
      <c r="A446" t="s">
        <v>1111</v>
      </c>
      <c r="B446" t="s">
        <v>962</v>
      </c>
      <c r="C446" s="6" t="s">
        <v>41</v>
      </c>
      <c r="D446" s="5">
        <v>44671</v>
      </c>
      <c r="E446" s="39">
        <v>750</v>
      </c>
      <c r="F446" s="195">
        <v>44576</v>
      </c>
      <c r="G446" s="2">
        <v>89</v>
      </c>
      <c r="H446" t="str">
        <f>B446&amp;C446</f>
        <v>Claudia LEGGEjavelin-throw</v>
      </c>
      <c r="I446" s="2">
        <f>E446</f>
        <v>750</v>
      </c>
      <c r="J446" s="2" cm="1">
        <f t="array" ref="J446">MAX(IF($H$3:$H$4000=$H446,$I$3:$I$4000))</f>
        <v>750</v>
      </c>
      <c r="K446" s="2" t="str">
        <v>AUS</v>
      </c>
      <c r="L446" s="21" t="str">
        <v>Olivia SANDERY</v>
      </c>
      <c r="M446" s="47" t="str">
        <v>race-walking</v>
      </c>
      <c r="N446" s="95">
        <v>37643</v>
      </c>
      <c r="O446" s="94" t="str">
        <f t="shared" si="24"/>
        <v>Olivia SANDERYrace-walking</v>
      </c>
      <c r="P446" s="2">
        <f t="shared" si="25"/>
        <v>1072</v>
      </c>
      <c r="Q446" s="2">
        <f t="shared" si="26"/>
        <v>5</v>
      </c>
      <c r="R446" s="79">
        <f t="shared" si="27"/>
        <v>4</v>
      </c>
    </row>
    <row r="447" spans="1:18" x14ac:dyDescent="0.2">
      <c r="A447" t="s">
        <v>1111</v>
      </c>
      <c r="B447" t="s">
        <v>967</v>
      </c>
      <c r="C447" s="5" t="s">
        <v>85</v>
      </c>
      <c r="D447" s="5">
        <v>37643</v>
      </c>
      <c r="E447" s="39">
        <v>1072</v>
      </c>
      <c r="F447" s="195">
        <v>44576</v>
      </c>
      <c r="G447" s="2">
        <v>4</v>
      </c>
      <c r="H447" t="str">
        <f>B447&amp;C447</f>
        <v>Olivia SANDERYrace-walking</v>
      </c>
      <c r="I447" s="2">
        <f>E447</f>
        <v>1072</v>
      </c>
      <c r="J447" s="2" cm="1">
        <f t="array" ref="J447">MAX(IF($H$3:$H$4000=$H447,$I$3:$I$4000))</f>
        <v>1072</v>
      </c>
      <c r="K447" s="2" t="str">
        <v>AUS</v>
      </c>
      <c r="L447" s="21" t="str">
        <v>Caitlin BLACKMAN</v>
      </c>
      <c r="M447" s="47" t="str">
        <v>long-jump</v>
      </c>
      <c r="N447" s="95">
        <v>36877</v>
      </c>
      <c r="O447" s="94" t="str">
        <f t="shared" si="24"/>
        <v>Caitlin BLACKMANlong-jump</v>
      </c>
      <c r="P447" s="2">
        <f t="shared" si="25"/>
        <v>1016</v>
      </c>
      <c r="Q447" s="2">
        <f t="shared" si="26"/>
        <v>106</v>
      </c>
      <c r="R447" s="79">
        <f t="shared" si="27"/>
        <v>16</v>
      </c>
    </row>
    <row r="448" spans="1:18" x14ac:dyDescent="0.2">
      <c r="A448" t="s">
        <v>1111</v>
      </c>
      <c r="B448" t="s">
        <v>374</v>
      </c>
      <c r="C448" s="5" t="s">
        <v>37</v>
      </c>
      <c r="D448" s="5">
        <v>36877</v>
      </c>
      <c r="E448" s="39">
        <v>1016</v>
      </c>
      <c r="F448" s="195">
        <v>44575</v>
      </c>
      <c r="G448" s="2">
        <v>37</v>
      </c>
      <c r="H448" t="str">
        <f>B448&amp;C448</f>
        <v>Caitlin BLACKMANlong-jump</v>
      </c>
      <c r="I448" s="2">
        <f>E448</f>
        <v>1016</v>
      </c>
      <c r="J448" s="2" cm="1">
        <f t="array" ref="J448">MAX(IF($H$3:$H$4000=$H448,$I$3:$I$4000))</f>
        <v>1016</v>
      </c>
      <c r="K448" s="2" t="str">
        <v>AUS</v>
      </c>
      <c r="L448" s="21" t="str">
        <v>Leila BARKER</v>
      </c>
      <c r="M448" s="47" t="str">
        <v>pole-vault</v>
      </c>
      <c r="N448" s="95">
        <v>44701</v>
      </c>
      <c r="O448" s="94" t="str">
        <f t="shared" si="24"/>
        <v>Leila BARKERpole-vault</v>
      </c>
      <c r="P448" s="2">
        <f t="shared" si="25"/>
        <v>868</v>
      </c>
      <c r="Q448" s="2">
        <f t="shared" si="26"/>
        <v>69</v>
      </c>
      <c r="R448" s="79">
        <f t="shared" si="27"/>
        <v>18</v>
      </c>
    </row>
    <row r="449" spans="1:18" x14ac:dyDescent="0.2">
      <c r="A449" t="s">
        <v>1111</v>
      </c>
      <c r="B449" t="s">
        <v>873</v>
      </c>
      <c r="C449" s="6" t="s">
        <v>36</v>
      </c>
      <c r="D449" s="5">
        <v>44701</v>
      </c>
      <c r="E449" s="39">
        <v>868</v>
      </c>
      <c r="F449" s="195">
        <v>44575</v>
      </c>
      <c r="G449" s="2">
        <v>38</v>
      </c>
      <c r="H449" t="str">
        <f>B449&amp;C449</f>
        <v>Leila BARKERpole-vault</v>
      </c>
      <c r="I449" s="2">
        <f>E449</f>
        <v>868</v>
      </c>
      <c r="J449" s="2" cm="1">
        <f t="array" ref="J449">MAX(IF($H$3:$H$4000=$H449,$I$3:$I$4000))</f>
        <v>868</v>
      </c>
      <c r="K449" s="2" t="str">
        <v>AUS</v>
      </c>
      <c r="L449" s="21" t="str">
        <v>Claire ROBERTS</v>
      </c>
      <c r="M449" s="47" t="str">
        <v>long-jump</v>
      </c>
      <c r="N449" s="95">
        <v>37803</v>
      </c>
      <c r="O449" s="94" t="str">
        <f t="shared" si="24"/>
        <v>Claire ROBERTSlong-jump</v>
      </c>
      <c r="P449" s="2">
        <f t="shared" si="25"/>
        <v>949</v>
      </c>
      <c r="Q449" s="2">
        <f t="shared" si="26"/>
        <v>151</v>
      </c>
      <c r="R449" s="79">
        <f t="shared" si="27"/>
        <v>30</v>
      </c>
    </row>
    <row r="450" spans="1:18" x14ac:dyDescent="0.2">
      <c r="A450" t="s">
        <v>1111</v>
      </c>
      <c r="B450" t="s">
        <v>382</v>
      </c>
      <c r="C450" s="5" t="s">
        <v>37</v>
      </c>
      <c r="D450" s="5">
        <v>37803</v>
      </c>
      <c r="E450" s="39">
        <v>949</v>
      </c>
      <c r="F450" s="195">
        <v>44570</v>
      </c>
      <c r="G450" s="2">
        <v>88</v>
      </c>
      <c r="H450" t="str">
        <f>B450&amp;C450</f>
        <v>Claire ROBERTSlong-jump</v>
      </c>
      <c r="I450" s="2">
        <f>E450</f>
        <v>949</v>
      </c>
      <c r="J450" s="2" cm="1">
        <f t="array" ref="J450">MAX(IF($H$3:$H$4000=$H450,$I$3:$I$4000))</f>
        <v>949</v>
      </c>
      <c r="K450" s="2" t="str">
        <v>AUS</v>
      </c>
      <c r="L450" s="21" t="str">
        <v>Christine GAYEN</v>
      </c>
      <c r="M450" s="47" t="str">
        <v>heptathlon</v>
      </c>
      <c r="N450" s="95">
        <v>35358</v>
      </c>
      <c r="O450" s="94" t="str">
        <f t="shared" si="24"/>
        <v>Christine GAYENheptathlon</v>
      </c>
      <c r="P450" s="2">
        <f t="shared" si="25"/>
        <v>880</v>
      </c>
      <c r="Q450" s="2">
        <f t="shared" si="26"/>
        <v>47</v>
      </c>
      <c r="R450" s="79">
        <f t="shared" si="27"/>
        <v>9</v>
      </c>
    </row>
    <row r="451" spans="1:18" x14ac:dyDescent="0.2">
      <c r="A451" t="s">
        <v>1111</v>
      </c>
      <c r="B451" t="s">
        <v>380</v>
      </c>
      <c r="C451" s="5" t="s">
        <v>43</v>
      </c>
      <c r="D451" s="5">
        <v>35358</v>
      </c>
      <c r="E451" s="39">
        <v>839</v>
      </c>
      <c r="F451" s="195">
        <v>44570</v>
      </c>
      <c r="G451" s="2">
        <v>14</v>
      </c>
      <c r="H451" t="str">
        <f>B451&amp;C451</f>
        <v>Christine GAYENheptathlon</v>
      </c>
      <c r="I451" s="2">
        <f>E451</f>
        <v>839</v>
      </c>
      <c r="J451" s="2" cm="1">
        <f t="array" ref="J451">MAX(IF($H$3:$H$4000=$H451,$I$3:$I$4000))</f>
        <v>880</v>
      </c>
      <c r="K451" s="2" t="str">
        <v>AUS</v>
      </c>
      <c r="L451" s="21" t="str">
        <v>Margaret GAYEN</v>
      </c>
      <c r="M451" s="47" t="str">
        <v>heptathlon</v>
      </c>
      <c r="N451" s="95">
        <v>34525</v>
      </c>
      <c r="O451" s="94" t="str">
        <f t="shared" si="24"/>
        <v>Margaret GAYENheptathlon</v>
      </c>
      <c r="P451" s="2">
        <f t="shared" si="25"/>
        <v>766</v>
      </c>
      <c r="Q451" s="2">
        <f t="shared" si="26"/>
        <v>62</v>
      </c>
      <c r="R451" s="79">
        <f t="shared" si="27"/>
        <v>14</v>
      </c>
    </row>
    <row r="452" spans="1:18" x14ac:dyDescent="0.2">
      <c r="A452" t="s">
        <v>1111</v>
      </c>
      <c r="B452" t="s">
        <v>346</v>
      </c>
      <c r="C452" s="5" t="s">
        <v>43</v>
      </c>
      <c r="D452" s="5">
        <v>34525</v>
      </c>
      <c r="E452" s="39">
        <v>766</v>
      </c>
      <c r="F452" s="195">
        <v>44570</v>
      </c>
      <c r="G452" s="2">
        <v>21</v>
      </c>
      <c r="H452" t="str">
        <f>B452&amp;C452</f>
        <v>Margaret GAYENheptathlon</v>
      </c>
      <c r="I452" s="2">
        <f>E452</f>
        <v>766</v>
      </c>
      <c r="J452" s="2" cm="1">
        <f t="array" ref="J452">MAX(IF($H$3:$H$4000=$H452,$I$3:$I$4000))</f>
        <v>766</v>
      </c>
      <c r="K452" s="2" t="str">
        <v>AUS</v>
      </c>
      <c r="L452" s="21" t="str">
        <v>Annie MCGUIRE</v>
      </c>
      <c r="M452" s="47" t="str">
        <v>long-jump</v>
      </c>
      <c r="N452" s="95">
        <v>37055</v>
      </c>
      <c r="O452" s="94" t="str">
        <f t="shared" ref="O452:O515" si="28">L452&amp;M452</f>
        <v>Annie MCGUIRElong-jump</v>
      </c>
      <c r="P452" s="2">
        <f t="shared" ref="P452:P515" si="29">VLOOKUP(L452&amp;M452,$H$3:$J$3823,3,FALSE)</f>
        <v>1090</v>
      </c>
      <c r="Q452" s="2">
        <f t="shared" ref="Q452:Q515" si="30">COUNTIFS($M$3:$M$3102,M452,$P$3:$P$3102,"&gt;"&amp;P452)+1</f>
        <v>36</v>
      </c>
      <c r="R452" s="79">
        <f t="shared" ref="R452:R515" si="31">IFERROR(IF(K452="AUS",COUNTIFS($K$3:$K$3102,"AUS",$M$3:$M$3102,M452,$P$3:$P$3102,"&gt;"&amp;P452)+1,""),"")</f>
        <v>4</v>
      </c>
    </row>
    <row r="453" spans="1:18" x14ac:dyDescent="0.2">
      <c r="A453" t="s">
        <v>1111</v>
      </c>
      <c r="B453" t="s">
        <v>365</v>
      </c>
      <c r="C453" s="5" t="s">
        <v>37</v>
      </c>
      <c r="D453" s="5">
        <v>37055</v>
      </c>
      <c r="E453" s="39">
        <v>1051</v>
      </c>
      <c r="F453" s="195">
        <v>44569</v>
      </c>
      <c r="G453" s="2">
        <v>21</v>
      </c>
      <c r="H453" t="str">
        <f>B453&amp;C453</f>
        <v>Annie MCGUIRElong-jump</v>
      </c>
      <c r="I453" s="2">
        <f>E453</f>
        <v>1051</v>
      </c>
      <c r="J453" s="2" cm="1">
        <f t="array" ref="J453">MAX(IF($H$3:$H$4000=$H453,$I$3:$I$4000))</f>
        <v>1090</v>
      </c>
      <c r="K453" s="2" t="str">
        <v>AUS</v>
      </c>
      <c r="L453" s="21" t="str">
        <v>Rosie TOZER</v>
      </c>
      <c r="M453" s="47" t="str">
        <v>high-jump</v>
      </c>
      <c r="N453" s="95">
        <v>37383</v>
      </c>
      <c r="O453" s="94" t="str">
        <f t="shared" si="28"/>
        <v>Rosie TOZERhigh-jump</v>
      </c>
      <c r="P453" s="2">
        <f t="shared" si="29"/>
        <v>1043</v>
      </c>
      <c r="Q453" s="2">
        <f t="shared" si="30"/>
        <v>32</v>
      </c>
      <c r="R453" s="79">
        <f t="shared" si="31"/>
        <v>5</v>
      </c>
    </row>
    <row r="454" spans="1:18" x14ac:dyDescent="0.2">
      <c r="A454" t="s">
        <v>1111</v>
      </c>
      <c r="B454" t="s">
        <v>410</v>
      </c>
      <c r="C454" s="6" t="s">
        <v>35</v>
      </c>
      <c r="D454" s="5">
        <v>37383</v>
      </c>
      <c r="E454" s="39">
        <v>974</v>
      </c>
      <c r="F454" s="195">
        <v>44569</v>
      </c>
      <c r="G454" s="2">
        <v>34</v>
      </c>
      <c r="H454" t="str">
        <f>B454&amp;C454</f>
        <v>Rosie TOZERhigh-jump</v>
      </c>
      <c r="I454" s="2">
        <f>E454</f>
        <v>974</v>
      </c>
      <c r="J454" s="2" cm="1">
        <f t="array" ref="J454">MAX(IF($H$3:$H$4000=$H454,$I$3:$I$4000))</f>
        <v>1043</v>
      </c>
      <c r="K454" s="2" t="str">
        <v>AUS</v>
      </c>
      <c r="L454" s="21" t="str">
        <v>Cassidy BRADSHAW</v>
      </c>
      <c r="M454" s="47" t="str">
        <v>pole-vault</v>
      </c>
      <c r="N454" s="95">
        <v>37900</v>
      </c>
      <c r="O454" s="94" t="str">
        <f t="shared" si="28"/>
        <v>Cassidy BRADSHAWpole-vault</v>
      </c>
      <c r="P454" s="2">
        <f t="shared" si="29"/>
        <v>990</v>
      </c>
      <c r="Q454" s="2">
        <f t="shared" si="30"/>
        <v>21</v>
      </c>
      <c r="R454" s="79">
        <f t="shared" si="31"/>
        <v>7</v>
      </c>
    </row>
    <row r="455" spans="1:18" x14ac:dyDescent="0.2">
      <c r="A455" t="s">
        <v>1111</v>
      </c>
      <c r="B455" t="s">
        <v>427</v>
      </c>
      <c r="C455" s="5" t="s">
        <v>36</v>
      </c>
      <c r="D455" s="5">
        <v>37900</v>
      </c>
      <c r="E455" s="39">
        <v>990</v>
      </c>
      <c r="F455" s="195">
        <v>44569</v>
      </c>
      <c r="G455" s="2">
        <v>10</v>
      </c>
      <c r="H455" t="str">
        <f>B455&amp;C455</f>
        <v>Cassidy BRADSHAWpole-vault</v>
      </c>
      <c r="I455" s="2">
        <f>E455</f>
        <v>990</v>
      </c>
      <c r="J455" s="2" cm="1">
        <f t="array" ref="J455">MAX(IF($H$3:$H$4000=$H455,$I$3:$I$4000))</f>
        <v>990</v>
      </c>
      <c r="K455" s="2" t="str">
        <v>AUS</v>
      </c>
      <c r="L455" s="21" t="str">
        <v>Grace BATH</v>
      </c>
      <c r="M455" s="47" t="str">
        <v>pole-vault</v>
      </c>
      <c r="N455" s="95">
        <v>34656</v>
      </c>
      <c r="O455" s="94" t="str">
        <f t="shared" si="28"/>
        <v>Grace BATHpole-vault</v>
      </c>
      <c r="P455" s="2">
        <f t="shared" si="29"/>
        <v>914</v>
      </c>
      <c r="Q455" s="2">
        <f t="shared" si="30"/>
        <v>49</v>
      </c>
      <c r="R455" s="79">
        <f t="shared" si="31"/>
        <v>15</v>
      </c>
    </row>
    <row r="456" spans="1:18" x14ac:dyDescent="0.2">
      <c r="A456" t="s">
        <v>1111</v>
      </c>
      <c r="B456" t="s">
        <v>433</v>
      </c>
      <c r="C456" s="5" t="s">
        <v>36</v>
      </c>
      <c r="D456" s="5">
        <v>34656</v>
      </c>
      <c r="E456" s="39">
        <v>898</v>
      </c>
      <c r="F456" s="195">
        <v>44569</v>
      </c>
      <c r="G456" s="2">
        <v>30</v>
      </c>
      <c r="H456" t="str">
        <f>B456&amp;C456</f>
        <v>Grace BATHpole-vault</v>
      </c>
      <c r="I456" s="2">
        <f>E456</f>
        <v>898</v>
      </c>
      <c r="J456" s="2" cm="1">
        <f t="array" ref="J456">MAX(IF($H$3:$H$4000=$H456,$I$3:$I$4000))</f>
        <v>914</v>
      </c>
      <c r="K456" s="2" t="str">
        <v>AUS</v>
      </c>
      <c r="L456" s="21" t="str">
        <v>Marnie PONTON</v>
      </c>
      <c r="M456" s="47" t="str">
        <v>marathon</v>
      </c>
      <c r="N456" s="95">
        <v>30757</v>
      </c>
      <c r="O456" s="94" t="str">
        <f t="shared" si="28"/>
        <v>Marnie PONTONmarathon</v>
      </c>
      <c r="P456" s="2">
        <f t="shared" si="29"/>
        <v>1114</v>
      </c>
      <c r="Q456" s="2">
        <f t="shared" si="30"/>
        <v>90</v>
      </c>
      <c r="R456" s="79">
        <f t="shared" si="31"/>
        <v>5</v>
      </c>
    </row>
    <row r="457" spans="1:18" x14ac:dyDescent="0.2">
      <c r="A457" t="s">
        <v>1111</v>
      </c>
      <c r="B457" t="s">
        <v>340</v>
      </c>
      <c r="C457" s="5" t="s">
        <v>37</v>
      </c>
      <c r="D457" s="5">
        <v>34623</v>
      </c>
      <c r="E457" s="39">
        <v>1025</v>
      </c>
      <c r="F457" s="195">
        <v>44549</v>
      </c>
      <c r="G457" s="2">
        <v>77</v>
      </c>
      <c r="H457" t="str">
        <f>B457&amp;C457</f>
        <v>Taneille CRASElong-jump</v>
      </c>
      <c r="I457" s="2">
        <f>E457</f>
        <v>1025</v>
      </c>
      <c r="J457" s="2" cm="1">
        <f t="array" ref="J457">MAX(IF($H$3:$H$4000=$H457,$I$3:$I$4000))</f>
        <v>1025</v>
      </c>
      <c r="K457" s="2" t="str">
        <v>AUS</v>
      </c>
      <c r="L457" s="21" t="str">
        <v>Sarah KLEIN</v>
      </c>
      <c r="M457" s="47" t="str">
        <v>marathon</v>
      </c>
      <c r="N457" s="95">
        <v>31156</v>
      </c>
      <c r="O457" s="94" t="str">
        <f t="shared" si="28"/>
        <v>Sarah KLEINmarathon</v>
      </c>
      <c r="P457" s="2">
        <f t="shared" si="29"/>
        <v>1107</v>
      </c>
      <c r="Q457" s="2">
        <f t="shared" si="30"/>
        <v>96</v>
      </c>
      <c r="R457" s="79">
        <f t="shared" si="31"/>
        <v>6</v>
      </c>
    </row>
    <row r="458" spans="1:18" x14ac:dyDescent="0.2">
      <c r="A458" t="s">
        <v>1111</v>
      </c>
      <c r="B458" t="s">
        <v>340</v>
      </c>
      <c r="C458" s="5" t="s">
        <v>43</v>
      </c>
      <c r="D458" s="5">
        <v>34623</v>
      </c>
      <c r="E458" s="39">
        <v>1030</v>
      </c>
      <c r="F458" s="195">
        <v>44549</v>
      </c>
      <c r="G458" s="2">
        <v>8</v>
      </c>
      <c r="H458" t="str">
        <f>B458&amp;C458</f>
        <v>Taneille CRASEheptathlon</v>
      </c>
      <c r="I458" s="2">
        <f>E458</f>
        <v>1030</v>
      </c>
      <c r="J458" s="2" cm="1">
        <f t="array" ref="J458">MAX(IF($H$3:$H$4000=$H458,$I$3:$I$4000))</f>
        <v>1030</v>
      </c>
      <c r="K458" s="2" t="str">
        <v>AUS</v>
      </c>
      <c r="L458" s="21" t="str">
        <v>Amelia MCDONALD</v>
      </c>
      <c r="M458" s="47" t="str">
        <v>pole-vault</v>
      </c>
      <c r="N458" s="95">
        <v>38346</v>
      </c>
      <c r="O458" s="94" t="str">
        <f t="shared" si="28"/>
        <v>Amelia MCDONALDpole-vault</v>
      </c>
      <c r="P458" s="2">
        <f t="shared" si="29"/>
        <v>838</v>
      </c>
      <c r="Q458" s="2">
        <f t="shared" si="30"/>
        <v>92</v>
      </c>
      <c r="R458" s="79">
        <f t="shared" si="31"/>
        <v>25</v>
      </c>
    </row>
    <row r="459" spans="1:18" x14ac:dyDescent="0.2">
      <c r="A459" t="s">
        <v>1111</v>
      </c>
      <c r="B459" t="s">
        <v>942</v>
      </c>
      <c r="C459" t="s">
        <v>43</v>
      </c>
      <c r="D459">
        <v>1998</v>
      </c>
      <c r="E459" s="39">
        <v>902</v>
      </c>
      <c r="F459" s="195">
        <v>44549</v>
      </c>
      <c r="G459" s="2">
        <v>31</v>
      </c>
      <c r="H459" t="str">
        <f>B459&amp;C459</f>
        <v>Tiana SOLLEYheptathlon</v>
      </c>
      <c r="I459" s="2">
        <f>E459</f>
        <v>902</v>
      </c>
      <c r="J459" s="2" cm="1">
        <f t="array" ref="J459">MAX(IF($H$3:$H$4000=$H459,$I$3:$I$4000))</f>
        <v>913</v>
      </c>
      <c r="K459" s="2" t="str">
        <v>AUS</v>
      </c>
      <c r="L459" s="21" t="str">
        <v>Jessica STENSON</v>
      </c>
      <c r="M459" s="47" t="str">
        <v>marathon</v>
      </c>
      <c r="N459" s="95">
        <v>32004</v>
      </c>
      <c r="O459" s="94" t="str">
        <f t="shared" si="28"/>
        <v>Jessica STENSONmarathon</v>
      </c>
      <c r="P459" s="2">
        <f t="shared" si="29"/>
        <v>1180</v>
      </c>
      <c r="Q459" s="2">
        <f t="shared" si="30"/>
        <v>31</v>
      </c>
      <c r="R459" s="79">
        <f t="shared" si="31"/>
        <v>2</v>
      </c>
    </row>
    <row r="460" spans="1:18" x14ac:dyDescent="0.2">
      <c r="A460" t="s">
        <v>1111</v>
      </c>
      <c r="B460" t="s">
        <v>168</v>
      </c>
      <c r="C460" s="5" t="s">
        <v>43</v>
      </c>
      <c r="D460" s="5">
        <v>37801</v>
      </c>
      <c r="E460" s="39">
        <v>895</v>
      </c>
      <c r="F460" s="195">
        <v>44549</v>
      </c>
      <c r="G460" s="2">
        <v>34</v>
      </c>
      <c r="H460" t="str">
        <f>B460&amp;C460</f>
        <v>Emelia SURCHheptathlon</v>
      </c>
      <c r="I460" s="2">
        <f>E460</f>
        <v>895</v>
      </c>
      <c r="J460" s="2" cm="1">
        <f t="array" ref="J460">MAX(IF($H$3:$H$4000=$H460,$I$3:$I$4000))</f>
        <v>931</v>
      </c>
      <c r="K460" s="2" t="str">
        <v>AUS</v>
      </c>
      <c r="L460" s="21" t="str">
        <v>Sinead DIVER</v>
      </c>
      <c r="M460" s="47" t="str">
        <v>marathon</v>
      </c>
      <c r="N460" s="95">
        <v>28173</v>
      </c>
      <c r="O460" s="94" t="str">
        <f t="shared" si="28"/>
        <v>Sinead DIVERmarathon</v>
      </c>
      <c r="P460" s="2">
        <f t="shared" si="29"/>
        <v>1160</v>
      </c>
      <c r="Q460" s="2">
        <f t="shared" si="30"/>
        <v>44</v>
      </c>
      <c r="R460" s="79">
        <f t="shared" si="31"/>
        <v>4</v>
      </c>
    </row>
    <row r="461" spans="1:18" x14ac:dyDescent="0.2">
      <c r="A461" t="s">
        <v>1111</v>
      </c>
      <c r="B461" t="s">
        <v>488</v>
      </c>
      <c r="C461" s="5" t="s">
        <v>43</v>
      </c>
      <c r="D461" s="5">
        <v>37700</v>
      </c>
      <c r="E461" s="39">
        <v>851</v>
      </c>
      <c r="F461" s="195">
        <v>44549</v>
      </c>
      <c r="G461" s="2">
        <v>47</v>
      </c>
      <c r="H461" t="str">
        <f>B461&amp;C461</f>
        <v>Hannah TAITheptathlon</v>
      </c>
      <c r="I461" s="2">
        <f>E461</f>
        <v>851</v>
      </c>
      <c r="J461" s="2" cm="1">
        <f t="array" ref="J461">MAX(IF($H$3:$H$4000=$H461,$I$3:$I$4000))</f>
        <v>851</v>
      </c>
      <c r="K461" s="2" t="str">
        <v>AUS</v>
      </c>
      <c r="L461" s="21" t="str">
        <v>Ellie PASHLEY</v>
      </c>
      <c r="M461" s="47" t="str">
        <v>marathon</v>
      </c>
      <c r="N461" s="95">
        <v>32487</v>
      </c>
      <c r="O461" s="94" t="str">
        <f t="shared" si="28"/>
        <v>Ellie PASHLEYmarathon</v>
      </c>
      <c r="P461" s="2">
        <f t="shared" si="29"/>
        <v>1097</v>
      </c>
      <c r="Q461" s="2">
        <f t="shared" si="30"/>
        <v>100</v>
      </c>
      <c r="R461" s="79">
        <f t="shared" si="31"/>
        <v>7</v>
      </c>
    </row>
    <row r="462" spans="1:18" x14ac:dyDescent="0.2">
      <c r="A462" t="s">
        <v>1111</v>
      </c>
      <c r="B462" t="s">
        <v>104</v>
      </c>
      <c r="C462" s="5" t="s">
        <v>2</v>
      </c>
      <c r="D462" s="5">
        <v>38360</v>
      </c>
      <c r="E462" s="39">
        <v>1129</v>
      </c>
      <c r="F462" s="195">
        <v>44548</v>
      </c>
      <c r="G462" s="2">
        <v>51</v>
      </c>
      <c r="H462" t="str">
        <f>B462&amp;C462</f>
        <v>Torrie LEWIS100m</v>
      </c>
      <c r="I462" s="2">
        <f>E462</f>
        <v>1129</v>
      </c>
      <c r="J462" s="2" cm="1">
        <f t="array" ref="J462">MAX(IF($H$3:$H$4000=$H462,$I$3:$I$4000))</f>
        <v>1129</v>
      </c>
      <c r="K462" s="2" t="str">
        <v>AUS</v>
      </c>
      <c r="L462" s="21" t="str">
        <v>Lisa WEIGHTMAN</v>
      </c>
      <c r="M462" s="47" t="str">
        <v>marathon</v>
      </c>
      <c r="N462" s="95">
        <v>28871</v>
      </c>
      <c r="O462" s="94" t="str">
        <f t="shared" si="28"/>
        <v>Lisa WEIGHTMANmarathon</v>
      </c>
      <c r="P462" s="2">
        <f t="shared" si="29"/>
        <v>1090</v>
      </c>
      <c r="Q462" s="2">
        <f t="shared" si="30"/>
        <v>105</v>
      </c>
      <c r="R462" s="79">
        <f t="shared" si="31"/>
        <v>8</v>
      </c>
    </row>
    <row r="463" spans="1:18" x14ac:dyDescent="0.2">
      <c r="A463" t="s">
        <v>1111</v>
      </c>
      <c r="B463" t="s">
        <v>340</v>
      </c>
      <c r="C463" s="5" t="s">
        <v>32</v>
      </c>
      <c r="D463" s="5">
        <v>34623</v>
      </c>
      <c r="E463" s="39">
        <v>1052</v>
      </c>
      <c r="F463" s="195">
        <v>44548</v>
      </c>
      <c r="G463" s="2">
        <v>91</v>
      </c>
      <c r="H463" t="str">
        <f>B463&amp;C463</f>
        <v>Taneille CRASE100mh</v>
      </c>
      <c r="I463" s="2">
        <f>E463</f>
        <v>1052</v>
      </c>
      <c r="J463" s="2" cm="1">
        <f t="array" ref="J463">MAX(IF($H$3:$H$4000=$H463,$I$3:$I$4000))</f>
        <v>1088</v>
      </c>
      <c r="K463" s="2" t="str">
        <v>AUS</v>
      </c>
      <c r="L463" s="21" t="str">
        <v>Jessica HULL</v>
      </c>
      <c r="M463" s="47" t="str">
        <v>1500m</v>
      </c>
      <c r="N463" s="95">
        <v>35360</v>
      </c>
      <c r="O463" s="94" t="str">
        <f t="shared" si="28"/>
        <v>Jessica HULL1500m</v>
      </c>
      <c r="P463" s="2">
        <f t="shared" si="29"/>
        <v>1215</v>
      </c>
      <c r="Q463" s="2">
        <f t="shared" si="30"/>
        <v>4</v>
      </c>
      <c r="R463" s="79">
        <f t="shared" si="31"/>
        <v>1</v>
      </c>
    </row>
    <row r="464" spans="1:18" x14ac:dyDescent="0.2">
      <c r="A464" t="s">
        <v>1111</v>
      </c>
      <c r="B464" t="s">
        <v>371</v>
      </c>
      <c r="C464" s="5" t="s">
        <v>37</v>
      </c>
      <c r="D464" s="5">
        <v>36509</v>
      </c>
      <c r="E464" s="39">
        <v>1031</v>
      </c>
      <c r="F464" s="195">
        <v>44548</v>
      </c>
      <c r="G464" s="2">
        <v>71</v>
      </c>
      <c r="H464" t="str">
        <f>B464&amp;C464</f>
        <v>Chloe GRENADElong-jump</v>
      </c>
      <c r="I464" s="2">
        <f>E464</f>
        <v>1031</v>
      </c>
      <c r="J464" s="2" cm="1">
        <f t="array" ref="J464">MAX(IF($H$3:$H$4000=$H464,$I$3:$I$4000))</f>
        <v>1031</v>
      </c>
      <c r="K464" s="2" t="str">
        <v>AUS</v>
      </c>
      <c r="L464" s="21" t="str">
        <v>Kendra HUBBARD</v>
      </c>
      <c r="M464" s="47" t="str">
        <v>400m</v>
      </c>
      <c r="N464" s="95">
        <v>32780</v>
      </c>
      <c r="O464" s="94" t="str">
        <f t="shared" si="28"/>
        <v>Kendra HUBBARD400m</v>
      </c>
      <c r="P464" s="2">
        <f t="shared" si="29"/>
        <v>1079</v>
      </c>
      <c r="Q464" s="2">
        <f t="shared" si="30"/>
        <v>105</v>
      </c>
      <c r="R464" s="79">
        <f t="shared" si="31"/>
        <v>5</v>
      </c>
    </row>
    <row r="465" spans="1:18" x14ac:dyDescent="0.2">
      <c r="A465" t="s">
        <v>1111</v>
      </c>
      <c r="B465" t="s">
        <v>394</v>
      </c>
      <c r="C465" s="5" t="s">
        <v>38</v>
      </c>
      <c r="D465" s="5">
        <v>35747</v>
      </c>
      <c r="E465" s="39">
        <v>997</v>
      </c>
      <c r="F465" s="195">
        <v>44548</v>
      </c>
      <c r="G465" s="2">
        <v>57</v>
      </c>
      <c r="H465" t="str">
        <f>B465&amp;C465</f>
        <v>Annabelle PARMEGIANItriple-jump</v>
      </c>
      <c r="I465" s="2">
        <f>E465</f>
        <v>997</v>
      </c>
      <c r="J465" s="2" cm="1">
        <f t="array" ref="J465">MAX(IF($H$3:$H$4000=$H465,$I$3:$I$4000))</f>
        <v>1016</v>
      </c>
      <c r="K465" s="2" t="str">
        <v>AUS</v>
      </c>
      <c r="L465" s="21" t="str">
        <v>Genevieve GREGSON</v>
      </c>
      <c r="M465" s="47" t="str">
        <v>3000msc</v>
      </c>
      <c r="N465" s="95">
        <v>32724</v>
      </c>
      <c r="O465" s="94" t="str">
        <f t="shared" si="28"/>
        <v>Genevieve GREGSON3000msc</v>
      </c>
      <c r="P465" s="2">
        <f t="shared" si="29"/>
        <v>1199</v>
      </c>
      <c r="Q465" s="2">
        <f t="shared" si="30"/>
        <v>7</v>
      </c>
      <c r="R465" s="79">
        <f t="shared" si="31"/>
        <v>1</v>
      </c>
    </row>
    <row r="466" spans="1:18" x14ac:dyDescent="0.2">
      <c r="A466" t="s">
        <v>1111</v>
      </c>
      <c r="B466" t="s">
        <v>340</v>
      </c>
      <c r="C466" s="5" t="s">
        <v>35</v>
      </c>
      <c r="D466" s="5">
        <v>34623</v>
      </c>
      <c r="E466" s="39">
        <v>1004</v>
      </c>
      <c r="F466" s="195">
        <v>44548</v>
      </c>
      <c r="G466" s="2">
        <v>50</v>
      </c>
      <c r="H466" t="str">
        <f>B466&amp;C466</f>
        <v>Taneille CRASEhigh-jump</v>
      </c>
      <c r="I466" s="2">
        <f>E466</f>
        <v>1004</v>
      </c>
      <c r="J466" s="2" cm="1">
        <f t="array" ref="J466">MAX(IF($H$3:$H$4000=$H466,$I$3:$I$4000))</f>
        <v>1004</v>
      </c>
      <c r="K466" s="2" t="str">
        <v>AUS</v>
      </c>
      <c r="L466" s="21" t="str">
        <v>Rose DAVIES</v>
      </c>
      <c r="M466" s="47" t="str">
        <v>1500m</v>
      </c>
      <c r="N466" s="95">
        <v>36515</v>
      </c>
      <c r="O466" s="94" t="str">
        <f t="shared" si="28"/>
        <v>Rose DAVIES1500m</v>
      </c>
      <c r="P466" s="2">
        <f t="shared" si="29"/>
        <v>1116</v>
      </c>
      <c r="Q466" s="2">
        <f t="shared" si="30"/>
        <v>54</v>
      </c>
      <c r="R466" s="79">
        <f t="shared" si="31"/>
        <v>13</v>
      </c>
    </row>
    <row r="467" spans="1:18" x14ac:dyDescent="0.2">
      <c r="A467" t="s">
        <v>1111</v>
      </c>
      <c r="B467" s="5" t="s">
        <v>947</v>
      </c>
      <c r="C467" s="5" t="s">
        <v>36</v>
      </c>
      <c r="D467" s="6">
        <v>35316</v>
      </c>
      <c r="E467" s="39">
        <v>838</v>
      </c>
      <c r="F467" s="195">
        <v>44548</v>
      </c>
      <c r="G467" s="2">
        <v>70</v>
      </c>
      <c r="H467" t="str">
        <f>B467&amp;C467</f>
        <v>Megan SEVEpole-vault</v>
      </c>
      <c r="I467" s="2">
        <f>E467</f>
        <v>838</v>
      </c>
      <c r="J467" s="2" cm="1">
        <f t="array" ref="J467">MAX(IF($H$3:$H$4000=$H467,$I$3:$I$4000))</f>
        <v>838</v>
      </c>
      <c r="K467" s="2" t="str">
        <v>AUS</v>
      </c>
      <c r="L467" s="21" t="str">
        <v>Isobel BATT-DOYLE</v>
      </c>
      <c r="M467" s="47" t="str">
        <v>1500m</v>
      </c>
      <c r="N467" s="95">
        <v>34956</v>
      </c>
      <c r="O467" s="94" t="str">
        <f t="shared" si="28"/>
        <v>Isobel BATT-DOYLE1500m</v>
      </c>
      <c r="P467" s="2">
        <f t="shared" si="29"/>
        <v>1111</v>
      </c>
      <c r="Q467" s="2">
        <f t="shared" si="30"/>
        <v>63</v>
      </c>
      <c r="R467" s="79">
        <f t="shared" si="31"/>
        <v>15</v>
      </c>
    </row>
    <row r="468" spans="1:18" x14ac:dyDescent="0.2">
      <c r="A468" t="s">
        <v>1111</v>
      </c>
      <c r="B468" t="s">
        <v>447</v>
      </c>
      <c r="C468" s="5" t="s">
        <v>39</v>
      </c>
      <c r="D468" s="5">
        <v>37360</v>
      </c>
      <c r="E468" s="39">
        <v>837</v>
      </c>
      <c r="F468" s="195">
        <v>44548</v>
      </c>
      <c r="G468" s="2">
        <v>86</v>
      </c>
      <c r="H468" t="str">
        <f>B468&amp;C468</f>
        <v>Sally SHOKRYshot-put</v>
      </c>
      <c r="I468" s="2">
        <f>E468</f>
        <v>837</v>
      </c>
      <c r="J468" s="2" cm="1">
        <f t="array" ref="J468">MAX(IF($H$3:$H$4000=$H468,$I$3:$I$4000))</f>
        <v>837</v>
      </c>
      <c r="K468" s="2" t="str">
        <v>AUS</v>
      </c>
      <c r="L468" s="21" t="str">
        <v>Morgan MITCHELL</v>
      </c>
      <c r="M468" s="47" t="str">
        <v>800m</v>
      </c>
      <c r="N468" s="95">
        <v>34610</v>
      </c>
      <c r="O468" s="94" t="str">
        <f t="shared" si="28"/>
        <v>Morgan MITCHELL800m</v>
      </c>
      <c r="P468" s="2">
        <f t="shared" si="29"/>
        <v>1095</v>
      </c>
      <c r="Q468" s="2">
        <f t="shared" si="30"/>
        <v>81</v>
      </c>
      <c r="R468" s="79">
        <f t="shared" si="31"/>
        <v>14</v>
      </c>
    </row>
    <row r="469" spans="1:18" x14ac:dyDescent="0.2">
      <c r="A469" t="s">
        <v>1111</v>
      </c>
      <c r="B469" t="s">
        <v>468</v>
      </c>
      <c r="C469" s="5" t="s">
        <v>42</v>
      </c>
      <c r="D469" s="5">
        <v>35635</v>
      </c>
      <c r="E469" s="39">
        <v>1079</v>
      </c>
      <c r="F469" s="195">
        <v>44548</v>
      </c>
      <c r="G469" s="2">
        <v>9</v>
      </c>
      <c r="H469" t="str">
        <f>B469&amp;C469</f>
        <v>Alexandra HULLEYhammer-throw</v>
      </c>
      <c r="I469" s="2">
        <f>E469</f>
        <v>1079</v>
      </c>
      <c r="J469" s="2" cm="1">
        <f t="array" ref="J469">MAX(IF($H$3:$H$4000=$H469,$I$3:$I$4000))</f>
        <v>1079</v>
      </c>
      <c r="K469" s="2" t="str">
        <v>AUS</v>
      </c>
      <c r="L469" s="21" t="str">
        <v>Paige CAMPBELL</v>
      </c>
      <c r="M469" s="47" t="str">
        <v>3000msc</v>
      </c>
      <c r="N469" s="95">
        <v>35243</v>
      </c>
      <c r="O469" s="94" t="str">
        <f t="shared" si="28"/>
        <v>Paige CAMPBELL3000msc</v>
      </c>
      <c r="P469" s="2">
        <f t="shared" si="29"/>
        <v>1134</v>
      </c>
      <c r="Q469" s="2">
        <f t="shared" si="30"/>
        <v>32</v>
      </c>
      <c r="R469" s="79">
        <f t="shared" si="31"/>
        <v>6</v>
      </c>
    </row>
    <row r="470" spans="1:18" x14ac:dyDescent="0.2">
      <c r="A470" t="s">
        <v>1111</v>
      </c>
      <c r="B470" t="s">
        <v>236</v>
      </c>
      <c r="C470" s="6" t="s">
        <v>27</v>
      </c>
      <c r="D470" s="5">
        <v>35747</v>
      </c>
      <c r="E470" s="39">
        <v>1108</v>
      </c>
      <c r="F470" s="195">
        <v>44546</v>
      </c>
      <c r="G470" s="2">
        <v>55</v>
      </c>
      <c r="H470" t="str">
        <f>B470&amp;C470</f>
        <v>Ellie SANFORD800m</v>
      </c>
      <c r="I470" s="2">
        <f>E470</f>
        <v>1108</v>
      </c>
      <c r="J470" s="2" cm="1">
        <f t="array" ref="J470">MAX(IF($H$3:$H$4000=$H470,$I$3:$I$4000))</f>
        <v>1108</v>
      </c>
      <c r="K470" s="2" t="str">
        <v>AUS</v>
      </c>
      <c r="L470" s="21" t="str">
        <v>Eloise WELLINGS</v>
      </c>
      <c r="M470" s="47" t="str">
        <v>5000m</v>
      </c>
      <c r="N470" s="95">
        <v>30264</v>
      </c>
      <c r="O470" s="94" t="str">
        <f t="shared" si="28"/>
        <v>Eloise WELLINGS5000m</v>
      </c>
      <c r="P470" s="2">
        <f t="shared" si="29"/>
        <v>1097</v>
      </c>
      <c r="Q470" s="2">
        <f t="shared" si="30"/>
        <v>73</v>
      </c>
      <c r="R470" s="79">
        <f t="shared" si="31"/>
        <v>12</v>
      </c>
    </row>
    <row r="471" spans="1:18" x14ac:dyDescent="0.2">
      <c r="A471" t="s">
        <v>1111</v>
      </c>
      <c r="B471" s="5" t="s">
        <v>240</v>
      </c>
      <c r="C471" s="5" t="s">
        <v>28</v>
      </c>
      <c r="D471" s="5">
        <v>37404</v>
      </c>
      <c r="E471" s="39">
        <v>1111</v>
      </c>
      <c r="F471" s="195">
        <v>44546</v>
      </c>
      <c r="G471" s="2">
        <v>56</v>
      </c>
      <c r="H471" t="str">
        <f>B471&amp;C471</f>
        <v>Jaylah HANCOCK-CAMERON1500m</v>
      </c>
      <c r="I471" s="2">
        <f>E471</f>
        <v>1111</v>
      </c>
      <c r="J471" s="2" cm="1">
        <f t="array" ref="J471">MAX(IF($H$3:$H$4000=$H471,$I$3:$I$4000))</f>
        <v>1111</v>
      </c>
      <c r="K471" s="2" t="str">
        <v>AUS</v>
      </c>
      <c r="L471" s="21" t="str">
        <v>Kathryn MITCHELL</v>
      </c>
      <c r="M471" s="47" t="str">
        <v>javelin-throw</v>
      </c>
      <c r="N471" s="95">
        <v>30142</v>
      </c>
      <c r="O471" s="94" t="str">
        <f t="shared" si="28"/>
        <v>Kathryn MITCHELLjavelin-throw</v>
      </c>
      <c r="P471" s="2">
        <f t="shared" si="29"/>
        <v>1143</v>
      </c>
      <c r="Q471" s="2">
        <f t="shared" si="30"/>
        <v>2</v>
      </c>
      <c r="R471" s="79">
        <f t="shared" si="31"/>
        <v>2</v>
      </c>
    </row>
    <row r="472" spans="1:18" x14ac:dyDescent="0.2">
      <c r="A472" t="s">
        <v>1111</v>
      </c>
      <c r="B472" t="s">
        <v>494</v>
      </c>
      <c r="C472" s="5" t="s">
        <v>82</v>
      </c>
      <c r="D472" s="5">
        <v>32568</v>
      </c>
      <c r="E472" s="39">
        <v>1163</v>
      </c>
      <c r="F472" s="195">
        <v>44542</v>
      </c>
      <c r="G472" s="2">
        <v>37</v>
      </c>
      <c r="H472" t="str">
        <f>B472&amp;C472</f>
        <v>Milly CLARKmarathon</v>
      </c>
      <c r="I472" s="2">
        <f>E472</f>
        <v>1163</v>
      </c>
      <c r="J472" s="2" cm="1">
        <f t="array" ref="J472">MAX(IF($H$3:$H$4000=$H472,$I$3:$I$4000))</f>
        <v>1163</v>
      </c>
      <c r="K472" s="2" t="str">
        <v>AUS</v>
      </c>
      <c r="L472" s="21" t="str">
        <v>Maudie SKYRING</v>
      </c>
      <c r="M472" s="47" t="str">
        <v>1500m</v>
      </c>
      <c r="N472" s="95">
        <v>35529</v>
      </c>
      <c r="O472" s="94" t="str">
        <f t="shared" si="28"/>
        <v>Maudie SKYRING1500m</v>
      </c>
      <c r="P472" s="2">
        <f t="shared" si="29"/>
        <v>1128</v>
      </c>
      <c r="Q472" s="2">
        <f t="shared" si="30"/>
        <v>47</v>
      </c>
      <c r="R472" s="79">
        <f t="shared" si="31"/>
        <v>9</v>
      </c>
    </row>
    <row r="473" spans="1:18" x14ac:dyDescent="0.2">
      <c r="A473" t="s">
        <v>1111</v>
      </c>
      <c r="B473" t="s">
        <v>309</v>
      </c>
      <c r="C473" s="5" t="s">
        <v>82</v>
      </c>
      <c r="D473" s="5">
        <v>30264</v>
      </c>
      <c r="E473" s="39">
        <v>1139</v>
      </c>
      <c r="F473" s="195">
        <v>44542</v>
      </c>
      <c r="G473" s="2">
        <v>57</v>
      </c>
      <c r="H473" t="str">
        <f>B473&amp;C473</f>
        <v>Eloise WELLINGSmarathon</v>
      </c>
      <c r="I473" s="2">
        <f>E473</f>
        <v>1139</v>
      </c>
      <c r="J473" s="2" cm="1">
        <f t="array" ref="J473">MAX(IF($H$3:$H$4000=$H473,$I$3:$I$4000))</f>
        <v>1181</v>
      </c>
      <c r="K473" s="2" t="str">
        <v>AUS</v>
      </c>
      <c r="L473" s="21" t="str">
        <v>Annabelle EASTMAN</v>
      </c>
      <c r="M473" s="47" t="str">
        <v>3000msc</v>
      </c>
      <c r="N473" s="95">
        <v>36546</v>
      </c>
      <c r="O473" s="94" t="str">
        <f t="shared" si="28"/>
        <v>Annabelle EASTMAN3000msc</v>
      </c>
      <c r="P473" s="2">
        <f t="shared" si="29"/>
        <v>1131</v>
      </c>
      <c r="Q473" s="2">
        <f t="shared" si="30"/>
        <v>33</v>
      </c>
      <c r="R473" s="79">
        <f t="shared" si="31"/>
        <v>7</v>
      </c>
    </row>
    <row r="474" spans="1:18" x14ac:dyDescent="0.2">
      <c r="A474" t="s">
        <v>1111</v>
      </c>
      <c r="B474" t="s">
        <v>919</v>
      </c>
      <c r="C474" s="5" t="s">
        <v>82</v>
      </c>
      <c r="D474" s="5">
        <v>30757</v>
      </c>
      <c r="E474" s="39">
        <v>1114</v>
      </c>
      <c r="F474" s="195">
        <v>44542</v>
      </c>
      <c r="G474" s="2">
        <v>79</v>
      </c>
      <c r="H474" t="str">
        <f>B474&amp;C474</f>
        <v>Marnie PONTONmarathon</v>
      </c>
      <c r="I474" s="2">
        <f>E474</f>
        <v>1114</v>
      </c>
      <c r="J474" s="2" cm="1">
        <f t="array" ref="J474">MAX(IF($H$3:$H$4000=$H474,$I$3:$I$4000))</f>
        <v>1114</v>
      </c>
      <c r="K474" s="2" t="str">
        <v>AUS</v>
      </c>
      <c r="L474" s="21" t="str">
        <v>Clare O'BRIEN</v>
      </c>
      <c r="M474" s="47" t="str">
        <v>10000m</v>
      </c>
      <c r="N474" s="95">
        <v>36173</v>
      </c>
      <c r="O474" s="94" t="str">
        <f t="shared" si="28"/>
        <v>Clare O'BRIEN10000m</v>
      </c>
      <c r="P474" s="2">
        <f t="shared" si="29"/>
        <v>1107</v>
      </c>
      <c r="Q474" s="2">
        <f t="shared" si="30"/>
        <v>52</v>
      </c>
      <c r="R474" s="79">
        <f t="shared" si="31"/>
        <v>5</v>
      </c>
    </row>
    <row r="475" spans="1:18" x14ac:dyDescent="0.2">
      <c r="A475" t="s">
        <v>1111</v>
      </c>
      <c r="B475" t="s">
        <v>315</v>
      </c>
      <c r="C475" s="5" t="s">
        <v>82</v>
      </c>
      <c r="D475" s="5">
        <v>31156</v>
      </c>
      <c r="E475" s="39">
        <v>1107</v>
      </c>
      <c r="F475" s="195">
        <v>44542</v>
      </c>
      <c r="G475" s="2">
        <v>84</v>
      </c>
      <c r="H475" t="str">
        <f>B475&amp;C475</f>
        <v>Sarah KLEINmarathon</v>
      </c>
      <c r="I475" s="2">
        <f>E475</f>
        <v>1107</v>
      </c>
      <c r="J475" s="2" cm="1">
        <f t="array" ref="J475">MAX(IF($H$3:$H$4000=$H475,$I$3:$I$4000))</f>
        <v>1107</v>
      </c>
      <c r="K475" s="2" t="str">
        <v>AUS</v>
      </c>
      <c r="L475" s="21" t="str">
        <v>Clio OZANNE-JAQUES</v>
      </c>
      <c r="M475" s="47" t="str">
        <v>10000m</v>
      </c>
      <c r="N475" s="95">
        <v>36358</v>
      </c>
      <c r="O475" s="94" t="str">
        <f t="shared" si="28"/>
        <v>Clio OZANNE-JAQUES10000m</v>
      </c>
      <c r="P475" s="2">
        <f t="shared" si="29"/>
        <v>1064</v>
      </c>
      <c r="Q475" s="2">
        <f t="shared" si="30"/>
        <v>87</v>
      </c>
      <c r="R475" s="79">
        <f t="shared" si="31"/>
        <v>12</v>
      </c>
    </row>
    <row r="476" spans="1:18" x14ac:dyDescent="0.2">
      <c r="A476" t="s">
        <v>1111</v>
      </c>
      <c r="B476" t="s">
        <v>127</v>
      </c>
      <c r="C476" s="5" t="s">
        <v>32</v>
      </c>
      <c r="D476" s="5">
        <v>36013</v>
      </c>
      <c r="E476" s="39">
        <v>1067</v>
      </c>
      <c r="F476" s="195">
        <v>44541</v>
      </c>
      <c r="G476" s="2">
        <v>76</v>
      </c>
      <c r="H476" t="str">
        <f>B476&amp;C476</f>
        <v>Danielle SHAW100mh</v>
      </c>
      <c r="I476" s="2">
        <f>E476</f>
        <v>1067</v>
      </c>
      <c r="J476" s="2" cm="1">
        <f t="array" ref="J476">MAX(IF($H$3:$H$4000=$H476,$I$3:$I$4000))</f>
        <v>1090</v>
      </c>
      <c r="K476" s="2" t="str">
        <v>AUS</v>
      </c>
      <c r="L476" s="21" t="str">
        <v>Heidi SEE</v>
      </c>
      <c r="M476" s="47" t="str">
        <v>1500m</v>
      </c>
      <c r="N476" s="95">
        <v>32729</v>
      </c>
      <c r="O476" s="94" t="str">
        <f t="shared" si="28"/>
        <v>Heidi SEE1500m</v>
      </c>
      <c r="P476" s="2">
        <f t="shared" si="29"/>
        <v>1138</v>
      </c>
      <c r="Q476" s="2">
        <f t="shared" si="30"/>
        <v>36</v>
      </c>
      <c r="R476" s="79">
        <f t="shared" si="31"/>
        <v>6</v>
      </c>
    </row>
    <row r="477" spans="1:18" x14ac:dyDescent="0.2">
      <c r="A477" t="s">
        <v>1111</v>
      </c>
      <c r="B477" t="s">
        <v>413</v>
      </c>
      <c r="C477" s="5" t="s">
        <v>36</v>
      </c>
      <c r="D477" s="5">
        <v>38647</v>
      </c>
      <c r="E477" s="39">
        <v>838</v>
      </c>
      <c r="F477" s="195">
        <v>44541</v>
      </c>
      <c r="G477" s="2">
        <v>70</v>
      </c>
      <c r="H477" t="str">
        <f>B477&amp;C477</f>
        <v>Tryphena HEWETTpole-vault</v>
      </c>
      <c r="I477" s="2">
        <f>E477</f>
        <v>838</v>
      </c>
      <c r="J477" s="2" cm="1">
        <f t="array" ref="J477">MAX(IF($H$3:$H$4000=$H477,$I$3:$I$4000))</f>
        <v>868</v>
      </c>
      <c r="K477" s="2" t="str">
        <v>AUS</v>
      </c>
      <c r="L477" s="21" t="str">
        <v>Anneliese RUBIE-RENSHAW</v>
      </c>
      <c r="M477" s="47" t="str">
        <v>400m</v>
      </c>
      <c r="N477" s="95">
        <v>33716</v>
      </c>
      <c r="O477" s="94" t="str">
        <f t="shared" si="28"/>
        <v>Anneliese RUBIE-RENSHAW400m</v>
      </c>
      <c r="P477" s="2">
        <f t="shared" si="29"/>
        <v>1093</v>
      </c>
      <c r="Q477" s="2">
        <f t="shared" si="30"/>
        <v>84</v>
      </c>
      <c r="R477" s="79">
        <f t="shared" si="31"/>
        <v>4</v>
      </c>
    </row>
    <row r="478" spans="1:18" x14ac:dyDescent="0.2">
      <c r="A478" t="s">
        <v>1111</v>
      </c>
      <c r="B478" t="s">
        <v>860</v>
      </c>
      <c r="C478" s="5" t="s">
        <v>2</v>
      </c>
      <c r="D478" s="5">
        <v>36720</v>
      </c>
      <c r="E478" s="39">
        <v>1146</v>
      </c>
      <c r="F478" s="195">
        <v>44534</v>
      </c>
      <c r="G478" s="2">
        <v>39</v>
      </c>
      <c r="H478" t="str">
        <f>B478&amp;C478</f>
        <v>Ella CONNOLLY100m</v>
      </c>
      <c r="I478" s="2">
        <f>E478</f>
        <v>1146</v>
      </c>
      <c r="J478" s="2" cm="1">
        <f t="array" ref="J478">MAX(IF($H$3:$H$4000=$H478,$I$3:$I$4000))</f>
        <v>1149</v>
      </c>
      <c r="K478" s="2" t="str">
        <v>AUS</v>
      </c>
      <c r="L478" s="21" t="str">
        <v>Brianna BEAHAN</v>
      </c>
      <c r="M478" s="47" t="str">
        <v>100mh</v>
      </c>
      <c r="N478" s="95">
        <v>33543</v>
      </c>
      <c r="O478" s="94" t="str">
        <f t="shared" si="28"/>
        <v>Brianna BEAHAN100mh</v>
      </c>
      <c r="P478" s="2">
        <f t="shared" si="29"/>
        <v>1136</v>
      </c>
      <c r="Q478" s="2">
        <f t="shared" si="30"/>
        <v>25</v>
      </c>
      <c r="R478" s="79">
        <f t="shared" si="31"/>
        <v>6</v>
      </c>
    </row>
    <row r="479" spans="1:18" x14ac:dyDescent="0.2">
      <c r="A479" t="s">
        <v>1111</v>
      </c>
      <c r="B479" t="s">
        <v>860</v>
      </c>
      <c r="C479" s="5" t="s">
        <v>26</v>
      </c>
      <c r="D479" s="5">
        <v>36720</v>
      </c>
      <c r="E479" s="39">
        <v>1116</v>
      </c>
      <c r="F479" s="195">
        <v>44534</v>
      </c>
      <c r="G479" s="2">
        <v>49</v>
      </c>
      <c r="H479" t="str">
        <f>B479&amp;C479</f>
        <v>Ella CONNOLLY400m</v>
      </c>
      <c r="I479" s="2">
        <f>E479</f>
        <v>1116</v>
      </c>
      <c r="J479" s="2" cm="1">
        <f t="array" ref="J479">MAX(IF($H$3:$H$4000=$H479,$I$3:$I$4000))</f>
        <v>1118</v>
      </c>
      <c r="K479" s="2" t="str">
        <v>AUS</v>
      </c>
      <c r="L479" s="21" t="str">
        <v>Alla PARNOVA</v>
      </c>
      <c r="M479" s="47" t="str">
        <v>pole-vault</v>
      </c>
      <c r="N479" s="95">
        <v>37991</v>
      </c>
      <c r="O479" s="94" t="str">
        <f t="shared" si="28"/>
        <v>Alla PARNOVApole-vault</v>
      </c>
      <c r="P479" s="2">
        <f t="shared" si="29"/>
        <v>944</v>
      </c>
      <c r="Q479" s="2">
        <f t="shared" si="30"/>
        <v>36</v>
      </c>
      <c r="R479" s="79">
        <f t="shared" si="31"/>
        <v>13</v>
      </c>
    </row>
    <row r="480" spans="1:18" x14ac:dyDescent="0.2">
      <c r="A480" t="s">
        <v>1111</v>
      </c>
      <c r="B480" t="s">
        <v>427</v>
      </c>
      <c r="C480" s="5" t="s">
        <v>36</v>
      </c>
      <c r="D480" s="5">
        <v>37900</v>
      </c>
      <c r="E480" s="39">
        <v>990</v>
      </c>
      <c r="F480" s="195">
        <v>44534</v>
      </c>
      <c r="G480" s="2">
        <v>19</v>
      </c>
      <c r="H480" t="str">
        <f>B480&amp;C480</f>
        <v>Cassidy BRADSHAWpole-vault</v>
      </c>
      <c r="I480" s="2">
        <f>E480</f>
        <v>990</v>
      </c>
      <c r="J480" s="2" cm="1">
        <f t="array" ref="J480">MAX(IF($H$3:$H$4000=$H480,$I$3:$I$4000))</f>
        <v>990</v>
      </c>
      <c r="K480" s="2" t="str">
        <v>AUS</v>
      </c>
      <c r="L480" s="21" t="str">
        <v>Mackenzie ANDREWS</v>
      </c>
      <c r="M480" s="47" t="str">
        <v>1500m</v>
      </c>
      <c r="N480" s="95">
        <v>35633</v>
      </c>
      <c r="O480" s="94" t="str">
        <f t="shared" si="28"/>
        <v>Mackenzie ANDREWS1500m</v>
      </c>
      <c r="P480" s="2">
        <f t="shared" si="29"/>
        <v>1104</v>
      </c>
      <c r="Q480" s="2">
        <f t="shared" si="30"/>
        <v>74</v>
      </c>
      <c r="R480" s="79">
        <f t="shared" si="31"/>
        <v>19</v>
      </c>
    </row>
    <row r="481" spans="1:18" x14ac:dyDescent="0.2">
      <c r="A481" t="s">
        <v>1111</v>
      </c>
      <c r="B481" t="s">
        <v>472</v>
      </c>
      <c r="C481" s="5" t="s">
        <v>42</v>
      </c>
      <c r="D481" s="6">
        <v>37463</v>
      </c>
      <c r="E481" s="39">
        <v>828</v>
      </c>
      <c r="F481" s="195">
        <v>44534</v>
      </c>
      <c r="G481" s="2">
        <v>95</v>
      </c>
      <c r="H481" t="str">
        <f>B481&amp;C481</f>
        <v>Aliyah CANEPAhammer-throw</v>
      </c>
      <c r="I481" s="2">
        <f>E481</f>
        <v>828</v>
      </c>
      <c r="J481" s="2" cm="1">
        <f t="array" ref="J481">MAX(IF($H$3:$H$4000=$H481,$I$3:$I$4000))</f>
        <v>828</v>
      </c>
      <c r="K481" s="2" t="str">
        <v>AUS</v>
      </c>
      <c r="L481" s="21" t="str">
        <v>Brooke MULLINS</v>
      </c>
      <c r="M481" s="47" t="str">
        <v>3000msc</v>
      </c>
      <c r="N481" s="95">
        <v>37253</v>
      </c>
      <c r="O481" s="94" t="str">
        <f t="shared" si="28"/>
        <v>Brooke MULLINS3000msc</v>
      </c>
      <c r="P481" s="2">
        <f t="shared" si="29"/>
        <v>1016</v>
      </c>
      <c r="Q481" s="2">
        <f t="shared" si="30"/>
        <v>100</v>
      </c>
      <c r="R481" s="79">
        <f t="shared" si="31"/>
        <v>20</v>
      </c>
    </row>
    <row r="482" spans="1:18" x14ac:dyDescent="0.2">
      <c r="A482" t="s">
        <v>1111</v>
      </c>
      <c r="B482" t="s">
        <v>403</v>
      </c>
      <c r="C482" s="5" t="s">
        <v>35</v>
      </c>
      <c r="D482" s="5">
        <v>44701</v>
      </c>
      <c r="E482" s="39">
        <v>974</v>
      </c>
      <c r="F482" s="195">
        <v>44526</v>
      </c>
      <c r="G482" s="2">
        <v>73</v>
      </c>
      <c r="H482" t="str">
        <f>B482&amp;C482</f>
        <v>Oceana D'ABBShigh-jump</v>
      </c>
      <c r="I482" s="2">
        <f>E482</f>
        <v>974</v>
      </c>
      <c r="J482" s="2" cm="1">
        <f t="array" ref="J482">MAX(IF($H$3:$H$4000=$H482,$I$3:$I$4000))</f>
        <v>974</v>
      </c>
      <c r="K482" s="2" t="str">
        <v>AUS</v>
      </c>
      <c r="L482" s="21" t="str">
        <v>Heidi SEE</v>
      </c>
      <c r="M482" s="47" t="str">
        <v>5000m</v>
      </c>
      <c r="N482" s="95">
        <v>32729</v>
      </c>
      <c r="O482" s="94" t="str">
        <f t="shared" si="28"/>
        <v>Heidi SEE5000m</v>
      </c>
      <c r="P482" s="2">
        <f t="shared" si="29"/>
        <v>1128</v>
      </c>
      <c r="Q482" s="2">
        <f t="shared" si="30"/>
        <v>47</v>
      </c>
      <c r="R482" s="79">
        <f t="shared" si="31"/>
        <v>6</v>
      </c>
    </row>
    <row r="483" spans="1:18" x14ac:dyDescent="0.2">
      <c r="A483" t="s">
        <v>1111</v>
      </c>
      <c r="B483" t="s">
        <v>109</v>
      </c>
      <c r="C483" s="5" t="s">
        <v>25</v>
      </c>
      <c r="D483" s="5">
        <v>36580</v>
      </c>
      <c r="E483" s="39">
        <v>1123</v>
      </c>
      <c r="F483" s="195">
        <v>44506</v>
      </c>
      <c r="G483" s="2">
        <v>45</v>
      </c>
      <c r="H483" t="str">
        <f>B483&amp;C483</f>
        <v>Kristie EDWARDS200m</v>
      </c>
      <c r="I483" s="2">
        <f>E483</f>
        <v>1123</v>
      </c>
      <c r="J483" s="2" cm="1">
        <f t="array" ref="J483">MAX(IF($H$3:$H$4000=$H483,$I$3:$I$4000))</f>
        <v>1123</v>
      </c>
      <c r="K483" s="2" t="str">
        <v>AUS</v>
      </c>
      <c r="L483" s="21" t="str">
        <v>Samantha LENTON</v>
      </c>
      <c r="M483" s="47" t="str">
        <v>shot-put</v>
      </c>
      <c r="N483" s="95">
        <v>36322</v>
      </c>
      <c r="O483" s="94" t="str">
        <f t="shared" si="28"/>
        <v>Samantha LENTONshot-put</v>
      </c>
      <c r="P483" s="2">
        <f t="shared" si="29"/>
        <v>936</v>
      </c>
      <c r="Q483" s="2">
        <f t="shared" si="30"/>
        <v>42</v>
      </c>
      <c r="R483" s="79">
        <f t="shared" si="31"/>
        <v>2</v>
      </c>
    </row>
    <row r="484" spans="1:18" x14ac:dyDescent="0.2">
      <c r="A484" t="s">
        <v>1111</v>
      </c>
      <c r="B484" t="s">
        <v>414</v>
      </c>
      <c r="C484" s="5" t="s">
        <v>35</v>
      </c>
      <c r="D484" s="5">
        <v>38658</v>
      </c>
      <c r="E484" s="39">
        <v>984</v>
      </c>
      <c r="F484" s="195">
        <v>44499</v>
      </c>
      <c r="G484" s="2">
        <v>59</v>
      </c>
      <c r="H484" t="str">
        <f>B484&amp;C484</f>
        <v>Chelsea FRIEDRICHhigh-jump</v>
      </c>
      <c r="I484" s="2">
        <f>E484</f>
        <v>984</v>
      </c>
      <c r="J484" s="2" cm="1">
        <f t="array" ref="J484">MAX(IF($H$3:$H$4000=$H484,$I$3:$I$4000))</f>
        <v>1023</v>
      </c>
      <c r="K484" s="2" t="str">
        <v>AUS</v>
      </c>
      <c r="L484" s="21" t="str">
        <v>Katherine DOWIE</v>
      </c>
      <c r="M484" s="47" t="str">
        <v>3000msc</v>
      </c>
      <c r="N484" s="95">
        <v>36253</v>
      </c>
      <c r="O484" s="94" t="str">
        <f t="shared" si="28"/>
        <v>Katherine DOWIE3000msc</v>
      </c>
      <c r="P484" s="2">
        <f t="shared" si="29"/>
        <v>1057</v>
      </c>
      <c r="Q484" s="2">
        <f t="shared" si="30"/>
        <v>65</v>
      </c>
      <c r="R484" s="79">
        <f t="shared" si="31"/>
        <v>14</v>
      </c>
    </row>
    <row r="485" spans="1:18" x14ac:dyDescent="0.2">
      <c r="A485" t="s">
        <v>1111</v>
      </c>
      <c r="B485" t="s">
        <v>446</v>
      </c>
      <c r="C485" s="6" t="s">
        <v>40</v>
      </c>
      <c r="D485" s="5">
        <v>38571</v>
      </c>
      <c r="E485" s="39">
        <v>909</v>
      </c>
      <c r="F485" s="195">
        <v>44492</v>
      </c>
      <c r="G485" s="2">
        <v>50</v>
      </c>
      <c r="H485" t="str">
        <f>B485&amp;C485</f>
        <v>Marley RAIKIWASAdiscus-throw</v>
      </c>
      <c r="I485" s="2">
        <f>E485</f>
        <v>909</v>
      </c>
      <c r="J485" s="2" cm="1">
        <f t="array" ref="J485">MAX(IF($H$3:$H$4000=$H485,$I$3:$I$4000))</f>
        <v>935</v>
      </c>
      <c r="K485" s="2" t="str">
        <v>AUS</v>
      </c>
      <c r="L485" s="21" t="str">
        <v>Maudie SKYRING</v>
      </c>
      <c r="M485" s="47" t="str">
        <v>800m</v>
      </c>
      <c r="N485" s="95">
        <v>35529</v>
      </c>
      <c r="O485" s="94" t="str">
        <f t="shared" si="28"/>
        <v>Maudie SKYRING800m</v>
      </c>
      <c r="P485" s="2">
        <f t="shared" si="29"/>
        <v>1074</v>
      </c>
      <c r="Q485" s="2">
        <f t="shared" si="30"/>
        <v>112</v>
      </c>
      <c r="R485" s="79">
        <f t="shared" si="31"/>
        <v>21</v>
      </c>
    </row>
    <row r="486" spans="1:18" x14ac:dyDescent="0.2">
      <c r="A486" t="s">
        <v>1111</v>
      </c>
      <c r="B486" t="s">
        <v>991</v>
      </c>
      <c r="C486" s="5" t="s">
        <v>36</v>
      </c>
      <c r="D486" s="5">
        <v>38346</v>
      </c>
      <c r="E486" s="39">
        <v>838</v>
      </c>
      <c r="F486" s="195">
        <v>44491</v>
      </c>
      <c r="G486" s="2">
        <v>70</v>
      </c>
      <c r="H486" t="str">
        <f>B486&amp;C486</f>
        <v>Amelia MCDONALDpole-vault</v>
      </c>
      <c r="I486" s="2">
        <f>E486</f>
        <v>838</v>
      </c>
      <c r="J486" s="2" cm="1">
        <f t="array" ref="J486">MAX(IF($H$3:$H$4000=$H486,$I$3:$I$4000))</f>
        <v>838</v>
      </c>
      <c r="K486" s="2" t="str">
        <v>AUS</v>
      </c>
      <c r="L486" s="21" t="str">
        <v>Julia BOURKE</v>
      </c>
      <c r="M486" s="47" t="str">
        <v>hammer-throw</v>
      </c>
      <c r="N486" s="95">
        <v>35938</v>
      </c>
      <c r="O486" s="94" t="str">
        <f t="shared" si="28"/>
        <v>Julia BOURKEhammer-throw</v>
      </c>
      <c r="P486" s="2">
        <f t="shared" si="29"/>
        <v>945</v>
      </c>
      <c r="Q486" s="2">
        <f t="shared" si="30"/>
        <v>43</v>
      </c>
      <c r="R486" s="79">
        <f t="shared" si="31"/>
        <v>3</v>
      </c>
    </row>
    <row r="487" spans="1:18" x14ac:dyDescent="0.2">
      <c r="A487" t="s">
        <v>1111</v>
      </c>
      <c r="B487" t="s">
        <v>411</v>
      </c>
      <c r="C487" s="6" t="s">
        <v>35</v>
      </c>
      <c r="D487" s="5">
        <v>44732</v>
      </c>
      <c r="E487" s="39">
        <v>1043</v>
      </c>
      <c r="F487" s="195">
        <v>44486</v>
      </c>
      <c r="G487" s="2">
        <v>27</v>
      </c>
      <c r="H487" t="str">
        <f>B487&amp;C487</f>
        <v>Toby STOLBERGhigh-jump</v>
      </c>
      <c r="I487" s="2">
        <f>E487</f>
        <v>1043</v>
      </c>
      <c r="J487" s="2" cm="1">
        <f t="array" ref="J487">MAX(IF($H$3:$H$4000=$H487,$I$3:$I$4000))</f>
        <v>1043</v>
      </c>
      <c r="K487" s="2" t="str">
        <v>AUS</v>
      </c>
      <c r="L487" s="21" t="str">
        <v>Kathryn BROOKS</v>
      </c>
      <c r="M487" s="47" t="str">
        <v>javelin-throw</v>
      </c>
      <c r="N487" s="95">
        <v>35745</v>
      </c>
      <c r="O487" s="94" t="str">
        <f t="shared" si="28"/>
        <v>Kathryn BROOKSjavelin-throw</v>
      </c>
      <c r="P487" s="2">
        <f t="shared" si="29"/>
        <v>834</v>
      </c>
      <c r="Q487" s="2">
        <f t="shared" si="30"/>
        <v>84</v>
      </c>
      <c r="R487" s="79">
        <f t="shared" si="31"/>
        <v>18</v>
      </c>
    </row>
    <row r="488" spans="1:18" x14ac:dyDescent="0.2">
      <c r="A488" t="s">
        <v>1111</v>
      </c>
      <c r="B488" t="s">
        <v>493</v>
      </c>
      <c r="C488" s="5" t="s">
        <v>82</v>
      </c>
      <c r="D488" s="5">
        <v>32004</v>
      </c>
      <c r="E488" s="39">
        <v>1180</v>
      </c>
      <c r="F488" s="195">
        <v>44486</v>
      </c>
      <c r="G488" s="2">
        <v>27</v>
      </c>
      <c r="H488" t="str">
        <f>B488&amp;C488</f>
        <v>Jessica STENSONmarathon</v>
      </c>
      <c r="I488" s="2">
        <f>E488</f>
        <v>1180</v>
      </c>
      <c r="J488" s="2" cm="1">
        <f t="array" ref="J488">MAX(IF($H$3:$H$4000=$H488,$I$3:$I$4000))</f>
        <v>1180</v>
      </c>
      <c r="K488" s="2" t="str">
        <v>AUS</v>
      </c>
      <c r="L488" s="21" t="str">
        <v>Mackenzie ANDREWS</v>
      </c>
      <c r="M488" s="47" t="str">
        <v>3000msc</v>
      </c>
      <c r="N488" s="95">
        <v>35633</v>
      </c>
      <c r="O488" s="94" t="str">
        <f t="shared" si="28"/>
        <v>Mackenzie ANDREWS3000msc</v>
      </c>
      <c r="P488" s="2">
        <f t="shared" si="29"/>
        <v>1089</v>
      </c>
      <c r="Q488" s="2">
        <f t="shared" si="30"/>
        <v>50</v>
      </c>
      <c r="R488" s="79">
        <f t="shared" si="31"/>
        <v>10</v>
      </c>
    </row>
    <row r="489" spans="1:18" x14ac:dyDescent="0.2">
      <c r="A489" t="s">
        <v>1111</v>
      </c>
      <c r="B489" t="s">
        <v>431</v>
      </c>
      <c r="C489" s="5" t="s">
        <v>36</v>
      </c>
      <c r="D489" s="5">
        <v>38081</v>
      </c>
      <c r="E489" s="39">
        <v>960</v>
      </c>
      <c r="F489" s="195">
        <v>44477</v>
      </c>
      <c r="G489" s="2">
        <v>25</v>
      </c>
      <c r="H489" t="str">
        <f>B489&amp;C489</f>
        <v>Ellie PARSONSpole-vault</v>
      </c>
      <c r="I489" s="2">
        <f>E489</f>
        <v>960</v>
      </c>
      <c r="J489" s="2" cm="1">
        <f t="array" ref="J489">MAX(IF($H$3:$H$4000=$H489,$I$3:$I$4000))</f>
        <v>960</v>
      </c>
      <c r="K489" s="2" t="str">
        <v>AUS</v>
      </c>
      <c r="L489" s="21" t="str">
        <v>Clare O'BRIEN</v>
      </c>
      <c r="M489" s="47" t="str">
        <v>5000m</v>
      </c>
      <c r="N489" s="95">
        <v>36173</v>
      </c>
      <c r="O489" s="94" t="str">
        <f t="shared" si="28"/>
        <v>Clare O'BRIEN5000m</v>
      </c>
      <c r="P489" s="2">
        <f t="shared" si="29"/>
        <v>1091</v>
      </c>
      <c r="Q489" s="2">
        <f t="shared" si="30"/>
        <v>80</v>
      </c>
      <c r="R489" s="79">
        <f t="shared" si="31"/>
        <v>15</v>
      </c>
    </row>
    <row r="490" spans="1:18" x14ac:dyDescent="0.2">
      <c r="A490" t="s">
        <v>1111</v>
      </c>
      <c r="B490" t="s">
        <v>319</v>
      </c>
      <c r="C490" s="5" t="s">
        <v>82</v>
      </c>
      <c r="D490" s="5">
        <v>28173</v>
      </c>
      <c r="E490" s="39">
        <v>1160</v>
      </c>
      <c r="F490" s="195">
        <v>44472</v>
      </c>
      <c r="G490" s="2">
        <v>39</v>
      </c>
      <c r="H490" t="str">
        <f>B490&amp;C490</f>
        <v>Sinead DIVERmarathon</v>
      </c>
      <c r="I490" s="2">
        <f>E490</f>
        <v>1160</v>
      </c>
      <c r="J490" s="2" cm="1">
        <f t="array" ref="J490">MAX(IF($H$3:$H$4000=$H490,$I$3:$I$4000))</f>
        <v>1160</v>
      </c>
      <c r="K490" s="2" t="str">
        <v>AUS</v>
      </c>
      <c r="L490" s="21" t="str">
        <v>Clare GIBSON</v>
      </c>
      <c r="M490" s="47" t="str">
        <v>high-jump</v>
      </c>
      <c r="N490" s="95">
        <v>35841</v>
      </c>
      <c r="O490" s="94" t="str">
        <f t="shared" si="28"/>
        <v>Clare GIBSONhigh-jump</v>
      </c>
      <c r="P490" s="2">
        <f t="shared" si="29"/>
        <v>984</v>
      </c>
      <c r="Q490" s="2">
        <f t="shared" si="30"/>
        <v>69</v>
      </c>
      <c r="R490" s="79">
        <f t="shared" si="31"/>
        <v>14</v>
      </c>
    </row>
    <row r="491" spans="1:18" x14ac:dyDescent="0.2">
      <c r="A491" t="s">
        <v>1111</v>
      </c>
      <c r="B491" t="s">
        <v>384</v>
      </c>
      <c r="C491" s="6" t="s">
        <v>38</v>
      </c>
      <c r="D491" s="5">
        <v>44732</v>
      </c>
      <c r="E491" s="39">
        <v>987</v>
      </c>
      <c r="F491" s="195">
        <v>44464</v>
      </c>
      <c r="G491" s="2">
        <v>68</v>
      </c>
      <c r="H491" t="str">
        <f>B491&amp;C491</f>
        <v>Zoe CHESTERtriple-jump</v>
      </c>
      <c r="I491" s="2">
        <f>E491</f>
        <v>987</v>
      </c>
      <c r="J491" s="2" cm="1">
        <f t="array" ref="J491">MAX(IF($H$3:$H$4000=$H491,$I$3:$I$4000))</f>
        <v>987</v>
      </c>
      <c r="K491" s="2" t="str">
        <v>AUS</v>
      </c>
      <c r="L491" s="21" t="str">
        <v>Imogen BRESLIN</v>
      </c>
      <c r="M491" s="47" t="str">
        <v>100mh</v>
      </c>
      <c r="N491" s="95">
        <v>37062</v>
      </c>
      <c r="O491" s="94" t="str">
        <f t="shared" si="28"/>
        <v>Imogen BRESLIN100mh</v>
      </c>
      <c r="P491" s="2">
        <f t="shared" si="29"/>
        <v>1104</v>
      </c>
      <c r="Q491" s="2">
        <f t="shared" si="30"/>
        <v>48</v>
      </c>
      <c r="R491" s="79">
        <f t="shared" si="31"/>
        <v>7</v>
      </c>
    </row>
    <row r="492" spans="1:18" x14ac:dyDescent="0.2">
      <c r="A492" t="s">
        <v>1111</v>
      </c>
      <c r="B492" t="s">
        <v>471</v>
      </c>
      <c r="C492" s="5" t="s">
        <v>42</v>
      </c>
      <c r="D492" s="5">
        <v>36420</v>
      </c>
      <c r="E492" s="39">
        <v>818</v>
      </c>
      <c r="F492" s="195">
        <v>44464</v>
      </c>
      <c r="G492" s="2">
        <v>99</v>
      </c>
      <c r="H492" t="str">
        <f>B492&amp;C492</f>
        <v>Caitlyn HESTERhammer-throw</v>
      </c>
      <c r="I492" s="2">
        <f>E492</f>
        <v>818</v>
      </c>
      <c r="J492" s="2" cm="1">
        <f t="array" ref="J492">MAX(IF($H$3:$H$4000=$H492,$I$3:$I$4000))</f>
        <v>884</v>
      </c>
      <c r="K492" s="2" t="str">
        <v>AUS</v>
      </c>
      <c r="L492" s="21" t="str">
        <v>Brooke STRATTON</v>
      </c>
      <c r="M492" s="47" t="str">
        <v>long-jump</v>
      </c>
      <c r="N492" s="95">
        <v>34162</v>
      </c>
      <c r="O492" s="94" t="str">
        <f t="shared" si="28"/>
        <v>Brooke STRATTONlong-jump</v>
      </c>
      <c r="P492" s="2">
        <f t="shared" si="29"/>
        <v>1183</v>
      </c>
      <c r="Q492" s="2">
        <f t="shared" si="30"/>
        <v>7</v>
      </c>
      <c r="R492" s="79">
        <f t="shared" si="31"/>
        <v>1</v>
      </c>
    </row>
    <row r="493" spans="1:18" x14ac:dyDescent="0.2">
      <c r="A493" t="s">
        <v>1111</v>
      </c>
      <c r="B493" s="5" t="s">
        <v>470</v>
      </c>
      <c r="C493" s="5" t="s">
        <v>42</v>
      </c>
      <c r="D493" s="5">
        <v>37932</v>
      </c>
      <c r="E493" s="39">
        <v>868</v>
      </c>
      <c r="F493" s="195">
        <v>44463</v>
      </c>
      <c r="G493" s="2">
        <v>63</v>
      </c>
      <c r="H493" t="str">
        <f>B493&amp;C493</f>
        <v>Lara ROBERTShammer-throw</v>
      </c>
      <c r="I493" s="2">
        <f>E493</f>
        <v>868</v>
      </c>
      <c r="J493" s="2" cm="1">
        <f t="array" ref="J493">MAX(IF($H$3:$H$4000=$H493,$I$3:$I$4000))</f>
        <v>879</v>
      </c>
      <c r="K493" s="2" t="str">
        <v>AUS</v>
      </c>
      <c r="L493" s="21" t="str">
        <v>Francesca PEACOCK</v>
      </c>
      <c r="M493" s="47" t="str">
        <v>high-jump</v>
      </c>
      <c r="N493" s="95">
        <v>44671</v>
      </c>
      <c r="O493" s="94" t="str">
        <f t="shared" si="28"/>
        <v>Francesca PEACOCKhigh-jump</v>
      </c>
      <c r="P493" s="2">
        <f t="shared" si="29"/>
        <v>965</v>
      </c>
      <c r="Q493" s="2">
        <f t="shared" si="30"/>
        <v>106</v>
      </c>
      <c r="R493" s="79">
        <f t="shared" si="31"/>
        <v>21</v>
      </c>
    </row>
    <row r="494" spans="1:18" x14ac:dyDescent="0.2">
      <c r="A494" t="s">
        <v>1111</v>
      </c>
      <c r="B494" t="s">
        <v>405</v>
      </c>
      <c r="C494" s="5" t="s">
        <v>35</v>
      </c>
      <c r="D494" s="5">
        <v>35427</v>
      </c>
      <c r="E494" s="39">
        <v>1239</v>
      </c>
      <c r="F494" s="195">
        <v>44415</v>
      </c>
      <c r="G494" s="2">
        <v>1</v>
      </c>
      <c r="H494" t="str">
        <f>B494&amp;C494</f>
        <v>Nicola MCDERMOTThigh-jump</v>
      </c>
      <c r="I494" s="2">
        <f>E494</f>
        <v>1239</v>
      </c>
      <c r="J494" s="2" cm="1">
        <f t="array" ref="J494">MAX(IF($H$3:$H$4000=$H494,$I$3:$I$4000))</f>
        <v>1239</v>
      </c>
      <c r="K494" s="2" t="str">
        <v>AUS</v>
      </c>
      <c r="L494" s="21" t="str">
        <v>Tafiti SIIVA</v>
      </c>
      <c r="M494" s="47" t="str">
        <v>shot-put</v>
      </c>
      <c r="N494" s="95">
        <v>36650</v>
      </c>
      <c r="O494" s="94" t="str">
        <f t="shared" si="28"/>
        <v>Tafiti SIIVAshot-put</v>
      </c>
      <c r="P494" s="2">
        <f t="shared" si="29"/>
        <v>853</v>
      </c>
      <c r="Q494" s="2">
        <f t="shared" si="30"/>
        <v>85</v>
      </c>
      <c r="R494" s="79">
        <f t="shared" si="31"/>
        <v>6</v>
      </c>
    </row>
    <row r="495" spans="1:18" x14ac:dyDescent="0.2">
      <c r="A495" t="s">
        <v>1111</v>
      </c>
      <c r="B495" t="s">
        <v>320</v>
      </c>
      <c r="C495" s="5" t="s">
        <v>82</v>
      </c>
      <c r="D495" s="5">
        <v>32487</v>
      </c>
      <c r="E495" s="39">
        <v>1097</v>
      </c>
      <c r="F495" s="195">
        <v>44415</v>
      </c>
      <c r="G495" s="2">
        <v>87</v>
      </c>
      <c r="H495" t="str">
        <f>B495&amp;C495</f>
        <v>Ellie PASHLEYmarathon</v>
      </c>
      <c r="I495" s="2">
        <f>E495</f>
        <v>1097</v>
      </c>
      <c r="J495" s="2" cm="1">
        <f t="array" ref="J495">MAX(IF($H$3:$H$4000=$H495,$I$3:$I$4000))</f>
        <v>1097</v>
      </c>
      <c r="K495" s="2" t="str">
        <v>AUS</v>
      </c>
      <c r="L495" s="21" t="str">
        <v>Katrina BLACKETT</v>
      </c>
      <c r="M495" s="47" t="str">
        <v>javelin-throw</v>
      </c>
      <c r="N495" s="95">
        <v>34858</v>
      </c>
      <c r="O495" s="94" t="str">
        <f t="shared" si="28"/>
        <v>Katrina BLACKETTjavelin-throw</v>
      </c>
      <c r="P495" s="2">
        <f t="shared" si="29"/>
        <v>930</v>
      </c>
      <c r="Q495" s="2">
        <f t="shared" si="30"/>
        <v>36</v>
      </c>
      <c r="R495" s="79">
        <f t="shared" si="31"/>
        <v>11</v>
      </c>
    </row>
    <row r="496" spans="1:18" x14ac:dyDescent="0.2">
      <c r="A496" t="s">
        <v>1111</v>
      </c>
      <c r="B496" t="s">
        <v>492</v>
      </c>
      <c r="C496" s="5" t="s">
        <v>82</v>
      </c>
      <c r="D496" s="5">
        <v>28871</v>
      </c>
      <c r="E496" s="39">
        <v>1090</v>
      </c>
      <c r="F496" s="195">
        <v>44415</v>
      </c>
      <c r="G496" s="2">
        <v>91</v>
      </c>
      <c r="H496" t="str">
        <f>B496&amp;C496</f>
        <v>Lisa WEIGHTMANmarathon</v>
      </c>
      <c r="I496" s="2">
        <f>E496</f>
        <v>1090</v>
      </c>
      <c r="J496" s="2" cm="1">
        <f t="array" ref="J496">MAX(IF($H$3:$H$4000=$H496,$I$3:$I$4000))</f>
        <v>1090</v>
      </c>
      <c r="K496" s="2" t="str">
        <v>AUS</v>
      </c>
      <c r="L496" s="21" t="str">
        <v>Rachel LIMBURG</v>
      </c>
      <c r="M496" s="47" t="str">
        <v>heptathlon</v>
      </c>
      <c r="N496" s="95">
        <v>35618</v>
      </c>
      <c r="O496" s="94" t="str">
        <f t="shared" si="28"/>
        <v>Rachel LIMBURGheptathlon</v>
      </c>
      <c r="P496" s="2">
        <f t="shared" si="29"/>
        <v>936</v>
      </c>
      <c r="Q496" s="2">
        <f t="shared" si="30"/>
        <v>26</v>
      </c>
      <c r="R496" s="79">
        <f t="shared" si="31"/>
        <v>5</v>
      </c>
    </row>
    <row r="497" spans="1:18" x14ac:dyDescent="0.2">
      <c r="A497" t="s">
        <v>1111</v>
      </c>
      <c r="B497" t="s">
        <v>234</v>
      </c>
      <c r="C497" s="5" t="s">
        <v>28</v>
      </c>
      <c r="D497" s="5">
        <v>33409</v>
      </c>
      <c r="E497" s="39">
        <v>1213</v>
      </c>
      <c r="F497" s="195">
        <v>44414</v>
      </c>
      <c r="G497" s="2">
        <v>5</v>
      </c>
      <c r="H497" t="str">
        <f>B497&amp;C497</f>
        <v>Linden HALL1500m</v>
      </c>
      <c r="I497" s="2">
        <f>E497</f>
        <v>1213</v>
      </c>
      <c r="J497" s="2" cm="1">
        <f t="array" ref="J497">MAX(IF($H$3:$H$4000=$H497,$I$3:$I$4000))</f>
        <v>1213</v>
      </c>
      <c r="K497" s="2" t="str">
        <v>AUS</v>
      </c>
      <c r="L497" s="21" t="str">
        <v>Tiana MORRISON</v>
      </c>
      <c r="M497" s="47" t="str">
        <v>heptathlon</v>
      </c>
      <c r="N497" s="95">
        <v>35803</v>
      </c>
      <c r="O497" s="94" t="str">
        <f t="shared" si="28"/>
        <v>Tiana MORRISONheptathlon</v>
      </c>
      <c r="P497" s="2">
        <f t="shared" si="29"/>
        <v>909</v>
      </c>
      <c r="Q497" s="2">
        <f t="shared" si="30"/>
        <v>34</v>
      </c>
      <c r="R497" s="79">
        <f t="shared" si="31"/>
        <v>8</v>
      </c>
    </row>
    <row r="498" spans="1:18" x14ac:dyDescent="0.2">
      <c r="A498" t="s">
        <v>1111</v>
      </c>
      <c r="B498" t="s">
        <v>475</v>
      </c>
      <c r="C498" s="5" t="s">
        <v>41</v>
      </c>
      <c r="D498" s="5">
        <v>33501</v>
      </c>
      <c r="E498" s="39">
        <v>1163</v>
      </c>
      <c r="F498" s="195">
        <v>44414</v>
      </c>
      <c r="G498" s="2">
        <v>1</v>
      </c>
      <c r="H498" t="str">
        <f>B498&amp;C498</f>
        <v>Kelsey-Lee BARBERjavelin-throw</v>
      </c>
      <c r="I498" s="2">
        <f>E498</f>
        <v>1163</v>
      </c>
      <c r="J498" s="2" cm="1">
        <f t="array" ref="J498">MAX(IF($H$3:$H$4000=$H498,$I$3:$I$4000))</f>
        <v>1163</v>
      </c>
      <c r="K498" s="2" t="str">
        <v>AUS</v>
      </c>
      <c r="L498" s="21" t="str">
        <v>Lauren REID</v>
      </c>
      <c r="M498" s="47" t="str">
        <v>1500m</v>
      </c>
      <c r="N498" s="95">
        <v>31249</v>
      </c>
      <c r="O498" s="94" t="str">
        <f t="shared" si="28"/>
        <v>Lauren REID1500m</v>
      </c>
      <c r="P498" s="2">
        <f t="shared" si="29"/>
        <v>1091</v>
      </c>
      <c r="Q498" s="2">
        <f t="shared" si="30"/>
        <v>97</v>
      </c>
      <c r="R498" s="79">
        <f t="shared" si="31"/>
        <v>22</v>
      </c>
    </row>
    <row r="499" spans="1:18" x14ac:dyDescent="0.2">
      <c r="A499" t="s">
        <v>1111</v>
      </c>
      <c r="B499" t="s">
        <v>268</v>
      </c>
      <c r="C499" s="5" t="s">
        <v>28</v>
      </c>
      <c r="D499" s="5">
        <v>35360</v>
      </c>
      <c r="E499" s="39">
        <v>1215</v>
      </c>
      <c r="F499" s="195">
        <v>44412</v>
      </c>
      <c r="G499" s="2">
        <v>4</v>
      </c>
      <c r="H499" t="str">
        <f>B499&amp;C499</f>
        <v>Jessica HULL1500m</v>
      </c>
      <c r="I499" s="2">
        <f>E499</f>
        <v>1215</v>
      </c>
      <c r="J499" s="2" cm="1">
        <f t="array" ref="J499">MAX(IF($H$3:$H$4000=$H499,$I$3:$I$4000))</f>
        <v>1215</v>
      </c>
      <c r="K499" s="2" t="str">
        <v>AUS</v>
      </c>
      <c r="L499" s="21" t="str">
        <v>Alana GREEN</v>
      </c>
      <c r="M499" s="47" t="str">
        <v>pole-vault</v>
      </c>
      <c r="N499" s="95">
        <v>33784</v>
      </c>
      <c r="O499" s="94" t="str">
        <f t="shared" si="28"/>
        <v>Alana GREENpole-vault</v>
      </c>
      <c r="P499" s="2">
        <f t="shared" si="29"/>
        <v>883</v>
      </c>
      <c r="Q499" s="2">
        <f t="shared" si="30"/>
        <v>58</v>
      </c>
      <c r="R499" s="79">
        <f t="shared" si="31"/>
        <v>16</v>
      </c>
    </row>
    <row r="500" spans="1:18" x14ac:dyDescent="0.2">
      <c r="A500" t="s">
        <v>1111</v>
      </c>
      <c r="B500" t="s">
        <v>477</v>
      </c>
      <c r="C500" s="5" t="s">
        <v>41</v>
      </c>
      <c r="D500" s="5">
        <v>35421</v>
      </c>
      <c r="E500" s="39">
        <v>1122</v>
      </c>
      <c r="F500" s="195">
        <v>44411</v>
      </c>
      <c r="G500" s="2">
        <v>5</v>
      </c>
      <c r="H500" t="str">
        <f>B500&amp;C500</f>
        <v>Mackenzie LITTLEjavelin-throw</v>
      </c>
      <c r="I500" s="2">
        <f>E500</f>
        <v>1122</v>
      </c>
      <c r="J500" s="2" cm="1">
        <f t="array" ref="J500">MAX(IF($H$3:$H$4000=$H500,$I$3:$I$4000))</f>
        <v>1122</v>
      </c>
      <c r="K500" s="2" t="str">
        <v>AUS</v>
      </c>
      <c r="L500" s="21" t="str">
        <v>Mia GORDON</v>
      </c>
      <c r="M500" s="47" t="str">
        <v>javelin-throw</v>
      </c>
      <c r="N500" s="95">
        <v>37552</v>
      </c>
      <c r="O500" s="94" t="str">
        <f t="shared" si="28"/>
        <v>Mia GORDONjavelin-throw</v>
      </c>
      <c r="P500" s="2">
        <f t="shared" si="29"/>
        <v>954</v>
      </c>
      <c r="Q500" s="2">
        <f t="shared" si="30"/>
        <v>25</v>
      </c>
      <c r="R500" s="79">
        <f t="shared" si="31"/>
        <v>8</v>
      </c>
    </row>
    <row r="501" spans="1:18" x14ac:dyDescent="0.2">
      <c r="A501" t="s">
        <v>1111</v>
      </c>
      <c r="B501" s="5" t="s">
        <v>184</v>
      </c>
      <c r="C501" s="5" t="s">
        <v>25</v>
      </c>
      <c r="D501" s="5">
        <v>36615</v>
      </c>
      <c r="E501" s="39">
        <v>1179</v>
      </c>
      <c r="F501" s="195">
        <v>44410</v>
      </c>
      <c r="G501" s="2">
        <v>11</v>
      </c>
      <c r="H501" t="str">
        <f>B501&amp;C501</f>
        <v>Riley DAY200m</v>
      </c>
      <c r="I501" s="2">
        <f>E501</f>
        <v>1179</v>
      </c>
      <c r="J501" s="2" cm="1">
        <f t="array" ref="J501">MAX(IF($H$3:$H$4000=$H501,$I$3:$I$4000))</f>
        <v>1179</v>
      </c>
      <c r="K501" s="2" t="str">
        <v>AUS</v>
      </c>
      <c r="L501" s="21" t="str">
        <v>Delta AMIDZOVSKI</v>
      </c>
      <c r="M501" s="47" t="str">
        <v>high-jump</v>
      </c>
      <c r="N501" s="95">
        <v>38952</v>
      </c>
      <c r="O501" s="94" t="str">
        <f t="shared" si="28"/>
        <v>Delta AMIDZOVSKIhigh-jump</v>
      </c>
      <c r="P501" s="2">
        <f t="shared" si="29"/>
        <v>965</v>
      </c>
      <c r="Q501" s="2">
        <f t="shared" si="30"/>
        <v>106</v>
      </c>
      <c r="R501" s="79">
        <f t="shared" si="31"/>
        <v>21</v>
      </c>
    </row>
    <row r="502" spans="1:18" x14ac:dyDescent="0.2">
      <c r="A502" t="s">
        <v>1111</v>
      </c>
      <c r="B502" t="s">
        <v>898</v>
      </c>
      <c r="C502" s="5" t="s">
        <v>28</v>
      </c>
      <c r="D502" s="5">
        <v>35404</v>
      </c>
      <c r="E502" s="39">
        <v>1092</v>
      </c>
      <c r="F502" s="195">
        <v>44410</v>
      </c>
      <c r="G502" s="2">
        <v>82</v>
      </c>
      <c r="H502" t="str">
        <f>B502&amp;C502</f>
        <v>Georgia GRIFFITH1500m</v>
      </c>
      <c r="I502" s="2">
        <f>E502</f>
        <v>1092</v>
      </c>
      <c r="J502" s="2" cm="1">
        <f t="array" ref="J502">MAX(IF($H$3:$H$4000=$H502,$I$3:$I$4000))</f>
        <v>1117</v>
      </c>
      <c r="K502" s="2" t="str">
        <v>AUS</v>
      </c>
      <c r="L502" s="21" t="str">
        <v>Julia BOURKE</v>
      </c>
      <c r="M502" s="47" t="str">
        <v>shot-put</v>
      </c>
      <c r="N502" s="95">
        <v>35938</v>
      </c>
      <c r="O502" s="94" t="str">
        <f t="shared" si="28"/>
        <v>Julia BOURKEshot-put</v>
      </c>
      <c r="P502" s="2">
        <f t="shared" si="29"/>
        <v>880</v>
      </c>
      <c r="Q502" s="2">
        <f t="shared" si="30"/>
        <v>62</v>
      </c>
      <c r="R502" s="79">
        <f t="shared" si="31"/>
        <v>3</v>
      </c>
    </row>
    <row r="503" spans="1:18" x14ac:dyDescent="0.2">
      <c r="A503" t="s">
        <v>1111</v>
      </c>
      <c r="B503" t="s">
        <v>334</v>
      </c>
      <c r="C503" s="5" t="s">
        <v>32</v>
      </c>
      <c r="D503" s="5">
        <v>34828</v>
      </c>
      <c r="E503" s="39">
        <v>1189</v>
      </c>
      <c r="F503" s="195">
        <v>44409</v>
      </c>
      <c r="G503" s="2">
        <v>8</v>
      </c>
      <c r="H503" t="str">
        <f>B503&amp;C503</f>
        <v>Liz CLAY100mh</v>
      </c>
      <c r="I503" s="2">
        <f>E503</f>
        <v>1189</v>
      </c>
      <c r="J503" s="2" cm="1">
        <f t="array" ref="J503">MAX(IF($H$3:$H$4000=$H503,$I$3:$I$4000))</f>
        <v>1189</v>
      </c>
      <c r="K503" s="2" t="str">
        <v>AUS</v>
      </c>
      <c r="L503" s="21" t="str">
        <v>Imogen BARRETT</v>
      </c>
      <c r="M503" s="47" t="str">
        <v>1500m</v>
      </c>
      <c r="N503" s="95">
        <v>36472</v>
      </c>
      <c r="O503" s="94" t="str">
        <f t="shared" si="28"/>
        <v>Imogen BARRETT1500m</v>
      </c>
      <c r="P503" s="2">
        <f t="shared" si="29"/>
        <v>1083</v>
      </c>
      <c r="Q503" s="2">
        <f t="shared" si="30"/>
        <v>112</v>
      </c>
      <c r="R503" s="79">
        <f t="shared" si="31"/>
        <v>25</v>
      </c>
    </row>
    <row r="504" spans="1:18" x14ac:dyDescent="0.2">
      <c r="A504" t="s">
        <v>1111</v>
      </c>
      <c r="B504" t="s">
        <v>352</v>
      </c>
      <c r="C504" s="5" t="s">
        <v>33</v>
      </c>
      <c r="D504" s="5">
        <v>34582</v>
      </c>
      <c r="E504" s="39">
        <v>1113</v>
      </c>
      <c r="F504" s="195">
        <v>44408</v>
      </c>
      <c r="G504" s="2">
        <v>24</v>
      </c>
      <c r="H504" t="str">
        <f>B504&amp;C504</f>
        <v>Sarah CARLI400mh</v>
      </c>
      <c r="I504" s="2">
        <f>E504</f>
        <v>1113</v>
      </c>
      <c r="J504" s="2" cm="1">
        <f t="array" ref="J504">MAX(IF($H$3:$H$4000=$H504,$I$3:$I$4000))</f>
        <v>1133</v>
      </c>
      <c r="K504" s="2" t="str">
        <v>AUS</v>
      </c>
      <c r="L504" s="21" t="str">
        <v>Genevieve GREGSON</v>
      </c>
      <c r="M504" s="47" t="str">
        <v>1500m</v>
      </c>
      <c r="N504" s="95">
        <v>32724</v>
      </c>
      <c r="O504" s="94" t="str">
        <f t="shared" si="28"/>
        <v>Genevieve GREGSON1500m</v>
      </c>
      <c r="P504" s="2">
        <f t="shared" si="29"/>
        <v>1126</v>
      </c>
      <c r="Q504" s="2">
        <f t="shared" si="30"/>
        <v>48</v>
      </c>
      <c r="R504" s="79">
        <f t="shared" si="31"/>
        <v>10</v>
      </c>
    </row>
    <row r="505" spans="1:18" x14ac:dyDescent="0.2">
      <c r="A505" t="s">
        <v>1111</v>
      </c>
      <c r="B505" s="5" t="s">
        <v>194</v>
      </c>
      <c r="C505" s="5" t="s">
        <v>26</v>
      </c>
      <c r="D505" s="5">
        <v>32780</v>
      </c>
      <c r="E505" s="39">
        <v>1079</v>
      </c>
      <c r="F505" s="195">
        <v>44394</v>
      </c>
      <c r="G505" s="2">
        <v>94</v>
      </c>
      <c r="H505" t="str">
        <f>B505&amp;C505</f>
        <v>Kendra HUBBARD400m</v>
      </c>
      <c r="I505" s="2">
        <f>E505</f>
        <v>1079</v>
      </c>
      <c r="J505" s="2" cm="1">
        <f t="array" ref="J505">MAX(IF($H$3:$H$4000=$H505,$I$3:$I$4000))</f>
        <v>1079</v>
      </c>
      <c r="K505" s="2" t="str">
        <v>AUS</v>
      </c>
      <c r="L505" s="21" t="str">
        <v>Georgia HANSEN</v>
      </c>
      <c r="M505" s="47" t="str">
        <v>1500m</v>
      </c>
      <c r="N505" s="95">
        <v>36149</v>
      </c>
      <c r="O505" s="94" t="str">
        <f t="shared" si="28"/>
        <v>Georgia HANSEN1500m</v>
      </c>
      <c r="P505" s="2">
        <f t="shared" si="29"/>
        <v>1116</v>
      </c>
      <c r="Q505" s="2">
        <f t="shared" si="30"/>
        <v>54</v>
      </c>
      <c r="R505" s="79">
        <f t="shared" si="31"/>
        <v>13</v>
      </c>
    </row>
    <row r="506" spans="1:18" x14ac:dyDescent="0.2">
      <c r="A506" t="s">
        <v>1111</v>
      </c>
      <c r="B506" t="s">
        <v>184</v>
      </c>
      <c r="C506" s="5" t="s">
        <v>2</v>
      </c>
      <c r="D506" s="5">
        <v>36615</v>
      </c>
      <c r="E506" s="39">
        <v>1133</v>
      </c>
      <c r="F506" s="195">
        <v>44388</v>
      </c>
      <c r="G506" s="2">
        <v>48</v>
      </c>
      <c r="H506" t="str">
        <f>B506&amp;C506</f>
        <v>Riley DAY100m</v>
      </c>
      <c r="I506" s="2">
        <f>E506</f>
        <v>1133</v>
      </c>
      <c r="J506" s="2" cm="1">
        <f t="array" ref="J506">MAX(IF($H$3:$H$4000=$H506,$I$3:$I$4000))</f>
        <v>1133</v>
      </c>
      <c r="K506" s="2" t="str">
        <v>AUS</v>
      </c>
      <c r="L506" s="21" t="str">
        <v>Lauren BODEN</v>
      </c>
      <c r="M506" s="47" t="str">
        <v>400mh</v>
      </c>
      <c r="N506" s="95">
        <v>32358</v>
      </c>
      <c r="O506" s="94" t="str">
        <f t="shared" si="28"/>
        <v>Lauren BODEN400mh</v>
      </c>
      <c r="P506" s="2">
        <f t="shared" si="29"/>
        <v>1135</v>
      </c>
      <c r="Q506" s="2">
        <f t="shared" si="30"/>
        <v>22</v>
      </c>
      <c r="R506" s="79">
        <f t="shared" si="31"/>
        <v>1</v>
      </c>
    </row>
    <row r="507" spans="1:18" x14ac:dyDescent="0.2">
      <c r="A507" t="s">
        <v>1111</v>
      </c>
      <c r="B507" t="s">
        <v>449</v>
      </c>
      <c r="C507" s="6" t="s">
        <v>40</v>
      </c>
      <c r="D507" s="5">
        <v>44701</v>
      </c>
      <c r="E507" s="39">
        <v>861</v>
      </c>
      <c r="F507" s="195">
        <v>44388</v>
      </c>
      <c r="G507" s="2">
        <v>73</v>
      </c>
      <c r="H507" t="str">
        <f>B507&amp;C507</f>
        <v>Hannah EDWARDSdiscus-throw</v>
      </c>
      <c r="I507" s="2">
        <f>E507</f>
        <v>861</v>
      </c>
      <c r="J507" s="2" cm="1">
        <f t="array" ref="J507">MAX(IF($H$3:$H$4000=$H507,$I$3:$I$4000))</f>
        <v>881</v>
      </c>
      <c r="K507" s="2" t="str">
        <v>AUS</v>
      </c>
      <c r="L507" s="21" t="str">
        <v>Elyssia KENSHOLE</v>
      </c>
      <c r="M507" s="47" t="str">
        <v>pole-vault</v>
      </c>
      <c r="N507" s="95">
        <v>37845</v>
      </c>
      <c r="O507" s="94" t="str">
        <f t="shared" si="28"/>
        <v>Elyssia KENSHOLEpole-vault</v>
      </c>
      <c r="P507" s="2">
        <f t="shared" si="29"/>
        <v>1040</v>
      </c>
      <c r="Q507" s="2">
        <f t="shared" si="30"/>
        <v>13</v>
      </c>
      <c r="R507" s="79">
        <f t="shared" si="31"/>
        <v>4</v>
      </c>
    </row>
    <row r="508" spans="1:18" x14ac:dyDescent="0.2">
      <c r="A508" t="s">
        <v>1111</v>
      </c>
      <c r="B508" t="s">
        <v>101</v>
      </c>
      <c r="C508" s="5" t="s">
        <v>2</v>
      </c>
      <c r="D508" s="5">
        <v>35086</v>
      </c>
      <c r="E508" s="39">
        <v>1165</v>
      </c>
      <c r="F508" s="195">
        <v>44387</v>
      </c>
      <c r="G508" s="2">
        <v>24</v>
      </c>
      <c r="H508" t="str">
        <f>B508&amp;C508</f>
        <v>Hana BASIC100m</v>
      </c>
      <c r="I508" s="2">
        <f>E508</f>
        <v>1165</v>
      </c>
      <c r="J508" s="2" cm="1">
        <f t="array" ref="J508">MAX(IF($H$3:$H$4000=$H508,$I$3:$I$4000))</f>
        <v>1165</v>
      </c>
      <c r="K508" s="2" t="str">
        <v>AUS</v>
      </c>
      <c r="L508" s="21" t="str">
        <v>Caitlin ADAMS</v>
      </c>
      <c r="M508" s="47" t="str">
        <v>3000msc</v>
      </c>
      <c r="N508" s="95">
        <v>35618</v>
      </c>
      <c r="O508" s="94" t="str">
        <f t="shared" si="28"/>
        <v>Caitlin ADAMS3000msc</v>
      </c>
      <c r="P508" s="2">
        <f t="shared" si="29"/>
        <v>1054</v>
      </c>
      <c r="Q508" s="2">
        <f t="shared" si="30"/>
        <v>70</v>
      </c>
      <c r="R508" s="79">
        <f t="shared" si="31"/>
        <v>15</v>
      </c>
    </row>
    <row r="509" spans="1:18" x14ac:dyDescent="0.2">
      <c r="A509" t="s">
        <v>1111</v>
      </c>
      <c r="B509" t="s">
        <v>290</v>
      </c>
      <c r="C509" s="5" t="s">
        <v>34</v>
      </c>
      <c r="D509" s="5">
        <v>32724</v>
      </c>
      <c r="E509" s="39">
        <v>1199</v>
      </c>
      <c r="F509" s="195">
        <v>44386</v>
      </c>
      <c r="G509" s="2">
        <v>7</v>
      </c>
      <c r="H509" t="str">
        <f>B509&amp;C509</f>
        <v>Genevieve GREGSON3000msc</v>
      </c>
      <c r="I509" s="2">
        <f>E509</f>
        <v>1199</v>
      </c>
      <c r="J509" s="2" cm="1">
        <f t="array" ref="J509">MAX(IF($H$3:$H$4000=$H509,$I$3:$I$4000))</f>
        <v>1199</v>
      </c>
      <c r="K509" s="2" t="str">
        <v>AUS</v>
      </c>
      <c r="L509" s="21" t="str">
        <v>Lauren RYAN</v>
      </c>
      <c r="M509" s="47" t="str">
        <v>1500m</v>
      </c>
      <c r="N509" s="95">
        <v>35869</v>
      </c>
      <c r="O509" s="94" t="str">
        <f t="shared" si="28"/>
        <v>Lauren RYAN1500m</v>
      </c>
      <c r="P509" s="2">
        <f t="shared" si="29"/>
        <v>1110</v>
      </c>
      <c r="Q509" s="2">
        <f t="shared" si="30"/>
        <v>66</v>
      </c>
      <c r="R509" s="79">
        <f t="shared" si="31"/>
        <v>17</v>
      </c>
    </row>
    <row r="510" spans="1:18" x14ac:dyDescent="0.2">
      <c r="A510" t="s">
        <v>1111</v>
      </c>
      <c r="B510" t="s">
        <v>185</v>
      </c>
      <c r="C510" s="5" t="s">
        <v>2</v>
      </c>
      <c r="D510" s="5">
        <v>35826</v>
      </c>
      <c r="E510" s="39">
        <v>1106</v>
      </c>
      <c r="F510" s="195">
        <v>44384</v>
      </c>
      <c r="G510" s="2">
        <v>75</v>
      </c>
      <c r="H510" t="str">
        <f>B510&amp;C510</f>
        <v>Jacinta BEECHER100m</v>
      </c>
      <c r="I510" s="2">
        <f>E510</f>
        <v>1106</v>
      </c>
      <c r="J510" s="2" cm="1">
        <f t="array" ref="J510">MAX(IF($H$3:$H$4000=$H510,$I$3:$I$4000))</f>
        <v>1106</v>
      </c>
      <c r="K510" s="2" t="str">
        <v>AUS</v>
      </c>
      <c r="L510" s="21" t="str">
        <v>Tierra EXUM</v>
      </c>
      <c r="M510" s="47" t="str">
        <v>triple-jump</v>
      </c>
      <c r="N510" s="95">
        <v>34893</v>
      </c>
      <c r="O510" s="94" t="str">
        <f t="shared" si="28"/>
        <v>Tierra EXUMtriple-jump</v>
      </c>
      <c r="P510" s="2">
        <f t="shared" si="29"/>
        <v>997</v>
      </c>
      <c r="Q510" s="2">
        <f t="shared" si="30"/>
        <v>68</v>
      </c>
      <c r="R510" s="79">
        <f t="shared" si="31"/>
        <v>9</v>
      </c>
    </row>
    <row r="511" spans="1:18" x14ac:dyDescent="0.2">
      <c r="A511" t="s">
        <v>1111</v>
      </c>
      <c r="B511" t="s">
        <v>307</v>
      </c>
      <c r="C511" s="5" t="s">
        <v>28</v>
      </c>
      <c r="D511" s="5">
        <v>36515</v>
      </c>
      <c r="E511" s="39">
        <v>1116</v>
      </c>
      <c r="F511" s="195">
        <v>44380</v>
      </c>
      <c r="G511" s="2">
        <v>52</v>
      </c>
      <c r="H511" t="str">
        <f>B511&amp;C511</f>
        <v>Rose DAVIES1500m</v>
      </c>
      <c r="I511" s="2">
        <f>E511</f>
        <v>1116</v>
      </c>
      <c r="J511" s="2" cm="1">
        <f t="array" ref="J511">MAX(IF($H$3:$H$4000=$H511,$I$3:$I$4000))</f>
        <v>1116</v>
      </c>
      <c r="K511" s="2" t="str">
        <v>AUS</v>
      </c>
      <c r="L511" s="21" t="str">
        <v>Gabriella HILL</v>
      </c>
      <c r="M511" s="47" t="str">
        <v>race-walking</v>
      </c>
      <c r="N511" s="95">
        <v>44640</v>
      </c>
      <c r="O511" s="94" t="str">
        <f t="shared" si="28"/>
        <v>Gabriella HILLrace-walking</v>
      </c>
      <c r="P511" s="2">
        <f t="shared" si="29"/>
        <v>775</v>
      </c>
      <c r="Q511" s="2">
        <f t="shared" si="30"/>
        <v>55</v>
      </c>
      <c r="R511" s="79">
        <f t="shared" si="31"/>
        <v>18</v>
      </c>
    </row>
    <row r="512" spans="1:18" x14ac:dyDescent="0.2">
      <c r="A512" t="s">
        <v>1111</v>
      </c>
      <c r="B512" t="s">
        <v>305</v>
      </c>
      <c r="C512" s="5" t="s">
        <v>28</v>
      </c>
      <c r="D512" s="5">
        <v>34956</v>
      </c>
      <c r="E512" s="39">
        <v>1111</v>
      </c>
      <c r="F512" s="195">
        <v>44380</v>
      </c>
      <c r="G512" s="2">
        <v>58</v>
      </c>
      <c r="H512" t="str">
        <f>B512&amp;C512</f>
        <v>Isobel BATT-DOYLE1500m</v>
      </c>
      <c r="I512" s="2">
        <f>E512</f>
        <v>1111</v>
      </c>
      <c r="J512" s="2" cm="1">
        <f t="array" ref="J512">MAX(IF($H$3:$H$4000=$H512,$I$3:$I$4000))</f>
        <v>1111</v>
      </c>
      <c r="K512" s="2" t="str">
        <v>AUS</v>
      </c>
      <c r="L512" s="21" t="str">
        <v>Genevieve GREGSON</v>
      </c>
      <c r="M512" s="47" t="str">
        <v>5000m</v>
      </c>
      <c r="N512" s="95">
        <v>32724</v>
      </c>
      <c r="O512" s="94" t="str">
        <f t="shared" si="28"/>
        <v>Genevieve GREGSON5000m</v>
      </c>
      <c r="P512" s="2">
        <f t="shared" si="29"/>
        <v>1110</v>
      </c>
      <c r="Q512" s="2">
        <f t="shared" si="30"/>
        <v>61</v>
      </c>
      <c r="R512" s="79">
        <f t="shared" si="31"/>
        <v>9</v>
      </c>
    </row>
    <row r="513" spans="1:18" x14ac:dyDescent="0.2">
      <c r="A513" s="44" t="s">
        <v>1111</v>
      </c>
      <c r="B513" s="44" t="s">
        <v>306</v>
      </c>
      <c r="C513" s="192" t="s">
        <v>29</v>
      </c>
      <c r="D513" s="192">
        <v>34463</v>
      </c>
      <c r="E513" s="198">
        <v>1143</v>
      </c>
      <c r="F513" s="199">
        <v>44376</v>
      </c>
      <c r="G513" s="193">
        <v>38</v>
      </c>
      <c r="H513" t="str">
        <f>B513&amp;C513</f>
        <v>Jenny BLUNDELL5000m</v>
      </c>
      <c r="I513" s="2">
        <f>E513</f>
        <v>1143</v>
      </c>
      <c r="J513" s="2" cm="1">
        <f t="array" ref="J513">MAX(IF($H$3:$H$4000=$H513,$I$3:$I$4000))</f>
        <v>1143</v>
      </c>
      <c r="K513" s="2" t="str">
        <v>AUS</v>
      </c>
      <c r="L513" s="21" t="str">
        <v>Melissa DUNCAN</v>
      </c>
      <c r="M513" s="47" t="str">
        <v>5000m</v>
      </c>
      <c r="N513" s="95">
        <v>32903</v>
      </c>
      <c r="O513" s="94" t="str">
        <f t="shared" si="28"/>
        <v>Melissa DUNCAN5000m</v>
      </c>
      <c r="P513" s="2">
        <f t="shared" si="29"/>
        <v>1077</v>
      </c>
      <c r="Q513" s="2">
        <f t="shared" si="30"/>
        <v>97</v>
      </c>
      <c r="R513" s="79">
        <f t="shared" si="31"/>
        <v>18</v>
      </c>
    </row>
    <row r="514" spans="1:18" x14ac:dyDescent="0.2">
      <c r="A514" s="44" t="s">
        <v>1111</v>
      </c>
      <c r="B514" s="44" t="s">
        <v>269</v>
      </c>
      <c r="C514" s="192" t="s">
        <v>28</v>
      </c>
      <c r="D514" s="192">
        <v>37075</v>
      </c>
      <c r="E514" s="198">
        <v>1144</v>
      </c>
      <c r="F514" s="199">
        <v>44372</v>
      </c>
      <c r="G514" s="193">
        <v>30</v>
      </c>
      <c r="H514" t="str">
        <f>B514&amp;C514</f>
        <v>Abbey CALDWELL1500m</v>
      </c>
      <c r="I514" s="2">
        <f>E514</f>
        <v>1144</v>
      </c>
      <c r="J514" s="2" cm="1">
        <f t="array" ref="J514">MAX(IF($H$3:$H$4000=$H514,$I$3:$I$4000))</f>
        <v>1167</v>
      </c>
      <c r="K514" s="2" t="str">
        <v>AUS</v>
      </c>
      <c r="L514" s="21" t="str">
        <v>Aliyah PARKER</v>
      </c>
      <c r="M514" s="47" t="str">
        <v>triple-jump</v>
      </c>
      <c r="N514" s="95">
        <v>35415</v>
      </c>
      <c r="O514" s="94" t="str">
        <f t="shared" si="28"/>
        <v>Aliyah PARKERtriple-jump</v>
      </c>
      <c r="P514" s="2">
        <f t="shared" si="29"/>
        <v>1043</v>
      </c>
      <c r="Q514" s="2">
        <f t="shared" si="30"/>
        <v>27</v>
      </c>
      <c r="R514" s="79">
        <f t="shared" si="31"/>
        <v>2</v>
      </c>
    </row>
    <row r="515" spans="1:18" x14ac:dyDescent="0.2">
      <c r="A515" s="44" t="s">
        <v>1111</v>
      </c>
      <c r="B515" s="44" t="s">
        <v>237</v>
      </c>
      <c r="C515" s="192" t="s">
        <v>27</v>
      </c>
      <c r="D515" s="192">
        <v>34610</v>
      </c>
      <c r="E515" s="198">
        <v>1095</v>
      </c>
      <c r="F515" s="199">
        <v>44371</v>
      </c>
      <c r="G515" s="193">
        <v>73</v>
      </c>
      <c r="H515" t="str">
        <f>B515&amp;C515</f>
        <v>Morgan MITCHELL800m</v>
      </c>
      <c r="I515" s="2">
        <f>E515</f>
        <v>1095</v>
      </c>
      <c r="J515" s="2" cm="1">
        <f t="array" ref="J515">MAX(IF($H$3:$H$4000=$H515,$I$3:$I$4000))</f>
        <v>1095</v>
      </c>
      <c r="K515" s="2" t="str">
        <v>AUS</v>
      </c>
      <c r="L515" s="21" t="str">
        <v>Erin GUY</v>
      </c>
      <c r="M515" s="47" t="str">
        <v>triple-jump</v>
      </c>
      <c r="N515" s="95">
        <v>34170</v>
      </c>
      <c r="O515" s="94" t="str">
        <f t="shared" si="28"/>
        <v>Erin GUYtriple-jump</v>
      </c>
      <c r="P515" s="2">
        <f t="shared" si="29"/>
        <v>992</v>
      </c>
      <c r="Q515" s="2">
        <f t="shared" si="30"/>
        <v>74</v>
      </c>
      <c r="R515" s="79">
        <f t="shared" si="31"/>
        <v>10</v>
      </c>
    </row>
    <row r="516" spans="1:18" x14ac:dyDescent="0.2">
      <c r="A516" s="44" t="s">
        <v>1111</v>
      </c>
      <c r="B516" s="44" t="s">
        <v>210</v>
      </c>
      <c r="C516" s="192" t="s">
        <v>27</v>
      </c>
      <c r="D516" s="192">
        <v>34394</v>
      </c>
      <c r="E516" s="198">
        <v>1197</v>
      </c>
      <c r="F516" s="199">
        <v>44367</v>
      </c>
      <c r="G516" s="193">
        <v>7</v>
      </c>
      <c r="H516" t="str">
        <f>B516&amp;C516</f>
        <v>Catriona BISSET800m</v>
      </c>
      <c r="I516" s="2">
        <f>E516</f>
        <v>1197</v>
      </c>
      <c r="J516" s="2" cm="1">
        <f t="array" ref="J516">MAX(IF($H$3:$H$4000=$H516,$I$3:$I$4000))</f>
        <v>1197</v>
      </c>
      <c r="K516" s="2" t="str">
        <v>AUS</v>
      </c>
      <c r="L516" s="21" t="str">
        <v>Dani STEVENS</v>
      </c>
      <c r="M516" s="47" t="str">
        <v>discus-throw</v>
      </c>
      <c r="N516" s="95">
        <v>32289</v>
      </c>
      <c r="O516" s="94" t="str">
        <f t="shared" ref="O516:O579" si="32">L516&amp;M516</f>
        <v>Dani STEVENSdiscus-throw</v>
      </c>
      <c r="P516" s="2">
        <f t="shared" ref="P516:P579" si="33">VLOOKUP(L516&amp;M516,$H$3:$J$3823,3,FALSE)</f>
        <v>1133</v>
      </c>
      <c r="Q516" s="2">
        <f t="shared" ref="Q516:Q579" si="34">COUNTIFS($M$3:$M$3102,M516,$P$3:$P$3102,"&gt;"&amp;P516)+1</f>
        <v>4</v>
      </c>
      <c r="R516" s="79">
        <f t="shared" ref="R516:R579" si="35">IFERROR(IF(K516="AUS",COUNTIFS($K$3:$K$3102,"AUS",$M$3:$M$3102,M516,$P$3:$P$3102,"&gt;"&amp;P516)+1,""),"")</f>
        <v>1</v>
      </c>
    </row>
    <row r="517" spans="1:18" x14ac:dyDescent="0.2">
      <c r="A517" s="44" t="s">
        <v>1111</v>
      </c>
      <c r="B517" s="44" t="s">
        <v>406</v>
      </c>
      <c r="C517" s="192" t="s">
        <v>35</v>
      </c>
      <c r="D517" s="192">
        <v>35207</v>
      </c>
      <c r="E517" s="198">
        <v>1180</v>
      </c>
      <c r="F517" s="199">
        <v>44367</v>
      </c>
      <c r="G517" s="193">
        <v>2</v>
      </c>
      <c r="H517" t="str">
        <f>B517&amp;C517</f>
        <v>Eleanor PATTERSONhigh-jump</v>
      </c>
      <c r="I517" s="2">
        <f>E517</f>
        <v>1180</v>
      </c>
      <c r="J517" s="2" cm="1">
        <f t="array" ref="J517">MAX(IF($H$3:$H$4000=$H517,$I$3:$I$4000))</f>
        <v>1180</v>
      </c>
      <c r="K517" s="2" t="str">
        <v>AUS</v>
      </c>
      <c r="L517" s="21" t="str">
        <v>Salumi ROBBERTS</v>
      </c>
      <c r="M517" s="47" t="str">
        <v>javelin-throw</v>
      </c>
      <c r="N517" s="95">
        <v>37472</v>
      </c>
      <c r="O517" s="94" t="str">
        <f t="shared" si="32"/>
        <v>Salumi ROBBERTSjavelin-throw</v>
      </c>
      <c r="P517" s="2">
        <f t="shared" si="33"/>
        <v>935</v>
      </c>
      <c r="Q517" s="2">
        <f t="shared" si="34"/>
        <v>33</v>
      </c>
      <c r="R517" s="79">
        <f t="shared" si="35"/>
        <v>10</v>
      </c>
    </row>
    <row r="518" spans="1:18" x14ac:dyDescent="0.2">
      <c r="A518" s="44" t="s">
        <v>1111</v>
      </c>
      <c r="B518" s="44" t="s">
        <v>185</v>
      </c>
      <c r="C518" s="192" t="s">
        <v>25</v>
      </c>
      <c r="D518" s="192">
        <v>35826</v>
      </c>
      <c r="E518" s="198">
        <v>1103</v>
      </c>
      <c r="F518" s="199">
        <v>44366</v>
      </c>
      <c r="G518" s="193">
        <v>63</v>
      </c>
      <c r="H518" t="str">
        <f>B518&amp;C518</f>
        <v>Jacinta BEECHER200m</v>
      </c>
      <c r="I518" s="2">
        <f>E518</f>
        <v>1103</v>
      </c>
      <c r="J518" s="2" cm="1">
        <f t="array" ref="J518">MAX(IF($H$3:$H$4000=$H518,$I$3:$I$4000))</f>
        <v>1103</v>
      </c>
      <c r="K518" s="2" t="str">
        <v>AUS</v>
      </c>
      <c r="L518" s="21" t="str">
        <v>Sinead NOONAN</v>
      </c>
      <c r="M518" s="47" t="str">
        <v>10000m</v>
      </c>
      <c r="N518" s="95">
        <v>1992</v>
      </c>
      <c r="O518" s="94" t="str">
        <f t="shared" si="32"/>
        <v>Sinead NOONAN10000m</v>
      </c>
      <c r="P518" s="2">
        <f t="shared" si="33"/>
        <v>1052</v>
      </c>
      <c r="Q518" s="2">
        <f t="shared" si="34"/>
        <v>92</v>
      </c>
      <c r="R518" s="79">
        <f t="shared" si="35"/>
        <v>13</v>
      </c>
    </row>
    <row r="519" spans="1:18" x14ac:dyDescent="0.2">
      <c r="A519" s="44" t="s">
        <v>1111</v>
      </c>
      <c r="B519" s="44" t="s">
        <v>292</v>
      </c>
      <c r="C519" s="192" t="s">
        <v>34</v>
      </c>
      <c r="D519" s="192">
        <v>36196</v>
      </c>
      <c r="E519" s="198">
        <v>1153</v>
      </c>
      <c r="F519" s="199">
        <v>44365</v>
      </c>
      <c r="G519" s="193">
        <v>22</v>
      </c>
      <c r="H519" t="str">
        <f>B519&amp;C519</f>
        <v>Cara FEAIN-RYAN3000msc</v>
      </c>
      <c r="I519" s="2">
        <f>E519</f>
        <v>1153</v>
      </c>
      <c r="J519" s="2" cm="1">
        <f t="array" ref="J519">MAX(IF($H$3:$H$4000=$H519,$I$3:$I$4000))</f>
        <v>1153</v>
      </c>
      <c r="K519" s="2" t="str">
        <v>AUS</v>
      </c>
      <c r="L519" s="21" t="str">
        <v>Eloise TOLSTOFF</v>
      </c>
      <c r="M519" s="47" t="str">
        <v>high-jump</v>
      </c>
      <c r="N519" s="95">
        <v>38217</v>
      </c>
      <c r="O519" s="94" t="str">
        <f t="shared" si="32"/>
        <v>Eloise TOLSTOFFhigh-jump</v>
      </c>
      <c r="P519" s="2">
        <f t="shared" si="33"/>
        <v>965</v>
      </c>
      <c r="Q519" s="2">
        <f t="shared" si="34"/>
        <v>106</v>
      </c>
      <c r="R519" s="79">
        <f t="shared" si="35"/>
        <v>21</v>
      </c>
    </row>
    <row r="520" spans="1:18" x14ac:dyDescent="0.2">
      <c r="A520" s="44" t="s">
        <v>1111</v>
      </c>
      <c r="B520" s="44" t="s">
        <v>291</v>
      </c>
      <c r="C520" s="192" t="s">
        <v>34</v>
      </c>
      <c r="D520" s="192">
        <v>35559</v>
      </c>
      <c r="E520" s="198">
        <v>1146</v>
      </c>
      <c r="F520" s="199">
        <v>44365</v>
      </c>
      <c r="G520" s="193">
        <v>26</v>
      </c>
      <c r="H520" t="str">
        <f>B520&amp;C520</f>
        <v>Georgia WINKCUP3000msc</v>
      </c>
      <c r="I520" s="2">
        <f>E520</f>
        <v>1146</v>
      </c>
      <c r="J520" s="2" cm="1">
        <f t="array" ref="J520">MAX(IF($H$3:$H$4000=$H520,$I$3:$I$4000))</f>
        <v>1146</v>
      </c>
      <c r="K520" s="2" t="str">
        <v>AUS</v>
      </c>
      <c r="L520" s="21" t="str">
        <v>Ashleigh SITCHEFF</v>
      </c>
      <c r="M520" s="47" t="str">
        <v>javelin-throw</v>
      </c>
      <c r="N520" s="95">
        <v>44640</v>
      </c>
      <c r="O520" s="94" t="str">
        <f t="shared" si="32"/>
        <v>Ashleigh SITCHEFFjavelin-throw</v>
      </c>
      <c r="P520" s="2">
        <f t="shared" si="33"/>
        <v>802</v>
      </c>
      <c r="Q520" s="2">
        <f t="shared" si="34"/>
        <v>111</v>
      </c>
      <c r="R520" s="79">
        <f t="shared" si="35"/>
        <v>22</v>
      </c>
    </row>
    <row r="521" spans="1:18" x14ac:dyDescent="0.2">
      <c r="A521" s="44" t="s">
        <v>1111</v>
      </c>
      <c r="B521" s="44" t="s">
        <v>276</v>
      </c>
      <c r="C521" s="192" t="s">
        <v>34</v>
      </c>
      <c r="D521" s="192">
        <v>36219</v>
      </c>
      <c r="E521" s="198">
        <v>1142</v>
      </c>
      <c r="F521" s="199">
        <v>44365</v>
      </c>
      <c r="G521" s="193">
        <v>29</v>
      </c>
      <c r="H521" t="str">
        <f>B521&amp;C521</f>
        <v>Brielle ERBACHER3000msc</v>
      </c>
      <c r="I521" s="2">
        <f>E521</f>
        <v>1142</v>
      </c>
      <c r="J521" s="2" cm="1">
        <f t="array" ref="J521">MAX(IF($H$3:$H$4000=$H521,$I$3:$I$4000))</f>
        <v>1147</v>
      </c>
      <c r="K521" s="2" t="str">
        <v>AUS</v>
      </c>
      <c r="L521" s="21" t="str">
        <v>Zoe AYRES</v>
      </c>
      <c r="M521" s="47" t="str">
        <v>pole-vault</v>
      </c>
      <c r="N521" s="95">
        <v>36992</v>
      </c>
      <c r="O521" s="94" t="str">
        <f t="shared" si="32"/>
        <v>Zoe AYRESpole-vault</v>
      </c>
      <c r="P521" s="2">
        <f t="shared" si="33"/>
        <v>807</v>
      </c>
      <c r="Q521" s="2">
        <f t="shared" si="34"/>
        <v>112</v>
      </c>
      <c r="R521" s="79">
        <f t="shared" si="35"/>
        <v>29</v>
      </c>
    </row>
    <row r="522" spans="1:18" x14ac:dyDescent="0.2">
      <c r="A522" s="44" t="s">
        <v>1111</v>
      </c>
      <c r="B522" s="44" t="s">
        <v>195</v>
      </c>
      <c r="C522" s="192" t="s">
        <v>34</v>
      </c>
      <c r="D522" s="192">
        <v>35243</v>
      </c>
      <c r="E522" s="198">
        <v>1134</v>
      </c>
      <c r="F522" s="199">
        <v>44365</v>
      </c>
      <c r="G522" s="193">
        <v>31</v>
      </c>
      <c r="H522" t="str">
        <f>B522&amp;C522</f>
        <v>Paige CAMPBELL3000msc</v>
      </c>
      <c r="I522" s="2">
        <f>E522</f>
        <v>1134</v>
      </c>
      <c r="J522" s="2" cm="1">
        <f t="array" ref="J522">MAX(IF($H$3:$H$4000=$H522,$I$3:$I$4000))</f>
        <v>1134</v>
      </c>
      <c r="K522" s="2" t="str">
        <v>AUS</v>
      </c>
      <c r="L522" s="21" t="str">
        <v>Lauren REID</v>
      </c>
      <c r="M522" s="47" t="str">
        <v>5000m</v>
      </c>
      <c r="N522" s="95">
        <v>31249</v>
      </c>
      <c r="O522" s="94" t="str">
        <f t="shared" si="32"/>
        <v>Lauren REID5000m</v>
      </c>
      <c r="P522" s="2">
        <f t="shared" si="33"/>
        <v>1100</v>
      </c>
      <c r="Q522" s="2">
        <f t="shared" si="34"/>
        <v>70</v>
      </c>
      <c r="R522" s="79">
        <f t="shared" si="35"/>
        <v>11</v>
      </c>
    </row>
    <row r="523" spans="1:18" x14ac:dyDescent="0.2">
      <c r="A523" s="44" t="s">
        <v>1111</v>
      </c>
      <c r="B523" s="44" t="s">
        <v>277</v>
      </c>
      <c r="C523" s="192" t="s">
        <v>28</v>
      </c>
      <c r="D523" s="192">
        <v>38433</v>
      </c>
      <c r="E523" s="198">
        <v>1091</v>
      </c>
      <c r="F523" s="199">
        <v>44359</v>
      </c>
      <c r="G523" s="193">
        <v>86</v>
      </c>
      <c r="H523" t="str">
        <f>B523&amp;C523</f>
        <v>Amy BUNNAGE1500m</v>
      </c>
      <c r="I523" s="2">
        <f>E523</f>
        <v>1091</v>
      </c>
      <c r="J523" s="2" cm="1">
        <f t="array" ref="J523">MAX(IF($H$3:$H$4000=$H523,$I$3:$I$4000))</f>
        <v>1091</v>
      </c>
      <c r="K523" s="2" t="str">
        <v>AUS</v>
      </c>
      <c r="L523" s="21" t="str">
        <v>Sarah MELSOM</v>
      </c>
      <c r="M523" s="47" t="str">
        <v>pole-vault</v>
      </c>
      <c r="N523" s="95">
        <v>37240</v>
      </c>
      <c r="O523" s="94" t="str">
        <f t="shared" si="32"/>
        <v>Sarah MELSOMpole-vault</v>
      </c>
      <c r="P523" s="2">
        <f t="shared" si="33"/>
        <v>807</v>
      </c>
      <c r="Q523" s="2">
        <f t="shared" si="34"/>
        <v>112</v>
      </c>
      <c r="R523" s="79">
        <f t="shared" si="35"/>
        <v>29</v>
      </c>
    </row>
    <row r="524" spans="1:18" x14ac:dyDescent="0.2">
      <c r="A524" s="44" t="s">
        <v>1111</v>
      </c>
      <c r="B524" s="44" t="s">
        <v>308</v>
      </c>
      <c r="C524" s="192" t="s">
        <v>29</v>
      </c>
      <c r="D524" s="192">
        <v>35618</v>
      </c>
      <c r="E524" s="198">
        <v>1107</v>
      </c>
      <c r="F524" s="199">
        <v>44359</v>
      </c>
      <c r="G524" s="193">
        <v>58</v>
      </c>
      <c r="H524" t="str">
        <f>B524&amp;C524</f>
        <v>Caitlin ADAMS5000m</v>
      </c>
      <c r="I524" s="2">
        <f>E524</f>
        <v>1107</v>
      </c>
      <c r="J524" s="2" cm="1">
        <f t="array" ref="J524">MAX(IF($H$3:$H$4000=$H524,$I$3:$I$4000))</f>
        <v>1107</v>
      </c>
      <c r="K524" s="2" t="str">
        <v>AUS</v>
      </c>
      <c r="L524" s="21" t="str">
        <v>Brittany KAAN</v>
      </c>
      <c r="M524" s="47" t="str">
        <v>800m</v>
      </c>
      <c r="N524" s="95">
        <v>33352</v>
      </c>
      <c r="O524" s="94" t="str">
        <f t="shared" si="32"/>
        <v>Brittany KAAN800m</v>
      </c>
      <c r="P524" s="2">
        <f t="shared" si="33"/>
        <v>1125</v>
      </c>
      <c r="Q524" s="2">
        <f t="shared" si="34"/>
        <v>39</v>
      </c>
      <c r="R524" s="79">
        <f t="shared" si="35"/>
        <v>7</v>
      </c>
    </row>
    <row r="525" spans="1:18" x14ac:dyDescent="0.2">
      <c r="A525" s="44" t="s">
        <v>1111</v>
      </c>
      <c r="B525" s="44" t="s">
        <v>309</v>
      </c>
      <c r="C525" s="192" t="s">
        <v>29</v>
      </c>
      <c r="D525" s="192">
        <v>30264</v>
      </c>
      <c r="E525" s="198">
        <v>1097</v>
      </c>
      <c r="F525" s="199">
        <v>44359</v>
      </c>
      <c r="G525" s="193">
        <v>66</v>
      </c>
      <c r="H525" t="str">
        <f>B525&amp;C525</f>
        <v>Eloise WELLINGS5000m</v>
      </c>
      <c r="I525" s="2">
        <f>E525</f>
        <v>1097</v>
      </c>
      <c r="J525" s="2" cm="1">
        <f t="array" ref="J525">MAX(IF($H$3:$H$4000=$H525,$I$3:$I$4000))</f>
        <v>1097</v>
      </c>
      <c r="K525" s="2" t="str">
        <v>AUS</v>
      </c>
      <c r="L525" s="21" t="str">
        <v>Kimberly MULHALL</v>
      </c>
      <c r="M525" s="47" t="str">
        <v>shot-put</v>
      </c>
      <c r="N525" s="95">
        <v>33247</v>
      </c>
      <c r="O525" s="94" t="str">
        <f t="shared" si="32"/>
        <v>Kimberly MULHALLshot-put</v>
      </c>
      <c r="P525" s="2">
        <f t="shared" si="33"/>
        <v>828</v>
      </c>
      <c r="Q525" s="2">
        <f t="shared" si="34"/>
        <v>104</v>
      </c>
      <c r="R525" s="79">
        <f t="shared" si="35"/>
        <v>8</v>
      </c>
    </row>
    <row r="526" spans="1:18" x14ac:dyDescent="0.2">
      <c r="A526" s="44" t="s">
        <v>1111</v>
      </c>
      <c r="B526" s="44" t="s">
        <v>368</v>
      </c>
      <c r="C526" s="192" t="s">
        <v>37</v>
      </c>
      <c r="D526" s="192">
        <v>37572</v>
      </c>
      <c r="E526" s="198">
        <v>1106</v>
      </c>
      <c r="F526" s="199">
        <v>44359</v>
      </c>
      <c r="G526" s="193">
        <v>23</v>
      </c>
      <c r="H526" t="str">
        <f>B526&amp;C526</f>
        <v>Tomysha CLARKlong-jump</v>
      </c>
      <c r="I526" s="2">
        <f>E526</f>
        <v>1106</v>
      </c>
      <c r="J526" s="2" cm="1">
        <f t="array" ref="J526">MAX(IF($H$3:$H$4000=$H526,$I$3:$I$4000))</f>
        <v>1106</v>
      </c>
      <c r="K526" s="2" t="str">
        <v>AUS</v>
      </c>
      <c r="L526" s="21" t="str">
        <v>Natalie RULE</v>
      </c>
      <c r="M526" s="47" t="str">
        <v>3000msc</v>
      </c>
      <c r="N526" s="95">
        <v>35285</v>
      </c>
      <c r="O526" s="94" t="str">
        <f t="shared" si="32"/>
        <v>Natalie RULE3000msc</v>
      </c>
      <c r="P526" s="2">
        <f t="shared" si="33"/>
        <v>1076</v>
      </c>
      <c r="Q526" s="2">
        <f t="shared" si="34"/>
        <v>55</v>
      </c>
      <c r="R526" s="79">
        <f t="shared" si="35"/>
        <v>12</v>
      </c>
    </row>
    <row r="527" spans="1:18" x14ac:dyDescent="0.2">
      <c r="A527" s="44" t="s">
        <v>1111</v>
      </c>
      <c r="B527" s="44" t="s">
        <v>476</v>
      </c>
      <c r="C527" s="192" t="s">
        <v>41</v>
      </c>
      <c r="D527" s="192">
        <v>30142</v>
      </c>
      <c r="E527" s="198">
        <v>1143</v>
      </c>
      <c r="F527" s="199">
        <v>44359</v>
      </c>
      <c r="G527" s="193">
        <v>2</v>
      </c>
      <c r="H527" t="str">
        <f>B527&amp;C527</f>
        <v>Kathryn MITCHELLjavelin-throw</v>
      </c>
      <c r="I527" s="2">
        <f>E527</f>
        <v>1143</v>
      </c>
      <c r="J527" s="2" cm="1">
        <f t="array" ref="J527">MAX(IF($H$3:$H$4000=$H527,$I$3:$I$4000))</f>
        <v>1143</v>
      </c>
      <c r="K527" s="2" t="str">
        <v>AUS</v>
      </c>
      <c r="L527" s="21" t="str">
        <v>Lateisha WILLIS</v>
      </c>
      <c r="M527" s="47" t="str">
        <v>100mh</v>
      </c>
      <c r="N527" s="95">
        <v>36567</v>
      </c>
      <c r="O527" s="94" t="str">
        <f t="shared" si="32"/>
        <v>Lateisha WILLIS100mh</v>
      </c>
      <c r="P527" s="2">
        <f t="shared" si="33"/>
        <v>1045</v>
      </c>
      <c r="Q527" s="2">
        <f t="shared" si="34"/>
        <v>109</v>
      </c>
      <c r="R527" s="79">
        <f t="shared" si="35"/>
        <v>12</v>
      </c>
    </row>
    <row r="528" spans="1:18" x14ac:dyDescent="0.2">
      <c r="A528" s="44" t="s">
        <v>1111</v>
      </c>
      <c r="B528" s="44" t="s">
        <v>270</v>
      </c>
      <c r="C528" s="192" t="s">
        <v>28</v>
      </c>
      <c r="D528" s="194">
        <v>35529</v>
      </c>
      <c r="E528" s="198">
        <v>1128</v>
      </c>
      <c r="F528" s="199">
        <v>44357</v>
      </c>
      <c r="G528" s="193">
        <v>45</v>
      </c>
      <c r="H528" t="str">
        <f>B528&amp;C528</f>
        <v>Maudie SKYRING1500m</v>
      </c>
      <c r="I528" s="2">
        <f>E528</f>
        <v>1128</v>
      </c>
      <c r="J528" s="2" cm="1">
        <f t="array" ref="J528">MAX(IF($H$3:$H$4000=$H528,$I$3:$I$4000))</f>
        <v>1128</v>
      </c>
      <c r="K528" s="2" t="str">
        <v>AUS</v>
      </c>
      <c r="L528" s="21" t="str">
        <v>Lara ILIEVSKI</v>
      </c>
      <c r="M528" s="47" t="str">
        <v>javelin-throw</v>
      </c>
      <c r="N528" s="95">
        <v>36680</v>
      </c>
      <c r="O528" s="94" t="str">
        <f t="shared" si="32"/>
        <v>Lara ILIEVSKIjavelin-throw</v>
      </c>
      <c r="P528" s="2">
        <f t="shared" si="33"/>
        <v>846</v>
      </c>
      <c r="Q528" s="2">
        <f t="shared" si="34"/>
        <v>74</v>
      </c>
      <c r="R528" s="79">
        <f t="shared" si="35"/>
        <v>16</v>
      </c>
    </row>
    <row r="529" spans="1:18" x14ac:dyDescent="0.2">
      <c r="A529" s="44" t="s">
        <v>1111</v>
      </c>
      <c r="B529" s="44" t="s">
        <v>295</v>
      </c>
      <c r="C529" s="192" t="s">
        <v>34</v>
      </c>
      <c r="D529" s="192">
        <v>36546</v>
      </c>
      <c r="E529" s="198">
        <v>1131</v>
      </c>
      <c r="F529" s="199">
        <v>44357</v>
      </c>
      <c r="G529" s="193">
        <v>32</v>
      </c>
      <c r="H529" t="str">
        <f>B529&amp;C529</f>
        <v>Annabelle EASTMAN3000msc</v>
      </c>
      <c r="I529" s="2">
        <f>E529</f>
        <v>1131</v>
      </c>
      <c r="J529" s="2" cm="1">
        <f t="array" ref="J529">MAX(IF($H$3:$H$4000=$H529,$I$3:$I$4000))</f>
        <v>1131</v>
      </c>
      <c r="K529" s="2" t="str">
        <v>AUS</v>
      </c>
      <c r="L529" s="21" t="str">
        <v>Melissa LEWIS</v>
      </c>
      <c r="M529" s="47" t="str">
        <v>race-walking</v>
      </c>
      <c r="N529" s="95">
        <v>1987</v>
      </c>
      <c r="O529" s="94" t="str">
        <f t="shared" si="32"/>
        <v>Melissa LEWISrace-walking</v>
      </c>
      <c r="P529" s="2">
        <f t="shared" si="33"/>
        <v>785</v>
      </c>
      <c r="Q529" s="2">
        <f t="shared" si="34"/>
        <v>53</v>
      </c>
      <c r="R529" s="79">
        <f t="shared" si="35"/>
        <v>17</v>
      </c>
    </row>
    <row r="530" spans="1:18" x14ac:dyDescent="0.2">
      <c r="A530" s="44" t="s">
        <v>1111</v>
      </c>
      <c r="B530" s="44" t="s">
        <v>310</v>
      </c>
      <c r="C530" s="192" t="s">
        <v>30</v>
      </c>
      <c r="D530" s="192">
        <v>36173</v>
      </c>
      <c r="E530" s="198">
        <v>1107</v>
      </c>
      <c r="F530" s="199">
        <v>44357</v>
      </c>
      <c r="G530" s="193">
        <v>52</v>
      </c>
      <c r="H530" t="str">
        <f>B530&amp;C530</f>
        <v>Clare O'BRIEN10000m</v>
      </c>
      <c r="I530" s="2">
        <f>E530</f>
        <v>1107</v>
      </c>
      <c r="J530" s="2" cm="1">
        <f t="array" ref="J530">MAX(IF($H$3:$H$4000=$H530,$I$3:$I$4000))</f>
        <v>1107</v>
      </c>
      <c r="K530" s="2" t="str">
        <v>AUS</v>
      </c>
      <c r="L530" s="21" t="str">
        <v>Keely SMALL</v>
      </c>
      <c r="M530" s="47" t="str">
        <v>800m</v>
      </c>
      <c r="N530" s="95">
        <v>37051</v>
      </c>
      <c r="O530" s="94" t="str">
        <f t="shared" si="32"/>
        <v>Keely SMALL800m</v>
      </c>
      <c r="P530" s="2">
        <f t="shared" si="33"/>
        <v>1127</v>
      </c>
      <c r="Q530" s="2">
        <f t="shared" si="34"/>
        <v>37</v>
      </c>
      <c r="R530" s="79">
        <f t="shared" si="35"/>
        <v>5</v>
      </c>
    </row>
    <row r="531" spans="1:18" x14ac:dyDescent="0.2">
      <c r="A531" s="44" t="s">
        <v>1111</v>
      </c>
      <c r="B531" s="44" t="s">
        <v>322</v>
      </c>
      <c r="C531" s="192" t="s">
        <v>30</v>
      </c>
      <c r="D531" s="192">
        <v>36358</v>
      </c>
      <c r="E531" s="198">
        <v>1064</v>
      </c>
      <c r="F531" s="199">
        <v>44357</v>
      </c>
      <c r="G531" s="193">
        <v>84</v>
      </c>
      <c r="H531" t="str">
        <f>B531&amp;C531</f>
        <v>Clio OZANNE-JAQUES10000m</v>
      </c>
      <c r="I531" s="2">
        <f>E531</f>
        <v>1064</v>
      </c>
      <c r="J531" s="2" cm="1">
        <f t="array" ref="J531">MAX(IF($H$3:$H$4000=$H531,$I$3:$I$4000))</f>
        <v>1064</v>
      </c>
      <c r="K531" s="2" t="str">
        <v>AUS</v>
      </c>
      <c r="L531" s="21" t="str">
        <v>Zoe LAURENSON</v>
      </c>
      <c r="M531" s="47" t="str">
        <v>pole-vault</v>
      </c>
      <c r="N531" s="95">
        <v>44701</v>
      </c>
      <c r="O531" s="94" t="str">
        <f t="shared" si="32"/>
        <v>Zoe LAURENSONpole-vault</v>
      </c>
      <c r="P531" s="2">
        <f t="shared" si="33"/>
        <v>825</v>
      </c>
      <c r="Q531" s="2">
        <f t="shared" si="34"/>
        <v>105</v>
      </c>
      <c r="R531" s="79">
        <f t="shared" si="35"/>
        <v>28</v>
      </c>
    </row>
    <row r="532" spans="1:18" x14ac:dyDescent="0.2">
      <c r="A532" s="44" t="s">
        <v>1111</v>
      </c>
      <c r="B532" s="44" t="s">
        <v>979</v>
      </c>
      <c r="C532" s="194" t="s">
        <v>28</v>
      </c>
      <c r="D532" s="192">
        <v>32729</v>
      </c>
      <c r="E532" s="198">
        <v>1138</v>
      </c>
      <c r="F532" s="199">
        <v>44353</v>
      </c>
      <c r="G532" s="193">
        <v>36</v>
      </c>
      <c r="H532" t="str">
        <f>B532&amp;C532</f>
        <v>Heidi SEE1500m</v>
      </c>
      <c r="I532" s="2">
        <f>E532</f>
        <v>1138</v>
      </c>
      <c r="J532" s="2" cm="1">
        <f t="array" ref="J532">MAX(IF($H$3:$H$4000=$H532,$I$3:$I$4000))</f>
        <v>1138</v>
      </c>
      <c r="K532" s="2" t="str">
        <v>AUS</v>
      </c>
      <c r="L532" s="21" t="str">
        <v>Katherine IANNELLO</v>
      </c>
      <c r="M532" s="47" t="str">
        <v>pole-vault</v>
      </c>
      <c r="N532" s="95">
        <v>30438</v>
      </c>
      <c r="O532" s="94" t="str">
        <f t="shared" si="32"/>
        <v>Katherine IANNELLOpole-vault</v>
      </c>
      <c r="P532" s="2">
        <f t="shared" si="33"/>
        <v>838</v>
      </c>
      <c r="Q532" s="2">
        <f t="shared" si="34"/>
        <v>92</v>
      </c>
      <c r="R532" s="79">
        <f t="shared" si="35"/>
        <v>25</v>
      </c>
    </row>
    <row r="533" spans="1:18" x14ac:dyDescent="0.2">
      <c r="A533" s="44" t="s">
        <v>1111</v>
      </c>
      <c r="B533" s="44" t="s">
        <v>207</v>
      </c>
      <c r="C533" s="192" t="s">
        <v>26</v>
      </c>
      <c r="D533" s="192">
        <v>33716</v>
      </c>
      <c r="E533" s="198">
        <v>1093</v>
      </c>
      <c r="F533" s="199">
        <v>44352</v>
      </c>
      <c r="G533" s="193">
        <v>77</v>
      </c>
      <c r="H533" t="str">
        <f>B533&amp;C533</f>
        <v>Anneliese RUBIE-RENSHAW400m</v>
      </c>
      <c r="I533" s="2">
        <f>E533</f>
        <v>1093</v>
      </c>
      <c r="J533" s="2" cm="1">
        <f t="array" ref="J533">MAX(IF($H$3:$H$4000=$H533,$I$3:$I$4000))</f>
        <v>1093</v>
      </c>
      <c r="K533" s="2" t="str">
        <v>AUS</v>
      </c>
      <c r="L533" s="21" t="str">
        <v>Brianna BEAHAN</v>
      </c>
      <c r="M533" s="47" t="str">
        <v>100m</v>
      </c>
      <c r="N533" s="95">
        <v>33543</v>
      </c>
      <c r="O533" s="94" t="str">
        <f t="shared" si="32"/>
        <v>Brianna BEAHAN100m</v>
      </c>
      <c r="P533" s="2">
        <f t="shared" si="33"/>
        <v>1097</v>
      </c>
      <c r="Q533" s="2">
        <f t="shared" si="34"/>
        <v>101</v>
      </c>
      <c r="R533" s="79">
        <f t="shared" si="35"/>
        <v>11</v>
      </c>
    </row>
    <row r="534" spans="1:18" x14ac:dyDescent="0.2">
      <c r="A534" s="44" t="s">
        <v>1111</v>
      </c>
      <c r="B534" s="192" t="s">
        <v>335</v>
      </c>
      <c r="C534" s="192" t="s">
        <v>32</v>
      </c>
      <c r="D534" s="194">
        <v>34977</v>
      </c>
      <c r="E534" s="198">
        <v>1162</v>
      </c>
      <c r="F534" s="199">
        <v>44352</v>
      </c>
      <c r="G534" s="193">
        <v>14</v>
      </c>
      <c r="H534" t="str">
        <f>B534&amp;C534</f>
        <v>Hannah JONES100mh</v>
      </c>
      <c r="I534" s="2">
        <f>E534</f>
        <v>1162</v>
      </c>
      <c r="J534" s="2" cm="1">
        <f t="array" ref="J534">MAX(IF($H$3:$H$4000=$H534,$I$3:$I$4000))</f>
        <v>1162</v>
      </c>
      <c r="K534" s="2" t="str">
        <v>AUS</v>
      </c>
      <c r="L534" s="21" t="str">
        <v>Tara WYLLIE</v>
      </c>
      <c r="M534" s="47" t="str">
        <v>triple-jump</v>
      </c>
      <c r="N534" s="95">
        <v>37927</v>
      </c>
      <c r="O534" s="94" t="str">
        <f t="shared" si="32"/>
        <v>Tara WYLLIEtriple-jump</v>
      </c>
      <c r="P534" s="2">
        <f t="shared" si="33"/>
        <v>974</v>
      </c>
      <c r="Q534" s="2">
        <f t="shared" si="34"/>
        <v>94</v>
      </c>
      <c r="R534" s="79">
        <f t="shared" si="35"/>
        <v>15</v>
      </c>
    </row>
    <row r="535" spans="1:18" x14ac:dyDescent="0.2">
      <c r="A535" s="44" t="s">
        <v>1111</v>
      </c>
      <c r="B535" s="44" t="s">
        <v>336</v>
      </c>
      <c r="C535" s="192" t="s">
        <v>32</v>
      </c>
      <c r="D535" s="192">
        <v>33543</v>
      </c>
      <c r="E535" s="198">
        <v>1136</v>
      </c>
      <c r="F535" s="199">
        <v>44352</v>
      </c>
      <c r="G535" s="193">
        <v>22</v>
      </c>
      <c r="H535" t="str">
        <f>B535&amp;C535</f>
        <v>Brianna BEAHAN100mh</v>
      </c>
      <c r="I535" s="2">
        <f>E535</f>
        <v>1136</v>
      </c>
      <c r="J535" s="2" cm="1">
        <f t="array" ref="J535">MAX(IF($H$3:$H$4000=$H535,$I$3:$I$4000))</f>
        <v>1136</v>
      </c>
      <c r="K535" s="2" t="str">
        <v>AUS</v>
      </c>
      <c r="L535" s="21" t="str">
        <v>Sophie CROWLEY</v>
      </c>
      <c r="M535" s="47" t="str">
        <v>high-jump</v>
      </c>
      <c r="N535" s="95">
        <v>38257</v>
      </c>
      <c r="O535" s="94" t="str">
        <f t="shared" si="32"/>
        <v>Sophie CROWLEYhigh-jump</v>
      </c>
      <c r="P535" s="2">
        <f t="shared" si="33"/>
        <v>974</v>
      </c>
      <c r="Q535" s="2">
        <f t="shared" si="34"/>
        <v>83</v>
      </c>
      <c r="R535" s="79">
        <f t="shared" si="35"/>
        <v>16</v>
      </c>
    </row>
    <row r="536" spans="1:18" x14ac:dyDescent="0.2">
      <c r="A536" s="44" t="s">
        <v>1111</v>
      </c>
      <c r="B536" s="44" t="s">
        <v>365</v>
      </c>
      <c r="C536" s="192" t="s">
        <v>37</v>
      </c>
      <c r="D536" s="192">
        <v>37055</v>
      </c>
      <c r="E536" s="198">
        <v>1090</v>
      </c>
      <c r="F536" s="199">
        <v>44352</v>
      </c>
      <c r="G536" s="193">
        <v>30</v>
      </c>
      <c r="H536" t="str">
        <f>B536&amp;C536</f>
        <v>Annie MCGUIRElong-jump</v>
      </c>
      <c r="I536" s="2">
        <f>E536</f>
        <v>1090</v>
      </c>
      <c r="J536" s="2" cm="1">
        <f t="array" ref="J536">MAX(IF($H$3:$H$4000=$H536,$I$3:$I$4000))</f>
        <v>1090</v>
      </c>
      <c r="K536" s="2" t="str">
        <v>AUS</v>
      </c>
      <c r="L536" s="21" t="str">
        <v>Jenny BLUNDELL</v>
      </c>
      <c r="M536" s="47" t="str">
        <v>1500m</v>
      </c>
      <c r="N536" s="95">
        <v>34463</v>
      </c>
      <c r="O536" s="94" t="str">
        <f t="shared" si="32"/>
        <v>Jenny BLUNDELL1500m</v>
      </c>
      <c r="P536" s="2">
        <f t="shared" si="33"/>
        <v>1144</v>
      </c>
      <c r="Q536" s="2">
        <f t="shared" si="34"/>
        <v>31</v>
      </c>
      <c r="R536" s="79">
        <f t="shared" si="35"/>
        <v>4</v>
      </c>
    </row>
    <row r="537" spans="1:18" x14ac:dyDescent="0.2">
      <c r="A537" s="44" t="s">
        <v>1111</v>
      </c>
      <c r="B537" s="44" t="s">
        <v>445</v>
      </c>
      <c r="C537" s="192" t="s">
        <v>40</v>
      </c>
      <c r="D537" s="194">
        <v>37602</v>
      </c>
      <c r="E537" s="198">
        <v>932</v>
      </c>
      <c r="F537" s="199">
        <v>44351</v>
      </c>
      <c r="G537" s="193">
        <v>40</v>
      </c>
      <c r="H537" t="str">
        <f>B537&amp;C537</f>
        <v>Lyvante SU'EMAIdiscus-throw</v>
      </c>
      <c r="I537" s="2">
        <f>E537</f>
        <v>932</v>
      </c>
      <c r="J537" s="2" cm="1">
        <f t="array" ref="J537">MAX(IF($H$3:$H$4000=$H537,$I$3:$I$4000))</f>
        <v>955</v>
      </c>
      <c r="K537" s="2" t="str">
        <v>AUS</v>
      </c>
      <c r="L537" s="21" t="str">
        <v>Keely SMALL</v>
      </c>
      <c r="M537" s="47" t="str">
        <v>1500m</v>
      </c>
      <c r="N537" s="95">
        <v>37051</v>
      </c>
      <c r="O537" s="94" t="str">
        <f t="shared" si="32"/>
        <v>Keely SMALL1500m</v>
      </c>
      <c r="P537" s="2">
        <f t="shared" si="33"/>
        <v>1143</v>
      </c>
      <c r="Q537" s="2">
        <f t="shared" si="34"/>
        <v>32</v>
      </c>
      <c r="R537" s="79">
        <f t="shared" si="35"/>
        <v>5</v>
      </c>
    </row>
    <row r="538" spans="1:18" x14ac:dyDescent="0.2">
      <c r="A538" s="44" t="s">
        <v>1111</v>
      </c>
      <c r="B538" s="44" t="s">
        <v>293</v>
      </c>
      <c r="C538" s="192" t="s">
        <v>34</v>
      </c>
      <c r="D538" s="192">
        <v>34543</v>
      </c>
      <c r="E538" s="198">
        <v>1172</v>
      </c>
      <c r="F538" s="199">
        <v>44350</v>
      </c>
      <c r="G538" s="193">
        <v>15</v>
      </c>
      <c r="H538" t="str">
        <f>B538&amp;C538</f>
        <v>Amy CASHIN3000msc</v>
      </c>
      <c r="I538" s="2">
        <f>E538</f>
        <v>1172</v>
      </c>
      <c r="J538" s="2" cm="1">
        <f t="array" ref="J538">MAX(IF($H$3:$H$4000=$H538,$I$3:$I$4000))</f>
        <v>1172</v>
      </c>
      <c r="K538" s="2" t="str">
        <v>AUS</v>
      </c>
      <c r="L538" s="21" t="str">
        <v>Genevieve GREGSON</v>
      </c>
      <c r="M538" s="47" t="str">
        <v>10000m</v>
      </c>
      <c r="N538" s="95">
        <v>32724</v>
      </c>
      <c r="O538" s="94" t="str">
        <f t="shared" si="32"/>
        <v>Genevieve GREGSON10000m</v>
      </c>
      <c r="P538" s="2">
        <f t="shared" si="33"/>
        <v>1133</v>
      </c>
      <c r="Q538" s="2">
        <f t="shared" si="34"/>
        <v>37</v>
      </c>
      <c r="R538" s="79">
        <f t="shared" si="35"/>
        <v>3</v>
      </c>
    </row>
    <row r="539" spans="1:18" x14ac:dyDescent="0.2">
      <c r="A539" s="44" t="s">
        <v>1111</v>
      </c>
      <c r="B539" s="44" t="s">
        <v>268</v>
      </c>
      <c r="C539" s="192" t="s">
        <v>29</v>
      </c>
      <c r="D539" s="192">
        <v>35360</v>
      </c>
      <c r="E539" s="198">
        <v>1169</v>
      </c>
      <c r="F539" s="199">
        <v>44345</v>
      </c>
      <c r="G539" s="193">
        <v>17</v>
      </c>
      <c r="H539" t="str">
        <f>B539&amp;C539</f>
        <v>Jessica HULL5000m</v>
      </c>
      <c r="I539" s="2">
        <f>E539</f>
        <v>1169</v>
      </c>
      <c r="J539" s="2" cm="1">
        <f t="array" ref="J539">MAX(IF($H$3:$H$4000=$H539,$I$3:$I$4000))</f>
        <v>1169</v>
      </c>
      <c r="K539" s="2" t="str">
        <v>AUS</v>
      </c>
      <c r="L539" s="21" t="str">
        <v>Lauren RYAN</v>
      </c>
      <c r="M539" s="47" t="str">
        <v>10000m</v>
      </c>
      <c r="N539" s="95">
        <v>35869</v>
      </c>
      <c r="O539" s="94" t="str">
        <f t="shared" si="32"/>
        <v>Lauren RYAN10000m</v>
      </c>
      <c r="P539" s="2">
        <f t="shared" si="33"/>
        <v>1125</v>
      </c>
      <c r="Q539" s="2">
        <f t="shared" si="34"/>
        <v>43</v>
      </c>
      <c r="R539" s="79">
        <f t="shared" si="35"/>
        <v>4</v>
      </c>
    </row>
    <row r="540" spans="1:18" x14ac:dyDescent="0.2">
      <c r="A540" s="44" t="s">
        <v>1111</v>
      </c>
      <c r="B540" s="44" t="s">
        <v>305</v>
      </c>
      <c r="C540" s="192" t="s">
        <v>29</v>
      </c>
      <c r="D540" s="192">
        <v>34956</v>
      </c>
      <c r="E540" s="198">
        <v>1155</v>
      </c>
      <c r="F540" s="199">
        <v>44345</v>
      </c>
      <c r="G540" s="193">
        <v>28</v>
      </c>
      <c r="H540" t="str">
        <f>B540&amp;C540</f>
        <v>Isobel BATT-DOYLE5000m</v>
      </c>
      <c r="I540" s="2">
        <f>E540</f>
        <v>1155</v>
      </c>
      <c r="J540" s="2" cm="1">
        <f t="array" ref="J540">MAX(IF($H$3:$H$4000=$H540,$I$3:$I$4000))</f>
        <v>1155</v>
      </c>
      <c r="K540" s="2" t="str">
        <v>AUS</v>
      </c>
      <c r="L540" s="21" t="str">
        <v>Sinead DIVER</v>
      </c>
      <c r="M540" s="47" t="str">
        <v>10000m</v>
      </c>
      <c r="N540" s="95">
        <v>28173</v>
      </c>
      <c r="O540" s="94" t="str">
        <f t="shared" si="32"/>
        <v>Sinead DIVER10000m</v>
      </c>
      <c r="P540" s="2">
        <f t="shared" si="33"/>
        <v>1107</v>
      </c>
      <c r="Q540" s="2">
        <f t="shared" si="34"/>
        <v>52</v>
      </c>
      <c r="R540" s="79">
        <f t="shared" si="35"/>
        <v>5</v>
      </c>
    </row>
    <row r="541" spans="1:18" x14ac:dyDescent="0.2">
      <c r="A541" s="44" t="s">
        <v>1111</v>
      </c>
      <c r="B541" s="44" t="s">
        <v>307</v>
      </c>
      <c r="C541" s="192" t="s">
        <v>29</v>
      </c>
      <c r="D541" s="192">
        <v>36515</v>
      </c>
      <c r="E541" s="198">
        <v>1147</v>
      </c>
      <c r="F541" s="199">
        <v>44345</v>
      </c>
      <c r="G541" s="193">
        <v>36</v>
      </c>
      <c r="H541" t="str">
        <f>B541&amp;C541</f>
        <v>Rose DAVIES5000m</v>
      </c>
      <c r="I541" s="2">
        <f>E541</f>
        <v>1147</v>
      </c>
      <c r="J541" s="2" cm="1">
        <f t="array" ref="J541">MAX(IF($H$3:$H$4000=$H541,$I$3:$I$4000))</f>
        <v>1149</v>
      </c>
      <c r="K541" s="2" t="str">
        <v>AUS</v>
      </c>
      <c r="L541" s="21" t="str">
        <v>Ellie PASHLEY</v>
      </c>
      <c r="M541" s="47" t="str">
        <v>10000m</v>
      </c>
      <c r="N541" s="95">
        <v>32487</v>
      </c>
      <c r="O541" s="94" t="str">
        <f t="shared" si="32"/>
        <v>Ellie PASHLEY10000m</v>
      </c>
      <c r="P541" s="2">
        <f t="shared" si="33"/>
        <v>1094</v>
      </c>
      <c r="Q541" s="2">
        <f t="shared" si="34"/>
        <v>64</v>
      </c>
      <c r="R541" s="79">
        <f t="shared" si="35"/>
        <v>7</v>
      </c>
    </row>
    <row r="542" spans="1:18" x14ac:dyDescent="0.2">
      <c r="A542" s="44" t="s">
        <v>1111</v>
      </c>
      <c r="B542" s="44" t="s">
        <v>271</v>
      </c>
      <c r="C542" s="192" t="s">
        <v>29</v>
      </c>
      <c r="D542" s="192">
        <v>35869</v>
      </c>
      <c r="E542" s="198">
        <v>1120</v>
      </c>
      <c r="F542" s="199">
        <v>44345</v>
      </c>
      <c r="G542" s="193">
        <v>49</v>
      </c>
      <c r="H542" t="str">
        <f>B542&amp;C542</f>
        <v>Lauren RYAN5000m</v>
      </c>
      <c r="I542" s="2">
        <f>E542</f>
        <v>1120</v>
      </c>
      <c r="J542" s="2" cm="1">
        <f t="array" ref="J542">MAX(IF($H$3:$H$4000=$H542,$I$3:$I$4000))</f>
        <v>1120</v>
      </c>
      <c r="K542" s="2" t="str">
        <v>AUS</v>
      </c>
      <c r="L542" s="21" t="str">
        <v>Leanne POMPEANI</v>
      </c>
      <c r="M542" s="47" t="str">
        <v>10000m</v>
      </c>
      <c r="N542" s="95">
        <v>35241</v>
      </c>
      <c r="O542" s="94" t="str">
        <f t="shared" si="32"/>
        <v>Leanne POMPEANI10000m</v>
      </c>
      <c r="P542" s="2">
        <f t="shared" si="33"/>
        <v>1091</v>
      </c>
      <c r="Q542" s="2">
        <f t="shared" si="34"/>
        <v>67</v>
      </c>
      <c r="R542" s="79">
        <f t="shared" si="35"/>
        <v>8</v>
      </c>
    </row>
    <row r="543" spans="1:18" x14ac:dyDescent="0.2">
      <c r="A543" s="44" t="s">
        <v>1111</v>
      </c>
      <c r="B543" s="44" t="s">
        <v>872</v>
      </c>
      <c r="C543" s="192" t="s">
        <v>36</v>
      </c>
      <c r="D543" s="192">
        <v>37991</v>
      </c>
      <c r="E543" s="198">
        <v>944</v>
      </c>
      <c r="F543" s="199">
        <v>44338</v>
      </c>
      <c r="G543" s="193">
        <v>30</v>
      </c>
      <c r="H543" t="str">
        <f>B543&amp;C543</f>
        <v>Alla PARNOVApole-vault</v>
      </c>
      <c r="I543" s="2">
        <f>E543</f>
        <v>944</v>
      </c>
      <c r="J543" s="2" cm="1">
        <f t="array" ref="J543">MAX(IF($H$3:$H$4000=$H543,$I$3:$I$4000))</f>
        <v>944</v>
      </c>
      <c r="K543" s="2" t="str">
        <v>AUS</v>
      </c>
      <c r="L543" s="21" t="str">
        <v>Tara PALM</v>
      </c>
      <c r="M543" s="47" t="str">
        <v>10000m</v>
      </c>
      <c r="N543" s="95">
        <v>31256</v>
      </c>
      <c r="O543" s="94" t="str">
        <f t="shared" si="32"/>
        <v>Tara PALM10000m</v>
      </c>
      <c r="P543" s="2">
        <f t="shared" si="33"/>
        <v>1090</v>
      </c>
      <c r="Q543" s="2">
        <f t="shared" si="34"/>
        <v>70</v>
      </c>
      <c r="R543" s="79">
        <f t="shared" si="35"/>
        <v>10</v>
      </c>
    </row>
    <row r="544" spans="1:18" x14ac:dyDescent="0.2">
      <c r="A544" s="44" t="s">
        <v>1111</v>
      </c>
      <c r="B544" s="44" t="s">
        <v>296</v>
      </c>
      <c r="C544" s="192" t="s">
        <v>28</v>
      </c>
      <c r="D544" s="192">
        <v>35633</v>
      </c>
      <c r="E544" s="198">
        <v>1104</v>
      </c>
      <c r="F544" s="199">
        <v>44337</v>
      </c>
      <c r="G544" s="193">
        <v>65</v>
      </c>
      <c r="H544" t="str">
        <f>B544&amp;C544</f>
        <v>Mackenzie ANDREWS1500m</v>
      </c>
      <c r="I544" s="2">
        <f>E544</f>
        <v>1104</v>
      </c>
      <c r="J544" s="2" cm="1">
        <f t="array" ref="J544">MAX(IF($H$3:$H$4000=$H544,$I$3:$I$4000))</f>
        <v>1104</v>
      </c>
      <c r="K544" s="2" t="str">
        <v>AUS</v>
      </c>
      <c r="L544" s="21" t="str">
        <v>Emma BUTLER</v>
      </c>
      <c r="M544" s="47" t="str">
        <v>javelin-throw</v>
      </c>
      <c r="N544" s="95">
        <v>36176</v>
      </c>
      <c r="O544" s="94" t="str">
        <f t="shared" si="32"/>
        <v>Emma BUTLERjavelin-throw</v>
      </c>
      <c r="P544" s="2">
        <f t="shared" si="33"/>
        <v>810</v>
      </c>
      <c r="Q544" s="2">
        <f t="shared" si="34"/>
        <v>96</v>
      </c>
      <c r="R544" s="79">
        <f t="shared" si="35"/>
        <v>21</v>
      </c>
    </row>
    <row r="545" spans="1:18" x14ac:dyDescent="0.2">
      <c r="A545" s="44" t="s">
        <v>1111</v>
      </c>
      <c r="B545" s="44" t="s">
        <v>342</v>
      </c>
      <c r="C545" s="192" t="s">
        <v>33</v>
      </c>
      <c r="D545" s="194">
        <v>35822</v>
      </c>
      <c r="E545" s="198">
        <v>1111</v>
      </c>
      <c r="F545" s="199">
        <v>44332</v>
      </c>
      <c r="G545" s="193">
        <v>27</v>
      </c>
      <c r="H545" t="str">
        <f>B545&amp;C545</f>
        <v>Alanah YUKICH400mh</v>
      </c>
      <c r="I545" s="2">
        <f>E545</f>
        <v>1111</v>
      </c>
      <c r="J545" s="2" cm="1">
        <f t="array" ref="J545">MAX(IF($H$3:$H$4000=$H545,$I$3:$I$4000))</f>
        <v>1111</v>
      </c>
      <c r="K545" s="2" t="str">
        <v>AUS</v>
      </c>
      <c r="L545" s="21" t="str">
        <v>Lauren HYDE-COOLING</v>
      </c>
      <c r="M545" s="47" t="str">
        <v>pole-vault</v>
      </c>
      <c r="N545" s="95">
        <v>36545</v>
      </c>
      <c r="O545" s="94" t="str">
        <f t="shared" si="32"/>
        <v>Lauren HYDE-COOLINGpole-vault</v>
      </c>
      <c r="P545" s="2">
        <f t="shared" si="33"/>
        <v>960</v>
      </c>
      <c r="Q545" s="2">
        <f t="shared" si="34"/>
        <v>28</v>
      </c>
      <c r="R545" s="79">
        <f t="shared" si="35"/>
        <v>10</v>
      </c>
    </row>
    <row r="546" spans="1:18" x14ac:dyDescent="0.2">
      <c r="A546" s="44" t="s">
        <v>1111</v>
      </c>
      <c r="B546" s="44" t="s">
        <v>219</v>
      </c>
      <c r="C546" s="192" t="s">
        <v>33</v>
      </c>
      <c r="D546" s="192">
        <v>36574</v>
      </c>
      <c r="E546" s="198">
        <v>1053</v>
      </c>
      <c r="F546" s="199">
        <v>44332</v>
      </c>
      <c r="G546" s="193">
        <v>60</v>
      </c>
      <c r="H546" t="str">
        <f>B546&amp;C546</f>
        <v>Annamaria LESZCZYNSKA400mh</v>
      </c>
      <c r="I546" s="2">
        <f>E546</f>
        <v>1053</v>
      </c>
      <c r="J546" s="2" cm="1">
        <f t="array" ref="J546">MAX(IF($H$3:$H$4000=$H546,$I$3:$I$4000))</f>
        <v>1053</v>
      </c>
      <c r="K546" s="2" t="str">
        <v>BAH</v>
      </c>
      <c r="L546" s="21" t="str">
        <v>TyNia GAITHER</v>
      </c>
      <c r="M546" s="47" t="str">
        <v>100m</v>
      </c>
      <c r="N546" s="95">
        <v>34044</v>
      </c>
      <c r="O546" s="94" t="str">
        <f t="shared" si="32"/>
        <v>TyNia GAITHER100m</v>
      </c>
      <c r="P546" s="2">
        <f t="shared" si="33"/>
        <v>1195</v>
      </c>
      <c r="Q546" s="2">
        <f t="shared" si="34"/>
        <v>13</v>
      </c>
      <c r="R546" s="79" t="str">
        <f t="shared" si="35"/>
        <v/>
      </c>
    </row>
    <row r="547" spans="1:18" x14ac:dyDescent="0.2">
      <c r="A547" s="44" t="s">
        <v>1111</v>
      </c>
      <c r="B547" s="44" t="s">
        <v>299</v>
      </c>
      <c r="C547" s="44" t="s">
        <v>34</v>
      </c>
      <c r="D547" s="192">
        <v>1999</v>
      </c>
      <c r="E547" s="198">
        <v>1017</v>
      </c>
      <c r="F547" s="199">
        <v>44331</v>
      </c>
      <c r="G547" s="193">
        <v>87</v>
      </c>
      <c r="H547" t="str">
        <f>B547&amp;C547</f>
        <v>Hannah PREEO3000msc</v>
      </c>
      <c r="I547" s="2">
        <f>E547</f>
        <v>1017</v>
      </c>
      <c r="J547" s="2" cm="1">
        <f t="array" ref="J547">MAX(IF($H$3:$H$4000=$H547,$I$3:$I$4000))</f>
        <v>1017</v>
      </c>
      <c r="K547" s="2" t="str">
        <v>BAH</v>
      </c>
      <c r="L547" s="21" t="str">
        <v>TyNia GAITHER</v>
      </c>
      <c r="M547" s="47" t="str">
        <v>200m</v>
      </c>
      <c r="N547" s="95">
        <v>34044</v>
      </c>
      <c r="O547" s="94" t="str">
        <f t="shared" si="32"/>
        <v>TyNia GAITHER200m</v>
      </c>
      <c r="P547" s="2">
        <f t="shared" si="33"/>
        <v>1191</v>
      </c>
      <c r="Q547" s="2">
        <f t="shared" si="34"/>
        <v>9</v>
      </c>
      <c r="R547" s="79" t="str">
        <f t="shared" si="35"/>
        <v/>
      </c>
    </row>
    <row r="548" spans="1:18" x14ac:dyDescent="0.2">
      <c r="A548" s="44" t="s">
        <v>1111</v>
      </c>
      <c r="B548" s="44" t="s">
        <v>298</v>
      </c>
      <c r="C548" s="192" t="s">
        <v>34</v>
      </c>
      <c r="D548" s="192">
        <v>37253</v>
      </c>
      <c r="E548" s="198">
        <v>1016</v>
      </c>
      <c r="F548" s="199">
        <v>44331</v>
      </c>
      <c r="G548" s="193">
        <v>88</v>
      </c>
      <c r="H548" t="str">
        <f>B548&amp;C548</f>
        <v>Brooke MULLINS3000msc</v>
      </c>
      <c r="I548" s="2">
        <f>E548</f>
        <v>1016</v>
      </c>
      <c r="J548" s="2" cm="1">
        <f t="array" ref="J548">MAX(IF($H$3:$H$4000=$H548,$I$3:$I$4000))</f>
        <v>1016</v>
      </c>
      <c r="K548" s="2" t="str">
        <v>BAH</v>
      </c>
      <c r="L548" s="21" t="str">
        <v>Gabrielle GIBSON</v>
      </c>
      <c r="M548" s="47" t="str">
        <v>200m</v>
      </c>
      <c r="N548" s="95">
        <v>36757</v>
      </c>
      <c r="O548" s="94" t="str">
        <f t="shared" si="32"/>
        <v>Gabrielle GIBSON200m</v>
      </c>
      <c r="P548" s="2">
        <f t="shared" si="33"/>
        <v>1056</v>
      </c>
      <c r="Q548" s="2">
        <f t="shared" si="34"/>
        <v>136</v>
      </c>
      <c r="R548" s="79" t="str">
        <f t="shared" si="35"/>
        <v/>
      </c>
    </row>
    <row r="549" spans="1:18" x14ac:dyDescent="0.2">
      <c r="A549" s="44" t="s">
        <v>1111</v>
      </c>
      <c r="B549" s="44" t="s">
        <v>979</v>
      </c>
      <c r="C549" s="192" t="s">
        <v>29</v>
      </c>
      <c r="D549" s="192">
        <v>32729</v>
      </c>
      <c r="E549" s="198">
        <v>1128</v>
      </c>
      <c r="F549" s="199">
        <v>44331</v>
      </c>
      <c r="G549" s="193">
        <v>45</v>
      </c>
      <c r="H549" t="str">
        <f>B549&amp;C549</f>
        <v>Heidi SEE5000m</v>
      </c>
      <c r="I549" s="2">
        <f>E549</f>
        <v>1128</v>
      </c>
      <c r="J549" s="2" cm="1">
        <f t="array" ref="J549">MAX(IF($H$3:$H$4000=$H549,$I$3:$I$4000))</f>
        <v>1128</v>
      </c>
      <c r="K549" s="2" t="str">
        <v>BAH</v>
      </c>
      <c r="L549" s="21" t="str">
        <v>Paige ARCHER</v>
      </c>
      <c r="M549" s="47" t="str">
        <v>200m</v>
      </c>
      <c r="N549" s="95">
        <v>38375</v>
      </c>
      <c r="O549" s="94" t="str">
        <f t="shared" si="32"/>
        <v>Paige ARCHER200m</v>
      </c>
      <c r="P549" s="2">
        <f t="shared" si="33"/>
        <v>1039</v>
      </c>
      <c r="Q549" s="2">
        <f t="shared" si="34"/>
        <v>154</v>
      </c>
      <c r="R549" s="79" t="str">
        <f t="shared" si="35"/>
        <v/>
      </c>
    </row>
    <row r="550" spans="1:18" x14ac:dyDescent="0.2">
      <c r="A550" s="44" t="s">
        <v>1111</v>
      </c>
      <c r="B550" s="44" t="s">
        <v>443</v>
      </c>
      <c r="C550" s="192" t="s">
        <v>39</v>
      </c>
      <c r="D550" s="192">
        <v>36322</v>
      </c>
      <c r="E550" s="198">
        <v>936</v>
      </c>
      <c r="F550" s="199">
        <v>44331</v>
      </c>
      <c r="G550" s="193">
        <v>38</v>
      </c>
      <c r="H550" t="str">
        <f>B550&amp;C550</f>
        <v>Samantha LENTONshot-put</v>
      </c>
      <c r="I550" s="2">
        <f>E550</f>
        <v>936</v>
      </c>
      <c r="J550" s="2" cm="1">
        <f t="array" ref="J550">MAX(IF($H$3:$H$4000=$H550,$I$3:$I$4000))</f>
        <v>936</v>
      </c>
      <c r="K550" s="2" t="str">
        <v>BAH</v>
      </c>
      <c r="L550" s="21" t="str">
        <v>Anthonique STRACHAN</v>
      </c>
      <c r="M550" s="47" t="str">
        <v>400m</v>
      </c>
      <c r="N550" s="95">
        <v>34203</v>
      </c>
      <c r="O550" s="94" t="str">
        <f t="shared" si="32"/>
        <v>Anthonique STRACHAN400m</v>
      </c>
      <c r="P550" s="2">
        <f t="shared" si="33"/>
        <v>1094</v>
      </c>
      <c r="Q550" s="2">
        <f t="shared" si="34"/>
        <v>82</v>
      </c>
      <c r="R550" s="79" t="str">
        <f t="shared" si="35"/>
        <v/>
      </c>
    </row>
    <row r="551" spans="1:18" x14ac:dyDescent="0.2">
      <c r="A551" s="44" t="s">
        <v>1111</v>
      </c>
      <c r="B551" s="44" t="s">
        <v>443</v>
      </c>
      <c r="C551" s="194" t="s">
        <v>42</v>
      </c>
      <c r="D551" s="192">
        <v>36322</v>
      </c>
      <c r="E551" s="198">
        <v>943</v>
      </c>
      <c r="F551" s="199">
        <v>44330</v>
      </c>
      <c r="G551" s="193">
        <v>43</v>
      </c>
      <c r="H551" t="str">
        <f>B551&amp;C551</f>
        <v>Samantha LENTONhammer-throw</v>
      </c>
      <c r="I551" s="2">
        <f>E551</f>
        <v>943</v>
      </c>
      <c r="J551" s="2" cm="1">
        <f t="array" ref="J551">MAX(IF($H$3:$H$4000=$H551,$I$3:$I$4000))</f>
        <v>943</v>
      </c>
      <c r="K551" s="2" t="str">
        <v>BAH</v>
      </c>
      <c r="L551" s="21" t="str">
        <v>Amelia PETERSON</v>
      </c>
      <c r="M551" s="47" t="str">
        <v>triple-jump</v>
      </c>
      <c r="N551" s="95">
        <v>36629</v>
      </c>
      <c r="O551" s="94" t="str">
        <f t="shared" si="32"/>
        <v>Amelia PETERSONtriple-jump</v>
      </c>
      <c r="P551" s="2">
        <f t="shared" si="33"/>
        <v>973</v>
      </c>
      <c r="Q551" s="2">
        <f t="shared" si="34"/>
        <v>97</v>
      </c>
      <c r="R551" s="79" t="str">
        <f t="shared" si="35"/>
        <v/>
      </c>
    </row>
    <row r="552" spans="1:18" x14ac:dyDescent="0.2">
      <c r="A552" s="44" t="s">
        <v>1111</v>
      </c>
      <c r="B552" s="44" t="s">
        <v>311</v>
      </c>
      <c r="C552" s="192" t="s">
        <v>30</v>
      </c>
      <c r="D552" s="192">
        <v>36406</v>
      </c>
      <c r="E552" s="198">
        <v>1082</v>
      </c>
      <c r="F552" s="199">
        <v>44329</v>
      </c>
      <c r="G552" s="193">
        <v>74</v>
      </c>
      <c r="H552" t="str">
        <f>B552&amp;C552</f>
        <v>Amelia MAZZA-DOWNIE10000m</v>
      </c>
      <c r="I552" s="2">
        <f>E552</f>
        <v>1082</v>
      </c>
      <c r="J552" s="2" cm="1">
        <f t="array" ref="J552">MAX(IF($H$3:$H$4000=$H552,$I$3:$I$4000))</f>
        <v>1091</v>
      </c>
      <c r="K552" s="2" t="str">
        <v>BAH</v>
      </c>
      <c r="L552" s="21" t="str">
        <v>Canitra MACKEY</v>
      </c>
      <c r="M552" s="47" t="str">
        <v>shot-put</v>
      </c>
      <c r="N552" s="95">
        <v>37527</v>
      </c>
      <c r="O552" s="94" t="str">
        <f t="shared" si="32"/>
        <v>Canitra MACKEYshot-put</v>
      </c>
      <c r="P552" s="2">
        <f t="shared" si="33"/>
        <v>771</v>
      </c>
      <c r="Q552" s="2">
        <f t="shared" si="34"/>
        <v>150</v>
      </c>
      <c r="R552" s="79" t="str">
        <f t="shared" si="35"/>
        <v/>
      </c>
    </row>
    <row r="553" spans="1:18" x14ac:dyDescent="0.2">
      <c r="A553" s="44" t="s">
        <v>1111</v>
      </c>
      <c r="B553" s="44" t="s">
        <v>297</v>
      </c>
      <c r="C553" s="192" t="s">
        <v>34</v>
      </c>
      <c r="D553" s="192">
        <v>36253</v>
      </c>
      <c r="E553" s="198">
        <v>1057</v>
      </c>
      <c r="F553" s="199">
        <v>44317</v>
      </c>
      <c r="G553" s="193">
        <v>60</v>
      </c>
      <c r="H553" t="str">
        <f>B553&amp;C553</f>
        <v>Katherine DOWIE3000msc</v>
      </c>
      <c r="I553" s="2">
        <f>E553</f>
        <v>1057</v>
      </c>
      <c r="J553" s="2" cm="1">
        <f t="array" ref="J553">MAX(IF($H$3:$H$4000=$H553,$I$3:$I$4000))</f>
        <v>1057</v>
      </c>
      <c r="K553" s="2" t="str">
        <v>BAH</v>
      </c>
      <c r="L553" s="21" t="str">
        <v>Acacia ASTWOOD</v>
      </c>
      <c r="M553" s="47" t="str">
        <v>hammer-throw</v>
      </c>
      <c r="N553" s="95">
        <v>36819</v>
      </c>
      <c r="O553" s="94" t="str">
        <f t="shared" si="32"/>
        <v>Acacia ASTWOODhammer-throw</v>
      </c>
      <c r="P553" s="2">
        <f t="shared" si="33"/>
        <v>879</v>
      </c>
      <c r="Q553" s="2">
        <f t="shared" si="34"/>
        <v>66</v>
      </c>
      <c r="R553" s="79" t="str">
        <f t="shared" si="35"/>
        <v/>
      </c>
    </row>
    <row r="554" spans="1:18" x14ac:dyDescent="0.2">
      <c r="A554" s="44" t="s">
        <v>1111</v>
      </c>
      <c r="B554" s="44" t="s">
        <v>443</v>
      </c>
      <c r="C554" s="192" t="s">
        <v>40</v>
      </c>
      <c r="D554" s="192">
        <v>36322</v>
      </c>
      <c r="E554" s="198">
        <v>1034</v>
      </c>
      <c r="F554" s="199">
        <v>44317</v>
      </c>
      <c r="G554" s="193">
        <v>16</v>
      </c>
      <c r="H554" t="str">
        <f>B554&amp;C554</f>
        <v>Samantha LENTONdiscus-throw</v>
      </c>
      <c r="I554" s="2">
        <f>E554</f>
        <v>1034</v>
      </c>
      <c r="J554" s="2" cm="1">
        <f t="array" ref="J554">MAX(IF($H$3:$H$4000=$H554,$I$3:$I$4000))</f>
        <v>1034</v>
      </c>
      <c r="K554" s="2" t="str">
        <v>BAH</v>
      </c>
      <c r="L554" s="21" t="str">
        <v>Paige ARCHER</v>
      </c>
      <c r="M554" s="47" t="str">
        <v>100m</v>
      </c>
      <c r="N554" s="95">
        <v>38375</v>
      </c>
      <c r="O554" s="94" t="str">
        <f t="shared" si="32"/>
        <v>Paige ARCHER100m</v>
      </c>
      <c r="P554" s="2">
        <f t="shared" si="33"/>
        <v>1045</v>
      </c>
      <c r="Q554" s="2">
        <f t="shared" si="34"/>
        <v>156</v>
      </c>
      <c r="R554" s="79" t="str">
        <f t="shared" si="35"/>
        <v/>
      </c>
    </row>
    <row r="555" spans="1:18" x14ac:dyDescent="0.2">
      <c r="A555" s="44" t="s">
        <v>1111</v>
      </c>
      <c r="B555" s="44" t="s">
        <v>270</v>
      </c>
      <c r="C555" s="192" t="s">
        <v>27</v>
      </c>
      <c r="D555" s="192">
        <v>35529</v>
      </c>
      <c r="E555" s="198">
        <v>1074</v>
      </c>
      <c r="F555" s="199">
        <v>44316</v>
      </c>
      <c r="G555" s="193">
        <v>96</v>
      </c>
      <c r="H555" t="str">
        <f>B555&amp;C555</f>
        <v>Maudie SKYRING800m</v>
      </c>
      <c r="I555" s="2">
        <f>E555</f>
        <v>1074</v>
      </c>
      <c r="J555" s="2" cm="1">
        <f t="array" ref="J555">MAX(IF($H$3:$H$4000=$H555,$I$3:$I$4000))</f>
        <v>1074</v>
      </c>
      <c r="K555" s="2" t="str">
        <v>BAH</v>
      </c>
      <c r="L555" s="21" t="str">
        <v>Megan MOSS</v>
      </c>
      <c r="M555" s="47" t="str">
        <v>200m</v>
      </c>
      <c r="N555" s="95">
        <v>37337</v>
      </c>
      <c r="O555" s="94" t="str">
        <f t="shared" si="32"/>
        <v>Megan MOSS200m</v>
      </c>
      <c r="P555" s="2">
        <f t="shared" si="33"/>
        <v>1078</v>
      </c>
      <c r="Q555" s="2">
        <f t="shared" si="34"/>
        <v>116</v>
      </c>
      <c r="R555" s="79" t="str">
        <f t="shared" si="35"/>
        <v/>
      </c>
    </row>
    <row r="556" spans="1:18" x14ac:dyDescent="0.2">
      <c r="A556" s="44" t="s">
        <v>1111</v>
      </c>
      <c r="B556" s="44" t="s">
        <v>311</v>
      </c>
      <c r="C556" s="192" t="s">
        <v>29</v>
      </c>
      <c r="D556" s="192">
        <v>36406</v>
      </c>
      <c r="E556" s="198">
        <v>1092</v>
      </c>
      <c r="F556" s="199">
        <v>44316</v>
      </c>
      <c r="G556" s="193">
        <v>73</v>
      </c>
      <c r="H556" t="str">
        <f>B556&amp;C556</f>
        <v>Amelia MAZZA-DOWNIE5000m</v>
      </c>
      <c r="I556" s="2">
        <f>E556</f>
        <v>1092</v>
      </c>
      <c r="J556" s="2" cm="1">
        <f t="array" ref="J556">MAX(IF($H$3:$H$4000=$H556,$I$3:$I$4000))</f>
        <v>1092</v>
      </c>
      <c r="K556" s="2" t="str">
        <v>BAH</v>
      </c>
      <c r="L556" s="21" t="str">
        <v>Anthonique STRACHAN</v>
      </c>
      <c r="M556" s="47" t="str">
        <v>100m</v>
      </c>
      <c r="N556" s="95">
        <v>34203</v>
      </c>
      <c r="O556" s="94" t="str">
        <f t="shared" si="32"/>
        <v>Anthonique STRACHAN100m</v>
      </c>
      <c r="P556" s="2">
        <f t="shared" si="33"/>
        <v>1202</v>
      </c>
      <c r="Q556" s="2">
        <f t="shared" si="34"/>
        <v>10</v>
      </c>
      <c r="R556" s="79" t="str">
        <f t="shared" si="35"/>
        <v/>
      </c>
    </row>
    <row r="557" spans="1:18" x14ac:dyDescent="0.2">
      <c r="A557" s="44" t="s">
        <v>1111</v>
      </c>
      <c r="B557" s="44" t="s">
        <v>461</v>
      </c>
      <c r="C557" s="192" t="s">
        <v>42</v>
      </c>
      <c r="D557" s="192">
        <v>35938</v>
      </c>
      <c r="E557" s="198">
        <v>945</v>
      </c>
      <c r="F557" s="199">
        <v>44316</v>
      </c>
      <c r="G557" s="193">
        <v>40</v>
      </c>
      <c r="H557" t="str">
        <f>B557&amp;C557</f>
        <v>Julia BOURKEhammer-throw</v>
      </c>
      <c r="I557" s="2">
        <f>E557</f>
        <v>945</v>
      </c>
      <c r="J557" s="2" cm="1">
        <f t="array" ref="J557">MAX(IF($H$3:$H$4000=$H557,$I$3:$I$4000))</f>
        <v>945</v>
      </c>
      <c r="K557" s="2" t="str">
        <v>BAH</v>
      </c>
      <c r="L557" s="21" t="str">
        <v>Alexis TILFORD-RUTHERFORD</v>
      </c>
      <c r="M557" s="47" t="str">
        <v>long-jump</v>
      </c>
      <c r="N557" s="95">
        <v>37582</v>
      </c>
      <c r="O557" s="94" t="str">
        <f t="shared" si="32"/>
        <v>Alexis TILFORD-RUTHERFORDlong-jump</v>
      </c>
      <c r="P557" s="2">
        <f t="shared" si="33"/>
        <v>1033</v>
      </c>
      <c r="Q557" s="2">
        <f t="shared" si="34"/>
        <v>78</v>
      </c>
      <c r="R557" s="79" t="str">
        <f t="shared" si="35"/>
        <v/>
      </c>
    </row>
    <row r="558" spans="1:18" x14ac:dyDescent="0.2">
      <c r="A558" s="44" t="s">
        <v>1111</v>
      </c>
      <c r="B558" s="44" t="s">
        <v>996</v>
      </c>
      <c r="C558" s="192" t="s">
        <v>41</v>
      </c>
      <c r="D558" s="192">
        <v>35745</v>
      </c>
      <c r="E558" s="198">
        <v>834</v>
      </c>
      <c r="F558" s="199">
        <v>44315</v>
      </c>
      <c r="G558" s="193">
        <v>75</v>
      </c>
      <c r="H558" t="str">
        <f>B558&amp;C558</f>
        <v>Kathryn BROOKSjavelin-throw</v>
      </c>
      <c r="I558" s="2">
        <f>E558</f>
        <v>834</v>
      </c>
      <c r="J558" s="2" cm="1">
        <f t="array" ref="J558">MAX(IF($H$3:$H$4000=$H558,$I$3:$I$4000))</f>
        <v>834</v>
      </c>
      <c r="K558" s="2" t="str">
        <v>BAH</v>
      </c>
      <c r="L558" s="21" t="str">
        <v>Rhema OTABOR</v>
      </c>
      <c r="M558" s="47" t="str">
        <v>javelin-throw</v>
      </c>
      <c r="N558" s="95">
        <v>37593</v>
      </c>
      <c r="O558" s="94" t="str">
        <f t="shared" si="32"/>
        <v>Rhema OTABORjavelin-throw</v>
      </c>
      <c r="P558" s="2">
        <f t="shared" si="33"/>
        <v>1005</v>
      </c>
      <c r="Q558" s="2">
        <f t="shared" si="34"/>
        <v>14</v>
      </c>
      <c r="R558" s="79" t="str">
        <f t="shared" si="35"/>
        <v/>
      </c>
    </row>
    <row r="559" spans="1:18" x14ac:dyDescent="0.2">
      <c r="A559" s="44" t="s">
        <v>1111</v>
      </c>
      <c r="B559" s="44" t="s">
        <v>296</v>
      </c>
      <c r="C559" s="192" t="s">
        <v>34</v>
      </c>
      <c r="D559" s="192">
        <v>35633</v>
      </c>
      <c r="E559" s="198">
        <v>1089</v>
      </c>
      <c r="F559" s="199">
        <v>44309</v>
      </c>
      <c r="G559" s="193">
        <v>48</v>
      </c>
      <c r="H559" t="str">
        <f>B559&amp;C559</f>
        <v>Mackenzie ANDREWS3000msc</v>
      </c>
      <c r="I559" s="2">
        <f>E559</f>
        <v>1089</v>
      </c>
      <c r="J559" s="2" cm="1">
        <f t="array" ref="J559">MAX(IF($H$3:$H$4000=$H559,$I$3:$I$4000))</f>
        <v>1089</v>
      </c>
      <c r="K559" s="2" t="str">
        <v>BAH</v>
      </c>
      <c r="L559" s="21" t="str">
        <v>Marissa WHITE</v>
      </c>
      <c r="M559" s="47" t="str">
        <v>400m</v>
      </c>
      <c r="N559" s="95">
        <v>36766</v>
      </c>
      <c r="O559" s="94" t="str">
        <f t="shared" si="32"/>
        <v>Marissa WHITE400m</v>
      </c>
      <c r="P559" s="2">
        <f t="shared" si="33"/>
        <v>1048</v>
      </c>
      <c r="Q559" s="2">
        <f t="shared" si="34"/>
        <v>136</v>
      </c>
      <c r="R559" s="79" t="str">
        <f t="shared" si="35"/>
        <v/>
      </c>
    </row>
    <row r="560" spans="1:18" x14ac:dyDescent="0.2">
      <c r="A560" s="44" t="s">
        <v>1111</v>
      </c>
      <c r="B560" s="44" t="s">
        <v>310</v>
      </c>
      <c r="C560" s="192" t="s">
        <v>29</v>
      </c>
      <c r="D560" s="192">
        <v>36173</v>
      </c>
      <c r="E560" s="198">
        <v>1091</v>
      </c>
      <c r="F560" s="199">
        <v>44309</v>
      </c>
      <c r="G560" s="193">
        <v>75</v>
      </c>
      <c r="H560" t="str">
        <f>B560&amp;C560</f>
        <v>Clare O'BRIEN5000m</v>
      </c>
      <c r="I560" s="2">
        <f>E560</f>
        <v>1091</v>
      </c>
      <c r="J560" s="2" cm="1">
        <f t="array" ref="J560">MAX(IF($H$3:$H$4000=$H560,$I$3:$I$4000))</f>
        <v>1091</v>
      </c>
      <c r="K560" s="2" t="str">
        <v>BAH</v>
      </c>
      <c r="L560" s="21" t="str">
        <v>Tamara MYERS</v>
      </c>
      <c r="M560" s="47" t="str">
        <v>triple-jump</v>
      </c>
      <c r="N560" s="95">
        <v>34177</v>
      </c>
      <c r="O560" s="94" t="str">
        <f t="shared" si="32"/>
        <v>Tamara MYERStriple-jump</v>
      </c>
      <c r="P560" s="2">
        <f t="shared" si="33"/>
        <v>1115</v>
      </c>
      <c r="Q560" s="2">
        <f t="shared" si="34"/>
        <v>9</v>
      </c>
      <c r="R560" s="79" t="str">
        <f t="shared" si="35"/>
        <v/>
      </c>
    </row>
    <row r="561" spans="1:18" x14ac:dyDescent="0.2">
      <c r="A561" s="44" t="s">
        <v>1111</v>
      </c>
      <c r="B561" s="44" t="s">
        <v>417</v>
      </c>
      <c r="C561" s="192" t="s">
        <v>35</v>
      </c>
      <c r="D561" s="192">
        <v>35841</v>
      </c>
      <c r="E561" s="198">
        <v>984</v>
      </c>
      <c r="F561" s="199">
        <v>44309</v>
      </c>
      <c r="G561" s="193">
        <v>59</v>
      </c>
      <c r="H561" t="str">
        <f>B561&amp;C561</f>
        <v>Clare GIBSONhigh-jump</v>
      </c>
      <c r="I561" s="2">
        <f>E561</f>
        <v>984</v>
      </c>
      <c r="J561" s="2" cm="1">
        <f t="array" ref="J561">MAX(IF($H$3:$H$4000=$H561,$I$3:$I$4000))</f>
        <v>984</v>
      </c>
      <c r="K561" s="2" t="str">
        <v>BAH</v>
      </c>
      <c r="L561" s="21" t="str">
        <v>Megan MOSS</v>
      </c>
      <c r="M561" s="47" t="str">
        <v>400m</v>
      </c>
      <c r="N561" s="95">
        <v>37337</v>
      </c>
      <c r="O561" s="94" t="str">
        <f t="shared" si="32"/>
        <v>Megan MOSS400m</v>
      </c>
      <c r="P561" s="2">
        <f t="shared" si="33"/>
        <v>1121</v>
      </c>
      <c r="Q561" s="2">
        <f t="shared" si="34"/>
        <v>45</v>
      </c>
      <c r="R561" s="79" t="str">
        <f t="shared" si="35"/>
        <v/>
      </c>
    </row>
    <row r="562" spans="1:18" x14ac:dyDescent="0.2">
      <c r="A562" s="44" t="s">
        <v>1111</v>
      </c>
      <c r="B562" s="44" t="s">
        <v>294</v>
      </c>
      <c r="C562" s="192" t="s">
        <v>34</v>
      </c>
      <c r="D562" s="192">
        <v>34875</v>
      </c>
      <c r="E562" s="198">
        <v>1115</v>
      </c>
      <c r="F562" s="199">
        <v>44308</v>
      </c>
      <c r="G562" s="193">
        <v>41</v>
      </c>
      <c r="H562" t="str">
        <f>B562&amp;C562</f>
        <v>Stella RADFORD3000msc</v>
      </c>
      <c r="I562" s="2">
        <f>E562</f>
        <v>1115</v>
      </c>
      <c r="J562" s="2" cm="1">
        <f t="array" ref="J562">MAX(IF($H$3:$H$4000=$H562,$I$3:$I$4000))</f>
        <v>1130</v>
      </c>
      <c r="K562" s="2" t="str">
        <v>BAH</v>
      </c>
      <c r="L562" s="21" t="str">
        <v>Shaunae MILLER-UIBO</v>
      </c>
      <c r="M562" s="47" t="str">
        <v>400m</v>
      </c>
      <c r="N562" s="95">
        <v>34439</v>
      </c>
      <c r="O562" s="94" t="str">
        <f t="shared" si="32"/>
        <v>Shaunae MILLER-UIBO400m</v>
      </c>
      <c r="P562" s="2">
        <f t="shared" si="33"/>
        <v>1272</v>
      </c>
      <c r="Q562" s="2">
        <f t="shared" si="34"/>
        <v>1</v>
      </c>
      <c r="R562" s="79" t="str">
        <f t="shared" si="35"/>
        <v/>
      </c>
    </row>
    <row r="563" spans="1:18" x14ac:dyDescent="0.2">
      <c r="A563" s="44" t="s">
        <v>1111</v>
      </c>
      <c r="B563" s="44" t="s">
        <v>104</v>
      </c>
      <c r="C563" s="192" t="s">
        <v>25</v>
      </c>
      <c r="D563" s="192">
        <v>38360</v>
      </c>
      <c r="E563" s="198">
        <v>1096</v>
      </c>
      <c r="F563" s="199">
        <v>44305</v>
      </c>
      <c r="G563" s="193">
        <v>69</v>
      </c>
      <c r="H563" t="str">
        <f>B563&amp;C563</f>
        <v>Torrie LEWIS200m</v>
      </c>
      <c r="I563" s="2">
        <f>E563</f>
        <v>1096</v>
      </c>
      <c r="J563" s="2" cm="1">
        <f t="array" ref="J563">MAX(IF($H$3:$H$4000=$H563,$I$3:$I$4000))</f>
        <v>1121</v>
      </c>
      <c r="K563" s="2" t="str">
        <v>BAH</v>
      </c>
      <c r="L563" s="21" t="str">
        <v>Anthonique STRACHAN</v>
      </c>
      <c r="M563" s="47" t="str">
        <v>200m</v>
      </c>
      <c r="N563" s="95">
        <v>34203</v>
      </c>
      <c r="O563" s="94" t="str">
        <f t="shared" si="32"/>
        <v>Anthonique STRACHAN200m</v>
      </c>
      <c r="P563" s="2">
        <f t="shared" si="33"/>
        <v>1179</v>
      </c>
      <c r="Q563" s="2">
        <f t="shared" si="34"/>
        <v>13</v>
      </c>
      <c r="R563" s="79" t="str">
        <f t="shared" si="35"/>
        <v/>
      </c>
    </row>
    <row r="564" spans="1:18" x14ac:dyDescent="0.2">
      <c r="A564" s="44" t="s">
        <v>1111</v>
      </c>
      <c r="B564" s="44" t="s">
        <v>389</v>
      </c>
      <c r="C564" s="192" t="s">
        <v>38</v>
      </c>
      <c r="D564" s="192">
        <v>38415</v>
      </c>
      <c r="E564" s="198">
        <v>1021</v>
      </c>
      <c r="F564" s="199">
        <v>44305</v>
      </c>
      <c r="G564" s="193">
        <v>38</v>
      </c>
      <c r="H564" t="str">
        <f>B564&amp;C564</f>
        <v>Tiana BORAStriple-jump</v>
      </c>
      <c r="I564" s="2">
        <f>E564</f>
        <v>1021</v>
      </c>
      <c r="J564" s="2" cm="1">
        <f t="array" ref="J564">MAX(IF($H$3:$H$4000=$H564,$I$3:$I$4000))</f>
        <v>1026</v>
      </c>
      <c r="K564" s="2" t="str">
        <v>BAH</v>
      </c>
      <c r="L564" s="21" t="str">
        <v>Camille RUTHERFORD</v>
      </c>
      <c r="M564" s="47" t="str">
        <v>200m</v>
      </c>
      <c r="N564" s="95">
        <v>37499</v>
      </c>
      <c r="O564" s="94" t="str">
        <f t="shared" si="32"/>
        <v>Camille RUTHERFORD200m</v>
      </c>
      <c r="P564" s="2">
        <f t="shared" si="33"/>
        <v>1093</v>
      </c>
      <c r="Q564" s="2">
        <f t="shared" si="34"/>
        <v>87</v>
      </c>
      <c r="R564" s="79" t="str">
        <f t="shared" si="35"/>
        <v/>
      </c>
    </row>
    <row r="565" spans="1:18" x14ac:dyDescent="0.2">
      <c r="A565" s="44" t="s">
        <v>1111</v>
      </c>
      <c r="B565" s="44" t="s">
        <v>900</v>
      </c>
      <c r="C565" s="192" t="s">
        <v>27</v>
      </c>
      <c r="D565" s="192">
        <v>37172</v>
      </c>
      <c r="E565" s="198">
        <v>1081</v>
      </c>
      <c r="F565" s="199">
        <v>44304</v>
      </c>
      <c r="G565" s="193">
        <v>86</v>
      </c>
      <c r="H565" t="str">
        <f>B565&amp;C565</f>
        <v>Rose PITTMAN800m</v>
      </c>
      <c r="I565" s="2">
        <f>E565</f>
        <v>1081</v>
      </c>
      <c r="J565" s="2" cm="1">
        <f t="array" ref="J565">MAX(IF($H$3:$H$4000=$H565,$I$3:$I$4000))</f>
        <v>1081</v>
      </c>
      <c r="K565" s="2" t="str">
        <v>BAH</v>
      </c>
      <c r="L565" s="21" t="str">
        <v>Bianca STUART</v>
      </c>
      <c r="M565" s="47" t="str">
        <v>long-jump</v>
      </c>
      <c r="N565" s="95">
        <v>32280</v>
      </c>
      <c r="O565" s="94" t="str">
        <f t="shared" si="32"/>
        <v>Bianca STUARTlong-jump</v>
      </c>
      <c r="P565" s="2">
        <f t="shared" si="33"/>
        <v>1084</v>
      </c>
      <c r="Q565" s="2">
        <f t="shared" si="34"/>
        <v>41</v>
      </c>
      <c r="R565" s="79" t="str">
        <f t="shared" si="35"/>
        <v/>
      </c>
    </row>
    <row r="566" spans="1:18" x14ac:dyDescent="0.2">
      <c r="A566" s="44" t="s">
        <v>1111</v>
      </c>
      <c r="B566" s="44" t="s">
        <v>241</v>
      </c>
      <c r="C566" s="192" t="s">
        <v>27</v>
      </c>
      <c r="D566" s="192">
        <v>34494</v>
      </c>
      <c r="E566" s="198">
        <v>1076</v>
      </c>
      <c r="F566" s="199">
        <v>44304</v>
      </c>
      <c r="G566" s="193">
        <v>93</v>
      </c>
      <c r="H566" t="str">
        <f>B566&amp;C566</f>
        <v>Amy ROBINSON800m</v>
      </c>
      <c r="I566" s="2">
        <f>E566</f>
        <v>1076</v>
      </c>
      <c r="J566" s="2" cm="1">
        <f t="array" ref="J566">MAX(IF($H$3:$H$4000=$H566,$I$3:$I$4000))</f>
        <v>1076</v>
      </c>
      <c r="K566" s="2" t="str">
        <v>BAH</v>
      </c>
      <c r="L566" s="21" t="str">
        <v>Serena BROWN</v>
      </c>
      <c r="M566" s="47" t="str">
        <v>discus-throw</v>
      </c>
      <c r="N566" s="95">
        <v>36053</v>
      </c>
      <c r="O566" s="94" t="str">
        <f t="shared" si="32"/>
        <v>Serena BROWNdiscus-throw</v>
      </c>
      <c r="P566" s="2">
        <f t="shared" si="33"/>
        <v>1088</v>
      </c>
      <c r="Q566" s="2">
        <f t="shared" si="34"/>
        <v>10</v>
      </c>
      <c r="R566" s="79" t="str">
        <f t="shared" si="35"/>
        <v/>
      </c>
    </row>
    <row r="567" spans="1:18" x14ac:dyDescent="0.2">
      <c r="A567" s="44" t="s">
        <v>1111</v>
      </c>
      <c r="B567" s="44" t="s">
        <v>910</v>
      </c>
      <c r="C567" s="192" t="s">
        <v>34</v>
      </c>
      <c r="D567" s="192">
        <v>30066</v>
      </c>
      <c r="E567" s="198">
        <v>1069</v>
      </c>
      <c r="F567" s="199">
        <v>44304</v>
      </c>
      <c r="G567" s="193">
        <v>55</v>
      </c>
      <c r="H567" t="str">
        <f>B567&amp;C567</f>
        <v>Victoria MITCHELL3000msc</v>
      </c>
      <c r="I567" s="2">
        <f>E567</f>
        <v>1069</v>
      </c>
      <c r="J567" s="2" cm="1">
        <f t="array" ref="J567">MAX(IF($H$3:$H$4000=$H567,$I$3:$I$4000))</f>
        <v>1069</v>
      </c>
      <c r="K567" s="2" t="str">
        <v>BAH</v>
      </c>
      <c r="L567" s="21" t="str">
        <v>Doneisha ANDERSON</v>
      </c>
      <c r="M567" s="47" t="str">
        <v>400m</v>
      </c>
      <c r="N567" s="95">
        <v>36790</v>
      </c>
      <c r="O567" s="94" t="str">
        <f t="shared" si="32"/>
        <v>Doneisha ANDERSON400m</v>
      </c>
      <c r="P567" s="2">
        <f t="shared" si="33"/>
        <v>1111</v>
      </c>
      <c r="Q567" s="2">
        <f t="shared" si="34"/>
        <v>59</v>
      </c>
      <c r="R567" s="79" t="str">
        <f t="shared" si="35"/>
        <v/>
      </c>
    </row>
    <row r="568" spans="1:18" x14ac:dyDescent="0.2">
      <c r="A568" s="44" t="s">
        <v>1111</v>
      </c>
      <c r="B568" s="44" t="s">
        <v>339</v>
      </c>
      <c r="C568" s="192" t="s">
        <v>32</v>
      </c>
      <c r="D568" s="192">
        <v>37062</v>
      </c>
      <c r="E568" s="198">
        <v>1104</v>
      </c>
      <c r="F568" s="199">
        <v>44304</v>
      </c>
      <c r="G568" s="193">
        <v>42</v>
      </c>
      <c r="H568" t="str">
        <f>B568&amp;C568</f>
        <v>Imogen BRESLIN100mh</v>
      </c>
      <c r="I568" s="2">
        <f>E568</f>
        <v>1104</v>
      </c>
      <c r="J568" s="2" cm="1">
        <f t="array" ref="J568">MAX(IF($H$3:$H$4000=$H568,$I$3:$I$4000))</f>
        <v>1104</v>
      </c>
      <c r="K568" s="2" t="str">
        <v>BAH</v>
      </c>
      <c r="L568" s="21" t="str">
        <v>Brianne BETHEL</v>
      </c>
      <c r="M568" s="47" t="str">
        <v>100m</v>
      </c>
      <c r="N568" s="95">
        <v>35981</v>
      </c>
      <c r="O568" s="94" t="str">
        <f t="shared" si="32"/>
        <v>Brianne BETHEL100m</v>
      </c>
      <c r="P568" s="2">
        <f t="shared" si="33"/>
        <v>1142</v>
      </c>
      <c r="Q568" s="2">
        <f t="shared" si="34"/>
        <v>46</v>
      </c>
      <c r="R568" s="79" t="str">
        <f t="shared" si="35"/>
        <v/>
      </c>
    </row>
    <row r="569" spans="1:18" x14ac:dyDescent="0.2">
      <c r="A569" s="44" t="s">
        <v>1111</v>
      </c>
      <c r="B569" s="44" t="s">
        <v>353</v>
      </c>
      <c r="C569" s="192" t="s">
        <v>33</v>
      </c>
      <c r="D569" s="192">
        <v>34815</v>
      </c>
      <c r="E569" s="198">
        <v>1074</v>
      </c>
      <c r="F569" s="199">
        <v>44304</v>
      </c>
      <c r="G569" s="193">
        <v>46</v>
      </c>
      <c r="H569" t="str">
        <f>B569&amp;C569</f>
        <v>Genevieve COWIE400mh</v>
      </c>
      <c r="I569" s="2">
        <f>E569</f>
        <v>1074</v>
      </c>
      <c r="J569" s="2" cm="1">
        <f t="array" ref="J569">MAX(IF($H$3:$H$4000=$H569,$I$3:$I$4000))</f>
        <v>1074</v>
      </c>
      <c r="K569" s="2" t="str">
        <v>BAH</v>
      </c>
      <c r="L569" s="21" t="str">
        <v>Charisma TAYLOR</v>
      </c>
      <c r="M569" s="47" t="str">
        <v>triple-jump</v>
      </c>
      <c r="N569" s="95">
        <v>36406</v>
      </c>
      <c r="O569" s="94" t="str">
        <f t="shared" si="32"/>
        <v>Charisma TAYLORtriple-jump</v>
      </c>
      <c r="P569" s="2">
        <f t="shared" si="33"/>
        <v>1080</v>
      </c>
      <c r="Q569" s="2">
        <f t="shared" si="34"/>
        <v>16</v>
      </c>
      <c r="R569" s="79" t="str">
        <f t="shared" si="35"/>
        <v/>
      </c>
    </row>
    <row r="570" spans="1:18" x14ac:dyDescent="0.2">
      <c r="A570" s="44" t="s">
        <v>1111</v>
      </c>
      <c r="B570" s="44" t="s">
        <v>354</v>
      </c>
      <c r="C570" s="192" t="s">
        <v>33</v>
      </c>
      <c r="D570" s="192">
        <v>35899</v>
      </c>
      <c r="E570" s="198">
        <v>1031</v>
      </c>
      <c r="F570" s="199">
        <v>44304</v>
      </c>
      <c r="G570" s="193">
        <v>72</v>
      </c>
      <c r="H570" t="str">
        <f>B570&amp;C570</f>
        <v>Brodee MATE400mh</v>
      </c>
      <c r="I570" s="2">
        <f>E570</f>
        <v>1031</v>
      </c>
      <c r="J570" s="2" cm="1">
        <f t="array" ref="J570">MAX(IF($H$3:$H$4000=$H570,$I$3:$I$4000))</f>
        <v>1072</v>
      </c>
      <c r="K570" s="2" t="str">
        <v>BAH</v>
      </c>
      <c r="L570" s="21" t="str">
        <v>Bria SANDS</v>
      </c>
      <c r="M570" s="47" t="str">
        <v>triple-jump</v>
      </c>
      <c r="N570" s="95">
        <v>0</v>
      </c>
      <c r="O570" s="94" t="str">
        <f t="shared" si="32"/>
        <v>Bria SANDStriple-jump</v>
      </c>
      <c r="P570" s="2">
        <f t="shared" si="33"/>
        <v>966</v>
      </c>
      <c r="Q570" s="2">
        <f t="shared" si="34"/>
        <v>109</v>
      </c>
      <c r="R570" s="79" t="str">
        <f t="shared" si="35"/>
        <v/>
      </c>
    </row>
    <row r="571" spans="1:18" x14ac:dyDescent="0.2">
      <c r="A571" s="44" t="s">
        <v>1111</v>
      </c>
      <c r="B571" s="44" t="s">
        <v>364</v>
      </c>
      <c r="C571" s="192" t="s">
        <v>37</v>
      </c>
      <c r="D571" s="192">
        <v>34162</v>
      </c>
      <c r="E571" s="198">
        <v>1183</v>
      </c>
      <c r="F571" s="199">
        <v>44304</v>
      </c>
      <c r="G571" s="193">
        <v>6</v>
      </c>
      <c r="H571" t="str">
        <f>B571&amp;C571</f>
        <v>Brooke STRATTONlong-jump</v>
      </c>
      <c r="I571" s="2">
        <f>E571</f>
        <v>1183</v>
      </c>
      <c r="J571" s="2" cm="1">
        <f t="array" ref="J571">MAX(IF($H$3:$H$4000=$H571,$I$3:$I$4000))</f>
        <v>1183</v>
      </c>
      <c r="K571" s="2" t="str">
        <v>BAH</v>
      </c>
      <c r="L571" s="21" t="str">
        <v>Bria SANDS</v>
      </c>
      <c r="M571" s="47" t="str">
        <v>long-jump</v>
      </c>
      <c r="N571" s="95">
        <v>0</v>
      </c>
      <c r="O571" s="94" t="str">
        <f t="shared" si="32"/>
        <v>Bria SANDSlong-jump</v>
      </c>
      <c r="P571" s="2">
        <f t="shared" si="33"/>
        <v>1033</v>
      </c>
      <c r="Q571" s="2">
        <f t="shared" si="34"/>
        <v>78</v>
      </c>
      <c r="R571" s="79" t="str">
        <f t="shared" si="35"/>
        <v/>
      </c>
    </row>
    <row r="572" spans="1:18" x14ac:dyDescent="0.2">
      <c r="A572" s="44" t="s">
        <v>1111</v>
      </c>
      <c r="B572" s="44" t="s">
        <v>416</v>
      </c>
      <c r="C572" s="192" t="s">
        <v>35</v>
      </c>
      <c r="D572" s="192">
        <v>37556</v>
      </c>
      <c r="E572" s="198">
        <v>965</v>
      </c>
      <c r="F572" s="199">
        <v>44304</v>
      </c>
      <c r="G572" s="193">
        <v>89</v>
      </c>
      <c r="H572" t="str">
        <f>B572&amp;C572</f>
        <v>Annie STAPLETONhigh-jump</v>
      </c>
      <c r="I572" s="2">
        <f>E572</f>
        <v>965</v>
      </c>
      <c r="J572" s="2" cm="1">
        <f t="array" ref="J572">MAX(IF($H$3:$H$4000=$H572,$I$3:$I$4000))</f>
        <v>1023</v>
      </c>
      <c r="K572" s="2" t="str">
        <v>BAH</v>
      </c>
      <c r="L572" s="21" t="str">
        <v>Brianne BETHEL</v>
      </c>
      <c r="M572" s="47" t="str">
        <v>200m</v>
      </c>
      <c r="N572" s="95">
        <v>35981</v>
      </c>
      <c r="O572" s="94" t="str">
        <f t="shared" si="32"/>
        <v>Brianne BETHEL200m</v>
      </c>
      <c r="P572" s="2">
        <f t="shared" si="33"/>
        <v>1181</v>
      </c>
      <c r="Q572" s="2">
        <f t="shared" si="34"/>
        <v>12</v>
      </c>
      <c r="R572" s="79" t="str">
        <f t="shared" si="35"/>
        <v/>
      </c>
    </row>
    <row r="573" spans="1:18" x14ac:dyDescent="0.2">
      <c r="A573" s="44" t="s">
        <v>1111</v>
      </c>
      <c r="B573" s="44" t="s">
        <v>432</v>
      </c>
      <c r="C573" s="192" t="s">
        <v>36</v>
      </c>
      <c r="D573" s="192">
        <v>38208</v>
      </c>
      <c r="E573" s="198">
        <v>929</v>
      </c>
      <c r="F573" s="199">
        <v>44304</v>
      </c>
      <c r="G573" s="193">
        <v>31</v>
      </c>
      <c r="H573" t="str">
        <f>B573&amp;C573</f>
        <v>Georgia TAYLERpole-vault</v>
      </c>
      <c r="I573" s="2">
        <f>E573</f>
        <v>929</v>
      </c>
      <c r="J573" s="2" cm="1">
        <f t="array" ref="J573">MAX(IF($H$3:$H$4000=$H573,$I$3:$I$4000))</f>
        <v>960</v>
      </c>
      <c r="K573" s="2" t="str">
        <v>BAH</v>
      </c>
      <c r="L573" s="21" t="str">
        <v>Brianne BETHEL</v>
      </c>
      <c r="M573" s="47" t="str">
        <v>400m</v>
      </c>
      <c r="N573" s="95">
        <v>35981</v>
      </c>
      <c r="O573" s="94" t="str">
        <f t="shared" si="32"/>
        <v>Brianne BETHEL400m</v>
      </c>
      <c r="P573" s="2">
        <f t="shared" si="33"/>
        <v>1135</v>
      </c>
      <c r="Q573" s="2">
        <f t="shared" si="34"/>
        <v>35</v>
      </c>
      <c r="R573" s="79" t="str">
        <f t="shared" si="35"/>
        <v/>
      </c>
    </row>
    <row r="574" spans="1:18" x14ac:dyDescent="0.2">
      <c r="A574" s="44" t="s">
        <v>1111</v>
      </c>
      <c r="B574" s="44" t="s">
        <v>442</v>
      </c>
      <c r="C574" s="192" t="s">
        <v>40</v>
      </c>
      <c r="D574" s="194">
        <v>34107</v>
      </c>
      <c r="E574" s="198">
        <v>1091</v>
      </c>
      <c r="F574" s="199">
        <v>44304</v>
      </c>
      <c r="G574" s="193">
        <v>8</v>
      </c>
      <c r="H574" t="str">
        <f>B574&amp;C574</f>
        <v>Taryn GOLLSHEWSKYdiscus-throw</v>
      </c>
      <c r="I574" s="2">
        <f>E574</f>
        <v>1091</v>
      </c>
      <c r="J574" s="2" cm="1">
        <f t="array" ref="J574">MAX(IF($H$3:$H$4000=$H574,$I$3:$I$4000))</f>
        <v>1091</v>
      </c>
      <c r="K574" s="2" t="str">
        <v>BAH</v>
      </c>
      <c r="L574" s="21" t="str">
        <v>Sasha WELLS</v>
      </c>
      <c r="M574" s="47" t="str">
        <v>100mh</v>
      </c>
      <c r="N574" s="95">
        <v>36206</v>
      </c>
      <c r="O574" s="94" t="str">
        <f t="shared" si="32"/>
        <v>Sasha WELLS100mh</v>
      </c>
      <c r="P574" s="2">
        <f t="shared" si="33"/>
        <v>1111</v>
      </c>
      <c r="Q574" s="2">
        <f t="shared" si="34"/>
        <v>41</v>
      </c>
      <c r="R574" s="79" t="str">
        <f t="shared" si="35"/>
        <v/>
      </c>
    </row>
    <row r="575" spans="1:18" x14ac:dyDescent="0.2">
      <c r="A575" s="44" t="s">
        <v>1111</v>
      </c>
      <c r="B575" s="44" t="s">
        <v>447</v>
      </c>
      <c r="C575" s="192" t="s">
        <v>40</v>
      </c>
      <c r="D575" s="192">
        <v>37360</v>
      </c>
      <c r="E575" s="198">
        <v>904</v>
      </c>
      <c r="F575" s="199">
        <v>44304</v>
      </c>
      <c r="G575" s="193">
        <v>53</v>
      </c>
      <c r="H575" t="str">
        <f>B575&amp;C575</f>
        <v>Sally SHOKRYdiscus-throw</v>
      </c>
      <c r="I575" s="2">
        <f>E575</f>
        <v>904</v>
      </c>
      <c r="J575" s="2" cm="1">
        <f t="array" ref="J575">MAX(IF($H$3:$H$4000=$H575,$I$3:$I$4000))</f>
        <v>904</v>
      </c>
      <c r="K575" s="2" t="str">
        <v>BAH</v>
      </c>
      <c r="L575" s="21" t="str">
        <v>Charisma TAYLOR</v>
      </c>
      <c r="M575" s="47" t="str">
        <v>100mh</v>
      </c>
      <c r="N575" s="95">
        <v>36406</v>
      </c>
      <c r="O575" s="94" t="str">
        <f t="shared" si="32"/>
        <v>Charisma TAYLOR100mh</v>
      </c>
      <c r="P575" s="2">
        <f t="shared" si="33"/>
        <v>1105</v>
      </c>
      <c r="Q575" s="2">
        <f t="shared" si="34"/>
        <v>46</v>
      </c>
      <c r="R575" s="79" t="str">
        <f t="shared" si="35"/>
        <v/>
      </c>
    </row>
    <row r="576" spans="1:18" x14ac:dyDescent="0.2">
      <c r="A576" s="44" t="s">
        <v>1111</v>
      </c>
      <c r="B576" s="44" t="s">
        <v>102</v>
      </c>
      <c r="C576" s="192" t="s">
        <v>2</v>
      </c>
      <c r="D576" s="192">
        <v>34874</v>
      </c>
      <c r="E576" s="198">
        <v>1099</v>
      </c>
      <c r="F576" s="199">
        <v>44303</v>
      </c>
      <c r="G576" s="193">
        <v>87</v>
      </c>
      <c r="H576" t="str">
        <f>B576&amp;C576</f>
        <v>Bree MASTERS100m</v>
      </c>
      <c r="I576" s="2">
        <f>E576</f>
        <v>1099</v>
      </c>
      <c r="J576" s="2" cm="1">
        <f t="array" ref="J576">MAX(IF($H$3:$H$4000=$H576,$I$3:$I$4000))</f>
        <v>1129</v>
      </c>
      <c r="K576" s="2" t="str">
        <v>BAH</v>
      </c>
      <c r="L576" s="21" t="str">
        <v>Gabrielle GIBSON</v>
      </c>
      <c r="M576" s="47" t="str">
        <v>100mh</v>
      </c>
      <c r="N576" s="95">
        <v>36757</v>
      </c>
      <c r="O576" s="94" t="str">
        <f t="shared" si="32"/>
        <v>Gabrielle GIBSON100mh</v>
      </c>
      <c r="P576" s="2">
        <f t="shared" si="33"/>
        <v>1090</v>
      </c>
      <c r="Q576" s="2">
        <f t="shared" si="34"/>
        <v>59</v>
      </c>
      <c r="R576" s="79" t="str">
        <f t="shared" si="35"/>
        <v/>
      </c>
    </row>
    <row r="577" spans="1:18" x14ac:dyDescent="0.2">
      <c r="A577" s="44" t="s">
        <v>1111</v>
      </c>
      <c r="B577" s="44" t="s">
        <v>238</v>
      </c>
      <c r="C577" s="192" t="s">
        <v>27</v>
      </c>
      <c r="D577" s="192">
        <v>36472</v>
      </c>
      <c r="E577" s="198">
        <v>1105</v>
      </c>
      <c r="F577" s="199">
        <v>44303</v>
      </c>
      <c r="G577" s="193">
        <v>58</v>
      </c>
      <c r="H577" t="str">
        <f>B577&amp;C577</f>
        <v>Imogen BARRETT800m</v>
      </c>
      <c r="I577" s="2">
        <f>E577</f>
        <v>1105</v>
      </c>
      <c r="J577" s="2" cm="1">
        <f t="array" ref="J577">MAX(IF($H$3:$H$4000=$H577,$I$3:$I$4000))</f>
        <v>1126</v>
      </c>
      <c r="K577" s="2" t="str">
        <v>BAH</v>
      </c>
      <c r="L577" s="21" t="str">
        <v>Indea CARTWRIGHT</v>
      </c>
      <c r="M577" s="47" t="str">
        <v>100mh</v>
      </c>
      <c r="N577" s="95">
        <v>37472</v>
      </c>
      <c r="O577" s="94" t="str">
        <f t="shared" si="32"/>
        <v>Indea CARTWRIGHT100mh</v>
      </c>
      <c r="P577" s="2">
        <f t="shared" si="33"/>
        <v>1060</v>
      </c>
      <c r="Q577" s="2">
        <f t="shared" si="34"/>
        <v>92</v>
      </c>
      <c r="R577" s="79" t="str">
        <f t="shared" si="35"/>
        <v/>
      </c>
    </row>
    <row r="578" spans="1:18" x14ac:dyDescent="0.2">
      <c r="A578" s="44" t="s">
        <v>1111</v>
      </c>
      <c r="B578" s="44" t="s">
        <v>393</v>
      </c>
      <c r="C578" s="192" t="s">
        <v>38</v>
      </c>
      <c r="D578" s="194">
        <v>37154</v>
      </c>
      <c r="E578" s="198">
        <v>1032</v>
      </c>
      <c r="F578" s="199">
        <v>44303</v>
      </c>
      <c r="G578" s="193">
        <v>29</v>
      </c>
      <c r="H578" t="str">
        <f>B578&amp;C578</f>
        <v>Desleigh OWUSUtriple-jump</v>
      </c>
      <c r="I578" s="2">
        <f>E578</f>
        <v>1032</v>
      </c>
      <c r="J578" s="2" cm="1">
        <f t="array" ref="J578">MAX(IF($H$3:$H$4000=$H578,$I$3:$I$4000))</f>
        <v>1065</v>
      </c>
      <c r="K578" s="2" t="str">
        <v>BAH</v>
      </c>
      <c r="L578" s="21" t="str">
        <v>Daejah MOSS</v>
      </c>
      <c r="M578" s="47" t="str">
        <v>high-jump</v>
      </c>
      <c r="N578" s="95">
        <v>1999</v>
      </c>
      <c r="O578" s="94" t="str">
        <f t="shared" si="32"/>
        <v>Daejah MOSShigh-jump</v>
      </c>
      <c r="P578" s="2">
        <f t="shared" si="33"/>
        <v>974</v>
      </c>
      <c r="Q578" s="2">
        <f t="shared" si="34"/>
        <v>83</v>
      </c>
      <c r="R578" s="79" t="str">
        <f t="shared" si="35"/>
        <v/>
      </c>
    </row>
    <row r="579" spans="1:18" x14ac:dyDescent="0.2">
      <c r="A579" s="44" t="s">
        <v>1111</v>
      </c>
      <c r="B579" s="44" t="s">
        <v>378</v>
      </c>
      <c r="C579" s="194" t="s">
        <v>35</v>
      </c>
      <c r="D579" s="192">
        <v>44701</v>
      </c>
      <c r="E579" s="198">
        <v>1004</v>
      </c>
      <c r="F579" s="199">
        <v>44303</v>
      </c>
      <c r="G579" s="193">
        <v>50</v>
      </c>
      <c r="H579" t="str">
        <f>B579&amp;C579</f>
        <v>Brianna LEUNGhigh-jump</v>
      </c>
      <c r="I579" s="2">
        <f>E579</f>
        <v>1004</v>
      </c>
      <c r="J579" s="2" cm="1">
        <f t="array" ref="J579">MAX(IF($H$3:$H$4000=$H579,$I$3:$I$4000))</f>
        <v>1004</v>
      </c>
      <c r="K579" s="2" t="str">
        <v>BAH</v>
      </c>
      <c r="L579" s="21" t="str">
        <v>Devynne CHARLTON</v>
      </c>
      <c r="M579" s="47" t="str">
        <v>100mh</v>
      </c>
      <c r="N579" s="95">
        <v>35029</v>
      </c>
      <c r="O579" s="94" t="str">
        <f t="shared" si="32"/>
        <v>Devynne CHARLTON100mh</v>
      </c>
      <c r="P579" s="2">
        <f t="shared" si="33"/>
        <v>1203</v>
      </c>
      <c r="Q579" s="2">
        <f t="shared" si="34"/>
        <v>6</v>
      </c>
      <c r="R579" s="79" t="str">
        <f t="shared" si="35"/>
        <v/>
      </c>
    </row>
    <row r="580" spans="1:18" x14ac:dyDescent="0.2">
      <c r="A580" s="44" t="s">
        <v>1111</v>
      </c>
      <c r="B580" s="44" t="s">
        <v>989</v>
      </c>
      <c r="C580" s="194" t="s">
        <v>35</v>
      </c>
      <c r="D580" s="192">
        <v>44671</v>
      </c>
      <c r="E580" s="198">
        <v>965</v>
      </c>
      <c r="F580" s="199">
        <v>44303</v>
      </c>
      <c r="G580" s="193">
        <v>89</v>
      </c>
      <c r="H580" t="str">
        <f>B580&amp;C580</f>
        <v>Francesca PEACOCKhigh-jump</v>
      </c>
      <c r="I580" s="2">
        <f>E580</f>
        <v>965</v>
      </c>
      <c r="J580" s="2" cm="1">
        <f t="array" ref="J580">MAX(IF($H$3:$H$4000=$H580,$I$3:$I$4000))</f>
        <v>965</v>
      </c>
      <c r="K580" s="2" t="str">
        <v>BAH</v>
      </c>
      <c r="L580" s="21" t="str">
        <v>Tiffany HANNA</v>
      </c>
      <c r="M580" s="47" t="str">
        <v>discus-throw</v>
      </c>
      <c r="N580" s="95">
        <v>36406</v>
      </c>
      <c r="O580" s="94" t="str">
        <f t="shared" ref="O580:O643" si="36">L580&amp;M580</f>
        <v>Tiffany HANNAdiscus-throw</v>
      </c>
      <c r="P580" s="2">
        <f t="shared" ref="P580:P643" si="37">VLOOKUP(L580&amp;M580,$H$3:$J$3823,3,FALSE)</f>
        <v>846</v>
      </c>
      <c r="Q580" s="2">
        <f t="shared" ref="Q580:Q643" si="38">COUNTIFS($M$3:$M$3102,M580,$P$3:$P$3102,"&gt;"&amp;P580)+1</f>
        <v>99</v>
      </c>
      <c r="R580" s="79" t="str">
        <f t="shared" ref="R580:R643" si="39">IFERROR(IF(K580="AUS",COUNTIFS($K$3:$K$3102,"AUS",$M$3:$M$3102,M580,$P$3:$P$3102,"&gt;"&amp;P580)+1,""),"")</f>
        <v/>
      </c>
    </row>
    <row r="581" spans="1:18" x14ac:dyDescent="0.2">
      <c r="A581" s="44" t="s">
        <v>1111</v>
      </c>
      <c r="B581" s="44" t="s">
        <v>428</v>
      </c>
      <c r="C581" s="192" t="s">
        <v>36</v>
      </c>
      <c r="D581" s="192">
        <v>35118</v>
      </c>
      <c r="E581" s="198">
        <v>990</v>
      </c>
      <c r="F581" s="199">
        <v>44303</v>
      </c>
      <c r="G581" s="193">
        <v>19</v>
      </c>
      <c r="H581" t="str">
        <f>B581&amp;C581</f>
        <v>Madeline LAWSONpole-vault</v>
      </c>
      <c r="I581" s="2">
        <f>E581</f>
        <v>990</v>
      </c>
      <c r="J581" s="2" cm="1">
        <f t="array" ref="J581">MAX(IF($H$3:$H$4000=$H581,$I$3:$I$4000))</f>
        <v>990</v>
      </c>
      <c r="K581" s="2" t="str">
        <v>BAH</v>
      </c>
      <c r="L581" s="21" t="str">
        <v>Denisha CARTWRIGHT</v>
      </c>
      <c r="M581" s="47" t="str">
        <v>100mh</v>
      </c>
      <c r="N581" s="95">
        <v>36522</v>
      </c>
      <c r="O581" s="94" t="str">
        <f t="shared" si="36"/>
        <v>Denisha CARTWRIGHT100mh</v>
      </c>
      <c r="P581" s="2">
        <f t="shared" si="37"/>
        <v>1078</v>
      </c>
      <c r="Q581" s="2">
        <f t="shared" si="38"/>
        <v>69</v>
      </c>
      <c r="R581" s="79" t="str">
        <f t="shared" si="39"/>
        <v/>
      </c>
    </row>
    <row r="582" spans="1:18" x14ac:dyDescent="0.2">
      <c r="A582" s="44" t="s">
        <v>1111</v>
      </c>
      <c r="B582" s="44" t="s">
        <v>462</v>
      </c>
      <c r="C582" s="192" t="s">
        <v>39</v>
      </c>
      <c r="D582" s="192">
        <v>36650</v>
      </c>
      <c r="E582" s="198">
        <v>853</v>
      </c>
      <c r="F582" s="199">
        <v>44303</v>
      </c>
      <c r="G582" s="193">
        <v>71</v>
      </c>
      <c r="H582" t="str">
        <f>B582&amp;C582</f>
        <v>Tafiti SIIVAshot-put</v>
      </c>
      <c r="I582" s="2">
        <f>E582</f>
        <v>853</v>
      </c>
      <c r="J582" s="2" cm="1">
        <f t="array" ref="J582">MAX(IF($H$3:$H$4000=$H582,$I$3:$I$4000))</f>
        <v>853</v>
      </c>
      <c r="K582" s="2" t="str">
        <v>BAH</v>
      </c>
      <c r="L582" s="21" t="str">
        <v>Pedrya SEYMOUR</v>
      </c>
      <c r="M582" s="47" t="str">
        <v>100mh</v>
      </c>
      <c r="N582" s="95">
        <v>34848</v>
      </c>
      <c r="O582" s="94" t="str">
        <f t="shared" si="36"/>
        <v>Pedrya SEYMOUR100mh</v>
      </c>
      <c r="P582" s="2">
        <f t="shared" si="37"/>
        <v>1166</v>
      </c>
      <c r="Q582" s="2">
        <f t="shared" si="38"/>
        <v>14</v>
      </c>
      <c r="R582" s="79" t="str">
        <f t="shared" si="39"/>
        <v/>
      </c>
    </row>
    <row r="583" spans="1:18" x14ac:dyDescent="0.2">
      <c r="A583" s="44" t="s">
        <v>1111</v>
      </c>
      <c r="B583" s="44" t="s">
        <v>459</v>
      </c>
      <c r="C583" s="192" t="s">
        <v>39</v>
      </c>
      <c r="D583" s="192">
        <v>37230</v>
      </c>
      <c r="E583" s="198">
        <v>821</v>
      </c>
      <c r="F583" s="199">
        <v>44303</v>
      </c>
      <c r="G583" s="193">
        <v>94</v>
      </c>
      <c r="H583" t="str">
        <f>B583&amp;C583</f>
        <v>Sinead DU TOITshot-put</v>
      </c>
      <c r="I583" s="2">
        <f>E583</f>
        <v>821</v>
      </c>
      <c r="J583" s="2" cm="1">
        <f t="array" ref="J583">MAX(IF($H$3:$H$4000=$H583,$I$3:$I$4000))</f>
        <v>821</v>
      </c>
      <c r="K583" s="2" t="str">
        <v>BAH</v>
      </c>
      <c r="L583" s="21" t="str">
        <v>Shaunae MILLER-UIBO</v>
      </c>
      <c r="M583" s="47" t="str">
        <v>200m</v>
      </c>
      <c r="N583" s="95">
        <v>34439</v>
      </c>
      <c r="O583" s="94" t="str">
        <f t="shared" si="36"/>
        <v>Shaunae MILLER-UIBO200m</v>
      </c>
      <c r="P583" s="2">
        <f t="shared" si="37"/>
        <v>1234</v>
      </c>
      <c r="Q583" s="2">
        <f t="shared" si="38"/>
        <v>5</v>
      </c>
      <c r="R583" s="79" t="str">
        <f t="shared" si="39"/>
        <v/>
      </c>
    </row>
    <row r="584" spans="1:18" x14ac:dyDescent="0.2">
      <c r="A584" s="44" t="s">
        <v>1111</v>
      </c>
      <c r="B584" s="44" t="s">
        <v>469</v>
      </c>
      <c r="C584" s="192" t="s">
        <v>42</v>
      </c>
      <c r="D584" s="192">
        <v>36889</v>
      </c>
      <c r="E584" s="198">
        <v>961</v>
      </c>
      <c r="F584" s="199">
        <v>44303</v>
      </c>
      <c r="G584" s="193">
        <v>33</v>
      </c>
      <c r="H584" t="str">
        <f>B584&amp;C584</f>
        <v>Stephanie RATCLIFFEhammer-throw</v>
      </c>
      <c r="I584" s="2">
        <f>E584</f>
        <v>961</v>
      </c>
      <c r="J584" s="2" cm="1">
        <f t="array" ref="J584">MAX(IF($H$3:$H$4000=$H584,$I$3:$I$4000))</f>
        <v>961</v>
      </c>
      <c r="K584" s="2" t="str">
        <v>BAH</v>
      </c>
      <c r="L584" s="21" t="str">
        <v>Camille RUTHERFORD</v>
      </c>
      <c r="M584" s="47" t="str">
        <v>100m</v>
      </c>
      <c r="N584" s="95">
        <v>37499</v>
      </c>
      <c r="O584" s="94" t="str">
        <f t="shared" si="36"/>
        <v>Camille RUTHERFORD100m</v>
      </c>
      <c r="P584" s="2">
        <f t="shared" si="37"/>
        <v>1131</v>
      </c>
      <c r="Q584" s="2">
        <f t="shared" si="38"/>
        <v>54</v>
      </c>
      <c r="R584" s="79" t="str">
        <f t="shared" si="39"/>
        <v/>
      </c>
    </row>
    <row r="585" spans="1:18" x14ac:dyDescent="0.2">
      <c r="A585" s="44" t="s">
        <v>1111</v>
      </c>
      <c r="B585" s="44" t="s">
        <v>484</v>
      </c>
      <c r="C585" s="192" t="s">
        <v>41</v>
      </c>
      <c r="D585" s="192">
        <v>37362</v>
      </c>
      <c r="E585" s="198">
        <v>948</v>
      </c>
      <c r="F585" s="199">
        <v>44303</v>
      </c>
      <c r="G585" s="193">
        <v>24</v>
      </c>
      <c r="H585" t="str">
        <f>B585&amp;C585</f>
        <v>Kiarna WOOLLEY-BLAINjavelin-throw</v>
      </c>
      <c r="I585" s="2">
        <f>E585</f>
        <v>948</v>
      </c>
      <c r="J585" s="2" cm="1">
        <f t="array" ref="J585">MAX(IF($H$3:$H$4000=$H585,$I$3:$I$4000))</f>
        <v>948</v>
      </c>
      <c r="K585" s="2" t="str">
        <v>BAH</v>
      </c>
      <c r="L585" s="21" t="str">
        <v>Lacarthea COOPER</v>
      </c>
      <c r="M585" s="47" t="str">
        <v>400mh</v>
      </c>
      <c r="N585" s="95">
        <v>38071</v>
      </c>
      <c r="O585" s="94" t="str">
        <f t="shared" si="36"/>
        <v>Lacarthea COOPER400mh</v>
      </c>
      <c r="P585" s="2">
        <f t="shared" si="37"/>
        <v>1015</v>
      </c>
      <c r="Q585" s="2">
        <f t="shared" si="38"/>
        <v>102</v>
      </c>
      <c r="R585" s="79" t="str">
        <f t="shared" si="39"/>
        <v/>
      </c>
    </row>
    <row r="586" spans="1:18" x14ac:dyDescent="0.2">
      <c r="A586" s="44" t="s">
        <v>1111</v>
      </c>
      <c r="B586" s="44" t="s">
        <v>482</v>
      </c>
      <c r="C586" s="192" t="s">
        <v>41</v>
      </c>
      <c r="D586" s="192">
        <v>34858</v>
      </c>
      <c r="E586" s="198">
        <v>930</v>
      </c>
      <c r="F586" s="199">
        <v>44303</v>
      </c>
      <c r="G586" s="193">
        <v>30</v>
      </c>
      <c r="H586" t="str">
        <f>B586&amp;C586</f>
        <v>Katrina BLACKETTjavelin-throw</v>
      </c>
      <c r="I586" s="2">
        <f>E586</f>
        <v>930</v>
      </c>
      <c r="J586" s="2" cm="1">
        <f t="array" ref="J586">MAX(IF($H$3:$H$4000=$H586,$I$3:$I$4000))</f>
        <v>930</v>
      </c>
      <c r="K586" s="2" t="str">
        <v>BAH</v>
      </c>
      <c r="L586" s="21" t="str">
        <v>Tamara MYERS</v>
      </c>
      <c r="M586" s="47" t="str">
        <v>long-jump</v>
      </c>
      <c r="N586" s="95">
        <v>34177</v>
      </c>
      <c r="O586" s="94" t="str">
        <f t="shared" si="36"/>
        <v>Tamara MYERSlong-jump</v>
      </c>
      <c r="P586" s="2">
        <f t="shared" si="37"/>
        <v>1086</v>
      </c>
      <c r="Q586" s="2">
        <f t="shared" si="38"/>
        <v>39</v>
      </c>
      <c r="R586" s="79" t="str">
        <f t="shared" si="39"/>
        <v/>
      </c>
    </row>
    <row r="587" spans="1:18" x14ac:dyDescent="0.2">
      <c r="A587" s="44" t="s">
        <v>1111</v>
      </c>
      <c r="B587" s="44" t="s">
        <v>369</v>
      </c>
      <c r="C587" s="192" t="s">
        <v>37</v>
      </c>
      <c r="D587" s="192">
        <v>36551</v>
      </c>
      <c r="E587" s="198">
        <v>1020</v>
      </c>
      <c r="F587" s="199">
        <v>44302</v>
      </c>
      <c r="G587" s="193">
        <v>83</v>
      </c>
      <c r="H587" t="str">
        <f>B587&amp;C587</f>
        <v>Bethany KRANENDONKlong-jump</v>
      </c>
      <c r="I587" s="2">
        <f>E587</f>
        <v>1020</v>
      </c>
      <c r="J587" s="2" cm="1">
        <f t="array" ref="J587">MAX(IF($H$3:$H$4000=$H587,$I$3:$I$4000))</f>
        <v>1020</v>
      </c>
      <c r="K587" s="2" t="str">
        <v>BAN</v>
      </c>
      <c r="L587" s="21" t="str">
        <v>Umme Hafsa RUMKI</v>
      </c>
      <c r="M587" s="47" t="str">
        <v>high-jump</v>
      </c>
      <c r="N587" s="95">
        <v>37160</v>
      </c>
      <c r="O587" s="94" t="str">
        <f t="shared" si="36"/>
        <v>Umme Hafsa RUMKIhigh-jump</v>
      </c>
      <c r="P587" s="2">
        <f t="shared" si="37"/>
        <v>936</v>
      </c>
      <c r="Q587" s="2">
        <f t="shared" si="38"/>
        <v>125</v>
      </c>
      <c r="R587" s="79" t="str">
        <f t="shared" si="39"/>
        <v/>
      </c>
    </row>
    <row r="588" spans="1:18" x14ac:dyDescent="0.2">
      <c r="A588" s="44" t="s">
        <v>1111</v>
      </c>
      <c r="B588" s="44" t="s">
        <v>373</v>
      </c>
      <c r="C588" s="192" t="s">
        <v>37</v>
      </c>
      <c r="D588" s="192">
        <v>38072</v>
      </c>
      <c r="E588" s="198">
        <v>1018</v>
      </c>
      <c r="F588" s="199">
        <v>44302</v>
      </c>
      <c r="G588" s="193">
        <v>88</v>
      </c>
      <c r="H588" t="str">
        <f>B588&amp;C588</f>
        <v>Abbie FRENCHlong-jump</v>
      </c>
      <c r="I588" s="2">
        <f>E588</f>
        <v>1018</v>
      </c>
      <c r="J588" s="2" cm="1">
        <f t="array" ref="J588">MAX(IF($H$3:$H$4000=$H588,$I$3:$I$4000))</f>
        <v>1018</v>
      </c>
      <c r="K588" s="2" t="str">
        <v>BAR</v>
      </c>
      <c r="L588" s="21" t="str">
        <v>Layla HAYNES</v>
      </c>
      <c r="M588" s="47" t="str">
        <v>800m</v>
      </c>
      <c r="N588" s="95">
        <v>0</v>
      </c>
      <c r="O588" s="94" t="str">
        <f t="shared" si="36"/>
        <v>Layla HAYNES800m</v>
      </c>
      <c r="P588" s="2">
        <f t="shared" si="37"/>
        <v>1003</v>
      </c>
      <c r="Q588" s="2">
        <f t="shared" si="38"/>
        <v>167</v>
      </c>
      <c r="R588" s="79" t="str">
        <f t="shared" si="39"/>
        <v/>
      </c>
    </row>
    <row r="589" spans="1:18" x14ac:dyDescent="0.2">
      <c r="A589" s="44" t="s">
        <v>1111</v>
      </c>
      <c r="B589" s="44" t="s">
        <v>486</v>
      </c>
      <c r="C589" s="192" t="s">
        <v>43</v>
      </c>
      <c r="D589" s="192">
        <v>35618</v>
      </c>
      <c r="E589" s="198">
        <v>936</v>
      </c>
      <c r="F589" s="199">
        <v>44302</v>
      </c>
      <c r="G589" s="193">
        <v>22</v>
      </c>
      <c r="H589" t="str">
        <f>B589&amp;C589</f>
        <v>Rachel LIMBURGheptathlon</v>
      </c>
      <c r="I589" s="2">
        <f>E589</f>
        <v>936</v>
      </c>
      <c r="J589" s="2" cm="1">
        <f t="array" ref="J589">MAX(IF($H$3:$H$4000=$H589,$I$3:$I$4000))</f>
        <v>936</v>
      </c>
      <c r="K589" s="2" t="str">
        <v>BAR</v>
      </c>
      <c r="L589" s="21" t="str">
        <v>Sada WILLIAMS</v>
      </c>
      <c r="M589" s="47" t="str">
        <v>200m</v>
      </c>
      <c r="N589" s="95">
        <v>35765</v>
      </c>
      <c r="O589" s="94" t="str">
        <f t="shared" si="36"/>
        <v>Sada WILLIAMS200m</v>
      </c>
      <c r="P589" s="2">
        <f t="shared" si="37"/>
        <v>1142</v>
      </c>
      <c r="Q589" s="2">
        <f t="shared" si="38"/>
        <v>29</v>
      </c>
      <c r="R589" s="79" t="str">
        <f t="shared" si="39"/>
        <v/>
      </c>
    </row>
    <row r="590" spans="1:18" x14ac:dyDescent="0.2">
      <c r="A590" s="44" t="s">
        <v>1111</v>
      </c>
      <c r="B590" s="44" t="s">
        <v>392</v>
      </c>
      <c r="C590" s="192" t="s">
        <v>43</v>
      </c>
      <c r="D590" s="192">
        <v>35803</v>
      </c>
      <c r="E590" s="198">
        <v>909</v>
      </c>
      <c r="F590" s="199">
        <v>44302</v>
      </c>
      <c r="G590" s="193">
        <v>28</v>
      </c>
      <c r="H590" t="str">
        <f>B590&amp;C590</f>
        <v>Tiana MORRISONheptathlon</v>
      </c>
      <c r="I590" s="2">
        <f>E590</f>
        <v>909</v>
      </c>
      <c r="J590" s="2" cm="1">
        <f t="array" ref="J590">MAX(IF($H$3:$H$4000=$H590,$I$3:$I$4000))</f>
        <v>909</v>
      </c>
      <c r="K590" s="2" t="str">
        <v>BAR</v>
      </c>
      <c r="L590" s="21" t="str">
        <v>Tia-Adana BELLE</v>
      </c>
      <c r="M590" s="47" t="str">
        <v>400m</v>
      </c>
      <c r="N590" s="95">
        <v>35231</v>
      </c>
      <c r="O590" s="94" t="str">
        <f t="shared" si="36"/>
        <v>Tia-Adana BELLE400m</v>
      </c>
      <c r="P590" s="2">
        <f t="shared" si="37"/>
        <v>1108</v>
      </c>
      <c r="Q590" s="2">
        <f t="shared" si="38"/>
        <v>62</v>
      </c>
      <c r="R590" s="79" t="str">
        <f t="shared" si="39"/>
        <v/>
      </c>
    </row>
    <row r="591" spans="1:18" x14ac:dyDescent="0.2">
      <c r="A591" s="44" t="s">
        <v>1111</v>
      </c>
      <c r="B591" s="44" t="s">
        <v>380</v>
      </c>
      <c r="C591" s="192" t="s">
        <v>43</v>
      </c>
      <c r="D591" s="192">
        <v>35358</v>
      </c>
      <c r="E591" s="198">
        <v>880</v>
      </c>
      <c r="F591" s="199">
        <v>44302</v>
      </c>
      <c r="G591" s="193">
        <v>41</v>
      </c>
      <c r="H591" t="str">
        <f>B591&amp;C591</f>
        <v>Christine GAYENheptathlon</v>
      </c>
      <c r="I591" s="2">
        <f>E591</f>
        <v>880</v>
      </c>
      <c r="J591" s="2" cm="1">
        <f t="array" ref="J591">MAX(IF($H$3:$H$4000=$H591,$I$3:$I$4000))</f>
        <v>880</v>
      </c>
      <c r="K591" s="2" t="str">
        <v>BAR</v>
      </c>
      <c r="L591" s="21" t="str">
        <v>Sierra COWARD</v>
      </c>
      <c r="M591" s="47" t="str">
        <v>100mh</v>
      </c>
      <c r="N591" s="95">
        <v>0</v>
      </c>
      <c r="O591" s="94" t="str">
        <f t="shared" si="36"/>
        <v>Sierra COWARD100mh</v>
      </c>
      <c r="P591" s="2">
        <f t="shared" si="37"/>
        <v>960</v>
      </c>
      <c r="Q591" s="2">
        <f t="shared" si="38"/>
        <v>166</v>
      </c>
      <c r="R591" s="79" t="str">
        <f t="shared" si="39"/>
        <v/>
      </c>
    </row>
    <row r="592" spans="1:18" x14ac:dyDescent="0.2">
      <c r="A592" s="44" t="s">
        <v>1111</v>
      </c>
      <c r="B592" s="44" t="s">
        <v>241</v>
      </c>
      <c r="C592" s="192" t="s">
        <v>28</v>
      </c>
      <c r="D592" s="192">
        <v>34494</v>
      </c>
      <c r="E592" s="198">
        <v>1095</v>
      </c>
      <c r="F592" s="199">
        <v>44301</v>
      </c>
      <c r="G592" s="193">
        <v>74</v>
      </c>
      <c r="H592" t="str">
        <f>B592&amp;C592</f>
        <v>Amy ROBINSON1500m</v>
      </c>
      <c r="I592" s="2">
        <f>E592</f>
        <v>1095</v>
      </c>
      <c r="J592" s="2" cm="1">
        <f t="array" ref="J592">MAX(IF($H$3:$H$4000=$H592,$I$3:$I$4000))</f>
        <v>1101</v>
      </c>
      <c r="K592" s="2" t="str">
        <v>BAR</v>
      </c>
      <c r="L592" s="21" t="str">
        <v>Rhea HOYTE</v>
      </c>
      <c r="M592" s="47" t="str">
        <v>400mh</v>
      </c>
      <c r="N592" s="95">
        <v>0</v>
      </c>
      <c r="O592" s="94" t="str">
        <f t="shared" si="36"/>
        <v>Rhea HOYTE400mh</v>
      </c>
      <c r="P592" s="2">
        <f t="shared" si="37"/>
        <v>1050</v>
      </c>
      <c r="Q592" s="2">
        <f t="shared" si="38"/>
        <v>70</v>
      </c>
      <c r="R592" s="79" t="str">
        <f t="shared" si="39"/>
        <v/>
      </c>
    </row>
    <row r="593" spans="1:18" x14ac:dyDescent="0.2">
      <c r="A593" s="44" t="s">
        <v>1111</v>
      </c>
      <c r="B593" s="44" t="s">
        <v>981</v>
      </c>
      <c r="C593" s="192" t="s">
        <v>28</v>
      </c>
      <c r="D593" s="192">
        <v>31249</v>
      </c>
      <c r="E593" s="198">
        <v>1091</v>
      </c>
      <c r="F593" s="199">
        <v>44301</v>
      </c>
      <c r="G593" s="193">
        <v>84</v>
      </c>
      <c r="H593" t="str">
        <f>B593&amp;C593</f>
        <v>Lauren REID1500m</v>
      </c>
      <c r="I593" s="2">
        <f>E593</f>
        <v>1091</v>
      </c>
      <c r="J593" s="2" cm="1">
        <f t="array" ref="J593">MAX(IF($H$3:$H$4000=$H593,$I$3:$I$4000))</f>
        <v>1091</v>
      </c>
      <c r="K593" s="2" t="str">
        <v>BAR</v>
      </c>
      <c r="L593" s="21" t="str">
        <v>Vanessa GREAVES</v>
      </c>
      <c r="M593" s="47" t="str">
        <v>javelin-throw</v>
      </c>
      <c r="N593" s="95">
        <v>0</v>
      </c>
      <c r="O593" s="94" t="str">
        <f t="shared" si="36"/>
        <v>Vanessa GREAVESjavelin-throw</v>
      </c>
      <c r="P593" s="2">
        <f t="shared" si="37"/>
        <v>758</v>
      </c>
      <c r="Q593" s="2">
        <f t="shared" si="38"/>
        <v>136</v>
      </c>
      <c r="R593" s="79" t="str">
        <f t="shared" si="39"/>
        <v/>
      </c>
    </row>
    <row r="594" spans="1:18" x14ac:dyDescent="0.2">
      <c r="A594" s="44" t="s">
        <v>1111</v>
      </c>
      <c r="B594" s="44" t="s">
        <v>355</v>
      </c>
      <c r="C594" s="192" t="s">
        <v>33</v>
      </c>
      <c r="D594" s="192">
        <v>37885</v>
      </c>
      <c r="E594" s="198">
        <v>1018</v>
      </c>
      <c r="F594" s="199">
        <v>44301</v>
      </c>
      <c r="G594" s="193">
        <v>83</v>
      </c>
      <c r="H594" t="str">
        <f>B594&amp;C594</f>
        <v>Isabella GUTHRIE400mh</v>
      </c>
      <c r="I594" s="2">
        <f>E594</f>
        <v>1018</v>
      </c>
      <c r="J594" s="2" cm="1">
        <f t="array" ref="J594">MAX(IF($H$3:$H$4000=$H594,$I$3:$I$4000))</f>
        <v>1078</v>
      </c>
      <c r="K594" s="2" t="str">
        <v>BAR</v>
      </c>
      <c r="L594" s="21" t="str">
        <v>Nya BROWNE</v>
      </c>
      <c r="M594" s="47" t="str">
        <v>100mh</v>
      </c>
      <c r="N594" s="95">
        <v>0</v>
      </c>
      <c r="O594" s="94" t="str">
        <f t="shared" si="36"/>
        <v>Nya BROWNE100mh</v>
      </c>
      <c r="P594" s="2">
        <f t="shared" si="37"/>
        <v>988</v>
      </c>
      <c r="Q594" s="2">
        <f t="shared" si="38"/>
        <v>148</v>
      </c>
      <c r="R594" s="79" t="str">
        <f t="shared" si="39"/>
        <v/>
      </c>
    </row>
    <row r="595" spans="1:18" x14ac:dyDescent="0.2">
      <c r="A595" s="44" t="s">
        <v>1111</v>
      </c>
      <c r="B595" s="44" t="s">
        <v>434</v>
      </c>
      <c r="C595" s="192" t="s">
        <v>36</v>
      </c>
      <c r="D595" s="192">
        <v>33784</v>
      </c>
      <c r="E595" s="198">
        <v>883</v>
      </c>
      <c r="F595" s="199">
        <v>44301</v>
      </c>
      <c r="G595" s="193">
        <v>48</v>
      </c>
      <c r="H595" t="str">
        <f>B595&amp;C595</f>
        <v>Alana GREENpole-vault</v>
      </c>
      <c r="I595" s="2">
        <f>E595</f>
        <v>883</v>
      </c>
      <c r="J595" s="2" cm="1">
        <f t="array" ref="J595">MAX(IF($H$3:$H$4000=$H595,$I$3:$I$4000))</f>
        <v>883</v>
      </c>
      <c r="K595" s="2" t="str">
        <v>BAR</v>
      </c>
      <c r="L595" s="21" t="str">
        <v>Vivica ADDISON</v>
      </c>
      <c r="M595" s="47" t="str">
        <v>javelin-throw</v>
      </c>
      <c r="N595" s="95">
        <v>44640</v>
      </c>
      <c r="O595" s="94" t="str">
        <f t="shared" si="36"/>
        <v>Vivica ADDISONjavelin-throw</v>
      </c>
      <c r="P595" s="2">
        <f t="shared" si="37"/>
        <v>782</v>
      </c>
      <c r="Q595" s="2">
        <f t="shared" si="38"/>
        <v>121</v>
      </c>
      <c r="R595" s="79" t="str">
        <f t="shared" si="39"/>
        <v/>
      </c>
    </row>
    <row r="596" spans="1:18" x14ac:dyDescent="0.2">
      <c r="A596" s="44" t="s">
        <v>1111</v>
      </c>
      <c r="B596" s="44" t="s">
        <v>437</v>
      </c>
      <c r="C596" s="192" t="s">
        <v>36</v>
      </c>
      <c r="D596" s="192">
        <v>36393</v>
      </c>
      <c r="E596" s="198">
        <v>838</v>
      </c>
      <c r="F596" s="199">
        <v>44301</v>
      </c>
      <c r="G596" s="193">
        <v>70</v>
      </c>
      <c r="H596" t="str">
        <f>B596&amp;C596</f>
        <v>Kate ABFALTERpole-vault</v>
      </c>
      <c r="I596" s="2">
        <f>E596</f>
        <v>838</v>
      </c>
      <c r="J596" s="2" cm="1">
        <f t="array" ref="J596">MAX(IF($H$3:$H$4000=$H596,$I$3:$I$4000))</f>
        <v>868</v>
      </c>
      <c r="K596" s="2" t="str">
        <v>BAR</v>
      </c>
      <c r="L596" s="21" t="str">
        <v>Asabi CALLENDER</v>
      </c>
      <c r="M596" s="47" t="str">
        <v>javelin-throw</v>
      </c>
      <c r="N596" s="95">
        <v>0</v>
      </c>
      <c r="O596" s="94" t="str">
        <f t="shared" si="36"/>
        <v>Asabi CALLENDERjavelin-throw</v>
      </c>
      <c r="P596" s="2">
        <f t="shared" si="37"/>
        <v>745</v>
      </c>
      <c r="Q596" s="2">
        <f t="shared" si="38"/>
        <v>141</v>
      </c>
      <c r="R596" s="79" t="str">
        <f t="shared" si="39"/>
        <v/>
      </c>
    </row>
    <row r="597" spans="1:18" x14ac:dyDescent="0.2">
      <c r="A597" s="44" t="s">
        <v>1111</v>
      </c>
      <c r="B597" s="44" t="s">
        <v>480</v>
      </c>
      <c r="C597" s="192" t="s">
        <v>41</v>
      </c>
      <c r="D597" s="192">
        <v>37658</v>
      </c>
      <c r="E597" s="198">
        <v>984</v>
      </c>
      <c r="F597" s="199">
        <v>44301</v>
      </c>
      <c r="G597" s="193">
        <v>14</v>
      </c>
      <c r="H597" t="str">
        <f>B597&amp;C597</f>
        <v>Mackenzie MIELCZAREKjavelin-throw</v>
      </c>
      <c r="I597" s="2">
        <f>E597</f>
        <v>984</v>
      </c>
      <c r="J597" s="2" cm="1">
        <f t="array" ref="J597">MAX(IF($H$3:$H$4000=$H597,$I$3:$I$4000))</f>
        <v>984</v>
      </c>
      <c r="K597" s="2" t="str">
        <v>BAR</v>
      </c>
      <c r="L597" s="21" t="str">
        <v>Kishawna NILES</v>
      </c>
      <c r="M597" s="47" t="str">
        <v>100m</v>
      </c>
      <c r="N597" s="95">
        <v>0</v>
      </c>
      <c r="O597" s="94" t="str">
        <f t="shared" si="36"/>
        <v>Kishawna NILES100m</v>
      </c>
      <c r="P597" s="2">
        <f t="shared" si="37"/>
        <v>1046</v>
      </c>
      <c r="Q597" s="2">
        <f t="shared" si="38"/>
        <v>154</v>
      </c>
      <c r="R597" s="79" t="str">
        <f t="shared" si="39"/>
        <v/>
      </c>
    </row>
    <row r="598" spans="1:18" x14ac:dyDescent="0.2">
      <c r="A598" s="44" t="s">
        <v>1111</v>
      </c>
      <c r="B598" s="44" t="s">
        <v>485</v>
      </c>
      <c r="C598" s="192" t="s">
        <v>41</v>
      </c>
      <c r="D598" s="192">
        <v>37552</v>
      </c>
      <c r="E598" s="198">
        <v>954</v>
      </c>
      <c r="F598" s="199">
        <v>44301</v>
      </c>
      <c r="G598" s="193">
        <v>23</v>
      </c>
      <c r="H598" t="str">
        <f>B598&amp;C598</f>
        <v>Mia GORDONjavelin-throw</v>
      </c>
      <c r="I598" s="2">
        <f>E598</f>
        <v>954</v>
      </c>
      <c r="J598" s="2" cm="1">
        <f t="array" ref="J598">MAX(IF($H$3:$H$4000=$H598,$I$3:$I$4000))</f>
        <v>954</v>
      </c>
      <c r="K598" s="2" t="str">
        <v>BAR</v>
      </c>
      <c r="L598" s="21" t="str">
        <v>Sada WILLIAMS</v>
      </c>
      <c r="M598" s="47" t="str">
        <v>400m</v>
      </c>
      <c r="N598" s="95">
        <v>35765</v>
      </c>
      <c r="O598" s="94" t="str">
        <f t="shared" si="36"/>
        <v>Sada WILLIAMS400m</v>
      </c>
      <c r="P598" s="2">
        <f t="shared" si="37"/>
        <v>1201</v>
      </c>
      <c r="Q598" s="2">
        <f t="shared" si="38"/>
        <v>9</v>
      </c>
      <c r="R598" s="79" t="str">
        <f t="shared" si="39"/>
        <v/>
      </c>
    </row>
    <row r="599" spans="1:18" x14ac:dyDescent="0.2">
      <c r="A599" s="44" t="s">
        <v>1111</v>
      </c>
      <c r="B599" s="44" t="s">
        <v>961</v>
      </c>
      <c r="C599" s="194" t="s">
        <v>41</v>
      </c>
      <c r="D599" s="194">
        <v>44640</v>
      </c>
      <c r="E599" s="198">
        <v>837</v>
      </c>
      <c r="F599" s="199">
        <v>44301</v>
      </c>
      <c r="G599" s="193">
        <v>70</v>
      </c>
      <c r="H599" t="str">
        <f>B599&amp;C599</f>
        <v>Phoebe MARSHjavelin-throw</v>
      </c>
      <c r="I599" s="2">
        <f>E599</f>
        <v>837</v>
      </c>
      <c r="J599" s="2" cm="1">
        <f t="array" ref="J599">MAX(IF($H$3:$H$4000=$H599,$I$3:$I$4000))</f>
        <v>843</v>
      </c>
      <c r="K599" s="2" t="str">
        <v>BAR</v>
      </c>
      <c r="L599" s="21" t="str">
        <v>Sonia GASKIN</v>
      </c>
      <c r="M599" s="47" t="str">
        <v>800m</v>
      </c>
      <c r="N599" s="95">
        <v>34611</v>
      </c>
      <c r="O599" s="94" t="str">
        <f t="shared" si="36"/>
        <v>Sonia GASKIN800m</v>
      </c>
      <c r="P599" s="2">
        <f t="shared" si="37"/>
        <v>1091</v>
      </c>
      <c r="Q599" s="2">
        <f t="shared" si="38"/>
        <v>89</v>
      </c>
      <c r="R599" s="79" t="str">
        <f t="shared" si="39"/>
        <v/>
      </c>
    </row>
    <row r="600" spans="1:18" x14ac:dyDescent="0.2">
      <c r="A600" s="44" t="s">
        <v>1111</v>
      </c>
      <c r="B600" s="44" t="s">
        <v>490</v>
      </c>
      <c r="C600" s="192" t="s">
        <v>85</v>
      </c>
      <c r="D600" s="192">
        <v>36730</v>
      </c>
      <c r="E600" s="198">
        <v>1129</v>
      </c>
      <c r="F600" s="199">
        <v>44301</v>
      </c>
      <c r="G600" s="193">
        <v>2</v>
      </c>
      <c r="H600" t="str">
        <f>B600&amp;C600</f>
        <v>Katie HAYWARDrace-walking</v>
      </c>
      <c r="I600" s="2">
        <f>E600</f>
        <v>1129</v>
      </c>
      <c r="J600" s="2" cm="1">
        <f t="array" ref="J600">MAX(IF($H$3:$H$4000=$H600,$I$3:$I$4000))</f>
        <v>1129</v>
      </c>
      <c r="K600" s="2" t="str">
        <v>BAR</v>
      </c>
      <c r="L600" s="21" t="str">
        <v>Tia-Adana BELLE</v>
      </c>
      <c r="M600" s="47" t="str">
        <v>400mh</v>
      </c>
      <c r="N600" s="95">
        <v>35231</v>
      </c>
      <c r="O600" s="94" t="str">
        <f t="shared" si="36"/>
        <v>Tia-Adana BELLE400mh</v>
      </c>
      <c r="P600" s="2">
        <f t="shared" si="37"/>
        <v>1151</v>
      </c>
      <c r="Q600" s="2">
        <f t="shared" si="38"/>
        <v>13</v>
      </c>
      <c r="R600" s="79" t="str">
        <f t="shared" si="39"/>
        <v/>
      </c>
    </row>
    <row r="601" spans="1:18" x14ac:dyDescent="0.2">
      <c r="A601" s="44" t="s">
        <v>1111</v>
      </c>
      <c r="B601" s="44" t="s">
        <v>491</v>
      </c>
      <c r="C601" s="192" t="s">
        <v>85</v>
      </c>
      <c r="D601" s="192">
        <v>37076</v>
      </c>
      <c r="E601" s="198">
        <v>1078</v>
      </c>
      <c r="F601" s="199">
        <v>44301</v>
      </c>
      <c r="G601" s="193">
        <v>3</v>
      </c>
      <c r="H601" t="str">
        <f>B601&amp;C601</f>
        <v>Rebecca HENDERSONrace-walking</v>
      </c>
      <c r="I601" s="2">
        <f>E601</f>
        <v>1078</v>
      </c>
      <c r="J601" s="2" cm="1">
        <f t="array" ref="J601">MAX(IF($H$3:$H$4000=$H601,$I$3:$I$4000))</f>
        <v>1097</v>
      </c>
      <c r="K601" s="2" t="str">
        <v>BAR</v>
      </c>
      <c r="L601" s="21" t="str">
        <v>Kierre BECKLES</v>
      </c>
      <c r="M601" s="47" t="str">
        <v>100mh</v>
      </c>
      <c r="N601" s="95">
        <v>33014</v>
      </c>
      <c r="O601" s="94" t="str">
        <f t="shared" si="36"/>
        <v>Kierre BECKLES100mh</v>
      </c>
      <c r="P601" s="2">
        <f t="shared" si="37"/>
        <v>1084</v>
      </c>
      <c r="Q601" s="2">
        <f t="shared" si="38"/>
        <v>66</v>
      </c>
      <c r="R601" s="79" t="str">
        <f t="shared" si="39"/>
        <v/>
      </c>
    </row>
    <row r="602" spans="1:18" x14ac:dyDescent="0.2">
      <c r="A602" s="44" t="s">
        <v>1111</v>
      </c>
      <c r="B602" s="44" t="s">
        <v>968</v>
      </c>
      <c r="C602" s="192" t="s">
        <v>85</v>
      </c>
      <c r="D602" s="192">
        <v>35863</v>
      </c>
      <c r="E602" s="198">
        <v>1016</v>
      </c>
      <c r="F602" s="199">
        <v>44301</v>
      </c>
      <c r="G602" s="193">
        <v>6</v>
      </c>
      <c r="H602" t="str">
        <f>B602&amp;C602</f>
        <v>Clara SMITHrace-walking</v>
      </c>
      <c r="I602" s="2">
        <f>E602</f>
        <v>1016</v>
      </c>
      <c r="J602" s="2" cm="1">
        <f t="array" ref="J602">MAX(IF($H$3:$H$4000=$H602,$I$3:$I$4000))</f>
        <v>1065</v>
      </c>
      <c r="K602" s="2" t="str">
        <v>BAR</v>
      </c>
      <c r="L602" s="21" t="str">
        <v>Sade SEALY</v>
      </c>
      <c r="M602" s="47" t="str">
        <v>800m</v>
      </c>
      <c r="N602" s="95">
        <v>33560</v>
      </c>
      <c r="O602" s="94" t="str">
        <f t="shared" si="36"/>
        <v>Sade SEALY800m</v>
      </c>
      <c r="P602" s="2">
        <f t="shared" si="37"/>
        <v>1081</v>
      </c>
      <c r="Q602" s="2">
        <f t="shared" si="38"/>
        <v>100</v>
      </c>
      <c r="R602" s="79" t="str">
        <f t="shared" si="39"/>
        <v/>
      </c>
    </row>
    <row r="603" spans="1:18" x14ac:dyDescent="0.2">
      <c r="A603" s="44" t="s">
        <v>1111</v>
      </c>
      <c r="B603" s="44" t="s">
        <v>967</v>
      </c>
      <c r="C603" s="192" t="s">
        <v>85</v>
      </c>
      <c r="D603" s="192">
        <v>37643</v>
      </c>
      <c r="E603" s="198">
        <v>1015</v>
      </c>
      <c r="F603" s="199">
        <v>44301</v>
      </c>
      <c r="G603" s="193">
        <v>7</v>
      </c>
      <c r="H603" t="str">
        <f>B603&amp;C603</f>
        <v>Olivia SANDERYrace-walking</v>
      </c>
      <c r="I603" s="2">
        <f>E603</f>
        <v>1015</v>
      </c>
      <c r="J603" s="2" cm="1">
        <f t="array" ref="J603">MAX(IF($H$3:$H$4000=$H603,$I$3:$I$4000))</f>
        <v>1072</v>
      </c>
      <c r="K603" s="2" t="str">
        <v>BAR</v>
      </c>
      <c r="L603" s="21" t="str">
        <v>Akela JONES</v>
      </c>
      <c r="M603" s="47" t="str">
        <v>long-jump</v>
      </c>
      <c r="N603" s="95">
        <v>34811</v>
      </c>
      <c r="O603" s="94" t="str">
        <f t="shared" si="36"/>
        <v>Akela JONESlong-jump</v>
      </c>
      <c r="P603" s="2">
        <f t="shared" si="37"/>
        <v>1174</v>
      </c>
      <c r="Q603" s="2">
        <f t="shared" si="38"/>
        <v>8</v>
      </c>
      <c r="R603" s="79" t="str">
        <f t="shared" si="39"/>
        <v/>
      </c>
    </row>
    <row r="604" spans="1:18" x14ac:dyDescent="0.2">
      <c r="A604" s="44" t="s">
        <v>1111</v>
      </c>
      <c r="B604" s="44" t="s">
        <v>971</v>
      </c>
      <c r="C604" s="192" t="s">
        <v>85</v>
      </c>
      <c r="D604" s="192">
        <v>37209</v>
      </c>
      <c r="E604" s="198">
        <v>886</v>
      </c>
      <c r="F604" s="199">
        <v>44301</v>
      </c>
      <c r="G604" s="193">
        <v>26</v>
      </c>
      <c r="H604" t="str">
        <f>B604&amp;C604</f>
        <v>Hannah MISONrace-walking</v>
      </c>
      <c r="I604" s="2">
        <f>E604</f>
        <v>886</v>
      </c>
      <c r="J604" s="2" cm="1">
        <f t="array" ref="J604">MAX(IF($H$3:$H$4000=$H604,$I$3:$I$4000))</f>
        <v>923</v>
      </c>
      <c r="K604" s="2" t="str">
        <v>BAR</v>
      </c>
      <c r="L604" s="21" t="str">
        <v>Kenrisha BRATHWAITE</v>
      </c>
      <c r="M604" s="47" t="str">
        <v>100mh</v>
      </c>
      <c r="N604" s="95">
        <v>33722</v>
      </c>
      <c r="O604" s="94" t="str">
        <f t="shared" si="36"/>
        <v>Kenrisha BRATHWAITE100mh</v>
      </c>
      <c r="P604" s="2">
        <f t="shared" si="37"/>
        <v>1061</v>
      </c>
      <c r="Q604" s="2">
        <f t="shared" si="38"/>
        <v>89</v>
      </c>
      <c r="R604" s="79" t="str">
        <f t="shared" si="39"/>
        <v/>
      </c>
    </row>
    <row r="605" spans="1:18" x14ac:dyDescent="0.2">
      <c r="A605" s="44" t="s">
        <v>1111</v>
      </c>
      <c r="B605" s="44" t="s">
        <v>972</v>
      </c>
      <c r="C605" s="192" t="s">
        <v>85</v>
      </c>
      <c r="D605" s="192">
        <v>37712</v>
      </c>
      <c r="E605" s="198">
        <v>850</v>
      </c>
      <c r="F605" s="199">
        <v>44301</v>
      </c>
      <c r="G605" s="193">
        <v>31</v>
      </c>
      <c r="H605" t="str">
        <f>B605&amp;C605</f>
        <v>Emma BLANCHrace-walking</v>
      </c>
      <c r="I605" s="2">
        <f>E605</f>
        <v>850</v>
      </c>
      <c r="J605" s="2" cm="1">
        <f t="array" ref="J605">MAX(IF($H$3:$H$4000=$H605,$I$3:$I$4000))</f>
        <v>903</v>
      </c>
      <c r="K605" s="2" t="str">
        <v>BAR</v>
      </c>
      <c r="L605" s="21" t="str">
        <v>Tristan EVELYN</v>
      </c>
      <c r="M605" s="47" t="str">
        <v>100m</v>
      </c>
      <c r="N605" s="95">
        <v>35820</v>
      </c>
      <c r="O605" s="94" t="str">
        <f t="shared" si="36"/>
        <v>Tristan EVELYN100m</v>
      </c>
      <c r="P605" s="2">
        <f t="shared" si="37"/>
        <v>1169</v>
      </c>
      <c r="Q605" s="2">
        <f t="shared" si="38"/>
        <v>24</v>
      </c>
      <c r="R605" s="79" t="str">
        <f t="shared" si="39"/>
        <v/>
      </c>
    </row>
    <row r="606" spans="1:18" x14ac:dyDescent="0.2">
      <c r="A606" s="44" t="s">
        <v>1111</v>
      </c>
      <c r="B606" s="44" t="s">
        <v>998</v>
      </c>
      <c r="C606" s="194" t="s">
        <v>85</v>
      </c>
      <c r="D606" s="194">
        <v>44640</v>
      </c>
      <c r="E606" s="198">
        <v>811</v>
      </c>
      <c r="F606" s="199">
        <v>44301</v>
      </c>
      <c r="G606" s="193">
        <v>37</v>
      </c>
      <c r="H606" t="str">
        <f>B606&amp;C606</f>
        <v>Charlotte HAYrace-walking</v>
      </c>
      <c r="I606" s="2">
        <f>E606</f>
        <v>811</v>
      </c>
      <c r="J606" s="2" cm="1">
        <f t="array" ref="J606">MAX(IF($H$3:$H$4000=$H606,$I$3:$I$4000))</f>
        <v>857</v>
      </c>
      <c r="K606" s="2" t="str">
        <v>BAR</v>
      </c>
      <c r="L606" s="21" t="str">
        <v>Sarah BELLE</v>
      </c>
      <c r="M606" s="47" t="str">
        <v>100mh</v>
      </c>
      <c r="N606" s="95">
        <v>37525</v>
      </c>
      <c r="O606" s="94" t="str">
        <f t="shared" si="36"/>
        <v>Sarah BELLE100mh</v>
      </c>
      <c r="P606" s="2">
        <f t="shared" si="37"/>
        <v>1080</v>
      </c>
      <c r="Q606" s="2">
        <f t="shared" si="38"/>
        <v>68</v>
      </c>
      <c r="R606" s="79" t="str">
        <f t="shared" si="39"/>
        <v/>
      </c>
    </row>
    <row r="607" spans="1:18" x14ac:dyDescent="0.2">
      <c r="A607" s="44" t="s">
        <v>1111</v>
      </c>
      <c r="B607" s="44" t="s">
        <v>970</v>
      </c>
      <c r="C607" s="192" t="s">
        <v>85</v>
      </c>
      <c r="D607" s="192">
        <v>37883</v>
      </c>
      <c r="E607" s="198">
        <v>802</v>
      </c>
      <c r="F607" s="199">
        <v>44301</v>
      </c>
      <c r="G607" s="193">
        <v>38</v>
      </c>
      <c r="H607" t="str">
        <f>B607&amp;C607</f>
        <v>Allanah PITCHERrace-walking</v>
      </c>
      <c r="I607" s="2">
        <f>E607</f>
        <v>802</v>
      </c>
      <c r="J607" s="2" cm="1">
        <f t="array" ref="J607">MAX(IF($H$3:$H$4000=$H607,$I$3:$I$4000))</f>
        <v>941</v>
      </c>
      <c r="K607" s="2" t="str">
        <v>BAR</v>
      </c>
      <c r="L607" s="21" t="str">
        <v>Hannah CONNELL</v>
      </c>
      <c r="M607" s="47" t="str">
        <v>200m</v>
      </c>
      <c r="N607" s="95">
        <v>36557</v>
      </c>
      <c r="O607" s="94" t="str">
        <f t="shared" si="36"/>
        <v>Hannah CONNELL200m</v>
      </c>
      <c r="P607" s="2">
        <f t="shared" si="37"/>
        <v>1089</v>
      </c>
      <c r="Q607" s="2">
        <f t="shared" si="38"/>
        <v>97</v>
      </c>
      <c r="R607" s="79" t="str">
        <f t="shared" si="39"/>
        <v/>
      </c>
    </row>
    <row r="608" spans="1:18" x14ac:dyDescent="0.2">
      <c r="A608" s="44" t="s">
        <v>1111</v>
      </c>
      <c r="B608" s="44" t="s">
        <v>1001</v>
      </c>
      <c r="C608" s="194" t="s">
        <v>85</v>
      </c>
      <c r="D608" s="194">
        <v>44612</v>
      </c>
      <c r="E608" s="198">
        <v>731</v>
      </c>
      <c r="F608" s="199">
        <v>44301</v>
      </c>
      <c r="G608" s="193">
        <v>54</v>
      </c>
      <c r="H608" t="str">
        <f>B608&amp;C608</f>
        <v>Hannah PARKERrace-walking</v>
      </c>
      <c r="I608" s="2">
        <f>E608</f>
        <v>731</v>
      </c>
      <c r="J608" s="2" cm="1">
        <f t="array" ref="J608">MAX(IF($H$3:$H$4000=$H608,$I$3:$I$4000))</f>
        <v>750</v>
      </c>
      <c r="K608" s="2" t="str">
        <v>BAR</v>
      </c>
      <c r="L608" s="21" t="str">
        <v>Hannah CONNELL</v>
      </c>
      <c r="M608" s="47" t="str">
        <v>100mh</v>
      </c>
      <c r="N608" s="95">
        <v>36557</v>
      </c>
      <c r="O608" s="94" t="str">
        <f t="shared" si="36"/>
        <v>Hannah CONNELL100mh</v>
      </c>
      <c r="P608" s="2">
        <f t="shared" si="37"/>
        <v>1140</v>
      </c>
      <c r="Q608" s="2">
        <f t="shared" si="38"/>
        <v>22</v>
      </c>
      <c r="R608" s="79" t="str">
        <f t="shared" si="39"/>
        <v/>
      </c>
    </row>
    <row r="609" spans="1:18" x14ac:dyDescent="0.2">
      <c r="A609" s="44" t="s">
        <v>1111</v>
      </c>
      <c r="B609" s="44" t="s">
        <v>300</v>
      </c>
      <c r="C609" s="192" t="s">
        <v>34</v>
      </c>
      <c r="D609" s="192">
        <v>37663</v>
      </c>
      <c r="E609" s="198">
        <v>987</v>
      </c>
      <c r="F609" s="199">
        <v>44300</v>
      </c>
      <c r="G609" s="193">
        <v>100</v>
      </c>
      <c r="H609" t="str">
        <f>B609&amp;C609</f>
        <v>Laura MCKILLOP3000msc</v>
      </c>
      <c r="I609" s="2">
        <f>E609</f>
        <v>987</v>
      </c>
      <c r="J609" s="2" cm="1">
        <f t="array" ref="J609">MAX(IF($H$3:$H$4000=$H609,$I$3:$I$4000))</f>
        <v>1051</v>
      </c>
      <c r="K609" s="2" t="str">
        <v>BAR</v>
      </c>
      <c r="L609" s="21" t="str">
        <v>Hannah CONNELL</v>
      </c>
      <c r="M609" s="47" t="str">
        <v>100m</v>
      </c>
      <c r="N609" s="95">
        <v>36557</v>
      </c>
      <c r="O609" s="94" t="str">
        <f t="shared" si="36"/>
        <v>Hannah CONNELL100m</v>
      </c>
      <c r="P609" s="2">
        <f t="shared" si="37"/>
        <v>1095</v>
      </c>
      <c r="Q609" s="2">
        <f t="shared" si="38"/>
        <v>104</v>
      </c>
      <c r="R609" s="79" t="str">
        <f t="shared" si="39"/>
        <v/>
      </c>
    </row>
    <row r="610" spans="1:18" x14ac:dyDescent="0.2">
      <c r="A610" s="44" t="s">
        <v>1111</v>
      </c>
      <c r="B610" s="44" t="s">
        <v>135</v>
      </c>
      <c r="C610" s="192" t="s">
        <v>37</v>
      </c>
      <c r="D610" s="192">
        <v>37295</v>
      </c>
      <c r="E610" s="198">
        <v>1086</v>
      </c>
      <c r="F610" s="199">
        <v>44300</v>
      </c>
      <c r="G610" s="193">
        <v>34</v>
      </c>
      <c r="H610" t="str">
        <f>B610&amp;C610</f>
        <v>Mietta RUSSELLlong-jump</v>
      </c>
      <c r="I610" s="2">
        <f>E610</f>
        <v>1086</v>
      </c>
      <c r="J610" s="2" cm="1">
        <f t="array" ref="J610">MAX(IF($H$3:$H$4000=$H610,$I$3:$I$4000))</f>
        <v>1086</v>
      </c>
      <c r="K610" s="2" t="str">
        <v>BAR</v>
      </c>
      <c r="L610" s="21" t="str">
        <v>Aria SMALL</v>
      </c>
      <c r="M610" s="47" t="str">
        <v>triple-jump</v>
      </c>
      <c r="N610" s="95">
        <v>36364</v>
      </c>
      <c r="O610" s="94" t="str">
        <f t="shared" si="36"/>
        <v>Aria SMALLtriple-jump</v>
      </c>
      <c r="P610" s="2">
        <f t="shared" si="37"/>
        <v>968</v>
      </c>
      <c r="Q610" s="2">
        <f t="shared" si="38"/>
        <v>106</v>
      </c>
      <c r="R610" s="79" t="str">
        <f t="shared" si="39"/>
        <v/>
      </c>
    </row>
    <row r="611" spans="1:18" x14ac:dyDescent="0.2">
      <c r="A611" s="44" t="s">
        <v>1111</v>
      </c>
      <c r="B611" s="44" t="s">
        <v>174</v>
      </c>
      <c r="C611" s="192" t="s">
        <v>37</v>
      </c>
      <c r="D611" s="192">
        <v>37623</v>
      </c>
      <c r="E611" s="198">
        <v>1016</v>
      </c>
      <c r="F611" s="199">
        <v>44300</v>
      </c>
      <c r="G611" s="193">
        <v>93</v>
      </c>
      <c r="H611" t="str">
        <f>B611&amp;C611</f>
        <v>Katie GUNNlong-jump</v>
      </c>
      <c r="I611" s="2">
        <f>E611</f>
        <v>1016</v>
      </c>
      <c r="J611" s="2" cm="1">
        <f t="array" ref="J611">MAX(IF($H$3:$H$4000=$H611,$I$3:$I$4000))</f>
        <v>1044</v>
      </c>
      <c r="K611" s="2" t="str">
        <v>BER</v>
      </c>
      <c r="L611" s="21" t="str">
        <v>Sakari FAMOUS</v>
      </c>
      <c r="M611" s="47" t="str">
        <v>high-jump</v>
      </c>
      <c r="N611" s="95">
        <v>36566</v>
      </c>
      <c r="O611" s="94" t="str">
        <f t="shared" si="36"/>
        <v>Sakari FAMOUShigh-jump</v>
      </c>
      <c r="P611" s="2">
        <f t="shared" si="37"/>
        <v>994</v>
      </c>
      <c r="Q611" s="2">
        <f t="shared" si="38"/>
        <v>64</v>
      </c>
      <c r="R611" s="79" t="str">
        <f t="shared" si="39"/>
        <v/>
      </c>
    </row>
    <row r="612" spans="1:18" x14ac:dyDescent="0.2">
      <c r="A612" s="44" t="s">
        <v>1111</v>
      </c>
      <c r="B612" s="44" t="s">
        <v>948</v>
      </c>
      <c r="C612" s="194" t="s">
        <v>36</v>
      </c>
      <c r="D612" s="194">
        <v>44732</v>
      </c>
      <c r="E612" s="198">
        <v>807</v>
      </c>
      <c r="F612" s="199">
        <v>44299</v>
      </c>
      <c r="G612" s="193">
        <v>92</v>
      </c>
      <c r="H612" t="str">
        <f>B612&amp;C612</f>
        <v>Anais FITZPATRICKpole-vault</v>
      </c>
      <c r="I612" s="2">
        <f>E612</f>
        <v>807</v>
      </c>
      <c r="J612" s="2" cm="1">
        <f t="array" ref="J612">MAX(IF($H$3:$H$4000=$H612,$I$3:$I$4000))</f>
        <v>807</v>
      </c>
      <c r="K612" s="2" t="str">
        <v>BER</v>
      </c>
      <c r="L612" s="21" t="str">
        <v>Tiara DEROSA</v>
      </c>
      <c r="M612" s="47" t="str">
        <v>discus-throw</v>
      </c>
      <c r="N612" s="95">
        <v>35917</v>
      </c>
      <c r="O612" s="94" t="str">
        <f t="shared" si="36"/>
        <v>Tiara DEROSAdiscus-throw</v>
      </c>
      <c r="P612" s="2">
        <f t="shared" si="37"/>
        <v>851</v>
      </c>
      <c r="Q612" s="2">
        <f t="shared" si="38"/>
        <v>91</v>
      </c>
      <c r="R612" s="79" t="str">
        <f t="shared" si="39"/>
        <v/>
      </c>
    </row>
    <row r="613" spans="1:18" x14ac:dyDescent="0.2">
      <c r="A613" s="44" t="s">
        <v>1111</v>
      </c>
      <c r="B613" s="44" t="s">
        <v>157</v>
      </c>
      <c r="C613" s="192" t="s">
        <v>35</v>
      </c>
      <c r="D613" s="192">
        <v>38952</v>
      </c>
      <c r="E613" s="198">
        <v>965</v>
      </c>
      <c r="F613" s="199">
        <v>44298</v>
      </c>
      <c r="G613" s="193">
        <v>89</v>
      </c>
      <c r="H613" t="str">
        <f>B613&amp;C613</f>
        <v>Delta AMIDZOVSKIhigh-jump</v>
      </c>
      <c r="I613" s="2">
        <f>E613</f>
        <v>965</v>
      </c>
      <c r="J613" s="2" cm="1">
        <f t="array" ref="J613">MAX(IF($H$3:$H$4000=$H613,$I$3:$I$4000))</f>
        <v>965</v>
      </c>
      <c r="K613" s="2" t="str">
        <v>BER</v>
      </c>
      <c r="L613" s="21" t="str">
        <v>Tiara DEROSA</v>
      </c>
      <c r="M613" s="47" t="str">
        <v>shot-put</v>
      </c>
      <c r="N613" s="95">
        <v>35917</v>
      </c>
      <c r="O613" s="94" t="str">
        <f t="shared" si="36"/>
        <v>Tiara DEROSAshot-put</v>
      </c>
      <c r="P613" s="2">
        <f t="shared" si="37"/>
        <v>852</v>
      </c>
      <c r="Q613" s="2">
        <f t="shared" si="38"/>
        <v>86</v>
      </c>
      <c r="R613" s="79" t="str">
        <f t="shared" si="39"/>
        <v/>
      </c>
    </row>
    <row r="614" spans="1:18" x14ac:dyDescent="0.2">
      <c r="A614" s="44" t="s">
        <v>1111</v>
      </c>
      <c r="B614" s="44" t="s">
        <v>423</v>
      </c>
      <c r="C614" s="192" t="s">
        <v>36</v>
      </c>
      <c r="D614" s="192">
        <v>34463</v>
      </c>
      <c r="E614" s="198">
        <v>1130</v>
      </c>
      <c r="F614" s="199">
        <v>44296</v>
      </c>
      <c r="G614" s="193">
        <v>4</v>
      </c>
      <c r="H614" t="str">
        <f>B614&amp;C614</f>
        <v>Elizaveta PARNOVApole-vault</v>
      </c>
      <c r="I614" s="2">
        <f>E614</f>
        <v>1130</v>
      </c>
      <c r="J614" s="2" cm="1">
        <f t="array" ref="J614">MAX(IF($H$3:$H$4000=$H614,$I$3:$I$4000))</f>
        <v>1130</v>
      </c>
      <c r="K614" s="2" t="str">
        <v>BIZ</v>
      </c>
      <c r="L614" s="21" t="str">
        <v>Sylvester MIA</v>
      </c>
      <c r="M614" s="47" t="str">
        <v>shot-put</v>
      </c>
      <c r="N614" s="95">
        <v>38257</v>
      </c>
      <c r="O614" s="94" t="str">
        <f t="shared" si="36"/>
        <v>Sylvester MIAshot-put</v>
      </c>
      <c r="P614" s="2">
        <f t="shared" si="37"/>
        <v>786</v>
      </c>
      <c r="Q614" s="2">
        <f t="shared" si="38"/>
        <v>136</v>
      </c>
      <c r="R614" s="79" t="str">
        <f t="shared" si="39"/>
        <v/>
      </c>
    </row>
    <row r="615" spans="1:18" x14ac:dyDescent="0.2">
      <c r="A615" s="44" t="s">
        <v>1111</v>
      </c>
      <c r="B615" s="44" t="s">
        <v>461</v>
      </c>
      <c r="C615" s="192" t="s">
        <v>39</v>
      </c>
      <c r="D615" s="192">
        <v>35938</v>
      </c>
      <c r="E615" s="198">
        <v>880</v>
      </c>
      <c r="F615" s="199">
        <v>44295</v>
      </c>
      <c r="G615" s="193">
        <v>53</v>
      </c>
      <c r="H615" t="str">
        <f>B615&amp;C615</f>
        <v>Julia BOURKEshot-put</v>
      </c>
      <c r="I615" s="2">
        <f>E615</f>
        <v>880</v>
      </c>
      <c r="J615" s="2" cm="1">
        <f t="array" ref="J615">MAX(IF($H$3:$H$4000=$H615,$I$3:$I$4000))</f>
        <v>880</v>
      </c>
      <c r="K615" s="2" t="str">
        <v>BOT</v>
      </c>
      <c r="L615" s="21" t="str">
        <v>Tsaone Bakani SEBELE</v>
      </c>
      <c r="M615" s="47" t="str">
        <v>100m</v>
      </c>
      <c r="N615" s="95">
        <v>34269</v>
      </c>
      <c r="O615" s="94" t="str">
        <f t="shared" si="36"/>
        <v>Tsaone Bakani SEBELE100m</v>
      </c>
      <c r="P615" s="2">
        <f t="shared" si="37"/>
        <v>1108</v>
      </c>
      <c r="Q615" s="2">
        <f t="shared" si="38"/>
        <v>81</v>
      </c>
      <c r="R615" s="79" t="str">
        <f t="shared" si="39"/>
        <v/>
      </c>
    </row>
    <row r="616" spans="1:18" x14ac:dyDescent="0.2">
      <c r="A616" s="44" t="s">
        <v>1111</v>
      </c>
      <c r="B616" s="44" t="s">
        <v>238</v>
      </c>
      <c r="C616" s="192" t="s">
        <v>28</v>
      </c>
      <c r="D616" s="192">
        <v>36472</v>
      </c>
      <c r="E616" s="198">
        <v>1083</v>
      </c>
      <c r="F616" s="199">
        <v>44288</v>
      </c>
      <c r="G616" s="193">
        <v>97</v>
      </c>
      <c r="H616" t="str">
        <f>B616&amp;C616</f>
        <v>Imogen BARRETT1500m</v>
      </c>
      <c r="I616" s="2">
        <f>E616</f>
        <v>1083</v>
      </c>
      <c r="J616" s="2" cm="1">
        <f t="array" ref="J616">MAX(IF($H$3:$H$4000=$H616,$I$3:$I$4000))</f>
        <v>1083</v>
      </c>
      <c r="K616" s="2" t="str">
        <v>BOT</v>
      </c>
      <c r="L616" s="21" t="str">
        <v>Oarabile TSHOSA</v>
      </c>
      <c r="M616" s="47" t="str">
        <v>100m</v>
      </c>
      <c r="N616" s="95">
        <v>37067</v>
      </c>
      <c r="O616" s="94" t="str">
        <f t="shared" si="36"/>
        <v>Oarabile TSHOSA100m</v>
      </c>
      <c r="P616" s="2">
        <f t="shared" si="37"/>
        <v>1093</v>
      </c>
      <c r="Q616" s="2">
        <f t="shared" si="38"/>
        <v>114</v>
      </c>
      <c r="R616" s="79" t="str">
        <f t="shared" si="39"/>
        <v/>
      </c>
    </row>
    <row r="617" spans="1:18" x14ac:dyDescent="0.2">
      <c r="A617" s="44" t="s">
        <v>1111</v>
      </c>
      <c r="B617" s="44" t="s">
        <v>290</v>
      </c>
      <c r="C617" s="192" t="s">
        <v>28</v>
      </c>
      <c r="D617" s="192">
        <v>32724</v>
      </c>
      <c r="E617" s="198">
        <v>1126</v>
      </c>
      <c r="F617" s="199">
        <v>44287</v>
      </c>
      <c r="G617" s="193">
        <v>46</v>
      </c>
      <c r="H617" t="str">
        <f>B617&amp;C617</f>
        <v>Genevieve GREGSON1500m</v>
      </c>
      <c r="I617" s="2">
        <f>E617</f>
        <v>1126</v>
      </c>
      <c r="J617" s="2" cm="1">
        <f t="array" ref="J617">MAX(IF($H$3:$H$4000=$H617,$I$3:$I$4000))</f>
        <v>1126</v>
      </c>
      <c r="K617" s="2" t="str">
        <v>BOT</v>
      </c>
      <c r="L617" s="21" t="str">
        <v>Oratile NOWE</v>
      </c>
      <c r="M617" s="47" t="str">
        <v>800m</v>
      </c>
      <c r="N617" s="95">
        <v>36666</v>
      </c>
      <c r="O617" s="94" t="str">
        <f t="shared" si="36"/>
        <v>Oratile NOWE800m</v>
      </c>
      <c r="P617" s="2">
        <f t="shared" si="37"/>
        <v>1050</v>
      </c>
      <c r="Q617" s="2">
        <f t="shared" si="38"/>
        <v>126</v>
      </c>
      <c r="R617" s="79" t="str">
        <f t="shared" si="39"/>
        <v/>
      </c>
    </row>
    <row r="618" spans="1:18" x14ac:dyDescent="0.2">
      <c r="A618" s="44" t="s">
        <v>1111</v>
      </c>
      <c r="B618" s="44" t="s">
        <v>272</v>
      </c>
      <c r="C618" s="192" t="s">
        <v>28</v>
      </c>
      <c r="D618" s="192">
        <v>32903</v>
      </c>
      <c r="E618" s="198">
        <v>1123</v>
      </c>
      <c r="F618" s="199">
        <v>44287</v>
      </c>
      <c r="G618" s="193">
        <v>48</v>
      </c>
      <c r="H618" t="str">
        <f>B618&amp;C618</f>
        <v>Melissa DUNCAN1500m</v>
      </c>
      <c r="I618" s="2">
        <f>E618</f>
        <v>1123</v>
      </c>
      <c r="J618" s="2" cm="1">
        <f t="array" ref="J618">MAX(IF($H$3:$H$4000=$H618,$I$3:$I$4000))</f>
        <v>1123</v>
      </c>
      <c r="K618" s="2" t="str">
        <v>BOT</v>
      </c>
      <c r="L618" s="21" t="str">
        <v>Oarabile TSHOSA</v>
      </c>
      <c r="M618" s="47" t="str">
        <v>200m</v>
      </c>
      <c r="N618" s="95">
        <v>37067</v>
      </c>
      <c r="O618" s="94" t="str">
        <f t="shared" si="36"/>
        <v>Oarabile TSHOSA200m</v>
      </c>
      <c r="P618" s="2">
        <f t="shared" si="37"/>
        <v>1049</v>
      </c>
      <c r="Q618" s="2">
        <f t="shared" si="38"/>
        <v>142</v>
      </c>
      <c r="R618" s="79" t="str">
        <f t="shared" si="39"/>
        <v/>
      </c>
    </row>
    <row r="619" spans="1:18" x14ac:dyDescent="0.2">
      <c r="A619" s="44" t="s">
        <v>1111</v>
      </c>
      <c r="B619" s="44" t="s">
        <v>980</v>
      </c>
      <c r="C619" s="192" t="s">
        <v>28</v>
      </c>
      <c r="D619" s="192">
        <v>36149</v>
      </c>
      <c r="E619" s="198">
        <v>1116</v>
      </c>
      <c r="F619" s="199">
        <v>44287</v>
      </c>
      <c r="G619" s="193">
        <v>51</v>
      </c>
      <c r="H619" t="str">
        <f>B619&amp;C619</f>
        <v>Georgia HANSEN1500m</v>
      </c>
      <c r="I619" s="2">
        <f>E619</f>
        <v>1116</v>
      </c>
      <c r="J619" s="2" cm="1">
        <f t="array" ref="J619">MAX(IF($H$3:$H$4000=$H619,$I$3:$I$4000))</f>
        <v>1116</v>
      </c>
      <c r="K619" s="2" t="str">
        <v>BOT</v>
      </c>
      <c r="L619" s="21" t="str">
        <v>Oratile NOWE</v>
      </c>
      <c r="M619" s="47" t="str">
        <v>1500m</v>
      </c>
      <c r="N619" s="95">
        <v>36666</v>
      </c>
      <c r="O619" s="94" t="str">
        <f t="shared" si="36"/>
        <v>Oratile NOWE1500m</v>
      </c>
      <c r="P619" s="2">
        <f t="shared" si="37"/>
        <v>1021</v>
      </c>
      <c r="Q619" s="2">
        <f t="shared" si="38"/>
        <v>150</v>
      </c>
      <c r="R619" s="79" t="str">
        <f t="shared" si="39"/>
        <v/>
      </c>
    </row>
    <row r="620" spans="1:18" x14ac:dyDescent="0.2">
      <c r="A620" s="44" t="s">
        <v>1111</v>
      </c>
      <c r="B620" s="44" t="s">
        <v>350</v>
      </c>
      <c r="C620" s="192" t="s">
        <v>33</v>
      </c>
      <c r="D620" s="192">
        <v>32358</v>
      </c>
      <c r="E620" s="198">
        <v>1135</v>
      </c>
      <c r="F620" s="199">
        <v>44286</v>
      </c>
      <c r="G620" s="193">
        <v>22</v>
      </c>
      <c r="H620" t="str">
        <f>B620&amp;C620</f>
        <v>Lauren BODEN400mh</v>
      </c>
      <c r="I620" s="2">
        <f>E620</f>
        <v>1135</v>
      </c>
      <c r="J620" s="2" cm="1">
        <f t="array" ref="J620">MAX(IF($H$3:$H$4000=$H620,$I$3:$I$4000))</f>
        <v>1135</v>
      </c>
      <c r="K620" s="2" t="str">
        <v>BOT</v>
      </c>
      <c r="L620" s="21" t="str">
        <v>Thomphang BASELE</v>
      </c>
      <c r="M620" s="47" t="str">
        <v>400m</v>
      </c>
      <c r="N620" s="95">
        <v>36584</v>
      </c>
      <c r="O620" s="94" t="str">
        <f t="shared" si="36"/>
        <v>Thomphang BASELE400m</v>
      </c>
      <c r="P620" s="2">
        <f t="shared" si="37"/>
        <v>1078</v>
      </c>
      <c r="Q620" s="2">
        <f t="shared" si="38"/>
        <v>107</v>
      </c>
      <c r="R620" s="79" t="str">
        <f t="shared" si="39"/>
        <v/>
      </c>
    </row>
    <row r="621" spans="1:18" x14ac:dyDescent="0.2">
      <c r="A621" s="44" t="s">
        <v>1111</v>
      </c>
      <c r="B621" s="44" t="s">
        <v>425</v>
      </c>
      <c r="C621" s="192" t="s">
        <v>36</v>
      </c>
      <c r="D621" s="192">
        <v>37845</v>
      </c>
      <c r="E621" s="198">
        <v>1040</v>
      </c>
      <c r="F621" s="199">
        <v>44286</v>
      </c>
      <c r="G621" s="193">
        <v>13</v>
      </c>
      <c r="H621" t="str">
        <f>B621&amp;C621</f>
        <v>Elyssia KENSHOLEpole-vault</v>
      </c>
      <c r="I621" s="2">
        <f>E621</f>
        <v>1040</v>
      </c>
      <c r="J621" s="2" cm="1">
        <f t="array" ref="J621">MAX(IF($H$3:$H$4000=$H621,$I$3:$I$4000))</f>
        <v>1040</v>
      </c>
      <c r="K621" s="2" t="str">
        <v>BOT</v>
      </c>
      <c r="L621" s="21" t="str">
        <v>Amantle MONTSHO</v>
      </c>
      <c r="M621" s="47" t="str">
        <v>400m</v>
      </c>
      <c r="N621" s="95">
        <v>30501</v>
      </c>
      <c r="O621" s="94" t="str">
        <f t="shared" si="36"/>
        <v>Amantle MONTSHO400m</v>
      </c>
      <c r="P621" s="2">
        <f t="shared" si="37"/>
        <v>1101</v>
      </c>
      <c r="Q621" s="2">
        <f t="shared" si="38"/>
        <v>74</v>
      </c>
      <c r="R621" s="79" t="str">
        <f t="shared" si="39"/>
        <v/>
      </c>
    </row>
    <row r="622" spans="1:18" x14ac:dyDescent="0.2">
      <c r="A622" s="44" t="s">
        <v>1111</v>
      </c>
      <c r="B622" s="44" t="s">
        <v>430</v>
      </c>
      <c r="C622" s="192" t="s">
        <v>36</v>
      </c>
      <c r="D622" s="192">
        <v>37497</v>
      </c>
      <c r="E622" s="198">
        <v>981</v>
      </c>
      <c r="F622" s="199">
        <v>44286</v>
      </c>
      <c r="G622" s="193">
        <v>22</v>
      </c>
      <c r="H622" t="str">
        <f>B622&amp;C622</f>
        <v>Olivia GROSSpole-vault</v>
      </c>
      <c r="I622" s="2">
        <f>E622</f>
        <v>981</v>
      </c>
      <c r="J622" s="2" cm="1">
        <f t="array" ref="J622">MAX(IF($H$3:$H$4000=$H622,$I$3:$I$4000))</f>
        <v>981</v>
      </c>
      <c r="K622" s="2" t="str">
        <v>BOT</v>
      </c>
      <c r="L622" s="21" t="str">
        <v>Oarabile MOKENANE</v>
      </c>
      <c r="M622" s="47" t="str">
        <v>400mh</v>
      </c>
      <c r="N622" s="95">
        <v>33671</v>
      </c>
      <c r="O622" s="94" t="str">
        <f t="shared" si="36"/>
        <v>Oarabile MOKENANE400mh</v>
      </c>
      <c r="P622" s="2">
        <f t="shared" si="37"/>
        <v>1053</v>
      </c>
      <c r="Q622" s="2">
        <f t="shared" si="38"/>
        <v>67</v>
      </c>
      <c r="R622" s="79" t="str">
        <f t="shared" si="39"/>
        <v/>
      </c>
    </row>
    <row r="623" spans="1:18" x14ac:dyDescent="0.2">
      <c r="A623" s="44" t="s">
        <v>1111</v>
      </c>
      <c r="B623" s="44" t="s">
        <v>105</v>
      </c>
      <c r="C623" s="192" t="s">
        <v>2</v>
      </c>
      <c r="D623" s="192">
        <v>36107</v>
      </c>
      <c r="E623" s="198">
        <v>1116</v>
      </c>
      <c r="F623" s="199">
        <v>44282</v>
      </c>
      <c r="G623" s="193">
        <v>64</v>
      </c>
      <c r="H623" t="str">
        <f>B623&amp;C623</f>
        <v>Ebony LANE100m</v>
      </c>
      <c r="I623" s="2">
        <f>E623</f>
        <v>1116</v>
      </c>
      <c r="J623" s="2" cm="1">
        <f t="array" ref="J623">MAX(IF($H$3:$H$4000=$H623,$I$3:$I$4000))</f>
        <v>1116</v>
      </c>
      <c r="K623" s="2" t="str">
        <v>CAN</v>
      </c>
      <c r="L623" s="21" t="str">
        <v>Ella CLAYTON</v>
      </c>
      <c r="M623" s="47" t="str">
        <v>100m</v>
      </c>
      <c r="N623" s="95">
        <v>37768</v>
      </c>
      <c r="O623" s="94" t="str">
        <f t="shared" si="36"/>
        <v>Ella CLAYTON100m</v>
      </c>
      <c r="P623" s="2">
        <f t="shared" si="37"/>
        <v>1056</v>
      </c>
      <c r="Q623" s="2">
        <f t="shared" si="38"/>
        <v>141</v>
      </c>
      <c r="R623" s="79" t="str">
        <f t="shared" si="39"/>
        <v/>
      </c>
    </row>
    <row r="624" spans="1:18" x14ac:dyDescent="0.2">
      <c r="A624" s="44" t="s">
        <v>1111</v>
      </c>
      <c r="B624" s="44" t="s">
        <v>206</v>
      </c>
      <c r="C624" s="192" t="s">
        <v>26</v>
      </c>
      <c r="D624" s="192">
        <v>37624</v>
      </c>
      <c r="E624" s="198">
        <v>1102</v>
      </c>
      <c r="F624" s="199">
        <v>44282</v>
      </c>
      <c r="G624" s="193">
        <v>68</v>
      </c>
      <c r="H624" t="str">
        <f>B624&amp;C624</f>
        <v>Ellie BEER400m</v>
      </c>
      <c r="I624" s="2">
        <f>E624</f>
        <v>1102</v>
      </c>
      <c r="J624" s="2" cm="1">
        <f t="array" ref="J624">MAX(IF($H$3:$H$4000=$H624,$I$3:$I$4000))</f>
        <v>1102</v>
      </c>
      <c r="K624" s="2" t="str">
        <v>CAN</v>
      </c>
      <c r="L624" s="21" t="str">
        <v>Addy TOWNSEND</v>
      </c>
      <c r="M624" s="47" t="str">
        <v>800m</v>
      </c>
      <c r="N624" s="95">
        <v>35778</v>
      </c>
      <c r="O624" s="94" t="str">
        <f t="shared" si="36"/>
        <v>Addy TOWNSEND800m</v>
      </c>
      <c r="P624" s="2">
        <f t="shared" si="37"/>
        <v>1106</v>
      </c>
      <c r="Q624" s="2">
        <f t="shared" si="38"/>
        <v>60</v>
      </c>
      <c r="R624" s="79" t="str">
        <f t="shared" si="39"/>
        <v/>
      </c>
    </row>
    <row r="625" spans="1:18" x14ac:dyDescent="0.2">
      <c r="A625" s="44" t="s">
        <v>1111</v>
      </c>
      <c r="B625" s="44" t="s">
        <v>234</v>
      </c>
      <c r="C625" s="192" t="s">
        <v>27</v>
      </c>
      <c r="D625" s="192">
        <v>33409</v>
      </c>
      <c r="E625" s="198">
        <v>1176</v>
      </c>
      <c r="F625" s="199">
        <v>44282</v>
      </c>
      <c r="G625" s="193">
        <v>12</v>
      </c>
      <c r="H625" t="str">
        <f>B625&amp;C625</f>
        <v>Linden HALL800m</v>
      </c>
      <c r="I625" s="2">
        <f>E625</f>
        <v>1176</v>
      </c>
      <c r="J625" s="2" cm="1">
        <f t="array" ref="J625">MAX(IF($H$3:$H$4000=$H625,$I$3:$I$4000))</f>
        <v>1176</v>
      </c>
      <c r="K625" s="2" t="str">
        <v>CAN</v>
      </c>
      <c r="L625" s="21" t="str">
        <v>Maria ACOSTA</v>
      </c>
      <c r="M625" s="47" t="str">
        <v>800m</v>
      </c>
      <c r="N625" s="95">
        <v>1997</v>
      </c>
      <c r="O625" s="94" t="str">
        <f t="shared" si="36"/>
        <v>Maria ACOSTA800m</v>
      </c>
      <c r="P625" s="2">
        <f t="shared" si="37"/>
        <v>1034</v>
      </c>
      <c r="Q625" s="2">
        <f t="shared" si="38"/>
        <v>138</v>
      </c>
      <c r="R625" s="79" t="str">
        <f t="shared" si="39"/>
        <v/>
      </c>
    </row>
    <row r="626" spans="1:18" x14ac:dyDescent="0.2">
      <c r="A626" s="44" t="s">
        <v>1111</v>
      </c>
      <c r="B626" s="44" t="s">
        <v>235</v>
      </c>
      <c r="C626" s="192" t="s">
        <v>27</v>
      </c>
      <c r="D626" s="192">
        <v>38454</v>
      </c>
      <c r="E626" s="198">
        <v>1134</v>
      </c>
      <c r="F626" s="199">
        <v>44282</v>
      </c>
      <c r="G626" s="193">
        <v>28</v>
      </c>
      <c r="H626" t="str">
        <f>B626&amp;C626</f>
        <v>Claudia HOLLINGSWORTH800m</v>
      </c>
      <c r="I626" s="2">
        <f>E626</f>
        <v>1134</v>
      </c>
      <c r="J626" s="2" cm="1">
        <f t="array" ref="J626">MAX(IF($H$3:$H$4000=$H626,$I$3:$I$4000))</f>
        <v>1134</v>
      </c>
      <c r="K626" s="2" t="str">
        <v>CAN</v>
      </c>
      <c r="L626" s="21" t="str">
        <v>Jansen ZIOLA</v>
      </c>
      <c r="M626" s="47" t="str">
        <v>100mh</v>
      </c>
      <c r="N626" s="95">
        <v>1999</v>
      </c>
      <c r="O626" s="94" t="str">
        <f t="shared" si="36"/>
        <v>Jansen ZIOLA100mh</v>
      </c>
      <c r="P626" s="2">
        <f t="shared" si="37"/>
        <v>1003</v>
      </c>
      <c r="Q626" s="2">
        <f t="shared" si="38"/>
        <v>133</v>
      </c>
      <c r="R626" s="79" t="str">
        <f t="shared" si="39"/>
        <v/>
      </c>
    </row>
    <row r="627" spans="1:18" x14ac:dyDescent="0.2">
      <c r="A627" s="44" t="s">
        <v>1111</v>
      </c>
      <c r="B627" s="44" t="s">
        <v>898</v>
      </c>
      <c r="C627" s="192" t="s">
        <v>27</v>
      </c>
      <c r="D627" s="192">
        <v>35404</v>
      </c>
      <c r="E627" s="198">
        <v>1117</v>
      </c>
      <c r="F627" s="199">
        <v>44282</v>
      </c>
      <c r="G627" s="193">
        <v>41</v>
      </c>
      <c r="H627" t="str">
        <f>B627&amp;C627</f>
        <v>Georgia GRIFFITH800m</v>
      </c>
      <c r="I627" s="2">
        <f>E627</f>
        <v>1117</v>
      </c>
      <c r="J627" s="2" cm="1">
        <f t="array" ref="J627">MAX(IF($H$3:$H$4000=$H627,$I$3:$I$4000))</f>
        <v>1117</v>
      </c>
      <c r="K627" s="2" t="str">
        <v>CAN</v>
      </c>
      <c r="L627" s="21" t="str">
        <v>Aaryanna KURUCZ</v>
      </c>
      <c r="M627" s="47" t="str">
        <v>400mh</v>
      </c>
      <c r="N627" s="95">
        <v>2000</v>
      </c>
      <c r="O627" s="94" t="str">
        <f t="shared" si="36"/>
        <v>Aaryanna KURUCZ400mh</v>
      </c>
      <c r="P627" s="2">
        <f t="shared" si="37"/>
        <v>964</v>
      </c>
      <c r="Q627" s="2">
        <f t="shared" si="38"/>
        <v>150</v>
      </c>
      <c r="R627" s="79" t="str">
        <f t="shared" si="39"/>
        <v/>
      </c>
    </row>
    <row r="628" spans="1:18" x14ac:dyDescent="0.2">
      <c r="A628" s="44" t="s">
        <v>1111</v>
      </c>
      <c r="B628" s="44" t="s">
        <v>213</v>
      </c>
      <c r="C628" s="192" t="s">
        <v>27</v>
      </c>
      <c r="D628" s="192">
        <v>36496</v>
      </c>
      <c r="E628" s="198">
        <v>1109</v>
      </c>
      <c r="F628" s="199">
        <v>44282</v>
      </c>
      <c r="G628" s="193">
        <v>54</v>
      </c>
      <c r="H628" t="str">
        <f>B628&amp;C628</f>
        <v>Tess KIRSOPP-COLE800m</v>
      </c>
      <c r="I628" s="2">
        <f>E628</f>
        <v>1109</v>
      </c>
      <c r="J628" s="2" cm="1">
        <f t="array" ref="J628">MAX(IF($H$3:$H$4000=$H628,$I$3:$I$4000))</f>
        <v>1115</v>
      </c>
      <c r="K628" s="2" t="str">
        <v>CAN</v>
      </c>
      <c r="L628" s="21" t="str">
        <v>Busola AKINDURO</v>
      </c>
      <c r="M628" s="47" t="str">
        <v>triple-jump</v>
      </c>
      <c r="N628" s="95">
        <v>44612</v>
      </c>
      <c r="O628" s="94" t="str">
        <f t="shared" si="36"/>
        <v>Busola AKINDUROtriple-jump</v>
      </c>
      <c r="P628" s="2">
        <f t="shared" si="37"/>
        <v>1016</v>
      </c>
      <c r="Q628" s="2">
        <f t="shared" si="38"/>
        <v>49</v>
      </c>
      <c r="R628" s="79" t="str">
        <f t="shared" si="39"/>
        <v/>
      </c>
    </row>
    <row r="629" spans="1:18" x14ac:dyDescent="0.2">
      <c r="A629" s="44" t="s">
        <v>1111</v>
      </c>
      <c r="B629" s="44" t="s">
        <v>239</v>
      </c>
      <c r="C629" s="192" t="s">
        <v>27</v>
      </c>
      <c r="D629" s="192">
        <v>37449</v>
      </c>
      <c r="E629" s="198">
        <v>1073</v>
      </c>
      <c r="F629" s="199">
        <v>44282</v>
      </c>
      <c r="G629" s="193">
        <v>99</v>
      </c>
      <c r="H629" t="str">
        <f>B629&amp;C629</f>
        <v>Matilda RYAN800m</v>
      </c>
      <c r="I629" s="2">
        <f>E629</f>
        <v>1073</v>
      </c>
      <c r="J629" s="2" cm="1">
        <f t="array" ref="J629">MAX(IF($H$3:$H$4000=$H629,$I$3:$I$4000))</f>
        <v>1073</v>
      </c>
      <c r="K629" s="2" t="str">
        <v>CAN</v>
      </c>
      <c r="L629" s="21" t="str">
        <v>Alissa MELVIN</v>
      </c>
      <c r="M629" s="47" t="str">
        <v>triple-jump</v>
      </c>
      <c r="N629" s="95">
        <v>1999</v>
      </c>
      <c r="O629" s="94" t="str">
        <f t="shared" si="36"/>
        <v>Alissa MELVINtriple-jump</v>
      </c>
      <c r="P629" s="2">
        <f t="shared" si="37"/>
        <v>1000</v>
      </c>
      <c r="Q629" s="2">
        <f t="shared" si="38"/>
        <v>64</v>
      </c>
      <c r="R629" s="79" t="str">
        <f t="shared" si="39"/>
        <v/>
      </c>
    </row>
    <row r="630" spans="1:18" x14ac:dyDescent="0.2">
      <c r="A630" s="44" t="s">
        <v>1111</v>
      </c>
      <c r="B630" s="44" t="s">
        <v>308</v>
      </c>
      <c r="C630" s="192" t="s">
        <v>34</v>
      </c>
      <c r="D630" s="192">
        <v>35618</v>
      </c>
      <c r="E630" s="198">
        <v>1054</v>
      </c>
      <c r="F630" s="199">
        <v>44282</v>
      </c>
      <c r="G630" s="193">
        <v>65</v>
      </c>
      <c r="H630" t="str">
        <f>B630&amp;C630</f>
        <v>Caitlin ADAMS3000msc</v>
      </c>
      <c r="I630" s="2">
        <f>E630</f>
        <v>1054</v>
      </c>
      <c r="J630" s="2" cm="1">
        <f t="array" ref="J630">MAX(IF($H$3:$H$4000=$H630,$I$3:$I$4000))</f>
        <v>1054</v>
      </c>
      <c r="K630" s="2" t="str">
        <v>CAN</v>
      </c>
      <c r="L630" s="21" t="str">
        <v>Barbara BITCHOKA</v>
      </c>
      <c r="M630" s="47" t="str">
        <v>high-jump</v>
      </c>
      <c r="N630" s="95">
        <v>1996</v>
      </c>
      <c r="O630" s="94" t="str">
        <f t="shared" si="36"/>
        <v>Barbara BITCHOKAhigh-jump</v>
      </c>
      <c r="P630" s="2">
        <f t="shared" si="37"/>
        <v>1043</v>
      </c>
      <c r="Q630" s="2">
        <f t="shared" si="38"/>
        <v>32</v>
      </c>
      <c r="R630" s="79" t="str">
        <f t="shared" si="39"/>
        <v/>
      </c>
    </row>
    <row r="631" spans="1:18" x14ac:dyDescent="0.2">
      <c r="A631" s="44" t="s">
        <v>1111</v>
      </c>
      <c r="B631" s="44" t="s">
        <v>366</v>
      </c>
      <c r="C631" s="192" t="s">
        <v>37</v>
      </c>
      <c r="D631" s="192">
        <v>37072</v>
      </c>
      <c r="E631" s="198">
        <v>1068</v>
      </c>
      <c r="F631" s="199">
        <v>44282</v>
      </c>
      <c r="G631" s="193">
        <v>42</v>
      </c>
      <c r="H631" t="str">
        <f>B631&amp;C631</f>
        <v>Samantha DALElong-jump</v>
      </c>
      <c r="I631" s="2">
        <f>E631</f>
        <v>1068</v>
      </c>
      <c r="J631" s="2" cm="1">
        <f t="array" ref="J631">MAX(IF($H$3:$H$4000=$H631,$I$3:$I$4000))</f>
        <v>1152</v>
      </c>
      <c r="K631" s="2" t="str">
        <v>CAN</v>
      </c>
      <c r="L631" s="21" t="str">
        <v>Dolly GABRI</v>
      </c>
      <c r="M631" s="47" t="str">
        <v>discus-throw</v>
      </c>
      <c r="N631" s="95">
        <v>37143</v>
      </c>
      <c r="O631" s="94" t="str">
        <f t="shared" si="36"/>
        <v>Dolly GABRIdiscus-throw</v>
      </c>
      <c r="P631" s="2">
        <f t="shared" si="37"/>
        <v>812</v>
      </c>
      <c r="Q631" s="2">
        <f t="shared" si="38"/>
        <v>119</v>
      </c>
      <c r="R631" s="79" t="str">
        <f t="shared" si="39"/>
        <v/>
      </c>
    </row>
    <row r="632" spans="1:18" x14ac:dyDescent="0.2">
      <c r="A632" s="44" t="s">
        <v>1111</v>
      </c>
      <c r="B632" s="44" t="s">
        <v>479</v>
      </c>
      <c r="C632" s="192" t="s">
        <v>41</v>
      </c>
      <c r="D632" s="192">
        <v>36538</v>
      </c>
      <c r="E632" s="198">
        <v>978</v>
      </c>
      <c r="F632" s="199">
        <v>44282</v>
      </c>
      <c r="G632" s="193">
        <v>18</v>
      </c>
      <c r="H632" t="str">
        <f>B632&amp;C632</f>
        <v>Jess BELLjavelin-throw</v>
      </c>
      <c r="I632" s="2">
        <f>E632</f>
        <v>978</v>
      </c>
      <c r="J632" s="2" cm="1">
        <f t="array" ref="J632">MAX(IF($H$3:$H$4000=$H632,$I$3:$I$4000))</f>
        <v>978</v>
      </c>
      <c r="K632" s="2" t="str">
        <v>CAN</v>
      </c>
      <c r="L632" s="21" t="str">
        <v>Catherine L√âGER</v>
      </c>
      <c r="M632" s="47" t="str">
        <v>100m</v>
      </c>
      <c r="N632" s="95">
        <v>36583</v>
      </c>
      <c r="O632" s="94" t="str">
        <f t="shared" si="36"/>
        <v>Catherine L√âGER100m</v>
      </c>
      <c r="P632" s="2">
        <f t="shared" si="37"/>
        <v>1095</v>
      </c>
      <c r="Q632" s="2">
        <f t="shared" si="38"/>
        <v>104</v>
      </c>
      <c r="R632" s="79" t="str">
        <f t="shared" si="39"/>
        <v/>
      </c>
    </row>
    <row r="633" spans="1:18" x14ac:dyDescent="0.2">
      <c r="A633" s="44" t="s">
        <v>1111</v>
      </c>
      <c r="B633" s="44" t="s">
        <v>454</v>
      </c>
      <c r="C633" s="192" t="s">
        <v>42</v>
      </c>
      <c r="D633" s="192">
        <v>36914</v>
      </c>
      <c r="E633" s="198">
        <v>884</v>
      </c>
      <c r="F633" s="199">
        <v>44281</v>
      </c>
      <c r="G633" s="193">
        <v>58</v>
      </c>
      <c r="H633" t="str">
        <f>B633&amp;C633</f>
        <v>Isabella SIMONELLIhammer-throw</v>
      </c>
      <c r="I633" s="2">
        <f>E633</f>
        <v>884</v>
      </c>
      <c r="J633" s="2" cm="1">
        <f t="array" ref="J633">MAX(IF($H$3:$H$4000=$H633,$I$3:$I$4000))</f>
        <v>884</v>
      </c>
      <c r="K633" s="2" t="str">
        <v>CAN</v>
      </c>
      <c r="L633" s="21" t="str">
        <v>Catherine L√âGER</v>
      </c>
      <c r="M633" s="47" t="str">
        <v>200m</v>
      </c>
      <c r="N633" s="95">
        <v>36583</v>
      </c>
      <c r="O633" s="94" t="str">
        <f t="shared" si="36"/>
        <v>Catherine L√âGER200m</v>
      </c>
      <c r="P633" s="2">
        <f t="shared" si="37"/>
        <v>1102</v>
      </c>
      <c r="Q633" s="2">
        <f t="shared" si="38"/>
        <v>76</v>
      </c>
      <c r="R633" s="79" t="str">
        <f t="shared" si="39"/>
        <v/>
      </c>
    </row>
    <row r="634" spans="1:18" x14ac:dyDescent="0.2">
      <c r="A634" s="44" t="s">
        <v>1111</v>
      </c>
      <c r="B634" s="44" t="s">
        <v>271</v>
      </c>
      <c r="C634" s="192" t="s">
        <v>28</v>
      </c>
      <c r="D634" s="192">
        <v>35869</v>
      </c>
      <c r="E634" s="198">
        <v>1110</v>
      </c>
      <c r="F634" s="199">
        <v>44280</v>
      </c>
      <c r="G634" s="193">
        <v>59</v>
      </c>
      <c r="H634" t="str">
        <f>B634&amp;C634</f>
        <v>Lauren RYAN1500m</v>
      </c>
      <c r="I634" s="2">
        <f>E634</f>
        <v>1110</v>
      </c>
      <c r="J634" s="2" cm="1">
        <f t="array" ref="J634">MAX(IF($H$3:$H$4000=$H634,$I$3:$I$4000))</f>
        <v>1110</v>
      </c>
      <c r="K634" s="2" t="str">
        <v>CAN</v>
      </c>
      <c r="L634" s="21" t="str">
        <v>Khamica BINGHAM</v>
      </c>
      <c r="M634" s="47" t="str">
        <v>200m</v>
      </c>
      <c r="N634" s="95">
        <v>34500</v>
      </c>
      <c r="O634" s="94" t="str">
        <f t="shared" si="36"/>
        <v>Khamica BINGHAM200m</v>
      </c>
      <c r="P634" s="2">
        <f t="shared" si="37"/>
        <v>1086</v>
      </c>
      <c r="Q634" s="2">
        <f t="shared" si="38"/>
        <v>104</v>
      </c>
      <c r="R634" s="79" t="str">
        <f t="shared" si="39"/>
        <v/>
      </c>
    </row>
    <row r="635" spans="1:18" x14ac:dyDescent="0.2">
      <c r="A635" s="44" t="s">
        <v>1111</v>
      </c>
      <c r="B635" s="44" t="s">
        <v>931</v>
      </c>
      <c r="C635" s="192" t="s">
        <v>33</v>
      </c>
      <c r="D635" s="192">
        <v>35071</v>
      </c>
      <c r="E635" s="198">
        <v>1024</v>
      </c>
      <c r="F635" s="199">
        <v>44280</v>
      </c>
      <c r="G635" s="193">
        <v>77</v>
      </c>
      <c r="H635" t="str">
        <f>B635&amp;C635</f>
        <v>Daniela ROMAN400mh</v>
      </c>
      <c r="I635" s="2">
        <f>E635</f>
        <v>1024</v>
      </c>
      <c r="J635" s="2" cm="1">
        <f t="array" ref="J635">MAX(IF($H$3:$H$4000=$H635,$I$3:$I$4000))</f>
        <v>1024</v>
      </c>
      <c r="K635" s="2" t="str">
        <v>CAN</v>
      </c>
      <c r="L635" s="21" t="str">
        <v>Addy TOWNSEND</v>
      </c>
      <c r="M635" s="47" t="str">
        <v>1500m</v>
      </c>
      <c r="N635" s="95">
        <v>35778</v>
      </c>
      <c r="O635" s="94" t="str">
        <f t="shared" si="36"/>
        <v>Addy TOWNSEND1500m</v>
      </c>
      <c r="P635" s="2">
        <f t="shared" si="37"/>
        <v>1112</v>
      </c>
      <c r="Q635" s="2">
        <f t="shared" si="38"/>
        <v>61</v>
      </c>
      <c r="R635" s="79" t="str">
        <f t="shared" si="39"/>
        <v/>
      </c>
    </row>
    <row r="636" spans="1:18" x14ac:dyDescent="0.2">
      <c r="A636" s="44" t="s">
        <v>1111</v>
      </c>
      <c r="B636" s="44" t="s">
        <v>397</v>
      </c>
      <c r="C636" s="192" t="s">
        <v>38</v>
      </c>
      <c r="D636" s="192">
        <v>34893</v>
      </c>
      <c r="E636" s="198">
        <v>997</v>
      </c>
      <c r="F636" s="199">
        <v>44280</v>
      </c>
      <c r="G636" s="193">
        <v>61</v>
      </c>
      <c r="H636" t="str">
        <f>B636&amp;C636</f>
        <v>Tierra EXUMtriple-jump</v>
      </c>
      <c r="I636" s="2">
        <f>E636</f>
        <v>997</v>
      </c>
      <c r="J636" s="2" cm="1">
        <f t="array" ref="J636">MAX(IF($H$3:$H$4000=$H636,$I$3:$I$4000))</f>
        <v>997</v>
      </c>
      <c r="K636" s="2" t="str">
        <v>CAN</v>
      </c>
      <c r="L636" s="21" t="str">
        <v>Grace FETHERSTONHAUGH</v>
      </c>
      <c r="M636" s="47" t="str">
        <v>1500m</v>
      </c>
      <c r="N636" s="95">
        <v>36812</v>
      </c>
      <c r="O636" s="94" t="str">
        <f t="shared" si="36"/>
        <v>Grace FETHERSTONHAUGH1500m</v>
      </c>
      <c r="P636" s="2">
        <f t="shared" si="37"/>
        <v>1071</v>
      </c>
      <c r="Q636" s="2">
        <f t="shared" si="38"/>
        <v>119</v>
      </c>
      <c r="R636" s="79" t="str">
        <f t="shared" si="39"/>
        <v/>
      </c>
    </row>
    <row r="637" spans="1:18" x14ac:dyDescent="0.2">
      <c r="A637" s="44" t="s">
        <v>1111</v>
      </c>
      <c r="B637" s="44" t="s">
        <v>478</v>
      </c>
      <c r="C637" s="192" t="s">
        <v>41</v>
      </c>
      <c r="D637" s="192">
        <v>36990</v>
      </c>
      <c r="E637" s="198">
        <v>1035</v>
      </c>
      <c r="F637" s="199">
        <v>44280</v>
      </c>
      <c r="G637" s="193">
        <v>9</v>
      </c>
      <c r="H637" t="str">
        <f>B637&amp;C637</f>
        <v>Alexandra ROBERTSjavelin-throw</v>
      </c>
      <c r="I637" s="2">
        <f>E637</f>
        <v>1035</v>
      </c>
      <c r="J637" s="2" cm="1">
        <f t="array" ref="J637">MAX(IF($H$3:$H$4000=$H637,$I$3:$I$4000))</f>
        <v>1035</v>
      </c>
      <c r="K637" s="2" t="str">
        <v>CAN</v>
      </c>
      <c r="L637" s="21" t="str">
        <v>Simone PLOURDE</v>
      </c>
      <c r="M637" s="47" t="str">
        <v>1500m</v>
      </c>
      <c r="N637" s="95">
        <v>2000</v>
      </c>
      <c r="O637" s="94" t="str">
        <f t="shared" si="36"/>
        <v>Simone PLOURDE1500m</v>
      </c>
      <c r="P637" s="2">
        <f t="shared" si="37"/>
        <v>1064</v>
      </c>
      <c r="Q637" s="2">
        <f t="shared" si="38"/>
        <v>124</v>
      </c>
      <c r="R637" s="79" t="str">
        <f t="shared" si="39"/>
        <v/>
      </c>
    </row>
    <row r="638" spans="1:18" x14ac:dyDescent="0.2">
      <c r="A638" s="44" t="s">
        <v>1111</v>
      </c>
      <c r="B638" s="44" t="s">
        <v>986</v>
      </c>
      <c r="C638" s="192" t="s">
        <v>35</v>
      </c>
      <c r="D638" s="192">
        <v>37337</v>
      </c>
      <c r="E638" s="198">
        <v>984</v>
      </c>
      <c r="F638" s="199">
        <v>44269</v>
      </c>
      <c r="G638" s="193">
        <v>59</v>
      </c>
      <c r="H638" t="str">
        <f>B638&amp;C638</f>
        <v>Elizabeth MOSShigh-jump</v>
      </c>
      <c r="I638" s="2">
        <f>E638</f>
        <v>984</v>
      </c>
      <c r="J638" s="2" cm="1">
        <f t="array" ref="J638">MAX(IF($H$3:$H$4000=$H638,$I$3:$I$4000))</f>
        <v>984</v>
      </c>
      <c r="K638" s="2" t="str">
        <v>CAN</v>
      </c>
      <c r="L638" s="21" t="str">
        <v>Maggie SMITH</v>
      </c>
      <c r="M638" s="47" t="str">
        <v>1500m</v>
      </c>
      <c r="N638" s="95">
        <v>37073</v>
      </c>
      <c r="O638" s="94" t="str">
        <f t="shared" si="36"/>
        <v>Maggie SMITH1500m</v>
      </c>
      <c r="P638" s="2">
        <f t="shared" si="37"/>
        <v>1050</v>
      </c>
      <c r="Q638" s="2">
        <f t="shared" si="38"/>
        <v>132</v>
      </c>
      <c r="R638" s="79" t="str">
        <f t="shared" si="39"/>
        <v/>
      </c>
    </row>
    <row r="639" spans="1:18" x14ac:dyDescent="0.2">
      <c r="A639" s="44" t="s">
        <v>1111</v>
      </c>
      <c r="B639" s="44" t="s">
        <v>412</v>
      </c>
      <c r="C639" s="192" t="s">
        <v>35</v>
      </c>
      <c r="D639" s="192">
        <v>37938</v>
      </c>
      <c r="E639" s="198">
        <v>984</v>
      </c>
      <c r="F639" s="199">
        <v>44269</v>
      </c>
      <c r="G639" s="193">
        <v>59</v>
      </c>
      <c r="H639" t="str">
        <f>B639&amp;C639</f>
        <v>Alexandra HARRISONhigh-jump</v>
      </c>
      <c r="I639" s="2">
        <f>E639</f>
        <v>984</v>
      </c>
      <c r="J639" s="2" cm="1">
        <f t="array" ref="J639">MAX(IF($H$3:$H$4000=$H639,$I$3:$I$4000))</f>
        <v>1023</v>
      </c>
      <c r="K639" s="2" t="str">
        <v>CAN</v>
      </c>
      <c r="L639" s="21" t="str">
        <v>Aurora RYNDA</v>
      </c>
      <c r="M639" s="47" t="str">
        <v>1500m</v>
      </c>
      <c r="N639" s="95">
        <v>36825</v>
      </c>
      <c r="O639" s="94" t="str">
        <f t="shared" si="36"/>
        <v>Aurora RYNDA1500m</v>
      </c>
      <c r="P639" s="2">
        <f t="shared" si="37"/>
        <v>1036</v>
      </c>
      <c r="Q639" s="2">
        <f t="shared" si="38"/>
        <v>145</v>
      </c>
      <c r="R639" s="79" t="str">
        <f t="shared" si="39"/>
        <v/>
      </c>
    </row>
    <row r="640" spans="1:18" x14ac:dyDescent="0.2">
      <c r="A640" s="44" t="s">
        <v>1111</v>
      </c>
      <c r="B640" s="44" t="s">
        <v>1000</v>
      </c>
      <c r="C640" s="194" t="s">
        <v>85</v>
      </c>
      <c r="D640" s="194">
        <v>44640</v>
      </c>
      <c r="E640" s="198">
        <v>775</v>
      </c>
      <c r="F640" s="199">
        <v>44269</v>
      </c>
      <c r="G640" s="193">
        <v>43</v>
      </c>
      <c r="H640" t="str">
        <f>B640&amp;C640</f>
        <v>Gabriella HILLrace-walking</v>
      </c>
      <c r="I640" s="2">
        <f>E640</f>
        <v>775</v>
      </c>
      <c r="J640" s="2" cm="1">
        <f t="array" ref="J640">MAX(IF($H$3:$H$4000=$H640,$I$3:$I$4000))</f>
        <v>775</v>
      </c>
      <c r="K640" s="2" t="str">
        <v>CAN</v>
      </c>
      <c r="L640" s="21" t="str">
        <v>Kennedy THOMSON</v>
      </c>
      <c r="M640" s="47" t="str">
        <v>1500m</v>
      </c>
      <c r="N640" s="95">
        <v>36070</v>
      </c>
      <c r="O640" s="94" t="str">
        <f t="shared" si="36"/>
        <v>Kennedy THOMSON1500m</v>
      </c>
      <c r="P640" s="2">
        <f t="shared" si="37"/>
        <v>1108</v>
      </c>
      <c r="Q640" s="2">
        <f t="shared" si="38"/>
        <v>70</v>
      </c>
      <c r="R640" s="79" t="str">
        <f t="shared" si="39"/>
        <v/>
      </c>
    </row>
    <row r="641" spans="1:18" x14ac:dyDescent="0.2">
      <c r="A641" s="44" t="s">
        <v>1111</v>
      </c>
      <c r="B641" s="44" t="s">
        <v>290</v>
      </c>
      <c r="C641" s="192" t="s">
        <v>29</v>
      </c>
      <c r="D641" s="192">
        <v>32724</v>
      </c>
      <c r="E641" s="198">
        <v>1110</v>
      </c>
      <c r="F641" s="199">
        <v>44268</v>
      </c>
      <c r="G641" s="193">
        <v>57</v>
      </c>
      <c r="H641" t="str">
        <f>B641&amp;C641</f>
        <v>Genevieve GREGSON5000m</v>
      </c>
      <c r="I641" s="2">
        <f>E641</f>
        <v>1110</v>
      </c>
      <c r="J641" s="2" cm="1">
        <f t="array" ref="J641">MAX(IF($H$3:$H$4000=$H641,$I$3:$I$4000))</f>
        <v>1110</v>
      </c>
      <c r="K641" s="2" t="str">
        <v>CAN</v>
      </c>
      <c r="L641" s="21" t="str">
        <v>Maya KOBYLANSKI</v>
      </c>
      <c r="M641" s="47" t="str">
        <v>1500m</v>
      </c>
      <c r="N641" s="95">
        <v>44612</v>
      </c>
      <c r="O641" s="94" t="str">
        <f t="shared" si="36"/>
        <v>Maya KOBYLANSKI1500m</v>
      </c>
      <c r="P641" s="2">
        <f t="shared" si="37"/>
        <v>1006</v>
      </c>
      <c r="Q641" s="2">
        <f t="shared" si="38"/>
        <v>160</v>
      </c>
      <c r="R641" s="79" t="str">
        <f t="shared" si="39"/>
        <v/>
      </c>
    </row>
    <row r="642" spans="1:18" x14ac:dyDescent="0.2">
      <c r="A642" s="44" t="s">
        <v>1111</v>
      </c>
      <c r="B642" s="44" t="s">
        <v>272</v>
      </c>
      <c r="C642" s="192" t="s">
        <v>29</v>
      </c>
      <c r="D642" s="192">
        <v>32903</v>
      </c>
      <c r="E642" s="198">
        <v>1077</v>
      </c>
      <c r="F642" s="199">
        <v>44268</v>
      </c>
      <c r="G642" s="193">
        <v>88</v>
      </c>
      <c r="H642" t="str">
        <f>B642&amp;C642</f>
        <v>Melissa DUNCAN5000m</v>
      </c>
      <c r="I642" s="2">
        <f>E642</f>
        <v>1077</v>
      </c>
      <c r="J642" s="2" cm="1">
        <f t="array" ref="J642">MAX(IF($H$3:$H$4000=$H642,$I$3:$I$4000))</f>
        <v>1077</v>
      </c>
      <c r="K642" s="2" t="str">
        <v>CAN</v>
      </c>
      <c r="L642" s="21" t="str">
        <v>Olivia WILLETT</v>
      </c>
      <c r="M642" s="47" t="str">
        <v>3000msc</v>
      </c>
      <c r="N642" s="95">
        <v>1999</v>
      </c>
      <c r="O642" s="94" t="str">
        <f t="shared" si="36"/>
        <v>Olivia WILLETT3000msc</v>
      </c>
      <c r="P642" s="2">
        <f t="shared" si="37"/>
        <v>986</v>
      </c>
      <c r="Q642" s="2">
        <f t="shared" si="38"/>
        <v>115</v>
      </c>
      <c r="R642" s="79" t="str">
        <f t="shared" si="39"/>
        <v/>
      </c>
    </row>
    <row r="643" spans="1:18" x14ac:dyDescent="0.2">
      <c r="A643" s="44" t="s">
        <v>1111</v>
      </c>
      <c r="B643" s="44" t="s">
        <v>195</v>
      </c>
      <c r="C643" s="192" t="s">
        <v>29</v>
      </c>
      <c r="D643" s="192">
        <v>35243</v>
      </c>
      <c r="E643" s="198">
        <v>1074</v>
      </c>
      <c r="F643" s="199">
        <v>44268</v>
      </c>
      <c r="G643" s="193">
        <v>93</v>
      </c>
      <c r="H643" t="str">
        <f>B643&amp;C643</f>
        <v>Paige CAMPBELL5000m</v>
      </c>
      <c r="I643" s="2">
        <f>E643</f>
        <v>1074</v>
      </c>
      <c r="J643" s="2" cm="1">
        <f t="array" ref="J643">MAX(IF($H$3:$H$4000=$H643,$I$3:$I$4000))</f>
        <v>1074</v>
      </c>
      <c r="K643" s="2" t="str">
        <v>CAN</v>
      </c>
      <c r="L643" s="21" t="str">
        <v>Katelyn AYERS</v>
      </c>
      <c r="M643" s="47" t="str">
        <v>5000m</v>
      </c>
      <c r="N643" s="95">
        <v>34739</v>
      </c>
      <c r="O643" s="94" t="str">
        <f t="shared" si="36"/>
        <v>Katelyn AYERS5000m</v>
      </c>
      <c r="P643" s="2">
        <f t="shared" si="37"/>
        <v>1015</v>
      </c>
      <c r="Q643" s="2">
        <f t="shared" si="38"/>
        <v>141</v>
      </c>
      <c r="R643" s="79" t="str">
        <f t="shared" si="39"/>
        <v/>
      </c>
    </row>
    <row r="644" spans="1:18" x14ac:dyDescent="0.2">
      <c r="A644" s="44" t="s">
        <v>1111</v>
      </c>
      <c r="B644" s="44" t="s">
        <v>372</v>
      </c>
      <c r="C644" s="192" t="s">
        <v>37</v>
      </c>
      <c r="D644" s="192">
        <v>38437</v>
      </c>
      <c r="E644" s="198">
        <v>1016</v>
      </c>
      <c r="F644" s="199">
        <v>44268</v>
      </c>
      <c r="G644" s="193">
        <v>93</v>
      </c>
      <c r="H644" t="str">
        <f>B644&amp;C644</f>
        <v>Mia SCERRIlong-jump</v>
      </c>
      <c r="I644" s="2">
        <f>E644</f>
        <v>1016</v>
      </c>
      <c r="J644" s="2" cm="1">
        <f t="array" ref="J644">MAX(IF($H$3:$H$4000=$H644,$I$3:$I$4000))</f>
        <v>1016</v>
      </c>
      <c r="K644" s="2" t="str">
        <v>CAN</v>
      </c>
      <c r="L644" s="21" t="str">
        <v>Solstice SALIBA</v>
      </c>
      <c r="M644" s="47" t="str">
        <v>10000m</v>
      </c>
      <c r="N644" s="95">
        <v>2000</v>
      </c>
      <c r="O644" s="94" t="str">
        <f t="shared" ref="O644:O707" si="40">L644&amp;M644</f>
        <v>Solstice SALIBA10000m</v>
      </c>
      <c r="P644" s="2">
        <f t="shared" ref="P644:P707" si="41">VLOOKUP(L644&amp;M644,$H$3:$J$3823,3,FALSE)</f>
        <v>942</v>
      </c>
      <c r="Q644" s="2">
        <f t="shared" ref="Q644:Q707" si="42">COUNTIFS($M$3:$M$3102,M644,$P$3:$P$3102,"&gt;"&amp;P644)+1</f>
        <v>129</v>
      </c>
      <c r="R644" s="79" t="str">
        <f t="shared" ref="R644:R707" si="43">IFERROR(IF(K644="AUS",COUNTIFS($K$3:$K$3102,"AUS",$M$3:$M$3102,M644,$P$3:$P$3102,"&gt;"&amp;P644)+1,""),"")</f>
        <v/>
      </c>
    </row>
    <row r="645" spans="1:18" x14ac:dyDescent="0.2">
      <c r="A645" s="44" t="s">
        <v>1111</v>
      </c>
      <c r="B645" s="44" t="s">
        <v>984</v>
      </c>
      <c r="C645" s="192" t="s">
        <v>38</v>
      </c>
      <c r="D645" s="192">
        <v>35415</v>
      </c>
      <c r="E645" s="198">
        <v>1043</v>
      </c>
      <c r="F645" s="199">
        <v>44268</v>
      </c>
      <c r="G645" s="193">
        <v>23</v>
      </c>
      <c r="H645" t="str">
        <f>B645&amp;C645</f>
        <v>Aliyah PARKERtriple-jump</v>
      </c>
      <c r="I645" s="2">
        <f>E645</f>
        <v>1043</v>
      </c>
      <c r="J645" s="2" cm="1">
        <f t="array" ref="J645">MAX(IF($H$3:$H$4000=$H645,$I$3:$I$4000))</f>
        <v>1043</v>
      </c>
      <c r="K645" s="2" t="str">
        <v>CAN</v>
      </c>
      <c r="L645" s="21" t="str">
        <v>Noelle MONTCALM</v>
      </c>
      <c r="M645" s="47" t="str">
        <v>400mh</v>
      </c>
      <c r="N645" s="95">
        <v>32236</v>
      </c>
      <c r="O645" s="94" t="str">
        <f t="shared" si="40"/>
        <v>Noelle MONTCALM400mh</v>
      </c>
      <c r="P645" s="2">
        <f t="shared" si="41"/>
        <v>1146</v>
      </c>
      <c r="Q645" s="2">
        <f t="shared" si="42"/>
        <v>16</v>
      </c>
      <c r="R645" s="79" t="str">
        <f t="shared" si="43"/>
        <v/>
      </c>
    </row>
    <row r="646" spans="1:18" x14ac:dyDescent="0.2">
      <c r="A646" s="44" t="s">
        <v>1111</v>
      </c>
      <c r="B646" s="44" t="s">
        <v>985</v>
      </c>
      <c r="C646" s="192" t="s">
        <v>38</v>
      </c>
      <c r="D646" s="192">
        <v>36378</v>
      </c>
      <c r="E646" s="198">
        <v>1008</v>
      </c>
      <c r="F646" s="199">
        <v>44268</v>
      </c>
      <c r="G646" s="193">
        <v>49</v>
      </c>
      <c r="H646" t="str">
        <f>B646&amp;C646</f>
        <v>Kayla CUBAtriple-jump</v>
      </c>
      <c r="I646" s="2">
        <f>E646</f>
        <v>1008</v>
      </c>
      <c r="J646" s="2" cm="1">
        <f t="array" ref="J646">MAX(IF($H$3:$H$4000=$H646,$I$3:$I$4000))</f>
        <v>1043</v>
      </c>
      <c r="K646" s="2" t="str">
        <v>CAN</v>
      </c>
      <c r="L646" s="21" t="str">
        <v>Payton SABOURIN</v>
      </c>
      <c r="M646" s="47" t="str">
        <v>400mh</v>
      </c>
      <c r="N646" s="95">
        <v>37073</v>
      </c>
      <c r="O646" s="94" t="str">
        <f t="shared" si="40"/>
        <v>Payton SABOURIN400mh</v>
      </c>
      <c r="P646" s="2">
        <f t="shared" si="41"/>
        <v>977</v>
      </c>
      <c r="Q646" s="2">
        <f t="shared" si="42"/>
        <v>142</v>
      </c>
      <c r="R646" s="79" t="str">
        <f t="shared" si="43"/>
        <v/>
      </c>
    </row>
    <row r="647" spans="1:18" x14ac:dyDescent="0.2">
      <c r="A647" s="44" t="s">
        <v>1111</v>
      </c>
      <c r="B647" s="44" t="s">
        <v>396</v>
      </c>
      <c r="C647" s="194" t="s">
        <v>38</v>
      </c>
      <c r="D647" s="194">
        <v>37271</v>
      </c>
      <c r="E647" s="198">
        <v>1003</v>
      </c>
      <c r="F647" s="199">
        <v>44268</v>
      </c>
      <c r="G647" s="193">
        <v>53</v>
      </c>
      <c r="H647" t="str">
        <f>B647&amp;C647</f>
        <v>Charlotte MCGILLtriple-jump</v>
      </c>
      <c r="I647" s="2">
        <f>E647</f>
        <v>1003</v>
      </c>
      <c r="J647" s="2" cm="1">
        <f t="array" ref="J647">MAX(IF($H$3:$H$4000=$H647,$I$3:$I$4000))</f>
        <v>1003</v>
      </c>
      <c r="K647" s="2" t="str">
        <v>CAN</v>
      </c>
      <c r="L647" s="21" t="str">
        <v>Karlie MOORE</v>
      </c>
      <c r="M647" s="47" t="str">
        <v>400mh</v>
      </c>
      <c r="N647" s="95">
        <v>44581</v>
      </c>
      <c r="O647" s="94" t="str">
        <f t="shared" si="40"/>
        <v>Karlie MOORE400mh</v>
      </c>
      <c r="P647" s="2">
        <f t="shared" si="41"/>
        <v>964</v>
      </c>
      <c r="Q647" s="2">
        <f t="shared" si="42"/>
        <v>150</v>
      </c>
      <c r="R647" s="79" t="str">
        <f t="shared" si="43"/>
        <v/>
      </c>
    </row>
    <row r="648" spans="1:18" x14ac:dyDescent="0.2">
      <c r="A648" s="44" t="s">
        <v>1111</v>
      </c>
      <c r="B648" s="44" t="s">
        <v>395</v>
      </c>
      <c r="C648" s="192" t="s">
        <v>38</v>
      </c>
      <c r="D648" s="192">
        <v>34170</v>
      </c>
      <c r="E648" s="198">
        <v>992</v>
      </c>
      <c r="F648" s="199">
        <v>44268</v>
      </c>
      <c r="G648" s="193">
        <v>61</v>
      </c>
      <c r="H648" t="str">
        <f>B648&amp;C648</f>
        <v>Erin GUYtriple-jump</v>
      </c>
      <c r="I648" s="2">
        <f>E648</f>
        <v>992</v>
      </c>
      <c r="J648" s="2" cm="1">
        <f t="array" ref="J648">MAX(IF($H$3:$H$4000=$H648,$I$3:$I$4000))</f>
        <v>992</v>
      </c>
      <c r="K648" s="2" t="str">
        <v>CAN</v>
      </c>
      <c r="L648" s="21" t="str">
        <v>Aasha MARLER</v>
      </c>
      <c r="M648" s="47" t="str">
        <v>long-jump</v>
      </c>
      <c r="N648" s="95">
        <v>33962</v>
      </c>
      <c r="O648" s="94" t="str">
        <f t="shared" si="40"/>
        <v>Aasha MARLERlong-jump</v>
      </c>
      <c r="P648" s="2">
        <f t="shared" si="41"/>
        <v>1060</v>
      </c>
      <c r="Q648" s="2">
        <f t="shared" si="42"/>
        <v>57</v>
      </c>
      <c r="R648" s="79" t="str">
        <f t="shared" si="43"/>
        <v/>
      </c>
    </row>
    <row r="649" spans="1:18" x14ac:dyDescent="0.2">
      <c r="A649" s="44" t="s">
        <v>1111</v>
      </c>
      <c r="B649" s="44" t="s">
        <v>422</v>
      </c>
      <c r="C649" s="192" t="s">
        <v>36</v>
      </c>
      <c r="D649" s="192">
        <v>35525</v>
      </c>
      <c r="E649" s="198">
        <v>1214</v>
      </c>
      <c r="F649" s="199">
        <v>44268</v>
      </c>
      <c r="G649" s="193">
        <v>2</v>
      </c>
      <c r="H649" t="str">
        <f>B649&amp;C649</f>
        <v>Nina KENNEDYpole-vault</v>
      </c>
      <c r="I649" s="2">
        <f>E649</f>
        <v>1214</v>
      </c>
      <c r="J649" s="2" cm="1">
        <f t="array" ref="J649">MAX(IF($H$3:$H$4000=$H649,$I$3:$I$4000))</f>
        <v>1214</v>
      </c>
      <c r="K649" s="2" t="str">
        <v>CAN</v>
      </c>
      <c r="L649" s="21" t="str">
        <v>Camryn ROGERS</v>
      </c>
      <c r="M649" s="47" t="str">
        <v>hammer-throw</v>
      </c>
      <c r="N649" s="95">
        <v>36318</v>
      </c>
      <c r="O649" s="94" t="str">
        <f t="shared" si="40"/>
        <v>Camryn ROGERShammer-throw</v>
      </c>
      <c r="P649" s="2">
        <f t="shared" si="41"/>
        <v>1182</v>
      </c>
      <c r="Q649" s="2">
        <f t="shared" si="42"/>
        <v>1</v>
      </c>
      <c r="R649" s="79" t="str">
        <f t="shared" si="43"/>
        <v/>
      </c>
    </row>
    <row r="650" spans="1:18" x14ac:dyDescent="0.2">
      <c r="A650" s="44" t="s">
        <v>1111</v>
      </c>
      <c r="B650" s="44" t="s">
        <v>441</v>
      </c>
      <c r="C650" s="192" t="s">
        <v>40</v>
      </c>
      <c r="D650" s="192">
        <v>32289</v>
      </c>
      <c r="E650" s="198">
        <v>1133</v>
      </c>
      <c r="F650" s="199">
        <v>44268</v>
      </c>
      <c r="G650" s="193">
        <v>4</v>
      </c>
      <c r="H650" t="str">
        <f>B650&amp;C650</f>
        <v>Dani STEVENSdiscus-throw</v>
      </c>
      <c r="I650" s="2">
        <f>E650</f>
        <v>1133</v>
      </c>
      <c r="J650" s="2" cm="1">
        <f t="array" ref="J650">MAX(IF($H$3:$H$4000=$H650,$I$3:$I$4000))</f>
        <v>1133</v>
      </c>
      <c r="K650" s="2" t="str">
        <v>CAN</v>
      </c>
      <c r="L650" s="21" t="str">
        <v>Jillian WEIR</v>
      </c>
      <c r="M650" s="47" t="str">
        <v>hammer-throw</v>
      </c>
      <c r="N650" s="95">
        <v>34009</v>
      </c>
      <c r="O650" s="94" t="str">
        <f t="shared" si="40"/>
        <v>Jillian WEIRhammer-throw</v>
      </c>
      <c r="P650" s="2">
        <f t="shared" si="41"/>
        <v>1130</v>
      </c>
      <c r="Q650" s="2">
        <f t="shared" si="42"/>
        <v>5</v>
      </c>
      <c r="R650" s="79" t="str">
        <f t="shared" si="43"/>
        <v/>
      </c>
    </row>
    <row r="651" spans="1:18" x14ac:dyDescent="0.2">
      <c r="A651" s="44" t="s">
        <v>1111</v>
      </c>
      <c r="B651" s="44" t="s">
        <v>444</v>
      </c>
      <c r="C651" s="192" t="s">
        <v>40</v>
      </c>
      <c r="D651" s="192">
        <v>33247</v>
      </c>
      <c r="E651" s="198">
        <v>919</v>
      </c>
      <c r="F651" s="199">
        <v>44268</v>
      </c>
      <c r="G651" s="193">
        <v>46</v>
      </c>
      <c r="H651" t="str">
        <f>B651&amp;C651</f>
        <v>Kimberly MULHALLdiscus-throw</v>
      </c>
      <c r="I651" s="2">
        <f>E651</f>
        <v>919</v>
      </c>
      <c r="J651" s="2" cm="1">
        <f t="array" ref="J651">MAX(IF($H$3:$H$4000=$H651,$I$3:$I$4000))</f>
        <v>919</v>
      </c>
      <c r="K651" s="2" t="str">
        <v>CAN</v>
      </c>
      <c r="L651" s="21" t="str">
        <v>Tanessa MORRIS</v>
      </c>
      <c r="M651" s="47" t="str">
        <v>hammer-throw</v>
      </c>
      <c r="N651" s="95">
        <v>1999</v>
      </c>
      <c r="O651" s="94" t="str">
        <f t="shared" si="40"/>
        <v>Tanessa MORRIShammer-throw</v>
      </c>
      <c r="P651" s="2">
        <f t="shared" si="41"/>
        <v>958</v>
      </c>
      <c r="Q651" s="2">
        <f t="shared" si="42"/>
        <v>39</v>
      </c>
      <c r="R651" s="79" t="str">
        <f t="shared" si="43"/>
        <v/>
      </c>
    </row>
    <row r="652" spans="1:18" x14ac:dyDescent="0.2">
      <c r="A652" s="44" t="s">
        <v>1111</v>
      </c>
      <c r="B652" s="44" t="s">
        <v>448</v>
      </c>
      <c r="C652" s="192" t="s">
        <v>40</v>
      </c>
      <c r="D652" s="192">
        <v>38096</v>
      </c>
      <c r="E652" s="198">
        <v>884</v>
      </c>
      <c r="F652" s="199">
        <v>44268</v>
      </c>
      <c r="G652" s="193">
        <v>60</v>
      </c>
      <c r="H652" t="str">
        <f>B652&amp;C652</f>
        <v>Ashlyn BLACKSTOCKdiscus-throw</v>
      </c>
      <c r="I652" s="2">
        <f>E652</f>
        <v>884</v>
      </c>
      <c r="J652" s="2" cm="1">
        <f t="array" ref="J652">MAX(IF($H$3:$H$4000=$H652,$I$3:$I$4000))</f>
        <v>884</v>
      </c>
      <c r="K652" s="2" t="str">
        <v>CAN</v>
      </c>
      <c r="L652" s="21" t="str">
        <v>Ashley PRYKE</v>
      </c>
      <c r="M652" s="47" t="str">
        <v>javelin-throw</v>
      </c>
      <c r="N652" s="95">
        <v>35618</v>
      </c>
      <c r="O652" s="94" t="str">
        <f t="shared" si="40"/>
        <v>Ashley PRYKEjavelin-throw</v>
      </c>
      <c r="P652" s="2">
        <f t="shared" si="41"/>
        <v>895</v>
      </c>
      <c r="Q652" s="2">
        <f t="shared" si="42"/>
        <v>48</v>
      </c>
      <c r="R652" s="79" t="str">
        <f t="shared" si="43"/>
        <v/>
      </c>
    </row>
    <row r="653" spans="1:18" x14ac:dyDescent="0.2">
      <c r="A653" s="44" t="s">
        <v>1111</v>
      </c>
      <c r="B653" s="44" t="s">
        <v>407</v>
      </c>
      <c r="C653" s="192" t="s">
        <v>39</v>
      </c>
      <c r="D653" s="192">
        <v>35434</v>
      </c>
      <c r="E653" s="198">
        <v>859</v>
      </c>
      <c r="F653" s="199">
        <v>44268</v>
      </c>
      <c r="G653" s="193">
        <v>69</v>
      </c>
      <c r="H653" t="str">
        <f>B653&amp;C653</f>
        <v>Alysha BURNETTshot-put</v>
      </c>
      <c r="I653" s="2">
        <f>E653</f>
        <v>859</v>
      </c>
      <c r="J653" s="2" cm="1">
        <f t="array" ref="J653">MAX(IF($H$3:$H$4000=$H653,$I$3:$I$4000))</f>
        <v>859</v>
      </c>
      <c r="K653" s="2" t="str">
        <v>CAN</v>
      </c>
      <c r="L653" s="21" t="str">
        <v>Hassanat FASHINA-BOMBALA</v>
      </c>
      <c r="M653" s="47" t="str">
        <v>heptathlon</v>
      </c>
      <c r="N653" s="95">
        <v>1999</v>
      </c>
      <c r="O653" s="94" t="str">
        <f t="shared" si="40"/>
        <v>Hassanat FASHINA-BOMBALAheptathlon</v>
      </c>
      <c r="P653" s="2">
        <f t="shared" si="41"/>
        <v>808</v>
      </c>
      <c r="Q653" s="2">
        <f t="shared" si="42"/>
        <v>57</v>
      </c>
      <c r="R653" s="79" t="str">
        <f t="shared" si="43"/>
        <v/>
      </c>
    </row>
    <row r="654" spans="1:18" x14ac:dyDescent="0.2">
      <c r="A654" s="44" t="s">
        <v>1111</v>
      </c>
      <c r="B654" s="44" t="s">
        <v>483</v>
      </c>
      <c r="C654" s="192" t="s">
        <v>41</v>
      </c>
      <c r="D654" s="192">
        <v>37472</v>
      </c>
      <c r="E654" s="198">
        <v>935</v>
      </c>
      <c r="F654" s="199">
        <v>44268</v>
      </c>
      <c r="G654" s="193">
        <v>29</v>
      </c>
      <c r="H654" t="str">
        <f>B654&amp;C654</f>
        <v>Salumi ROBBERTSjavelin-throw</v>
      </c>
      <c r="I654" s="2">
        <f>E654</f>
        <v>935</v>
      </c>
      <c r="J654" s="2" cm="1">
        <f t="array" ref="J654">MAX(IF($H$3:$H$4000=$H654,$I$3:$I$4000))</f>
        <v>935</v>
      </c>
      <c r="K654" s="2" t="str">
        <v>CAN</v>
      </c>
      <c r="L654" s="21" t="str">
        <v>Ella CLAYTON</v>
      </c>
      <c r="M654" s="47" t="str">
        <v>200m</v>
      </c>
      <c r="N654" s="95">
        <v>37768</v>
      </c>
      <c r="O654" s="94" t="str">
        <f t="shared" si="40"/>
        <v>Ella CLAYTON200m</v>
      </c>
      <c r="P654" s="2">
        <f t="shared" si="41"/>
        <v>1087</v>
      </c>
      <c r="Q654" s="2">
        <f t="shared" si="42"/>
        <v>102</v>
      </c>
      <c r="R654" s="79" t="str">
        <f t="shared" si="43"/>
        <v/>
      </c>
    </row>
    <row r="655" spans="1:18" x14ac:dyDescent="0.2">
      <c r="A655" s="44" t="s">
        <v>1111</v>
      </c>
      <c r="B655" s="44" t="s">
        <v>983</v>
      </c>
      <c r="C655" s="44" t="s">
        <v>30</v>
      </c>
      <c r="D655" s="192">
        <v>1992</v>
      </c>
      <c r="E655" s="198">
        <v>1052</v>
      </c>
      <c r="F655" s="199">
        <v>44267</v>
      </c>
      <c r="G655" s="193">
        <v>88</v>
      </c>
      <c r="H655" t="str">
        <f>B655&amp;C655</f>
        <v>Sinead NOONAN10000m</v>
      </c>
      <c r="I655" s="2">
        <f>E655</f>
        <v>1052</v>
      </c>
      <c r="J655" s="2" cm="1">
        <f t="array" ref="J655">MAX(IF($H$3:$H$4000=$H655,$I$3:$I$4000))</f>
        <v>1052</v>
      </c>
      <c r="K655" s="2" t="str">
        <v>CAN</v>
      </c>
      <c r="L655" s="21" t="str">
        <v>Aiyanna STIVERNE</v>
      </c>
      <c r="M655" s="47" t="str">
        <v>200m</v>
      </c>
      <c r="N655" s="95">
        <v>34750</v>
      </c>
      <c r="O655" s="94" t="str">
        <f t="shared" si="40"/>
        <v>Aiyanna STIVERNE200m</v>
      </c>
      <c r="P655" s="2">
        <f t="shared" si="41"/>
        <v>1096</v>
      </c>
      <c r="Q655" s="2">
        <f t="shared" si="42"/>
        <v>82</v>
      </c>
      <c r="R655" s="79" t="str">
        <f t="shared" si="43"/>
        <v/>
      </c>
    </row>
    <row r="656" spans="1:18" x14ac:dyDescent="0.2">
      <c r="A656" s="44" t="s">
        <v>1111</v>
      </c>
      <c r="B656" s="44" t="s">
        <v>988</v>
      </c>
      <c r="C656" s="192" t="s">
        <v>35</v>
      </c>
      <c r="D656" s="192">
        <v>38217</v>
      </c>
      <c r="E656" s="198">
        <v>965</v>
      </c>
      <c r="F656" s="199">
        <v>44267</v>
      </c>
      <c r="G656" s="193">
        <v>89</v>
      </c>
      <c r="H656" t="str">
        <f>B656&amp;C656</f>
        <v>Eloise TOLSTOFFhigh-jump</v>
      </c>
      <c r="I656" s="2">
        <f>E656</f>
        <v>965</v>
      </c>
      <c r="J656" s="2" cm="1">
        <f t="array" ref="J656">MAX(IF($H$3:$H$4000=$H656,$I$3:$I$4000))</f>
        <v>965</v>
      </c>
      <c r="K656" s="2" t="str">
        <v>CAN</v>
      </c>
      <c r="L656" s="21" t="str">
        <v>Skyy DIOP</v>
      </c>
      <c r="M656" s="47" t="str">
        <v>400m</v>
      </c>
      <c r="N656" s="95">
        <v>2000</v>
      </c>
      <c r="O656" s="94" t="str">
        <f t="shared" si="40"/>
        <v>Skyy DIOP400m</v>
      </c>
      <c r="P656" s="2">
        <f t="shared" si="41"/>
        <v>1030</v>
      </c>
      <c r="Q656" s="2">
        <f t="shared" si="42"/>
        <v>157</v>
      </c>
      <c r="R656" s="79" t="str">
        <f t="shared" si="43"/>
        <v/>
      </c>
    </row>
    <row r="657" spans="1:18" x14ac:dyDescent="0.2">
      <c r="A657" s="44" t="s">
        <v>1111</v>
      </c>
      <c r="B657" s="44" t="s">
        <v>997</v>
      </c>
      <c r="C657" s="194" t="s">
        <v>41</v>
      </c>
      <c r="D657" s="194">
        <v>44640</v>
      </c>
      <c r="E657" s="198">
        <v>802</v>
      </c>
      <c r="F657" s="199">
        <v>44267</v>
      </c>
      <c r="G657" s="193">
        <v>100</v>
      </c>
      <c r="H657" t="str">
        <f>B657&amp;C657</f>
        <v>Ashleigh SITCHEFFjavelin-throw</v>
      </c>
      <c r="I657" s="2">
        <f>E657</f>
        <v>802</v>
      </c>
      <c r="J657" s="2" cm="1">
        <f t="array" ref="J657">MAX(IF($H$3:$H$4000=$H657,$I$3:$I$4000))</f>
        <v>802</v>
      </c>
      <c r="K657" s="2" t="str">
        <v>CAN</v>
      </c>
      <c r="L657" s="21" t="str">
        <v>Cassandra WILLIAMSON</v>
      </c>
      <c r="M657" s="47" t="str">
        <v>800m</v>
      </c>
      <c r="N657" s="95">
        <v>44612</v>
      </c>
      <c r="O657" s="94" t="str">
        <f t="shared" si="40"/>
        <v>Cassandra WILLIAMSON800m</v>
      </c>
      <c r="P657" s="2">
        <f t="shared" si="41"/>
        <v>1017</v>
      </c>
      <c r="Q657" s="2">
        <f t="shared" si="42"/>
        <v>154</v>
      </c>
      <c r="R657" s="79" t="str">
        <f t="shared" si="43"/>
        <v/>
      </c>
    </row>
    <row r="658" spans="1:18" x14ac:dyDescent="0.2">
      <c r="A658" s="44" t="s">
        <v>1111</v>
      </c>
      <c r="B658" s="44" t="s">
        <v>242</v>
      </c>
      <c r="C658" s="192" t="s">
        <v>27</v>
      </c>
      <c r="D658" s="192">
        <v>37260</v>
      </c>
      <c r="E658" s="198">
        <v>1078</v>
      </c>
      <c r="F658" s="199">
        <v>44266</v>
      </c>
      <c r="G658" s="193">
        <v>89</v>
      </c>
      <c r="H658" t="str">
        <f>B658&amp;C658</f>
        <v>Gigi MACCAGNINI800m</v>
      </c>
      <c r="I658" s="2">
        <f>E658</f>
        <v>1078</v>
      </c>
      <c r="J658" s="2" cm="1">
        <f t="array" ref="J658">MAX(IF($H$3:$H$4000=$H658,$I$3:$I$4000))</f>
        <v>1078</v>
      </c>
      <c r="K658" s="2" t="str">
        <v>CAN</v>
      </c>
      <c r="L658" s="21" t="str">
        <v>Natalia HAWTHORN</v>
      </c>
      <c r="M658" s="47" t="str">
        <v>1500m</v>
      </c>
      <c r="N658" s="95">
        <v>34711</v>
      </c>
      <c r="O658" s="94" t="str">
        <f t="shared" si="40"/>
        <v>Natalia HAWTHORN1500m</v>
      </c>
      <c r="P658" s="2">
        <f t="shared" si="41"/>
        <v>1172</v>
      </c>
      <c r="Q658" s="2">
        <f t="shared" si="42"/>
        <v>12</v>
      </c>
      <c r="R658" s="79" t="str">
        <f t="shared" si="43"/>
        <v/>
      </c>
    </row>
    <row r="659" spans="1:18" x14ac:dyDescent="0.2">
      <c r="A659" s="44" t="s">
        <v>1111</v>
      </c>
      <c r="B659" s="44" t="s">
        <v>407</v>
      </c>
      <c r="C659" s="192" t="s">
        <v>35</v>
      </c>
      <c r="D659" s="192">
        <v>35434</v>
      </c>
      <c r="E659" s="198">
        <v>1023</v>
      </c>
      <c r="F659" s="199">
        <v>44266</v>
      </c>
      <c r="G659" s="193">
        <v>33</v>
      </c>
      <c r="H659" t="str">
        <f>B659&amp;C659</f>
        <v>Alysha BURNETThigh-jump</v>
      </c>
      <c r="I659" s="2">
        <f>E659</f>
        <v>1023</v>
      </c>
      <c r="J659" s="2" cm="1">
        <f t="array" ref="J659">MAX(IF($H$3:$H$4000=$H659,$I$3:$I$4000))</f>
        <v>1023</v>
      </c>
      <c r="K659" s="2" t="str">
        <v>CAN</v>
      </c>
      <c r="L659" s="21" t="str">
        <v>Glynis SIM</v>
      </c>
      <c r="M659" s="47" t="str">
        <v>5000m</v>
      </c>
      <c r="N659" s="95">
        <v>35899</v>
      </c>
      <c r="O659" s="94" t="str">
        <f t="shared" si="40"/>
        <v>Glynis SIM5000m</v>
      </c>
      <c r="P659" s="2">
        <f t="shared" si="41"/>
        <v>1034</v>
      </c>
      <c r="Q659" s="2">
        <f t="shared" si="42"/>
        <v>125</v>
      </c>
      <c r="R659" s="79" t="str">
        <f t="shared" si="43"/>
        <v/>
      </c>
    </row>
    <row r="660" spans="1:18" x14ac:dyDescent="0.2">
      <c r="A660" s="44" t="s">
        <v>1111</v>
      </c>
      <c r="B660" s="44" t="s">
        <v>107</v>
      </c>
      <c r="C660" s="192" t="s">
        <v>25</v>
      </c>
      <c r="D660" s="192">
        <v>37030</v>
      </c>
      <c r="E660" s="198">
        <v>1114</v>
      </c>
      <c r="F660" s="199">
        <v>44262</v>
      </c>
      <c r="G660" s="193">
        <v>51</v>
      </c>
      <c r="H660" t="str">
        <f>B660&amp;C660</f>
        <v>Monique QUIRK200m</v>
      </c>
      <c r="I660" s="2">
        <f>E660</f>
        <v>1114</v>
      </c>
      <c r="J660" s="2" cm="1">
        <f t="array" ref="J660">MAX(IF($H$3:$H$4000=$H660,$I$3:$I$4000))</f>
        <v>1114</v>
      </c>
      <c r="K660" s="2" t="str">
        <v>CAN</v>
      </c>
      <c r="L660" s="21" t="str">
        <v>Mikayla TINKHAM</v>
      </c>
      <c r="M660" s="47" t="str">
        <v>5000m</v>
      </c>
      <c r="N660" s="95">
        <v>1998</v>
      </c>
      <c r="O660" s="94" t="str">
        <f t="shared" si="40"/>
        <v>Mikayla TINKHAM5000m</v>
      </c>
      <c r="P660" s="2">
        <f t="shared" si="41"/>
        <v>988</v>
      </c>
      <c r="Q660" s="2">
        <f t="shared" si="42"/>
        <v>152</v>
      </c>
      <c r="R660" s="79" t="str">
        <f t="shared" si="43"/>
        <v/>
      </c>
    </row>
    <row r="661" spans="1:18" x14ac:dyDescent="0.2">
      <c r="A661" s="44" t="s">
        <v>1111</v>
      </c>
      <c r="B661" s="44" t="s">
        <v>205</v>
      </c>
      <c r="C661" s="192" t="s">
        <v>26</v>
      </c>
      <c r="D661" s="192">
        <v>36633</v>
      </c>
      <c r="E661" s="198">
        <v>1142</v>
      </c>
      <c r="F661" s="199">
        <v>44262</v>
      </c>
      <c r="G661" s="193">
        <v>27</v>
      </c>
      <c r="H661" t="str">
        <f>B661&amp;C661</f>
        <v>Bendere OBOYA400m</v>
      </c>
      <c r="I661" s="2">
        <f>E661</f>
        <v>1142</v>
      </c>
      <c r="J661" s="2" cm="1">
        <f t="array" ref="J661">MAX(IF($H$3:$H$4000=$H661,$I$3:$I$4000))</f>
        <v>1142</v>
      </c>
      <c r="K661" s="2" t="str">
        <v>CAN</v>
      </c>
      <c r="L661" s="21" t="str">
        <v>Zoe DOORENSPLEET</v>
      </c>
      <c r="M661" s="47" t="str">
        <v>5000m</v>
      </c>
      <c r="N661" s="95">
        <v>0</v>
      </c>
      <c r="O661" s="94" t="str">
        <f t="shared" si="40"/>
        <v>Zoe DOORENSPLEET5000m</v>
      </c>
      <c r="P661" s="2">
        <f t="shared" si="41"/>
        <v>972</v>
      </c>
      <c r="Q661" s="2">
        <f t="shared" si="42"/>
        <v>173</v>
      </c>
      <c r="R661" s="79" t="str">
        <f t="shared" si="43"/>
        <v/>
      </c>
    </row>
    <row r="662" spans="1:18" x14ac:dyDescent="0.2">
      <c r="A662" s="44" t="s">
        <v>1111</v>
      </c>
      <c r="B662" s="44" t="s">
        <v>994</v>
      </c>
      <c r="C662" s="192" t="s">
        <v>36</v>
      </c>
      <c r="D662" s="194">
        <v>36992</v>
      </c>
      <c r="E662" s="198">
        <v>807</v>
      </c>
      <c r="F662" s="199">
        <v>44261</v>
      </c>
      <c r="G662" s="193">
        <v>92</v>
      </c>
      <c r="H662" t="str">
        <f>B662&amp;C662</f>
        <v>Zoe AYRESpole-vault</v>
      </c>
      <c r="I662" s="2">
        <f>E662</f>
        <v>807</v>
      </c>
      <c r="J662" s="2" cm="1">
        <f t="array" ref="J662">MAX(IF($H$3:$H$4000=$H662,$I$3:$I$4000))</f>
        <v>807</v>
      </c>
      <c r="K662" s="2" t="str">
        <v>CAN</v>
      </c>
      <c r="L662" s="21" t="str">
        <v>Kaylyn HALL</v>
      </c>
      <c r="M662" s="47" t="str">
        <v>100mh</v>
      </c>
      <c r="N662" s="95">
        <v>36222</v>
      </c>
      <c r="O662" s="94" t="str">
        <f t="shared" si="40"/>
        <v>Kaylyn HALL100mh</v>
      </c>
      <c r="P662" s="2">
        <f t="shared" si="41"/>
        <v>1104</v>
      </c>
      <c r="Q662" s="2">
        <f t="shared" si="42"/>
        <v>48</v>
      </c>
      <c r="R662" s="79" t="str">
        <f t="shared" si="43"/>
        <v/>
      </c>
    </row>
    <row r="663" spans="1:18" x14ac:dyDescent="0.2">
      <c r="A663" s="44" t="s">
        <v>1111</v>
      </c>
      <c r="B663" s="44" t="s">
        <v>481</v>
      </c>
      <c r="C663" s="192" t="s">
        <v>41</v>
      </c>
      <c r="D663" s="194">
        <v>37568</v>
      </c>
      <c r="E663" s="198">
        <v>979</v>
      </c>
      <c r="F663" s="199">
        <v>44261</v>
      </c>
      <c r="G663" s="193">
        <v>17</v>
      </c>
      <c r="H663" t="str">
        <f>B663&amp;C663</f>
        <v>Lianna DAVIDSONjavelin-throw</v>
      </c>
      <c r="I663" s="2">
        <f>E663</f>
        <v>979</v>
      </c>
      <c r="J663" s="2" cm="1">
        <f t="array" ref="J663">MAX(IF($H$3:$H$4000=$H663,$I$3:$I$4000))</f>
        <v>979</v>
      </c>
      <c r="K663" s="2" t="str">
        <v>CAN</v>
      </c>
      <c r="L663" s="21" t="str">
        <v>Sharelle SAMUEL</v>
      </c>
      <c r="M663" s="47" t="str">
        <v>400mh</v>
      </c>
      <c r="N663" s="95">
        <v>36549</v>
      </c>
      <c r="O663" s="94" t="str">
        <f t="shared" si="40"/>
        <v>Sharelle SAMUEL400mh</v>
      </c>
      <c r="P663" s="2">
        <f t="shared" si="41"/>
        <v>980</v>
      </c>
      <c r="Q663" s="2">
        <f t="shared" si="42"/>
        <v>141</v>
      </c>
      <c r="R663" s="79" t="str">
        <f t="shared" si="43"/>
        <v/>
      </c>
    </row>
    <row r="664" spans="1:18" x14ac:dyDescent="0.2">
      <c r="A664" s="44" t="s">
        <v>1111</v>
      </c>
      <c r="B664" s="44" t="s">
        <v>981</v>
      </c>
      <c r="C664" s="194" t="s">
        <v>29</v>
      </c>
      <c r="D664" s="192">
        <v>31249</v>
      </c>
      <c r="E664" s="198">
        <v>1100</v>
      </c>
      <c r="F664" s="199">
        <v>44257</v>
      </c>
      <c r="G664" s="193">
        <v>64</v>
      </c>
      <c r="H664" t="str">
        <f>B664&amp;C664</f>
        <v>Lauren REID5000m</v>
      </c>
      <c r="I664" s="2">
        <f>E664</f>
        <v>1100</v>
      </c>
      <c r="J664" s="2" cm="1">
        <f t="array" ref="J664">MAX(IF($H$3:$H$4000=$H664,$I$3:$I$4000))</f>
        <v>1100</v>
      </c>
      <c r="K664" s="2" t="str">
        <v>CAN</v>
      </c>
      <c r="L664" s="21" t="str">
        <v>Jasmine SCOTT-KILGO</v>
      </c>
      <c r="M664" s="47" t="str">
        <v>triple-jump</v>
      </c>
      <c r="N664" s="95">
        <v>2000</v>
      </c>
      <c r="O664" s="94" t="str">
        <f t="shared" si="40"/>
        <v>Jasmine SCOTT-KILGOtriple-jump</v>
      </c>
      <c r="P664" s="2">
        <f t="shared" si="41"/>
        <v>954</v>
      </c>
      <c r="Q664" s="2">
        <f t="shared" si="42"/>
        <v>114</v>
      </c>
      <c r="R664" s="79" t="str">
        <f t="shared" si="43"/>
        <v/>
      </c>
    </row>
    <row r="665" spans="1:18" x14ac:dyDescent="0.2">
      <c r="A665" s="44" t="s">
        <v>1111</v>
      </c>
      <c r="B665" s="44" t="s">
        <v>215</v>
      </c>
      <c r="C665" s="192" t="s">
        <v>33</v>
      </c>
      <c r="D665" s="192">
        <v>36706</v>
      </c>
      <c r="E665" s="198">
        <v>1043</v>
      </c>
      <c r="F665" s="199">
        <v>44255</v>
      </c>
      <c r="G665" s="193">
        <v>67</v>
      </c>
      <c r="H665" t="str">
        <f>B665&amp;C665</f>
        <v>Marli WILKINSON400mh</v>
      </c>
      <c r="I665" s="2">
        <f>E665</f>
        <v>1043</v>
      </c>
      <c r="J665" s="2" cm="1">
        <f t="array" ref="J665">MAX(IF($H$3:$H$4000=$H665,$I$3:$I$4000))</f>
        <v>1043</v>
      </c>
      <c r="K665" s="2" t="str">
        <v>CAN</v>
      </c>
      <c r="L665" s="21" t="str">
        <v>Asia HAMILTON</v>
      </c>
      <c r="M665" s="47" t="str">
        <v>high-jump</v>
      </c>
      <c r="N665" s="95">
        <v>44612</v>
      </c>
      <c r="O665" s="94" t="str">
        <f t="shared" si="40"/>
        <v>Asia HAMILTONhigh-jump</v>
      </c>
      <c r="P665" s="2">
        <f t="shared" si="41"/>
        <v>926</v>
      </c>
      <c r="Q665" s="2">
        <f t="shared" si="42"/>
        <v>134</v>
      </c>
      <c r="R665" s="79" t="str">
        <f t="shared" si="43"/>
        <v/>
      </c>
    </row>
    <row r="666" spans="1:18" x14ac:dyDescent="0.2">
      <c r="A666" s="44" t="s">
        <v>1111</v>
      </c>
      <c r="B666" s="44" t="s">
        <v>413</v>
      </c>
      <c r="C666" s="192" t="s">
        <v>35</v>
      </c>
      <c r="D666" s="192">
        <v>38647</v>
      </c>
      <c r="E666" s="198">
        <v>1004</v>
      </c>
      <c r="F666" s="199">
        <v>44254</v>
      </c>
      <c r="G666" s="193">
        <v>50</v>
      </c>
      <c r="H666" t="str">
        <f>B666&amp;C666</f>
        <v>Tryphena HEWETThigh-jump</v>
      </c>
      <c r="I666" s="2">
        <f>E666</f>
        <v>1004</v>
      </c>
      <c r="J666" s="2" cm="1">
        <f t="array" ref="J666">MAX(IF($H$3:$H$4000=$H666,$I$3:$I$4000))</f>
        <v>1004</v>
      </c>
      <c r="K666" s="2" t="str">
        <v>CAN</v>
      </c>
      <c r="L666" s="21" t="str">
        <v>Sara WAGENVELD</v>
      </c>
      <c r="M666" s="47" t="str">
        <v>pole-vault</v>
      </c>
      <c r="N666" s="95">
        <v>1998</v>
      </c>
      <c r="O666" s="94" t="str">
        <f t="shared" si="40"/>
        <v>Sara WAGENVELDpole-vault</v>
      </c>
      <c r="P666" s="2">
        <f t="shared" si="41"/>
        <v>972</v>
      </c>
      <c r="Q666" s="2">
        <f t="shared" si="42"/>
        <v>25</v>
      </c>
      <c r="R666" s="79" t="str">
        <f t="shared" si="43"/>
        <v/>
      </c>
    </row>
    <row r="667" spans="1:18" x14ac:dyDescent="0.2">
      <c r="A667" s="44" t="s">
        <v>1111</v>
      </c>
      <c r="B667" s="44" t="s">
        <v>436</v>
      </c>
      <c r="C667" s="192" t="s">
        <v>36</v>
      </c>
      <c r="D667" s="192">
        <v>37766</v>
      </c>
      <c r="E667" s="198">
        <v>853</v>
      </c>
      <c r="F667" s="199">
        <v>44254</v>
      </c>
      <c r="G667" s="193">
        <v>62</v>
      </c>
      <c r="H667" t="str">
        <f>B667&amp;C667</f>
        <v>Felicity JOUVELETpole-vault</v>
      </c>
      <c r="I667" s="2">
        <f>E667</f>
        <v>853</v>
      </c>
      <c r="J667" s="2" cm="1">
        <f t="array" ref="J667">MAX(IF($H$3:$H$4000=$H667,$I$3:$I$4000))</f>
        <v>868</v>
      </c>
      <c r="K667" s="2" t="str">
        <v>CAN</v>
      </c>
      <c r="L667" s="21" t="str">
        <v>Agnes ESSER</v>
      </c>
      <c r="M667" s="47" t="str">
        <v>discus-throw</v>
      </c>
      <c r="N667" s="95">
        <v>34933</v>
      </c>
      <c r="O667" s="94" t="str">
        <f t="shared" si="40"/>
        <v>Agnes ESSERdiscus-throw</v>
      </c>
      <c r="P667" s="2">
        <f t="shared" si="41"/>
        <v>1037</v>
      </c>
      <c r="Q667" s="2">
        <f t="shared" si="42"/>
        <v>15</v>
      </c>
      <c r="R667" s="79" t="str">
        <f t="shared" si="43"/>
        <v/>
      </c>
    </row>
    <row r="668" spans="1:18" x14ac:dyDescent="0.2">
      <c r="A668" s="44" t="s">
        <v>1111</v>
      </c>
      <c r="B668" s="44" t="s">
        <v>993</v>
      </c>
      <c r="C668" s="192" t="s">
        <v>36</v>
      </c>
      <c r="D668" s="192">
        <v>37240</v>
      </c>
      <c r="E668" s="198">
        <v>807</v>
      </c>
      <c r="F668" s="199">
        <v>44254</v>
      </c>
      <c r="G668" s="193">
        <v>92</v>
      </c>
      <c r="H668" t="str">
        <f>B668&amp;C668</f>
        <v>Sarah MELSOMpole-vault</v>
      </c>
      <c r="I668" s="2">
        <f>E668</f>
        <v>807</v>
      </c>
      <c r="J668" s="2" cm="1">
        <f t="array" ref="J668">MAX(IF($H$3:$H$4000=$H668,$I$3:$I$4000))</f>
        <v>807</v>
      </c>
      <c r="K668" s="2" t="str">
        <v>CAN</v>
      </c>
      <c r="L668" s="21" t="str">
        <v>Shiloh CORRALES NELSON</v>
      </c>
      <c r="M668" s="47" t="str">
        <v>shot-put</v>
      </c>
      <c r="N668" s="95">
        <v>44581</v>
      </c>
      <c r="O668" s="94" t="str">
        <f t="shared" si="40"/>
        <v>Shiloh CORRALES NELSONshot-put</v>
      </c>
      <c r="P668" s="2">
        <f t="shared" si="41"/>
        <v>780</v>
      </c>
      <c r="Q668" s="2">
        <f t="shared" si="42"/>
        <v>141</v>
      </c>
      <c r="R668" s="79" t="str">
        <f t="shared" si="43"/>
        <v/>
      </c>
    </row>
    <row r="669" spans="1:18" x14ac:dyDescent="0.2">
      <c r="A669" s="44" t="s">
        <v>1111</v>
      </c>
      <c r="B669" s="44" t="s">
        <v>440</v>
      </c>
      <c r="C669" s="192" t="s">
        <v>36</v>
      </c>
      <c r="D669" s="192">
        <v>38800</v>
      </c>
      <c r="E669" s="198">
        <v>807</v>
      </c>
      <c r="F669" s="199">
        <v>44254</v>
      </c>
      <c r="G669" s="193">
        <v>92</v>
      </c>
      <c r="H669" t="str">
        <f>B669&amp;C669</f>
        <v>Haneefa RANEpole-vault</v>
      </c>
      <c r="I669" s="2">
        <f>E669</f>
        <v>807</v>
      </c>
      <c r="J669" s="2" cm="1">
        <f t="array" ref="J669">MAX(IF($H$3:$H$4000=$H669,$I$3:$I$4000))</f>
        <v>807</v>
      </c>
      <c r="K669" s="2" t="str">
        <v>CAN</v>
      </c>
      <c r="L669" s="21" t="str">
        <v>Biniosa EZUKUSE</v>
      </c>
      <c r="M669" s="47" t="str">
        <v>shot-put</v>
      </c>
      <c r="N669" s="95">
        <v>44612</v>
      </c>
      <c r="O669" s="94" t="str">
        <f t="shared" si="40"/>
        <v>Biniosa EZUKUSEshot-put</v>
      </c>
      <c r="P669" s="2">
        <f t="shared" si="41"/>
        <v>845</v>
      </c>
      <c r="Q669" s="2">
        <f t="shared" si="42"/>
        <v>91</v>
      </c>
      <c r="R669" s="79" t="str">
        <f t="shared" si="43"/>
        <v/>
      </c>
    </row>
    <row r="670" spans="1:18" x14ac:dyDescent="0.2">
      <c r="A670" s="44" t="s">
        <v>1111</v>
      </c>
      <c r="B670" s="44" t="s">
        <v>379</v>
      </c>
      <c r="C670" s="192" t="s">
        <v>38</v>
      </c>
      <c r="D670" s="192">
        <v>37421</v>
      </c>
      <c r="E670" s="198">
        <v>986</v>
      </c>
      <c r="F670" s="199">
        <v>44253</v>
      </c>
      <c r="G670" s="193">
        <v>69</v>
      </c>
      <c r="H670" t="str">
        <f>B670&amp;C670</f>
        <v>Emilaya ELLIStriple-jump</v>
      </c>
      <c r="I670" s="2">
        <f>E670</f>
        <v>986</v>
      </c>
      <c r="J670" s="2" cm="1">
        <f t="array" ref="J670">MAX(IF($H$3:$H$4000=$H670,$I$3:$I$4000))</f>
        <v>986</v>
      </c>
      <c r="K670" s="2" t="str">
        <v>CAN</v>
      </c>
      <c r="L670" s="21" t="str">
        <v>Kaila BUTLER</v>
      </c>
      <c r="M670" s="47" t="str">
        <v>hammer-throw</v>
      </c>
      <c r="N670" s="95">
        <v>35992</v>
      </c>
      <c r="O670" s="94" t="str">
        <f t="shared" si="40"/>
        <v>Kaila BUTLERhammer-throw</v>
      </c>
      <c r="P670" s="2">
        <f t="shared" si="41"/>
        <v>1045</v>
      </c>
      <c r="Q670" s="2">
        <f t="shared" si="42"/>
        <v>14</v>
      </c>
      <c r="R670" s="79" t="str">
        <f t="shared" si="43"/>
        <v/>
      </c>
    </row>
    <row r="671" spans="1:18" x14ac:dyDescent="0.2">
      <c r="A671" s="44" t="s">
        <v>1111</v>
      </c>
      <c r="B671" s="44" t="s">
        <v>978</v>
      </c>
      <c r="C671" s="192" t="s">
        <v>27</v>
      </c>
      <c r="D671" s="192">
        <v>33352</v>
      </c>
      <c r="E671" s="198">
        <v>1125</v>
      </c>
      <c r="F671" s="199">
        <v>44252</v>
      </c>
      <c r="G671" s="193">
        <v>35</v>
      </c>
      <c r="H671" t="str">
        <f>B671&amp;C671</f>
        <v>Brittany KAAN800m</v>
      </c>
      <c r="I671" s="2">
        <f>E671</f>
        <v>1125</v>
      </c>
      <c r="J671" s="2" cm="1">
        <f t="array" ref="J671">MAX(IF($H$3:$H$4000=$H671,$I$3:$I$4000))</f>
        <v>1125</v>
      </c>
      <c r="K671" s="2" t="str">
        <v>CAN</v>
      </c>
      <c r="L671" s="21" t="str">
        <v>Shiloh CORRALES NELSON</v>
      </c>
      <c r="M671" s="47" t="str">
        <v>hammer-throw</v>
      </c>
      <c r="N671" s="95">
        <v>44581</v>
      </c>
      <c r="O671" s="94" t="str">
        <f t="shared" si="40"/>
        <v>Shiloh CORRALES NELSONhammer-throw</v>
      </c>
      <c r="P671" s="2">
        <f t="shared" si="41"/>
        <v>855</v>
      </c>
      <c r="Q671" s="2">
        <f t="shared" si="42"/>
        <v>80</v>
      </c>
      <c r="R671" s="79" t="str">
        <f t="shared" si="43"/>
        <v/>
      </c>
    </row>
    <row r="672" spans="1:18" x14ac:dyDescent="0.2">
      <c r="A672" s="44" t="s">
        <v>1111</v>
      </c>
      <c r="B672" s="44" t="s">
        <v>273</v>
      </c>
      <c r="C672" s="192" t="s">
        <v>27</v>
      </c>
      <c r="D672" s="192">
        <v>35868</v>
      </c>
      <c r="E672" s="198">
        <v>1104</v>
      </c>
      <c r="F672" s="199">
        <v>44252</v>
      </c>
      <c r="G672" s="193">
        <v>61</v>
      </c>
      <c r="H672" t="str">
        <f>B672&amp;C672</f>
        <v>Isabella THORNTON-BOTT800m</v>
      </c>
      <c r="I672" s="2">
        <f>E672</f>
        <v>1104</v>
      </c>
      <c r="J672" s="2" cm="1">
        <f t="array" ref="J672">MAX(IF($H$3:$H$4000=$H672,$I$3:$I$4000))</f>
        <v>1104</v>
      </c>
      <c r="K672" s="2" t="str">
        <v>CAN</v>
      </c>
      <c r="L672" s="21" t="str">
        <v>Isabella HALL</v>
      </c>
      <c r="M672" s="47" t="str">
        <v>hammer-throw</v>
      </c>
      <c r="N672" s="95">
        <v>44671</v>
      </c>
      <c r="O672" s="94" t="str">
        <f t="shared" si="40"/>
        <v>Isabella HALLhammer-throw</v>
      </c>
      <c r="P672" s="2">
        <f t="shared" si="41"/>
        <v>785</v>
      </c>
      <c r="Q672" s="2">
        <f t="shared" si="42"/>
        <v>116</v>
      </c>
      <c r="R672" s="79" t="str">
        <f t="shared" si="43"/>
        <v/>
      </c>
    </row>
    <row r="673" spans="1:18" x14ac:dyDescent="0.2">
      <c r="A673" s="44" t="s">
        <v>1111</v>
      </c>
      <c r="B673" s="44" t="s">
        <v>375</v>
      </c>
      <c r="C673" s="192" t="s">
        <v>37</v>
      </c>
      <c r="D673" s="192">
        <v>35834</v>
      </c>
      <c r="E673" s="198">
        <v>1055</v>
      </c>
      <c r="F673" s="199">
        <v>44252</v>
      </c>
      <c r="G673" s="193">
        <v>53</v>
      </c>
      <c r="H673" t="str">
        <f>B673&amp;C673</f>
        <v>Tay-Leiha CLARKlong-jump</v>
      </c>
      <c r="I673" s="2">
        <f>E673</f>
        <v>1055</v>
      </c>
      <c r="J673" s="2" cm="1">
        <f t="array" ref="J673">MAX(IF($H$3:$H$4000=$H673,$I$3:$I$4000))</f>
        <v>1055</v>
      </c>
      <c r="K673" s="2" t="str">
        <v>CAN</v>
      </c>
      <c r="L673" s="21" t="str">
        <v>Michelle DADSON</v>
      </c>
      <c r="M673" s="47" t="str">
        <v>hammer-throw</v>
      </c>
      <c r="N673" s="95">
        <v>44612</v>
      </c>
      <c r="O673" s="94" t="str">
        <f t="shared" si="40"/>
        <v>Michelle DADSONhammer-throw</v>
      </c>
      <c r="P673" s="2">
        <f t="shared" si="41"/>
        <v>735</v>
      </c>
      <c r="Q673" s="2">
        <f t="shared" si="42"/>
        <v>140</v>
      </c>
      <c r="R673" s="79" t="str">
        <f t="shared" si="43"/>
        <v/>
      </c>
    </row>
    <row r="674" spans="1:18" x14ac:dyDescent="0.2">
      <c r="A674" s="44" t="s">
        <v>1111</v>
      </c>
      <c r="B674" s="44" t="s">
        <v>398</v>
      </c>
      <c r="C674" s="192" t="s">
        <v>38</v>
      </c>
      <c r="D674" s="192">
        <v>36741</v>
      </c>
      <c r="E674" s="198">
        <v>983</v>
      </c>
      <c r="F674" s="199">
        <v>44252</v>
      </c>
      <c r="G674" s="193">
        <v>72</v>
      </c>
      <c r="H674" t="str">
        <f>B674&amp;C674</f>
        <v>Tahla PONTtriple-jump</v>
      </c>
      <c r="I674" s="2">
        <f>E674</f>
        <v>983</v>
      </c>
      <c r="J674" s="2" cm="1">
        <f t="array" ref="J674">MAX(IF($H$3:$H$4000=$H674,$I$3:$I$4000))</f>
        <v>983</v>
      </c>
      <c r="K674" s="2" t="str">
        <v>CAN</v>
      </c>
      <c r="L674" s="21" t="str">
        <v>Alexandria WEBB</v>
      </c>
      <c r="M674" s="47" t="str">
        <v>javelin-throw</v>
      </c>
      <c r="N674" s="95">
        <v>44612</v>
      </c>
      <c r="O674" s="94" t="str">
        <f t="shared" si="40"/>
        <v>Alexandria WEBBjavelin-throw</v>
      </c>
      <c r="P674" s="2">
        <f t="shared" si="41"/>
        <v>884</v>
      </c>
      <c r="Q674" s="2">
        <f t="shared" si="42"/>
        <v>51</v>
      </c>
      <c r="R674" s="79" t="str">
        <f t="shared" si="43"/>
        <v/>
      </c>
    </row>
    <row r="675" spans="1:18" x14ac:dyDescent="0.2">
      <c r="A675" s="44" t="s">
        <v>1111</v>
      </c>
      <c r="B675" s="44" t="s">
        <v>460</v>
      </c>
      <c r="C675" s="192" t="s">
        <v>39</v>
      </c>
      <c r="D675" s="192">
        <v>36941</v>
      </c>
      <c r="E675" s="198">
        <v>877</v>
      </c>
      <c r="F675" s="199">
        <v>44248</v>
      </c>
      <c r="G675" s="193">
        <v>55</v>
      </c>
      <c r="H675" t="str">
        <f>B675&amp;C675</f>
        <v>Emma BERGshot-put</v>
      </c>
      <c r="I675" s="2">
        <f>E675</f>
        <v>877</v>
      </c>
      <c r="J675" s="2" cm="1">
        <f t="array" ref="J675">MAX(IF($H$3:$H$4000=$H675,$I$3:$I$4000))</f>
        <v>877</v>
      </c>
      <c r="K675" s="2" t="str">
        <v>CAN</v>
      </c>
      <c r="L675" s="21" t="str">
        <v>Madelyn QUINN</v>
      </c>
      <c r="M675" s="47" t="str">
        <v>javelin-throw</v>
      </c>
      <c r="N675" s="95">
        <v>2000</v>
      </c>
      <c r="O675" s="94" t="str">
        <f t="shared" si="40"/>
        <v>Madelyn QUINNjavelin-throw</v>
      </c>
      <c r="P675" s="2">
        <f t="shared" si="41"/>
        <v>832</v>
      </c>
      <c r="Q675" s="2">
        <f t="shared" si="42"/>
        <v>88</v>
      </c>
      <c r="R675" s="79" t="str">
        <f t="shared" si="43"/>
        <v/>
      </c>
    </row>
    <row r="676" spans="1:18" x14ac:dyDescent="0.2">
      <c r="A676" s="44" t="s">
        <v>1111</v>
      </c>
      <c r="B676" s="44" t="s">
        <v>444</v>
      </c>
      <c r="C676" s="194" t="s">
        <v>39</v>
      </c>
      <c r="D676" s="192">
        <v>33247</v>
      </c>
      <c r="E676" s="198">
        <v>828</v>
      </c>
      <c r="F676" s="199">
        <v>44248</v>
      </c>
      <c r="G676" s="193">
        <v>91</v>
      </c>
      <c r="H676" t="str">
        <f>B676&amp;C676</f>
        <v>Kimberly MULHALLshot-put</v>
      </c>
      <c r="I676" s="2">
        <f>E676</f>
        <v>828</v>
      </c>
      <c r="J676" s="2" cm="1">
        <f t="array" ref="J676">MAX(IF($H$3:$H$4000=$H676,$I$3:$I$4000))</f>
        <v>828</v>
      </c>
      <c r="K676" s="2" t="str">
        <v>CAN</v>
      </c>
      <c r="L676" s="21" t="str">
        <v>Katelyn STEWART-BARNETT</v>
      </c>
      <c r="M676" s="47" t="str">
        <v>3000msc</v>
      </c>
      <c r="N676" s="95">
        <v>44640</v>
      </c>
      <c r="O676" s="94" t="str">
        <f t="shared" si="40"/>
        <v>Katelyn STEWART-BARNETT3000msc</v>
      </c>
      <c r="P676" s="2">
        <f t="shared" si="41"/>
        <v>1068</v>
      </c>
      <c r="Q676" s="2">
        <f t="shared" si="42"/>
        <v>59</v>
      </c>
      <c r="R676" s="79" t="str">
        <f t="shared" si="43"/>
        <v/>
      </c>
    </row>
    <row r="677" spans="1:18" x14ac:dyDescent="0.2">
      <c r="A677" s="44" t="s">
        <v>1111</v>
      </c>
      <c r="B677" s="44" t="s">
        <v>316</v>
      </c>
      <c r="C677" s="192" t="s">
        <v>34</v>
      </c>
      <c r="D677" s="192">
        <v>33879</v>
      </c>
      <c r="E677" s="198">
        <v>1080</v>
      </c>
      <c r="F677" s="199">
        <v>44247</v>
      </c>
      <c r="G677" s="193">
        <v>51</v>
      </c>
      <c r="H677" t="str">
        <f>B677&amp;C677</f>
        <v>Charlotte WILSON3000msc</v>
      </c>
      <c r="I677" s="2">
        <f>E677</f>
        <v>1080</v>
      </c>
      <c r="J677" s="2" cm="1">
        <f t="array" ref="J677">MAX(IF($H$3:$H$4000=$H677,$I$3:$I$4000))</f>
        <v>1080</v>
      </c>
      <c r="K677" s="2" t="str">
        <v>CAN</v>
      </c>
      <c r="L677" s="21" t="str">
        <v>Jessica FURLAN</v>
      </c>
      <c r="M677" s="47" t="str">
        <v>3000msc</v>
      </c>
      <c r="N677" s="95">
        <v>32947</v>
      </c>
      <c r="O677" s="94" t="str">
        <f t="shared" si="40"/>
        <v>Jessica FURLAN3000msc</v>
      </c>
      <c r="P677" s="2">
        <f t="shared" si="41"/>
        <v>1058</v>
      </c>
      <c r="Q677" s="2">
        <f t="shared" si="42"/>
        <v>63</v>
      </c>
      <c r="R677" s="79" t="str">
        <f t="shared" si="43"/>
        <v/>
      </c>
    </row>
    <row r="678" spans="1:18" x14ac:dyDescent="0.2">
      <c r="A678" s="44" t="s">
        <v>1111</v>
      </c>
      <c r="B678" s="44" t="s">
        <v>982</v>
      </c>
      <c r="C678" s="192" t="s">
        <v>34</v>
      </c>
      <c r="D678" s="192">
        <v>35285</v>
      </c>
      <c r="E678" s="198">
        <v>1076</v>
      </c>
      <c r="F678" s="199">
        <v>44247</v>
      </c>
      <c r="G678" s="193">
        <v>52</v>
      </c>
      <c r="H678" t="str">
        <f>B678&amp;C678</f>
        <v>Natalie RULE3000msc</v>
      </c>
      <c r="I678" s="2">
        <f>E678</f>
        <v>1076</v>
      </c>
      <c r="J678" s="2" cm="1">
        <f t="array" ref="J678">MAX(IF($H$3:$H$4000=$H678,$I$3:$I$4000))</f>
        <v>1076</v>
      </c>
      <c r="K678" s="2" t="str">
        <v>CAN</v>
      </c>
      <c r="L678" s="21" t="str">
        <v>Kylee RAFTIS</v>
      </c>
      <c r="M678" s="47" t="str">
        <v>3000msc</v>
      </c>
      <c r="N678" s="95">
        <v>1999</v>
      </c>
      <c r="O678" s="94" t="str">
        <f t="shared" si="40"/>
        <v>Kylee RAFTIS3000msc</v>
      </c>
      <c r="P678" s="2">
        <f t="shared" si="41"/>
        <v>1026</v>
      </c>
      <c r="Q678" s="2">
        <f t="shared" si="42"/>
        <v>90</v>
      </c>
      <c r="R678" s="79" t="str">
        <f t="shared" si="43"/>
        <v/>
      </c>
    </row>
    <row r="679" spans="1:18" x14ac:dyDescent="0.2">
      <c r="A679" s="44" t="s">
        <v>1111</v>
      </c>
      <c r="B679" s="44" t="s">
        <v>341</v>
      </c>
      <c r="C679" s="192" t="s">
        <v>32</v>
      </c>
      <c r="D679" s="194">
        <v>36567</v>
      </c>
      <c r="E679" s="198">
        <v>1045</v>
      </c>
      <c r="F679" s="199">
        <v>44247</v>
      </c>
      <c r="G679" s="193">
        <v>100</v>
      </c>
      <c r="H679" t="str">
        <f>B679&amp;C679</f>
        <v>Lateisha WILLIS100mh</v>
      </c>
      <c r="I679" s="2">
        <f>E679</f>
        <v>1045</v>
      </c>
      <c r="J679" s="2" cm="1">
        <f t="array" ref="J679">MAX(IF($H$3:$H$4000=$H679,$I$3:$I$4000))</f>
        <v>1045</v>
      </c>
      <c r="K679" s="2" t="str">
        <v>CAN</v>
      </c>
      <c r="L679" s="21" t="str">
        <v>Lilly TUCK</v>
      </c>
      <c r="M679" s="47" t="str">
        <v>5000m</v>
      </c>
      <c r="N679" s="95">
        <v>37225</v>
      </c>
      <c r="O679" s="94" t="str">
        <f t="shared" si="40"/>
        <v>Lilly TUCK5000m</v>
      </c>
      <c r="P679" s="2">
        <f t="shared" si="41"/>
        <v>1045</v>
      </c>
      <c r="Q679" s="2">
        <f t="shared" si="42"/>
        <v>119</v>
      </c>
      <c r="R679" s="79" t="str">
        <f t="shared" si="43"/>
        <v/>
      </c>
    </row>
    <row r="680" spans="1:18" x14ac:dyDescent="0.2">
      <c r="A680" s="44" t="s">
        <v>1111</v>
      </c>
      <c r="B680" s="44" t="s">
        <v>367</v>
      </c>
      <c r="C680" s="192" t="s">
        <v>37</v>
      </c>
      <c r="D680" s="192">
        <v>35173</v>
      </c>
      <c r="E680" s="198">
        <v>1084</v>
      </c>
      <c r="F680" s="199">
        <v>44247</v>
      </c>
      <c r="G680" s="193">
        <v>36</v>
      </c>
      <c r="H680" t="str">
        <f>B680&amp;C680</f>
        <v>Jessie HARPERlong-jump</v>
      </c>
      <c r="I680" s="2">
        <f>E680</f>
        <v>1084</v>
      </c>
      <c r="J680" s="2" cm="1">
        <f t="array" ref="J680">MAX(IF($H$3:$H$4000=$H680,$I$3:$I$4000))</f>
        <v>1084</v>
      </c>
      <c r="K680" s="2" t="str">
        <v>CAN</v>
      </c>
      <c r="L680" s="21" t="str">
        <v>Ashley MAGUIRE</v>
      </c>
      <c r="M680" s="47" t="str">
        <v>5000m</v>
      </c>
      <c r="N680" s="95">
        <v>0</v>
      </c>
      <c r="O680" s="94" t="str">
        <f t="shared" si="40"/>
        <v>Ashley MAGUIRE5000m</v>
      </c>
      <c r="P680" s="2">
        <f t="shared" si="41"/>
        <v>978</v>
      </c>
      <c r="Q680" s="2">
        <f t="shared" si="42"/>
        <v>166</v>
      </c>
      <c r="R680" s="79" t="str">
        <f t="shared" si="43"/>
        <v/>
      </c>
    </row>
    <row r="681" spans="1:18" x14ac:dyDescent="0.2">
      <c r="A681" s="44" t="s">
        <v>1111</v>
      </c>
      <c r="B681" s="44" t="s">
        <v>374</v>
      </c>
      <c r="C681" s="192" t="s">
        <v>38</v>
      </c>
      <c r="D681" s="192">
        <v>36877</v>
      </c>
      <c r="E681" s="198">
        <v>998</v>
      </c>
      <c r="F681" s="199">
        <v>44247</v>
      </c>
      <c r="G681" s="193">
        <v>55</v>
      </c>
      <c r="H681" t="str">
        <f>B681&amp;C681</f>
        <v>Caitlin BLACKMANtriple-jump</v>
      </c>
      <c r="I681" s="2">
        <f>E681</f>
        <v>998</v>
      </c>
      <c r="J681" s="2" cm="1">
        <f t="array" ref="J681">MAX(IF($H$3:$H$4000=$H681,$I$3:$I$4000))</f>
        <v>998</v>
      </c>
      <c r="K681" s="2" t="str">
        <v>CAN</v>
      </c>
      <c r="L681" s="21" t="str">
        <v>Shaleah COLAIRE</v>
      </c>
      <c r="M681" s="47" t="str">
        <v>100mh</v>
      </c>
      <c r="N681" s="95">
        <v>44581</v>
      </c>
      <c r="O681" s="94" t="str">
        <f t="shared" si="40"/>
        <v>Shaleah COLAIRE100mh</v>
      </c>
      <c r="P681" s="2">
        <f t="shared" si="41"/>
        <v>1069</v>
      </c>
      <c r="Q681" s="2">
        <f t="shared" si="42"/>
        <v>80</v>
      </c>
      <c r="R681" s="79" t="str">
        <f t="shared" si="43"/>
        <v/>
      </c>
    </row>
    <row r="682" spans="1:18" x14ac:dyDescent="0.2">
      <c r="A682" s="44" t="s">
        <v>1111</v>
      </c>
      <c r="B682" s="44" t="s">
        <v>415</v>
      </c>
      <c r="C682" s="192" t="s">
        <v>35</v>
      </c>
      <c r="D682" s="192">
        <v>38109</v>
      </c>
      <c r="E682" s="198">
        <v>974</v>
      </c>
      <c r="F682" s="199">
        <v>44247</v>
      </c>
      <c r="G682" s="193">
        <v>73</v>
      </c>
      <c r="H682" t="str">
        <f>B682&amp;C682</f>
        <v>Polly DEANE-JOHNShigh-jump</v>
      </c>
      <c r="I682" s="2">
        <f>E682</f>
        <v>974</v>
      </c>
      <c r="J682" s="2" cm="1">
        <f t="array" ref="J682">MAX(IF($H$3:$H$4000=$H682,$I$3:$I$4000))</f>
        <v>974</v>
      </c>
      <c r="K682" s="2" t="str">
        <v>CAN</v>
      </c>
      <c r="L682" s="21" t="str">
        <v>Kaylyn HALL</v>
      </c>
      <c r="M682" s="47" t="str">
        <v>400mh</v>
      </c>
      <c r="N682" s="95">
        <v>36222</v>
      </c>
      <c r="O682" s="94" t="str">
        <f t="shared" si="40"/>
        <v>Kaylyn HALL400mh</v>
      </c>
      <c r="P682" s="2">
        <f t="shared" si="41"/>
        <v>1041</v>
      </c>
      <c r="Q682" s="2">
        <f t="shared" si="42"/>
        <v>78</v>
      </c>
      <c r="R682" s="79" t="str">
        <f t="shared" si="43"/>
        <v/>
      </c>
    </row>
    <row r="683" spans="1:18" x14ac:dyDescent="0.2">
      <c r="A683" s="44" t="s">
        <v>1111</v>
      </c>
      <c r="B683" s="44" t="s">
        <v>424</v>
      </c>
      <c r="C683" s="192" t="s">
        <v>36</v>
      </c>
      <c r="D683" s="192">
        <v>33256</v>
      </c>
      <c r="E683" s="198">
        <v>1052</v>
      </c>
      <c r="F683" s="199">
        <v>44247</v>
      </c>
      <c r="G683" s="193">
        <v>11</v>
      </c>
      <c r="H683" t="str">
        <f>B683&amp;C683</f>
        <v>Courtney SMALLACOMBEpole-vault</v>
      </c>
      <c r="I683" s="2">
        <f>E683</f>
        <v>1052</v>
      </c>
      <c r="J683" s="2" cm="1">
        <f t="array" ref="J683">MAX(IF($H$3:$H$4000=$H683,$I$3:$I$4000))</f>
        <v>1052</v>
      </c>
      <c r="K683" s="2" t="str">
        <v>CAN</v>
      </c>
      <c r="L683" s="21" t="str">
        <v>Shaleah COLAIRE</v>
      </c>
      <c r="M683" s="47" t="str">
        <v>400mh</v>
      </c>
      <c r="N683" s="95">
        <v>44581</v>
      </c>
      <c r="O683" s="94" t="str">
        <f t="shared" si="40"/>
        <v>Shaleah COLAIRE400mh</v>
      </c>
      <c r="P683" s="2">
        <f t="shared" si="41"/>
        <v>1022</v>
      </c>
      <c r="Q683" s="2">
        <f t="shared" si="42"/>
        <v>93</v>
      </c>
      <c r="R683" s="79" t="str">
        <f t="shared" si="43"/>
        <v/>
      </c>
    </row>
    <row r="684" spans="1:18" x14ac:dyDescent="0.2">
      <c r="A684" s="44" t="s">
        <v>1111</v>
      </c>
      <c r="B684" s="44" t="s">
        <v>435</v>
      </c>
      <c r="C684" s="192" t="s">
        <v>36</v>
      </c>
      <c r="D684" s="192">
        <v>35825</v>
      </c>
      <c r="E684" s="198">
        <v>838</v>
      </c>
      <c r="F684" s="199">
        <v>44247</v>
      </c>
      <c r="G684" s="193">
        <v>70</v>
      </c>
      <c r="H684" t="str">
        <f>B684&amp;C684</f>
        <v>Elizabeth BARALpole-vault</v>
      </c>
      <c r="I684" s="2">
        <f>E684</f>
        <v>838</v>
      </c>
      <c r="J684" s="2" cm="1">
        <f t="array" ref="J684">MAX(IF($H$3:$H$4000=$H684,$I$3:$I$4000))</f>
        <v>944</v>
      </c>
      <c r="K684" s="2" t="str">
        <v>CAN</v>
      </c>
      <c r="L684" s="21" t="str">
        <v>Asia HAMILTON</v>
      </c>
      <c r="M684" s="47" t="str">
        <v>long-jump</v>
      </c>
      <c r="N684" s="95">
        <v>44612</v>
      </c>
      <c r="O684" s="94" t="str">
        <f t="shared" si="40"/>
        <v>Asia HAMILTONlong-jump</v>
      </c>
      <c r="P684" s="2">
        <f t="shared" si="41"/>
        <v>944</v>
      </c>
      <c r="Q684" s="2">
        <f t="shared" si="42"/>
        <v>156</v>
      </c>
      <c r="R684" s="79" t="str">
        <f t="shared" si="43"/>
        <v/>
      </c>
    </row>
    <row r="685" spans="1:18" x14ac:dyDescent="0.2">
      <c r="A685" s="44" t="s">
        <v>1111</v>
      </c>
      <c r="B685" s="44" t="s">
        <v>995</v>
      </c>
      <c r="C685" s="192" t="s">
        <v>41</v>
      </c>
      <c r="D685" s="192">
        <v>36680</v>
      </c>
      <c r="E685" s="198">
        <v>846</v>
      </c>
      <c r="F685" s="199">
        <v>44247</v>
      </c>
      <c r="G685" s="193">
        <v>65</v>
      </c>
      <c r="H685" t="str">
        <f>B685&amp;C685</f>
        <v>Lara ILIEVSKIjavelin-throw</v>
      </c>
      <c r="I685" s="2">
        <f>E685</f>
        <v>846</v>
      </c>
      <c r="J685" s="2" cm="1">
        <f t="array" ref="J685">MAX(IF($H$3:$H$4000=$H685,$I$3:$I$4000))</f>
        <v>846</v>
      </c>
      <c r="K685" s="2" t="str">
        <v>CAN</v>
      </c>
      <c r="L685" s="21" t="str">
        <v>Anicka NEWELL</v>
      </c>
      <c r="M685" s="47" t="str">
        <v>pole-vault</v>
      </c>
      <c r="N685" s="95">
        <v>34186</v>
      </c>
      <c r="O685" s="94" t="str">
        <f t="shared" si="40"/>
        <v>Anicka NEWELLpole-vault</v>
      </c>
      <c r="P685" s="2">
        <f t="shared" si="41"/>
        <v>1145</v>
      </c>
      <c r="Q685" s="2">
        <f t="shared" si="42"/>
        <v>4</v>
      </c>
      <c r="R685" s="79" t="str">
        <f t="shared" si="43"/>
        <v/>
      </c>
    </row>
    <row r="686" spans="1:18" x14ac:dyDescent="0.2">
      <c r="A686" s="44" t="s">
        <v>1111</v>
      </c>
      <c r="B686" s="44" t="s">
        <v>999</v>
      </c>
      <c r="C686" s="44" t="s">
        <v>85</v>
      </c>
      <c r="D686" s="44">
        <v>1987</v>
      </c>
      <c r="E686" s="198">
        <v>785</v>
      </c>
      <c r="F686" s="199">
        <v>44247</v>
      </c>
      <c r="G686" s="193">
        <v>41</v>
      </c>
      <c r="H686" t="str">
        <f>B686&amp;C686</f>
        <v>Melissa LEWISrace-walking</v>
      </c>
      <c r="I686" s="2">
        <f>E686</f>
        <v>785</v>
      </c>
      <c r="J686" s="2" cm="1">
        <f t="array" ref="J686">MAX(IF($H$3:$H$4000=$H686,$I$3:$I$4000))</f>
        <v>785</v>
      </c>
      <c r="K686" s="2" t="str">
        <v>CAN</v>
      </c>
      <c r="L686" s="21" t="str">
        <v>Grace TENNANT</v>
      </c>
      <c r="M686" s="47" t="str">
        <v>discus-throw</v>
      </c>
      <c r="N686" s="95">
        <v>36193</v>
      </c>
      <c r="O686" s="94" t="str">
        <f t="shared" si="40"/>
        <v>Grace TENNANTdiscus-throw</v>
      </c>
      <c r="P686" s="2">
        <f t="shared" si="41"/>
        <v>967</v>
      </c>
      <c r="Q686" s="2">
        <f t="shared" si="42"/>
        <v>32</v>
      </c>
      <c r="R686" s="79" t="str">
        <f t="shared" si="43"/>
        <v/>
      </c>
    </row>
    <row r="687" spans="1:18" x14ac:dyDescent="0.2">
      <c r="A687" s="44" t="s">
        <v>1111</v>
      </c>
      <c r="B687" s="44" t="s">
        <v>374</v>
      </c>
      <c r="C687" s="192" t="s">
        <v>37</v>
      </c>
      <c r="D687" s="192">
        <v>36877</v>
      </c>
      <c r="E687" s="198">
        <v>1012</v>
      </c>
      <c r="F687" s="199">
        <v>44246</v>
      </c>
      <c r="G687" s="193">
        <v>99</v>
      </c>
      <c r="H687" t="str">
        <f>B687&amp;C687</f>
        <v>Caitlin BLACKMANlong-jump</v>
      </c>
      <c r="I687" s="2">
        <f>E687</f>
        <v>1012</v>
      </c>
      <c r="J687" s="2" cm="1">
        <f t="array" ref="J687">MAX(IF($H$3:$H$4000=$H687,$I$3:$I$4000))</f>
        <v>1016</v>
      </c>
      <c r="K687" s="2" t="str">
        <v>CAN</v>
      </c>
      <c r="L687" s="21" t="str">
        <v>Brittany CREW</v>
      </c>
      <c r="M687" s="47" t="str">
        <v>shot-put</v>
      </c>
      <c r="N687" s="95">
        <v>34399</v>
      </c>
      <c r="O687" s="94" t="str">
        <f t="shared" si="40"/>
        <v>Brittany CREWshot-put</v>
      </c>
      <c r="P687" s="2">
        <f t="shared" si="41"/>
        <v>1094</v>
      </c>
      <c r="Q687" s="2">
        <f t="shared" si="42"/>
        <v>8</v>
      </c>
      <c r="R687" s="79" t="str">
        <f t="shared" si="43"/>
        <v/>
      </c>
    </row>
    <row r="688" spans="1:18" x14ac:dyDescent="0.2">
      <c r="A688" s="44" t="s">
        <v>1111</v>
      </c>
      <c r="B688" s="44" t="s">
        <v>445</v>
      </c>
      <c r="C688" s="192" t="s">
        <v>39</v>
      </c>
      <c r="D688" s="192">
        <v>37602</v>
      </c>
      <c r="E688" s="198">
        <v>939</v>
      </c>
      <c r="F688" s="199">
        <v>44244</v>
      </c>
      <c r="G688" s="193">
        <v>35</v>
      </c>
      <c r="H688" t="str">
        <f>B688&amp;C688</f>
        <v>Lyvante SU'EMAIshot-put</v>
      </c>
      <c r="I688" s="2">
        <f>E688</f>
        <v>939</v>
      </c>
      <c r="J688" s="2" cm="1">
        <f t="array" ref="J688">MAX(IF($H$3:$H$4000=$H688,$I$3:$I$4000))</f>
        <v>939</v>
      </c>
      <c r="K688" s="2" t="str">
        <v>CAN</v>
      </c>
      <c r="L688" s="21" t="str">
        <v>Zayna FRAY-SAMUELS</v>
      </c>
      <c r="M688" s="47" t="str">
        <v>hammer-throw</v>
      </c>
      <c r="N688" s="95">
        <v>0</v>
      </c>
      <c r="O688" s="94" t="str">
        <f t="shared" si="40"/>
        <v>Zayna FRAY-SAMUELShammer-throw</v>
      </c>
      <c r="P688" s="2">
        <f t="shared" si="41"/>
        <v>757</v>
      </c>
      <c r="Q688" s="2">
        <f t="shared" si="42"/>
        <v>129</v>
      </c>
      <c r="R688" s="79" t="str">
        <f t="shared" si="43"/>
        <v/>
      </c>
    </row>
    <row r="689" spans="1:18" x14ac:dyDescent="0.2">
      <c r="A689" s="44" t="s">
        <v>1111</v>
      </c>
      <c r="B689" s="44" t="s">
        <v>110</v>
      </c>
      <c r="C689" s="192" t="s">
        <v>2</v>
      </c>
      <c r="D689" s="192">
        <v>36383</v>
      </c>
      <c r="E689" s="198">
        <v>1099</v>
      </c>
      <c r="F689" s="199">
        <v>44240</v>
      </c>
      <c r="G689" s="193">
        <v>87</v>
      </c>
      <c r="H689" t="str">
        <f>B689&amp;C689</f>
        <v>Celeste MUCCI100m</v>
      </c>
      <c r="I689" s="2">
        <f>E689</f>
        <v>1099</v>
      </c>
      <c r="J689" s="2" cm="1">
        <f t="array" ref="J689">MAX(IF($H$3:$H$4000=$H689,$I$3:$I$4000))</f>
        <v>1099</v>
      </c>
      <c r="K689" s="2" t="str">
        <v>CAN</v>
      </c>
      <c r="L689" s="21" t="str">
        <v>Keira MCCARRELL</v>
      </c>
      <c r="M689" s="47" t="str">
        <v>javelin-throw</v>
      </c>
      <c r="N689" s="95">
        <v>36295</v>
      </c>
      <c r="O689" s="94" t="str">
        <f t="shared" si="40"/>
        <v>Keira MCCARRELLjavelin-throw</v>
      </c>
      <c r="P689" s="2">
        <f t="shared" si="41"/>
        <v>1014</v>
      </c>
      <c r="Q689" s="2">
        <f t="shared" si="42"/>
        <v>13</v>
      </c>
      <c r="R689" s="79" t="str">
        <f t="shared" si="43"/>
        <v/>
      </c>
    </row>
    <row r="690" spans="1:18" x14ac:dyDescent="0.2">
      <c r="A690" s="44" t="s">
        <v>1111</v>
      </c>
      <c r="B690" s="44" t="s">
        <v>352</v>
      </c>
      <c r="C690" s="192" t="s">
        <v>26</v>
      </c>
      <c r="D690" s="192">
        <v>34582</v>
      </c>
      <c r="E690" s="198">
        <v>1076</v>
      </c>
      <c r="F690" s="199">
        <v>44240</v>
      </c>
      <c r="G690" s="193">
        <v>99</v>
      </c>
      <c r="H690" t="str">
        <f>B690&amp;C690</f>
        <v>Sarah CARLI400m</v>
      </c>
      <c r="I690" s="2">
        <f>E690</f>
        <v>1076</v>
      </c>
      <c r="J690" s="2" cm="1">
        <f t="array" ref="J690">MAX(IF($H$3:$H$4000=$H690,$I$3:$I$4000))</f>
        <v>1076</v>
      </c>
      <c r="K690" s="2" t="str">
        <v>CAN</v>
      </c>
      <c r="L690" s="21" t="str">
        <v>Heather ABADIE</v>
      </c>
      <c r="M690" s="47" t="str">
        <v>pole-vault</v>
      </c>
      <c r="N690" s="95">
        <v>37673</v>
      </c>
      <c r="O690" s="94" t="str">
        <f t="shared" si="40"/>
        <v>Heather ABADIEpole-vault</v>
      </c>
      <c r="P690" s="2">
        <f t="shared" si="41"/>
        <v>1037</v>
      </c>
      <c r="Q690" s="2">
        <f t="shared" si="42"/>
        <v>14</v>
      </c>
      <c r="R690" s="79" t="str">
        <f t="shared" si="43"/>
        <v/>
      </c>
    </row>
    <row r="691" spans="1:18" x14ac:dyDescent="0.2">
      <c r="A691" s="44" t="s">
        <v>1111</v>
      </c>
      <c r="B691" s="44" t="s">
        <v>110</v>
      </c>
      <c r="C691" s="192" t="s">
        <v>32</v>
      </c>
      <c r="D691" s="192">
        <v>36383</v>
      </c>
      <c r="E691" s="198">
        <v>1152</v>
      </c>
      <c r="F691" s="199">
        <v>44240</v>
      </c>
      <c r="G691" s="193">
        <v>16</v>
      </c>
      <c r="H691" t="str">
        <f>B691&amp;C691</f>
        <v>Celeste MUCCI100mh</v>
      </c>
      <c r="I691" s="2">
        <f>E691</f>
        <v>1152</v>
      </c>
      <c r="J691" s="2" cm="1">
        <f t="array" ref="J691">MAX(IF($H$3:$H$4000=$H691,$I$3:$I$4000))</f>
        <v>1155</v>
      </c>
      <c r="K691" s="2" t="str">
        <v>CAN</v>
      </c>
      <c r="L691" s="21" t="str">
        <v>Grace TENNANT</v>
      </c>
      <c r="M691" s="47" t="str">
        <v>shot-put</v>
      </c>
      <c r="N691" s="95">
        <v>36193</v>
      </c>
      <c r="O691" s="94" t="str">
        <f t="shared" si="40"/>
        <v>Grace TENNANTshot-put</v>
      </c>
      <c r="P691" s="2">
        <f t="shared" si="41"/>
        <v>977</v>
      </c>
      <c r="Q691" s="2">
        <f t="shared" si="42"/>
        <v>25</v>
      </c>
      <c r="R691" s="79" t="str">
        <f t="shared" si="43"/>
        <v/>
      </c>
    </row>
    <row r="692" spans="1:18" x14ac:dyDescent="0.2">
      <c r="A692" s="44" t="s">
        <v>1111</v>
      </c>
      <c r="B692" s="44" t="s">
        <v>337</v>
      </c>
      <c r="C692" s="192" t="s">
        <v>32</v>
      </c>
      <c r="D692" s="192">
        <v>34373</v>
      </c>
      <c r="E692" s="198">
        <v>1143</v>
      </c>
      <c r="F692" s="199">
        <v>44240</v>
      </c>
      <c r="G692" s="193">
        <v>19</v>
      </c>
      <c r="H692" t="str">
        <f>B692&amp;C692</f>
        <v>Abbie TADDEO100mh</v>
      </c>
      <c r="I692" s="2">
        <f>E692</f>
        <v>1143</v>
      </c>
      <c r="J692" s="2" cm="1">
        <f t="array" ref="J692">MAX(IF($H$3:$H$4000=$H692,$I$3:$I$4000))</f>
        <v>1147</v>
      </c>
      <c r="K692" s="2" t="str">
        <v>CAN</v>
      </c>
      <c r="L692" s="21" t="str">
        <v>Makayla ROY</v>
      </c>
      <c r="M692" s="47" t="str">
        <v>javelin-throw</v>
      </c>
      <c r="N692" s="95">
        <v>44612</v>
      </c>
      <c r="O692" s="94" t="str">
        <f t="shared" si="40"/>
        <v>Makayla ROYjavelin-throw</v>
      </c>
      <c r="P692" s="2">
        <f t="shared" si="41"/>
        <v>861</v>
      </c>
      <c r="Q692" s="2">
        <f t="shared" si="42"/>
        <v>60</v>
      </c>
      <c r="R692" s="79" t="str">
        <f t="shared" si="43"/>
        <v/>
      </c>
    </row>
    <row r="693" spans="1:18" x14ac:dyDescent="0.2">
      <c r="A693" s="44" t="s">
        <v>1111</v>
      </c>
      <c r="B693" s="44" t="s">
        <v>338</v>
      </c>
      <c r="C693" s="192" t="s">
        <v>32</v>
      </c>
      <c r="D693" s="192">
        <v>34143</v>
      </c>
      <c r="E693" s="198">
        <v>1128</v>
      </c>
      <c r="F693" s="199">
        <v>44240</v>
      </c>
      <c r="G693" s="193">
        <v>25</v>
      </c>
      <c r="H693" t="str">
        <f>B693&amp;C693</f>
        <v>Michelle JENNEKE100mh</v>
      </c>
      <c r="I693" s="2">
        <f>E693</f>
        <v>1128</v>
      </c>
      <c r="J693" s="2" cm="1">
        <f t="array" ref="J693">MAX(IF($H$3:$H$4000=$H693,$I$3:$I$4000))</f>
        <v>1143</v>
      </c>
      <c r="K693" s="2" t="str">
        <v>CAN</v>
      </c>
      <c r="L693" s="21" t="str">
        <v>Lauren QUANN</v>
      </c>
      <c r="M693" s="47" t="str">
        <v>javelin-throw</v>
      </c>
      <c r="N693" s="95">
        <v>1998</v>
      </c>
      <c r="O693" s="94" t="str">
        <f t="shared" si="40"/>
        <v>Lauren QUANNjavelin-throw</v>
      </c>
      <c r="P693" s="2">
        <f t="shared" si="41"/>
        <v>790</v>
      </c>
      <c r="Q693" s="2">
        <f t="shared" si="42"/>
        <v>117</v>
      </c>
      <c r="R693" s="79" t="str">
        <f t="shared" si="43"/>
        <v/>
      </c>
    </row>
    <row r="694" spans="1:18" x14ac:dyDescent="0.2">
      <c r="A694" s="44" t="s">
        <v>1111</v>
      </c>
      <c r="B694" s="44" t="s">
        <v>157</v>
      </c>
      <c r="C694" s="194" t="s">
        <v>37</v>
      </c>
      <c r="D694" s="192">
        <v>38952</v>
      </c>
      <c r="E694" s="198">
        <v>1053</v>
      </c>
      <c r="F694" s="199">
        <v>44240</v>
      </c>
      <c r="G694" s="193">
        <v>56</v>
      </c>
      <c r="H694" t="str">
        <f>B694&amp;C694</f>
        <v>Delta AMIDZOVSKIlong-jump</v>
      </c>
      <c r="I694" s="2">
        <f>E694</f>
        <v>1053</v>
      </c>
      <c r="J694" s="2" cm="1">
        <f t="array" ref="J694">MAX(IF($H$3:$H$4000=$H694,$I$3:$I$4000))</f>
        <v>1053</v>
      </c>
      <c r="K694" s="2" t="str">
        <v>CAN</v>
      </c>
      <c r="L694" s="21" t="str">
        <v>Grace TENNANT</v>
      </c>
      <c r="M694" s="47" t="str">
        <v>javelin-throw</v>
      </c>
      <c r="N694" s="95">
        <v>36193</v>
      </c>
      <c r="O694" s="94" t="str">
        <f t="shared" si="40"/>
        <v>Grace TENNANTjavelin-throw</v>
      </c>
      <c r="P694" s="2">
        <f t="shared" si="41"/>
        <v>822</v>
      </c>
      <c r="Q694" s="2">
        <f t="shared" si="42"/>
        <v>92</v>
      </c>
      <c r="R694" s="79" t="str">
        <f t="shared" si="43"/>
        <v/>
      </c>
    </row>
    <row r="695" spans="1:18" x14ac:dyDescent="0.2">
      <c r="A695" s="44" t="s">
        <v>1111</v>
      </c>
      <c r="B695" s="44" t="s">
        <v>409</v>
      </c>
      <c r="C695" s="192" t="s">
        <v>35</v>
      </c>
      <c r="D695" s="192">
        <v>36535</v>
      </c>
      <c r="E695" s="198">
        <v>1072</v>
      </c>
      <c r="F695" s="199">
        <v>44240</v>
      </c>
      <c r="G695" s="193">
        <v>15</v>
      </c>
      <c r="H695" t="str">
        <f>B695&amp;C695</f>
        <v>Emily WHELANhigh-jump</v>
      </c>
      <c r="I695" s="2">
        <f>E695</f>
        <v>1072</v>
      </c>
      <c r="J695" s="2" cm="1">
        <f t="array" ref="J695">MAX(IF($H$3:$H$4000=$H695,$I$3:$I$4000))</f>
        <v>1072</v>
      </c>
      <c r="K695" s="2" t="str">
        <v>CAN</v>
      </c>
      <c r="L695" s="21" t="str">
        <v>Ailsa MACDONALD</v>
      </c>
      <c r="M695" s="47" t="str">
        <v>marathon</v>
      </c>
      <c r="N695" s="95">
        <v>0</v>
      </c>
      <c r="O695" s="94" t="str">
        <f t="shared" si="40"/>
        <v>Ailsa MACDONALDmarathon</v>
      </c>
      <c r="P695" s="2">
        <f t="shared" si="41"/>
        <v>935</v>
      </c>
      <c r="Q695" s="2">
        <f t="shared" si="42"/>
        <v>147</v>
      </c>
      <c r="R695" s="79" t="str">
        <f t="shared" si="43"/>
        <v/>
      </c>
    </row>
    <row r="696" spans="1:18" x14ac:dyDescent="0.2">
      <c r="A696" s="44" t="s">
        <v>1111</v>
      </c>
      <c r="B696" s="44" t="s">
        <v>408</v>
      </c>
      <c r="C696" s="194" t="s">
        <v>35</v>
      </c>
      <c r="D696" s="192">
        <v>38237</v>
      </c>
      <c r="E696" s="198">
        <v>1062</v>
      </c>
      <c r="F696" s="199">
        <v>44240</v>
      </c>
      <c r="G696" s="193">
        <v>19</v>
      </c>
      <c r="H696" t="str">
        <f>B696&amp;C696</f>
        <v>Erin SHAWhigh-jump</v>
      </c>
      <c r="I696" s="2">
        <f>E696</f>
        <v>1062</v>
      </c>
      <c r="J696" s="2" cm="1">
        <f t="array" ref="J696">MAX(IF($H$3:$H$4000=$H696,$I$3:$I$4000))</f>
        <v>1062</v>
      </c>
      <c r="K696" s="2" t="str">
        <v>CAN</v>
      </c>
      <c r="L696" s="21" t="str">
        <v>Jen ELLIOTT</v>
      </c>
      <c r="M696" s="47" t="str">
        <v>marathon</v>
      </c>
      <c r="N696" s="95">
        <v>0</v>
      </c>
      <c r="O696" s="94" t="str">
        <f t="shared" si="40"/>
        <v>Jen ELLIOTTmarathon</v>
      </c>
      <c r="P696" s="2">
        <f t="shared" si="41"/>
        <v>868</v>
      </c>
      <c r="Q696" s="2">
        <f t="shared" si="42"/>
        <v>162</v>
      </c>
      <c r="R696" s="79" t="str">
        <f t="shared" si="43"/>
        <v/>
      </c>
    </row>
    <row r="697" spans="1:18" x14ac:dyDescent="0.2">
      <c r="A697" s="44" t="s">
        <v>1111</v>
      </c>
      <c r="B697" s="44" t="s">
        <v>955</v>
      </c>
      <c r="C697" s="192" t="s">
        <v>41</v>
      </c>
      <c r="D697" s="192">
        <v>34215</v>
      </c>
      <c r="E697" s="198">
        <v>888</v>
      </c>
      <c r="F697" s="199">
        <v>44240</v>
      </c>
      <c r="G697" s="193">
        <v>42</v>
      </c>
      <c r="H697" t="str">
        <f>B697&amp;C697</f>
        <v>Christina GRUNjavelin-throw</v>
      </c>
      <c r="I697" s="2">
        <f>E697</f>
        <v>888</v>
      </c>
      <c r="J697" s="2" cm="1">
        <f t="array" ref="J697">MAX(IF($H$3:$H$4000=$H697,$I$3:$I$4000))</f>
        <v>888</v>
      </c>
      <c r="K697" s="2" t="str">
        <v>CAN</v>
      </c>
      <c r="L697" s="21" t="str">
        <v>Aiyanna STIVERNE</v>
      </c>
      <c r="M697" s="47" t="str">
        <v>400m</v>
      </c>
      <c r="N697" s="95">
        <v>34750</v>
      </c>
      <c r="O697" s="94" t="str">
        <f t="shared" si="40"/>
        <v>Aiyanna STIVERNE400m</v>
      </c>
      <c r="P697" s="2">
        <f t="shared" si="41"/>
        <v>1112</v>
      </c>
      <c r="Q697" s="2">
        <f t="shared" si="42"/>
        <v>56</v>
      </c>
      <c r="R697" s="79" t="str">
        <f t="shared" si="43"/>
        <v/>
      </c>
    </row>
    <row r="698" spans="1:18" x14ac:dyDescent="0.2">
      <c r="A698" s="44" t="s">
        <v>1111</v>
      </c>
      <c r="B698" s="44" t="s">
        <v>977</v>
      </c>
      <c r="C698" s="192" t="s">
        <v>27</v>
      </c>
      <c r="D698" s="192">
        <v>37051</v>
      </c>
      <c r="E698" s="198">
        <v>1127</v>
      </c>
      <c r="F698" s="199">
        <v>44239</v>
      </c>
      <c r="G698" s="193">
        <v>33</v>
      </c>
      <c r="H698" t="str">
        <f>B698&amp;C698</f>
        <v>Keely SMALL800m</v>
      </c>
      <c r="I698" s="2">
        <f>E698</f>
        <v>1127</v>
      </c>
      <c r="J698" s="2" cm="1">
        <f t="array" ref="J698">MAX(IF($H$3:$H$4000=$H698,$I$3:$I$4000))</f>
        <v>1127</v>
      </c>
      <c r="K698" s="2" t="str">
        <v>CAN</v>
      </c>
      <c r="L698" s="21" t="str">
        <v>Simone PLOURDE</v>
      </c>
      <c r="M698" s="47" t="str">
        <v>800m</v>
      </c>
      <c r="N698" s="95">
        <v>2000</v>
      </c>
      <c r="O698" s="94" t="str">
        <f t="shared" si="40"/>
        <v>Simone PLOURDE800m</v>
      </c>
      <c r="P698" s="2">
        <f t="shared" si="41"/>
        <v>1065</v>
      </c>
      <c r="Q698" s="2">
        <f t="shared" si="42"/>
        <v>120</v>
      </c>
      <c r="R698" s="79" t="str">
        <f t="shared" si="43"/>
        <v/>
      </c>
    </row>
    <row r="699" spans="1:18" x14ac:dyDescent="0.2">
      <c r="A699" s="44" t="s">
        <v>1111</v>
      </c>
      <c r="B699" s="44" t="s">
        <v>445</v>
      </c>
      <c r="C699" s="192" t="s">
        <v>42</v>
      </c>
      <c r="D699" s="192">
        <v>37602</v>
      </c>
      <c r="E699" s="198">
        <v>832</v>
      </c>
      <c r="F699" s="199">
        <v>44237</v>
      </c>
      <c r="G699" s="193">
        <v>88</v>
      </c>
      <c r="H699" t="str">
        <f>B699&amp;C699</f>
        <v>Lyvante SU'EMAIhammer-throw</v>
      </c>
      <c r="I699" s="2">
        <f>E699</f>
        <v>832</v>
      </c>
      <c r="J699" s="2" cm="1">
        <f t="array" ref="J699">MAX(IF($H$3:$H$4000=$H699,$I$3:$I$4000))</f>
        <v>927</v>
      </c>
      <c r="K699" s="2" t="str">
        <v>CAN</v>
      </c>
      <c r="L699" s="21" t="str">
        <v>Alisa LYESINA</v>
      </c>
      <c r="M699" s="47" t="str">
        <v>800m</v>
      </c>
      <c r="N699" s="95">
        <v>44581</v>
      </c>
      <c r="O699" s="94" t="str">
        <f t="shared" si="40"/>
        <v>Alisa LYESINA800m</v>
      </c>
      <c r="P699" s="2">
        <f t="shared" si="41"/>
        <v>1015</v>
      </c>
      <c r="Q699" s="2">
        <f t="shared" si="42"/>
        <v>155</v>
      </c>
      <c r="R699" s="79" t="str">
        <f t="shared" si="43"/>
        <v/>
      </c>
    </row>
    <row r="700" spans="1:18" x14ac:dyDescent="0.2">
      <c r="A700" s="44" t="s">
        <v>1111</v>
      </c>
      <c r="B700" s="44" t="s">
        <v>992</v>
      </c>
      <c r="C700" s="194" t="s">
        <v>36</v>
      </c>
      <c r="D700" s="192">
        <v>44701</v>
      </c>
      <c r="E700" s="198">
        <v>825</v>
      </c>
      <c r="F700" s="199">
        <v>44233</v>
      </c>
      <c r="G700" s="193">
        <v>86</v>
      </c>
      <c r="H700" t="str">
        <f>B700&amp;C700</f>
        <v>Zoe LAURENSONpole-vault</v>
      </c>
      <c r="I700" s="2">
        <f>E700</f>
        <v>825</v>
      </c>
      <c r="J700" s="2" cm="1">
        <f t="array" ref="J700">MAX(IF($H$3:$H$4000=$H700,$I$3:$I$4000))</f>
        <v>825</v>
      </c>
      <c r="K700" s="2" t="str">
        <v>CAN</v>
      </c>
      <c r="L700" s="21" t="str">
        <v>Keira CHRISTIE-GALLOWAY</v>
      </c>
      <c r="M700" s="47" t="str">
        <v>100mh</v>
      </c>
      <c r="N700" s="95">
        <v>36497</v>
      </c>
      <c r="O700" s="94" t="str">
        <f t="shared" si="40"/>
        <v>Keira CHRISTIE-GALLOWAY100mh</v>
      </c>
      <c r="P700" s="2">
        <f t="shared" si="41"/>
        <v>1092</v>
      </c>
      <c r="Q700" s="2">
        <f t="shared" si="42"/>
        <v>54</v>
      </c>
      <c r="R700" s="79" t="str">
        <f t="shared" si="43"/>
        <v/>
      </c>
    </row>
    <row r="701" spans="1:18" x14ac:dyDescent="0.2">
      <c r="A701" s="44" t="s">
        <v>1111</v>
      </c>
      <c r="B701" s="44" t="s">
        <v>990</v>
      </c>
      <c r="C701" s="192" t="s">
        <v>36</v>
      </c>
      <c r="D701" s="192">
        <v>30438</v>
      </c>
      <c r="E701" s="198">
        <v>838</v>
      </c>
      <c r="F701" s="199">
        <v>44231</v>
      </c>
      <c r="G701" s="193">
        <v>70</v>
      </c>
      <c r="H701" t="str">
        <f>B701&amp;C701</f>
        <v>Katherine IANNELLOpole-vault</v>
      </c>
      <c r="I701" s="2">
        <f>E701</f>
        <v>838</v>
      </c>
      <c r="J701" s="2" cm="1">
        <f t="array" ref="J701">MAX(IF($H$3:$H$4000=$H701,$I$3:$I$4000))</f>
        <v>838</v>
      </c>
      <c r="K701" s="2" t="str">
        <v>CAN</v>
      </c>
      <c r="L701" s="21" t="str">
        <v>Savannah SUTHERLAND</v>
      </c>
      <c r="M701" s="47" t="str">
        <v>100mh</v>
      </c>
      <c r="N701" s="95">
        <v>37840</v>
      </c>
      <c r="O701" s="94" t="str">
        <f t="shared" si="40"/>
        <v>Savannah SUTHERLAND100mh</v>
      </c>
      <c r="P701" s="2">
        <f t="shared" si="41"/>
        <v>1030</v>
      </c>
      <c r="Q701" s="2">
        <f t="shared" si="42"/>
        <v>114</v>
      </c>
      <c r="R701" s="79" t="str">
        <f t="shared" si="43"/>
        <v/>
      </c>
    </row>
    <row r="702" spans="1:18" x14ac:dyDescent="0.2">
      <c r="A702" s="44" t="s">
        <v>1111</v>
      </c>
      <c r="B702" s="44" t="s">
        <v>489</v>
      </c>
      <c r="C702" s="192" t="s">
        <v>85</v>
      </c>
      <c r="D702" s="192">
        <v>35841</v>
      </c>
      <c r="E702" s="198">
        <v>1172</v>
      </c>
      <c r="F702" s="199">
        <v>44227</v>
      </c>
      <c r="G702" s="193">
        <v>1</v>
      </c>
      <c r="H702" t="str">
        <f>B702&amp;C702</f>
        <v>Jemima MONTAGrace-walking</v>
      </c>
      <c r="I702" s="2">
        <f>E702</f>
        <v>1172</v>
      </c>
      <c r="J702" s="2" cm="1">
        <f t="array" ref="J702">MAX(IF($H$3:$H$4000=$H702,$I$3:$I$4000))</f>
        <v>1172</v>
      </c>
      <c r="K702" s="2" t="str">
        <v>CAN</v>
      </c>
      <c r="L702" s="21" t="str">
        <v>Kristen O'HANDLEY</v>
      </c>
      <c r="M702" s="47" t="str">
        <v>100mh</v>
      </c>
      <c r="N702" s="95">
        <v>1999</v>
      </c>
      <c r="O702" s="94" t="str">
        <f t="shared" si="40"/>
        <v>Kristen O'HANDLEY100mh</v>
      </c>
      <c r="P702" s="2">
        <f t="shared" si="41"/>
        <v>1008</v>
      </c>
      <c r="Q702" s="2">
        <f t="shared" si="42"/>
        <v>127</v>
      </c>
      <c r="R702" s="79" t="str">
        <f t="shared" si="43"/>
        <v/>
      </c>
    </row>
    <row r="703" spans="1:18" x14ac:dyDescent="0.2">
      <c r="A703" s="44" t="s">
        <v>1111</v>
      </c>
      <c r="B703" s="44" t="s">
        <v>969</v>
      </c>
      <c r="C703" s="192" t="s">
        <v>85</v>
      </c>
      <c r="D703" s="192">
        <v>37870</v>
      </c>
      <c r="E703" s="198">
        <v>963</v>
      </c>
      <c r="F703" s="199">
        <v>44227</v>
      </c>
      <c r="G703" s="193">
        <v>17</v>
      </c>
      <c r="H703" t="str">
        <f>B703&amp;C703</f>
        <v>Alanna PEARTrace-walking</v>
      </c>
      <c r="I703" s="2">
        <f>E703</f>
        <v>963</v>
      </c>
      <c r="J703" s="2" cm="1">
        <f t="array" ref="J703">MAX(IF($H$3:$H$4000=$H703,$I$3:$I$4000))</f>
        <v>973</v>
      </c>
      <c r="K703" s="2" t="str">
        <v>CAN</v>
      </c>
      <c r="L703" s="21" t="str">
        <v>Skylar SIEBEN</v>
      </c>
      <c r="M703" s="47" t="str">
        <v>100mh</v>
      </c>
      <c r="N703" s="95">
        <v>36866</v>
      </c>
      <c r="O703" s="94" t="str">
        <f t="shared" si="40"/>
        <v>Skylar SIEBEN100mh</v>
      </c>
      <c r="P703" s="2">
        <f t="shared" si="41"/>
        <v>993</v>
      </c>
      <c r="Q703" s="2">
        <f t="shared" si="42"/>
        <v>143</v>
      </c>
      <c r="R703" s="79" t="str">
        <f t="shared" si="43"/>
        <v/>
      </c>
    </row>
    <row r="704" spans="1:18" x14ac:dyDescent="0.2">
      <c r="A704" s="44" t="s">
        <v>1111</v>
      </c>
      <c r="B704" s="44" t="s">
        <v>336</v>
      </c>
      <c r="C704" s="192" t="s">
        <v>2</v>
      </c>
      <c r="D704" s="192">
        <v>33543</v>
      </c>
      <c r="E704" s="198">
        <v>1097</v>
      </c>
      <c r="F704" s="199">
        <v>44226</v>
      </c>
      <c r="G704" s="193">
        <v>91</v>
      </c>
      <c r="H704" t="str">
        <f>B704&amp;C704</f>
        <v>Brianna BEAHAN100m</v>
      </c>
      <c r="I704" s="2">
        <f>E704</f>
        <v>1097</v>
      </c>
      <c r="J704" s="2" cm="1">
        <f t="array" ref="J704">MAX(IF($H$3:$H$4000=$H704,$I$3:$I$4000))</f>
        <v>1097</v>
      </c>
      <c r="K704" s="2" t="str">
        <v>CAN</v>
      </c>
      <c r="L704" s="21" t="str">
        <v>Aliyah LOGAN</v>
      </c>
      <c r="M704" s="47" t="str">
        <v>100mh</v>
      </c>
      <c r="N704" s="95">
        <v>44612</v>
      </c>
      <c r="O704" s="94" t="str">
        <f t="shared" si="40"/>
        <v>Aliyah LOGAN100mh</v>
      </c>
      <c r="P704" s="2">
        <f t="shared" si="41"/>
        <v>992</v>
      </c>
      <c r="Q704" s="2">
        <f t="shared" si="42"/>
        <v>145</v>
      </c>
      <c r="R704" s="79" t="str">
        <f t="shared" si="43"/>
        <v/>
      </c>
    </row>
    <row r="705" spans="1:18" x14ac:dyDescent="0.2">
      <c r="A705" s="44" t="s">
        <v>1111</v>
      </c>
      <c r="B705" s="44" t="s">
        <v>106</v>
      </c>
      <c r="C705" s="194" t="s">
        <v>2</v>
      </c>
      <c r="D705" s="192">
        <v>37913</v>
      </c>
      <c r="E705" s="198">
        <v>1095</v>
      </c>
      <c r="F705" s="199">
        <v>44226</v>
      </c>
      <c r="G705" s="193">
        <v>94</v>
      </c>
      <c r="H705" t="str">
        <f>B705&amp;C705</f>
        <v>Taylah CRUTTENDEN100m</v>
      </c>
      <c r="I705" s="2">
        <f>E705</f>
        <v>1095</v>
      </c>
      <c r="J705" s="2" cm="1">
        <f t="array" ref="J705">MAX(IF($H$3:$H$4000=$H705,$I$3:$I$4000))</f>
        <v>1095</v>
      </c>
      <c r="K705" s="2" t="str">
        <v>CAN</v>
      </c>
      <c r="L705" s="21" t="str">
        <v>Chloe ROYCE</v>
      </c>
      <c r="M705" s="47" t="str">
        <v>100mh</v>
      </c>
      <c r="N705" s="95">
        <v>44581</v>
      </c>
      <c r="O705" s="94" t="str">
        <f t="shared" si="40"/>
        <v>Chloe ROYCE100mh</v>
      </c>
      <c r="P705" s="2">
        <f t="shared" si="41"/>
        <v>984</v>
      </c>
      <c r="Q705" s="2">
        <f t="shared" si="42"/>
        <v>150</v>
      </c>
      <c r="R705" s="79" t="str">
        <f t="shared" si="43"/>
        <v/>
      </c>
    </row>
    <row r="706" spans="1:18" x14ac:dyDescent="0.2">
      <c r="A706" s="44" t="s">
        <v>1111</v>
      </c>
      <c r="B706" s="44" t="s">
        <v>860</v>
      </c>
      <c r="C706" s="192" t="s">
        <v>25</v>
      </c>
      <c r="D706" s="192">
        <v>36720</v>
      </c>
      <c r="E706" s="198">
        <v>1139</v>
      </c>
      <c r="F706" s="199">
        <v>44226</v>
      </c>
      <c r="G706" s="193">
        <v>27</v>
      </c>
      <c r="H706" t="str">
        <f>B706&amp;C706</f>
        <v>Ella CONNOLLY200m</v>
      </c>
      <c r="I706" s="2">
        <f>E706</f>
        <v>1139</v>
      </c>
      <c r="J706" s="2" cm="1">
        <f t="array" ref="J706">MAX(IF($H$3:$H$4000=$H706,$I$3:$I$4000))</f>
        <v>1140</v>
      </c>
      <c r="K706" s="2" t="str">
        <v>CAN</v>
      </c>
      <c r="L706" s="21" t="str">
        <v>Chloe ROYCE</v>
      </c>
      <c r="M706" s="47" t="str">
        <v>long-jump</v>
      </c>
      <c r="N706" s="95">
        <v>44581</v>
      </c>
      <c r="O706" s="94" t="str">
        <f t="shared" si="40"/>
        <v>Chloe ROYCElong-jump</v>
      </c>
      <c r="P706" s="2">
        <f t="shared" si="41"/>
        <v>990</v>
      </c>
      <c r="Q706" s="2">
        <f t="shared" si="42"/>
        <v>126</v>
      </c>
      <c r="R706" s="79" t="str">
        <f t="shared" si="43"/>
        <v/>
      </c>
    </row>
    <row r="707" spans="1:18" x14ac:dyDescent="0.2">
      <c r="A707" s="44" t="s">
        <v>1111</v>
      </c>
      <c r="B707" s="44" t="s">
        <v>347</v>
      </c>
      <c r="C707" s="192" t="s">
        <v>38</v>
      </c>
      <c r="D707" s="192">
        <v>37927</v>
      </c>
      <c r="E707" s="198">
        <v>974</v>
      </c>
      <c r="F707" s="199">
        <v>44226</v>
      </c>
      <c r="G707" s="193">
        <v>84</v>
      </c>
      <c r="H707" t="str">
        <f>B707&amp;C707</f>
        <v>Tara WYLLIEtriple-jump</v>
      </c>
      <c r="I707" s="2">
        <f>E707</f>
        <v>974</v>
      </c>
      <c r="J707" s="2" cm="1">
        <f t="array" ref="J707">MAX(IF($H$3:$H$4000=$H707,$I$3:$I$4000))</f>
        <v>974</v>
      </c>
      <c r="K707" s="2" t="str">
        <v>CAN</v>
      </c>
      <c r="L707" s="21" t="str">
        <v>Falyn REAUGH</v>
      </c>
      <c r="M707" s="47" t="str">
        <v>high-jump</v>
      </c>
      <c r="N707" s="95">
        <v>36340</v>
      </c>
      <c r="O707" s="94" t="str">
        <f t="shared" si="40"/>
        <v>Falyn REAUGHhigh-jump</v>
      </c>
      <c r="P707" s="2">
        <f t="shared" si="41"/>
        <v>1052</v>
      </c>
      <c r="Q707" s="2">
        <f t="shared" si="42"/>
        <v>27</v>
      </c>
      <c r="R707" s="79" t="str">
        <f t="shared" si="43"/>
        <v/>
      </c>
    </row>
    <row r="708" spans="1:18" x14ac:dyDescent="0.2">
      <c r="A708" s="44" t="s">
        <v>1111</v>
      </c>
      <c r="B708" s="44" t="s">
        <v>410</v>
      </c>
      <c r="C708" s="192" t="s">
        <v>35</v>
      </c>
      <c r="D708" s="192">
        <v>37383</v>
      </c>
      <c r="E708" s="198">
        <v>1043</v>
      </c>
      <c r="F708" s="199">
        <v>44226</v>
      </c>
      <c r="G708" s="193">
        <v>27</v>
      </c>
      <c r="H708" t="str">
        <f>B708&amp;C708</f>
        <v>Rosie TOZERhigh-jump</v>
      </c>
      <c r="I708" s="2">
        <f>E708</f>
        <v>1043</v>
      </c>
      <c r="J708" s="2" cm="1">
        <f t="array" ref="J708">MAX(IF($H$3:$H$4000=$H708,$I$3:$I$4000))</f>
        <v>1043</v>
      </c>
      <c r="K708" s="2" t="str">
        <v>CAN</v>
      </c>
      <c r="L708" s="21" t="str">
        <v>Jenna REID</v>
      </c>
      <c r="M708" s="47" t="str">
        <v>javelin-throw</v>
      </c>
      <c r="N708" s="95">
        <v>44581</v>
      </c>
      <c r="O708" s="94" t="str">
        <f t="shared" ref="O708:O771" si="44">L708&amp;M708</f>
        <v>Jenna REIDjavelin-throw</v>
      </c>
      <c r="P708" s="2">
        <f t="shared" ref="P708:P771" si="45">VLOOKUP(L708&amp;M708,$H$3:$J$3823,3,FALSE)</f>
        <v>792</v>
      </c>
      <c r="Q708" s="2">
        <f t="shared" ref="Q708:Q771" si="46">COUNTIFS($M$3:$M$3102,M708,$P$3:$P$3102,"&gt;"&amp;P708)+1</f>
        <v>115</v>
      </c>
      <c r="R708" s="79" t="str">
        <f t="shared" ref="R708:R771" si="47">IFERROR(IF(K708="AUS",COUNTIFS($K$3:$K$3102,"AUS",$M$3:$M$3102,M708,$P$3:$P$3102,"&gt;"&amp;P708)+1,""),"")</f>
        <v/>
      </c>
    </row>
    <row r="709" spans="1:18" x14ac:dyDescent="0.2">
      <c r="A709" s="44" t="s">
        <v>1111</v>
      </c>
      <c r="B709" s="44" t="s">
        <v>987</v>
      </c>
      <c r="C709" s="192" t="s">
        <v>35</v>
      </c>
      <c r="D709" s="192">
        <v>38257</v>
      </c>
      <c r="E709" s="198">
        <v>974</v>
      </c>
      <c r="F709" s="199">
        <v>44226</v>
      </c>
      <c r="G709" s="193">
        <v>73</v>
      </c>
      <c r="H709" t="str">
        <f>B709&amp;C709</f>
        <v>Sophie CROWLEYhigh-jump</v>
      </c>
      <c r="I709" s="2">
        <f>E709</f>
        <v>974</v>
      </c>
      <c r="J709" s="2" cm="1">
        <f t="array" ref="J709">MAX(IF($H$3:$H$4000=$H709,$I$3:$I$4000))</f>
        <v>974</v>
      </c>
      <c r="K709" s="2" t="str">
        <v>CAN</v>
      </c>
      <c r="L709" s="21" t="str">
        <v>Marie-Fr√©d√©rique POULIN</v>
      </c>
      <c r="M709" s="47" t="str">
        <v>400mh</v>
      </c>
      <c r="N709" s="95">
        <v>1999</v>
      </c>
      <c r="O709" s="94" t="str">
        <f t="shared" si="44"/>
        <v>Marie-Fr√©d√©rique POULIN400mh</v>
      </c>
      <c r="P709" s="2">
        <f t="shared" si="45"/>
        <v>1028</v>
      </c>
      <c r="Q709" s="2">
        <f t="shared" si="46"/>
        <v>88</v>
      </c>
      <c r="R709" s="79" t="str">
        <f t="shared" si="47"/>
        <v/>
      </c>
    </row>
    <row r="710" spans="1:18" x14ac:dyDescent="0.2">
      <c r="A710" s="44" t="s">
        <v>1111</v>
      </c>
      <c r="B710" s="44" t="s">
        <v>306</v>
      </c>
      <c r="C710" s="192" t="s">
        <v>28</v>
      </c>
      <c r="D710" s="192">
        <v>34463</v>
      </c>
      <c r="E710" s="198">
        <v>1144</v>
      </c>
      <c r="F710" s="199">
        <v>44222</v>
      </c>
      <c r="G710" s="193">
        <v>31</v>
      </c>
      <c r="H710" t="str">
        <f>B710&amp;C710</f>
        <v>Jenny BLUNDELL1500m</v>
      </c>
      <c r="I710" s="2">
        <f>E710</f>
        <v>1144</v>
      </c>
      <c r="J710" s="2" cm="1">
        <f t="array" ref="J710">MAX(IF($H$3:$H$4000=$H710,$I$3:$I$4000))</f>
        <v>1144</v>
      </c>
      <c r="K710" s="2" t="str">
        <v>CAN</v>
      </c>
      <c r="L710" s="21" t="str">
        <v>Kira KOPEC</v>
      </c>
      <c r="M710" s="47" t="str">
        <v>400mh</v>
      </c>
      <c r="N710" s="95">
        <v>1999</v>
      </c>
      <c r="O710" s="94" t="str">
        <f t="shared" si="44"/>
        <v>Kira KOPEC400mh</v>
      </c>
      <c r="P710" s="2">
        <f t="shared" si="45"/>
        <v>985</v>
      </c>
      <c r="Q710" s="2">
        <f t="shared" si="46"/>
        <v>137</v>
      </c>
      <c r="R710" s="79" t="str">
        <f t="shared" si="47"/>
        <v/>
      </c>
    </row>
    <row r="711" spans="1:18" x14ac:dyDescent="0.2">
      <c r="A711" s="44" t="s">
        <v>1111</v>
      </c>
      <c r="B711" s="44" t="s">
        <v>977</v>
      </c>
      <c r="C711" s="192" t="s">
        <v>28</v>
      </c>
      <c r="D711" s="192">
        <v>37051</v>
      </c>
      <c r="E711" s="198">
        <v>1143</v>
      </c>
      <c r="F711" s="199">
        <v>44222</v>
      </c>
      <c r="G711" s="193">
        <v>32</v>
      </c>
      <c r="H711" t="str">
        <f>B711&amp;C711</f>
        <v>Keely SMALL1500m</v>
      </c>
      <c r="I711" s="2">
        <f>E711</f>
        <v>1143</v>
      </c>
      <c r="J711" s="2" cm="1">
        <f t="array" ref="J711">MAX(IF($H$3:$H$4000=$H711,$I$3:$I$4000))</f>
        <v>1143</v>
      </c>
      <c r="K711" s="2" t="str">
        <v>CAN</v>
      </c>
      <c r="L711" s="21" t="str">
        <v>Jasmine SCOTT-KILGO</v>
      </c>
      <c r="M711" s="47" t="str">
        <v>long-jump</v>
      </c>
      <c r="N711" s="95">
        <v>2000</v>
      </c>
      <c r="O711" s="94" t="str">
        <f t="shared" si="44"/>
        <v>Jasmine SCOTT-KILGOlong-jump</v>
      </c>
      <c r="P711" s="2">
        <f t="shared" si="45"/>
        <v>1047</v>
      </c>
      <c r="Q711" s="2">
        <f t="shared" si="46"/>
        <v>68</v>
      </c>
      <c r="R711" s="79" t="str">
        <f t="shared" si="47"/>
        <v/>
      </c>
    </row>
    <row r="712" spans="1:18" x14ac:dyDescent="0.2">
      <c r="A712" s="44" t="s">
        <v>1111</v>
      </c>
      <c r="B712" s="44" t="s">
        <v>307</v>
      </c>
      <c r="C712" s="192" t="s">
        <v>30</v>
      </c>
      <c r="D712" s="192">
        <v>36515</v>
      </c>
      <c r="E712" s="198">
        <v>1157</v>
      </c>
      <c r="F712" s="199">
        <v>44222</v>
      </c>
      <c r="G712" s="193">
        <v>22</v>
      </c>
      <c r="H712" t="str">
        <f>B712&amp;C712</f>
        <v>Rose DAVIES10000m</v>
      </c>
      <c r="I712" s="2">
        <f>E712</f>
        <v>1157</v>
      </c>
      <c r="J712" s="2" cm="1">
        <f t="array" ref="J712">MAX(IF($H$3:$H$4000=$H712,$I$3:$I$4000))</f>
        <v>1157</v>
      </c>
      <c r="K712" s="2" t="str">
        <v>CAN</v>
      </c>
      <c r="L712" s="21" t="str">
        <v>Emily ALTY</v>
      </c>
      <c r="M712" s="47" t="str">
        <v>discus-throw</v>
      </c>
      <c r="N712" s="95">
        <v>44612</v>
      </c>
      <c r="O712" s="94" t="str">
        <f t="shared" si="44"/>
        <v>Emily ALTYdiscus-throw</v>
      </c>
      <c r="P712" s="2">
        <f t="shared" si="45"/>
        <v>793</v>
      </c>
      <c r="Q712" s="2">
        <f t="shared" si="46"/>
        <v>132</v>
      </c>
      <c r="R712" s="79" t="str">
        <f t="shared" si="47"/>
        <v/>
      </c>
    </row>
    <row r="713" spans="1:18" x14ac:dyDescent="0.2">
      <c r="A713" s="44" t="s">
        <v>1111</v>
      </c>
      <c r="B713" s="192" t="s">
        <v>305</v>
      </c>
      <c r="C713" s="192" t="s">
        <v>30</v>
      </c>
      <c r="D713" s="192">
        <v>34956</v>
      </c>
      <c r="E713" s="198">
        <v>1154</v>
      </c>
      <c r="F713" s="199">
        <v>44222</v>
      </c>
      <c r="G713" s="193">
        <v>24</v>
      </c>
      <c r="H713" t="str">
        <f>B713&amp;C713</f>
        <v>Isobel BATT-DOYLE10000m</v>
      </c>
      <c r="I713" s="2">
        <f>E713</f>
        <v>1154</v>
      </c>
      <c r="J713" s="2" cm="1">
        <f t="array" ref="J713">MAX(IF($H$3:$H$4000=$H713,$I$3:$I$4000))</f>
        <v>1154</v>
      </c>
      <c r="K713" s="2" t="str">
        <v>CAN</v>
      </c>
      <c r="L713" s="21" t="str">
        <v>Dolly GABRI</v>
      </c>
      <c r="M713" s="47" t="str">
        <v>shot-put</v>
      </c>
      <c r="N713" s="95">
        <v>37143</v>
      </c>
      <c r="O713" s="94" t="str">
        <f t="shared" si="44"/>
        <v>Dolly GABRIshot-put</v>
      </c>
      <c r="P713" s="2">
        <f t="shared" si="45"/>
        <v>874</v>
      </c>
      <c r="Q713" s="2">
        <f t="shared" si="46"/>
        <v>67</v>
      </c>
      <c r="R713" s="79" t="str">
        <f t="shared" si="47"/>
        <v/>
      </c>
    </row>
    <row r="714" spans="1:18" x14ac:dyDescent="0.2">
      <c r="A714" s="44" t="s">
        <v>1111</v>
      </c>
      <c r="B714" s="44" t="s">
        <v>290</v>
      </c>
      <c r="C714" s="192" t="s">
        <v>30</v>
      </c>
      <c r="D714" s="192">
        <v>32724</v>
      </c>
      <c r="E714" s="198">
        <v>1133</v>
      </c>
      <c r="F714" s="199">
        <v>44222</v>
      </c>
      <c r="G714" s="193">
        <v>37</v>
      </c>
      <c r="H714" t="str">
        <f>B714&amp;C714</f>
        <v>Genevieve GREGSON10000m</v>
      </c>
      <c r="I714" s="2">
        <f>E714</f>
        <v>1133</v>
      </c>
      <c r="J714" s="2" cm="1">
        <f t="array" ref="J714">MAX(IF($H$3:$H$4000=$H714,$I$3:$I$4000))</f>
        <v>1133</v>
      </c>
      <c r="K714" s="2" t="str">
        <v>CAN</v>
      </c>
      <c r="L714" s="21" t="str">
        <v>Hailey KJAER</v>
      </c>
      <c r="M714" s="47" t="str">
        <v>javelin-throw</v>
      </c>
      <c r="N714" s="95">
        <v>0</v>
      </c>
      <c r="O714" s="94" t="str">
        <f t="shared" si="44"/>
        <v>Hailey KJAERjavelin-throw</v>
      </c>
      <c r="P714" s="2">
        <f t="shared" si="45"/>
        <v>810</v>
      </c>
      <c r="Q714" s="2">
        <f t="shared" si="46"/>
        <v>96</v>
      </c>
      <c r="R714" s="79" t="str">
        <f t="shared" si="47"/>
        <v/>
      </c>
    </row>
    <row r="715" spans="1:18" x14ac:dyDescent="0.2">
      <c r="A715" s="44" t="s">
        <v>1111</v>
      </c>
      <c r="B715" s="44" t="s">
        <v>271</v>
      </c>
      <c r="C715" s="192" t="s">
        <v>30</v>
      </c>
      <c r="D715" s="192">
        <v>35869</v>
      </c>
      <c r="E715" s="198">
        <v>1125</v>
      </c>
      <c r="F715" s="199">
        <v>44222</v>
      </c>
      <c r="G715" s="193">
        <v>43</v>
      </c>
      <c r="H715" t="str">
        <f>B715&amp;C715</f>
        <v>Lauren RYAN10000m</v>
      </c>
      <c r="I715" s="2">
        <f>E715</f>
        <v>1125</v>
      </c>
      <c r="J715" s="2" cm="1">
        <f t="array" ref="J715">MAX(IF($H$3:$H$4000=$H715,$I$3:$I$4000))</f>
        <v>1125</v>
      </c>
      <c r="K715" s="2" t="str">
        <v>CAN</v>
      </c>
      <c r="L715" s="21" t="str">
        <v>Giovanna JANES</v>
      </c>
      <c r="M715" s="47" t="str">
        <v>javelin-throw</v>
      </c>
      <c r="N715" s="95">
        <v>2000</v>
      </c>
      <c r="O715" s="94" t="str">
        <f t="shared" si="44"/>
        <v>Giovanna JANESjavelin-throw</v>
      </c>
      <c r="P715" s="2">
        <f t="shared" si="45"/>
        <v>785</v>
      </c>
      <c r="Q715" s="2">
        <f t="shared" si="46"/>
        <v>119</v>
      </c>
      <c r="R715" s="79" t="str">
        <f t="shared" si="47"/>
        <v/>
      </c>
    </row>
    <row r="716" spans="1:18" x14ac:dyDescent="0.2">
      <c r="A716" s="44" t="s">
        <v>1111</v>
      </c>
      <c r="B716" s="192" t="s">
        <v>319</v>
      </c>
      <c r="C716" s="192" t="s">
        <v>30</v>
      </c>
      <c r="D716" s="192">
        <v>28173</v>
      </c>
      <c r="E716" s="198">
        <v>1107</v>
      </c>
      <c r="F716" s="199">
        <v>44222</v>
      </c>
      <c r="G716" s="193">
        <v>51</v>
      </c>
      <c r="H716" t="str">
        <f>B716&amp;C716</f>
        <v>Sinead DIVER10000m</v>
      </c>
      <c r="I716" s="2">
        <f>E716</f>
        <v>1107</v>
      </c>
      <c r="J716" s="2" cm="1">
        <f t="array" ref="J716">MAX(IF($H$3:$H$4000=$H716,$I$3:$I$4000))</f>
        <v>1107</v>
      </c>
      <c r="K716" s="2" t="str">
        <v>CAN</v>
      </c>
      <c r="L716" s="21" t="str">
        <v>Jenevieve PATRY-SMITH</v>
      </c>
      <c r="M716" s="47" t="str">
        <v>javelin-throw</v>
      </c>
      <c r="N716" s="95">
        <v>44581</v>
      </c>
      <c r="O716" s="94" t="str">
        <f t="shared" si="44"/>
        <v>Jenevieve PATRY-SMITHjavelin-throw</v>
      </c>
      <c r="P716" s="2">
        <f t="shared" si="45"/>
        <v>766</v>
      </c>
      <c r="Q716" s="2">
        <f t="shared" si="46"/>
        <v>130</v>
      </c>
      <c r="R716" s="79" t="str">
        <f t="shared" si="47"/>
        <v/>
      </c>
    </row>
    <row r="717" spans="1:18" x14ac:dyDescent="0.2">
      <c r="A717" s="44" t="s">
        <v>1111</v>
      </c>
      <c r="B717" s="44" t="s">
        <v>320</v>
      </c>
      <c r="C717" s="192" t="s">
        <v>30</v>
      </c>
      <c r="D717" s="192">
        <v>32487</v>
      </c>
      <c r="E717" s="198">
        <v>1094</v>
      </c>
      <c r="F717" s="199">
        <v>44222</v>
      </c>
      <c r="G717" s="193">
        <v>63</v>
      </c>
      <c r="H717" t="str">
        <f>B717&amp;C717</f>
        <v>Ellie PASHLEY10000m</v>
      </c>
      <c r="I717" s="2">
        <f>E717</f>
        <v>1094</v>
      </c>
      <c r="J717" s="2" cm="1">
        <f t="array" ref="J717">MAX(IF($H$3:$H$4000=$H717,$I$3:$I$4000))</f>
        <v>1094</v>
      </c>
      <c r="K717" s="2" t="str">
        <v>CAN</v>
      </c>
      <c r="L717" s="21" t="str">
        <v>Jaymie O'CONNOR</v>
      </c>
      <c r="M717" s="47" t="str">
        <v>100mh</v>
      </c>
      <c r="N717" s="95">
        <v>1997</v>
      </c>
      <c r="O717" s="94" t="str">
        <f t="shared" si="44"/>
        <v>Jaymie O'CONNOR100mh</v>
      </c>
      <c r="P717" s="2">
        <f t="shared" si="45"/>
        <v>1067</v>
      </c>
      <c r="Q717" s="2">
        <f t="shared" si="46"/>
        <v>84</v>
      </c>
      <c r="R717" s="79" t="str">
        <f t="shared" si="47"/>
        <v/>
      </c>
    </row>
    <row r="718" spans="1:18" x14ac:dyDescent="0.2">
      <c r="A718" s="44" t="s">
        <v>1111</v>
      </c>
      <c r="B718" s="44" t="s">
        <v>312</v>
      </c>
      <c r="C718" s="192" t="s">
        <v>30</v>
      </c>
      <c r="D718" s="192">
        <v>35241</v>
      </c>
      <c r="E718" s="198">
        <v>1091</v>
      </c>
      <c r="F718" s="199">
        <v>44222</v>
      </c>
      <c r="G718" s="193">
        <v>67</v>
      </c>
      <c r="H718" t="str">
        <f>B718&amp;C718</f>
        <v>Leanne POMPEANI10000m</v>
      </c>
      <c r="I718" s="2">
        <f>E718</f>
        <v>1091</v>
      </c>
      <c r="J718" s="2" cm="1">
        <f t="array" ref="J718">MAX(IF($H$3:$H$4000=$H718,$I$3:$I$4000))</f>
        <v>1091</v>
      </c>
      <c r="K718" s="2" t="str">
        <v>CAN</v>
      </c>
      <c r="L718" s="21" t="str">
        <v>Paige PATTERSON</v>
      </c>
      <c r="M718" s="47" t="str">
        <v>3000msc</v>
      </c>
      <c r="N718" s="95">
        <v>2000</v>
      </c>
      <c r="O718" s="94" t="str">
        <f t="shared" si="44"/>
        <v>Paige PATTERSON3000msc</v>
      </c>
      <c r="P718" s="2">
        <f t="shared" si="45"/>
        <v>944</v>
      </c>
      <c r="Q718" s="2">
        <f t="shared" si="46"/>
        <v>124</v>
      </c>
      <c r="R718" s="79" t="str">
        <f t="shared" si="47"/>
        <v/>
      </c>
    </row>
    <row r="719" spans="1:18" x14ac:dyDescent="0.2">
      <c r="A719" s="44" t="s">
        <v>1111</v>
      </c>
      <c r="B719" s="44" t="s">
        <v>321</v>
      </c>
      <c r="C719" s="192" t="s">
        <v>30</v>
      </c>
      <c r="D719" s="192">
        <v>31256</v>
      </c>
      <c r="E719" s="198">
        <v>1090</v>
      </c>
      <c r="F719" s="199">
        <v>44222</v>
      </c>
      <c r="G719" s="193">
        <v>68</v>
      </c>
      <c r="H719" t="str">
        <f>B719&amp;C719</f>
        <v>Tara PALM10000m</v>
      </c>
      <c r="I719" s="2">
        <f>E719</f>
        <v>1090</v>
      </c>
      <c r="J719" s="2" cm="1">
        <f t="array" ref="J719">MAX(IF($H$3:$H$4000=$H719,$I$3:$I$4000))</f>
        <v>1090</v>
      </c>
      <c r="K719" s="2" t="str">
        <v>CAN</v>
      </c>
      <c r="L719" s="21" t="str">
        <v>Trinity TUTTI</v>
      </c>
      <c r="M719" s="47" t="str">
        <v>discus-throw</v>
      </c>
      <c r="N719" s="95">
        <v>36649</v>
      </c>
      <c r="O719" s="94" t="str">
        <f t="shared" si="44"/>
        <v>Trinity TUTTIdiscus-throw</v>
      </c>
      <c r="P719" s="2">
        <f t="shared" si="45"/>
        <v>1061</v>
      </c>
      <c r="Q719" s="2">
        <f t="shared" si="46"/>
        <v>12</v>
      </c>
      <c r="R719" s="79" t="str">
        <f t="shared" si="47"/>
        <v/>
      </c>
    </row>
    <row r="720" spans="1:18" x14ac:dyDescent="0.2">
      <c r="A720" s="44" t="s">
        <v>1111</v>
      </c>
      <c r="B720" s="44" t="s">
        <v>351</v>
      </c>
      <c r="C720" s="192" t="s">
        <v>33</v>
      </c>
      <c r="D720" s="192">
        <v>34473</v>
      </c>
      <c r="E720" s="198">
        <v>1110</v>
      </c>
      <c r="F720" s="199">
        <v>44222</v>
      </c>
      <c r="G720" s="193">
        <v>30</v>
      </c>
      <c r="H720" t="str">
        <f>B720&amp;C720</f>
        <v>Sara KLEIN400mh</v>
      </c>
      <c r="I720" s="2">
        <f>E720</f>
        <v>1110</v>
      </c>
      <c r="J720" s="2" cm="1">
        <f t="array" ref="J720">MAX(IF($H$3:$H$4000=$H720,$I$3:$I$4000))</f>
        <v>1110</v>
      </c>
      <c r="K720" s="2" t="str">
        <v>CAN</v>
      </c>
      <c r="L720" s="21" t="str">
        <v>Bailey DELL</v>
      </c>
      <c r="M720" s="47" t="str">
        <v>javelin-throw</v>
      </c>
      <c r="N720" s="95">
        <v>35345</v>
      </c>
      <c r="O720" s="94" t="str">
        <f t="shared" si="44"/>
        <v>Bailey DELLjavelin-throw</v>
      </c>
      <c r="P720" s="2">
        <f t="shared" si="45"/>
        <v>947</v>
      </c>
      <c r="Q720" s="2">
        <f t="shared" si="46"/>
        <v>28</v>
      </c>
      <c r="R720" s="79" t="str">
        <f t="shared" si="47"/>
        <v/>
      </c>
    </row>
    <row r="721" spans="1:18" x14ac:dyDescent="0.2">
      <c r="A721" s="44" t="s">
        <v>1111</v>
      </c>
      <c r="B721" s="44" t="s">
        <v>371</v>
      </c>
      <c r="C721" s="192" t="s">
        <v>38</v>
      </c>
      <c r="D721" s="192">
        <v>36509</v>
      </c>
      <c r="E721" s="198">
        <v>1027</v>
      </c>
      <c r="F721" s="199">
        <v>44220</v>
      </c>
      <c r="G721" s="193">
        <v>32</v>
      </c>
      <c r="H721" t="str">
        <f>B721&amp;C721</f>
        <v>Chloe GRENADEtriple-jump</v>
      </c>
      <c r="I721" s="2">
        <f>E721</f>
        <v>1027</v>
      </c>
      <c r="J721" s="2" cm="1">
        <f t="array" ref="J721">MAX(IF($H$3:$H$4000=$H721,$I$3:$I$4000))</f>
        <v>1027</v>
      </c>
      <c r="K721" s="2" t="str">
        <v>CAN</v>
      </c>
      <c r="L721" s="21" t="str">
        <v>Andrea SECCAFIEN</v>
      </c>
      <c r="M721" s="47" t="str">
        <v>10000m</v>
      </c>
      <c r="N721" s="95">
        <v>33112</v>
      </c>
      <c r="O721" s="94" t="str">
        <f t="shared" si="44"/>
        <v>Andrea SECCAFIEN10000m</v>
      </c>
      <c r="P721" s="2">
        <f t="shared" si="45"/>
        <v>1180</v>
      </c>
      <c r="Q721" s="2">
        <f t="shared" si="46"/>
        <v>18</v>
      </c>
      <c r="R721" s="79" t="str">
        <f t="shared" si="47"/>
        <v/>
      </c>
    </row>
    <row r="722" spans="1:18" x14ac:dyDescent="0.2">
      <c r="A722" s="44" t="s">
        <v>1111</v>
      </c>
      <c r="B722" s="44" t="s">
        <v>945</v>
      </c>
      <c r="C722" s="192" t="s">
        <v>36</v>
      </c>
      <c r="D722" s="192">
        <v>35103</v>
      </c>
      <c r="E722" s="198">
        <v>868</v>
      </c>
      <c r="F722" s="199">
        <v>44220</v>
      </c>
      <c r="G722" s="193">
        <v>55</v>
      </c>
      <c r="H722" t="str">
        <f>B722&amp;C722</f>
        <v>Tamara MANCUSOpole-vault</v>
      </c>
      <c r="I722" s="2">
        <f>E722</f>
        <v>868</v>
      </c>
      <c r="J722" s="2" cm="1">
        <f t="array" ref="J722">MAX(IF($H$3:$H$4000=$H722,$I$3:$I$4000))</f>
        <v>868</v>
      </c>
      <c r="K722" s="2" t="str">
        <v>CAN</v>
      </c>
      <c r="L722" s="21" t="str">
        <v>Sarah MITTON</v>
      </c>
      <c r="M722" s="47" t="str">
        <v>shot-put</v>
      </c>
      <c r="N722" s="95">
        <v>35236</v>
      </c>
      <c r="O722" s="94" t="str">
        <f t="shared" si="44"/>
        <v>Sarah MITTONshot-put</v>
      </c>
      <c r="P722" s="2">
        <f t="shared" si="45"/>
        <v>1138</v>
      </c>
      <c r="Q722" s="2">
        <f t="shared" si="46"/>
        <v>4</v>
      </c>
      <c r="R722" s="79" t="str">
        <f t="shared" si="47"/>
        <v/>
      </c>
    </row>
    <row r="723" spans="1:18" x14ac:dyDescent="0.2">
      <c r="A723" s="44" t="s">
        <v>1111</v>
      </c>
      <c r="B723" s="44" t="s">
        <v>965</v>
      </c>
      <c r="C723" s="192" t="s">
        <v>41</v>
      </c>
      <c r="D723" s="192">
        <v>36176</v>
      </c>
      <c r="E723" s="198">
        <v>810</v>
      </c>
      <c r="F723" s="199">
        <v>44219</v>
      </c>
      <c r="G723" s="193">
        <v>83</v>
      </c>
      <c r="H723" t="str">
        <f>B723&amp;C723</f>
        <v>Emma BUTLERjavelin-throw</v>
      </c>
      <c r="I723" s="2">
        <f>E723</f>
        <v>810</v>
      </c>
      <c r="J723" s="2" cm="1">
        <f t="array" ref="J723">MAX(IF($H$3:$H$4000=$H723,$I$3:$I$4000))</f>
        <v>810</v>
      </c>
      <c r="K723" s="2" t="str">
        <v>CAN</v>
      </c>
      <c r="L723" s="21" t="str">
        <v>Alyssa MARSH</v>
      </c>
      <c r="M723" s="47" t="str">
        <v>400m</v>
      </c>
      <c r="N723" s="95">
        <v>36881</v>
      </c>
      <c r="O723" s="94" t="str">
        <f t="shared" si="44"/>
        <v>Alyssa MARSH400m</v>
      </c>
      <c r="P723" s="2">
        <f t="shared" si="45"/>
        <v>1042</v>
      </c>
      <c r="Q723" s="2">
        <f t="shared" si="46"/>
        <v>142</v>
      </c>
      <c r="R723" s="79" t="str">
        <f t="shared" si="47"/>
        <v/>
      </c>
    </row>
    <row r="724" spans="1:18" x14ac:dyDescent="0.2">
      <c r="A724" s="44" t="s">
        <v>1111</v>
      </c>
      <c r="B724" s="44" t="s">
        <v>429</v>
      </c>
      <c r="C724" s="192" t="s">
        <v>36</v>
      </c>
      <c r="D724" s="192">
        <v>36960</v>
      </c>
      <c r="E724" s="198">
        <v>981</v>
      </c>
      <c r="F724" s="199">
        <v>44218</v>
      </c>
      <c r="G724" s="193">
        <v>22</v>
      </c>
      <c r="H724" t="str">
        <f>B724&amp;C724</f>
        <v>Raphaela CORNEYpole-vault</v>
      </c>
      <c r="I724" s="2">
        <f>E724</f>
        <v>981</v>
      </c>
      <c r="J724" s="2" cm="1">
        <f t="array" ref="J724">MAX(IF($H$3:$H$4000=$H724,$I$3:$I$4000))</f>
        <v>994</v>
      </c>
      <c r="K724" s="2" t="str">
        <v>CAN</v>
      </c>
      <c r="L724" s="21" t="str">
        <v>Katelyn STEWART-BARNETT</v>
      </c>
      <c r="M724" s="47" t="str">
        <v>800m</v>
      </c>
      <c r="N724" s="95">
        <v>44640</v>
      </c>
      <c r="O724" s="94" t="str">
        <f t="shared" si="44"/>
        <v>Katelyn STEWART-BARNETT800m</v>
      </c>
      <c r="P724" s="2">
        <f t="shared" si="45"/>
        <v>1012</v>
      </c>
      <c r="Q724" s="2">
        <f t="shared" si="46"/>
        <v>158</v>
      </c>
      <c r="R724" s="79" t="str">
        <f t="shared" si="47"/>
        <v/>
      </c>
    </row>
    <row r="725" spans="1:18" x14ac:dyDescent="0.2">
      <c r="A725" s="44" t="s">
        <v>1111</v>
      </c>
      <c r="B725" s="44" t="s">
        <v>451</v>
      </c>
      <c r="C725" s="192" t="s">
        <v>40</v>
      </c>
      <c r="D725" s="194">
        <v>36121</v>
      </c>
      <c r="E725" s="198">
        <v>837</v>
      </c>
      <c r="F725" s="199">
        <v>44213</v>
      </c>
      <c r="G725" s="193">
        <v>87</v>
      </c>
      <c r="H725" t="str">
        <f>B725&amp;C725</f>
        <v>Samantha PEACEdiscus-throw</v>
      </c>
      <c r="I725" s="2">
        <f>E725</f>
        <v>837</v>
      </c>
      <c r="J725" s="2" cm="1">
        <f t="array" ref="J725">MAX(IF($H$3:$H$4000=$H725,$I$3:$I$4000))</f>
        <v>849</v>
      </c>
      <c r="K725" s="2" t="str">
        <v>CAN</v>
      </c>
      <c r="L725" s="21" t="str">
        <v>Victoria TACHINSKI</v>
      </c>
      <c r="M725" s="47" t="str">
        <v>800m</v>
      </c>
      <c r="N725" s="95">
        <v>36326</v>
      </c>
      <c r="O725" s="94" t="str">
        <f t="shared" si="44"/>
        <v>Victoria TACHINSKI800m</v>
      </c>
      <c r="P725" s="2">
        <f t="shared" si="45"/>
        <v>1095</v>
      </c>
      <c r="Q725" s="2">
        <f t="shared" si="46"/>
        <v>81</v>
      </c>
      <c r="R725" s="79" t="str">
        <f t="shared" si="47"/>
        <v/>
      </c>
    </row>
    <row r="726" spans="1:18" x14ac:dyDescent="0.2">
      <c r="A726" s="44" t="s">
        <v>1111</v>
      </c>
      <c r="B726" s="44" t="s">
        <v>102</v>
      </c>
      <c r="C726" s="192" t="s">
        <v>25</v>
      </c>
      <c r="D726" s="192">
        <v>34874</v>
      </c>
      <c r="E726" s="198">
        <v>1082</v>
      </c>
      <c r="F726" s="199">
        <v>44212</v>
      </c>
      <c r="G726" s="193">
        <v>99</v>
      </c>
      <c r="H726" t="str">
        <f>B726&amp;C726</f>
        <v>Bree MASTERS200m</v>
      </c>
      <c r="I726" s="2">
        <f>E726</f>
        <v>1082</v>
      </c>
      <c r="J726" s="2" cm="1">
        <f t="array" ref="J726">MAX(IF($H$3:$H$4000=$H726,$I$3:$I$4000))</f>
        <v>1117</v>
      </c>
      <c r="K726" s="2" t="str">
        <v>CAN</v>
      </c>
      <c r="L726" s="21" t="str">
        <v>Aurora RYNDA</v>
      </c>
      <c r="M726" s="47" t="str">
        <v>800m</v>
      </c>
      <c r="N726" s="95">
        <v>36825</v>
      </c>
      <c r="O726" s="94" t="str">
        <f t="shared" si="44"/>
        <v>Aurora RYNDA800m</v>
      </c>
      <c r="P726" s="2">
        <f t="shared" si="45"/>
        <v>1138</v>
      </c>
      <c r="Q726" s="2">
        <f t="shared" si="46"/>
        <v>24</v>
      </c>
      <c r="R726" s="79" t="str">
        <f t="shared" si="47"/>
        <v/>
      </c>
    </row>
    <row r="727" spans="1:18" x14ac:dyDescent="0.2">
      <c r="A727" s="44" t="s">
        <v>1111</v>
      </c>
      <c r="B727" s="44" t="s">
        <v>426</v>
      </c>
      <c r="C727" s="192" t="s">
        <v>36</v>
      </c>
      <c r="D727" s="192">
        <v>36545</v>
      </c>
      <c r="E727" s="198">
        <v>960</v>
      </c>
      <c r="F727" s="199">
        <v>44212</v>
      </c>
      <c r="G727" s="193">
        <v>25</v>
      </c>
      <c r="H727" t="str">
        <f>B727&amp;C727</f>
        <v>Lauren HYDE-COOLINGpole-vault</v>
      </c>
      <c r="I727" s="2">
        <f>E727</f>
        <v>960</v>
      </c>
      <c r="J727" s="2" cm="1">
        <f t="array" ref="J727">MAX(IF($H$3:$H$4000=$H727,$I$3:$I$4000))</f>
        <v>960</v>
      </c>
      <c r="K727" s="2" t="str">
        <v>CAN</v>
      </c>
      <c r="L727" s="21" t="str">
        <v>Lauren GALE</v>
      </c>
      <c r="M727" s="47" t="str">
        <v>400m</v>
      </c>
      <c r="N727" s="95">
        <v>36526</v>
      </c>
      <c r="O727" s="94" t="str">
        <f t="shared" si="44"/>
        <v>Lauren GALE400m</v>
      </c>
      <c r="P727" s="2">
        <f t="shared" si="45"/>
        <v>1145</v>
      </c>
      <c r="Q727" s="2">
        <f t="shared" si="46"/>
        <v>27</v>
      </c>
      <c r="R727" s="79" t="str">
        <f t="shared" si="47"/>
        <v/>
      </c>
    </row>
    <row r="728" spans="1:18" x14ac:dyDescent="0.2">
      <c r="A728" s="44" t="s">
        <v>1111</v>
      </c>
      <c r="B728" s="44" t="s">
        <v>433</v>
      </c>
      <c r="C728" s="192" t="s">
        <v>36</v>
      </c>
      <c r="D728" s="192">
        <v>34656</v>
      </c>
      <c r="E728" s="198">
        <v>914</v>
      </c>
      <c r="F728" s="199">
        <v>44212</v>
      </c>
      <c r="G728" s="193">
        <v>38</v>
      </c>
      <c r="H728" t="str">
        <f>B728&amp;C728</f>
        <v>Grace BATHpole-vault</v>
      </c>
      <c r="I728" s="2">
        <f>E728</f>
        <v>914</v>
      </c>
      <c r="J728" s="2" cm="1">
        <f t="array" ref="J728">MAX(IF($H$3:$H$4000=$H728,$I$3:$I$4000))</f>
        <v>914</v>
      </c>
      <c r="K728" s="2" t="str">
        <v>CAN</v>
      </c>
      <c r="L728" s="21" t="str">
        <v>Madison HEISTERMAN</v>
      </c>
      <c r="M728" s="47" t="str">
        <v>800m</v>
      </c>
      <c r="N728" s="95">
        <v>2000</v>
      </c>
      <c r="O728" s="94" t="str">
        <f t="shared" si="44"/>
        <v>Madison HEISTERMAN800m</v>
      </c>
      <c r="P728" s="2">
        <f t="shared" si="45"/>
        <v>1049</v>
      </c>
      <c r="Q728" s="2">
        <f t="shared" si="46"/>
        <v>127</v>
      </c>
      <c r="R728" s="79" t="str">
        <f t="shared" si="47"/>
        <v/>
      </c>
    </row>
    <row r="729" spans="1:18" x14ac:dyDescent="0.2">
      <c r="A729" t="s">
        <v>1169</v>
      </c>
      <c r="B729" s="5" t="s">
        <v>1619</v>
      </c>
      <c r="C729" s="5" t="s">
        <v>2</v>
      </c>
      <c r="D729" s="5">
        <v>34044</v>
      </c>
      <c r="E729" s="39">
        <v>1176</v>
      </c>
      <c r="F729" s="195">
        <v>44653</v>
      </c>
      <c r="G729" s="2">
        <v>4</v>
      </c>
      <c r="H729" t="str">
        <f>B729&amp;C729</f>
        <v>TyNia GAITHER100m</v>
      </c>
      <c r="I729" s="2">
        <f>E729</f>
        <v>1176</v>
      </c>
      <c r="J729" s="2" cm="1">
        <f t="array" ref="J729">MAX(IF($H$3:$H$4000=$H729,$I$3:$I$4000))</f>
        <v>1195</v>
      </c>
      <c r="K729" s="2" t="str">
        <v>CAN</v>
      </c>
      <c r="L729" s="21" t="str">
        <v>Leslie SEXTON</v>
      </c>
      <c r="M729" s="47" t="str">
        <v>marathon</v>
      </c>
      <c r="N729" s="95">
        <v>31914</v>
      </c>
      <c r="O729" s="94" t="str">
        <f t="shared" si="44"/>
        <v>Leslie SEXTONmarathon</v>
      </c>
      <c r="P729" s="2">
        <f t="shared" si="45"/>
        <v>1147</v>
      </c>
      <c r="Q729" s="2">
        <f t="shared" si="46"/>
        <v>56</v>
      </c>
      <c r="R729" s="79" t="str">
        <f t="shared" si="47"/>
        <v/>
      </c>
    </row>
    <row r="730" spans="1:18" x14ac:dyDescent="0.2">
      <c r="A730" t="s">
        <v>1169</v>
      </c>
      <c r="B730" t="s">
        <v>1619</v>
      </c>
      <c r="C730" s="5" t="s">
        <v>25</v>
      </c>
      <c r="D730" s="5">
        <v>34044</v>
      </c>
      <c r="E730" s="39">
        <v>1191</v>
      </c>
      <c r="F730" s="195">
        <v>44653</v>
      </c>
      <c r="G730" s="2">
        <v>2</v>
      </c>
      <c r="H730" t="str">
        <f>B730&amp;C730</f>
        <v>TyNia GAITHER200m</v>
      </c>
      <c r="I730" s="2">
        <f>E730</f>
        <v>1191</v>
      </c>
      <c r="J730" s="2" cm="1">
        <f t="array" ref="J730">MAX(IF($H$3:$H$4000=$H730,$I$3:$I$4000))</f>
        <v>1191</v>
      </c>
      <c r="K730" s="2" t="str">
        <v>CAN</v>
      </c>
      <c r="L730" s="21" t="str">
        <v>Lanni MARCHANT</v>
      </c>
      <c r="M730" s="47" t="str">
        <v>marathon</v>
      </c>
      <c r="N730" s="95">
        <v>30783</v>
      </c>
      <c r="O730" s="94" t="str">
        <f t="shared" si="44"/>
        <v>Lanni MARCHANTmarathon</v>
      </c>
      <c r="P730" s="2">
        <f t="shared" si="45"/>
        <v>1104</v>
      </c>
      <c r="Q730" s="2">
        <f t="shared" si="46"/>
        <v>98</v>
      </c>
      <c r="R730" s="79" t="str">
        <f t="shared" si="47"/>
        <v/>
      </c>
    </row>
    <row r="731" spans="1:18" x14ac:dyDescent="0.2">
      <c r="A731" t="s">
        <v>1169</v>
      </c>
      <c r="B731" t="s">
        <v>2068</v>
      </c>
      <c r="C731" s="5" t="s">
        <v>25</v>
      </c>
      <c r="D731" s="5">
        <v>36757</v>
      </c>
      <c r="E731" s="39">
        <v>1056</v>
      </c>
      <c r="F731" s="195">
        <v>44653</v>
      </c>
      <c r="G731" s="2">
        <v>67</v>
      </c>
      <c r="H731" t="str">
        <f>B731&amp;C731</f>
        <v>Gabrielle GIBSON200m</v>
      </c>
      <c r="I731" s="2">
        <f>E731</f>
        <v>1056</v>
      </c>
      <c r="J731" s="2" cm="1">
        <f t="array" ref="J731">MAX(IF($H$3:$H$4000=$H731,$I$3:$I$4000))</f>
        <v>1056</v>
      </c>
      <c r="K731" s="2" t="str">
        <v>CAN</v>
      </c>
      <c r="L731" s="21" t="str">
        <v>Michelle HARRISON</v>
      </c>
      <c r="M731" s="47" t="str">
        <v>100mh</v>
      </c>
      <c r="N731" s="95">
        <v>33944</v>
      </c>
      <c r="O731" s="94" t="str">
        <f t="shared" si="44"/>
        <v>Michelle HARRISON100mh</v>
      </c>
      <c r="P731" s="2">
        <f t="shared" si="45"/>
        <v>1136</v>
      </c>
      <c r="Q731" s="2">
        <f t="shared" si="46"/>
        <v>25</v>
      </c>
      <c r="R731" s="79" t="str">
        <f t="shared" si="47"/>
        <v/>
      </c>
    </row>
    <row r="732" spans="1:18" x14ac:dyDescent="0.2">
      <c r="A732" t="s">
        <v>1169</v>
      </c>
      <c r="B732" t="s">
        <v>4717</v>
      </c>
      <c r="C732" s="5" t="s">
        <v>25</v>
      </c>
      <c r="D732" s="5">
        <v>38375</v>
      </c>
      <c r="E732" s="39">
        <v>1039</v>
      </c>
      <c r="F732" s="195">
        <v>44653</v>
      </c>
      <c r="G732" s="2">
        <v>90</v>
      </c>
      <c r="H732" t="str">
        <f>B732&amp;C732</f>
        <v>Paige ARCHER200m</v>
      </c>
      <c r="I732" s="2">
        <f>E732</f>
        <v>1039</v>
      </c>
      <c r="J732" s="2" cm="1">
        <f t="array" ref="J732">MAX(IF($H$3:$H$4000=$H732,$I$3:$I$4000))</f>
        <v>1039</v>
      </c>
      <c r="K732" s="2" t="str">
        <v>CAN</v>
      </c>
      <c r="L732" s="21" t="str">
        <v>Savannah SUTHERLAND</v>
      </c>
      <c r="M732" s="47" t="str">
        <v>400mh</v>
      </c>
      <c r="N732" s="95">
        <v>37840</v>
      </c>
      <c r="O732" s="94" t="str">
        <f t="shared" si="44"/>
        <v>Savannah SUTHERLAND400mh</v>
      </c>
      <c r="P732" s="2">
        <f t="shared" si="45"/>
        <v>1103</v>
      </c>
      <c r="Q732" s="2">
        <f t="shared" si="46"/>
        <v>34</v>
      </c>
      <c r="R732" s="79" t="str">
        <f t="shared" si="47"/>
        <v/>
      </c>
    </row>
    <row r="733" spans="1:18" x14ac:dyDescent="0.2">
      <c r="A733" t="s">
        <v>1169</v>
      </c>
      <c r="B733" t="s">
        <v>1647</v>
      </c>
      <c r="C733" s="5" t="s">
        <v>26</v>
      </c>
      <c r="D733" s="5">
        <v>34203</v>
      </c>
      <c r="E733" s="39">
        <v>1094</v>
      </c>
      <c r="F733" s="195">
        <v>44653</v>
      </c>
      <c r="G733" s="2">
        <v>20</v>
      </c>
      <c r="H733" t="str">
        <f>B733&amp;C733</f>
        <v>Anthonique STRACHAN400m</v>
      </c>
      <c r="I733" s="2">
        <f>E733</f>
        <v>1094</v>
      </c>
      <c r="J733" s="2" cm="1">
        <f t="array" ref="J733">MAX(IF($H$3:$H$4000=$H733,$I$3:$I$4000))</f>
        <v>1094</v>
      </c>
      <c r="K733" s="2" t="str">
        <v>CAN</v>
      </c>
      <c r="L733" s="21" t="str">
        <v>Sienna MACDONALD</v>
      </c>
      <c r="M733" s="47" t="str">
        <v>heptathlon</v>
      </c>
      <c r="N733" s="95">
        <v>44612</v>
      </c>
      <c r="O733" s="94" t="str">
        <f t="shared" si="44"/>
        <v>Sienna MACDONALDheptathlon</v>
      </c>
      <c r="P733" s="2">
        <f t="shared" si="45"/>
        <v>890</v>
      </c>
      <c r="Q733" s="2">
        <f t="shared" si="46"/>
        <v>42</v>
      </c>
      <c r="R733" s="79" t="str">
        <f t="shared" si="47"/>
        <v/>
      </c>
    </row>
    <row r="734" spans="1:18" x14ac:dyDescent="0.2">
      <c r="A734" t="s">
        <v>1169</v>
      </c>
      <c r="B734" t="s">
        <v>2277</v>
      </c>
      <c r="C734" s="5" t="s">
        <v>38</v>
      </c>
      <c r="D734" s="5">
        <v>36629</v>
      </c>
      <c r="E734" s="39">
        <v>925</v>
      </c>
      <c r="F734" s="195">
        <v>44653</v>
      </c>
      <c r="G734" s="2">
        <v>66</v>
      </c>
      <c r="H734" t="str">
        <f>B734&amp;C734</f>
        <v>Amelia PETERSONtriple-jump</v>
      </c>
      <c r="I734" s="2">
        <f>E734</f>
        <v>925</v>
      </c>
      <c r="J734" s="2" cm="1">
        <f t="array" ref="J734">MAX(IF($H$3:$H$4000=$H734,$I$3:$I$4000))</f>
        <v>973</v>
      </c>
      <c r="K734" s="2" t="str">
        <v>CAN</v>
      </c>
      <c r="L734" s="21" t="str">
        <v>Alycia BUTTERWORTH</v>
      </c>
      <c r="M734" s="47" t="str">
        <v>3000msc</v>
      </c>
      <c r="N734" s="95">
        <v>33878</v>
      </c>
      <c r="O734" s="94" t="str">
        <f t="shared" si="44"/>
        <v>Alycia BUTTERWORTH3000msc</v>
      </c>
      <c r="P734" s="2">
        <f t="shared" si="45"/>
        <v>1172</v>
      </c>
      <c r="Q734" s="2">
        <f t="shared" si="46"/>
        <v>15</v>
      </c>
      <c r="R734" s="79" t="str">
        <f t="shared" si="47"/>
        <v/>
      </c>
    </row>
    <row r="735" spans="1:18" x14ac:dyDescent="0.2">
      <c r="A735" t="s">
        <v>1169</v>
      </c>
      <c r="B735" t="s">
        <v>5010</v>
      </c>
      <c r="C735" s="5" t="s">
        <v>39</v>
      </c>
      <c r="D735" s="5">
        <v>37527</v>
      </c>
      <c r="E735" s="39">
        <v>771</v>
      </c>
      <c r="F735" s="195">
        <v>44653</v>
      </c>
      <c r="G735" s="2">
        <v>97</v>
      </c>
      <c r="H735" t="str">
        <f>B735&amp;C735</f>
        <v>Canitra MACKEYshot-put</v>
      </c>
      <c r="I735" s="2">
        <f>E735</f>
        <v>771</v>
      </c>
      <c r="J735" s="2" cm="1">
        <f t="array" ref="J735">MAX(IF($H$3:$H$4000=$H735,$I$3:$I$4000))</f>
        <v>771</v>
      </c>
      <c r="K735" s="2" t="str">
        <v>CAN</v>
      </c>
      <c r="L735" s="21" t="str">
        <v>Katy MAGOFFIN</v>
      </c>
      <c r="M735" s="47" t="str">
        <v>pole-vault</v>
      </c>
      <c r="N735" s="95">
        <v>1999</v>
      </c>
      <c r="O735" s="94" t="str">
        <f t="shared" si="44"/>
        <v>Katy MAGOFFINpole-vault</v>
      </c>
      <c r="P735" s="2">
        <f t="shared" si="45"/>
        <v>838</v>
      </c>
      <c r="Q735" s="2">
        <f t="shared" si="46"/>
        <v>92</v>
      </c>
      <c r="R735" s="79" t="str">
        <f t="shared" si="47"/>
        <v/>
      </c>
    </row>
    <row r="736" spans="1:18" x14ac:dyDescent="0.2">
      <c r="A736" t="s">
        <v>1169</v>
      </c>
      <c r="B736" t="s">
        <v>2546</v>
      </c>
      <c r="C736" s="5" t="s">
        <v>42</v>
      </c>
      <c r="D736" s="5">
        <v>36819</v>
      </c>
      <c r="E736" s="39">
        <v>872</v>
      </c>
      <c r="F736" s="195">
        <v>44653</v>
      </c>
      <c r="G736" s="2">
        <v>42</v>
      </c>
      <c r="H736" t="str">
        <f>B736&amp;C736</f>
        <v>Acacia ASTWOODhammer-throw</v>
      </c>
      <c r="I736" s="2">
        <f>E736</f>
        <v>872</v>
      </c>
      <c r="J736" s="2" cm="1">
        <f t="array" ref="J736">MAX(IF($H$3:$H$4000=$H736,$I$3:$I$4000))</f>
        <v>879</v>
      </c>
      <c r="K736" s="2" t="str">
        <v>CAN</v>
      </c>
      <c r="L736" s="21" t="str">
        <v>Julianne LABACH</v>
      </c>
      <c r="M736" s="47" t="str">
        <v>1500m</v>
      </c>
      <c r="N736" s="95">
        <v>35383</v>
      </c>
      <c r="O736" s="94" t="str">
        <f t="shared" si="44"/>
        <v>Julianne LABACH1500m</v>
      </c>
      <c r="P736" s="2">
        <f t="shared" si="45"/>
        <v>1113</v>
      </c>
      <c r="Q736" s="2">
        <f t="shared" si="46"/>
        <v>59</v>
      </c>
      <c r="R736" s="79" t="str">
        <f t="shared" si="47"/>
        <v/>
      </c>
    </row>
    <row r="737" spans="1:18" x14ac:dyDescent="0.2">
      <c r="A737" t="s">
        <v>1169</v>
      </c>
      <c r="B737" t="s">
        <v>4717</v>
      </c>
      <c r="C737" s="5" t="s">
        <v>2</v>
      </c>
      <c r="D737" s="5">
        <v>38375</v>
      </c>
      <c r="E737" s="39">
        <v>1045</v>
      </c>
      <c r="F737" s="195">
        <v>44652</v>
      </c>
      <c r="G737" s="2">
        <v>89</v>
      </c>
      <c r="H737" t="str">
        <f>B737&amp;C737</f>
        <v>Paige ARCHER100m</v>
      </c>
      <c r="I737" s="2">
        <f>E737</f>
        <v>1045</v>
      </c>
      <c r="J737" s="2" cm="1">
        <f t="array" ref="J737">MAX(IF($H$3:$H$4000=$H737,$I$3:$I$4000))</f>
        <v>1045</v>
      </c>
      <c r="K737" s="2" t="str">
        <v>CAN</v>
      </c>
      <c r="L737" s="21" t="str">
        <v>Julianne LABACH</v>
      </c>
      <c r="M737" s="47" t="str">
        <v>800m</v>
      </c>
      <c r="N737" s="95">
        <v>35383</v>
      </c>
      <c r="O737" s="94" t="str">
        <f t="shared" si="44"/>
        <v>Julianne LABACH800m</v>
      </c>
      <c r="P737" s="2">
        <f t="shared" si="45"/>
        <v>1147</v>
      </c>
      <c r="Q737" s="2">
        <f t="shared" si="46"/>
        <v>20</v>
      </c>
      <c r="R737" s="79" t="str">
        <f t="shared" si="47"/>
        <v/>
      </c>
    </row>
    <row r="738" spans="1:18" x14ac:dyDescent="0.2">
      <c r="A738" t="s">
        <v>1169</v>
      </c>
      <c r="B738" t="s">
        <v>1182</v>
      </c>
      <c r="C738" s="5" t="s">
        <v>25</v>
      </c>
      <c r="D738" s="5">
        <v>37337</v>
      </c>
      <c r="E738" s="39">
        <v>1078</v>
      </c>
      <c r="F738" s="195">
        <v>44652</v>
      </c>
      <c r="G738" s="2">
        <v>38</v>
      </c>
      <c r="H738" t="str">
        <f>B738&amp;C738</f>
        <v>Megan MOSS200m</v>
      </c>
      <c r="I738" s="2">
        <f>E738</f>
        <v>1078</v>
      </c>
      <c r="J738" s="2" cm="1">
        <f t="array" ref="J738">MAX(IF($H$3:$H$4000=$H738,$I$3:$I$4000))</f>
        <v>1078</v>
      </c>
      <c r="K738" s="2" t="str">
        <v>CAN</v>
      </c>
      <c r="L738" s="21" t="str">
        <v>Regan YEE</v>
      </c>
      <c r="M738" s="47" t="str">
        <v>1500m</v>
      </c>
      <c r="N738" s="95">
        <v>34884</v>
      </c>
      <c r="O738" s="94" t="str">
        <f t="shared" si="44"/>
        <v>Regan YEE1500m</v>
      </c>
      <c r="P738" s="2">
        <f t="shared" si="45"/>
        <v>1118</v>
      </c>
      <c r="Q738" s="2">
        <f t="shared" si="46"/>
        <v>52</v>
      </c>
      <c r="R738" s="79" t="str">
        <f t="shared" si="47"/>
        <v/>
      </c>
    </row>
    <row r="739" spans="1:18" x14ac:dyDescent="0.2">
      <c r="A739" t="s">
        <v>1169</v>
      </c>
      <c r="B739" t="s">
        <v>1647</v>
      </c>
      <c r="C739" s="6" t="s">
        <v>2</v>
      </c>
      <c r="D739" s="6">
        <v>34203</v>
      </c>
      <c r="E739" s="39">
        <v>1202</v>
      </c>
      <c r="F739" s="195">
        <v>44646</v>
      </c>
      <c r="G739" s="2">
        <v>1</v>
      </c>
      <c r="H739" t="str">
        <f>B739&amp;C739</f>
        <v>Anthonique STRACHAN100m</v>
      </c>
      <c r="I739" s="2">
        <f>E739</f>
        <v>1202</v>
      </c>
      <c r="J739" s="2" cm="1">
        <f t="array" ref="J739">MAX(IF($H$3:$H$4000=$H739,$I$3:$I$4000))</f>
        <v>1202</v>
      </c>
      <c r="K739" s="2" t="str">
        <v>CAN</v>
      </c>
      <c r="L739" s="21" t="str">
        <v>Courtney HUFSMITH</v>
      </c>
      <c r="M739" s="47" t="str">
        <v>1500m</v>
      </c>
      <c r="N739" s="95">
        <v>36092</v>
      </c>
      <c r="O739" s="94" t="str">
        <f t="shared" si="44"/>
        <v>Courtney HUFSMITH1500m</v>
      </c>
      <c r="P739" s="2">
        <f t="shared" si="45"/>
        <v>1092</v>
      </c>
      <c r="Q739" s="2">
        <f t="shared" si="46"/>
        <v>95</v>
      </c>
      <c r="R739" s="79" t="str">
        <f t="shared" si="47"/>
        <v/>
      </c>
    </row>
    <row r="740" spans="1:18" x14ac:dyDescent="0.2">
      <c r="A740" t="s">
        <v>1169</v>
      </c>
      <c r="B740" t="s">
        <v>2216</v>
      </c>
      <c r="C740" s="5" t="s">
        <v>37</v>
      </c>
      <c r="D740" s="5">
        <v>37582</v>
      </c>
      <c r="E740" s="39">
        <v>964</v>
      </c>
      <c r="F740" s="195">
        <v>44646</v>
      </c>
      <c r="G740" s="2">
        <v>76</v>
      </c>
      <c r="H740" t="str">
        <f>B740&amp;C740</f>
        <v>Alexis TILFORD-RUTHERFORDlong-jump</v>
      </c>
      <c r="I740" s="2">
        <f>E740</f>
        <v>964</v>
      </c>
      <c r="J740" s="2" cm="1">
        <f t="array" ref="J740">MAX(IF($H$3:$H$4000=$H740,$I$3:$I$4000))</f>
        <v>1033</v>
      </c>
      <c r="K740" s="2" t="str">
        <v>CAN</v>
      </c>
      <c r="L740" s="21" t="str">
        <v>Cleo BOYD</v>
      </c>
      <c r="M740" s="47" t="str">
        <v>10000m</v>
      </c>
      <c r="N740" s="95">
        <v>34132</v>
      </c>
      <c r="O740" s="94" t="str">
        <f t="shared" si="44"/>
        <v>Cleo BOYD10000m</v>
      </c>
      <c r="P740" s="2">
        <f t="shared" si="45"/>
        <v>1085</v>
      </c>
      <c r="Q740" s="2">
        <f t="shared" si="46"/>
        <v>73</v>
      </c>
      <c r="R740" s="79" t="str">
        <f t="shared" si="47"/>
        <v/>
      </c>
    </row>
    <row r="741" spans="1:18" x14ac:dyDescent="0.2">
      <c r="A741" t="s">
        <v>1169</v>
      </c>
      <c r="B741" t="s">
        <v>2580</v>
      </c>
      <c r="C741" s="5" t="s">
        <v>41</v>
      </c>
      <c r="D741" s="5">
        <v>37593</v>
      </c>
      <c r="E741" s="39">
        <v>1005</v>
      </c>
      <c r="F741" s="195">
        <v>44645</v>
      </c>
      <c r="G741" s="2">
        <v>7</v>
      </c>
      <c r="H741" t="str">
        <f>B741&amp;C741</f>
        <v>Rhema OTABORjavelin-throw</v>
      </c>
      <c r="I741" s="2">
        <f>E741</f>
        <v>1005</v>
      </c>
      <c r="J741" s="2" cm="1">
        <f t="array" ref="J741">MAX(IF($H$3:$H$4000=$H741,$I$3:$I$4000))</f>
        <v>1005</v>
      </c>
      <c r="K741" s="2" t="str">
        <v>CAN</v>
      </c>
      <c r="L741" s="21" t="str">
        <v>Isabelle HILL</v>
      </c>
      <c r="M741" s="47" t="str">
        <v>pole-vault</v>
      </c>
      <c r="N741" s="95">
        <v>44640</v>
      </c>
      <c r="O741" s="94" t="str">
        <f t="shared" si="44"/>
        <v>Isabelle HILLpole-vault</v>
      </c>
      <c r="P741" s="2">
        <f t="shared" si="45"/>
        <v>853</v>
      </c>
      <c r="Q741" s="2">
        <f t="shared" si="46"/>
        <v>83</v>
      </c>
      <c r="R741" s="79" t="str">
        <f t="shared" si="47"/>
        <v/>
      </c>
    </row>
    <row r="742" spans="1:18" x14ac:dyDescent="0.2">
      <c r="A742" t="s">
        <v>1169</v>
      </c>
      <c r="B742" s="5" t="s">
        <v>4975</v>
      </c>
      <c r="C742" s="5" t="s">
        <v>26</v>
      </c>
      <c r="D742" s="5">
        <v>36766</v>
      </c>
      <c r="E742" s="39">
        <v>1048</v>
      </c>
      <c r="F742" s="195">
        <v>44639</v>
      </c>
      <c r="G742" s="2">
        <v>72</v>
      </c>
      <c r="H742" t="str">
        <f>B742&amp;C742</f>
        <v>Marissa WHITE400m</v>
      </c>
      <c r="I742" s="2">
        <f>E742</f>
        <v>1048</v>
      </c>
      <c r="J742" s="2" cm="1">
        <f t="array" ref="J742">MAX(IF($H$3:$H$4000=$H742,$I$3:$I$4000))</f>
        <v>1048</v>
      </c>
      <c r="K742" s="2" t="str">
        <v>CAN</v>
      </c>
      <c r="L742" s="21" t="str">
        <v>Rachel ANDRES</v>
      </c>
      <c r="M742" s="47" t="str">
        <v>shot-put</v>
      </c>
      <c r="N742" s="95">
        <v>31888</v>
      </c>
      <c r="O742" s="94" t="str">
        <f t="shared" si="44"/>
        <v>Rachel ANDRESshot-put</v>
      </c>
      <c r="P742" s="2">
        <f t="shared" si="45"/>
        <v>868</v>
      </c>
      <c r="Q742" s="2">
        <f t="shared" si="46"/>
        <v>73</v>
      </c>
      <c r="R742" s="79" t="str">
        <f t="shared" si="47"/>
        <v/>
      </c>
    </row>
    <row r="743" spans="1:18" x14ac:dyDescent="0.2">
      <c r="A743" t="s">
        <v>1169</v>
      </c>
      <c r="B743" t="s">
        <v>2196</v>
      </c>
      <c r="C743" s="5" t="s">
        <v>38</v>
      </c>
      <c r="D743" s="5">
        <v>34177</v>
      </c>
      <c r="E743" s="39">
        <v>1096</v>
      </c>
      <c r="F743" s="195">
        <v>44597</v>
      </c>
      <c r="G743" s="2">
        <v>6</v>
      </c>
      <c r="H743" t="str">
        <f>B743&amp;C743</f>
        <v>Tamara MYERStriple-jump</v>
      </c>
      <c r="I743" s="2">
        <f>E743</f>
        <v>1096</v>
      </c>
      <c r="J743" s="2" cm="1">
        <f t="array" ref="J743">MAX(IF($H$3:$H$4000=$H743,$I$3:$I$4000))</f>
        <v>1115</v>
      </c>
      <c r="K743" s="2" t="str">
        <v>CAN</v>
      </c>
      <c r="L743" s="21" t="str">
        <v>Malindi ELMORE</v>
      </c>
      <c r="M743" s="47" t="str">
        <v>marathon</v>
      </c>
      <c r="N743" s="95">
        <v>29293</v>
      </c>
      <c r="O743" s="94" t="str">
        <f t="shared" si="44"/>
        <v>Malindi ELMOREmarathon</v>
      </c>
      <c r="P743" s="2">
        <f t="shared" si="45"/>
        <v>1123</v>
      </c>
      <c r="Q743" s="2">
        <f t="shared" si="46"/>
        <v>86</v>
      </c>
      <c r="R743" s="79" t="str">
        <f t="shared" si="47"/>
        <v/>
      </c>
    </row>
    <row r="744" spans="1:18" x14ac:dyDescent="0.2">
      <c r="A744" t="s">
        <v>1169</v>
      </c>
      <c r="B744" t="s">
        <v>1182</v>
      </c>
      <c r="C744" s="5" t="s">
        <v>26</v>
      </c>
      <c r="D744" s="5">
        <v>37337</v>
      </c>
      <c r="E744" s="39">
        <v>1100</v>
      </c>
      <c r="F744" s="195">
        <v>44590</v>
      </c>
      <c r="G744" s="2">
        <v>15</v>
      </c>
      <c r="H744" t="str">
        <f>B744&amp;C744</f>
        <v>Megan MOSS400m</v>
      </c>
      <c r="I744" s="2">
        <f>E744</f>
        <v>1100</v>
      </c>
      <c r="J744" s="2" cm="1">
        <f t="array" ref="J744">MAX(IF($H$3:$H$4000=$H744,$I$3:$I$4000))</f>
        <v>1121</v>
      </c>
      <c r="K744" s="2" t="str">
        <v>CAN</v>
      </c>
      <c r="L744" s="21" t="str">
        <v>Natasha WODAK</v>
      </c>
      <c r="M744" s="47" t="str">
        <v>marathon</v>
      </c>
      <c r="N744" s="95">
        <v>29937</v>
      </c>
      <c r="O744" s="94" t="str">
        <f t="shared" si="44"/>
        <v>Natasha WODAKmarathon</v>
      </c>
      <c r="P744" s="2">
        <f t="shared" si="45"/>
        <v>1116</v>
      </c>
      <c r="Q744" s="2">
        <f t="shared" si="46"/>
        <v>89</v>
      </c>
      <c r="R744" s="79" t="str">
        <f t="shared" si="47"/>
        <v/>
      </c>
    </row>
    <row r="745" spans="1:18" x14ac:dyDescent="0.2">
      <c r="A745" t="s">
        <v>1169</v>
      </c>
      <c r="B745" t="s">
        <v>2580</v>
      </c>
      <c r="C745" s="5" t="s">
        <v>41</v>
      </c>
      <c r="D745" s="5">
        <v>37593</v>
      </c>
      <c r="E745" s="39">
        <v>987</v>
      </c>
      <c r="F745" s="195">
        <v>44427</v>
      </c>
      <c r="G745" s="2">
        <v>12</v>
      </c>
      <c r="H745" t="str">
        <f>B745&amp;C745</f>
        <v>Rhema OTABORjavelin-throw</v>
      </c>
      <c r="I745" s="2">
        <f>E745</f>
        <v>987</v>
      </c>
      <c r="J745" s="2" cm="1">
        <f t="array" ref="J745">MAX(IF($H$3:$H$4000=$H745,$I$3:$I$4000))</f>
        <v>1005</v>
      </c>
      <c r="K745" s="2" t="str">
        <v>CAN</v>
      </c>
      <c r="L745" s="21" t="str">
        <v>Gabriela DEBUES-STAFFORD</v>
      </c>
      <c r="M745" s="47" t="str">
        <v>1500m</v>
      </c>
      <c r="N745" s="95">
        <v>34955</v>
      </c>
      <c r="O745" s="94" t="str">
        <f t="shared" si="44"/>
        <v>Gabriela DEBUES-STAFFORD1500m</v>
      </c>
      <c r="P745" s="2">
        <f t="shared" si="45"/>
        <v>1219</v>
      </c>
      <c r="Q745" s="2">
        <f t="shared" si="46"/>
        <v>3</v>
      </c>
      <c r="R745" s="79" t="str">
        <f t="shared" si="47"/>
        <v/>
      </c>
    </row>
    <row r="746" spans="1:18" x14ac:dyDescent="0.2">
      <c r="A746" t="s">
        <v>1169</v>
      </c>
      <c r="B746" t="s">
        <v>1686</v>
      </c>
      <c r="C746" s="5" t="s">
        <v>26</v>
      </c>
      <c r="D746" s="5">
        <v>34439</v>
      </c>
      <c r="E746" s="39">
        <v>1272</v>
      </c>
      <c r="F746" s="195">
        <v>44414</v>
      </c>
      <c r="G746" s="2">
        <v>1</v>
      </c>
      <c r="H746" t="str">
        <f>B746&amp;C746</f>
        <v>Shaunae MILLER-UIBO400m</v>
      </c>
      <c r="I746" s="2">
        <f>E746</f>
        <v>1272</v>
      </c>
      <c r="J746" s="2" cm="1">
        <f t="array" ref="J746">MAX(IF($H$3:$H$4000=$H746,$I$3:$I$4000))</f>
        <v>1272</v>
      </c>
      <c r="K746" s="2" t="str">
        <v>CAN</v>
      </c>
      <c r="L746" s="21" t="str">
        <v>Lucia STAFFORD</v>
      </c>
      <c r="M746" s="47" t="str">
        <v>1500m</v>
      </c>
      <c r="N746" s="95">
        <v>36024</v>
      </c>
      <c r="O746" s="94" t="str">
        <f t="shared" si="44"/>
        <v>Lucia STAFFORD1500m</v>
      </c>
      <c r="P746" s="2">
        <f t="shared" si="45"/>
        <v>1189</v>
      </c>
      <c r="Q746" s="2">
        <f t="shared" si="46"/>
        <v>7</v>
      </c>
      <c r="R746" s="79" t="str">
        <f t="shared" si="47"/>
        <v/>
      </c>
    </row>
    <row r="747" spans="1:18" x14ac:dyDescent="0.2">
      <c r="A747" t="s">
        <v>1169</v>
      </c>
      <c r="B747" s="5" t="s">
        <v>1647</v>
      </c>
      <c r="C747" s="5" t="s">
        <v>25</v>
      </c>
      <c r="D747" s="5">
        <v>34203</v>
      </c>
      <c r="E747" s="39">
        <v>1179</v>
      </c>
      <c r="F747" s="195">
        <v>44410</v>
      </c>
      <c r="G747" s="2">
        <v>11</v>
      </c>
      <c r="H747" t="str">
        <f>B747&amp;C747</f>
        <v>Anthonique STRACHAN200m</v>
      </c>
      <c r="I747" s="2">
        <f>E747</f>
        <v>1179</v>
      </c>
      <c r="J747" s="2" cm="1">
        <f t="array" ref="J747">MAX(IF($H$3:$H$4000=$H747,$I$3:$I$4000))</f>
        <v>1179</v>
      </c>
      <c r="K747" s="2" t="str">
        <v>CAN</v>
      </c>
      <c r="L747" s="21" t="str">
        <v>Genevi√®ve LALONDE</v>
      </c>
      <c r="M747" s="47" t="str">
        <v>3000msc</v>
      </c>
      <c r="N747" s="95">
        <v>33486</v>
      </c>
      <c r="O747" s="94" t="str">
        <f t="shared" si="44"/>
        <v>Genevi√®ve LALONDE3000msc</v>
      </c>
      <c r="P747" s="2">
        <f t="shared" si="45"/>
        <v>1187</v>
      </c>
      <c r="Q747" s="2">
        <f t="shared" si="46"/>
        <v>10</v>
      </c>
      <c r="R747" s="79" t="str">
        <f t="shared" si="47"/>
        <v/>
      </c>
    </row>
    <row r="748" spans="1:18" x14ac:dyDescent="0.2">
      <c r="A748" t="s">
        <v>1169</v>
      </c>
      <c r="B748" t="s">
        <v>1648</v>
      </c>
      <c r="C748" s="5" t="s">
        <v>25</v>
      </c>
      <c r="D748" s="5">
        <v>37499</v>
      </c>
      <c r="E748" s="39">
        <v>1093</v>
      </c>
      <c r="F748" s="195">
        <v>44388</v>
      </c>
      <c r="G748" s="2">
        <v>75</v>
      </c>
      <c r="H748" t="str">
        <f>B748&amp;C748</f>
        <v>Camille RUTHERFORD200m</v>
      </c>
      <c r="I748" s="2">
        <f>E748</f>
        <v>1093</v>
      </c>
      <c r="J748" s="2" cm="1">
        <f t="array" ref="J748">MAX(IF($H$3:$H$4000=$H748,$I$3:$I$4000))</f>
        <v>1093</v>
      </c>
      <c r="K748" s="2" t="str">
        <v>CAN</v>
      </c>
      <c r="L748" s="21" t="str">
        <v>Georgia ELLENWOOD</v>
      </c>
      <c r="M748" s="47" t="str">
        <v>high-jump</v>
      </c>
      <c r="N748" s="95">
        <v>34916</v>
      </c>
      <c r="O748" s="94" t="str">
        <f t="shared" si="44"/>
        <v>Georgia ELLENWOODhigh-jump</v>
      </c>
      <c r="P748" s="2">
        <f t="shared" si="45"/>
        <v>1052</v>
      </c>
      <c r="Q748" s="2">
        <f t="shared" si="46"/>
        <v>27</v>
      </c>
      <c r="R748" s="79" t="str">
        <f t="shared" si="47"/>
        <v/>
      </c>
    </row>
    <row r="749" spans="1:18" x14ac:dyDescent="0.2">
      <c r="A749" t="s">
        <v>1169</v>
      </c>
      <c r="B749" t="s">
        <v>2198</v>
      </c>
      <c r="C749" s="5" t="s">
        <v>37</v>
      </c>
      <c r="D749" s="5">
        <v>32280</v>
      </c>
      <c r="E749" s="39">
        <v>1084</v>
      </c>
      <c r="F749" s="195">
        <v>44386</v>
      </c>
      <c r="G749" s="2">
        <v>36</v>
      </c>
      <c r="H749" t="str">
        <f>B749&amp;C749</f>
        <v>Bianca STUARTlong-jump</v>
      </c>
      <c r="I749" s="2">
        <f>E749</f>
        <v>1084</v>
      </c>
      <c r="J749" s="2" cm="1">
        <f t="array" ref="J749">MAX(IF($H$3:$H$4000=$H749,$I$3:$I$4000))</f>
        <v>1084</v>
      </c>
      <c r="K749" s="2" t="str">
        <v>CAN</v>
      </c>
      <c r="L749" s="21" t="str">
        <v>Mackenzie WILSON</v>
      </c>
      <c r="M749" s="47" t="str">
        <v>hammer-throw</v>
      </c>
      <c r="N749" s="95">
        <v>44581</v>
      </c>
      <c r="O749" s="94" t="str">
        <f t="shared" si="44"/>
        <v>Mackenzie WILSONhammer-throw</v>
      </c>
      <c r="P749" s="2">
        <f t="shared" si="45"/>
        <v>841</v>
      </c>
      <c r="Q749" s="2">
        <f t="shared" si="46"/>
        <v>91</v>
      </c>
      <c r="R749" s="79" t="str">
        <f t="shared" si="47"/>
        <v/>
      </c>
    </row>
    <row r="750" spans="1:18" x14ac:dyDescent="0.2">
      <c r="A750" t="s">
        <v>1169</v>
      </c>
      <c r="B750" t="s">
        <v>2395</v>
      </c>
      <c r="C750" s="5" t="s">
        <v>40</v>
      </c>
      <c r="D750" s="5">
        <v>36053</v>
      </c>
      <c r="E750" s="39">
        <v>1088</v>
      </c>
      <c r="F750" s="195">
        <v>44375</v>
      </c>
      <c r="G750" s="2">
        <v>9</v>
      </c>
      <c r="H750" t="str">
        <f>B750&amp;C750</f>
        <v>Serena BROWNdiscus-throw</v>
      </c>
      <c r="I750" s="2">
        <f>E750</f>
        <v>1088</v>
      </c>
      <c r="J750" s="2" cm="1">
        <f t="array" ref="J750">MAX(IF($H$3:$H$4000=$H750,$I$3:$I$4000))</f>
        <v>1088</v>
      </c>
      <c r="K750" s="2" t="str">
        <v>CAN</v>
      </c>
      <c r="L750" s="21" t="str">
        <v>Crystal EMMANUEL</v>
      </c>
      <c r="M750" s="47" t="str">
        <v>200m</v>
      </c>
      <c r="N750" s="95">
        <v>33569</v>
      </c>
      <c r="O750" s="94" t="str">
        <f t="shared" si="44"/>
        <v>Crystal EMMANUEL200m</v>
      </c>
      <c r="P750" s="2">
        <f t="shared" si="45"/>
        <v>1161</v>
      </c>
      <c r="Q750" s="2">
        <f t="shared" si="46"/>
        <v>19</v>
      </c>
      <c r="R750" s="79" t="str">
        <f t="shared" si="47"/>
        <v/>
      </c>
    </row>
    <row r="751" spans="1:18" x14ac:dyDescent="0.2">
      <c r="A751" t="s">
        <v>1169</v>
      </c>
      <c r="B751" t="s">
        <v>1647</v>
      </c>
      <c r="C751" s="5" t="s">
        <v>2</v>
      </c>
      <c r="D751" s="5">
        <v>34203</v>
      </c>
      <c r="E751" s="39">
        <v>1135</v>
      </c>
      <c r="F751" s="195">
        <v>44372</v>
      </c>
      <c r="G751" s="2">
        <v>47</v>
      </c>
      <c r="H751" t="str">
        <f>B751&amp;C751</f>
        <v>Anthonique STRACHAN100m</v>
      </c>
      <c r="I751" s="2">
        <f>E751</f>
        <v>1135</v>
      </c>
      <c r="J751" s="2" cm="1">
        <f t="array" ref="J751">MAX(IF($H$3:$H$4000=$H751,$I$3:$I$4000))</f>
        <v>1202</v>
      </c>
      <c r="K751" s="2" t="str">
        <v>CAN</v>
      </c>
      <c r="L751" s="21" t="str">
        <v>Micha POWELL</v>
      </c>
      <c r="M751" s="47" t="str">
        <v>200m</v>
      </c>
      <c r="N751" s="95">
        <v>34711</v>
      </c>
      <c r="O751" s="94" t="str">
        <f t="shared" si="44"/>
        <v>Micha POWELL200m</v>
      </c>
      <c r="P751" s="2">
        <f t="shared" si="45"/>
        <v>1106</v>
      </c>
      <c r="Q751" s="2">
        <f t="shared" si="46"/>
        <v>67</v>
      </c>
      <c r="R751" s="79" t="str">
        <f t="shared" si="47"/>
        <v/>
      </c>
    </row>
    <row r="752" spans="1:18" x14ac:dyDescent="0.2">
      <c r="A752" t="s">
        <v>1169</v>
      </c>
      <c r="B752" t="s">
        <v>1740</v>
      </c>
      <c r="C752" s="5" t="s">
        <v>26</v>
      </c>
      <c r="D752" s="5">
        <v>36790</v>
      </c>
      <c r="E752" s="39">
        <v>1111</v>
      </c>
      <c r="F752" s="195">
        <v>44372</v>
      </c>
      <c r="G752" s="2">
        <v>56</v>
      </c>
      <c r="H752" t="str">
        <f>B752&amp;C752</f>
        <v>Doneisha ANDERSON400m</v>
      </c>
      <c r="I752" s="2">
        <f>E752</f>
        <v>1111</v>
      </c>
      <c r="J752" s="2" cm="1">
        <f t="array" ref="J752">MAX(IF($H$3:$H$4000=$H752,$I$3:$I$4000))</f>
        <v>1111</v>
      </c>
      <c r="K752" s="2" t="str">
        <v>CAN</v>
      </c>
      <c r="L752" s="21" t="str">
        <v>Ashley TAYLOR</v>
      </c>
      <c r="M752" s="47" t="str">
        <v>800m</v>
      </c>
      <c r="N752" s="95">
        <v>34831</v>
      </c>
      <c r="O752" s="94" t="str">
        <f t="shared" si="44"/>
        <v>Ashley TAYLOR800m</v>
      </c>
      <c r="P752" s="2">
        <f t="shared" si="45"/>
        <v>1101</v>
      </c>
      <c r="Q752" s="2">
        <f t="shared" si="46"/>
        <v>72</v>
      </c>
      <c r="R752" s="79" t="str">
        <f t="shared" si="47"/>
        <v/>
      </c>
    </row>
    <row r="753" spans="1:18" x14ac:dyDescent="0.2">
      <c r="A753" t="s">
        <v>1169</v>
      </c>
      <c r="B753" t="s">
        <v>2196</v>
      </c>
      <c r="C753" s="5" t="s">
        <v>38</v>
      </c>
      <c r="D753" s="5">
        <v>34177</v>
      </c>
      <c r="E753" s="39">
        <v>1115</v>
      </c>
      <c r="F753" s="195">
        <v>44352</v>
      </c>
      <c r="G753" s="2">
        <v>9</v>
      </c>
      <c r="H753" t="str">
        <f>B753&amp;C753</f>
        <v>Tamara MYERStriple-jump</v>
      </c>
      <c r="I753" s="2">
        <f>E753</f>
        <v>1115</v>
      </c>
      <c r="J753" s="2" cm="1">
        <f t="array" ref="J753">MAX(IF($H$3:$H$4000=$H753,$I$3:$I$4000))</f>
        <v>1115</v>
      </c>
      <c r="K753" s="2" t="str">
        <v>CAN</v>
      </c>
      <c r="L753" s="21" t="str">
        <v>Tiana LOSTRACCO</v>
      </c>
      <c r="M753" s="47" t="str">
        <v>800m</v>
      </c>
      <c r="N753" s="95">
        <v>37203</v>
      </c>
      <c r="O753" s="94" t="str">
        <f t="shared" si="44"/>
        <v>Tiana LOSTRACCO800m</v>
      </c>
      <c r="P753" s="2">
        <f t="shared" si="45"/>
        <v>1076</v>
      </c>
      <c r="Q753" s="2">
        <f t="shared" si="46"/>
        <v>108</v>
      </c>
      <c r="R753" s="79" t="str">
        <f t="shared" si="47"/>
        <v/>
      </c>
    </row>
    <row r="754" spans="1:18" x14ac:dyDescent="0.2">
      <c r="A754" t="s">
        <v>1169</v>
      </c>
      <c r="B754" t="s">
        <v>1619</v>
      </c>
      <c r="C754" s="5" t="s">
        <v>25</v>
      </c>
      <c r="D754" s="5">
        <v>34044</v>
      </c>
      <c r="E754" s="39">
        <v>1142</v>
      </c>
      <c r="F754" s="195">
        <v>44347</v>
      </c>
      <c r="G754" s="2">
        <v>26</v>
      </c>
      <c r="H754" t="str">
        <f>B754&amp;C754</f>
        <v>TyNia GAITHER200m</v>
      </c>
      <c r="I754" s="2">
        <f>E754</f>
        <v>1142</v>
      </c>
      <c r="J754" s="2" cm="1">
        <f t="array" ref="J754">MAX(IF($H$3:$H$4000=$H754,$I$3:$I$4000))</f>
        <v>1191</v>
      </c>
      <c r="K754" s="2" t="str">
        <v>CAN</v>
      </c>
      <c r="L754" s="21" t="str">
        <v>Alexandra TELFORD</v>
      </c>
      <c r="M754" s="47" t="str">
        <v>400mh</v>
      </c>
      <c r="N754" s="95">
        <v>1996</v>
      </c>
      <c r="O754" s="94" t="str">
        <f t="shared" si="44"/>
        <v>Alexandra TELFORD400mh</v>
      </c>
      <c r="P754" s="2">
        <f t="shared" si="45"/>
        <v>1011</v>
      </c>
      <c r="Q754" s="2">
        <f t="shared" si="46"/>
        <v>112</v>
      </c>
      <c r="R754" s="79" t="str">
        <f t="shared" si="47"/>
        <v/>
      </c>
    </row>
    <row r="755" spans="1:18" x14ac:dyDescent="0.2">
      <c r="A755" t="s">
        <v>1169</v>
      </c>
      <c r="B755" t="s">
        <v>1642</v>
      </c>
      <c r="C755" s="5" t="s">
        <v>2</v>
      </c>
      <c r="D755" s="5">
        <v>35981</v>
      </c>
      <c r="E755" s="39">
        <v>1142</v>
      </c>
      <c r="F755" s="195">
        <v>44345</v>
      </c>
      <c r="G755" s="2">
        <v>41</v>
      </c>
      <c r="H755" t="str">
        <f>B755&amp;C755</f>
        <v>Brianne BETHEL100m</v>
      </c>
      <c r="I755" s="2">
        <f>E755</f>
        <v>1142</v>
      </c>
      <c r="J755" s="2" cm="1">
        <f t="array" ref="J755">MAX(IF($H$3:$H$4000=$H755,$I$3:$I$4000))</f>
        <v>1142</v>
      </c>
      <c r="K755" s="2" t="str">
        <v>CAN</v>
      </c>
      <c r="L755" s="21" t="str">
        <v>Mackenzie CAMPBELL</v>
      </c>
      <c r="M755" s="47" t="str">
        <v>hammer-throw</v>
      </c>
      <c r="N755" s="95">
        <v>44612</v>
      </c>
      <c r="O755" s="94" t="str">
        <f t="shared" si="44"/>
        <v>Mackenzie CAMPBELLhammer-throw</v>
      </c>
      <c r="P755" s="2">
        <f t="shared" si="45"/>
        <v>839</v>
      </c>
      <c r="Q755" s="2">
        <f t="shared" si="46"/>
        <v>92</v>
      </c>
      <c r="R755" s="79" t="str">
        <f t="shared" si="47"/>
        <v/>
      </c>
    </row>
    <row r="756" spans="1:18" x14ac:dyDescent="0.2">
      <c r="A756" t="s">
        <v>1169</v>
      </c>
      <c r="B756" t="s">
        <v>1182</v>
      </c>
      <c r="C756" s="6" t="s">
        <v>26</v>
      </c>
      <c r="D756" s="6">
        <v>37337</v>
      </c>
      <c r="E756" s="39">
        <v>1121</v>
      </c>
      <c r="F756" s="195">
        <v>44345</v>
      </c>
      <c r="G756" s="2">
        <v>43</v>
      </c>
      <c r="H756" t="str">
        <f>B756&amp;C756</f>
        <v>Megan MOSS400m</v>
      </c>
      <c r="I756" s="2">
        <f>E756</f>
        <v>1121</v>
      </c>
      <c r="J756" s="2" cm="1">
        <f t="array" ref="J756">MAX(IF($H$3:$H$4000=$H756,$I$3:$I$4000))</f>
        <v>1121</v>
      </c>
      <c r="K756" s="2" t="str">
        <v>CAN</v>
      </c>
      <c r="L756" s="21" t="str">
        <v>Pascale DUMONT</v>
      </c>
      <c r="M756" s="47" t="str">
        <v>javelin-throw</v>
      </c>
      <c r="N756" s="95">
        <v>1993</v>
      </c>
      <c r="O756" s="94" t="str">
        <f t="shared" si="44"/>
        <v>Pascale DUMONTjavelin-throw</v>
      </c>
      <c r="P756" s="2">
        <f t="shared" si="45"/>
        <v>850</v>
      </c>
      <c r="Q756" s="2">
        <f t="shared" si="46"/>
        <v>70</v>
      </c>
      <c r="R756" s="79" t="str">
        <f t="shared" si="47"/>
        <v/>
      </c>
    </row>
    <row r="757" spans="1:18" x14ac:dyDescent="0.2">
      <c r="A757" t="s">
        <v>1169</v>
      </c>
      <c r="B757" t="s">
        <v>2060</v>
      </c>
      <c r="C757" s="5" t="s">
        <v>38</v>
      </c>
      <c r="D757" s="5">
        <v>36406</v>
      </c>
      <c r="E757" s="39">
        <v>1080</v>
      </c>
      <c r="F757" s="195">
        <v>44345</v>
      </c>
      <c r="G757" s="2">
        <v>13</v>
      </c>
      <c r="H757" t="str">
        <f>B757&amp;C757</f>
        <v>Charisma TAYLORtriple-jump</v>
      </c>
      <c r="I757" s="2">
        <f>E757</f>
        <v>1080</v>
      </c>
      <c r="J757" s="2" cm="1">
        <f t="array" ref="J757">MAX(IF($H$3:$H$4000=$H757,$I$3:$I$4000))</f>
        <v>1080</v>
      </c>
      <c r="K757" s="2" t="str">
        <v>CAN</v>
      </c>
      <c r="L757" s="21" t="str">
        <v>Brooke OVERHOLT</v>
      </c>
      <c r="M757" s="47" t="str">
        <v>100mh</v>
      </c>
      <c r="N757" s="95">
        <v>36618</v>
      </c>
      <c r="O757" s="94" t="str">
        <f t="shared" si="44"/>
        <v>Brooke OVERHOLT100mh</v>
      </c>
      <c r="P757" s="2">
        <f t="shared" si="45"/>
        <v>1052</v>
      </c>
      <c r="Q757" s="2">
        <f t="shared" si="46"/>
        <v>101</v>
      </c>
      <c r="R757" s="79" t="str">
        <f t="shared" si="47"/>
        <v/>
      </c>
    </row>
    <row r="758" spans="1:18" x14ac:dyDescent="0.2">
      <c r="A758" t="s">
        <v>1169</v>
      </c>
      <c r="B758" t="s">
        <v>2217</v>
      </c>
      <c r="C758" t="s">
        <v>38</v>
      </c>
      <c r="D758" s="5"/>
      <c r="E758" s="39">
        <v>966</v>
      </c>
      <c r="F758" s="195">
        <v>44343</v>
      </c>
      <c r="G758" s="2">
        <v>98</v>
      </c>
      <c r="H758" t="str">
        <f>B758&amp;C758</f>
        <v>Bria SANDStriple-jump</v>
      </c>
      <c r="I758" s="2">
        <f>E758</f>
        <v>966</v>
      </c>
      <c r="J758" s="2" cm="1">
        <f t="array" ref="J758">MAX(IF($H$3:$H$4000=$H758,$I$3:$I$4000))</f>
        <v>966</v>
      </c>
      <c r="K758" s="2" t="str">
        <v>CAN</v>
      </c>
      <c r="L758" s="21" t="str">
        <v>Micha POWELL</v>
      </c>
      <c r="M758" s="47" t="str">
        <v>400m</v>
      </c>
      <c r="N758" s="95">
        <v>34711</v>
      </c>
      <c r="O758" s="94" t="str">
        <f t="shared" si="44"/>
        <v>Micha POWELL400m</v>
      </c>
      <c r="P758" s="2">
        <f t="shared" si="45"/>
        <v>1114</v>
      </c>
      <c r="Q758" s="2">
        <f t="shared" si="46"/>
        <v>52</v>
      </c>
      <c r="R758" s="79" t="str">
        <f t="shared" si="47"/>
        <v/>
      </c>
    </row>
    <row r="759" spans="1:18" x14ac:dyDescent="0.2">
      <c r="A759" t="s">
        <v>1169</v>
      </c>
      <c r="B759" t="s">
        <v>2217</v>
      </c>
      <c r="C759" t="s">
        <v>37</v>
      </c>
      <c r="D759" s="5"/>
      <c r="E759" s="39">
        <v>1033</v>
      </c>
      <c r="F759" s="195">
        <v>44342</v>
      </c>
      <c r="G759" s="2">
        <v>68</v>
      </c>
      <c r="H759" t="str">
        <f>B759&amp;C759</f>
        <v>Bria SANDSlong-jump</v>
      </c>
      <c r="I759" s="2">
        <f>E759</f>
        <v>1033</v>
      </c>
      <c r="J759" s="2" cm="1">
        <f t="array" ref="J759">MAX(IF($H$3:$H$4000=$H759,$I$3:$I$4000))</f>
        <v>1033</v>
      </c>
      <c r="K759" s="2" t="str">
        <v>CAN</v>
      </c>
      <c r="L759" s="21" t="str">
        <v>Olivia MERRITT</v>
      </c>
      <c r="M759" s="47" t="str">
        <v>javelin-throw</v>
      </c>
      <c r="N759" s="95">
        <v>1991</v>
      </c>
      <c r="O759" s="94" t="str">
        <f t="shared" si="44"/>
        <v>Olivia MERRITTjavelin-throw</v>
      </c>
      <c r="P759" s="2">
        <f t="shared" si="45"/>
        <v>802</v>
      </c>
      <c r="Q759" s="2">
        <f t="shared" si="46"/>
        <v>111</v>
      </c>
      <c r="R759" s="79" t="str">
        <f t="shared" si="47"/>
        <v/>
      </c>
    </row>
    <row r="760" spans="1:18" x14ac:dyDescent="0.2">
      <c r="A760" t="s">
        <v>1169</v>
      </c>
      <c r="B760" t="s">
        <v>1642</v>
      </c>
      <c r="C760" s="5" t="s">
        <v>25</v>
      </c>
      <c r="D760" s="5">
        <v>35981</v>
      </c>
      <c r="E760" s="39">
        <v>1181</v>
      </c>
      <c r="F760" s="195">
        <v>44332</v>
      </c>
      <c r="G760" s="2">
        <v>10</v>
      </c>
      <c r="H760" t="str">
        <f>B760&amp;C760</f>
        <v>Brianne BETHEL200m</v>
      </c>
      <c r="I760" s="2">
        <f>E760</f>
        <v>1181</v>
      </c>
      <c r="J760" s="2" cm="1">
        <f t="array" ref="J760">MAX(IF($H$3:$H$4000=$H760,$I$3:$I$4000))</f>
        <v>1181</v>
      </c>
      <c r="K760" s="2" t="str">
        <v>CAN</v>
      </c>
      <c r="L760" s="21" t="str">
        <v>Jessy LACOURSE</v>
      </c>
      <c r="M760" s="47" t="str">
        <v>5000m</v>
      </c>
      <c r="N760" s="95">
        <v>35466</v>
      </c>
      <c r="O760" s="94" t="str">
        <f t="shared" si="44"/>
        <v>Jessy LACOURSE5000m</v>
      </c>
      <c r="P760" s="2">
        <f t="shared" si="45"/>
        <v>1079</v>
      </c>
      <c r="Q760" s="2">
        <f t="shared" si="46"/>
        <v>93</v>
      </c>
      <c r="R760" s="79" t="str">
        <f t="shared" si="47"/>
        <v/>
      </c>
    </row>
    <row r="761" spans="1:18" x14ac:dyDescent="0.2">
      <c r="A761" t="s">
        <v>1169</v>
      </c>
      <c r="B761" t="s">
        <v>1642</v>
      </c>
      <c r="C761" s="5" t="s">
        <v>26</v>
      </c>
      <c r="D761" s="5">
        <v>35981</v>
      </c>
      <c r="E761" s="39">
        <v>1135</v>
      </c>
      <c r="F761" s="195">
        <v>44332</v>
      </c>
      <c r="G761" s="2">
        <v>32</v>
      </c>
      <c r="H761" t="str">
        <f>B761&amp;C761</f>
        <v>Brianne BETHEL400m</v>
      </c>
      <c r="I761" s="2">
        <f>E761</f>
        <v>1135</v>
      </c>
      <c r="J761" s="2" cm="1">
        <f t="array" ref="J761">MAX(IF($H$3:$H$4000=$H761,$I$3:$I$4000))</f>
        <v>1135</v>
      </c>
      <c r="K761" s="2" t="str">
        <v>CAN</v>
      </c>
      <c r="L761" s="21" t="str">
        <v>Jenna JAMES</v>
      </c>
      <c r="M761" s="47" t="str">
        <v>400mh</v>
      </c>
      <c r="N761" s="95">
        <v>44640</v>
      </c>
      <c r="O761" s="94" t="str">
        <f t="shared" si="44"/>
        <v>Jenna JAMES400mh</v>
      </c>
      <c r="P761" s="2">
        <f t="shared" si="45"/>
        <v>1017</v>
      </c>
      <c r="Q761" s="2">
        <f t="shared" si="46"/>
        <v>99</v>
      </c>
      <c r="R761" s="79" t="str">
        <f t="shared" si="47"/>
        <v/>
      </c>
    </row>
    <row r="762" spans="1:18" x14ac:dyDescent="0.2">
      <c r="A762" t="s">
        <v>1169</v>
      </c>
      <c r="B762" s="5" t="s">
        <v>2056</v>
      </c>
      <c r="C762" s="5" t="s">
        <v>32</v>
      </c>
      <c r="D762" s="5">
        <v>36206</v>
      </c>
      <c r="E762" s="39">
        <v>1111</v>
      </c>
      <c r="F762" s="195">
        <v>44331</v>
      </c>
      <c r="G762" s="2">
        <v>36</v>
      </c>
      <c r="H762" t="str">
        <f>B762&amp;C762</f>
        <v>Sasha WELLS100mh</v>
      </c>
      <c r="I762" s="2">
        <f>E762</f>
        <v>1111</v>
      </c>
      <c r="J762" s="2" cm="1">
        <f t="array" ref="J762">MAX(IF($H$3:$H$4000=$H762,$I$3:$I$4000))</f>
        <v>1111</v>
      </c>
      <c r="K762" s="2" t="str">
        <v>CAN</v>
      </c>
      <c r="L762" s="21" t="str">
        <v>Anne-Marie COMEAU</v>
      </c>
      <c r="M762" s="47" t="str">
        <v>10000m</v>
      </c>
      <c r="N762" s="95">
        <v>35217</v>
      </c>
      <c r="O762" s="94" t="str">
        <f t="shared" si="44"/>
        <v>Anne-Marie COMEAU10000m</v>
      </c>
      <c r="P762" s="2">
        <f t="shared" si="45"/>
        <v>1047</v>
      </c>
      <c r="Q762" s="2">
        <f t="shared" si="46"/>
        <v>96</v>
      </c>
      <c r="R762" s="79" t="str">
        <f t="shared" si="47"/>
        <v/>
      </c>
    </row>
    <row r="763" spans="1:18" x14ac:dyDescent="0.2">
      <c r="A763" t="s">
        <v>1169</v>
      </c>
      <c r="B763" t="s">
        <v>2060</v>
      </c>
      <c r="C763" s="5" t="s">
        <v>32</v>
      </c>
      <c r="D763" s="5">
        <v>36406</v>
      </c>
      <c r="E763" s="39">
        <v>1105</v>
      </c>
      <c r="F763" s="195">
        <v>44331</v>
      </c>
      <c r="G763" s="2">
        <v>39</v>
      </c>
      <c r="H763" t="str">
        <f>B763&amp;C763</f>
        <v>Charisma TAYLOR100mh</v>
      </c>
      <c r="I763" s="2">
        <f>E763</f>
        <v>1105</v>
      </c>
      <c r="J763" s="2" cm="1">
        <f t="array" ref="J763">MAX(IF($H$3:$H$4000=$H763,$I$3:$I$4000))</f>
        <v>1105</v>
      </c>
      <c r="K763" s="2" t="str">
        <v>CAN</v>
      </c>
      <c r="L763" s="21" t="str">
        <v>Lara DENBOW</v>
      </c>
      <c r="M763" s="47" t="str">
        <v>high-jump</v>
      </c>
      <c r="N763" s="95">
        <v>44640</v>
      </c>
      <c r="O763" s="94" t="str">
        <f t="shared" si="44"/>
        <v>Lara DENBOWhigh-jump</v>
      </c>
      <c r="P763" s="2">
        <f t="shared" si="45"/>
        <v>1004</v>
      </c>
      <c r="Q763" s="2">
        <f t="shared" si="46"/>
        <v>57</v>
      </c>
      <c r="R763" s="79" t="str">
        <f t="shared" si="47"/>
        <v/>
      </c>
    </row>
    <row r="764" spans="1:18" x14ac:dyDescent="0.2">
      <c r="A764" t="s">
        <v>1169</v>
      </c>
      <c r="B764" t="s">
        <v>2068</v>
      </c>
      <c r="C764" s="5" t="s">
        <v>32</v>
      </c>
      <c r="D764" s="5">
        <v>36757</v>
      </c>
      <c r="E764" s="39">
        <v>1090</v>
      </c>
      <c r="F764" s="195">
        <v>44331</v>
      </c>
      <c r="G764" s="2">
        <v>50</v>
      </c>
      <c r="H764" t="str">
        <f>B764&amp;C764</f>
        <v>Gabrielle GIBSON100mh</v>
      </c>
      <c r="I764" s="2">
        <f>E764</f>
        <v>1090</v>
      </c>
      <c r="J764" s="2" cm="1">
        <f t="array" ref="J764">MAX(IF($H$3:$H$4000=$H764,$I$3:$I$4000))</f>
        <v>1090</v>
      </c>
      <c r="K764" s="2" t="str">
        <v>CAN</v>
      </c>
      <c r="L764" s="21" t="str">
        <v>Ana FONSECA</v>
      </c>
      <c r="M764" s="47" t="str">
        <v>pole-vault</v>
      </c>
      <c r="N764" s="95">
        <v>2000</v>
      </c>
      <c r="O764" s="94" t="str">
        <f t="shared" si="44"/>
        <v>Ana FONSECApole-vault</v>
      </c>
      <c r="P764" s="2">
        <f t="shared" si="45"/>
        <v>853</v>
      </c>
      <c r="Q764" s="2">
        <f t="shared" si="46"/>
        <v>83</v>
      </c>
      <c r="R764" s="79" t="str">
        <f t="shared" si="47"/>
        <v/>
      </c>
    </row>
    <row r="765" spans="1:18" x14ac:dyDescent="0.2">
      <c r="A765" t="s">
        <v>1169</v>
      </c>
      <c r="B765" t="s">
        <v>2096</v>
      </c>
      <c r="C765" s="5" t="s">
        <v>32</v>
      </c>
      <c r="D765" s="5">
        <v>37472</v>
      </c>
      <c r="E765" s="39">
        <v>1060</v>
      </c>
      <c r="F765" s="195">
        <v>44331</v>
      </c>
      <c r="G765" s="2">
        <v>83</v>
      </c>
      <c r="H765" t="str">
        <f>B765&amp;C765</f>
        <v>Indea CARTWRIGHT100mh</v>
      </c>
      <c r="I765" s="2">
        <f>E765</f>
        <v>1060</v>
      </c>
      <c r="J765" s="2" cm="1">
        <f t="array" ref="J765">MAX(IF($H$3:$H$4000=$H765,$I$3:$I$4000))</f>
        <v>1060</v>
      </c>
      <c r="K765" s="2" t="str">
        <v>CAN</v>
      </c>
      <c r="L765" s="21" t="str">
        <v>No√©mie JEFFREY</v>
      </c>
      <c r="M765" s="47" t="str">
        <v>hammer-throw</v>
      </c>
      <c r="N765" s="95">
        <v>1997</v>
      </c>
      <c r="O765" s="94" t="str">
        <f t="shared" si="44"/>
        <v>No√©mie JEFFREYhammer-throw</v>
      </c>
      <c r="P765" s="2">
        <f t="shared" si="45"/>
        <v>896</v>
      </c>
      <c r="Q765" s="2">
        <f t="shared" si="46"/>
        <v>57</v>
      </c>
      <c r="R765" s="79" t="str">
        <f t="shared" si="47"/>
        <v/>
      </c>
    </row>
    <row r="766" spans="1:18" x14ac:dyDescent="0.2">
      <c r="A766" t="s">
        <v>1169</v>
      </c>
      <c r="B766" t="s">
        <v>2328</v>
      </c>
      <c r="C766" s="5" t="s">
        <v>35</v>
      </c>
      <c r="D766" s="5">
        <v>1999</v>
      </c>
      <c r="E766" s="39">
        <v>974</v>
      </c>
      <c r="F766" s="195">
        <v>44330</v>
      </c>
      <c r="G766" s="2">
        <v>73</v>
      </c>
      <c r="H766" t="str">
        <f>B766&amp;C766</f>
        <v>Daejah MOSShigh-jump</v>
      </c>
      <c r="I766" s="2">
        <f>E766</f>
        <v>974</v>
      </c>
      <c r="J766" s="2" cm="1">
        <f t="array" ref="J766">MAX(IF($H$3:$H$4000=$H766,$I$3:$I$4000))</f>
        <v>974</v>
      </c>
      <c r="K766" s="2" t="str">
        <v>CAN</v>
      </c>
      <c r="L766" s="21" t="str">
        <v>Kaitlin BROOKS</v>
      </c>
      <c r="M766" s="47" t="str">
        <v>shot-put</v>
      </c>
      <c r="N766" s="95">
        <v>1996</v>
      </c>
      <c r="O766" s="94" t="str">
        <f t="shared" si="44"/>
        <v>Kaitlin BROOKSshot-put</v>
      </c>
      <c r="P766" s="2">
        <f t="shared" si="45"/>
        <v>884</v>
      </c>
      <c r="Q766" s="2">
        <f t="shared" si="46"/>
        <v>60</v>
      </c>
      <c r="R766" s="79" t="str">
        <f t="shared" si="47"/>
        <v/>
      </c>
    </row>
    <row r="767" spans="1:18" x14ac:dyDescent="0.2">
      <c r="A767" t="s">
        <v>1169</v>
      </c>
      <c r="B767" t="s">
        <v>2546</v>
      </c>
      <c r="C767" s="5" t="s">
        <v>42</v>
      </c>
      <c r="D767" s="5">
        <v>36819</v>
      </c>
      <c r="E767" s="39">
        <v>879</v>
      </c>
      <c r="F767" s="195">
        <v>44330</v>
      </c>
      <c r="G767" s="2">
        <v>59</v>
      </c>
      <c r="H767" t="str">
        <f>B767&amp;C767</f>
        <v>Acacia ASTWOODhammer-throw</v>
      </c>
      <c r="I767" s="2">
        <f>E767</f>
        <v>879</v>
      </c>
      <c r="J767" s="2" cm="1">
        <f t="array" ref="J767">MAX(IF($H$3:$H$4000=$H767,$I$3:$I$4000))</f>
        <v>879</v>
      </c>
      <c r="K767" s="2" t="str">
        <v>CAN</v>
      </c>
      <c r="L767" s="21" t="str">
        <v>Mariah KELLY</v>
      </c>
      <c r="M767" s="47" t="str">
        <v>800m</v>
      </c>
      <c r="N767" s="95">
        <v>33469</v>
      </c>
      <c r="O767" s="94" t="str">
        <f t="shared" si="44"/>
        <v>Mariah KELLY800m</v>
      </c>
      <c r="P767" s="2">
        <f t="shared" si="45"/>
        <v>1095</v>
      </c>
      <c r="Q767" s="2">
        <f t="shared" si="46"/>
        <v>81</v>
      </c>
      <c r="R767" s="79" t="str">
        <f t="shared" si="47"/>
        <v/>
      </c>
    </row>
    <row r="768" spans="1:18" x14ac:dyDescent="0.2">
      <c r="A768" t="s">
        <v>1169</v>
      </c>
      <c r="B768" t="s">
        <v>2037</v>
      </c>
      <c r="C768" s="5" t="s">
        <v>32</v>
      </c>
      <c r="D768" s="5">
        <v>35029</v>
      </c>
      <c r="E768" s="39">
        <v>1203</v>
      </c>
      <c r="F768" s="195">
        <v>44325</v>
      </c>
      <c r="G768" s="2">
        <v>6</v>
      </c>
      <c r="H768" t="str">
        <f>B768&amp;C768</f>
        <v>Devynne CHARLTON100mh</v>
      </c>
      <c r="I768" s="2">
        <f>E768</f>
        <v>1203</v>
      </c>
      <c r="J768" s="2" cm="1">
        <f t="array" ref="J768">MAX(IF($H$3:$H$4000=$H768,$I$3:$I$4000))</f>
        <v>1203</v>
      </c>
      <c r="K768" s="2" t="str">
        <v>CAN</v>
      </c>
      <c r="L768" s="21" t="str">
        <v>Julie-Anne STAEHLI</v>
      </c>
      <c r="M768" s="47" t="str">
        <v>1500m</v>
      </c>
      <c r="N768" s="95">
        <v>34324</v>
      </c>
      <c r="O768" s="94" t="str">
        <f t="shared" si="44"/>
        <v>Julie-Anne STAEHLI1500m</v>
      </c>
      <c r="P768" s="2">
        <f t="shared" si="45"/>
        <v>1167</v>
      </c>
      <c r="Q768" s="2">
        <f t="shared" si="46"/>
        <v>15</v>
      </c>
      <c r="R768" s="79" t="str">
        <f t="shared" si="47"/>
        <v/>
      </c>
    </row>
    <row r="769" spans="1:18" x14ac:dyDescent="0.2">
      <c r="A769" t="s">
        <v>1169</v>
      </c>
      <c r="B769" t="s">
        <v>2443</v>
      </c>
      <c r="C769" s="5" t="s">
        <v>40</v>
      </c>
      <c r="D769" s="5">
        <v>36406</v>
      </c>
      <c r="E769" s="39">
        <v>846</v>
      </c>
      <c r="F769" s="195">
        <v>44318</v>
      </c>
      <c r="G769" s="2">
        <v>82</v>
      </c>
      <c r="H769" t="str">
        <f>B769&amp;C769</f>
        <v>Tiffany HANNAdiscus-throw</v>
      </c>
      <c r="I769" s="2">
        <f>E769</f>
        <v>846</v>
      </c>
      <c r="J769" s="2" cm="1">
        <f t="array" ref="J769">MAX(IF($H$3:$H$4000=$H769,$I$3:$I$4000))</f>
        <v>846</v>
      </c>
      <c r="K769" s="2" t="str">
        <v>CAN</v>
      </c>
      <c r="L769" s="21" t="str">
        <v>Jennifer ELIZAROV</v>
      </c>
      <c r="M769" s="47" t="str">
        <v>pole-vault</v>
      </c>
      <c r="N769" s="95">
        <v>44640</v>
      </c>
      <c r="O769" s="94" t="str">
        <f t="shared" si="44"/>
        <v>Jennifer ELIZAROVpole-vault</v>
      </c>
      <c r="P769" s="2">
        <f t="shared" si="45"/>
        <v>853</v>
      </c>
      <c r="Q769" s="2">
        <f t="shared" si="46"/>
        <v>83</v>
      </c>
      <c r="R769" s="79" t="str">
        <f t="shared" si="47"/>
        <v/>
      </c>
    </row>
    <row r="770" spans="1:18" x14ac:dyDescent="0.2">
      <c r="A770" t="s">
        <v>1169</v>
      </c>
      <c r="B770" t="s">
        <v>2078</v>
      </c>
      <c r="C770" s="5" t="s">
        <v>32</v>
      </c>
      <c r="D770" s="5">
        <v>36522</v>
      </c>
      <c r="E770" s="39">
        <v>1078</v>
      </c>
      <c r="F770" s="195">
        <v>44317</v>
      </c>
      <c r="G770" s="2">
        <v>61</v>
      </c>
      <c r="H770" t="str">
        <f>B770&amp;C770</f>
        <v>Denisha CARTWRIGHT100mh</v>
      </c>
      <c r="I770" s="2">
        <f>E770</f>
        <v>1078</v>
      </c>
      <c r="J770" s="2" cm="1">
        <f t="array" ref="J770">MAX(IF($H$3:$H$4000=$H770,$I$3:$I$4000))</f>
        <v>1078</v>
      </c>
      <c r="K770" s="2" t="str">
        <v>CAN</v>
      </c>
      <c r="L770" s="21" t="str">
        <v>Jenna MCFADYEN</v>
      </c>
      <c r="M770" s="47" t="str">
        <v>3000msc</v>
      </c>
      <c r="N770" s="95">
        <v>44612</v>
      </c>
      <c r="O770" s="94" t="str">
        <f t="shared" si="44"/>
        <v>Jenna MCFADYEN3000msc</v>
      </c>
      <c r="P770" s="2">
        <f t="shared" si="45"/>
        <v>991</v>
      </c>
      <c r="Q770" s="2">
        <f t="shared" si="46"/>
        <v>113</v>
      </c>
      <c r="R770" s="79" t="str">
        <f t="shared" si="47"/>
        <v/>
      </c>
    </row>
    <row r="771" spans="1:18" x14ac:dyDescent="0.2">
      <c r="A771" t="s">
        <v>1169</v>
      </c>
      <c r="B771" t="s">
        <v>1619</v>
      </c>
      <c r="C771" s="5" t="s">
        <v>2</v>
      </c>
      <c r="D771" s="5">
        <v>34044</v>
      </c>
      <c r="E771" s="39">
        <v>1195</v>
      </c>
      <c r="F771" s="195">
        <v>44310</v>
      </c>
      <c r="G771" s="2">
        <v>12</v>
      </c>
      <c r="H771" t="str">
        <f>B771&amp;C771</f>
        <v>TyNia GAITHER100m</v>
      </c>
      <c r="I771" s="2">
        <f>E771</f>
        <v>1195</v>
      </c>
      <c r="J771" s="2" cm="1">
        <f t="array" ref="J771">MAX(IF($H$3:$H$4000=$H771,$I$3:$I$4000))</f>
        <v>1195</v>
      </c>
      <c r="K771" s="2" t="str">
        <v>CAN</v>
      </c>
      <c r="L771" s="21" t="str">
        <v>Kaylee CLARK</v>
      </c>
      <c r="M771" s="47" t="str">
        <v>javelin-throw</v>
      </c>
      <c r="N771" s="95">
        <v>44640</v>
      </c>
      <c r="O771" s="94" t="str">
        <f t="shared" si="44"/>
        <v>Kaylee CLARKjavelin-throw</v>
      </c>
      <c r="P771" s="2">
        <f t="shared" si="45"/>
        <v>870</v>
      </c>
      <c r="Q771" s="2">
        <f t="shared" si="46"/>
        <v>56</v>
      </c>
      <c r="R771" s="79" t="str">
        <f t="shared" si="47"/>
        <v/>
      </c>
    </row>
    <row r="772" spans="1:18" x14ac:dyDescent="0.2">
      <c r="A772" t="s">
        <v>1169</v>
      </c>
      <c r="B772" t="s">
        <v>2041</v>
      </c>
      <c r="C772" s="5" t="s">
        <v>32</v>
      </c>
      <c r="D772" s="5">
        <v>34848</v>
      </c>
      <c r="E772" s="39">
        <v>1166</v>
      </c>
      <c r="F772" s="195">
        <v>44296</v>
      </c>
      <c r="G772" s="2">
        <v>13</v>
      </c>
      <c r="H772" t="str">
        <f>B772&amp;C772</f>
        <v>Pedrya SEYMOUR100mh</v>
      </c>
      <c r="I772" s="2">
        <f>E772</f>
        <v>1166</v>
      </c>
      <c r="J772" s="2" cm="1">
        <f t="array" ref="J772">MAX(IF($H$3:$H$4000=$H772,$I$3:$I$4000))</f>
        <v>1166</v>
      </c>
      <c r="K772" s="2" t="str">
        <v>CAN</v>
      </c>
      <c r="L772" s="21" t="str">
        <v>Marguerite LORENZO</v>
      </c>
      <c r="M772" s="47" t="str">
        <v>high-jump</v>
      </c>
      <c r="N772" s="95">
        <v>1999</v>
      </c>
      <c r="O772" s="94" t="str">
        <f t="shared" ref="O772:O835" si="48">L772&amp;M772</f>
        <v>Marguerite LORENZOhigh-jump</v>
      </c>
      <c r="P772" s="2">
        <f t="shared" ref="P772:P835" si="49">VLOOKUP(L772&amp;M772,$H$3:$J$3823,3,FALSE)</f>
        <v>1023</v>
      </c>
      <c r="Q772" s="2">
        <f t="shared" ref="Q772:Q835" si="50">COUNTIFS($M$3:$M$3102,M772,$P$3:$P$3102,"&gt;"&amp;P772)+1</f>
        <v>37</v>
      </c>
      <c r="R772" s="79" t="str">
        <f t="shared" ref="R772:R835" si="51">IFERROR(IF(K772="AUS",COUNTIFS($K$3:$K$3102,"AUS",$M$3:$M$3102,M772,$P$3:$P$3102,"&gt;"&amp;P772)+1,""),"")</f>
        <v/>
      </c>
    </row>
    <row r="773" spans="1:18" x14ac:dyDescent="0.2">
      <c r="A773" t="s">
        <v>1169</v>
      </c>
      <c r="B773" t="s">
        <v>2216</v>
      </c>
      <c r="C773" s="5" t="s">
        <v>37</v>
      </c>
      <c r="D773" s="5">
        <v>37582</v>
      </c>
      <c r="E773" s="39">
        <v>1033</v>
      </c>
      <c r="F773" s="195">
        <v>44292</v>
      </c>
      <c r="G773" s="2">
        <v>68</v>
      </c>
      <c r="H773" t="str">
        <f>B773&amp;C773</f>
        <v>Alexis TILFORD-RUTHERFORDlong-jump</v>
      </c>
      <c r="I773" s="2">
        <f>E773</f>
        <v>1033</v>
      </c>
      <c r="J773" s="2" cm="1">
        <f t="array" ref="J773">MAX(IF($H$3:$H$4000=$H773,$I$3:$I$4000))</f>
        <v>1033</v>
      </c>
      <c r="K773" s="2" t="str">
        <v>CAN</v>
      </c>
      <c r="L773" s="21" t="str">
        <v>Caitlyn BAILES</v>
      </c>
      <c r="M773" s="47" t="str">
        <v>hammer-throw</v>
      </c>
      <c r="N773" s="95">
        <v>2000</v>
      </c>
      <c r="O773" s="94" t="str">
        <f t="shared" si="48"/>
        <v>Caitlyn BAILEShammer-throw</v>
      </c>
      <c r="P773" s="2">
        <f t="shared" si="49"/>
        <v>826</v>
      </c>
      <c r="Q773" s="2">
        <f t="shared" si="50"/>
        <v>106</v>
      </c>
      <c r="R773" s="79" t="str">
        <f t="shared" si="51"/>
        <v/>
      </c>
    </row>
    <row r="774" spans="1:18" x14ac:dyDescent="0.2">
      <c r="A774" t="s">
        <v>1169</v>
      </c>
      <c r="B774" t="s">
        <v>1686</v>
      </c>
      <c r="C774" s="6" t="s">
        <v>25</v>
      </c>
      <c r="D774" s="5">
        <v>34439</v>
      </c>
      <c r="E774" s="39">
        <v>1234</v>
      </c>
      <c r="F774" s="195">
        <v>44290</v>
      </c>
      <c r="G774" s="2">
        <v>5</v>
      </c>
      <c r="H774" t="str">
        <f>B774&amp;C774</f>
        <v>Shaunae MILLER-UIBO200m</v>
      </c>
      <c r="I774" s="2">
        <f>E774</f>
        <v>1234</v>
      </c>
      <c r="J774" s="2" cm="1">
        <f t="array" ref="J774">MAX(IF($H$3:$H$4000=$H774,$I$3:$I$4000))</f>
        <v>1234</v>
      </c>
      <c r="K774" s="2" t="str">
        <v>CAN</v>
      </c>
      <c r="L774" s="21" t="str">
        <v>Melissa BISHOP-NRIAGU</v>
      </c>
      <c r="M774" s="47" t="str">
        <v>800m</v>
      </c>
      <c r="N774" s="95">
        <v>32360</v>
      </c>
      <c r="O774" s="94" t="str">
        <f t="shared" si="48"/>
        <v>Melissa BISHOP-NRIAGU800m</v>
      </c>
      <c r="P774" s="2">
        <f t="shared" si="49"/>
        <v>1192</v>
      </c>
      <c r="Q774" s="2">
        <f t="shared" si="50"/>
        <v>9</v>
      </c>
      <c r="R774" s="79" t="str">
        <f t="shared" si="51"/>
        <v/>
      </c>
    </row>
    <row r="775" spans="1:18" x14ac:dyDescent="0.2">
      <c r="A775" t="s">
        <v>1169</v>
      </c>
      <c r="B775" t="s">
        <v>2277</v>
      </c>
      <c r="C775" s="5" t="s">
        <v>38</v>
      </c>
      <c r="D775" s="6">
        <v>36629</v>
      </c>
      <c r="E775" s="39">
        <v>973</v>
      </c>
      <c r="F775" s="195">
        <v>44289</v>
      </c>
      <c r="G775" s="2">
        <v>87</v>
      </c>
      <c r="H775" t="str">
        <f>B775&amp;C775</f>
        <v>Amelia PETERSONtriple-jump</v>
      </c>
      <c r="I775" s="2">
        <f>E775</f>
        <v>973</v>
      </c>
      <c r="J775" s="2" cm="1">
        <f t="array" ref="J775">MAX(IF($H$3:$H$4000=$H775,$I$3:$I$4000))</f>
        <v>973</v>
      </c>
      <c r="K775" s="2" t="str">
        <v>CAN</v>
      </c>
      <c r="L775" s="21" t="str">
        <v>Natalia HAWTHORN</v>
      </c>
      <c r="M775" s="47" t="str">
        <v>800m</v>
      </c>
      <c r="N775" s="95">
        <v>34711</v>
      </c>
      <c r="O775" s="94" t="str">
        <f t="shared" si="48"/>
        <v>Natalia HAWTHORN800m</v>
      </c>
      <c r="P775" s="2">
        <f t="shared" si="49"/>
        <v>1121</v>
      </c>
      <c r="Q775" s="2">
        <f t="shared" si="50"/>
        <v>42</v>
      </c>
      <c r="R775" s="79" t="str">
        <f t="shared" si="51"/>
        <v/>
      </c>
    </row>
    <row r="776" spans="1:18" x14ac:dyDescent="0.2">
      <c r="A776" t="s">
        <v>1169</v>
      </c>
      <c r="B776" t="s">
        <v>1648</v>
      </c>
      <c r="C776" s="5" t="s">
        <v>2</v>
      </c>
      <c r="D776" s="5">
        <v>37499</v>
      </c>
      <c r="E776" s="39">
        <v>1131</v>
      </c>
      <c r="F776" s="195">
        <v>44282</v>
      </c>
      <c r="G776" s="2">
        <v>49</v>
      </c>
      <c r="H776" t="str">
        <f>B776&amp;C776</f>
        <v>Camille RUTHERFORD100m</v>
      </c>
      <c r="I776" s="2">
        <f>E776</f>
        <v>1131</v>
      </c>
      <c r="J776" s="2" cm="1">
        <f t="array" ref="J776">MAX(IF($H$3:$H$4000=$H776,$I$3:$I$4000))</f>
        <v>1131</v>
      </c>
      <c r="K776" s="2" t="str">
        <v>CAN</v>
      </c>
      <c r="L776" s="21" t="str">
        <v>Izzy GOUDROS</v>
      </c>
      <c r="M776" s="47" t="str">
        <v>triple-jump</v>
      </c>
      <c r="N776" s="95">
        <v>37845</v>
      </c>
      <c r="O776" s="94" t="str">
        <f t="shared" si="48"/>
        <v>Izzy GOUDROStriple-jump</v>
      </c>
      <c r="P776" s="2">
        <f t="shared" si="49"/>
        <v>969</v>
      </c>
      <c r="Q776" s="2">
        <f t="shared" si="50"/>
        <v>104</v>
      </c>
      <c r="R776" s="79" t="str">
        <f t="shared" si="51"/>
        <v/>
      </c>
    </row>
    <row r="777" spans="1:18" x14ac:dyDescent="0.2">
      <c r="A777" t="s">
        <v>1169</v>
      </c>
      <c r="B777" t="s">
        <v>2158</v>
      </c>
      <c r="C777" s="5" t="s">
        <v>33</v>
      </c>
      <c r="D777" s="5">
        <v>38071</v>
      </c>
      <c r="E777" s="39">
        <v>1015</v>
      </c>
      <c r="F777" s="195">
        <v>44275</v>
      </c>
      <c r="G777" s="2">
        <v>87</v>
      </c>
      <c r="H777" t="str">
        <f>B777&amp;C777</f>
        <v>Lacarthea COOPER400mh</v>
      </c>
      <c r="I777" s="2">
        <f>E777</f>
        <v>1015</v>
      </c>
      <c r="J777" s="2" cm="1">
        <f t="array" ref="J777">MAX(IF($H$3:$H$4000=$H777,$I$3:$I$4000))</f>
        <v>1015</v>
      </c>
      <c r="K777" s="2" t="str">
        <v>CAN</v>
      </c>
      <c r="L777" s="21" t="str">
        <v>Sonya URBANOWICZ</v>
      </c>
      <c r="M777" s="47" t="str">
        <v>pole-vault</v>
      </c>
      <c r="N777" s="95">
        <v>44671</v>
      </c>
      <c r="O777" s="94" t="str">
        <f t="shared" si="48"/>
        <v>Sonya URBANOWICZpole-vault</v>
      </c>
      <c r="P777" s="2">
        <f t="shared" si="49"/>
        <v>908</v>
      </c>
      <c r="Q777" s="2">
        <f t="shared" si="50"/>
        <v>51</v>
      </c>
      <c r="R777" s="79" t="str">
        <f t="shared" si="51"/>
        <v/>
      </c>
    </row>
    <row r="778" spans="1:18" x14ac:dyDescent="0.2">
      <c r="A778" t="s">
        <v>1169</v>
      </c>
      <c r="B778" t="s">
        <v>1647</v>
      </c>
      <c r="C778" s="5" t="s">
        <v>26</v>
      </c>
      <c r="D778" s="5">
        <v>34203</v>
      </c>
      <c r="E778" s="39">
        <v>1089</v>
      </c>
      <c r="F778" s="195">
        <v>44247</v>
      </c>
      <c r="G778" s="2">
        <v>83</v>
      </c>
      <c r="H778" t="str">
        <f>B778&amp;C778</f>
        <v>Anthonique STRACHAN400m</v>
      </c>
      <c r="I778" s="2">
        <f>E778</f>
        <v>1089</v>
      </c>
      <c r="J778" s="2" cm="1">
        <f t="array" ref="J778">MAX(IF($H$3:$H$4000=$H778,$I$3:$I$4000))</f>
        <v>1094</v>
      </c>
      <c r="K778" s="2" t="str">
        <v>CAN</v>
      </c>
      <c r="L778" s="21" t="str">
        <v>Crystal EMMANUEL</v>
      </c>
      <c r="M778" s="47" t="str">
        <v>100m</v>
      </c>
      <c r="N778" s="95">
        <v>33569</v>
      </c>
      <c r="O778" s="94" t="str">
        <f t="shared" si="48"/>
        <v>Crystal EMMANUEL100m</v>
      </c>
      <c r="P778" s="2">
        <f t="shared" si="49"/>
        <v>1176</v>
      </c>
      <c r="Q778" s="2">
        <f t="shared" si="50"/>
        <v>21</v>
      </c>
      <c r="R778" s="79" t="str">
        <f t="shared" si="51"/>
        <v/>
      </c>
    </row>
    <row r="779" spans="1:18" x14ac:dyDescent="0.2">
      <c r="A779" t="s">
        <v>1169</v>
      </c>
      <c r="B779" t="s">
        <v>2196</v>
      </c>
      <c r="C779" s="5" t="s">
        <v>37</v>
      </c>
      <c r="D779" s="5">
        <v>34177</v>
      </c>
      <c r="E779" s="39">
        <v>1086</v>
      </c>
      <c r="F779" s="195">
        <v>44205</v>
      </c>
      <c r="G779" s="2">
        <v>34</v>
      </c>
      <c r="H779" t="str">
        <f>B779&amp;C779</f>
        <v>Tamara MYERSlong-jump</v>
      </c>
      <c r="I779" s="2">
        <f>E779</f>
        <v>1086</v>
      </c>
      <c r="J779" s="2" cm="1">
        <f t="array" ref="J779">MAX(IF($H$3:$H$4000=$H779,$I$3:$I$4000))</f>
        <v>1086</v>
      </c>
      <c r="K779" s="2" t="str">
        <v>CAN</v>
      </c>
      <c r="L779" s="21" t="str">
        <v>Jacqueline MADOGO</v>
      </c>
      <c r="M779" s="47" t="str">
        <v>100m</v>
      </c>
      <c r="N779" s="95">
        <v>36630</v>
      </c>
      <c r="O779" s="94" t="str">
        <f t="shared" si="48"/>
        <v>Jacqueline MADOGO100m</v>
      </c>
      <c r="P779" s="2">
        <f t="shared" si="49"/>
        <v>1120</v>
      </c>
      <c r="Q779" s="2">
        <f t="shared" si="50"/>
        <v>66</v>
      </c>
      <c r="R779" s="79" t="str">
        <f t="shared" si="51"/>
        <v/>
      </c>
    </row>
    <row r="780" spans="1:18" x14ac:dyDescent="0.2">
      <c r="A780" t="s">
        <v>1397</v>
      </c>
      <c r="B780" t="s">
        <v>1398</v>
      </c>
      <c r="C780" s="5" t="s">
        <v>35</v>
      </c>
      <c r="D780" s="5">
        <v>37160</v>
      </c>
      <c r="E780" s="39">
        <v>936</v>
      </c>
      <c r="F780" s="195">
        <v>44564</v>
      </c>
      <c r="G780" s="2">
        <v>57</v>
      </c>
      <c r="H780" t="str">
        <f>B780&amp;C780</f>
        <v>Umme Hafsa RUMKIhigh-jump</v>
      </c>
      <c r="I780" s="2">
        <f>E780</f>
        <v>936</v>
      </c>
      <c r="J780" s="2" cm="1">
        <f t="array" ref="J780">MAX(IF($H$3:$H$4000=$H780,$I$3:$I$4000))</f>
        <v>936</v>
      </c>
      <c r="K780" s="2" t="str">
        <v>CAN</v>
      </c>
      <c r="L780" s="21" t="str">
        <v>Shyvonne ROXBOROUGH</v>
      </c>
      <c r="M780" s="47" t="str">
        <v>100m</v>
      </c>
      <c r="N780" s="95">
        <v>36141</v>
      </c>
      <c r="O780" s="94" t="str">
        <f t="shared" si="48"/>
        <v>Shyvonne ROXBOROUGH100m</v>
      </c>
      <c r="P780" s="2">
        <f t="shared" si="49"/>
        <v>1114</v>
      </c>
      <c r="Q780" s="2">
        <f t="shared" si="50"/>
        <v>75</v>
      </c>
      <c r="R780" s="79" t="str">
        <f t="shared" si="51"/>
        <v/>
      </c>
    </row>
    <row r="781" spans="1:18" x14ac:dyDescent="0.2">
      <c r="A781" t="s">
        <v>1180</v>
      </c>
      <c r="B781" t="s">
        <v>5442</v>
      </c>
      <c r="C781" t="s">
        <v>27</v>
      </c>
      <c r="D781" s="5"/>
      <c r="E781" s="39">
        <v>1003</v>
      </c>
      <c r="F781" s="195">
        <v>44652</v>
      </c>
      <c r="G781" s="2">
        <v>94</v>
      </c>
      <c r="H781" t="str">
        <f>B781&amp;C781</f>
        <v>Layla HAYNES800m</v>
      </c>
      <c r="I781" s="2">
        <f>E781</f>
        <v>1003</v>
      </c>
      <c r="J781" s="2" cm="1">
        <f t="array" ref="J781">MAX(IF($H$3:$H$4000=$H781,$I$3:$I$4000))</f>
        <v>1003</v>
      </c>
      <c r="K781" s="2" t="str">
        <v>CAN</v>
      </c>
      <c r="L781" s="21" t="str">
        <v>Nyoka MAXWELL</v>
      </c>
      <c r="M781" s="47" t="str">
        <v>100m</v>
      </c>
      <c r="N781" s="95">
        <v>35527</v>
      </c>
      <c r="O781" s="94" t="str">
        <f t="shared" si="48"/>
        <v>Nyoka MAXWELL100m</v>
      </c>
      <c r="P781" s="2">
        <f t="shared" si="49"/>
        <v>1095</v>
      </c>
      <c r="Q781" s="2">
        <f t="shared" si="50"/>
        <v>104</v>
      </c>
      <c r="R781" s="79" t="str">
        <f t="shared" si="51"/>
        <v/>
      </c>
    </row>
    <row r="782" spans="1:18" x14ac:dyDescent="0.2">
      <c r="A782" t="s">
        <v>1180</v>
      </c>
      <c r="B782" t="s">
        <v>1181</v>
      </c>
      <c r="C782" s="5" t="s">
        <v>25</v>
      </c>
      <c r="D782" s="5">
        <v>35765</v>
      </c>
      <c r="E782" s="39">
        <v>1142</v>
      </c>
      <c r="F782" s="195">
        <v>44646</v>
      </c>
      <c r="G782" s="2">
        <v>6</v>
      </c>
      <c r="H782" t="str">
        <f>B782&amp;C782</f>
        <v>Sada WILLIAMS200m</v>
      </c>
      <c r="I782" s="2">
        <f>E782</f>
        <v>1142</v>
      </c>
      <c r="J782" s="2" cm="1">
        <f t="array" ref="J782">MAX(IF($H$3:$H$4000=$H782,$I$3:$I$4000))</f>
        <v>1142</v>
      </c>
      <c r="K782" s="2" t="str">
        <v>CAN</v>
      </c>
      <c r="L782" s="21" t="str">
        <v>Alicia BROWN</v>
      </c>
      <c r="M782" s="47" t="str">
        <v>400m</v>
      </c>
      <c r="N782" s="95">
        <v>32894</v>
      </c>
      <c r="O782" s="94" t="str">
        <f t="shared" si="48"/>
        <v>Alicia BROWN400m</v>
      </c>
      <c r="P782" s="2">
        <f t="shared" si="49"/>
        <v>1133</v>
      </c>
      <c r="Q782" s="2">
        <f t="shared" si="50"/>
        <v>39</v>
      </c>
      <c r="R782" s="79" t="str">
        <f t="shared" si="51"/>
        <v/>
      </c>
    </row>
    <row r="783" spans="1:18" x14ac:dyDescent="0.2">
      <c r="A783" t="s">
        <v>1180</v>
      </c>
      <c r="B783" t="s">
        <v>1742</v>
      </c>
      <c r="C783" s="5" t="s">
        <v>26</v>
      </c>
      <c r="D783" s="5">
        <v>35231</v>
      </c>
      <c r="E783" s="39">
        <v>1058</v>
      </c>
      <c r="F783" s="195">
        <v>44646</v>
      </c>
      <c r="G783" s="2">
        <v>57</v>
      </c>
      <c r="H783" t="str">
        <f>B783&amp;C783</f>
        <v>Tia-Adana BELLE400m</v>
      </c>
      <c r="I783" s="2">
        <f>E783</f>
        <v>1058</v>
      </c>
      <c r="J783" s="2" cm="1">
        <f t="array" ref="J783">MAX(IF($H$3:$H$4000=$H783,$I$3:$I$4000))</f>
        <v>1108</v>
      </c>
      <c r="K783" s="2" t="str">
        <v>CAN</v>
      </c>
      <c r="L783" s="21" t="str">
        <v>Sasha GOLLISH</v>
      </c>
      <c r="M783" s="47" t="str">
        <v>1500m</v>
      </c>
      <c r="N783" s="95">
        <v>29947</v>
      </c>
      <c r="O783" s="94" t="str">
        <f t="shared" si="48"/>
        <v>Sasha GOLLISH1500m</v>
      </c>
      <c r="P783" s="2">
        <f t="shared" si="49"/>
        <v>1114</v>
      </c>
      <c r="Q783" s="2">
        <f t="shared" si="50"/>
        <v>57</v>
      </c>
      <c r="R783" s="79" t="str">
        <f t="shared" si="51"/>
        <v/>
      </c>
    </row>
    <row r="784" spans="1:18" x14ac:dyDescent="0.2">
      <c r="A784" t="s">
        <v>1180</v>
      </c>
      <c r="B784" t="s">
        <v>5506</v>
      </c>
      <c r="C784" t="s">
        <v>32</v>
      </c>
      <c r="D784" s="5"/>
      <c r="E784" s="39">
        <v>960</v>
      </c>
      <c r="F784" s="195">
        <v>44646</v>
      </c>
      <c r="G784" s="2">
        <v>98</v>
      </c>
      <c r="H784" t="str">
        <f>B784&amp;C784</f>
        <v>Sierra COWARD100mh</v>
      </c>
      <c r="I784" s="2">
        <f>E784</f>
        <v>960</v>
      </c>
      <c r="J784" s="2" cm="1">
        <f t="array" ref="J784">MAX(IF($H$3:$H$4000=$H784,$I$3:$I$4000))</f>
        <v>960</v>
      </c>
      <c r="K784" s="2" t="str">
        <v>CAN</v>
      </c>
      <c r="L784" s="21" t="str">
        <v>Jessy LACOURSE</v>
      </c>
      <c r="M784" s="47" t="str">
        <v>1500m</v>
      </c>
      <c r="N784" s="95">
        <v>35466</v>
      </c>
      <c r="O784" s="94" t="str">
        <f t="shared" si="48"/>
        <v>Jessy LACOURSE1500m</v>
      </c>
      <c r="P784" s="2">
        <f t="shared" si="49"/>
        <v>1084</v>
      </c>
      <c r="Q784" s="2">
        <f t="shared" si="50"/>
        <v>111</v>
      </c>
      <c r="R784" s="79" t="str">
        <f t="shared" si="51"/>
        <v/>
      </c>
    </row>
    <row r="785" spans="1:18" x14ac:dyDescent="0.2">
      <c r="A785" t="s">
        <v>1180</v>
      </c>
      <c r="B785" t="s">
        <v>2141</v>
      </c>
      <c r="C785" t="s">
        <v>33</v>
      </c>
      <c r="D785" s="5"/>
      <c r="E785" s="39">
        <v>982</v>
      </c>
      <c r="F785" s="195">
        <v>44646</v>
      </c>
      <c r="G785" s="2">
        <v>78</v>
      </c>
      <c r="H785" t="str">
        <f>B785&amp;C785</f>
        <v>Rhea HOYTE400mh</v>
      </c>
      <c r="I785" s="2">
        <f>E785</f>
        <v>982</v>
      </c>
      <c r="J785" s="2" cm="1">
        <f t="array" ref="J785">MAX(IF($H$3:$H$4000=$H785,$I$3:$I$4000))</f>
        <v>1050</v>
      </c>
      <c r="K785" s="2" t="str">
        <v>CAN</v>
      </c>
      <c r="L785" s="21" t="str">
        <v>Regan YEE</v>
      </c>
      <c r="M785" s="47" t="str">
        <v>3000msc</v>
      </c>
      <c r="N785" s="95">
        <v>34884</v>
      </c>
      <c r="O785" s="94" t="str">
        <f t="shared" si="48"/>
        <v>Regan YEE3000msc</v>
      </c>
      <c r="P785" s="2">
        <f t="shared" si="49"/>
        <v>1175</v>
      </c>
      <c r="Q785" s="2">
        <f t="shared" si="50"/>
        <v>12</v>
      </c>
      <c r="R785" s="79" t="str">
        <f t="shared" si="51"/>
        <v/>
      </c>
    </row>
    <row r="786" spans="1:18" x14ac:dyDescent="0.2">
      <c r="A786" t="s">
        <v>1180</v>
      </c>
      <c r="B786" t="s">
        <v>5598</v>
      </c>
      <c r="C786" s="6" t="s">
        <v>41</v>
      </c>
      <c r="D786" s="5"/>
      <c r="E786" s="39">
        <v>758</v>
      </c>
      <c r="F786" s="195">
        <v>44646</v>
      </c>
      <c r="G786" s="2">
        <v>86</v>
      </c>
      <c r="H786" t="str">
        <f>B786&amp;C786</f>
        <v>Vanessa GREAVESjavelin-throw</v>
      </c>
      <c r="I786" s="2">
        <f>E786</f>
        <v>758</v>
      </c>
      <c r="J786" s="2" cm="1">
        <f t="array" ref="J786">MAX(IF($H$3:$H$4000=$H786,$I$3:$I$4000))</f>
        <v>758</v>
      </c>
      <c r="K786" s="2" t="str">
        <v>CAN</v>
      </c>
      <c r="L786" s="21" t="str">
        <v>Farah JACQUES</v>
      </c>
      <c r="M786" s="47" t="str">
        <v>100mh</v>
      </c>
      <c r="N786" s="95">
        <v>32912</v>
      </c>
      <c r="O786" s="94" t="str">
        <f t="shared" si="48"/>
        <v>Farah JACQUES100mh</v>
      </c>
      <c r="P786" s="2">
        <f t="shared" si="49"/>
        <v>1112</v>
      </c>
      <c r="Q786" s="2">
        <f t="shared" si="50"/>
        <v>40</v>
      </c>
      <c r="R786" s="79" t="str">
        <f t="shared" si="51"/>
        <v/>
      </c>
    </row>
    <row r="787" spans="1:18" x14ac:dyDescent="0.2">
      <c r="A787" t="s">
        <v>1180</v>
      </c>
      <c r="B787" t="s">
        <v>5503</v>
      </c>
      <c r="C787" s="5" t="s">
        <v>32</v>
      </c>
      <c r="D787" s="5"/>
      <c r="E787" s="39">
        <v>988</v>
      </c>
      <c r="F787" s="195">
        <v>44639</v>
      </c>
      <c r="G787" s="2">
        <v>83</v>
      </c>
      <c r="H787" t="str">
        <f>B787&amp;C787</f>
        <v>Nya BROWNE100mh</v>
      </c>
      <c r="I787" s="2">
        <f>E787</f>
        <v>988</v>
      </c>
      <c r="J787" s="2" cm="1">
        <f t="array" ref="J787">MAX(IF($H$3:$H$4000=$H787,$I$3:$I$4000))</f>
        <v>988</v>
      </c>
      <c r="K787" s="2" t="str">
        <v>CAN</v>
      </c>
      <c r="L787" s="21" t="str">
        <v>Astrid NYAME</v>
      </c>
      <c r="M787" s="47" t="str">
        <v>100mh</v>
      </c>
      <c r="N787" s="95">
        <v>1994</v>
      </c>
      <c r="O787" s="94" t="str">
        <f t="shared" si="48"/>
        <v>Astrid NYAME100mh</v>
      </c>
      <c r="P787" s="2">
        <f t="shared" si="49"/>
        <v>1088</v>
      </c>
      <c r="Q787" s="2">
        <f t="shared" si="50"/>
        <v>62</v>
      </c>
      <c r="R787" s="79" t="str">
        <f t="shared" si="51"/>
        <v/>
      </c>
    </row>
    <row r="788" spans="1:18" x14ac:dyDescent="0.2">
      <c r="A788" t="s">
        <v>1180</v>
      </c>
      <c r="B788" t="s">
        <v>5595</v>
      </c>
      <c r="C788" s="5" t="s">
        <v>41</v>
      </c>
      <c r="D788" s="5">
        <v>44640</v>
      </c>
      <c r="E788" s="39">
        <v>782</v>
      </c>
      <c r="F788" s="195">
        <v>44639</v>
      </c>
      <c r="G788" s="2">
        <v>67</v>
      </c>
      <c r="H788" t="str">
        <f>B788&amp;C788</f>
        <v>Vivica ADDISONjavelin-throw</v>
      </c>
      <c r="I788" s="2">
        <f>E788</f>
        <v>782</v>
      </c>
      <c r="J788" s="2" cm="1">
        <f t="array" ref="J788">MAX(IF($H$3:$H$4000=$H788,$I$3:$I$4000))</f>
        <v>782</v>
      </c>
      <c r="K788" s="2" t="str">
        <v>CAN</v>
      </c>
      <c r="L788" s="21" t="str">
        <v>Tyra BOUG</v>
      </c>
      <c r="M788" s="47" t="str">
        <v>100mh</v>
      </c>
      <c r="N788" s="95">
        <v>36745</v>
      </c>
      <c r="O788" s="94" t="str">
        <f t="shared" si="48"/>
        <v>Tyra BOUG100mh</v>
      </c>
      <c r="P788" s="2">
        <f t="shared" si="49"/>
        <v>1054</v>
      </c>
      <c r="Q788" s="2">
        <f t="shared" si="50"/>
        <v>99</v>
      </c>
      <c r="R788" s="79" t="str">
        <f t="shared" si="51"/>
        <v/>
      </c>
    </row>
    <row r="789" spans="1:18" x14ac:dyDescent="0.2">
      <c r="A789" t="s">
        <v>1180</v>
      </c>
      <c r="B789" t="s">
        <v>5599</v>
      </c>
      <c r="C789" t="s">
        <v>41</v>
      </c>
      <c r="D789" s="5"/>
      <c r="E789" s="39">
        <v>745</v>
      </c>
      <c r="F789" s="195">
        <v>44626</v>
      </c>
      <c r="G789" s="2">
        <v>91</v>
      </c>
      <c r="H789" t="str">
        <f>B789&amp;C789</f>
        <v>Asabi CALLENDERjavelin-throw</v>
      </c>
      <c r="I789" s="2">
        <f>E789</f>
        <v>745</v>
      </c>
      <c r="J789" s="2" cm="1">
        <f t="array" ref="J789">MAX(IF($H$3:$H$4000=$H789,$I$3:$I$4000))</f>
        <v>745</v>
      </c>
      <c r="K789" s="2" t="str">
        <v>CAN</v>
      </c>
      <c r="L789" s="21" t="str">
        <v>Kelsey BALKWILL</v>
      </c>
      <c r="M789" s="47" t="str">
        <v>400mh</v>
      </c>
      <c r="N789" s="95">
        <v>33866</v>
      </c>
      <c r="O789" s="94" t="str">
        <f t="shared" si="48"/>
        <v>Kelsey BALKWILL400mh</v>
      </c>
      <c r="P789" s="2">
        <f t="shared" si="49"/>
        <v>1111</v>
      </c>
      <c r="Q789" s="2">
        <f t="shared" si="50"/>
        <v>28</v>
      </c>
      <c r="R789" s="79" t="str">
        <f t="shared" si="51"/>
        <v/>
      </c>
    </row>
    <row r="790" spans="1:18" x14ac:dyDescent="0.2">
      <c r="A790" t="s">
        <v>1180</v>
      </c>
      <c r="B790" t="s">
        <v>5407</v>
      </c>
      <c r="C790" t="s">
        <v>2</v>
      </c>
      <c r="D790" s="5"/>
      <c r="E790" s="39">
        <v>1046</v>
      </c>
      <c r="F790" s="195">
        <v>44625</v>
      </c>
      <c r="G790" s="2">
        <v>81</v>
      </c>
      <c r="H790" t="str">
        <f>B790&amp;C790</f>
        <v>Kishawna NILES100m</v>
      </c>
      <c r="I790" s="2">
        <f>E790</f>
        <v>1046</v>
      </c>
      <c r="J790" s="2" cm="1">
        <f t="array" ref="J790">MAX(IF($H$3:$H$4000=$H790,$I$3:$I$4000))</f>
        <v>1046</v>
      </c>
      <c r="K790" s="2" t="str">
        <v>CAN</v>
      </c>
      <c r="L790" s="21" t="str">
        <v>Mary OLLIER</v>
      </c>
      <c r="M790" s="47" t="str">
        <v>400mh</v>
      </c>
      <c r="N790" s="95">
        <v>1995</v>
      </c>
      <c r="O790" s="94" t="str">
        <f t="shared" si="48"/>
        <v>Mary OLLIER400mh</v>
      </c>
      <c r="P790" s="2">
        <f t="shared" si="49"/>
        <v>1086</v>
      </c>
      <c r="Q790" s="2">
        <f t="shared" si="50"/>
        <v>45</v>
      </c>
      <c r="R790" s="79" t="str">
        <f t="shared" si="51"/>
        <v/>
      </c>
    </row>
    <row r="791" spans="1:18" x14ac:dyDescent="0.2">
      <c r="A791" t="s">
        <v>1180</v>
      </c>
      <c r="B791" t="s">
        <v>1181</v>
      </c>
      <c r="C791" s="5" t="s">
        <v>26</v>
      </c>
      <c r="D791" s="5">
        <v>35765</v>
      </c>
      <c r="E791" s="39">
        <v>1121</v>
      </c>
      <c r="F791" s="195">
        <v>44597</v>
      </c>
      <c r="G791" s="2">
        <v>9</v>
      </c>
      <c r="H791" t="str">
        <f>B791&amp;C791</f>
        <v>Sada WILLIAMS400m</v>
      </c>
      <c r="I791" s="2">
        <f>E791</f>
        <v>1121</v>
      </c>
      <c r="J791" s="2" cm="1">
        <f t="array" ref="J791">MAX(IF($H$3:$H$4000=$H791,$I$3:$I$4000))</f>
        <v>1201</v>
      </c>
      <c r="K791" s="2" t="str">
        <v>CAN</v>
      </c>
      <c r="L791" s="21" t="str">
        <v>Rachel HYINK</v>
      </c>
      <c r="M791" s="47" t="str">
        <v>pole-vault</v>
      </c>
      <c r="N791" s="95">
        <v>1998</v>
      </c>
      <c r="O791" s="94" t="str">
        <f t="shared" si="48"/>
        <v>Rachel HYINKpole-vault</v>
      </c>
      <c r="P791" s="2">
        <f t="shared" si="49"/>
        <v>1009</v>
      </c>
      <c r="Q791" s="2">
        <f t="shared" si="50"/>
        <v>17</v>
      </c>
      <c r="R791" s="79" t="str">
        <f t="shared" si="51"/>
        <v/>
      </c>
    </row>
    <row r="792" spans="1:18" x14ac:dyDescent="0.2">
      <c r="A792" t="s">
        <v>1180</v>
      </c>
      <c r="B792" t="s">
        <v>1181</v>
      </c>
      <c r="C792" s="5" t="s">
        <v>26</v>
      </c>
      <c r="D792" s="5">
        <v>35765</v>
      </c>
      <c r="E792" s="39">
        <v>1201</v>
      </c>
      <c r="F792" s="195">
        <v>44412</v>
      </c>
      <c r="G792" s="2">
        <v>8</v>
      </c>
      <c r="H792" t="str">
        <f>B792&amp;C792</f>
        <v>Sada WILLIAMS400m</v>
      </c>
      <c r="I792" s="2">
        <f>E792</f>
        <v>1201</v>
      </c>
      <c r="J792" s="2" cm="1">
        <f t="array" ref="J792">MAX(IF($H$3:$H$4000=$H792,$I$3:$I$4000))</f>
        <v>1201</v>
      </c>
      <c r="K792" s="2" t="str">
        <v>CAN</v>
      </c>
      <c r="L792" s="21" t="str">
        <v>Paige COCKS</v>
      </c>
      <c r="M792" s="47" t="str">
        <v>pole-vault</v>
      </c>
      <c r="N792" s="95">
        <v>1992</v>
      </c>
      <c r="O792" s="94" t="str">
        <f t="shared" si="48"/>
        <v>Paige COCKSpole-vault</v>
      </c>
      <c r="P792" s="2">
        <f t="shared" si="49"/>
        <v>947</v>
      </c>
      <c r="Q792" s="2">
        <f t="shared" si="50"/>
        <v>34</v>
      </c>
      <c r="R792" s="79" t="str">
        <f t="shared" si="51"/>
        <v/>
      </c>
    </row>
    <row r="793" spans="1:18" x14ac:dyDescent="0.2">
      <c r="A793" t="s">
        <v>1180</v>
      </c>
      <c r="B793" t="s">
        <v>1815</v>
      </c>
      <c r="C793" s="5" t="s">
        <v>27</v>
      </c>
      <c r="D793" s="5">
        <v>34611</v>
      </c>
      <c r="E793" s="39">
        <v>1091</v>
      </c>
      <c r="F793" s="195">
        <v>44411</v>
      </c>
      <c r="G793" s="2">
        <v>78</v>
      </c>
      <c r="H793" t="str">
        <f>B793&amp;C793</f>
        <v>Sonia GASKIN800m</v>
      </c>
      <c r="I793" s="2">
        <f>E793</f>
        <v>1091</v>
      </c>
      <c r="J793" s="2" cm="1">
        <f t="array" ref="J793">MAX(IF($H$3:$H$4000=$H793,$I$3:$I$4000))</f>
        <v>1091</v>
      </c>
      <c r="K793" s="2" t="str">
        <v>CAN</v>
      </c>
      <c r="L793" s="21" t="str">
        <v>Osereme OMOSUN</v>
      </c>
      <c r="M793" s="47" t="str">
        <v>hammer-throw</v>
      </c>
      <c r="N793" s="95">
        <v>1999</v>
      </c>
      <c r="O793" s="94" t="str">
        <f t="shared" si="48"/>
        <v>Osereme OMOSUNhammer-throw</v>
      </c>
      <c r="P793" s="2">
        <f t="shared" si="49"/>
        <v>966</v>
      </c>
      <c r="Q793" s="2">
        <f t="shared" si="50"/>
        <v>33</v>
      </c>
      <c r="R793" s="79" t="str">
        <f t="shared" si="51"/>
        <v/>
      </c>
    </row>
    <row r="794" spans="1:18" x14ac:dyDescent="0.2">
      <c r="A794" t="s">
        <v>1180</v>
      </c>
      <c r="B794" t="s">
        <v>1742</v>
      </c>
      <c r="C794" s="5" t="s">
        <v>33</v>
      </c>
      <c r="D794" s="5">
        <v>35231</v>
      </c>
      <c r="E794" s="39">
        <v>1151</v>
      </c>
      <c r="F794" s="195">
        <v>44408</v>
      </c>
      <c r="G794" s="2">
        <v>11</v>
      </c>
      <c r="H794" t="str">
        <f>B794&amp;C794</f>
        <v>Tia-Adana BELLE400mh</v>
      </c>
      <c r="I794" s="2">
        <f>E794</f>
        <v>1151</v>
      </c>
      <c r="J794" s="2" cm="1">
        <f t="array" ref="J794">MAX(IF($H$3:$H$4000=$H794,$I$3:$I$4000))</f>
        <v>1151</v>
      </c>
      <c r="K794" s="2" t="str">
        <v>CAN</v>
      </c>
      <c r="L794" s="21" t="str">
        <v>Leya BUCHANAN</v>
      </c>
      <c r="M794" s="47" t="str">
        <v>100m</v>
      </c>
      <c r="N794" s="95">
        <v>35294</v>
      </c>
      <c r="O794" s="94" t="str">
        <f t="shared" si="48"/>
        <v>Leya BUCHANAN100m</v>
      </c>
      <c r="P794" s="2">
        <f t="shared" si="49"/>
        <v>1108</v>
      </c>
      <c r="Q794" s="2">
        <f t="shared" si="50"/>
        <v>81</v>
      </c>
      <c r="R794" s="79" t="str">
        <f t="shared" si="51"/>
        <v/>
      </c>
    </row>
    <row r="795" spans="1:18" x14ac:dyDescent="0.2">
      <c r="A795" t="s">
        <v>1180</v>
      </c>
      <c r="B795" t="s">
        <v>2076</v>
      </c>
      <c r="C795" s="5" t="s">
        <v>32</v>
      </c>
      <c r="D795" s="5">
        <v>33014</v>
      </c>
      <c r="E795" s="39">
        <v>1084</v>
      </c>
      <c r="F795" s="195">
        <v>44373</v>
      </c>
      <c r="G795" s="2">
        <v>57</v>
      </c>
      <c r="H795" t="str">
        <f>B795&amp;C795</f>
        <v>Kierre BECKLES100mh</v>
      </c>
      <c r="I795" s="2">
        <f>E795</f>
        <v>1084</v>
      </c>
      <c r="J795" s="2" cm="1">
        <f t="array" ref="J795">MAX(IF($H$3:$H$4000=$H795,$I$3:$I$4000))</f>
        <v>1084</v>
      </c>
      <c r="K795" s="2" t="str">
        <v>CAN</v>
      </c>
      <c r="L795" s="21" t="str">
        <v>Madeline PRICE</v>
      </c>
      <c r="M795" s="47" t="str">
        <v>400m</v>
      </c>
      <c r="N795" s="95">
        <v>34953</v>
      </c>
      <c r="O795" s="94" t="str">
        <f t="shared" si="48"/>
        <v>Madeline PRICE400m</v>
      </c>
      <c r="P795" s="2">
        <f t="shared" si="49"/>
        <v>1113</v>
      </c>
      <c r="Q795" s="2">
        <f t="shared" si="50"/>
        <v>55</v>
      </c>
      <c r="R795" s="79" t="str">
        <f t="shared" si="51"/>
        <v/>
      </c>
    </row>
    <row r="796" spans="1:18" x14ac:dyDescent="0.2">
      <c r="A796" t="s">
        <v>1180</v>
      </c>
      <c r="B796" t="s">
        <v>1823</v>
      </c>
      <c r="C796" s="5" t="s">
        <v>27</v>
      </c>
      <c r="D796" s="5">
        <v>33560</v>
      </c>
      <c r="E796" s="39">
        <v>1081</v>
      </c>
      <c r="F796" s="195">
        <v>44359</v>
      </c>
      <c r="G796" s="2">
        <v>87</v>
      </c>
      <c r="H796" t="str">
        <f>B796&amp;C796</f>
        <v>Sade SEALY800m</v>
      </c>
      <c r="I796" s="2">
        <f>E796</f>
        <v>1081</v>
      </c>
      <c r="J796" s="2" cm="1">
        <f t="array" ref="J796">MAX(IF($H$3:$H$4000=$H796,$I$3:$I$4000))</f>
        <v>1081</v>
      </c>
      <c r="K796" s="2" t="str">
        <v>CAN</v>
      </c>
      <c r="L796" s="21" t="str">
        <v>Lindsey BUTTERWORTH</v>
      </c>
      <c r="M796" s="47" t="str">
        <v>800m</v>
      </c>
      <c r="N796" s="95">
        <v>33874</v>
      </c>
      <c r="O796" s="94" t="str">
        <f t="shared" si="48"/>
        <v>Lindsey BUTTERWORTH800m</v>
      </c>
      <c r="P796" s="2">
        <f t="shared" si="49"/>
        <v>1177</v>
      </c>
      <c r="Q796" s="2">
        <f t="shared" si="50"/>
        <v>11</v>
      </c>
      <c r="R796" s="79" t="str">
        <f t="shared" si="51"/>
        <v/>
      </c>
    </row>
    <row r="797" spans="1:18" x14ac:dyDescent="0.2">
      <c r="A797" t="s">
        <v>1180</v>
      </c>
      <c r="B797" t="s">
        <v>2174</v>
      </c>
      <c r="C797" s="5" t="s">
        <v>37</v>
      </c>
      <c r="D797" s="5">
        <v>34811</v>
      </c>
      <c r="E797" s="39">
        <v>1174</v>
      </c>
      <c r="F797" s="195">
        <v>44345</v>
      </c>
      <c r="G797" s="2">
        <v>8</v>
      </c>
      <c r="H797" t="str">
        <f>B797&amp;C797</f>
        <v>Akela JONESlong-jump</v>
      </c>
      <c r="I797" s="2">
        <f>E797</f>
        <v>1174</v>
      </c>
      <c r="J797" s="2" cm="1">
        <f t="array" ref="J797">MAX(IF($H$3:$H$4000=$H797,$I$3:$I$4000))</f>
        <v>1174</v>
      </c>
      <c r="K797" s="2" t="str">
        <v>CAN</v>
      </c>
      <c r="L797" s="21" t="str">
        <v>Maria BERNARD-GALEA</v>
      </c>
      <c r="M797" s="47" t="str">
        <v>3000msc</v>
      </c>
      <c r="N797" s="95">
        <v>34065</v>
      </c>
      <c r="O797" s="94" t="str">
        <f t="shared" si="48"/>
        <v>Maria BERNARD-GALEA3000msc</v>
      </c>
      <c r="P797" s="2">
        <f t="shared" si="49"/>
        <v>1144</v>
      </c>
      <c r="Q797" s="2">
        <f t="shared" si="50"/>
        <v>29</v>
      </c>
      <c r="R797" s="79" t="str">
        <f t="shared" si="51"/>
        <v/>
      </c>
    </row>
    <row r="798" spans="1:18" x14ac:dyDescent="0.2">
      <c r="A798" t="s">
        <v>1180</v>
      </c>
      <c r="B798" t="s">
        <v>2098</v>
      </c>
      <c r="C798" s="5" t="s">
        <v>32</v>
      </c>
      <c r="D798" s="5">
        <v>33722</v>
      </c>
      <c r="E798" s="39">
        <v>1061</v>
      </c>
      <c r="F798" s="195">
        <v>44339</v>
      </c>
      <c r="G798" s="2">
        <v>84</v>
      </c>
      <c r="H798" t="str">
        <f>B798&amp;C798</f>
        <v>Kenrisha BRATHWAITE100mh</v>
      </c>
      <c r="I798" s="2">
        <f>E798</f>
        <v>1061</v>
      </c>
      <c r="J798" s="2" cm="1">
        <f t="array" ref="J798">MAX(IF($H$3:$H$4000=$H798,$I$3:$I$4000))</f>
        <v>1061</v>
      </c>
      <c r="K798" s="2" t="str">
        <v>CAN</v>
      </c>
      <c r="L798" s="21" t="str">
        <v>Taysia RADOSLAV</v>
      </c>
      <c r="M798" s="47" t="str">
        <v>400mh</v>
      </c>
      <c r="N798" s="95">
        <v>35325</v>
      </c>
      <c r="O798" s="94" t="str">
        <f t="shared" si="48"/>
        <v>Taysia RADOSLAV400mh</v>
      </c>
      <c r="P798" s="2">
        <f t="shared" si="49"/>
        <v>1045</v>
      </c>
      <c r="Q798" s="2">
        <f t="shared" si="50"/>
        <v>73</v>
      </c>
      <c r="R798" s="79" t="str">
        <f t="shared" si="51"/>
        <v/>
      </c>
    </row>
    <row r="799" spans="1:18" x14ac:dyDescent="0.2">
      <c r="A799" t="s">
        <v>1180</v>
      </c>
      <c r="B799" t="s">
        <v>1627</v>
      </c>
      <c r="C799" s="5" t="s">
        <v>2</v>
      </c>
      <c r="D799" s="5">
        <v>35820</v>
      </c>
      <c r="E799" s="39">
        <v>1169</v>
      </c>
      <c r="F799" s="195">
        <v>44332</v>
      </c>
      <c r="G799" s="2">
        <v>21</v>
      </c>
      <c r="H799" t="str">
        <f>B799&amp;C799</f>
        <v>Tristan EVELYN100m</v>
      </c>
      <c r="I799" s="2">
        <f>E799</f>
        <v>1169</v>
      </c>
      <c r="J799" s="2" cm="1">
        <f t="array" ref="J799">MAX(IF($H$3:$H$4000=$H799,$I$3:$I$4000))</f>
        <v>1169</v>
      </c>
      <c r="K799" s="2" t="str">
        <v>CAN</v>
      </c>
      <c r="L799" s="21" t="str">
        <v>Alex SEAGRIS</v>
      </c>
      <c r="M799" s="47" t="str">
        <v>javelin-throw</v>
      </c>
      <c r="N799" s="95">
        <v>44671</v>
      </c>
      <c r="O799" s="94" t="str">
        <f t="shared" si="48"/>
        <v>Alex SEAGRISjavelin-throw</v>
      </c>
      <c r="P799" s="2">
        <f t="shared" si="49"/>
        <v>803</v>
      </c>
      <c r="Q799" s="2">
        <f t="shared" si="50"/>
        <v>110</v>
      </c>
      <c r="R799" s="79" t="str">
        <f t="shared" si="51"/>
        <v/>
      </c>
    </row>
    <row r="800" spans="1:18" x14ac:dyDescent="0.2">
      <c r="A800" t="s">
        <v>1180</v>
      </c>
      <c r="B800" t="s">
        <v>2077</v>
      </c>
      <c r="C800" s="5" t="s">
        <v>32</v>
      </c>
      <c r="D800" s="5">
        <v>37525</v>
      </c>
      <c r="E800" s="39">
        <v>1080</v>
      </c>
      <c r="F800" s="195">
        <v>44331</v>
      </c>
      <c r="G800" s="2">
        <v>60</v>
      </c>
      <c r="H800" t="str">
        <f>B800&amp;C800</f>
        <v>Sarah BELLE100mh</v>
      </c>
      <c r="I800" s="2">
        <f>E800</f>
        <v>1080</v>
      </c>
      <c r="J800" s="2" cm="1">
        <f t="array" ref="J800">MAX(IF($H$3:$H$4000=$H800,$I$3:$I$4000))</f>
        <v>1080</v>
      </c>
      <c r="K800" s="2" t="str">
        <v>CAN</v>
      </c>
      <c r="L800" s="21" t="str">
        <v>Georgia ELLENWOOD</v>
      </c>
      <c r="M800" s="47" t="str">
        <v>javelin-throw</v>
      </c>
      <c r="N800" s="95">
        <v>34916</v>
      </c>
      <c r="O800" s="94" t="str">
        <f t="shared" si="48"/>
        <v>Georgia ELLENWOODjavelin-throw</v>
      </c>
      <c r="P800" s="2">
        <f t="shared" si="49"/>
        <v>867</v>
      </c>
      <c r="Q800" s="2">
        <f t="shared" si="50"/>
        <v>58</v>
      </c>
      <c r="R800" s="79" t="str">
        <f t="shared" si="51"/>
        <v/>
      </c>
    </row>
    <row r="801" spans="1:18" x14ac:dyDescent="0.2">
      <c r="A801" t="s">
        <v>1180</v>
      </c>
      <c r="B801" t="s">
        <v>1680</v>
      </c>
      <c r="C801" s="6" t="s">
        <v>25</v>
      </c>
      <c r="D801" s="5">
        <v>36557</v>
      </c>
      <c r="E801" s="39">
        <v>1089</v>
      </c>
      <c r="F801" s="195">
        <v>44329</v>
      </c>
      <c r="G801" s="2">
        <v>84</v>
      </c>
      <c r="H801" t="str">
        <f>B801&amp;C801</f>
        <v>Hannah CONNELL200m</v>
      </c>
      <c r="I801" s="2">
        <f>E801</f>
        <v>1089</v>
      </c>
      <c r="J801" s="2" cm="1">
        <f t="array" ref="J801">MAX(IF($H$3:$H$4000=$H801,$I$3:$I$4000))</f>
        <v>1089</v>
      </c>
      <c r="K801" s="2" t="str">
        <v>CAN</v>
      </c>
      <c r="L801" s="21" t="str">
        <v>Georgia ELLENWOOD</v>
      </c>
      <c r="M801" s="47" t="str">
        <v>heptathlon</v>
      </c>
      <c r="N801" s="95">
        <v>34916</v>
      </c>
      <c r="O801" s="94" t="str">
        <f t="shared" si="48"/>
        <v>Georgia ELLENWOODheptathlon</v>
      </c>
      <c r="P801" s="2">
        <f t="shared" si="49"/>
        <v>1137</v>
      </c>
      <c r="Q801" s="2">
        <f t="shared" si="50"/>
        <v>2</v>
      </c>
      <c r="R801" s="79" t="str">
        <f t="shared" si="51"/>
        <v/>
      </c>
    </row>
    <row r="802" spans="1:18" x14ac:dyDescent="0.2">
      <c r="A802" t="s">
        <v>1180</v>
      </c>
      <c r="B802" t="s">
        <v>1680</v>
      </c>
      <c r="C802" s="5" t="s">
        <v>32</v>
      </c>
      <c r="D802" s="5">
        <v>36557</v>
      </c>
      <c r="E802" s="39">
        <v>1140</v>
      </c>
      <c r="F802" s="195">
        <v>44329</v>
      </c>
      <c r="G802" s="2">
        <v>20</v>
      </c>
      <c r="H802" t="str">
        <f>B802&amp;C802</f>
        <v>Hannah CONNELL100mh</v>
      </c>
      <c r="I802" s="2">
        <f>E802</f>
        <v>1140</v>
      </c>
      <c r="J802" s="2" cm="1">
        <f t="array" ref="J802">MAX(IF($H$3:$H$4000=$H802,$I$3:$I$4000))</f>
        <v>1140</v>
      </c>
      <c r="K802" s="2" t="str">
        <v>CAN</v>
      </c>
      <c r="L802" s="21" t="str">
        <v>Georgia ELLENWOOD</v>
      </c>
      <c r="M802" s="47" t="str">
        <v>100mh</v>
      </c>
      <c r="N802" s="95">
        <v>34916</v>
      </c>
      <c r="O802" s="94" t="str">
        <f t="shared" si="48"/>
        <v>Georgia ELLENWOOD100mh</v>
      </c>
      <c r="P802" s="2">
        <f t="shared" si="49"/>
        <v>1096</v>
      </c>
      <c r="Q802" s="2">
        <f t="shared" si="50"/>
        <v>53</v>
      </c>
      <c r="R802" s="79" t="str">
        <f t="shared" si="51"/>
        <v/>
      </c>
    </row>
    <row r="803" spans="1:18" x14ac:dyDescent="0.2">
      <c r="A803" t="s">
        <v>1180</v>
      </c>
      <c r="B803" s="5" t="s">
        <v>2141</v>
      </c>
      <c r="C803" s="5" t="s">
        <v>33</v>
      </c>
      <c r="D803" s="5"/>
      <c r="E803" s="39">
        <v>1050</v>
      </c>
      <c r="F803" s="195">
        <v>44316</v>
      </c>
      <c r="G803" s="2">
        <v>62</v>
      </c>
      <c r="H803" t="str">
        <f>B803&amp;C803</f>
        <v>Rhea HOYTE400mh</v>
      </c>
      <c r="I803" s="2">
        <f>E803</f>
        <v>1050</v>
      </c>
      <c r="J803" s="2" cm="1">
        <f t="array" ref="J803">MAX(IF($H$3:$H$4000=$H803,$I$3:$I$4000))</f>
        <v>1050</v>
      </c>
      <c r="K803" s="2" t="str">
        <v>CAN</v>
      </c>
      <c r="L803" s="21" t="str">
        <v>Phylicia GEORGE</v>
      </c>
      <c r="M803" s="47" t="str">
        <v>100mh</v>
      </c>
      <c r="N803" s="95">
        <v>32097</v>
      </c>
      <c r="O803" s="94" t="str">
        <f t="shared" si="48"/>
        <v>Phylicia GEORGE100mh</v>
      </c>
      <c r="P803" s="2">
        <f t="shared" si="49"/>
        <v>1092</v>
      </c>
      <c r="Q803" s="2">
        <f t="shared" si="50"/>
        <v>54</v>
      </c>
      <c r="R803" s="79" t="str">
        <f t="shared" si="51"/>
        <v/>
      </c>
    </row>
    <row r="804" spans="1:18" x14ac:dyDescent="0.2">
      <c r="A804" t="s">
        <v>1180</v>
      </c>
      <c r="B804" s="5" t="s">
        <v>1680</v>
      </c>
      <c r="C804" s="5" t="s">
        <v>2</v>
      </c>
      <c r="D804" s="5">
        <v>36557</v>
      </c>
      <c r="E804" s="39">
        <v>1095</v>
      </c>
      <c r="F804" s="195">
        <v>44303</v>
      </c>
      <c r="G804" s="2">
        <v>94</v>
      </c>
      <c r="H804" t="str">
        <f>B804&amp;C804</f>
        <v>Hannah CONNELL100m</v>
      </c>
      <c r="I804" s="2">
        <f>E804</f>
        <v>1095</v>
      </c>
      <c r="J804" s="2" cm="1">
        <f t="array" ref="J804">MAX(IF($H$3:$H$4000=$H804,$I$3:$I$4000))</f>
        <v>1095</v>
      </c>
      <c r="K804" s="2" t="str">
        <v>CAN</v>
      </c>
      <c r="L804" s="21" t="str">
        <v>Sage STOYKA KAY</v>
      </c>
      <c r="M804" s="47" t="str">
        <v>pole-vault</v>
      </c>
      <c r="N804" s="95">
        <v>0</v>
      </c>
      <c r="O804" s="94" t="str">
        <f t="shared" si="48"/>
        <v>Sage STOYKA KAYpole-vault</v>
      </c>
      <c r="P804" s="2">
        <f t="shared" si="49"/>
        <v>883</v>
      </c>
      <c r="Q804" s="2">
        <f t="shared" si="50"/>
        <v>58</v>
      </c>
      <c r="R804" s="79" t="str">
        <f t="shared" si="51"/>
        <v/>
      </c>
    </row>
    <row r="805" spans="1:18" x14ac:dyDescent="0.2">
      <c r="A805" t="s">
        <v>1180</v>
      </c>
      <c r="B805" t="s">
        <v>1742</v>
      </c>
      <c r="C805" s="5" t="s">
        <v>26</v>
      </c>
      <c r="D805" s="5">
        <v>35231</v>
      </c>
      <c r="E805" s="39">
        <v>1108</v>
      </c>
      <c r="F805" s="195">
        <v>44296</v>
      </c>
      <c r="G805" s="2">
        <v>58</v>
      </c>
      <c r="H805" t="str">
        <f>B805&amp;C805</f>
        <v>Tia-Adana BELLE400m</v>
      </c>
      <c r="I805" s="2">
        <f>E805</f>
        <v>1108</v>
      </c>
      <c r="J805" s="2" cm="1">
        <f t="array" ref="J805">MAX(IF($H$3:$H$4000=$H805,$I$3:$I$4000))</f>
        <v>1108</v>
      </c>
      <c r="K805" s="2" t="str">
        <v>CAN</v>
      </c>
      <c r="L805" s="21" t="str">
        <v>Zoe SHERAR</v>
      </c>
      <c r="M805" s="47" t="str">
        <v>200m</v>
      </c>
      <c r="N805" s="95">
        <v>36471</v>
      </c>
      <c r="O805" s="94" t="str">
        <f t="shared" si="48"/>
        <v>Zoe SHERAR200m</v>
      </c>
      <c r="P805" s="2">
        <f t="shared" si="49"/>
        <v>1098</v>
      </c>
      <c r="Q805" s="2">
        <f t="shared" si="50"/>
        <v>81</v>
      </c>
      <c r="R805" s="79" t="str">
        <f t="shared" si="51"/>
        <v/>
      </c>
    </row>
    <row r="806" spans="1:18" x14ac:dyDescent="0.2">
      <c r="A806" t="s">
        <v>1180</v>
      </c>
      <c r="B806" t="s">
        <v>2284</v>
      </c>
      <c r="C806" s="5" t="s">
        <v>38</v>
      </c>
      <c r="D806" s="5">
        <v>36364</v>
      </c>
      <c r="E806" s="39">
        <v>968</v>
      </c>
      <c r="F806" s="195">
        <v>44289</v>
      </c>
      <c r="G806" s="2">
        <v>95</v>
      </c>
      <c r="H806" t="str">
        <f>B806&amp;C806</f>
        <v>Aria SMALLtriple-jump</v>
      </c>
      <c r="I806" s="2">
        <f>E806</f>
        <v>968</v>
      </c>
      <c r="J806" s="2" cm="1">
        <f t="array" ref="J806">MAX(IF($H$3:$H$4000=$H806,$I$3:$I$4000))</f>
        <v>968</v>
      </c>
      <c r="K806" s="2" t="str">
        <v>CAN</v>
      </c>
      <c r="L806" s="21" t="str">
        <v>Malindi ELMORE</v>
      </c>
      <c r="M806" s="47" t="str">
        <v>10000m</v>
      </c>
      <c r="N806" s="95">
        <v>29293</v>
      </c>
      <c r="O806" s="94" t="str">
        <f t="shared" si="48"/>
        <v>Malindi ELMORE10000m</v>
      </c>
      <c r="P806" s="2">
        <f t="shared" si="49"/>
        <v>1079</v>
      </c>
      <c r="Q806" s="2">
        <f t="shared" si="50"/>
        <v>78</v>
      </c>
      <c r="R806" s="79" t="str">
        <f t="shared" si="51"/>
        <v/>
      </c>
    </row>
    <row r="807" spans="1:18" x14ac:dyDescent="0.2">
      <c r="A807" t="s">
        <v>1180</v>
      </c>
      <c r="B807" t="s">
        <v>1181</v>
      </c>
      <c r="C807" s="5" t="s">
        <v>25</v>
      </c>
      <c r="D807" s="5">
        <v>35765</v>
      </c>
      <c r="E807" s="39">
        <v>1129</v>
      </c>
      <c r="F807" s="195">
        <v>44268</v>
      </c>
      <c r="G807" s="2">
        <v>38</v>
      </c>
      <c r="H807" t="str">
        <f>B807&amp;C807</f>
        <v>Sada WILLIAMS200m</v>
      </c>
      <c r="I807" s="2">
        <f>E807</f>
        <v>1129</v>
      </c>
      <c r="J807" s="2" cm="1">
        <f t="array" ref="J807">MAX(IF($H$3:$H$4000=$H807,$I$3:$I$4000))</f>
        <v>1142</v>
      </c>
      <c r="K807" s="2" t="str">
        <v>CAN</v>
      </c>
      <c r="L807" s="21" t="str">
        <v>Briana SCOTT</v>
      </c>
      <c r="M807" s="47" t="str">
        <v>10000m</v>
      </c>
      <c r="N807" s="95">
        <v>0</v>
      </c>
      <c r="O807" s="94" t="str">
        <f t="shared" si="48"/>
        <v>Briana SCOTT10000m</v>
      </c>
      <c r="P807" s="2">
        <f t="shared" si="49"/>
        <v>1074</v>
      </c>
      <c r="Q807" s="2">
        <f t="shared" si="50"/>
        <v>82</v>
      </c>
      <c r="R807" s="79" t="str">
        <f t="shared" si="51"/>
        <v/>
      </c>
    </row>
    <row r="808" spans="1:18" x14ac:dyDescent="0.2">
      <c r="A808" t="s">
        <v>2437</v>
      </c>
      <c r="B808" t="s">
        <v>5548</v>
      </c>
      <c r="C808" s="5" t="s">
        <v>35</v>
      </c>
      <c r="D808" s="5">
        <v>36566</v>
      </c>
      <c r="E808" s="39">
        <v>994</v>
      </c>
      <c r="F808" s="195">
        <v>44645</v>
      </c>
      <c r="G808" s="2">
        <v>24</v>
      </c>
      <c r="H808" t="str">
        <f>B808&amp;C808</f>
        <v>Sakari FAMOUShigh-jump</v>
      </c>
      <c r="I808" s="2">
        <f>E808</f>
        <v>994</v>
      </c>
      <c r="J808" s="2" cm="1">
        <f t="array" ref="J808">MAX(IF($H$3:$H$4000=$H808,$I$3:$I$4000))</f>
        <v>994</v>
      </c>
      <c r="K808" s="2" t="str">
        <v>CAN</v>
      </c>
      <c r="L808" s="21" t="str">
        <v>Leslie SEXTON</v>
      </c>
      <c r="M808" s="47" t="str">
        <v>10000m</v>
      </c>
      <c r="N808" s="95">
        <v>31914</v>
      </c>
      <c r="O808" s="94" t="str">
        <f t="shared" si="48"/>
        <v>Leslie SEXTON10000m</v>
      </c>
      <c r="P808" s="2">
        <f t="shared" si="49"/>
        <v>1050</v>
      </c>
      <c r="Q808" s="2">
        <f t="shared" si="50"/>
        <v>93</v>
      </c>
      <c r="R808" s="79" t="str">
        <f t="shared" si="51"/>
        <v/>
      </c>
    </row>
    <row r="809" spans="1:18" x14ac:dyDescent="0.2">
      <c r="A809" t="s">
        <v>2437</v>
      </c>
      <c r="B809" t="s">
        <v>2438</v>
      </c>
      <c r="C809" s="5" t="s">
        <v>40</v>
      </c>
      <c r="D809" s="5">
        <v>35917</v>
      </c>
      <c r="E809" s="39">
        <v>851</v>
      </c>
      <c r="F809" s="195">
        <v>44324</v>
      </c>
      <c r="G809" s="2">
        <v>77</v>
      </c>
      <c r="H809" t="str">
        <f>B809&amp;C809</f>
        <v>Tiara DEROSAdiscus-throw</v>
      </c>
      <c r="I809" s="2">
        <f>E809</f>
        <v>851</v>
      </c>
      <c r="J809" s="2" cm="1">
        <f t="array" ref="J809">MAX(IF($H$3:$H$4000=$H809,$I$3:$I$4000))</f>
        <v>851</v>
      </c>
      <c r="K809" s="2" t="str">
        <v>CAN</v>
      </c>
      <c r="L809" s="21" t="str">
        <v>Mariam ABDUL-RASHID</v>
      </c>
      <c r="M809" s="47" t="str">
        <v>100mh</v>
      </c>
      <c r="N809" s="95">
        <v>35694</v>
      </c>
      <c r="O809" s="94" t="str">
        <f t="shared" si="48"/>
        <v>Mariam ABDUL-RASHID100mh</v>
      </c>
      <c r="P809" s="2">
        <f t="shared" si="49"/>
        <v>1131</v>
      </c>
      <c r="Q809" s="2">
        <f t="shared" si="50"/>
        <v>28</v>
      </c>
      <c r="R809" s="79" t="str">
        <f t="shared" si="51"/>
        <v/>
      </c>
    </row>
    <row r="810" spans="1:18" x14ac:dyDescent="0.2">
      <c r="A810" t="s">
        <v>2437</v>
      </c>
      <c r="B810" t="s">
        <v>2438</v>
      </c>
      <c r="C810" s="5" t="s">
        <v>39</v>
      </c>
      <c r="D810" s="5">
        <v>35917</v>
      </c>
      <c r="E810" s="39">
        <v>852</v>
      </c>
      <c r="F810" s="195">
        <v>44323</v>
      </c>
      <c r="G810" s="2">
        <v>72</v>
      </c>
      <c r="H810" t="str">
        <f>B810&amp;C810</f>
        <v>Tiara DEROSAshot-put</v>
      </c>
      <c r="I810" s="2">
        <f>E810</f>
        <v>852</v>
      </c>
      <c r="J810" s="2" cm="1">
        <f t="array" ref="J810">MAX(IF($H$3:$H$4000=$H810,$I$3:$I$4000))</f>
        <v>852</v>
      </c>
      <c r="K810" s="2" t="str">
        <v>CAN</v>
      </c>
      <c r="L810" s="21" t="str">
        <v>Madeline PRICE</v>
      </c>
      <c r="M810" s="47" t="str">
        <v>200m</v>
      </c>
      <c r="N810" s="95">
        <v>34953</v>
      </c>
      <c r="O810" s="94" t="str">
        <f t="shared" si="48"/>
        <v>Madeline PRICE200m</v>
      </c>
      <c r="P810" s="2">
        <f t="shared" si="49"/>
        <v>1087</v>
      </c>
      <c r="Q810" s="2">
        <f t="shared" si="50"/>
        <v>102</v>
      </c>
      <c r="R810" s="79" t="str">
        <f t="shared" si="51"/>
        <v/>
      </c>
    </row>
    <row r="811" spans="1:18" x14ac:dyDescent="0.2">
      <c r="A811" t="s">
        <v>5575</v>
      </c>
      <c r="B811" t="s">
        <v>5576</v>
      </c>
      <c r="C811" s="5" t="s">
        <v>39</v>
      </c>
      <c r="D811" s="5">
        <v>38257</v>
      </c>
      <c r="E811" s="39">
        <v>786</v>
      </c>
      <c r="F811" s="195">
        <v>44626</v>
      </c>
      <c r="G811" s="2">
        <v>80</v>
      </c>
      <c r="H811" t="str">
        <f>B811&amp;C811</f>
        <v>Sylvester MIAshot-put</v>
      </c>
      <c r="I811" s="2">
        <f>E811</f>
        <v>786</v>
      </c>
      <c r="J811" s="2" cm="1">
        <f t="array" ref="J811">MAX(IF($H$3:$H$4000=$H811,$I$3:$I$4000))</f>
        <v>786</v>
      </c>
      <c r="K811" s="2" t="str">
        <v>CAN</v>
      </c>
      <c r="L811" s="21" t="str">
        <v>Laurence C√îT√â</v>
      </c>
      <c r="M811" s="47" t="str">
        <v>800m</v>
      </c>
      <c r="N811" s="95">
        <v>33278</v>
      </c>
      <c r="O811" s="94" t="str">
        <f t="shared" si="48"/>
        <v>Laurence C√îT√â800m</v>
      </c>
      <c r="P811" s="2">
        <f t="shared" si="49"/>
        <v>1086</v>
      </c>
      <c r="Q811" s="2">
        <f t="shared" si="50"/>
        <v>95</v>
      </c>
      <c r="R811" s="79" t="str">
        <f t="shared" si="51"/>
        <v/>
      </c>
    </row>
    <row r="812" spans="1:18" x14ac:dyDescent="0.2">
      <c r="A812" t="s">
        <v>1113</v>
      </c>
      <c r="B812" t="s">
        <v>5394</v>
      </c>
      <c r="C812" s="5" t="s">
        <v>2</v>
      </c>
      <c r="D812" s="5">
        <v>34269</v>
      </c>
      <c r="E812" s="39">
        <v>1108</v>
      </c>
      <c r="F812" s="195">
        <v>44611</v>
      </c>
      <c r="G812" s="2">
        <v>24</v>
      </c>
      <c r="H812" t="str">
        <f>B812&amp;C812</f>
        <v>Tsaone Bakani SEBELE100m</v>
      </c>
      <c r="I812" s="2">
        <f>E812</f>
        <v>1108</v>
      </c>
      <c r="J812" s="2" cm="1">
        <f t="array" ref="J812">MAX(IF($H$3:$H$4000=$H812,$I$3:$I$4000))</f>
        <v>1108</v>
      </c>
      <c r="K812" s="2" t="str">
        <v>CAN</v>
      </c>
      <c r="L812" s="21" t="str">
        <v>Brittany SIMON</v>
      </c>
      <c r="M812" s="47" t="str">
        <v>400mh</v>
      </c>
      <c r="N812" s="95">
        <v>1993</v>
      </c>
      <c r="O812" s="94" t="str">
        <f t="shared" si="48"/>
        <v>Brittany SIMON400mh</v>
      </c>
      <c r="P812" s="2">
        <f t="shared" si="49"/>
        <v>1015</v>
      </c>
      <c r="Q812" s="2">
        <f t="shared" si="50"/>
        <v>102</v>
      </c>
      <c r="R812" s="79" t="str">
        <f t="shared" si="51"/>
        <v/>
      </c>
    </row>
    <row r="813" spans="1:18" x14ac:dyDescent="0.2">
      <c r="A813" t="s">
        <v>1113</v>
      </c>
      <c r="B813" t="s">
        <v>1114</v>
      </c>
      <c r="C813" s="5" t="s">
        <v>2</v>
      </c>
      <c r="D813" s="5">
        <v>37067</v>
      </c>
      <c r="E813" s="39">
        <v>1093</v>
      </c>
      <c r="F813" s="195">
        <v>44611</v>
      </c>
      <c r="G813" s="2">
        <v>35</v>
      </c>
      <c r="H813" t="str">
        <f>B813&amp;C813</f>
        <v>Oarabile TSHOSA100m</v>
      </c>
      <c r="I813" s="2">
        <f>E813</f>
        <v>1093</v>
      </c>
      <c r="J813" s="2" cm="1">
        <f t="array" ref="J813">MAX(IF($H$3:$H$4000=$H813,$I$3:$I$4000))</f>
        <v>1093</v>
      </c>
      <c r="K813" s="2" t="str">
        <v>CAN</v>
      </c>
      <c r="L813" s="21" t="str">
        <v>Alysha NEWMAN</v>
      </c>
      <c r="M813" s="47" t="str">
        <v>pole-vault</v>
      </c>
      <c r="N813" s="95">
        <v>34514</v>
      </c>
      <c r="O813" s="94" t="str">
        <f t="shared" si="48"/>
        <v>Alysha NEWMANpole-vault</v>
      </c>
      <c r="P813" s="2">
        <f t="shared" si="49"/>
        <v>1055</v>
      </c>
      <c r="Q813" s="2">
        <f t="shared" si="50"/>
        <v>9</v>
      </c>
      <c r="R813" s="79" t="str">
        <f t="shared" si="51"/>
        <v/>
      </c>
    </row>
    <row r="814" spans="1:18" x14ac:dyDescent="0.2">
      <c r="A814" t="s">
        <v>1113</v>
      </c>
      <c r="B814" t="s">
        <v>1229</v>
      </c>
      <c r="C814" s="5" t="s">
        <v>27</v>
      </c>
      <c r="D814" s="5">
        <v>36666</v>
      </c>
      <c r="E814" s="39">
        <v>1050</v>
      </c>
      <c r="F814" s="195">
        <v>44604</v>
      </c>
      <c r="G814" s="2">
        <v>50</v>
      </c>
      <c r="H814" t="str">
        <f>B814&amp;C814</f>
        <v>Oratile NOWE800m</v>
      </c>
      <c r="I814" s="2">
        <f>E814</f>
        <v>1050</v>
      </c>
      <c r="J814" s="2" cm="1">
        <f t="array" ref="J814">MAX(IF($H$3:$H$4000=$H814,$I$3:$I$4000))</f>
        <v>1050</v>
      </c>
      <c r="K814" s="2" t="str">
        <v>CAN</v>
      </c>
      <c r="L814" s="21" t="str">
        <v>Erika FIEDLER</v>
      </c>
      <c r="M814" s="47" t="str">
        <v>pole-vault</v>
      </c>
      <c r="N814" s="95">
        <v>1991</v>
      </c>
      <c r="O814" s="94" t="str">
        <f t="shared" si="48"/>
        <v>Erika FIEDLERpole-vault</v>
      </c>
      <c r="P814" s="2">
        <f t="shared" si="49"/>
        <v>1003</v>
      </c>
      <c r="Q814" s="2">
        <f t="shared" si="50"/>
        <v>19</v>
      </c>
      <c r="R814" s="79" t="str">
        <f t="shared" si="51"/>
        <v/>
      </c>
    </row>
    <row r="815" spans="1:18" x14ac:dyDescent="0.2">
      <c r="A815" t="s">
        <v>1113</v>
      </c>
      <c r="B815" t="s">
        <v>1114</v>
      </c>
      <c r="C815" s="5" t="s">
        <v>25</v>
      </c>
      <c r="D815" s="5">
        <v>37067</v>
      </c>
      <c r="E815" s="39">
        <v>1049</v>
      </c>
      <c r="F815" s="195">
        <v>44590</v>
      </c>
      <c r="G815" s="2">
        <v>83</v>
      </c>
      <c r="H815" t="str">
        <f>B815&amp;C815</f>
        <v>Oarabile TSHOSA200m</v>
      </c>
      <c r="I815" s="2">
        <f>E815</f>
        <v>1049</v>
      </c>
      <c r="J815" s="2" cm="1">
        <f t="array" ref="J815">MAX(IF($H$3:$H$4000=$H815,$I$3:$I$4000))</f>
        <v>1049</v>
      </c>
      <c r="K815" s="2" t="str">
        <v>CAN</v>
      </c>
      <c r="L815" s="21" t="str">
        <v>Savannah SUTHERLAND</v>
      </c>
      <c r="M815" s="47" t="str">
        <v>400m</v>
      </c>
      <c r="N815" s="95">
        <v>37840</v>
      </c>
      <c r="O815" s="94" t="str">
        <f t="shared" si="48"/>
        <v>Savannah SUTHERLAND400m</v>
      </c>
      <c r="P815" s="2">
        <f t="shared" si="49"/>
        <v>1091</v>
      </c>
      <c r="Q815" s="2">
        <f t="shared" si="50"/>
        <v>86</v>
      </c>
      <c r="R815" s="79" t="str">
        <f t="shared" si="51"/>
        <v/>
      </c>
    </row>
    <row r="816" spans="1:18" x14ac:dyDescent="0.2">
      <c r="A816" t="s">
        <v>1113</v>
      </c>
      <c r="B816" t="s">
        <v>1229</v>
      </c>
      <c r="C816" s="5" t="s">
        <v>28</v>
      </c>
      <c r="D816" s="5">
        <v>36666</v>
      </c>
      <c r="E816" s="39">
        <v>1021</v>
      </c>
      <c r="F816" s="195">
        <v>44590</v>
      </c>
      <c r="G816" s="2">
        <v>68</v>
      </c>
      <c r="H816" t="str">
        <f>B816&amp;C816</f>
        <v>Oratile NOWE1500m</v>
      </c>
      <c r="I816" s="2">
        <f>E816</f>
        <v>1021</v>
      </c>
      <c r="J816" s="2" cm="1">
        <f t="array" ref="J816">MAX(IF($H$3:$H$4000=$H816,$I$3:$I$4000))</f>
        <v>1021</v>
      </c>
      <c r="K816" s="2" t="str">
        <v>CAN</v>
      </c>
      <c r="L816" s="21" t="str">
        <v>Baileh SIMMS</v>
      </c>
      <c r="M816" s="47" t="str">
        <v>long-jump</v>
      </c>
      <c r="N816" s="95">
        <v>34815</v>
      </c>
      <c r="O816" s="94" t="str">
        <f t="shared" si="48"/>
        <v>Baileh SIMMSlong-jump</v>
      </c>
      <c r="P816" s="2">
        <f t="shared" si="49"/>
        <v>1077</v>
      </c>
      <c r="Q816" s="2">
        <f t="shared" si="50"/>
        <v>47</v>
      </c>
      <c r="R816" s="79" t="str">
        <f t="shared" si="51"/>
        <v/>
      </c>
    </row>
    <row r="817" spans="1:18" x14ac:dyDescent="0.2">
      <c r="A817" t="s">
        <v>1113</v>
      </c>
      <c r="B817" t="s">
        <v>1217</v>
      </c>
      <c r="C817" s="5" t="s">
        <v>26</v>
      </c>
      <c r="D817" s="5">
        <v>36584</v>
      </c>
      <c r="E817" s="39">
        <v>1078</v>
      </c>
      <c r="F817" s="195">
        <v>44332</v>
      </c>
      <c r="G817" s="2">
        <v>96</v>
      </c>
      <c r="H817" t="str">
        <f>B817&amp;C817</f>
        <v>Thomphang BASELE400m</v>
      </c>
      <c r="I817" s="2">
        <f>E817</f>
        <v>1078</v>
      </c>
      <c r="J817" s="2" cm="1">
        <f t="array" ref="J817">MAX(IF($H$3:$H$4000=$H817,$I$3:$I$4000))</f>
        <v>1078</v>
      </c>
      <c r="K817" s="2" t="str">
        <v>CAN</v>
      </c>
      <c r="L817" s="21" t="str">
        <v>Kyra CONSTANTINE</v>
      </c>
      <c r="M817" s="47" t="str">
        <v>400m</v>
      </c>
      <c r="N817" s="95">
        <v>36008</v>
      </c>
      <c r="O817" s="94" t="str">
        <f t="shared" si="48"/>
        <v>Kyra CONSTANTINE400m</v>
      </c>
      <c r="P817" s="2">
        <f t="shared" si="49"/>
        <v>1171</v>
      </c>
      <c r="Q817" s="2">
        <f t="shared" si="50"/>
        <v>15</v>
      </c>
      <c r="R817" s="79" t="str">
        <f t="shared" si="51"/>
        <v/>
      </c>
    </row>
    <row r="818" spans="1:18" x14ac:dyDescent="0.2">
      <c r="A818" t="s">
        <v>1113</v>
      </c>
      <c r="B818" t="s">
        <v>1748</v>
      </c>
      <c r="C818" s="5" t="s">
        <v>26</v>
      </c>
      <c r="D818" s="5">
        <v>30501</v>
      </c>
      <c r="E818" s="39">
        <v>1101</v>
      </c>
      <c r="F818" s="195">
        <v>44286</v>
      </c>
      <c r="G818" s="2">
        <v>70</v>
      </c>
      <c r="H818" t="str">
        <f>B818&amp;C818</f>
        <v>Amantle MONTSHO400m</v>
      </c>
      <c r="I818" s="2">
        <f>E818</f>
        <v>1101</v>
      </c>
      <c r="J818" s="2" cm="1">
        <f t="array" ref="J818">MAX(IF($H$3:$H$4000=$H818,$I$3:$I$4000))</f>
        <v>1101</v>
      </c>
      <c r="K818" s="2" t="str">
        <v>CAN</v>
      </c>
      <c r="L818" s="21" t="str">
        <v>Madeleine KELLY</v>
      </c>
      <c r="M818" s="47" t="str">
        <v>800m</v>
      </c>
      <c r="N818" s="95">
        <v>35061</v>
      </c>
      <c r="O818" s="94" t="str">
        <f t="shared" si="48"/>
        <v>Madeleine KELLY800m</v>
      </c>
      <c r="P818" s="2">
        <f t="shared" si="49"/>
        <v>1160</v>
      </c>
      <c r="Q818" s="2">
        <f t="shared" si="50"/>
        <v>17</v>
      </c>
      <c r="R818" s="79" t="str">
        <f t="shared" si="51"/>
        <v/>
      </c>
    </row>
    <row r="819" spans="1:18" x14ac:dyDescent="0.2">
      <c r="A819" t="s">
        <v>1113</v>
      </c>
      <c r="B819" t="s">
        <v>2138</v>
      </c>
      <c r="C819" s="5" t="s">
        <v>33</v>
      </c>
      <c r="D819" s="5">
        <v>33671</v>
      </c>
      <c r="E819" s="39">
        <v>1053</v>
      </c>
      <c r="F819" s="195">
        <v>44286</v>
      </c>
      <c r="G819" s="2">
        <v>58</v>
      </c>
      <c r="H819" t="str">
        <f>B819&amp;C819</f>
        <v>Oarabile MOKENANE400mh</v>
      </c>
      <c r="I819" s="2">
        <f>E819</f>
        <v>1053</v>
      </c>
      <c r="J819" s="2" cm="1">
        <f t="array" ref="J819">MAX(IF($H$3:$H$4000=$H819,$I$3:$I$4000))</f>
        <v>1053</v>
      </c>
      <c r="K819" s="2" t="str">
        <v>CAN</v>
      </c>
      <c r="L819" s="21" t="str">
        <v>Lucia STAFFORD</v>
      </c>
      <c r="M819" s="47" t="str">
        <v>800m</v>
      </c>
      <c r="N819" s="95">
        <v>36024</v>
      </c>
      <c r="O819" s="94" t="str">
        <f t="shared" si="48"/>
        <v>Lucia STAFFORD800m</v>
      </c>
      <c r="P819" s="2">
        <f t="shared" si="49"/>
        <v>1148</v>
      </c>
      <c r="Q819" s="2">
        <f t="shared" si="50"/>
        <v>19</v>
      </c>
      <c r="R819" s="79" t="str">
        <f t="shared" si="51"/>
        <v/>
      </c>
    </row>
    <row r="820" spans="1:18" x14ac:dyDescent="0.2">
      <c r="A820" t="s">
        <v>1176</v>
      </c>
      <c r="B820" t="s">
        <v>5403</v>
      </c>
      <c r="C820" s="5" t="s">
        <v>2</v>
      </c>
      <c r="D820" s="5">
        <v>37768</v>
      </c>
      <c r="E820" s="39">
        <v>1056</v>
      </c>
      <c r="F820" s="195">
        <v>44653</v>
      </c>
      <c r="G820" s="2">
        <v>67</v>
      </c>
      <c r="H820" t="str">
        <f>B820&amp;C820</f>
        <v>Ella CLAYTON100m</v>
      </c>
      <c r="I820" s="2">
        <f>E820</f>
        <v>1056</v>
      </c>
      <c r="J820" s="2" cm="1">
        <f t="array" ref="J820">MAX(IF($H$3:$H$4000=$H820,$I$3:$I$4000))</f>
        <v>1056</v>
      </c>
      <c r="K820" s="2" t="str">
        <v>CAN</v>
      </c>
      <c r="L820" s="21" t="str">
        <v>Briana SCOTT</v>
      </c>
      <c r="M820" s="47" t="str">
        <v>1500m</v>
      </c>
      <c r="N820" s="95">
        <v>0</v>
      </c>
      <c r="O820" s="94" t="str">
        <f t="shared" si="48"/>
        <v>Briana SCOTT1500m</v>
      </c>
      <c r="P820" s="2">
        <f t="shared" si="49"/>
        <v>1090</v>
      </c>
      <c r="Q820" s="2">
        <f t="shared" si="50"/>
        <v>102</v>
      </c>
      <c r="R820" s="79" t="str">
        <f t="shared" si="51"/>
        <v/>
      </c>
    </row>
    <row r="821" spans="1:18" x14ac:dyDescent="0.2">
      <c r="A821" t="s">
        <v>1176</v>
      </c>
      <c r="B821" t="s">
        <v>1802</v>
      </c>
      <c r="C821" s="5" t="s">
        <v>27</v>
      </c>
      <c r="D821" s="5">
        <v>35778</v>
      </c>
      <c r="E821" s="39">
        <v>1104</v>
      </c>
      <c r="F821" s="195">
        <v>44653</v>
      </c>
      <c r="G821" s="2">
        <v>14</v>
      </c>
      <c r="H821" t="str">
        <f>B821&amp;C821</f>
        <v>Addy TOWNSEND800m</v>
      </c>
      <c r="I821" s="2">
        <f>E821</f>
        <v>1104</v>
      </c>
      <c r="J821" s="2" cm="1">
        <f t="array" ref="J821">MAX(IF($H$3:$H$4000=$H821,$I$3:$I$4000))</f>
        <v>1106</v>
      </c>
      <c r="K821" s="2" t="str">
        <v>CAN</v>
      </c>
      <c r="L821" s="21" t="str">
        <v>Charlotte PROUSE</v>
      </c>
      <c r="M821" s="47" t="str">
        <v>3000msc</v>
      </c>
      <c r="N821" s="95">
        <v>35470</v>
      </c>
      <c r="O821" s="94" t="str">
        <f t="shared" si="48"/>
        <v>Charlotte PROUSE3000msc</v>
      </c>
      <c r="P821" s="2">
        <f t="shared" si="49"/>
        <v>1158</v>
      </c>
      <c r="Q821" s="2">
        <f t="shared" si="50"/>
        <v>21</v>
      </c>
      <c r="R821" s="79" t="str">
        <f t="shared" si="51"/>
        <v/>
      </c>
    </row>
    <row r="822" spans="1:18" x14ac:dyDescent="0.2">
      <c r="A822" t="s">
        <v>1176</v>
      </c>
      <c r="B822" t="s">
        <v>5437</v>
      </c>
      <c r="C822" t="s">
        <v>27</v>
      </c>
      <c r="D822" s="5">
        <v>1997</v>
      </c>
      <c r="E822" s="39">
        <v>1034</v>
      </c>
      <c r="F822" s="195">
        <v>44653</v>
      </c>
      <c r="G822" s="2">
        <v>65</v>
      </c>
      <c r="H822" t="str">
        <f>B822&amp;C822</f>
        <v>Maria ACOSTA800m</v>
      </c>
      <c r="I822" s="2">
        <f>E822</f>
        <v>1034</v>
      </c>
      <c r="J822" s="2" cm="1">
        <f t="array" ref="J822">MAX(IF($H$3:$H$4000=$H822,$I$3:$I$4000))</f>
        <v>1034</v>
      </c>
      <c r="K822" s="2" t="str">
        <v>CAN</v>
      </c>
      <c r="L822" s="21" t="str">
        <v>Ceili MCCABE</v>
      </c>
      <c r="M822" s="47" t="str">
        <v>3000msc</v>
      </c>
      <c r="N822" s="95">
        <v>37151</v>
      </c>
      <c r="O822" s="94" t="str">
        <f t="shared" si="48"/>
        <v>Ceili MCCABE3000msc</v>
      </c>
      <c r="P822" s="2">
        <f t="shared" si="49"/>
        <v>1150</v>
      </c>
      <c r="Q822" s="2">
        <f t="shared" si="50"/>
        <v>23</v>
      </c>
      <c r="R822" s="79" t="str">
        <f t="shared" si="51"/>
        <v/>
      </c>
    </row>
    <row r="823" spans="1:18" x14ac:dyDescent="0.2">
      <c r="A823" t="s">
        <v>1176</v>
      </c>
      <c r="B823" t="s">
        <v>4567</v>
      </c>
      <c r="C823" t="s">
        <v>32</v>
      </c>
      <c r="D823" s="5">
        <v>1999</v>
      </c>
      <c r="E823" s="39">
        <v>1003</v>
      </c>
      <c r="F823" s="195">
        <v>44653</v>
      </c>
      <c r="G823" s="2">
        <v>60</v>
      </c>
      <c r="H823" t="str">
        <f>B823&amp;C823</f>
        <v>Jansen ZIOLA100mh</v>
      </c>
      <c r="I823" s="2">
        <f>E823</f>
        <v>1003</v>
      </c>
      <c r="J823" s="2" cm="1">
        <f t="array" ref="J823">MAX(IF($H$3:$H$4000=$H823,$I$3:$I$4000))</f>
        <v>1003</v>
      </c>
      <c r="K823" s="2" t="str">
        <v>CAN</v>
      </c>
      <c r="L823" s="21" t="str">
        <v>Julia HOWLEY</v>
      </c>
      <c r="M823" s="47" t="str">
        <v>3000msc</v>
      </c>
      <c r="N823" s="95">
        <v>1996</v>
      </c>
      <c r="O823" s="94" t="str">
        <f t="shared" si="48"/>
        <v>Julia HOWLEY3000msc</v>
      </c>
      <c r="P823" s="2">
        <f t="shared" si="49"/>
        <v>1126</v>
      </c>
      <c r="Q823" s="2">
        <f t="shared" si="50"/>
        <v>35</v>
      </c>
      <c r="R823" s="79" t="str">
        <f t="shared" si="51"/>
        <v/>
      </c>
    </row>
    <row r="824" spans="1:18" x14ac:dyDescent="0.2">
      <c r="A824" t="s">
        <v>1176</v>
      </c>
      <c r="B824" t="s">
        <v>5522</v>
      </c>
      <c r="C824" t="s">
        <v>33</v>
      </c>
      <c r="D824" s="5">
        <v>2000</v>
      </c>
      <c r="E824" s="39">
        <v>964</v>
      </c>
      <c r="F824" s="195">
        <v>44653</v>
      </c>
      <c r="G824" s="2">
        <v>88</v>
      </c>
      <c r="H824" t="str">
        <f>B824&amp;C824</f>
        <v>Aaryanna KURUCZ400mh</v>
      </c>
      <c r="I824" s="2">
        <f>E824</f>
        <v>964</v>
      </c>
      <c r="J824" s="2" cm="1">
        <f t="array" ref="J824">MAX(IF($H$3:$H$4000=$H824,$I$3:$I$4000))</f>
        <v>964</v>
      </c>
      <c r="K824" s="2" t="str">
        <v>CAN</v>
      </c>
      <c r="L824" s="21" t="str">
        <v>Izzy GOUDROS</v>
      </c>
      <c r="M824" s="47" t="str">
        <v>100mh</v>
      </c>
      <c r="N824" s="95">
        <v>37845</v>
      </c>
      <c r="O824" s="94" t="str">
        <f t="shared" si="48"/>
        <v>Izzy GOUDROS100mh</v>
      </c>
      <c r="P824" s="2">
        <f t="shared" si="49"/>
        <v>1052</v>
      </c>
      <c r="Q824" s="2">
        <f t="shared" si="50"/>
        <v>101</v>
      </c>
      <c r="R824" s="79" t="str">
        <f t="shared" si="51"/>
        <v/>
      </c>
    </row>
    <row r="825" spans="1:18" x14ac:dyDescent="0.2">
      <c r="A825" t="s">
        <v>1176</v>
      </c>
      <c r="B825" t="s">
        <v>4746</v>
      </c>
      <c r="C825" s="6" t="s">
        <v>38</v>
      </c>
      <c r="D825" s="5">
        <v>44612</v>
      </c>
      <c r="E825" s="39">
        <v>1016</v>
      </c>
      <c r="F825" s="195">
        <v>44653</v>
      </c>
      <c r="G825" s="2">
        <v>16</v>
      </c>
      <c r="H825" t="str">
        <f>B825&amp;C825</f>
        <v>Busola AKINDUROtriple-jump</v>
      </c>
      <c r="I825" s="2">
        <f>E825</f>
        <v>1016</v>
      </c>
      <c r="J825" s="2" cm="1">
        <f t="array" ref="J825">MAX(IF($H$3:$H$4000=$H825,$I$3:$I$4000))</f>
        <v>1016</v>
      </c>
      <c r="K825" s="2" t="str">
        <v>CAN</v>
      </c>
      <c r="L825" s="21" t="str">
        <v>Stephanie CHO</v>
      </c>
      <c r="M825" s="47" t="str">
        <v>400mh</v>
      </c>
      <c r="N825" s="95">
        <v>35454</v>
      </c>
      <c r="O825" s="94" t="str">
        <f t="shared" si="48"/>
        <v>Stephanie CHO400mh</v>
      </c>
      <c r="P825" s="2">
        <f t="shared" si="49"/>
        <v>1096</v>
      </c>
      <c r="Q825" s="2">
        <f t="shared" si="50"/>
        <v>40</v>
      </c>
      <c r="R825" s="79" t="str">
        <f t="shared" si="51"/>
        <v/>
      </c>
    </row>
    <row r="826" spans="1:18" x14ac:dyDescent="0.2">
      <c r="A826" t="s">
        <v>1176</v>
      </c>
      <c r="B826" t="s">
        <v>5539</v>
      </c>
      <c r="C826" t="s">
        <v>38</v>
      </c>
      <c r="D826" s="5">
        <v>1999</v>
      </c>
      <c r="E826" s="39">
        <v>1000</v>
      </c>
      <c r="F826" s="195">
        <v>44653</v>
      </c>
      <c r="G826" s="2">
        <v>27</v>
      </c>
      <c r="H826" t="str">
        <f>B826&amp;C826</f>
        <v>Alissa MELVINtriple-jump</v>
      </c>
      <c r="I826" s="2">
        <f>E826</f>
        <v>1000</v>
      </c>
      <c r="J826" s="2" cm="1">
        <f t="array" ref="J826">MAX(IF($H$3:$H$4000=$H826,$I$3:$I$4000))</f>
        <v>1000</v>
      </c>
      <c r="K826" s="2" t="str">
        <v>CAN</v>
      </c>
      <c r="L826" s="21" t="str">
        <v>Mandy BRUNET</v>
      </c>
      <c r="M826" s="47" t="str">
        <v>triple-jump</v>
      </c>
      <c r="N826" s="95">
        <v>2000</v>
      </c>
      <c r="O826" s="94" t="str">
        <f t="shared" si="48"/>
        <v>Mandy BRUNETtriple-jump</v>
      </c>
      <c r="P826" s="2">
        <f t="shared" si="49"/>
        <v>973</v>
      </c>
      <c r="Q826" s="2">
        <f t="shared" si="50"/>
        <v>97</v>
      </c>
      <c r="R826" s="79" t="str">
        <f t="shared" si="51"/>
        <v/>
      </c>
    </row>
    <row r="827" spans="1:18" x14ac:dyDescent="0.2">
      <c r="A827" t="s">
        <v>1176</v>
      </c>
      <c r="B827" t="s">
        <v>2300</v>
      </c>
      <c r="C827" t="s">
        <v>35</v>
      </c>
      <c r="D827" s="5">
        <v>1996</v>
      </c>
      <c r="E827" s="39">
        <v>916</v>
      </c>
      <c r="F827" s="195">
        <v>44653</v>
      </c>
      <c r="G827" s="2">
        <v>91</v>
      </c>
      <c r="H827" t="str">
        <f>B827&amp;C827</f>
        <v>Barbara BITCHOKAhigh-jump</v>
      </c>
      <c r="I827" s="2">
        <f>E827</f>
        <v>916</v>
      </c>
      <c r="J827" s="2" cm="1">
        <f t="array" ref="J827">MAX(IF($H$3:$H$4000=$H827,$I$3:$I$4000))</f>
        <v>1043</v>
      </c>
      <c r="K827" s="2" t="str">
        <v>CAN</v>
      </c>
      <c r="L827" s="21" t="str">
        <v>Ella FOSTER</v>
      </c>
      <c r="M827" s="47" t="str">
        <v>pole-vault</v>
      </c>
      <c r="N827" s="95">
        <v>44640</v>
      </c>
      <c r="O827" s="94" t="str">
        <f t="shared" si="48"/>
        <v>Ella FOSTERpole-vault</v>
      </c>
      <c r="P827" s="2">
        <f t="shared" si="49"/>
        <v>883</v>
      </c>
      <c r="Q827" s="2">
        <f t="shared" si="50"/>
        <v>58</v>
      </c>
      <c r="R827" s="79" t="str">
        <f t="shared" si="51"/>
        <v/>
      </c>
    </row>
    <row r="828" spans="1:18" x14ac:dyDescent="0.2">
      <c r="A828" t="s">
        <v>1176</v>
      </c>
      <c r="B828" t="s">
        <v>2482</v>
      </c>
      <c r="C828" s="5" t="s">
        <v>40</v>
      </c>
      <c r="D828" s="5">
        <v>37143</v>
      </c>
      <c r="E828" s="39">
        <v>812</v>
      </c>
      <c r="F828" s="195">
        <v>44653</v>
      </c>
      <c r="G828" s="2">
        <v>81</v>
      </c>
      <c r="H828" t="str">
        <f>B828&amp;C828</f>
        <v>Dolly GABRIdiscus-throw</v>
      </c>
      <c r="I828" s="2">
        <f>E828</f>
        <v>812</v>
      </c>
      <c r="J828" s="2" cm="1">
        <f t="array" ref="J828">MAX(IF($H$3:$H$4000=$H828,$I$3:$I$4000))</f>
        <v>812</v>
      </c>
      <c r="K828" s="2" t="str">
        <v>CAN</v>
      </c>
      <c r="L828" s="21" t="str">
        <v>Trinity TUTTI</v>
      </c>
      <c r="M828" s="47" t="str">
        <v>shot-put</v>
      </c>
      <c r="N828" s="95">
        <v>36649</v>
      </c>
      <c r="O828" s="94" t="str">
        <f t="shared" si="48"/>
        <v>Trinity TUTTIshot-put</v>
      </c>
      <c r="P828" s="2">
        <f t="shared" si="49"/>
        <v>903</v>
      </c>
      <c r="Q828" s="2">
        <f t="shared" si="50"/>
        <v>49</v>
      </c>
      <c r="R828" s="79" t="str">
        <f t="shared" si="51"/>
        <v/>
      </c>
    </row>
    <row r="829" spans="1:18" x14ac:dyDescent="0.2">
      <c r="A829" t="s">
        <v>1176</v>
      </c>
      <c r="B829" t="s">
        <v>5396</v>
      </c>
      <c r="C829" s="5" t="s">
        <v>2</v>
      </c>
      <c r="D829" s="5">
        <v>36583</v>
      </c>
      <c r="E829" s="39">
        <v>1095</v>
      </c>
      <c r="F829" s="195">
        <v>44652</v>
      </c>
      <c r="G829" s="2">
        <v>28</v>
      </c>
      <c r="H829" t="str">
        <f>B829&amp;C829</f>
        <v>Catherine L√âGER100m</v>
      </c>
      <c r="I829" s="2">
        <f>E829</f>
        <v>1095</v>
      </c>
      <c r="J829" s="2" cm="1">
        <f t="array" ref="J829">MAX(IF($H$3:$H$4000=$H829,$I$3:$I$4000))</f>
        <v>1095</v>
      </c>
      <c r="K829" s="2" t="str">
        <v>CAN</v>
      </c>
      <c r="L829" s="21" t="str">
        <v>Genevi√®ve LALONDE</v>
      </c>
      <c r="M829" s="47" t="str">
        <v>1500m</v>
      </c>
      <c r="N829" s="95">
        <v>33486</v>
      </c>
      <c r="O829" s="94" t="str">
        <f t="shared" si="48"/>
        <v>Genevi√®ve LALONDE1500m</v>
      </c>
      <c r="P829" s="2">
        <f t="shared" si="49"/>
        <v>1119</v>
      </c>
      <c r="Q829" s="2">
        <f t="shared" si="50"/>
        <v>51</v>
      </c>
      <c r="R829" s="79" t="str">
        <f t="shared" si="51"/>
        <v/>
      </c>
    </row>
    <row r="830" spans="1:18" x14ac:dyDescent="0.2">
      <c r="A830" t="s">
        <v>1176</v>
      </c>
      <c r="B830" t="s">
        <v>5396</v>
      </c>
      <c r="C830" s="5" t="s">
        <v>25</v>
      </c>
      <c r="D830" s="5">
        <v>36583</v>
      </c>
      <c r="E830" s="39">
        <v>1102</v>
      </c>
      <c r="F830" s="195">
        <v>44652</v>
      </c>
      <c r="G830" s="2">
        <v>21</v>
      </c>
      <c r="H830" t="str">
        <f>B830&amp;C830</f>
        <v>Catherine L√âGER200m</v>
      </c>
      <c r="I830" s="2">
        <f>E830</f>
        <v>1102</v>
      </c>
      <c r="J830" s="2" cm="1">
        <f t="array" ref="J830">MAX(IF($H$3:$H$4000=$H830,$I$3:$I$4000))</f>
        <v>1102</v>
      </c>
      <c r="K830" s="2" t="str">
        <v>CAN</v>
      </c>
      <c r="L830" s="21" t="str">
        <v>Stefanie PARSONS</v>
      </c>
      <c r="M830" s="47" t="str">
        <v>1500m</v>
      </c>
      <c r="N830" s="95">
        <v>1999</v>
      </c>
      <c r="O830" s="94" t="str">
        <f t="shared" si="48"/>
        <v>Stefanie PARSONS1500m</v>
      </c>
      <c r="P830" s="2">
        <f t="shared" si="49"/>
        <v>1094</v>
      </c>
      <c r="Q830" s="2">
        <f t="shared" si="50"/>
        <v>86</v>
      </c>
      <c r="R830" s="79" t="str">
        <f t="shared" si="51"/>
        <v/>
      </c>
    </row>
    <row r="831" spans="1:18" x14ac:dyDescent="0.2">
      <c r="A831" t="s">
        <v>1176</v>
      </c>
      <c r="B831" t="s">
        <v>1630</v>
      </c>
      <c r="C831" s="5" t="s">
        <v>25</v>
      </c>
      <c r="D831" s="5">
        <v>34500</v>
      </c>
      <c r="E831" s="39">
        <v>1086</v>
      </c>
      <c r="F831" s="195">
        <v>44652</v>
      </c>
      <c r="G831" s="2">
        <v>35</v>
      </c>
      <c r="H831" t="str">
        <f>B831&amp;C831</f>
        <v>Khamica BINGHAM200m</v>
      </c>
      <c r="I831" s="2">
        <f>E831</f>
        <v>1086</v>
      </c>
      <c r="J831" s="2" cm="1">
        <f t="array" ref="J831">MAX(IF($H$3:$H$4000=$H831,$I$3:$I$4000))</f>
        <v>1086</v>
      </c>
      <c r="K831" s="2" t="str">
        <v>CAN</v>
      </c>
      <c r="L831" s="21" t="str">
        <v>Alexandra LUCKI</v>
      </c>
      <c r="M831" s="47" t="str">
        <v>1500m</v>
      </c>
      <c r="N831" s="95">
        <v>35276</v>
      </c>
      <c r="O831" s="94" t="str">
        <f t="shared" si="48"/>
        <v>Alexandra LUCKI1500m</v>
      </c>
      <c r="P831" s="2">
        <f t="shared" si="49"/>
        <v>1088</v>
      </c>
      <c r="Q831" s="2">
        <f t="shared" si="50"/>
        <v>105</v>
      </c>
      <c r="R831" s="79" t="str">
        <f t="shared" si="51"/>
        <v/>
      </c>
    </row>
    <row r="832" spans="1:18" x14ac:dyDescent="0.2">
      <c r="A832" t="s">
        <v>1176</v>
      </c>
      <c r="B832" t="s">
        <v>1802</v>
      </c>
      <c r="C832" s="5" t="s">
        <v>28</v>
      </c>
      <c r="D832" s="5">
        <v>35778</v>
      </c>
      <c r="E832" s="39">
        <v>1112</v>
      </c>
      <c r="F832" s="195">
        <v>44652</v>
      </c>
      <c r="G832" s="2">
        <v>11</v>
      </c>
      <c r="H832" t="str">
        <f>B832&amp;C832</f>
        <v>Addy TOWNSEND1500m</v>
      </c>
      <c r="I832" s="2">
        <f>E832</f>
        <v>1112</v>
      </c>
      <c r="J832" s="2" cm="1">
        <f t="array" ref="J832">MAX(IF($H$3:$H$4000=$H832,$I$3:$I$4000))</f>
        <v>1112</v>
      </c>
      <c r="K832" s="2" t="str">
        <v>CAN</v>
      </c>
      <c r="L832" s="21" t="str">
        <v>Kayla BUSHEY</v>
      </c>
      <c r="M832" s="47" t="str">
        <v>triple-jump</v>
      </c>
      <c r="N832" s="95">
        <v>0</v>
      </c>
      <c r="O832" s="94" t="str">
        <f t="shared" si="48"/>
        <v>Kayla BUSHEYtriple-jump</v>
      </c>
      <c r="P832" s="2">
        <f t="shared" si="49"/>
        <v>994</v>
      </c>
      <c r="Q832" s="2">
        <f t="shared" si="50"/>
        <v>73</v>
      </c>
      <c r="R832" s="79" t="str">
        <f t="shared" si="51"/>
        <v/>
      </c>
    </row>
    <row r="833" spans="1:18" x14ac:dyDescent="0.2">
      <c r="A833" t="s">
        <v>1176</v>
      </c>
      <c r="B833" t="s">
        <v>1893</v>
      </c>
      <c r="C833" s="5" t="s">
        <v>28</v>
      </c>
      <c r="D833" s="5">
        <v>36812</v>
      </c>
      <c r="E833" s="39">
        <v>1071</v>
      </c>
      <c r="F833" s="195">
        <v>44652</v>
      </c>
      <c r="G833" s="2">
        <v>34</v>
      </c>
      <c r="H833" t="str">
        <f>B833&amp;C833</f>
        <v>Grace FETHERSTONHAUGH1500m</v>
      </c>
      <c r="I833" s="2">
        <f>E833</f>
        <v>1071</v>
      </c>
      <c r="J833" s="2" cm="1">
        <f t="array" ref="J833">MAX(IF($H$3:$H$4000=$H833,$I$3:$I$4000))</f>
        <v>1071</v>
      </c>
      <c r="K833" s="2" t="str">
        <v>CAN</v>
      </c>
      <c r="L833" s="21" t="str">
        <v>Julia TUNKS</v>
      </c>
      <c r="M833" s="47" t="str">
        <v>discus-throw</v>
      </c>
      <c r="N833" s="95">
        <v>38918</v>
      </c>
      <c r="O833" s="94" t="str">
        <f t="shared" si="48"/>
        <v>Julia TUNKSdiscus-throw</v>
      </c>
      <c r="P833" s="2">
        <f t="shared" si="49"/>
        <v>960</v>
      </c>
      <c r="Q833" s="2">
        <f t="shared" si="50"/>
        <v>34</v>
      </c>
      <c r="R833" s="79" t="str">
        <f t="shared" si="51"/>
        <v/>
      </c>
    </row>
    <row r="834" spans="1:18" x14ac:dyDescent="0.2">
      <c r="A834" t="s">
        <v>1176</v>
      </c>
      <c r="B834" t="s">
        <v>1238</v>
      </c>
      <c r="C834" t="s">
        <v>28</v>
      </c>
      <c r="D834" s="5">
        <v>2000</v>
      </c>
      <c r="E834" s="39">
        <v>1064</v>
      </c>
      <c r="F834" s="195">
        <v>44652</v>
      </c>
      <c r="G834" s="2">
        <v>41</v>
      </c>
      <c r="H834" t="str">
        <f>B834&amp;C834</f>
        <v>Simone PLOURDE1500m</v>
      </c>
      <c r="I834" s="2">
        <f>E834</f>
        <v>1064</v>
      </c>
      <c r="J834" s="2" cm="1">
        <f t="array" ref="J834">MAX(IF($H$3:$H$4000=$H834,$I$3:$I$4000))</f>
        <v>1064</v>
      </c>
      <c r="K834" s="2" t="str">
        <v>CAN</v>
      </c>
      <c r="L834" s="21" t="str">
        <v>Khamica BINGHAM</v>
      </c>
      <c r="M834" s="47" t="str">
        <v>100m</v>
      </c>
      <c r="N834" s="95">
        <v>34500</v>
      </c>
      <c r="O834" s="94" t="str">
        <f t="shared" si="48"/>
        <v>Khamica BINGHAM100m</v>
      </c>
      <c r="P834" s="2">
        <f t="shared" si="49"/>
        <v>1165</v>
      </c>
      <c r="Q834" s="2">
        <f t="shared" si="50"/>
        <v>30</v>
      </c>
      <c r="R834" s="79" t="str">
        <f t="shared" si="51"/>
        <v/>
      </c>
    </row>
    <row r="835" spans="1:18" x14ac:dyDescent="0.2">
      <c r="A835" t="s">
        <v>1176</v>
      </c>
      <c r="B835" t="s">
        <v>5446</v>
      </c>
      <c r="C835" s="5" t="s">
        <v>28</v>
      </c>
      <c r="D835" s="5">
        <v>37073</v>
      </c>
      <c r="E835" s="39">
        <v>1050</v>
      </c>
      <c r="F835" s="195">
        <v>44652</v>
      </c>
      <c r="G835" s="2">
        <v>52</v>
      </c>
      <c r="H835" t="str">
        <f>B835&amp;C835</f>
        <v>Maggie SMITH1500m</v>
      </c>
      <c r="I835" s="2">
        <f>E835</f>
        <v>1050</v>
      </c>
      <c r="J835" s="2" cm="1">
        <f t="array" ref="J835">MAX(IF($H$3:$H$4000=$H835,$I$3:$I$4000))</f>
        <v>1050</v>
      </c>
      <c r="K835" s="2" t="str">
        <v>CAN</v>
      </c>
      <c r="L835" s="21" t="str">
        <v>Maddlyn BRUNT</v>
      </c>
      <c r="M835" s="47" t="str">
        <v>3000msc</v>
      </c>
      <c r="N835" s="95">
        <v>1996</v>
      </c>
      <c r="O835" s="94" t="str">
        <f t="shared" si="48"/>
        <v>Maddlyn BRUNT3000msc</v>
      </c>
      <c r="P835" s="2">
        <f t="shared" si="49"/>
        <v>1023</v>
      </c>
      <c r="Q835" s="2">
        <f t="shared" si="50"/>
        <v>92</v>
      </c>
      <c r="R835" s="79" t="str">
        <f t="shared" si="51"/>
        <v/>
      </c>
    </row>
    <row r="836" spans="1:18" x14ac:dyDescent="0.2">
      <c r="A836" t="s">
        <v>1176</v>
      </c>
      <c r="B836" t="s">
        <v>1220</v>
      </c>
      <c r="C836" s="5" t="s">
        <v>28</v>
      </c>
      <c r="D836" s="5">
        <v>36825</v>
      </c>
      <c r="E836" s="39">
        <v>1036</v>
      </c>
      <c r="F836" s="195">
        <v>44652</v>
      </c>
      <c r="G836" s="2">
        <v>62</v>
      </c>
      <c r="H836" t="str">
        <f>B836&amp;C836</f>
        <v>Aurora RYNDA1500m</v>
      </c>
      <c r="I836" s="2">
        <f>E836</f>
        <v>1036</v>
      </c>
      <c r="J836" s="2" cm="1">
        <f t="array" ref="J836">MAX(IF($H$3:$H$4000=$H836,$I$3:$I$4000))</f>
        <v>1036</v>
      </c>
      <c r="K836" s="2" t="str">
        <v>CAN</v>
      </c>
      <c r="L836" s="21" t="str">
        <v>Christabel NETTEY</v>
      </c>
      <c r="M836" s="47" t="str">
        <v>long-jump</v>
      </c>
      <c r="N836" s="95">
        <v>33391</v>
      </c>
      <c r="O836" s="94" t="str">
        <f t="shared" ref="O836:O899" si="52">L836&amp;M836</f>
        <v>Christabel NETTEYlong-jump</v>
      </c>
      <c r="P836" s="2">
        <f t="shared" ref="P836:P899" si="53">VLOOKUP(L836&amp;M836,$H$3:$J$3823,3,FALSE)</f>
        <v>1160</v>
      </c>
      <c r="Q836" s="2">
        <f t="shared" ref="Q836:Q899" si="54">COUNTIFS($M$3:$M$3102,M836,$P$3:$P$3102,"&gt;"&amp;P836)+1</f>
        <v>13</v>
      </c>
      <c r="R836" s="79" t="str">
        <f t="shared" ref="R836:R899" si="55">IFERROR(IF(K836="AUS",COUNTIFS($K$3:$K$3102,"AUS",$M$3:$M$3102,M836,$P$3:$P$3102,"&gt;"&amp;P836)+1,""),"")</f>
        <v/>
      </c>
    </row>
    <row r="837" spans="1:18" x14ac:dyDescent="0.2">
      <c r="A837" t="s">
        <v>1176</v>
      </c>
      <c r="B837" t="s">
        <v>1851</v>
      </c>
      <c r="C837" s="5" t="s">
        <v>28</v>
      </c>
      <c r="D837" s="5">
        <v>36070</v>
      </c>
      <c r="E837" s="39">
        <v>1034</v>
      </c>
      <c r="F837" s="195">
        <v>44652</v>
      </c>
      <c r="G837" s="2">
        <v>63</v>
      </c>
      <c r="H837" t="str">
        <f>B837&amp;C837</f>
        <v>Kennedy THOMSON1500m</v>
      </c>
      <c r="I837" s="2">
        <f>E837</f>
        <v>1034</v>
      </c>
      <c r="J837" s="2" cm="1">
        <f t="array" ref="J837">MAX(IF($H$3:$H$4000=$H837,$I$3:$I$4000))</f>
        <v>1108</v>
      </c>
      <c r="K837" s="2" t="str">
        <v>CAN</v>
      </c>
      <c r="L837" s="21" t="str">
        <v>Alexzandra THRONDSON</v>
      </c>
      <c r="M837" s="47" t="str">
        <v>pole-vault</v>
      </c>
      <c r="N837" s="95">
        <v>36989</v>
      </c>
      <c r="O837" s="94" t="str">
        <f t="shared" si="52"/>
        <v>Alexzandra THRONDSONpole-vault</v>
      </c>
      <c r="P837" s="2">
        <f t="shared" si="53"/>
        <v>883</v>
      </c>
      <c r="Q837" s="2">
        <f t="shared" si="54"/>
        <v>58</v>
      </c>
      <c r="R837" s="79" t="str">
        <f t="shared" si="55"/>
        <v/>
      </c>
    </row>
    <row r="838" spans="1:18" x14ac:dyDescent="0.2">
      <c r="A838" t="s">
        <v>1176</v>
      </c>
      <c r="B838" t="s">
        <v>5449</v>
      </c>
      <c r="C838" s="5" t="s">
        <v>28</v>
      </c>
      <c r="D838" s="5">
        <v>44612</v>
      </c>
      <c r="E838" s="39">
        <v>1006</v>
      </c>
      <c r="F838" s="195">
        <v>44652</v>
      </c>
      <c r="G838" s="2">
        <v>78</v>
      </c>
      <c r="H838" t="str">
        <f>B838&amp;C838</f>
        <v>Maya KOBYLANSKI1500m</v>
      </c>
      <c r="I838" s="2">
        <f>E838</f>
        <v>1006</v>
      </c>
      <c r="J838" s="2" cm="1">
        <f t="array" ref="J838">MAX(IF($H$3:$H$4000=$H838,$I$3:$I$4000))</f>
        <v>1006</v>
      </c>
      <c r="K838" s="2" t="str">
        <v>CAN</v>
      </c>
      <c r="L838" s="21" t="str">
        <v>Samantha MURPHY</v>
      </c>
      <c r="M838" s="47" t="str">
        <v>800m</v>
      </c>
      <c r="N838" s="95">
        <v>33681</v>
      </c>
      <c r="O838" s="94" t="str">
        <f t="shared" si="52"/>
        <v>Samantha MURPHY800m</v>
      </c>
      <c r="P838" s="2">
        <f t="shared" si="53"/>
        <v>1110</v>
      </c>
      <c r="Q838" s="2">
        <f t="shared" si="54"/>
        <v>53</v>
      </c>
      <c r="R838" s="79" t="str">
        <f t="shared" si="55"/>
        <v/>
      </c>
    </row>
    <row r="839" spans="1:18" x14ac:dyDescent="0.2">
      <c r="A839" t="s">
        <v>1176</v>
      </c>
      <c r="B839" t="s">
        <v>5459</v>
      </c>
      <c r="C839" t="s">
        <v>34</v>
      </c>
      <c r="D839" s="5">
        <v>1999</v>
      </c>
      <c r="E839" s="39">
        <v>986</v>
      </c>
      <c r="F839" s="195">
        <v>44652</v>
      </c>
      <c r="G839" s="2">
        <v>43</v>
      </c>
      <c r="H839" t="str">
        <f>B839&amp;C839</f>
        <v>Olivia WILLETT3000msc</v>
      </c>
      <c r="I839" s="2">
        <f>E839</f>
        <v>986</v>
      </c>
      <c r="J839" s="2" cm="1">
        <f t="array" ref="J839">MAX(IF($H$3:$H$4000=$H839,$I$3:$I$4000))</f>
        <v>986</v>
      </c>
      <c r="K839" s="2" t="str">
        <v>CAN</v>
      </c>
      <c r="L839" s="21" t="str">
        <v>Catherine BEAUCHEMIN</v>
      </c>
      <c r="M839" s="47" t="str">
        <v>3000msc</v>
      </c>
      <c r="N839" s="95">
        <v>36038</v>
      </c>
      <c r="O839" s="94" t="str">
        <f t="shared" si="52"/>
        <v>Catherine BEAUCHEMIN3000msc</v>
      </c>
      <c r="P839" s="2">
        <f t="shared" si="53"/>
        <v>1092</v>
      </c>
      <c r="Q839" s="2">
        <f t="shared" si="54"/>
        <v>49</v>
      </c>
      <c r="R839" s="79" t="str">
        <f t="shared" si="55"/>
        <v/>
      </c>
    </row>
    <row r="840" spans="1:18" x14ac:dyDescent="0.2">
      <c r="A840" t="s">
        <v>1176</v>
      </c>
      <c r="B840" t="s">
        <v>5475</v>
      </c>
      <c r="C840" s="5" t="s">
        <v>29</v>
      </c>
      <c r="D840" s="5">
        <v>34739</v>
      </c>
      <c r="E840" s="39">
        <v>1015</v>
      </c>
      <c r="F840" s="195">
        <v>44652</v>
      </c>
      <c r="G840" s="2">
        <v>64</v>
      </c>
      <c r="H840" t="str">
        <f>B840&amp;C840</f>
        <v>Katelyn AYERS5000m</v>
      </c>
      <c r="I840" s="2">
        <f>E840</f>
        <v>1015</v>
      </c>
      <c r="J840" s="2" cm="1">
        <f t="array" ref="J840">MAX(IF($H$3:$H$4000=$H840,$I$3:$I$4000))</f>
        <v>1015</v>
      </c>
      <c r="K840" s="2" t="str">
        <v>CAN</v>
      </c>
      <c r="L840" s="21" t="str">
        <v>Georgia ELLENWOOD</v>
      </c>
      <c r="M840" s="47" t="str">
        <v>long-jump</v>
      </c>
      <c r="N840" s="95">
        <v>34916</v>
      </c>
      <c r="O840" s="94" t="str">
        <f t="shared" si="52"/>
        <v>Georgia ELLENWOODlong-jump</v>
      </c>
      <c r="P840" s="2">
        <f t="shared" si="53"/>
        <v>1074</v>
      </c>
      <c r="Q840" s="2">
        <f t="shared" si="54"/>
        <v>50</v>
      </c>
      <c r="R840" s="79" t="str">
        <f t="shared" si="55"/>
        <v/>
      </c>
    </row>
    <row r="841" spans="1:18" x14ac:dyDescent="0.2">
      <c r="A841" t="s">
        <v>1176</v>
      </c>
      <c r="B841" t="s">
        <v>5492</v>
      </c>
      <c r="C841" t="s">
        <v>30</v>
      </c>
      <c r="D841" s="5">
        <v>2000</v>
      </c>
      <c r="E841" s="39">
        <v>942</v>
      </c>
      <c r="F841" s="195">
        <v>44652</v>
      </c>
      <c r="G841" s="2">
        <v>38</v>
      </c>
      <c r="H841" t="str">
        <f>B841&amp;C841</f>
        <v>Solstice SALIBA10000m</v>
      </c>
      <c r="I841" s="2">
        <f>E841</f>
        <v>942</v>
      </c>
      <c r="J841" s="2" cm="1">
        <f t="array" ref="J841">MAX(IF($H$3:$H$4000=$H841,$I$3:$I$4000))</f>
        <v>942</v>
      </c>
      <c r="K841" s="2" t="str">
        <v>CAN</v>
      </c>
      <c r="L841" s="21" t="str">
        <v>Gabriela DEBUES-STAFFORD</v>
      </c>
      <c r="M841" s="47" t="str">
        <v>800m</v>
      </c>
      <c r="N841" s="95">
        <v>34955</v>
      </c>
      <c r="O841" s="94" t="str">
        <f t="shared" si="52"/>
        <v>Gabriela DEBUES-STAFFORD800m</v>
      </c>
      <c r="P841" s="2">
        <f t="shared" si="53"/>
        <v>1186</v>
      </c>
      <c r="Q841" s="2">
        <f t="shared" si="54"/>
        <v>10</v>
      </c>
      <c r="R841" s="79" t="str">
        <f t="shared" si="55"/>
        <v/>
      </c>
    </row>
    <row r="842" spans="1:18" x14ac:dyDescent="0.2">
      <c r="A842" t="s">
        <v>1176</v>
      </c>
      <c r="B842" t="s">
        <v>2115</v>
      </c>
      <c r="C842" s="5" t="s">
        <v>33</v>
      </c>
      <c r="D842" s="5">
        <v>32236</v>
      </c>
      <c r="E842" s="39">
        <v>1069</v>
      </c>
      <c r="F842" s="195">
        <v>44652</v>
      </c>
      <c r="G842" s="2">
        <v>16</v>
      </c>
      <c r="H842" t="str">
        <f>B842&amp;C842</f>
        <v>Noelle MONTCALM400mh</v>
      </c>
      <c r="I842" s="2">
        <f>E842</f>
        <v>1069</v>
      </c>
      <c r="J842" s="2" cm="1">
        <f t="array" ref="J842">MAX(IF($H$3:$H$4000=$H842,$I$3:$I$4000))</f>
        <v>1146</v>
      </c>
      <c r="K842" s="2" t="str">
        <v>CAN</v>
      </c>
      <c r="L842" s="21" t="str">
        <v>Kate VAN BUSKIRK</v>
      </c>
      <c r="M842" s="47" t="str">
        <v>1500m</v>
      </c>
      <c r="N842" s="95">
        <v>31937</v>
      </c>
      <c r="O842" s="94" t="str">
        <f t="shared" si="52"/>
        <v>Kate VAN BUSKIRK1500m</v>
      </c>
      <c r="P842" s="2">
        <f t="shared" si="53"/>
        <v>1163</v>
      </c>
      <c r="Q842" s="2">
        <f t="shared" si="54"/>
        <v>17</v>
      </c>
      <c r="R842" s="79" t="str">
        <f t="shared" si="55"/>
        <v/>
      </c>
    </row>
    <row r="843" spans="1:18" x14ac:dyDescent="0.2">
      <c r="A843" t="s">
        <v>1176</v>
      </c>
      <c r="B843" t="s">
        <v>5518</v>
      </c>
      <c r="C843" s="5" t="s">
        <v>33</v>
      </c>
      <c r="D843" s="5">
        <v>37073</v>
      </c>
      <c r="E843" s="39">
        <v>977</v>
      </c>
      <c r="F843" s="195">
        <v>44652</v>
      </c>
      <c r="G843" s="2">
        <v>80</v>
      </c>
      <c r="H843" t="str">
        <f>B843&amp;C843</f>
        <v>Payton SABOURIN400mh</v>
      </c>
      <c r="I843" s="2">
        <f>E843</f>
        <v>977</v>
      </c>
      <c r="J843" s="2" cm="1">
        <f t="array" ref="J843">MAX(IF($H$3:$H$4000=$H843,$I$3:$I$4000))</f>
        <v>977</v>
      </c>
      <c r="K843" s="2" t="str">
        <v>CAN</v>
      </c>
      <c r="L843" s="21" t="str">
        <v>Madison HEISTERMAN</v>
      </c>
      <c r="M843" s="47" t="str">
        <v>1500m</v>
      </c>
      <c r="N843" s="95">
        <v>2000</v>
      </c>
      <c r="O843" s="94" t="str">
        <f t="shared" si="52"/>
        <v>Madison HEISTERMAN1500m</v>
      </c>
      <c r="P843" s="2">
        <f t="shared" si="53"/>
        <v>1091</v>
      </c>
      <c r="Q843" s="2">
        <f t="shared" si="54"/>
        <v>97</v>
      </c>
      <c r="R843" s="79" t="str">
        <f t="shared" si="55"/>
        <v/>
      </c>
    </row>
    <row r="844" spans="1:18" x14ac:dyDescent="0.2">
      <c r="A844" t="s">
        <v>1176</v>
      </c>
      <c r="B844" t="s">
        <v>5523</v>
      </c>
      <c r="C844" s="6" t="s">
        <v>33</v>
      </c>
      <c r="D844" s="5">
        <v>44581</v>
      </c>
      <c r="E844" s="39">
        <v>964</v>
      </c>
      <c r="F844" s="195">
        <v>44652</v>
      </c>
      <c r="G844" s="2">
        <v>90</v>
      </c>
      <c r="H844" t="str">
        <f>B844&amp;C844</f>
        <v>Karlie MOORE400mh</v>
      </c>
      <c r="I844" s="2">
        <f>E844</f>
        <v>964</v>
      </c>
      <c r="J844" s="2" cm="1">
        <f t="array" ref="J844">MAX(IF($H$3:$H$4000=$H844,$I$3:$I$4000))</f>
        <v>964</v>
      </c>
      <c r="K844" s="2" t="str">
        <v>CAN</v>
      </c>
      <c r="L844" s="21" t="str">
        <v>Grace FETHERSTONHAUGH</v>
      </c>
      <c r="M844" s="47" t="str">
        <v>3000msc</v>
      </c>
      <c r="N844" s="95">
        <v>36812</v>
      </c>
      <c r="O844" s="94" t="str">
        <f t="shared" si="52"/>
        <v>Grace FETHERSTONHAUGH3000msc</v>
      </c>
      <c r="P844" s="2">
        <f t="shared" si="53"/>
        <v>1118</v>
      </c>
      <c r="Q844" s="2">
        <f t="shared" si="54"/>
        <v>40</v>
      </c>
      <c r="R844" s="79" t="str">
        <f t="shared" si="55"/>
        <v/>
      </c>
    </row>
    <row r="845" spans="1:18" x14ac:dyDescent="0.2">
      <c r="A845" t="s">
        <v>1176</v>
      </c>
      <c r="B845" t="s">
        <v>2211</v>
      </c>
      <c r="C845" s="6" t="s">
        <v>37</v>
      </c>
      <c r="D845" s="5">
        <v>33962</v>
      </c>
      <c r="E845" s="39">
        <v>1060</v>
      </c>
      <c r="F845" s="195">
        <v>44652</v>
      </c>
      <c r="G845" s="2">
        <v>17</v>
      </c>
      <c r="H845" t="str">
        <f>B845&amp;C845</f>
        <v>Aasha MARLERlong-jump</v>
      </c>
      <c r="I845" s="2">
        <f>E845</f>
        <v>1060</v>
      </c>
      <c r="J845" s="2" cm="1">
        <f t="array" ref="J845">MAX(IF($H$3:$H$4000=$H845,$I$3:$I$4000))</f>
        <v>1060</v>
      </c>
      <c r="K845" s="2" t="str">
        <v>CAN</v>
      </c>
      <c r="L845" s="21" t="str">
        <v>Sylvia RUSSELL</v>
      </c>
      <c r="M845" s="47" t="str">
        <v>3000msc</v>
      </c>
      <c r="N845" s="95">
        <v>1998</v>
      </c>
      <c r="O845" s="94" t="str">
        <f t="shared" si="52"/>
        <v>Sylvia RUSSELL3000msc</v>
      </c>
      <c r="P845" s="2">
        <f t="shared" si="53"/>
        <v>1061</v>
      </c>
      <c r="Q845" s="2">
        <f t="shared" si="54"/>
        <v>60</v>
      </c>
      <c r="R845" s="79" t="str">
        <f t="shared" si="55"/>
        <v/>
      </c>
    </row>
    <row r="846" spans="1:18" x14ac:dyDescent="0.2">
      <c r="A846" t="s">
        <v>1176</v>
      </c>
      <c r="B846" t="s">
        <v>2507</v>
      </c>
      <c r="C846" s="5" t="s">
        <v>42</v>
      </c>
      <c r="D846" s="5">
        <v>36318</v>
      </c>
      <c r="E846" s="39">
        <v>1161</v>
      </c>
      <c r="F846" s="195">
        <v>44652</v>
      </c>
      <c r="G846" s="2">
        <v>1</v>
      </c>
      <c r="H846" t="str">
        <f>B846&amp;C846</f>
        <v>Camryn ROGERShammer-throw</v>
      </c>
      <c r="I846" s="2">
        <f>E846</f>
        <v>1161</v>
      </c>
      <c r="J846" s="2" cm="1">
        <f t="array" ref="J846">MAX(IF($H$3:$H$4000=$H846,$I$3:$I$4000))</f>
        <v>1182</v>
      </c>
      <c r="K846" s="2" t="str">
        <v>CAN</v>
      </c>
      <c r="L846" s="21" t="str">
        <v>Nicole MCMILLEN</v>
      </c>
      <c r="M846" s="47" t="str">
        <v>3000msc</v>
      </c>
      <c r="N846" s="95">
        <v>0</v>
      </c>
      <c r="O846" s="94" t="str">
        <f t="shared" si="52"/>
        <v>Nicole MCMILLEN3000msc</v>
      </c>
      <c r="P846" s="2">
        <f t="shared" si="53"/>
        <v>1056</v>
      </c>
      <c r="Q846" s="2">
        <f t="shared" si="54"/>
        <v>67</v>
      </c>
      <c r="R846" s="79" t="str">
        <f t="shared" si="55"/>
        <v/>
      </c>
    </row>
    <row r="847" spans="1:18" x14ac:dyDescent="0.2">
      <c r="A847" t="s">
        <v>1176</v>
      </c>
      <c r="B847" t="s">
        <v>2510</v>
      </c>
      <c r="C847" s="5" t="s">
        <v>42</v>
      </c>
      <c r="D847" s="5">
        <v>34009</v>
      </c>
      <c r="E847" s="39">
        <v>1067</v>
      </c>
      <c r="F847" s="195">
        <v>44652</v>
      </c>
      <c r="G847" s="2">
        <v>8</v>
      </c>
      <c r="H847" t="str">
        <f>B847&amp;C847</f>
        <v>Jillian WEIRhammer-throw</v>
      </c>
      <c r="I847" s="2">
        <f>E847</f>
        <v>1067</v>
      </c>
      <c r="J847" s="2" cm="1">
        <f t="array" ref="J847">MAX(IF($H$3:$H$4000=$H847,$I$3:$I$4000))</f>
        <v>1130</v>
      </c>
      <c r="K847" s="2" t="str">
        <v>CAN</v>
      </c>
      <c r="L847" s="21" t="str">
        <v>Andrea SECCAFIEN</v>
      </c>
      <c r="M847" s="47" t="str">
        <v>5000m</v>
      </c>
      <c r="N847" s="95">
        <v>33112</v>
      </c>
      <c r="O847" s="94" t="str">
        <f t="shared" si="52"/>
        <v>Andrea SECCAFIEN5000m</v>
      </c>
      <c r="P847" s="2">
        <f t="shared" si="53"/>
        <v>1169</v>
      </c>
      <c r="Q847" s="2">
        <f t="shared" si="54"/>
        <v>17</v>
      </c>
      <c r="R847" s="79" t="str">
        <f t="shared" si="55"/>
        <v/>
      </c>
    </row>
    <row r="848" spans="1:18" x14ac:dyDescent="0.2">
      <c r="A848" t="s">
        <v>1176</v>
      </c>
      <c r="B848" t="s">
        <v>2529</v>
      </c>
      <c r="C848" t="s">
        <v>42</v>
      </c>
      <c r="D848" s="5">
        <v>1999</v>
      </c>
      <c r="E848" s="39">
        <v>934</v>
      </c>
      <c r="F848" s="195">
        <v>44652</v>
      </c>
      <c r="G848" s="2">
        <v>29</v>
      </c>
      <c r="H848" t="str">
        <f>B848&amp;C848</f>
        <v>Tanessa MORRIShammer-throw</v>
      </c>
      <c r="I848" s="2">
        <f>E848</f>
        <v>934</v>
      </c>
      <c r="J848" s="2" cm="1">
        <f t="array" ref="J848">MAX(IF($H$3:$H$4000=$H848,$I$3:$I$4000))</f>
        <v>958</v>
      </c>
      <c r="K848" s="2" t="str">
        <v>CAN</v>
      </c>
      <c r="L848" s="21" t="str">
        <v>Julie-Anne STAEHLI</v>
      </c>
      <c r="M848" s="47" t="str">
        <v>5000m</v>
      </c>
      <c r="N848" s="95">
        <v>34324</v>
      </c>
      <c r="O848" s="94" t="str">
        <f t="shared" si="52"/>
        <v>Julie-Anne STAEHLI5000m</v>
      </c>
      <c r="P848" s="2">
        <f t="shared" si="53"/>
        <v>1168</v>
      </c>
      <c r="Q848" s="2">
        <f t="shared" si="54"/>
        <v>19</v>
      </c>
      <c r="R848" s="79" t="str">
        <f t="shared" si="55"/>
        <v/>
      </c>
    </row>
    <row r="849" spans="1:18" x14ac:dyDescent="0.2">
      <c r="A849" t="s">
        <v>1176</v>
      </c>
      <c r="B849" t="s">
        <v>5592</v>
      </c>
      <c r="C849" s="5" t="s">
        <v>41</v>
      </c>
      <c r="D849" s="5">
        <v>35618</v>
      </c>
      <c r="E849" s="39">
        <v>895</v>
      </c>
      <c r="F849" s="195">
        <v>44652</v>
      </c>
      <c r="G849" s="2">
        <v>26</v>
      </c>
      <c r="H849" t="str">
        <f>B849&amp;C849</f>
        <v>Ashley PRYKEjavelin-throw</v>
      </c>
      <c r="I849" s="2">
        <f>E849</f>
        <v>895</v>
      </c>
      <c r="J849" s="2" cm="1">
        <f t="array" ref="J849">MAX(IF($H$3:$H$4000=$H849,$I$3:$I$4000))</f>
        <v>895</v>
      </c>
      <c r="K849" s="2" t="str">
        <v>CAN</v>
      </c>
      <c r="L849" s="21" t="str">
        <v>Briana SCOTT</v>
      </c>
      <c r="M849" s="47" t="str">
        <v>5000m</v>
      </c>
      <c r="N849" s="95">
        <v>0</v>
      </c>
      <c r="O849" s="94" t="str">
        <f t="shared" si="52"/>
        <v>Briana SCOTT5000m</v>
      </c>
      <c r="P849" s="2">
        <f t="shared" si="53"/>
        <v>1074</v>
      </c>
      <c r="Q849" s="2">
        <f t="shared" si="54"/>
        <v>101</v>
      </c>
      <c r="R849" s="79" t="str">
        <f t="shared" si="55"/>
        <v/>
      </c>
    </row>
    <row r="850" spans="1:18" x14ac:dyDescent="0.2">
      <c r="A850" t="s">
        <v>1176</v>
      </c>
      <c r="B850" t="s">
        <v>4993</v>
      </c>
      <c r="C850" s="5" t="s">
        <v>43</v>
      </c>
      <c r="D850" s="5">
        <v>1999</v>
      </c>
      <c r="E850" s="39">
        <v>808</v>
      </c>
      <c r="F850" s="195">
        <v>44647</v>
      </c>
      <c r="G850" s="2">
        <v>16</v>
      </c>
      <c r="H850" t="str">
        <f>B850&amp;C850</f>
        <v>Hassanat FASHINA-BOMBALAheptathlon</v>
      </c>
      <c r="I850" s="2">
        <f>E850</f>
        <v>808</v>
      </c>
      <c r="J850" s="2" cm="1">
        <f t="array" ref="J850">MAX(IF($H$3:$H$4000=$H850,$I$3:$I$4000))</f>
        <v>808</v>
      </c>
      <c r="K850" s="2" t="str">
        <v>CAN</v>
      </c>
      <c r="L850" s="21" t="str">
        <v>Jessica O'CONNELL</v>
      </c>
      <c r="M850" s="47" t="str">
        <v>5000m</v>
      </c>
      <c r="N850" s="95">
        <v>32549</v>
      </c>
      <c r="O850" s="94" t="str">
        <f t="shared" si="52"/>
        <v>Jessica O'CONNELL5000m</v>
      </c>
      <c r="P850" s="2">
        <f t="shared" si="53"/>
        <v>1073</v>
      </c>
      <c r="Q850" s="2">
        <f t="shared" si="54"/>
        <v>105</v>
      </c>
      <c r="R850" s="79" t="str">
        <f t="shared" si="55"/>
        <v/>
      </c>
    </row>
    <row r="851" spans="1:18" x14ac:dyDescent="0.2">
      <c r="A851" t="s">
        <v>1176</v>
      </c>
      <c r="B851" t="s">
        <v>5403</v>
      </c>
      <c r="C851" s="5" t="s">
        <v>25</v>
      </c>
      <c r="D851" s="5">
        <v>37768</v>
      </c>
      <c r="E851" s="39">
        <v>1087</v>
      </c>
      <c r="F851" s="195">
        <v>44646</v>
      </c>
      <c r="G851" s="2">
        <v>34</v>
      </c>
      <c r="H851" t="str">
        <f>B851&amp;C851</f>
        <v>Ella CLAYTON200m</v>
      </c>
      <c r="I851" s="2">
        <f>E851</f>
        <v>1087</v>
      </c>
      <c r="J851" s="2" cm="1">
        <f t="array" ref="J851">MAX(IF($H$3:$H$4000=$H851,$I$3:$I$4000))</f>
        <v>1087</v>
      </c>
      <c r="K851" s="2" t="str">
        <v>CAN</v>
      </c>
      <c r="L851" s="21" t="str">
        <v>Genevi√®ve LALONDE</v>
      </c>
      <c r="M851" s="47" t="str">
        <v>5000m</v>
      </c>
      <c r="N851" s="95">
        <v>33486</v>
      </c>
      <c r="O851" s="94" t="str">
        <f t="shared" si="52"/>
        <v>Genevi√®ve LALONDE5000m</v>
      </c>
      <c r="P851" s="2">
        <f t="shared" si="53"/>
        <v>1071</v>
      </c>
      <c r="Q851" s="2">
        <f t="shared" si="54"/>
        <v>107</v>
      </c>
      <c r="R851" s="79" t="str">
        <f t="shared" si="55"/>
        <v/>
      </c>
    </row>
    <row r="852" spans="1:18" x14ac:dyDescent="0.2">
      <c r="A852" t="s">
        <v>1176</v>
      </c>
      <c r="B852" t="s">
        <v>5414</v>
      </c>
      <c r="C852" s="5" t="s">
        <v>25</v>
      </c>
      <c r="D852" s="5">
        <v>34750</v>
      </c>
      <c r="E852" s="39">
        <v>1076</v>
      </c>
      <c r="F852" s="195">
        <v>44646</v>
      </c>
      <c r="G852" s="2">
        <v>42</v>
      </c>
      <c r="H852" t="str">
        <f>B852&amp;C852</f>
        <v>Aiyanna STIVERNE200m</v>
      </c>
      <c r="I852" s="2">
        <f>E852</f>
        <v>1076</v>
      </c>
      <c r="J852" s="2" cm="1">
        <f t="array" ref="J852">MAX(IF($H$3:$H$4000=$H852,$I$3:$I$4000))</f>
        <v>1096</v>
      </c>
      <c r="K852" s="2" t="str">
        <v>CAN</v>
      </c>
      <c r="L852" s="21" t="str">
        <v>Brooke OVERHOLT</v>
      </c>
      <c r="M852" s="47" t="str">
        <v>400mh</v>
      </c>
      <c r="N852" s="95">
        <v>36618</v>
      </c>
      <c r="O852" s="94" t="str">
        <f t="shared" si="52"/>
        <v>Brooke OVERHOLT400mh</v>
      </c>
      <c r="P852" s="2">
        <f t="shared" si="53"/>
        <v>1096</v>
      </c>
      <c r="Q852" s="2">
        <f t="shared" si="54"/>
        <v>40</v>
      </c>
      <c r="R852" s="79" t="str">
        <f t="shared" si="55"/>
        <v/>
      </c>
    </row>
    <row r="853" spans="1:18" x14ac:dyDescent="0.2">
      <c r="A853" t="s">
        <v>1176</v>
      </c>
      <c r="B853" t="s">
        <v>5430</v>
      </c>
      <c r="C853" t="s">
        <v>26</v>
      </c>
      <c r="D853" s="5">
        <v>2000</v>
      </c>
      <c r="E853" s="39">
        <v>1030</v>
      </c>
      <c r="F853" s="195">
        <v>44646</v>
      </c>
      <c r="G853" s="2">
        <v>96</v>
      </c>
      <c r="H853" t="str">
        <f>B853&amp;C853</f>
        <v>Skyy DIOP400m</v>
      </c>
      <c r="I853" s="2">
        <f>E853</f>
        <v>1030</v>
      </c>
      <c r="J853" s="2" cm="1">
        <f t="array" ref="J853">MAX(IF($H$3:$H$4000=$H853,$I$3:$I$4000))</f>
        <v>1030</v>
      </c>
      <c r="K853" s="2" t="str">
        <v>CAN</v>
      </c>
      <c r="L853" s="21" t="str">
        <v>Elizabeth GLEADLE</v>
      </c>
      <c r="M853" s="47" t="str">
        <v>javelin-throw</v>
      </c>
      <c r="N853" s="95">
        <v>32482</v>
      </c>
      <c r="O853" s="94" t="str">
        <f t="shared" si="52"/>
        <v>Elizabeth GLEADLEjavelin-throw</v>
      </c>
      <c r="P853" s="2">
        <f t="shared" si="53"/>
        <v>1140</v>
      </c>
      <c r="Q853" s="2">
        <f t="shared" si="54"/>
        <v>3</v>
      </c>
      <c r="R853" s="79" t="str">
        <f t="shared" si="55"/>
        <v/>
      </c>
    </row>
    <row r="854" spans="1:18" x14ac:dyDescent="0.2">
      <c r="A854" t="s">
        <v>1176</v>
      </c>
      <c r="B854" t="s">
        <v>1245</v>
      </c>
      <c r="C854" s="6" t="s">
        <v>27</v>
      </c>
      <c r="D854" s="5">
        <v>44612</v>
      </c>
      <c r="E854" s="39">
        <v>1017</v>
      </c>
      <c r="F854" s="195">
        <v>44646</v>
      </c>
      <c r="G854" s="2">
        <v>81</v>
      </c>
      <c r="H854" t="str">
        <f>B854&amp;C854</f>
        <v>Cassandra WILLIAMSON800m</v>
      </c>
      <c r="I854" s="2">
        <f>E854</f>
        <v>1017</v>
      </c>
      <c r="J854" s="2" cm="1">
        <f t="array" ref="J854">MAX(IF($H$3:$H$4000=$H854,$I$3:$I$4000))</f>
        <v>1017</v>
      </c>
      <c r="K854" s="2" t="str">
        <v>CAN</v>
      </c>
      <c r="L854" s="21" t="str">
        <v>Erin TESCHUK</v>
      </c>
      <c r="M854" s="47" t="str">
        <v>3000msc</v>
      </c>
      <c r="N854" s="95">
        <v>34632</v>
      </c>
      <c r="O854" s="94" t="str">
        <f t="shared" si="52"/>
        <v>Erin TESCHUK3000msc</v>
      </c>
      <c r="P854" s="2">
        <f t="shared" si="53"/>
        <v>1099</v>
      </c>
      <c r="Q854" s="2">
        <f t="shared" si="54"/>
        <v>45</v>
      </c>
      <c r="R854" s="79" t="str">
        <f t="shared" si="55"/>
        <v/>
      </c>
    </row>
    <row r="855" spans="1:18" x14ac:dyDescent="0.2">
      <c r="A855" t="s">
        <v>1176</v>
      </c>
      <c r="B855" t="s">
        <v>1789</v>
      </c>
      <c r="C855" s="5" t="s">
        <v>28</v>
      </c>
      <c r="D855" s="5">
        <v>34711</v>
      </c>
      <c r="E855" s="39">
        <v>1097</v>
      </c>
      <c r="F855" s="195">
        <v>44646</v>
      </c>
      <c r="G855" s="2">
        <v>18</v>
      </c>
      <c r="H855" t="str">
        <f>B855&amp;C855</f>
        <v>Natalia HAWTHORN1500m</v>
      </c>
      <c r="I855" s="2">
        <f>E855</f>
        <v>1097</v>
      </c>
      <c r="J855" s="2" cm="1">
        <f t="array" ref="J855">MAX(IF($H$3:$H$4000=$H855,$I$3:$I$4000))</f>
        <v>1172</v>
      </c>
      <c r="K855" s="2" t="str">
        <v>CAN</v>
      </c>
      <c r="L855" s="21" t="str">
        <v>Sophia SLOVENSKI</v>
      </c>
      <c r="M855" s="47" t="str">
        <v>javelin-throw</v>
      </c>
      <c r="N855" s="95">
        <v>1999</v>
      </c>
      <c r="O855" s="94" t="str">
        <f t="shared" si="52"/>
        <v>Sophia SLOVENSKIjavelin-throw</v>
      </c>
      <c r="P855" s="2">
        <f t="shared" si="53"/>
        <v>860</v>
      </c>
      <c r="Q855" s="2">
        <f t="shared" si="54"/>
        <v>62</v>
      </c>
      <c r="R855" s="79" t="str">
        <f t="shared" si="55"/>
        <v/>
      </c>
    </row>
    <row r="856" spans="1:18" x14ac:dyDescent="0.2">
      <c r="A856" t="s">
        <v>1176</v>
      </c>
      <c r="B856" t="s">
        <v>5473</v>
      </c>
      <c r="C856" s="5" t="s">
        <v>29</v>
      </c>
      <c r="D856" s="5">
        <v>35899</v>
      </c>
      <c r="E856" s="39">
        <v>1034</v>
      </c>
      <c r="F856" s="195">
        <v>44646</v>
      </c>
      <c r="G856" s="2">
        <v>47</v>
      </c>
      <c r="H856" t="str">
        <f>B856&amp;C856</f>
        <v>Glynis SIM5000m</v>
      </c>
      <c r="I856" s="2">
        <f>E856</f>
        <v>1034</v>
      </c>
      <c r="J856" s="2" cm="1">
        <f t="array" ref="J856">MAX(IF($H$3:$H$4000=$H856,$I$3:$I$4000))</f>
        <v>1034</v>
      </c>
      <c r="K856" s="2" t="str">
        <v>CAN</v>
      </c>
      <c r="L856" s="21" t="str">
        <v>Olivia ROMANIW</v>
      </c>
      <c r="M856" s="47" t="str">
        <v>800m</v>
      </c>
      <c r="N856" s="95">
        <v>34726</v>
      </c>
      <c r="O856" s="94" t="str">
        <f t="shared" si="52"/>
        <v>Olivia ROMANIW800m</v>
      </c>
      <c r="P856" s="2">
        <f t="shared" si="53"/>
        <v>1093</v>
      </c>
      <c r="Q856" s="2">
        <f t="shared" si="54"/>
        <v>86</v>
      </c>
      <c r="R856" s="79" t="str">
        <f t="shared" si="55"/>
        <v/>
      </c>
    </row>
    <row r="857" spans="1:18" x14ac:dyDescent="0.2">
      <c r="A857" t="s">
        <v>1176</v>
      </c>
      <c r="B857" t="s">
        <v>5478</v>
      </c>
      <c r="C857" t="s">
        <v>29</v>
      </c>
      <c r="D857" s="5">
        <v>1998</v>
      </c>
      <c r="E857" s="39">
        <v>988</v>
      </c>
      <c r="F857" s="195">
        <v>44646</v>
      </c>
      <c r="G857" s="2">
        <v>76</v>
      </c>
      <c r="H857" t="str">
        <f>B857&amp;C857</f>
        <v>Mikayla TINKHAM5000m</v>
      </c>
      <c r="I857" s="2">
        <f>E857</f>
        <v>988</v>
      </c>
      <c r="J857" s="2" cm="1">
        <f t="array" ref="J857">MAX(IF($H$3:$H$4000=$H857,$I$3:$I$4000))</f>
        <v>988</v>
      </c>
      <c r="K857" s="2" t="str">
        <v>CAN</v>
      </c>
      <c r="L857" s="21" t="str">
        <v>Jessy LACOURSE</v>
      </c>
      <c r="M857" s="47" t="str">
        <v>3000msc</v>
      </c>
      <c r="N857" s="95">
        <v>35466</v>
      </c>
      <c r="O857" s="94" t="str">
        <f t="shared" si="52"/>
        <v>Jessy LACOURSE3000msc</v>
      </c>
      <c r="P857" s="2">
        <f t="shared" si="53"/>
        <v>1142</v>
      </c>
      <c r="Q857" s="2">
        <f t="shared" si="54"/>
        <v>30</v>
      </c>
      <c r="R857" s="79" t="str">
        <f t="shared" si="55"/>
        <v/>
      </c>
    </row>
    <row r="858" spans="1:18" x14ac:dyDescent="0.2">
      <c r="A858" t="s">
        <v>1176</v>
      </c>
      <c r="B858" t="s">
        <v>5482</v>
      </c>
      <c r="C858" t="s">
        <v>29</v>
      </c>
      <c r="D858" s="5"/>
      <c r="E858" s="39">
        <v>972</v>
      </c>
      <c r="F858" s="195">
        <v>44646</v>
      </c>
      <c r="G858" s="2">
        <v>96</v>
      </c>
      <c r="H858" t="str">
        <f>B858&amp;C858</f>
        <v>Zoe DOORENSPLEET5000m</v>
      </c>
      <c r="I858" s="2">
        <f>E858</f>
        <v>972</v>
      </c>
      <c r="J858" s="2" cm="1">
        <f t="array" ref="J858">MAX(IF($H$3:$H$4000=$H858,$I$3:$I$4000))</f>
        <v>972</v>
      </c>
      <c r="K858" s="2" t="str">
        <v>CAN</v>
      </c>
      <c r="L858" s="21" t="str">
        <v>Dallyssa HUGGINS</v>
      </c>
      <c r="M858" s="47" t="str">
        <v>high-jump</v>
      </c>
      <c r="N858" s="95">
        <v>36099</v>
      </c>
      <c r="O858" s="94" t="str">
        <f t="shared" si="52"/>
        <v>Dallyssa HUGGINShigh-jump</v>
      </c>
      <c r="P858" s="2">
        <f t="shared" si="53"/>
        <v>1013</v>
      </c>
      <c r="Q858" s="2">
        <f t="shared" si="54"/>
        <v>52</v>
      </c>
      <c r="R858" s="79" t="str">
        <f t="shared" si="55"/>
        <v/>
      </c>
    </row>
    <row r="859" spans="1:18" x14ac:dyDescent="0.2">
      <c r="A859" t="s">
        <v>1176</v>
      </c>
      <c r="B859" t="s">
        <v>2085</v>
      </c>
      <c r="C859" s="5" t="s">
        <v>32</v>
      </c>
      <c r="D859" s="5">
        <v>36222</v>
      </c>
      <c r="E859" s="39">
        <v>1104</v>
      </c>
      <c r="F859" s="195">
        <v>44646</v>
      </c>
      <c r="G859" s="2">
        <v>15</v>
      </c>
      <c r="H859" t="str">
        <f>B859&amp;C859</f>
        <v>Kaylyn HALL100mh</v>
      </c>
      <c r="I859" s="2">
        <f>E859</f>
        <v>1104</v>
      </c>
      <c r="J859" s="2" cm="1">
        <f t="array" ref="J859">MAX(IF($H$3:$H$4000=$H859,$I$3:$I$4000))</f>
        <v>1104</v>
      </c>
      <c r="K859" s="2" t="str">
        <v>CAN</v>
      </c>
      <c r="L859" s="21" t="str">
        <v>Brittni WOLCZYK</v>
      </c>
      <c r="M859" s="47" t="str">
        <v>javelin-throw</v>
      </c>
      <c r="N859" s="95">
        <v>35683</v>
      </c>
      <c r="O859" s="94" t="str">
        <f t="shared" si="52"/>
        <v>Brittni WOLCZYKjavelin-throw</v>
      </c>
      <c r="P859" s="2">
        <f t="shared" si="53"/>
        <v>912</v>
      </c>
      <c r="Q859" s="2">
        <f t="shared" si="54"/>
        <v>39</v>
      </c>
      <c r="R859" s="79" t="str">
        <f t="shared" si="55"/>
        <v/>
      </c>
    </row>
    <row r="860" spans="1:18" x14ac:dyDescent="0.2">
      <c r="A860" t="s">
        <v>1176</v>
      </c>
      <c r="B860" t="s">
        <v>4997</v>
      </c>
      <c r="C860" s="5" t="s">
        <v>33</v>
      </c>
      <c r="D860" s="5">
        <v>36549</v>
      </c>
      <c r="E860" s="39">
        <v>980</v>
      </c>
      <c r="F860" s="195">
        <v>44646</v>
      </c>
      <c r="G860" s="2">
        <v>79</v>
      </c>
      <c r="H860" t="str">
        <f>B860&amp;C860</f>
        <v>Sharelle SAMUEL400mh</v>
      </c>
      <c r="I860" s="2">
        <f>E860</f>
        <v>980</v>
      </c>
      <c r="J860" s="2" cm="1">
        <f t="array" ref="J860">MAX(IF($H$3:$H$4000=$H860,$I$3:$I$4000))</f>
        <v>980</v>
      </c>
      <c r="K860" s="2" t="str">
        <v>CAN</v>
      </c>
      <c r="L860" s="21" t="str">
        <v>Leya BUCHANAN</v>
      </c>
      <c r="M860" s="47" t="str">
        <v>200m</v>
      </c>
      <c r="N860" s="95">
        <v>35294</v>
      </c>
      <c r="O860" s="94" t="str">
        <f t="shared" si="52"/>
        <v>Leya BUCHANAN200m</v>
      </c>
      <c r="P860" s="2">
        <f t="shared" si="53"/>
        <v>1111</v>
      </c>
      <c r="Q860" s="2">
        <f t="shared" si="54"/>
        <v>61</v>
      </c>
      <c r="R860" s="79" t="str">
        <f t="shared" si="55"/>
        <v/>
      </c>
    </row>
    <row r="861" spans="1:18" x14ac:dyDescent="0.2">
      <c r="A861" t="s">
        <v>1176</v>
      </c>
      <c r="B861" t="s">
        <v>2208</v>
      </c>
      <c r="C861" t="s">
        <v>38</v>
      </c>
      <c r="D861" s="5">
        <v>2000</v>
      </c>
      <c r="E861" s="39">
        <v>954</v>
      </c>
      <c r="F861" s="195">
        <v>44646</v>
      </c>
      <c r="G861" s="2">
        <v>49</v>
      </c>
      <c r="H861" t="str">
        <f>B861&amp;C861</f>
        <v>Jasmine SCOTT-KILGOtriple-jump</v>
      </c>
      <c r="I861" s="2">
        <f>E861</f>
        <v>954</v>
      </c>
      <c r="J861" s="2" cm="1">
        <f t="array" ref="J861">MAX(IF($H$3:$H$4000=$H861,$I$3:$I$4000))</f>
        <v>954</v>
      </c>
      <c r="K861" s="2" t="str">
        <v>CAN</v>
      </c>
      <c r="L861" s="21" t="str">
        <v>Natassha MCDONALD</v>
      </c>
      <c r="M861" s="47" t="str">
        <v>400m</v>
      </c>
      <c r="N861" s="95">
        <v>35457</v>
      </c>
      <c r="O861" s="94" t="str">
        <f t="shared" si="52"/>
        <v>Natassha MCDONALD400m</v>
      </c>
      <c r="P861" s="2">
        <f t="shared" si="53"/>
        <v>1169</v>
      </c>
      <c r="Q861" s="2">
        <f t="shared" si="54"/>
        <v>16</v>
      </c>
      <c r="R861" s="79" t="str">
        <f t="shared" si="55"/>
        <v/>
      </c>
    </row>
    <row r="862" spans="1:18" x14ac:dyDescent="0.2">
      <c r="A862" t="s">
        <v>1176</v>
      </c>
      <c r="B862" t="s">
        <v>5538</v>
      </c>
      <c r="C862" s="6" t="s">
        <v>35</v>
      </c>
      <c r="D862" s="5">
        <v>44612</v>
      </c>
      <c r="E862" s="39">
        <v>926</v>
      </c>
      <c r="F862" s="195">
        <v>44646</v>
      </c>
      <c r="G862" s="2">
        <v>70</v>
      </c>
      <c r="H862" t="str">
        <f>B862&amp;C862</f>
        <v>Asia HAMILTONhigh-jump</v>
      </c>
      <c r="I862" s="2">
        <f>E862</f>
        <v>926</v>
      </c>
      <c r="J862" s="2" cm="1">
        <f t="array" ref="J862">MAX(IF($H$3:$H$4000=$H862,$I$3:$I$4000))</f>
        <v>926</v>
      </c>
      <c r="K862" s="2" t="str">
        <v>CAN</v>
      </c>
      <c r="L862" s="21" t="str">
        <v>Ma√Øt√© BOUCHARD</v>
      </c>
      <c r="M862" s="47" t="str">
        <v>800m</v>
      </c>
      <c r="N862" s="95">
        <v>34935</v>
      </c>
      <c r="O862" s="94" t="str">
        <f t="shared" si="52"/>
        <v>Ma√Øt√© BOUCHARD800m</v>
      </c>
      <c r="P862" s="2">
        <f t="shared" si="53"/>
        <v>1117</v>
      </c>
      <c r="Q862" s="2">
        <f t="shared" si="54"/>
        <v>44</v>
      </c>
      <c r="R862" s="79" t="str">
        <f t="shared" si="55"/>
        <v/>
      </c>
    </row>
    <row r="863" spans="1:18" x14ac:dyDescent="0.2">
      <c r="A863" t="s">
        <v>1176</v>
      </c>
      <c r="B863" t="s">
        <v>2351</v>
      </c>
      <c r="C863" t="s">
        <v>36</v>
      </c>
      <c r="D863" s="5">
        <v>1998</v>
      </c>
      <c r="E863" s="39">
        <v>972</v>
      </c>
      <c r="F863" s="195">
        <v>44646</v>
      </c>
      <c r="G863" s="2">
        <v>14</v>
      </c>
      <c r="H863" t="str">
        <f>B863&amp;C863</f>
        <v>Sara WAGENVELDpole-vault</v>
      </c>
      <c r="I863" s="2">
        <f>E863</f>
        <v>972</v>
      </c>
      <c r="J863" s="2" cm="1">
        <f t="array" ref="J863">MAX(IF($H$3:$H$4000=$H863,$I$3:$I$4000))</f>
        <v>972</v>
      </c>
      <c r="K863" s="2" t="str">
        <v>CAN</v>
      </c>
      <c r="L863" s="21" t="str">
        <v>Melissa BISHOP-NRIAGU</v>
      </c>
      <c r="M863" s="47" t="str">
        <v>1500m</v>
      </c>
      <c r="N863" s="95">
        <v>32360</v>
      </c>
      <c r="O863" s="94" t="str">
        <f t="shared" si="52"/>
        <v>Melissa BISHOP-NRIAGU1500m</v>
      </c>
      <c r="P863" s="2">
        <f t="shared" si="53"/>
        <v>1170</v>
      </c>
      <c r="Q863" s="2">
        <f t="shared" si="54"/>
        <v>13</v>
      </c>
      <c r="R863" s="79" t="str">
        <f t="shared" si="55"/>
        <v/>
      </c>
    </row>
    <row r="864" spans="1:18" x14ac:dyDescent="0.2">
      <c r="A864" t="s">
        <v>1176</v>
      </c>
      <c r="B864" t="s">
        <v>2399</v>
      </c>
      <c r="C864" s="5" t="s">
        <v>40</v>
      </c>
      <c r="D864" s="5">
        <v>34933</v>
      </c>
      <c r="E864" s="39">
        <v>930</v>
      </c>
      <c r="F864" s="195">
        <v>44646</v>
      </c>
      <c r="G864" s="2">
        <v>24</v>
      </c>
      <c r="H864" t="str">
        <f>B864&amp;C864</f>
        <v>Agnes ESSERdiscus-throw</v>
      </c>
      <c r="I864" s="2">
        <f>E864</f>
        <v>930</v>
      </c>
      <c r="J864" s="2" cm="1">
        <f t="array" ref="J864">MAX(IF($H$3:$H$4000=$H864,$I$3:$I$4000))</f>
        <v>1037</v>
      </c>
      <c r="K864" s="2" t="str">
        <v>CAN</v>
      </c>
      <c r="L864" s="21" t="str">
        <v>Mariah KELLY</v>
      </c>
      <c r="M864" s="47" t="str">
        <v>1500m</v>
      </c>
      <c r="N864" s="95">
        <v>33469</v>
      </c>
      <c r="O864" s="94" t="str">
        <f t="shared" si="52"/>
        <v>Mariah KELLY1500m</v>
      </c>
      <c r="P864" s="2">
        <f t="shared" si="53"/>
        <v>1134</v>
      </c>
      <c r="Q864" s="2">
        <f t="shared" si="54"/>
        <v>39</v>
      </c>
      <c r="R864" s="79" t="str">
        <f t="shared" si="55"/>
        <v/>
      </c>
    </row>
    <row r="865" spans="1:18" x14ac:dyDescent="0.2">
      <c r="A865" t="s">
        <v>1176</v>
      </c>
      <c r="B865" t="s">
        <v>2568</v>
      </c>
      <c r="C865" s="6" t="s">
        <v>39</v>
      </c>
      <c r="D865" s="5">
        <v>44581</v>
      </c>
      <c r="E865" s="39">
        <v>780</v>
      </c>
      <c r="F865" s="195">
        <v>44646</v>
      </c>
      <c r="G865" s="2">
        <v>87</v>
      </c>
      <c r="H865" t="str">
        <f>B865&amp;C865</f>
        <v>Shiloh CORRALES NELSONshot-put</v>
      </c>
      <c r="I865" s="2">
        <f>E865</f>
        <v>780</v>
      </c>
      <c r="J865" s="2" cm="1">
        <f t="array" ref="J865">MAX(IF($H$3:$H$4000=$H865,$I$3:$I$4000))</f>
        <v>780</v>
      </c>
      <c r="K865" s="2" t="str">
        <v>CAN</v>
      </c>
      <c r="L865" s="21" t="str">
        <v>Baneet BAINS</v>
      </c>
      <c r="M865" s="47" t="str">
        <v>3000msc</v>
      </c>
      <c r="N865" s="95">
        <v>36948</v>
      </c>
      <c r="O865" s="94" t="str">
        <f t="shared" si="52"/>
        <v>Baneet BAINS3000msc</v>
      </c>
      <c r="P865" s="2">
        <f t="shared" si="53"/>
        <v>1028</v>
      </c>
      <c r="Q865" s="2">
        <f t="shared" si="54"/>
        <v>88</v>
      </c>
      <c r="R865" s="79" t="str">
        <f t="shared" si="55"/>
        <v/>
      </c>
    </row>
    <row r="866" spans="1:18" x14ac:dyDescent="0.2">
      <c r="A866" t="s">
        <v>1176</v>
      </c>
      <c r="B866" t="s">
        <v>2491</v>
      </c>
      <c r="C866" s="5" t="s">
        <v>39</v>
      </c>
      <c r="D866" s="5">
        <v>44612</v>
      </c>
      <c r="E866" s="39">
        <v>775</v>
      </c>
      <c r="F866" s="195">
        <v>44646</v>
      </c>
      <c r="G866" s="2">
        <v>93</v>
      </c>
      <c r="H866" t="str">
        <f>B866&amp;C866</f>
        <v>Biniosa EZUKUSEshot-put</v>
      </c>
      <c r="I866" s="2">
        <f>E866</f>
        <v>775</v>
      </c>
      <c r="J866" s="2" cm="1">
        <f t="array" ref="J866">MAX(IF($H$3:$H$4000=$H866,$I$3:$I$4000))</f>
        <v>845</v>
      </c>
      <c r="K866" s="2" t="str">
        <v>CAN</v>
      </c>
      <c r="L866" s="21" t="str">
        <v>Kate VAN BUSKIRK</v>
      </c>
      <c r="M866" s="47" t="str">
        <v>5000m</v>
      </c>
      <c r="N866" s="95">
        <v>31937</v>
      </c>
      <c r="O866" s="94" t="str">
        <f t="shared" si="52"/>
        <v>Kate VAN BUSKIRK5000m</v>
      </c>
      <c r="P866" s="2">
        <f t="shared" si="53"/>
        <v>1163</v>
      </c>
      <c r="Q866" s="2">
        <f t="shared" si="54"/>
        <v>22</v>
      </c>
      <c r="R866" s="79" t="str">
        <f t="shared" si="55"/>
        <v/>
      </c>
    </row>
    <row r="867" spans="1:18" x14ac:dyDescent="0.2">
      <c r="A867" t="s">
        <v>1176</v>
      </c>
      <c r="B867" t="s">
        <v>2512</v>
      </c>
      <c r="C867" s="5" t="s">
        <v>42</v>
      </c>
      <c r="D867" s="5">
        <v>35992</v>
      </c>
      <c r="E867" s="39">
        <v>1023</v>
      </c>
      <c r="F867" s="195">
        <v>44646</v>
      </c>
      <c r="G867" s="2">
        <v>14</v>
      </c>
      <c r="H867" t="str">
        <f>B867&amp;C867</f>
        <v>Kaila BUTLERhammer-throw</v>
      </c>
      <c r="I867" s="2">
        <f>E867</f>
        <v>1023</v>
      </c>
      <c r="J867" s="2" cm="1">
        <f t="array" ref="J867">MAX(IF($H$3:$H$4000=$H867,$I$3:$I$4000))</f>
        <v>1045</v>
      </c>
      <c r="K867" s="2" t="str">
        <v>CAN</v>
      </c>
      <c r="L867" s="21" t="str">
        <v>Alison STEPHENS</v>
      </c>
      <c r="M867" s="47" t="str">
        <v>discus-throw</v>
      </c>
      <c r="N867" s="95">
        <v>44581</v>
      </c>
      <c r="O867" s="94" t="str">
        <f t="shared" si="52"/>
        <v>Alison STEPHENSdiscus-throw</v>
      </c>
      <c r="P867" s="2">
        <f t="shared" si="53"/>
        <v>848</v>
      </c>
      <c r="Q867" s="2">
        <f t="shared" si="54"/>
        <v>96</v>
      </c>
      <c r="R867" s="79" t="str">
        <f t="shared" si="55"/>
        <v/>
      </c>
    </row>
    <row r="868" spans="1:18" x14ac:dyDescent="0.2">
      <c r="A868" t="s">
        <v>1176</v>
      </c>
      <c r="B868" t="s">
        <v>2568</v>
      </c>
      <c r="C868" s="6" t="s">
        <v>42</v>
      </c>
      <c r="D868" s="5">
        <v>44581</v>
      </c>
      <c r="E868" s="39">
        <v>855</v>
      </c>
      <c r="F868" s="195">
        <v>44646</v>
      </c>
      <c r="G868" s="2">
        <v>50</v>
      </c>
      <c r="H868" t="str">
        <f>B868&amp;C868</f>
        <v>Shiloh CORRALES NELSONhammer-throw</v>
      </c>
      <c r="I868" s="2">
        <f>E868</f>
        <v>855</v>
      </c>
      <c r="J868" s="2" cm="1">
        <f t="array" ref="J868">MAX(IF($H$3:$H$4000=$H868,$I$3:$I$4000))</f>
        <v>855</v>
      </c>
      <c r="K868" s="2" t="str">
        <v>CAN</v>
      </c>
      <c r="L868" s="21" t="str">
        <v>Julianna THOMSON</v>
      </c>
      <c r="M868" s="47" t="str">
        <v>discus-throw</v>
      </c>
      <c r="N868" s="95">
        <v>36027</v>
      </c>
      <c r="O868" s="94" t="str">
        <f t="shared" si="52"/>
        <v>Julianna THOMSONdiscus-throw</v>
      </c>
      <c r="P868" s="2">
        <f t="shared" si="53"/>
        <v>826</v>
      </c>
      <c r="Q868" s="2">
        <f t="shared" si="54"/>
        <v>109</v>
      </c>
      <c r="R868" s="79" t="str">
        <f t="shared" si="55"/>
        <v/>
      </c>
    </row>
    <row r="869" spans="1:18" x14ac:dyDescent="0.2">
      <c r="A869" t="s">
        <v>1176</v>
      </c>
      <c r="B869" t="s">
        <v>5581</v>
      </c>
      <c r="C869" s="5" t="s">
        <v>42</v>
      </c>
      <c r="D869" s="5">
        <v>44671</v>
      </c>
      <c r="E869" s="39">
        <v>785</v>
      </c>
      <c r="F869" s="195">
        <v>44646</v>
      </c>
      <c r="G869" s="2">
        <v>71</v>
      </c>
      <c r="H869" t="str">
        <f>B869&amp;C869</f>
        <v>Isabella HALLhammer-throw</v>
      </c>
      <c r="I869" s="2">
        <f>E869</f>
        <v>785</v>
      </c>
      <c r="J869" s="2" cm="1">
        <f t="array" ref="J869">MAX(IF($H$3:$H$4000=$H869,$I$3:$I$4000))</f>
        <v>785</v>
      </c>
      <c r="K869" s="2" t="str">
        <v>CAN</v>
      </c>
      <c r="L869" s="21" t="str">
        <v>Skylar SIEBEN</v>
      </c>
      <c r="M869" s="47" t="str">
        <v>heptathlon</v>
      </c>
      <c r="N869" s="95">
        <v>36866</v>
      </c>
      <c r="O869" s="94" t="str">
        <f t="shared" si="52"/>
        <v>Skylar SIEBENheptathlon</v>
      </c>
      <c r="P869" s="2">
        <f t="shared" si="53"/>
        <v>1004</v>
      </c>
      <c r="Q869" s="2">
        <f t="shared" si="54"/>
        <v>11</v>
      </c>
      <c r="R869" s="79" t="str">
        <f t="shared" si="55"/>
        <v/>
      </c>
    </row>
    <row r="870" spans="1:18" x14ac:dyDescent="0.2">
      <c r="A870" t="s">
        <v>1176</v>
      </c>
      <c r="B870" t="s">
        <v>5590</v>
      </c>
      <c r="C870" s="6" t="s">
        <v>42</v>
      </c>
      <c r="D870" s="5">
        <v>44612</v>
      </c>
      <c r="E870" s="39">
        <v>735</v>
      </c>
      <c r="F870" s="195">
        <v>44646</v>
      </c>
      <c r="G870" s="2">
        <v>99</v>
      </c>
      <c r="H870" t="str">
        <f>B870&amp;C870</f>
        <v>Michelle DADSONhammer-throw</v>
      </c>
      <c r="I870" s="2">
        <f>E870</f>
        <v>735</v>
      </c>
      <c r="J870" s="2" cm="1">
        <f t="array" ref="J870">MAX(IF($H$3:$H$4000=$H870,$I$3:$I$4000))</f>
        <v>735</v>
      </c>
      <c r="K870" s="2" t="str">
        <v>CAN</v>
      </c>
      <c r="L870" s="21" t="str">
        <v>Dallyssa HUGGINS</v>
      </c>
      <c r="M870" s="47" t="str">
        <v>heptathlon</v>
      </c>
      <c r="N870" s="95">
        <v>36099</v>
      </c>
      <c r="O870" s="94" t="str">
        <f t="shared" si="52"/>
        <v>Dallyssa HUGGINSheptathlon</v>
      </c>
      <c r="P870" s="2">
        <f t="shared" si="53"/>
        <v>965</v>
      </c>
      <c r="Q870" s="2">
        <f t="shared" si="54"/>
        <v>19</v>
      </c>
      <c r="R870" s="79" t="str">
        <f t="shared" si="55"/>
        <v/>
      </c>
    </row>
    <row r="871" spans="1:18" x14ac:dyDescent="0.2">
      <c r="A871" t="s">
        <v>1176</v>
      </c>
      <c r="B871" t="s">
        <v>2594</v>
      </c>
      <c r="C871" s="6" t="s">
        <v>41</v>
      </c>
      <c r="D871" s="5">
        <v>44612</v>
      </c>
      <c r="E871" s="39">
        <v>868</v>
      </c>
      <c r="F871" s="195">
        <v>44646</v>
      </c>
      <c r="G871" s="2">
        <v>31</v>
      </c>
      <c r="H871" t="str">
        <f>B871&amp;C871</f>
        <v>Alexandria WEBBjavelin-throw</v>
      </c>
      <c r="I871" s="2">
        <f>E871</f>
        <v>868</v>
      </c>
      <c r="J871" s="2" cm="1">
        <f t="array" ref="J871">MAX(IF($H$3:$H$4000=$H871,$I$3:$I$4000))</f>
        <v>884</v>
      </c>
      <c r="K871" s="2" t="str">
        <v>CAN</v>
      </c>
      <c r="L871" s="21" t="str">
        <v>Kristen O'HANDLEY</v>
      </c>
      <c r="M871" s="47" t="str">
        <v>heptathlon</v>
      </c>
      <c r="N871" s="95">
        <v>1999</v>
      </c>
      <c r="O871" s="94" t="str">
        <f t="shared" si="52"/>
        <v>Kristen O'HANDLEYheptathlon</v>
      </c>
      <c r="P871" s="2">
        <f t="shared" si="53"/>
        <v>879</v>
      </c>
      <c r="Q871" s="2">
        <f t="shared" si="54"/>
        <v>48</v>
      </c>
      <c r="R871" s="79" t="str">
        <f t="shared" si="55"/>
        <v/>
      </c>
    </row>
    <row r="872" spans="1:18" x14ac:dyDescent="0.2">
      <c r="A872" t="s">
        <v>1176</v>
      </c>
      <c r="B872" t="s">
        <v>2616</v>
      </c>
      <c r="C872" t="s">
        <v>41</v>
      </c>
      <c r="D872" s="5">
        <v>2000</v>
      </c>
      <c r="E872" s="39">
        <v>763</v>
      </c>
      <c r="F872" s="195">
        <v>44646</v>
      </c>
      <c r="G872" s="2">
        <v>81</v>
      </c>
      <c r="H872" t="str">
        <f>B872&amp;C872</f>
        <v>Madelyn QUINNjavelin-throw</v>
      </c>
      <c r="I872" s="2">
        <f>E872</f>
        <v>763</v>
      </c>
      <c r="J872" s="2" cm="1">
        <f t="array" ref="J872">MAX(IF($H$3:$H$4000=$H872,$I$3:$I$4000))</f>
        <v>832</v>
      </c>
      <c r="K872" s="2" t="str">
        <v>CAN</v>
      </c>
      <c r="L872" s="21" t="str">
        <v>Lauren GALE</v>
      </c>
      <c r="M872" s="47" t="str">
        <v>200m</v>
      </c>
      <c r="N872" s="95">
        <v>36526</v>
      </c>
      <c r="O872" s="94" t="str">
        <f t="shared" si="52"/>
        <v>Lauren GALE200m</v>
      </c>
      <c r="P872" s="2">
        <f t="shared" si="53"/>
        <v>1119</v>
      </c>
      <c r="Q872" s="2">
        <f t="shared" si="54"/>
        <v>50</v>
      </c>
      <c r="R872" s="79" t="str">
        <f t="shared" si="55"/>
        <v/>
      </c>
    </row>
    <row r="873" spans="1:18" x14ac:dyDescent="0.2">
      <c r="A873" t="s">
        <v>1176</v>
      </c>
      <c r="B873" t="s">
        <v>1239</v>
      </c>
      <c r="C873" s="6" t="s">
        <v>34</v>
      </c>
      <c r="D873" s="5">
        <v>44640</v>
      </c>
      <c r="E873" s="39">
        <v>1068</v>
      </c>
      <c r="F873" s="195">
        <v>44645</v>
      </c>
      <c r="G873" s="2">
        <v>16</v>
      </c>
      <c r="H873" t="str">
        <f>B873&amp;C873</f>
        <v>Katelyn STEWART-BARNETT3000msc</v>
      </c>
      <c r="I873" s="2">
        <f>E873</f>
        <v>1068</v>
      </c>
      <c r="J873" s="2" cm="1">
        <f t="array" ref="J873">MAX(IF($H$3:$H$4000=$H873,$I$3:$I$4000))</f>
        <v>1068</v>
      </c>
      <c r="K873" s="2" t="str">
        <v>CAN</v>
      </c>
      <c r="L873" s="21" t="str">
        <v>Dallyssa HUGGINS</v>
      </c>
      <c r="M873" s="47" t="str">
        <v>shot-put</v>
      </c>
      <c r="N873" s="95">
        <v>36099</v>
      </c>
      <c r="O873" s="94" t="str">
        <f t="shared" si="52"/>
        <v>Dallyssa HUGGINSshot-put</v>
      </c>
      <c r="P873" s="2">
        <f t="shared" si="53"/>
        <v>822</v>
      </c>
      <c r="Q873" s="2">
        <f t="shared" si="54"/>
        <v>108</v>
      </c>
      <c r="R873" s="79" t="str">
        <f t="shared" si="55"/>
        <v/>
      </c>
    </row>
    <row r="874" spans="1:18" x14ac:dyDescent="0.2">
      <c r="A874" t="s">
        <v>1176</v>
      </c>
      <c r="B874" t="s">
        <v>5457</v>
      </c>
      <c r="C874" s="5" t="s">
        <v>34</v>
      </c>
      <c r="D874" s="5">
        <v>32947</v>
      </c>
      <c r="E874" s="39">
        <v>1058</v>
      </c>
      <c r="F874" s="195">
        <v>44645</v>
      </c>
      <c r="G874" s="2">
        <v>19</v>
      </c>
      <c r="H874" t="str">
        <f>B874&amp;C874</f>
        <v>Jessica FURLAN3000msc</v>
      </c>
      <c r="I874" s="2">
        <f>E874</f>
        <v>1058</v>
      </c>
      <c r="J874" s="2" cm="1">
        <f t="array" ref="J874">MAX(IF($H$3:$H$4000=$H874,$I$3:$I$4000))</f>
        <v>1058</v>
      </c>
      <c r="K874" s="2" t="str">
        <v>CAN</v>
      </c>
      <c r="L874" s="21" t="str">
        <v>Rebecca CHOUINARD</v>
      </c>
      <c r="M874" s="47" t="str">
        <v>hammer-throw</v>
      </c>
      <c r="N874" s="95">
        <v>1998</v>
      </c>
      <c r="O874" s="94" t="str">
        <f t="shared" si="52"/>
        <v>Rebecca CHOUINARDhammer-throw</v>
      </c>
      <c r="P874" s="2">
        <f t="shared" si="53"/>
        <v>945</v>
      </c>
      <c r="Q874" s="2">
        <f t="shared" si="54"/>
        <v>43</v>
      </c>
      <c r="R874" s="79" t="str">
        <f t="shared" si="55"/>
        <v/>
      </c>
    </row>
    <row r="875" spans="1:18" x14ac:dyDescent="0.2">
      <c r="A875" t="s">
        <v>1176</v>
      </c>
      <c r="B875" t="s">
        <v>1925</v>
      </c>
      <c r="C875" t="s">
        <v>34</v>
      </c>
      <c r="D875" s="5">
        <v>1999</v>
      </c>
      <c r="E875" s="39">
        <v>1013</v>
      </c>
      <c r="F875" s="195">
        <v>44645</v>
      </c>
      <c r="G875" s="2">
        <v>35</v>
      </c>
      <c r="H875" t="str">
        <f>B875&amp;C875</f>
        <v>Kylee RAFTIS3000msc</v>
      </c>
      <c r="I875" s="2">
        <f>E875</f>
        <v>1013</v>
      </c>
      <c r="J875" s="2" cm="1">
        <f t="array" ref="J875">MAX(IF($H$3:$H$4000=$H875,$I$3:$I$4000))</f>
        <v>1026</v>
      </c>
      <c r="K875" s="2" t="str">
        <v>CAN</v>
      </c>
      <c r="L875" s="21" t="str">
        <v>Phoebe PRICE-ROBERTS</v>
      </c>
      <c r="M875" s="47" t="str">
        <v>hammer-throw</v>
      </c>
      <c r="N875" s="95">
        <v>36910</v>
      </c>
      <c r="O875" s="94" t="str">
        <f t="shared" si="52"/>
        <v>Phoebe PRICE-ROBERTShammer-throw</v>
      </c>
      <c r="P875" s="2">
        <f t="shared" si="53"/>
        <v>856</v>
      </c>
      <c r="Q875" s="2">
        <f t="shared" si="54"/>
        <v>78</v>
      </c>
      <c r="R875" s="79" t="str">
        <f t="shared" si="55"/>
        <v/>
      </c>
    </row>
    <row r="876" spans="1:18" x14ac:dyDescent="0.2">
      <c r="A876" t="s">
        <v>1176</v>
      </c>
      <c r="B876" t="s">
        <v>5471</v>
      </c>
      <c r="C876" s="5" t="s">
        <v>29</v>
      </c>
      <c r="D876" s="5">
        <v>37225</v>
      </c>
      <c r="E876" s="39">
        <v>1045</v>
      </c>
      <c r="F876" s="195">
        <v>44645</v>
      </c>
      <c r="G876" s="2">
        <v>41</v>
      </c>
      <c r="H876" t="str">
        <f>B876&amp;C876</f>
        <v>Lilly TUCK5000m</v>
      </c>
      <c r="I876" s="2">
        <f>E876</f>
        <v>1045</v>
      </c>
      <c r="J876" s="2" cm="1">
        <f t="array" ref="J876">MAX(IF($H$3:$H$4000=$H876,$I$3:$I$4000))</f>
        <v>1045</v>
      </c>
      <c r="K876" s="2" t="str">
        <v>CAN</v>
      </c>
      <c r="L876" s="21" t="str">
        <v>Natassha MCDONALD</v>
      </c>
      <c r="M876" s="47" t="str">
        <v>200m</v>
      </c>
      <c r="N876" s="95">
        <v>35457</v>
      </c>
      <c r="O876" s="94" t="str">
        <f t="shared" si="52"/>
        <v>Natassha MCDONALD200m</v>
      </c>
      <c r="P876" s="2">
        <f t="shared" si="53"/>
        <v>1124</v>
      </c>
      <c r="Q876" s="2">
        <f t="shared" si="54"/>
        <v>42</v>
      </c>
      <c r="R876" s="79" t="str">
        <f t="shared" si="55"/>
        <v/>
      </c>
    </row>
    <row r="877" spans="1:18" x14ac:dyDescent="0.2">
      <c r="A877" t="s">
        <v>1176</v>
      </c>
      <c r="B877" t="s">
        <v>5480</v>
      </c>
      <c r="C877" t="s">
        <v>29</v>
      </c>
      <c r="D877" s="5"/>
      <c r="E877" s="39">
        <v>978</v>
      </c>
      <c r="F877" s="195">
        <v>44645</v>
      </c>
      <c r="G877" s="2">
        <v>90</v>
      </c>
      <c r="H877" t="str">
        <f>B877&amp;C877</f>
        <v>Ashley MAGUIRE5000m</v>
      </c>
      <c r="I877" s="2">
        <f>E877</f>
        <v>978</v>
      </c>
      <c r="J877" s="2" cm="1">
        <f t="array" ref="J877">MAX(IF($H$3:$H$4000=$H877,$I$3:$I$4000))</f>
        <v>978</v>
      </c>
      <c r="K877" s="2" t="str">
        <v>CAN</v>
      </c>
      <c r="L877" s="21" t="str">
        <v>Charlotte PROUSE</v>
      </c>
      <c r="M877" s="47" t="str">
        <v>10000m</v>
      </c>
      <c r="N877" s="95">
        <v>35470</v>
      </c>
      <c r="O877" s="94" t="str">
        <f t="shared" si="52"/>
        <v>Charlotte PROUSE10000m</v>
      </c>
      <c r="P877" s="2">
        <f t="shared" si="53"/>
        <v>1105</v>
      </c>
      <c r="Q877" s="2">
        <f t="shared" si="54"/>
        <v>55</v>
      </c>
      <c r="R877" s="79" t="str">
        <f t="shared" si="55"/>
        <v/>
      </c>
    </row>
    <row r="878" spans="1:18" x14ac:dyDescent="0.2">
      <c r="A878" t="s">
        <v>1176</v>
      </c>
      <c r="B878" t="s">
        <v>2087</v>
      </c>
      <c r="C878" s="6" t="s">
        <v>32</v>
      </c>
      <c r="D878" s="5">
        <v>44581</v>
      </c>
      <c r="E878" s="39">
        <v>1042</v>
      </c>
      <c r="F878" s="195">
        <v>44645</v>
      </c>
      <c r="G878" s="2">
        <v>31</v>
      </c>
      <c r="H878" t="str">
        <f>B878&amp;C878</f>
        <v>Shaleah COLAIRE100mh</v>
      </c>
      <c r="I878" s="2">
        <f>E878</f>
        <v>1042</v>
      </c>
      <c r="J878" s="2" cm="1">
        <f t="array" ref="J878">MAX(IF($H$3:$H$4000=$H878,$I$3:$I$4000))</f>
        <v>1069</v>
      </c>
      <c r="K878" s="2" t="str">
        <v>CAN</v>
      </c>
      <c r="L878" s="21" t="str">
        <v>Naquita WILLIAMS</v>
      </c>
      <c r="M878" s="47" t="str">
        <v>hammer-throw</v>
      </c>
      <c r="N878" s="95">
        <v>1998</v>
      </c>
      <c r="O878" s="94" t="str">
        <f t="shared" si="52"/>
        <v>Naquita WILLIAMShammer-throw</v>
      </c>
      <c r="P878" s="2">
        <f t="shared" si="53"/>
        <v>866</v>
      </c>
      <c r="Q878" s="2">
        <f t="shared" si="54"/>
        <v>73</v>
      </c>
      <c r="R878" s="79" t="str">
        <f t="shared" si="55"/>
        <v/>
      </c>
    </row>
    <row r="879" spans="1:18" x14ac:dyDescent="0.2">
      <c r="A879" t="s">
        <v>1176</v>
      </c>
      <c r="B879" t="s">
        <v>2085</v>
      </c>
      <c r="C879" s="5" t="s">
        <v>33</v>
      </c>
      <c r="D879" s="5">
        <v>36222</v>
      </c>
      <c r="E879" s="39">
        <v>1041</v>
      </c>
      <c r="F879" s="195">
        <v>44645</v>
      </c>
      <c r="G879" s="2">
        <v>27</v>
      </c>
      <c r="H879" t="str">
        <f>B879&amp;C879</f>
        <v>Kaylyn HALL400mh</v>
      </c>
      <c r="I879" s="2">
        <f>E879</f>
        <v>1041</v>
      </c>
      <c r="J879" s="2" cm="1">
        <f t="array" ref="J879">MAX(IF($H$3:$H$4000=$H879,$I$3:$I$4000))</f>
        <v>1041</v>
      </c>
      <c r="K879" s="2" t="str">
        <v>CAN</v>
      </c>
      <c r="L879" s="21" t="str">
        <v>Jansen ZIOLA</v>
      </c>
      <c r="M879" s="47" t="str">
        <v>heptathlon</v>
      </c>
      <c r="N879" s="95">
        <v>1999</v>
      </c>
      <c r="O879" s="94" t="str">
        <f t="shared" si="52"/>
        <v>Jansen ZIOLAheptathlon</v>
      </c>
      <c r="P879" s="2">
        <f t="shared" si="53"/>
        <v>950</v>
      </c>
      <c r="Q879" s="2">
        <f t="shared" si="54"/>
        <v>22</v>
      </c>
      <c r="R879" s="79" t="str">
        <f t="shared" si="55"/>
        <v/>
      </c>
    </row>
    <row r="880" spans="1:18" x14ac:dyDescent="0.2">
      <c r="A880" t="s">
        <v>1176</v>
      </c>
      <c r="B880" t="s">
        <v>2087</v>
      </c>
      <c r="C880" s="6" t="s">
        <v>33</v>
      </c>
      <c r="D880" s="5">
        <v>44581</v>
      </c>
      <c r="E880" s="39">
        <v>1012</v>
      </c>
      <c r="F880" s="195">
        <v>44645</v>
      </c>
      <c r="G880" s="2">
        <v>49</v>
      </c>
      <c r="H880" t="str">
        <f>B880&amp;C880</f>
        <v>Shaleah COLAIRE400mh</v>
      </c>
      <c r="I880" s="2">
        <f>E880</f>
        <v>1012</v>
      </c>
      <c r="J880" s="2" cm="1">
        <f t="array" ref="J880">MAX(IF($H$3:$H$4000=$H880,$I$3:$I$4000))</f>
        <v>1022</v>
      </c>
      <c r="K880" s="2" t="str">
        <v>CAN</v>
      </c>
      <c r="L880" s="21" t="str">
        <v>Natalia HAWTHORN</v>
      </c>
      <c r="M880" s="47" t="str">
        <v>5000m</v>
      </c>
      <c r="N880" s="95">
        <v>34711</v>
      </c>
      <c r="O880" s="94" t="str">
        <f t="shared" si="52"/>
        <v>Natalia HAWTHORN5000m</v>
      </c>
      <c r="P880" s="2">
        <f t="shared" si="53"/>
        <v>1152</v>
      </c>
      <c r="Q880" s="2">
        <f t="shared" si="54"/>
        <v>31</v>
      </c>
      <c r="R880" s="79" t="str">
        <f t="shared" si="55"/>
        <v/>
      </c>
    </row>
    <row r="881" spans="1:18" x14ac:dyDescent="0.2">
      <c r="A881" t="s">
        <v>1176</v>
      </c>
      <c r="B881" t="s">
        <v>5538</v>
      </c>
      <c r="C881" s="6" t="s">
        <v>37</v>
      </c>
      <c r="D881" s="5">
        <v>44612</v>
      </c>
      <c r="E881" s="39">
        <v>944</v>
      </c>
      <c r="F881" s="195">
        <v>44645</v>
      </c>
      <c r="G881" s="2">
        <v>96</v>
      </c>
      <c r="H881" t="str">
        <f>B881&amp;C881</f>
        <v>Asia HAMILTONlong-jump</v>
      </c>
      <c r="I881" s="2">
        <f>E881</f>
        <v>944</v>
      </c>
      <c r="J881" s="2" cm="1">
        <f t="array" ref="J881">MAX(IF($H$3:$H$4000=$H881,$I$3:$I$4000))</f>
        <v>944</v>
      </c>
      <c r="K881" s="2" t="str">
        <v>CAN</v>
      </c>
      <c r="L881" s="21" t="str">
        <v>Rebecca HERMAN</v>
      </c>
      <c r="M881" s="47" t="str">
        <v>shot-put</v>
      </c>
      <c r="N881" s="95">
        <v>1999</v>
      </c>
      <c r="O881" s="94" t="str">
        <f t="shared" si="52"/>
        <v>Rebecca HERMANshot-put</v>
      </c>
      <c r="P881" s="2">
        <f t="shared" si="53"/>
        <v>840</v>
      </c>
      <c r="Q881" s="2">
        <f t="shared" si="54"/>
        <v>97</v>
      </c>
      <c r="R881" s="79" t="str">
        <f t="shared" si="55"/>
        <v/>
      </c>
    </row>
    <row r="882" spans="1:18" x14ac:dyDescent="0.2">
      <c r="A882" t="s">
        <v>1176</v>
      </c>
      <c r="B882" t="s">
        <v>2341</v>
      </c>
      <c r="C882" s="5" t="s">
        <v>36</v>
      </c>
      <c r="D882" s="5">
        <v>34186</v>
      </c>
      <c r="E882" s="39">
        <v>975</v>
      </c>
      <c r="F882" s="195">
        <v>44645</v>
      </c>
      <c r="G882" s="2">
        <v>11</v>
      </c>
      <c r="H882" t="str">
        <f>B882&amp;C882</f>
        <v>Anicka NEWELLpole-vault</v>
      </c>
      <c r="I882" s="2">
        <f>E882</f>
        <v>975</v>
      </c>
      <c r="J882" s="2" cm="1">
        <f t="array" ref="J882">MAX(IF($H$3:$H$4000=$H882,$I$3:$I$4000))</f>
        <v>1145</v>
      </c>
      <c r="K882" s="2" t="str">
        <v>CAN</v>
      </c>
      <c r="L882" s="21" t="str">
        <v>Megan DUNN</v>
      </c>
      <c r="M882" s="47" t="str">
        <v>heptathlon</v>
      </c>
      <c r="N882" s="95">
        <v>1999</v>
      </c>
      <c r="O882" s="94" t="str">
        <f t="shared" si="52"/>
        <v>Megan DUNNheptathlon</v>
      </c>
      <c r="P882" s="2">
        <f t="shared" si="53"/>
        <v>883</v>
      </c>
      <c r="Q882" s="2">
        <f t="shared" si="54"/>
        <v>46</v>
      </c>
      <c r="R882" s="79" t="str">
        <f t="shared" si="55"/>
        <v/>
      </c>
    </row>
    <row r="883" spans="1:18" x14ac:dyDescent="0.2">
      <c r="A883" t="s">
        <v>1176</v>
      </c>
      <c r="B883" t="s">
        <v>2410</v>
      </c>
      <c r="C883" s="5" t="s">
        <v>40</v>
      </c>
      <c r="D883" s="6">
        <v>36193</v>
      </c>
      <c r="E883" s="39">
        <v>906</v>
      </c>
      <c r="F883" s="195">
        <v>44645</v>
      </c>
      <c r="G883" s="2">
        <v>35</v>
      </c>
      <c r="H883" t="str">
        <f>B883&amp;C883</f>
        <v>Grace TENNANTdiscus-throw</v>
      </c>
      <c r="I883" s="2">
        <f>E883</f>
        <v>906</v>
      </c>
      <c r="J883" s="2" cm="1">
        <f t="array" ref="J883">MAX(IF($H$3:$H$4000=$H883,$I$3:$I$4000))</f>
        <v>967</v>
      </c>
      <c r="K883" s="2" t="str">
        <v>CAN</v>
      </c>
      <c r="L883" s="21" t="str">
        <v>Regan YEE</v>
      </c>
      <c r="M883" s="47" t="str">
        <v>5000m</v>
      </c>
      <c r="N883" s="95">
        <v>34884</v>
      </c>
      <c r="O883" s="94" t="str">
        <f t="shared" si="52"/>
        <v>Regan YEE5000m</v>
      </c>
      <c r="P883" s="2">
        <f t="shared" si="53"/>
        <v>1074</v>
      </c>
      <c r="Q883" s="2">
        <f t="shared" si="54"/>
        <v>101</v>
      </c>
      <c r="R883" s="79" t="str">
        <f t="shared" si="55"/>
        <v/>
      </c>
    </row>
    <row r="884" spans="1:18" x14ac:dyDescent="0.2">
      <c r="A884" t="s">
        <v>1176</v>
      </c>
      <c r="B884" t="s">
        <v>2459</v>
      </c>
      <c r="C884" s="5" t="s">
        <v>39</v>
      </c>
      <c r="D884" s="5">
        <v>34399</v>
      </c>
      <c r="E884" s="39">
        <v>1034</v>
      </c>
      <c r="F884" s="195">
        <v>44645</v>
      </c>
      <c r="G884" s="2">
        <v>4</v>
      </c>
      <c r="H884" t="str">
        <f>B884&amp;C884</f>
        <v>Brittany CREWshot-put</v>
      </c>
      <c r="I884" s="2">
        <f>E884</f>
        <v>1034</v>
      </c>
      <c r="J884" s="2" cm="1">
        <f t="array" ref="J884">MAX(IF($H$3:$H$4000=$H884,$I$3:$I$4000))</f>
        <v>1094</v>
      </c>
      <c r="K884" s="2" t="str">
        <v>CAN</v>
      </c>
      <c r="L884" s="21" t="str">
        <v>Erica DIGBY</v>
      </c>
      <c r="M884" s="47" t="str">
        <v>5000m</v>
      </c>
      <c r="N884" s="95">
        <v>32621</v>
      </c>
      <c r="O884" s="94" t="str">
        <f t="shared" si="52"/>
        <v>Erica DIGBY5000m</v>
      </c>
      <c r="P884" s="2">
        <f t="shared" si="53"/>
        <v>1074</v>
      </c>
      <c r="Q884" s="2">
        <f t="shared" si="54"/>
        <v>101</v>
      </c>
      <c r="R884" s="79" t="str">
        <f t="shared" si="55"/>
        <v/>
      </c>
    </row>
    <row r="885" spans="1:18" x14ac:dyDescent="0.2">
      <c r="A885" t="s">
        <v>1176</v>
      </c>
      <c r="B885" t="s">
        <v>5584</v>
      </c>
      <c r="C885" t="s">
        <v>42</v>
      </c>
      <c r="D885" s="5"/>
      <c r="E885" s="39">
        <v>757</v>
      </c>
      <c r="F885" s="195">
        <v>44645</v>
      </c>
      <c r="G885" s="2">
        <v>88</v>
      </c>
      <c r="H885" t="str">
        <f>B885&amp;C885</f>
        <v>Zayna FRAY-SAMUELShammer-throw</v>
      </c>
      <c r="I885" s="2">
        <f>E885</f>
        <v>757</v>
      </c>
      <c r="J885" s="2" cm="1">
        <f t="array" ref="J885">MAX(IF($H$3:$H$4000=$H885,$I$3:$I$4000))</f>
        <v>757</v>
      </c>
      <c r="K885" s="2" t="str">
        <v>CAN</v>
      </c>
      <c r="L885" s="21" t="str">
        <v>Christie MOERMAN</v>
      </c>
      <c r="M885" s="47" t="str">
        <v>100mh</v>
      </c>
      <c r="N885" s="95">
        <v>31690</v>
      </c>
      <c r="O885" s="94" t="str">
        <f t="shared" si="52"/>
        <v>Christie MOERMAN100mh</v>
      </c>
      <c r="P885" s="2">
        <f t="shared" si="53"/>
        <v>1109</v>
      </c>
      <c r="Q885" s="2">
        <f t="shared" si="54"/>
        <v>44</v>
      </c>
      <c r="R885" s="79" t="str">
        <f t="shared" si="55"/>
        <v/>
      </c>
    </row>
    <row r="886" spans="1:18" x14ac:dyDescent="0.2">
      <c r="A886" t="s">
        <v>1176</v>
      </c>
      <c r="B886" t="s">
        <v>2593</v>
      </c>
      <c r="C886" s="5" t="s">
        <v>41</v>
      </c>
      <c r="D886" s="5">
        <v>36295</v>
      </c>
      <c r="E886" s="39">
        <v>1014</v>
      </c>
      <c r="F886" s="195">
        <v>44645</v>
      </c>
      <c r="G886" s="2">
        <v>6</v>
      </c>
      <c r="H886" t="str">
        <f>B886&amp;C886</f>
        <v>Keira MCCARRELLjavelin-throw</v>
      </c>
      <c r="I886" s="2">
        <f>E886</f>
        <v>1014</v>
      </c>
      <c r="J886" s="2" cm="1">
        <f t="array" ref="J886">MAX(IF($H$3:$H$4000=$H886,$I$3:$I$4000))</f>
        <v>1014</v>
      </c>
      <c r="K886" s="2" t="str">
        <v>CAN</v>
      </c>
      <c r="L886" s="21" t="str">
        <v>Sage WATSON</v>
      </c>
      <c r="M886" s="47" t="str">
        <v>400mh</v>
      </c>
      <c r="N886" s="95">
        <v>34505</v>
      </c>
      <c r="O886" s="94" t="str">
        <f t="shared" si="52"/>
        <v>Sage WATSON400mh</v>
      </c>
      <c r="P886" s="2">
        <f t="shared" si="53"/>
        <v>1158</v>
      </c>
      <c r="Q886" s="2">
        <f t="shared" si="54"/>
        <v>11</v>
      </c>
      <c r="R886" s="79" t="str">
        <f t="shared" si="55"/>
        <v/>
      </c>
    </row>
    <row r="887" spans="1:18" x14ac:dyDescent="0.2">
      <c r="A887" t="s">
        <v>1176</v>
      </c>
      <c r="B887" t="s">
        <v>2346</v>
      </c>
      <c r="C887" s="6" t="s">
        <v>36</v>
      </c>
      <c r="D887" s="5">
        <v>37673</v>
      </c>
      <c r="E887" s="39">
        <v>1006</v>
      </c>
      <c r="F887" s="195">
        <v>44644</v>
      </c>
      <c r="G887" s="2">
        <v>8</v>
      </c>
      <c r="H887" t="str">
        <f>B887&amp;C887</f>
        <v>Heather ABADIEpole-vault</v>
      </c>
      <c r="I887" s="2">
        <f>E887</f>
        <v>1006</v>
      </c>
      <c r="J887" s="2" cm="1">
        <f t="array" ref="J887">MAX(IF($H$3:$H$4000=$H887,$I$3:$I$4000))</f>
        <v>1037</v>
      </c>
      <c r="K887" s="2" t="str">
        <v>CAN</v>
      </c>
      <c r="L887" s="21" t="str">
        <v>Tamara GRAHOVAC</v>
      </c>
      <c r="M887" s="47" t="str">
        <v>triple-jump</v>
      </c>
      <c r="N887" s="95">
        <v>2000</v>
      </c>
      <c r="O887" s="94" t="str">
        <f t="shared" si="52"/>
        <v>Tamara GRAHOVACtriple-jump</v>
      </c>
      <c r="P887" s="2">
        <f t="shared" si="53"/>
        <v>1005</v>
      </c>
      <c r="Q887" s="2">
        <f t="shared" si="54"/>
        <v>59</v>
      </c>
      <c r="R887" s="79" t="str">
        <f t="shared" si="55"/>
        <v/>
      </c>
    </row>
    <row r="888" spans="1:18" x14ac:dyDescent="0.2">
      <c r="A888" t="s">
        <v>1176</v>
      </c>
      <c r="B888" t="s">
        <v>2410</v>
      </c>
      <c r="C888" s="5" t="s">
        <v>39</v>
      </c>
      <c r="D888" s="5">
        <v>36193</v>
      </c>
      <c r="E888" s="39">
        <v>922</v>
      </c>
      <c r="F888" s="195">
        <v>44644</v>
      </c>
      <c r="G888" s="2">
        <v>21</v>
      </c>
      <c r="H888" t="str">
        <f>B888&amp;C888</f>
        <v>Grace TENNANTshot-put</v>
      </c>
      <c r="I888" s="2">
        <f>E888</f>
        <v>922</v>
      </c>
      <c r="J888" s="2" cm="1">
        <f t="array" ref="J888">MAX(IF($H$3:$H$4000=$H888,$I$3:$I$4000))</f>
        <v>977</v>
      </c>
      <c r="K888" s="2" t="str">
        <v>CAN</v>
      </c>
      <c r="L888" s="21" t="str">
        <v>Julianna THOMSON</v>
      </c>
      <c r="M888" s="47" t="str">
        <v>shot-put</v>
      </c>
      <c r="N888" s="95">
        <v>36027</v>
      </c>
      <c r="O888" s="94" t="str">
        <f t="shared" si="52"/>
        <v>Julianna THOMSONshot-put</v>
      </c>
      <c r="P888" s="2">
        <f t="shared" si="53"/>
        <v>848</v>
      </c>
      <c r="Q888" s="2">
        <f t="shared" si="54"/>
        <v>90</v>
      </c>
      <c r="R888" s="79" t="str">
        <f t="shared" si="55"/>
        <v/>
      </c>
    </row>
    <row r="889" spans="1:18" x14ac:dyDescent="0.2">
      <c r="A889" t="s">
        <v>1176</v>
      </c>
      <c r="B889" t="s">
        <v>4878</v>
      </c>
      <c r="C889" s="6" t="s">
        <v>41</v>
      </c>
      <c r="D889" s="5">
        <v>44612</v>
      </c>
      <c r="E889" s="39">
        <v>861</v>
      </c>
      <c r="F889" s="195">
        <v>44644</v>
      </c>
      <c r="G889" s="2">
        <v>33</v>
      </c>
      <c r="H889" t="str">
        <f>B889&amp;C889</f>
        <v>Makayla ROYjavelin-throw</v>
      </c>
      <c r="I889" s="2">
        <f>E889</f>
        <v>861</v>
      </c>
      <c r="J889" s="2" cm="1">
        <f t="array" ref="J889">MAX(IF($H$3:$H$4000=$H889,$I$3:$I$4000))</f>
        <v>861</v>
      </c>
      <c r="K889" s="2" t="str">
        <v>CAN</v>
      </c>
      <c r="L889" s="21" t="str">
        <v>Charlotte PROUSE</v>
      </c>
      <c r="M889" s="47" t="str">
        <v>5000m</v>
      </c>
      <c r="N889" s="95">
        <v>35470</v>
      </c>
      <c r="O889" s="94" t="str">
        <f t="shared" si="52"/>
        <v>Charlotte PROUSE5000m</v>
      </c>
      <c r="P889" s="2">
        <f t="shared" si="53"/>
        <v>1106</v>
      </c>
      <c r="Q889" s="2">
        <f t="shared" si="54"/>
        <v>63</v>
      </c>
      <c r="R889" s="79" t="str">
        <f t="shared" si="55"/>
        <v/>
      </c>
    </row>
    <row r="890" spans="1:18" x14ac:dyDescent="0.2">
      <c r="A890" t="s">
        <v>1176</v>
      </c>
      <c r="B890" t="s">
        <v>5594</v>
      </c>
      <c r="C890" t="s">
        <v>41</v>
      </c>
      <c r="D890" s="5">
        <v>1998</v>
      </c>
      <c r="E890" s="39">
        <v>790</v>
      </c>
      <c r="F890" s="195">
        <v>44644</v>
      </c>
      <c r="G890" s="2">
        <v>62</v>
      </c>
      <c r="H890" t="str">
        <f>B890&amp;C890</f>
        <v>Lauren QUANNjavelin-throw</v>
      </c>
      <c r="I890" s="2">
        <f>E890</f>
        <v>790</v>
      </c>
      <c r="J890" s="2" cm="1">
        <f t="array" ref="J890">MAX(IF($H$3:$H$4000=$H890,$I$3:$I$4000))</f>
        <v>790</v>
      </c>
      <c r="K890" s="2" t="str">
        <v>CAN</v>
      </c>
      <c r="L890" s="21" t="str">
        <v>Taryn O'NEILL</v>
      </c>
      <c r="M890" s="47" t="str">
        <v>5000m</v>
      </c>
      <c r="N890" s="95">
        <v>36848</v>
      </c>
      <c r="O890" s="94" t="str">
        <f t="shared" si="52"/>
        <v>Taryn O'NEILL5000m</v>
      </c>
      <c r="P890" s="2">
        <f t="shared" si="53"/>
        <v>1094</v>
      </c>
      <c r="Q890" s="2">
        <f t="shared" si="54"/>
        <v>76</v>
      </c>
      <c r="R890" s="79" t="str">
        <f t="shared" si="55"/>
        <v/>
      </c>
    </row>
    <row r="891" spans="1:18" x14ac:dyDescent="0.2">
      <c r="A891" t="s">
        <v>1176</v>
      </c>
      <c r="B891" t="s">
        <v>2410</v>
      </c>
      <c r="C891" s="5" t="s">
        <v>41</v>
      </c>
      <c r="D891" s="6">
        <v>36193</v>
      </c>
      <c r="E891" s="39">
        <v>773</v>
      </c>
      <c r="F891" s="195">
        <v>44644</v>
      </c>
      <c r="G891" s="2">
        <v>74</v>
      </c>
      <c r="H891" t="str">
        <f>B891&amp;C891</f>
        <v>Grace TENNANTjavelin-throw</v>
      </c>
      <c r="I891" s="2">
        <f>E891</f>
        <v>773</v>
      </c>
      <c r="J891" s="2" cm="1">
        <f t="array" ref="J891">MAX(IF($H$3:$H$4000=$H891,$I$3:$I$4000))</f>
        <v>822</v>
      </c>
      <c r="K891" s="2" t="str">
        <v>CAN</v>
      </c>
      <c r="L891" s="21" t="str">
        <v>Tasha WILLING</v>
      </c>
      <c r="M891" s="47" t="str">
        <v>hammer-throw</v>
      </c>
      <c r="N891" s="95">
        <v>1998</v>
      </c>
      <c r="O891" s="94" t="str">
        <f t="shared" si="52"/>
        <v>Tasha WILLINGhammer-throw</v>
      </c>
      <c r="P891" s="2">
        <f t="shared" si="53"/>
        <v>994</v>
      </c>
      <c r="Q891" s="2">
        <f t="shared" si="54"/>
        <v>27</v>
      </c>
      <c r="R891" s="79" t="str">
        <f t="shared" si="55"/>
        <v/>
      </c>
    </row>
    <row r="892" spans="1:18" x14ac:dyDescent="0.2">
      <c r="A892" t="s">
        <v>1176</v>
      </c>
      <c r="B892" t="s">
        <v>5026</v>
      </c>
      <c r="C892" t="s">
        <v>82</v>
      </c>
      <c r="D892" s="5"/>
      <c r="E892" s="39">
        <v>935</v>
      </c>
      <c r="F892" s="195">
        <v>44640</v>
      </c>
      <c r="G892" s="2">
        <v>65</v>
      </c>
      <c r="H892" t="str">
        <f>B892&amp;C892</f>
        <v>Ailsa MACDONALDmarathon</v>
      </c>
      <c r="I892" s="2">
        <f>E892</f>
        <v>935</v>
      </c>
      <c r="J892" s="2" cm="1">
        <f t="array" ref="J892">MAX(IF($H$3:$H$4000=$H892,$I$3:$I$4000))</f>
        <v>935</v>
      </c>
      <c r="K892" s="2" t="str">
        <v>CAN</v>
      </c>
      <c r="L892" s="21" t="str">
        <v>Caroline EHRHARDT</v>
      </c>
      <c r="M892" s="47" t="str">
        <v>triple-jump</v>
      </c>
      <c r="N892" s="95">
        <v>33640</v>
      </c>
      <c r="O892" s="94" t="str">
        <f t="shared" si="52"/>
        <v>Caroline EHRHARDTtriple-jump</v>
      </c>
      <c r="P892" s="2">
        <f t="shared" si="53"/>
        <v>1066</v>
      </c>
      <c r="Q892" s="2">
        <f t="shared" si="54"/>
        <v>22</v>
      </c>
      <c r="R892" s="79" t="str">
        <f t="shared" si="55"/>
        <v/>
      </c>
    </row>
    <row r="893" spans="1:18" x14ac:dyDescent="0.2">
      <c r="A893" t="s">
        <v>1176</v>
      </c>
      <c r="B893" t="s">
        <v>5027</v>
      </c>
      <c r="C893" t="s">
        <v>82</v>
      </c>
      <c r="D893" s="5"/>
      <c r="E893" s="39">
        <v>868</v>
      </c>
      <c r="F893" s="195">
        <v>44640</v>
      </c>
      <c r="G893" s="2">
        <v>80</v>
      </c>
      <c r="H893" t="str">
        <f>B893&amp;C893</f>
        <v>Jen ELLIOTTmarathon</v>
      </c>
      <c r="I893" s="2">
        <f>E893</f>
        <v>868</v>
      </c>
      <c r="J893" s="2" cm="1">
        <f t="array" ref="J893">MAX(IF($H$3:$H$4000=$H893,$I$3:$I$4000))</f>
        <v>868</v>
      </c>
      <c r="K893" s="2" t="str">
        <v>CAN</v>
      </c>
      <c r="L893" s="21" t="str">
        <v>Sade MCCREATH-TARDIEL</v>
      </c>
      <c r="M893" s="47" t="str">
        <v>100m</v>
      </c>
      <c r="N893" s="95">
        <v>35241</v>
      </c>
      <c r="O893" s="94" t="str">
        <f t="shared" si="52"/>
        <v>Sade MCCREATH-TARDIEL100m</v>
      </c>
      <c r="P893" s="2">
        <f t="shared" si="53"/>
        <v>1095</v>
      </c>
      <c r="Q893" s="2">
        <f t="shared" si="54"/>
        <v>104</v>
      </c>
      <c r="R893" s="79" t="str">
        <f t="shared" si="55"/>
        <v/>
      </c>
    </row>
    <row r="894" spans="1:18" x14ac:dyDescent="0.2">
      <c r="A894" t="s">
        <v>1176</v>
      </c>
      <c r="B894" t="s">
        <v>5414</v>
      </c>
      <c r="C894" s="5" t="s">
        <v>26</v>
      </c>
      <c r="D894" s="5">
        <v>34750</v>
      </c>
      <c r="E894" s="39">
        <v>1060</v>
      </c>
      <c r="F894" s="195">
        <v>44639</v>
      </c>
      <c r="G894" s="2">
        <v>55</v>
      </c>
      <c r="H894" t="str">
        <f>B894&amp;C894</f>
        <v>Aiyanna STIVERNE400m</v>
      </c>
      <c r="I894" s="2">
        <f>E894</f>
        <v>1060</v>
      </c>
      <c r="J894" s="2" cm="1">
        <f t="array" ref="J894">MAX(IF($H$3:$H$4000=$H894,$I$3:$I$4000))</f>
        <v>1112</v>
      </c>
      <c r="K894" s="2" t="str">
        <v>CAN</v>
      </c>
      <c r="L894" s="21" t="str">
        <v>Zoe SHERAR</v>
      </c>
      <c r="M894" s="47" t="str">
        <v>400m</v>
      </c>
      <c r="N894" s="95">
        <v>36471</v>
      </c>
      <c r="O894" s="94" t="str">
        <f t="shared" si="52"/>
        <v>Zoe SHERAR400m</v>
      </c>
      <c r="P894" s="2">
        <f t="shared" si="53"/>
        <v>1102</v>
      </c>
      <c r="Q894" s="2">
        <f t="shared" si="54"/>
        <v>71</v>
      </c>
      <c r="R894" s="79" t="str">
        <f t="shared" si="55"/>
        <v/>
      </c>
    </row>
    <row r="895" spans="1:18" x14ac:dyDescent="0.2">
      <c r="A895" t="s">
        <v>1176</v>
      </c>
      <c r="B895" t="s">
        <v>1238</v>
      </c>
      <c r="C895" t="s">
        <v>27</v>
      </c>
      <c r="D895" s="5">
        <v>2000</v>
      </c>
      <c r="E895" s="39">
        <v>1065</v>
      </c>
      <c r="F895" s="195">
        <v>44639</v>
      </c>
      <c r="G895" s="2">
        <v>41</v>
      </c>
      <c r="H895" t="str">
        <f>B895&amp;C895</f>
        <v>Simone PLOURDE800m</v>
      </c>
      <c r="I895" s="2">
        <f>E895</f>
        <v>1065</v>
      </c>
      <c r="J895" s="2" cm="1">
        <f t="array" ref="J895">MAX(IF($H$3:$H$4000=$H895,$I$3:$I$4000))</f>
        <v>1065</v>
      </c>
      <c r="K895" s="2" t="str">
        <v>CAN</v>
      </c>
      <c r="L895" s="21" t="str">
        <v>Robin BONE</v>
      </c>
      <c r="M895" s="47" t="str">
        <v>pole-vault</v>
      </c>
      <c r="N895" s="95">
        <v>34378</v>
      </c>
      <c r="O895" s="94" t="str">
        <f t="shared" si="52"/>
        <v>Robin BONEpole-vault</v>
      </c>
      <c r="P895" s="2">
        <f t="shared" si="53"/>
        <v>1055</v>
      </c>
      <c r="Q895" s="2">
        <f t="shared" si="54"/>
        <v>9</v>
      </c>
      <c r="R895" s="79" t="str">
        <f t="shared" si="55"/>
        <v/>
      </c>
    </row>
    <row r="896" spans="1:18" x14ac:dyDescent="0.2">
      <c r="A896" t="s">
        <v>1176</v>
      </c>
      <c r="B896" t="s">
        <v>1242</v>
      </c>
      <c r="C896" s="5" t="s">
        <v>27</v>
      </c>
      <c r="D896" s="5">
        <v>44581</v>
      </c>
      <c r="E896" s="39">
        <v>1015</v>
      </c>
      <c r="F896" s="195">
        <v>44639</v>
      </c>
      <c r="G896" s="2">
        <v>82</v>
      </c>
      <c r="H896" t="str">
        <f>B896&amp;C896</f>
        <v>Alisa LYESINA800m</v>
      </c>
      <c r="I896" s="2">
        <f>E896</f>
        <v>1015</v>
      </c>
      <c r="J896" s="2" cm="1">
        <f t="array" ref="J896">MAX(IF($H$3:$H$4000=$H896,$I$3:$I$4000))</f>
        <v>1015</v>
      </c>
      <c r="K896" s="2" t="str">
        <v>CAN</v>
      </c>
      <c r="L896" s="21" t="str">
        <v>Rachel ANDRES</v>
      </c>
      <c r="M896" s="47" t="str">
        <v>discus-throw</v>
      </c>
      <c r="N896" s="95">
        <v>31888</v>
      </c>
      <c r="O896" s="94" t="str">
        <f t="shared" si="52"/>
        <v>Rachel ANDRESdiscus-throw</v>
      </c>
      <c r="P896" s="2">
        <f t="shared" si="53"/>
        <v>1049</v>
      </c>
      <c r="Q896" s="2">
        <f t="shared" si="54"/>
        <v>13</v>
      </c>
      <c r="R896" s="79" t="str">
        <f t="shared" si="55"/>
        <v/>
      </c>
    </row>
    <row r="897" spans="1:18" x14ac:dyDescent="0.2">
      <c r="A897" t="s">
        <v>1176</v>
      </c>
      <c r="B897" t="s">
        <v>2074</v>
      </c>
      <c r="C897" s="5" t="s">
        <v>32</v>
      </c>
      <c r="D897" s="5">
        <v>36497</v>
      </c>
      <c r="E897" s="39">
        <v>1092</v>
      </c>
      <c r="F897" s="195">
        <v>44639</v>
      </c>
      <c r="G897" s="2">
        <v>16</v>
      </c>
      <c r="H897" t="str">
        <f>B897&amp;C897</f>
        <v>Keira CHRISTIE-GALLOWAY100mh</v>
      </c>
      <c r="I897" s="2">
        <f>E897</f>
        <v>1092</v>
      </c>
      <c r="J897" s="2" cm="1">
        <f t="array" ref="J897">MAX(IF($H$3:$H$4000=$H897,$I$3:$I$4000))</f>
        <v>1092</v>
      </c>
      <c r="K897" s="2" t="str">
        <v>CAN</v>
      </c>
      <c r="L897" s="21" t="str">
        <v>Jordana BADLEY-COSTELLO</v>
      </c>
      <c r="M897" s="47" t="str">
        <v>hammer-throw</v>
      </c>
      <c r="N897" s="95">
        <v>1993</v>
      </c>
      <c r="O897" s="94" t="str">
        <f t="shared" si="52"/>
        <v>Jordana BADLEY-COSTELLOhammer-throw</v>
      </c>
      <c r="P897" s="2">
        <f t="shared" si="53"/>
        <v>974</v>
      </c>
      <c r="Q897" s="2">
        <f t="shared" si="54"/>
        <v>30</v>
      </c>
      <c r="R897" s="79" t="str">
        <f t="shared" si="55"/>
        <v/>
      </c>
    </row>
    <row r="898" spans="1:18" x14ac:dyDescent="0.2">
      <c r="A898" t="s">
        <v>1176</v>
      </c>
      <c r="B898" t="s">
        <v>1209</v>
      </c>
      <c r="C898" s="5" t="s">
        <v>32</v>
      </c>
      <c r="D898" s="5">
        <v>37840</v>
      </c>
      <c r="E898" s="39">
        <v>1030</v>
      </c>
      <c r="F898" s="195">
        <v>44639</v>
      </c>
      <c r="G898" s="2">
        <v>37</v>
      </c>
      <c r="H898" t="str">
        <f>B898&amp;C898</f>
        <v>Savannah SUTHERLAND100mh</v>
      </c>
      <c r="I898" s="2">
        <f>E898</f>
        <v>1030</v>
      </c>
      <c r="J898" s="2" cm="1">
        <f t="array" ref="J898">MAX(IF($H$3:$H$4000=$H898,$I$3:$I$4000))</f>
        <v>1030</v>
      </c>
      <c r="K898" s="2" t="str">
        <v>CAN</v>
      </c>
      <c r="L898" s="21" t="str">
        <v>Makenzy PIERRE-WEBSTER</v>
      </c>
      <c r="M898" s="47" t="str">
        <v>200m</v>
      </c>
      <c r="N898" s="95">
        <v>36986</v>
      </c>
      <c r="O898" s="94" t="str">
        <f t="shared" si="52"/>
        <v>Makenzy PIERRE-WEBSTER200m</v>
      </c>
      <c r="P898" s="2">
        <f t="shared" si="53"/>
        <v>1084</v>
      </c>
      <c r="Q898" s="2">
        <f t="shared" si="54"/>
        <v>109</v>
      </c>
      <c r="R898" s="79" t="str">
        <f t="shared" si="55"/>
        <v/>
      </c>
    </row>
    <row r="899" spans="1:18" x14ac:dyDescent="0.2">
      <c r="A899" t="s">
        <v>1176</v>
      </c>
      <c r="B899" t="s">
        <v>4578</v>
      </c>
      <c r="C899" t="s">
        <v>32</v>
      </c>
      <c r="D899" s="5">
        <v>1999</v>
      </c>
      <c r="E899" s="39">
        <v>1008</v>
      </c>
      <c r="F899" s="195">
        <v>44639</v>
      </c>
      <c r="G899" s="2">
        <v>55</v>
      </c>
      <c r="H899" t="str">
        <f>B899&amp;C899</f>
        <v>Kristen O'HANDLEY100mh</v>
      </c>
      <c r="I899" s="2">
        <f>E899</f>
        <v>1008</v>
      </c>
      <c r="J899" s="2" cm="1">
        <f t="array" ref="J899">MAX(IF($H$3:$H$4000=$H899,$I$3:$I$4000))</f>
        <v>1008</v>
      </c>
      <c r="K899" s="2" t="str">
        <v>CAN</v>
      </c>
      <c r="L899" s="21" t="str">
        <v>Tori DENNESS</v>
      </c>
      <c r="M899" s="47" t="str">
        <v>javelin-throw</v>
      </c>
      <c r="N899" s="95">
        <v>44581</v>
      </c>
      <c r="O899" s="94" t="str">
        <f t="shared" si="52"/>
        <v>Tori DENNESSjavelin-throw</v>
      </c>
      <c r="P899" s="2">
        <f t="shared" si="53"/>
        <v>898</v>
      </c>
      <c r="Q899" s="2">
        <f t="shared" si="54"/>
        <v>46</v>
      </c>
      <c r="R899" s="79" t="str">
        <f t="shared" si="55"/>
        <v/>
      </c>
    </row>
    <row r="900" spans="1:18" x14ac:dyDescent="0.2">
      <c r="A900" t="s">
        <v>1176</v>
      </c>
      <c r="B900" t="s">
        <v>4565</v>
      </c>
      <c r="C900" s="5" t="s">
        <v>32</v>
      </c>
      <c r="D900" s="5">
        <v>36866</v>
      </c>
      <c r="E900" s="39">
        <v>993</v>
      </c>
      <c r="F900" s="195">
        <v>44639</v>
      </c>
      <c r="G900" s="2">
        <v>72</v>
      </c>
      <c r="H900" t="str">
        <f>B900&amp;C900</f>
        <v>Skylar SIEBEN100mh</v>
      </c>
      <c r="I900" s="2">
        <f>E900</f>
        <v>993</v>
      </c>
      <c r="J900" s="2" cm="1">
        <f t="array" ref="J900">MAX(IF($H$3:$H$4000=$H900,$I$3:$I$4000))</f>
        <v>993</v>
      </c>
      <c r="K900" s="2" t="str">
        <v>CAN</v>
      </c>
      <c r="L900" s="21" t="str">
        <v>Billie MARTIN</v>
      </c>
      <c r="M900" s="47" t="str">
        <v>hammer-throw</v>
      </c>
      <c r="N900" s="95">
        <v>44612</v>
      </c>
      <c r="O900" s="94" t="str">
        <f t="shared" ref="O900:O963" si="56">L900&amp;M900</f>
        <v>Billie MARTINhammer-throw</v>
      </c>
      <c r="P900" s="2">
        <f t="shared" ref="P900:P963" si="57">VLOOKUP(L900&amp;M900,$H$3:$J$3823,3,FALSE)</f>
        <v>874</v>
      </c>
      <c r="Q900" s="2">
        <f t="shared" ref="Q900:Q963" si="58">COUNTIFS($M$3:$M$3102,M900,$P$3:$P$3102,"&gt;"&amp;P900)+1</f>
        <v>69</v>
      </c>
      <c r="R900" s="79" t="str">
        <f t="shared" ref="R900:R963" si="59">IFERROR(IF(K900="AUS",COUNTIFS($K$3:$K$3102,"AUS",$M$3:$M$3102,M900,$P$3:$P$3102,"&gt;"&amp;P900)+1,""),"")</f>
        <v/>
      </c>
    </row>
    <row r="901" spans="1:18" x14ac:dyDescent="0.2">
      <c r="A901" t="s">
        <v>1176</v>
      </c>
      <c r="B901" t="s">
        <v>4989</v>
      </c>
      <c r="C901" s="6" t="s">
        <v>32</v>
      </c>
      <c r="D901" s="5">
        <v>44612</v>
      </c>
      <c r="E901" s="39">
        <v>992</v>
      </c>
      <c r="F901" s="195">
        <v>44639</v>
      </c>
      <c r="G901" s="2">
        <v>74</v>
      </c>
      <c r="H901" t="str">
        <f>B901&amp;C901</f>
        <v>Aliyah LOGAN100mh</v>
      </c>
      <c r="I901" s="2">
        <f>E901</f>
        <v>992</v>
      </c>
      <c r="J901" s="2" cm="1">
        <f t="array" ref="J901">MAX(IF($H$3:$H$4000=$H901,$I$3:$I$4000))</f>
        <v>992</v>
      </c>
      <c r="K901" s="2" t="str">
        <v>CAN</v>
      </c>
      <c r="L901" s="21" t="str">
        <v>Sage WATSON</v>
      </c>
      <c r="M901" s="47" t="str">
        <v>400m</v>
      </c>
      <c r="N901" s="95">
        <v>34505</v>
      </c>
      <c r="O901" s="94" t="str">
        <f t="shared" si="56"/>
        <v>Sage WATSON400m</v>
      </c>
      <c r="P901" s="2">
        <f t="shared" si="57"/>
        <v>1117</v>
      </c>
      <c r="Q901" s="2">
        <f t="shared" si="58"/>
        <v>49</v>
      </c>
      <c r="R901" s="79" t="str">
        <f t="shared" si="59"/>
        <v/>
      </c>
    </row>
    <row r="902" spans="1:18" x14ac:dyDescent="0.2">
      <c r="A902" t="s">
        <v>1176</v>
      </c>
      <c r="B902" t="s">
        <v>4990</v>
      </c>
      <c r="C902" s="6" t="s">
        <v>32</v>
      </c>
      <c r="D902" s="5">
        <v>44581</v>
      </c>
      <c r="E902" s="39">
        <v>984</v>
      </c>
      <c r="F902" s="195">
        <v>44639</v>
      </c>
      <c r="G902" s="2">
        <v>80</v>
      </c>
      <c r="H902" t="str">
        <f>B902&amp;C902</f>
        <v>Chloe ROYCE100mh</v>
      </c>
      <c r="I902" s="2">
        <f>E902</f>
        <v>984</v>
      </c>
      <c r="J902" s="2" cm="1">
        <f t="array" ref="J902">MAX(IF($H$3:$H$4000=$H902,$I$3:$I$4000))</f>
        <v>984</v>
      </c>
      <c r="K902" s="2" t="str">
        <v>CAN</v>
      </c>
      <c r="L902" s="21" t="str">
        <v>Anna WITHERSPOON</v>
      </c>
      <c r="M902" s="47" t="str">
        <v>100mh</v>
      </c>
      <c r="N902" s="95">
        <v>44581</v>
      </c>
      <c r="O902" s="94" t="str">
        <f t="shared" si="56"/>
        <v>Anna WITHERSPOON100mh</v>
      </c>
      <c r="P902" s="2">
        <f t="shared" si="57"/>
        <v>1050</v>
      </c>
      <c r="Q902" s="2">
        <f t="shared" si="58"/>
        <v>104</v>
      </c>
      <c r="R902" s="79" t="str">
        <f t="shared" si="59"/>
        <v/>
      </c>
    </row>
    <row r="903" spans="1:18" x14ac:dyDescent="0.2">
      <c r="A903" t="s">
        <v>1176</v>
      </c>
      <c r="B903" t="s">
        <v>4990</v>
      </c>
      <c r="C903" s="6" t="s">
        <v>37</v>
      </c>
      <c r="D903" s="5">
        <v>44581</v>
      </c>
      <c r="E903" s="39">
        <v>990</v>
      </c>
      <c r="F903" s="195">
        <v>44639</v>
      </c>
      <c r="G903" s="2">
        <v>61</v>
      </c>
      <c r="H903" t="str">
        <f>B903&amp;C903</f>
        <v>Chloe ROYCElong-jump</v>
      </c>
      <c r="I903" s="2">
        <f>E903</f>
        <v>990</v>
      </c>
      <c r="J903" s="2" cm="1">
        <f t="array" ref="J903">MAX(IF($H$3:$H$4000=$H903,$I$3:$I$4000))</f>
        <v>990</v>
      </c>
      <c r="K903" s="2" t="str">
        <v>CAN</v>
      </c>
      <c r="L903" s="21" t="str">
        <v>Chelsea WHALEN</v>
      </c>
      <c r="M903" s="47" t="str">
        <v>shot-put</v>
      </c>
      <c r="N903" s="95">
        <v>33895</v>
      </c>
      <c r="O903" s="94" t="str">
        <f t="shared" si="56"/>
        <v>Chelsea WHALENshot-put</v>
      </c>
      <c r="P903" s="2">
        <f t="shared" si="57"/>
        <v>955</v>
      </c>
      <c r="Q903" s="2">
        <f t="shared" si="58"/>
        <v>34</v>
      </c>
      <c r="R903" s="79" t="str">
        <f t="shared" si="59"/>
        <v/>
      </c>
    </row>
    <row r="904" spans="1:18" x14ac:dyDescent="0.2">
      <c r="A904" t="s">
        <v>1176</v>
      </c>
      <c r="B904" t="s">
        <v>2297</v>
      </c>
      <c r="C904" s="5" t="s">
        <v>35</v>
      </c>
      <c r="D904" s="5">
        <v>36340</v>
      </c>
      <c r="E904" s="39">
        <v>984</v>
      </c>
      <c r="F904" s="195">
        <v>44639</v>
      </c>
      <c r="G904" s="2">
        <v>31</v>
      </c>
      <c r="H904" t="str">
        <f>B904&amp;C904</f>
        <v>Falyn REAUGHhigh-jump</v>
      </c>
      <c r="I904" s="2">
        <f>E904</f>
        <v>984</v>
      </c>
      <c r="J904" s="2" cm="1">
        <f t="array" ref="J904">MAX(IF($H$3:$H$4000=$H904,$I$3:$I$4000))</f>
        <v>1052</v>
      </c>
      <c r="K904" s="2" t="str">
        <v>CAN</v>
      </c>
      <c r="L904" s="21" t="str">
        <v>Jorden HALL</v>
      </c>
      <c r="M904" s="47" t="str">
        <v>heptathlon</v>
      </c>
      <c r="N904" s="95">
        <v>1999</v>
      </c>
      <c r="O904" s="94" t="str">
        <f t="shared" si="56"/>
        <v>Jorden HALLheptathlon</v>
      </c>
      <c r="P904" s="2">
        <f t="shared" si="57"/>
        <v>890</v>
      </c>
      <c r="Q904" s="2">
        <f t="shared" si="58"/>
        <v>42</v>
      </c>
      <c r="R904" s="79" t="str">
        <f t="shared" si="59"/>
        <v/>
      </c>
    </row>
    <row r="905" spans="1:18" x14ac:dyDescent="0.2">
      <c r="A905" t="s">
        <v>1176</v>
      </c>
      <c r="B905" t="s">
        <v>5015</v>
      </c>
      <c r="C905" s="6" t="s">
        <v>41</v>
      </c>
      <c r="D905" s="5">
        <v>44581</v>
      </c>
      <c r="E905" s="39">
        <v>792</v>
      </c>
      <c r="F905" s="195">
        <v>44639</v>
      </c>
      <c r="G905" s="2">
        <v>58</v>
      </c>
      <c r="H905" t="str">
        <f>B905&amp;C905</f>
        <v>Jenna REIDjavelin-throw</v>
      </c>
      <c r="I905" s="2">
        <f>E905</f>
        <v>792</v>
      </c>
      <c r="J905" s="2" cm="1">
        <f t="array" ref="J905">MAX(IF($H$3:$H$4000=$H905,$I$3:$I$4000))</f>
        <v>792</v>
      </c>
      <c r="K905" s="2" t="str">
        <v>CAN</v>
      </c>
      <c r="L905" s="21" t="str">
        <v>Tasha WILLING</v>
      </c>
      <c r="M905" s="47" t="str">
        <v>shot-put</v>
      </c>
      <c r="N905" s="95">
        <v>1998</v>
      </c>
      <c r="O905" s="94" t="str">
        <f t="shared" si="56"/>
        <v>Tasha WILLINGshot-put</v>
      </c>
      <c r="P905" s="2">
        <f t="shared" si="57"/>
        <v>951</v>
      </c>
      <c r="Q905" s="2">
        <f t="shared" si="58"/>
        <v>36</v>
      </c>
      <c r="R905" s="79" t="str">
        <f t="shared" si="59"/>
        <v/>
      </c>
    </row>
    <row r="906" spans="1:18" x14ac:dyDescent="0.2">
      <c r="A906" t="s">
        <v>1176</v>
      </c>
      <c r="B906" t="s">
        <v>4994</v>
      </c>
      <c r="C906" s="5" t="s">
        <v>33</v>
      </c>
      <c r="D906" s="5">
        <v>1999</v>
      </c>
      <c r="E906" s="39">
        <v>1028</v>
      </c>
      <c r="F906" s="195">
        <v>44638</v>
      </c>
      <c r="G906" s="2">
        <v>35</v>
      </c>
      <c r="H906" t="str">
        <f>B906&amp;C906</f>
        <v>Marie-Fr√©d√©rique POULIN400mh</v>
      </c>
      <c r="I906" s="2">
        <f>E906</f>
        <v>1028</v>
      </c>
      <c r="J906" s="2" cm="1">
        <f t="array" ref="J906">MAX(IF($H$3:$H$4000=$H906,$I$3:$I$4000))</f>
        <v>1028</v>
      </c>
      <c r="K906" s="2" t="str">
        <v>CAN</v>
      </c>
      <c r="L906" s="21" t="str">
        <v>Chanell BOTSIS</v>
      </c>
      <c r="M906" s="47" t="str">
        <v>hammer-throw</v>
      </c>
      <c r="N906" s="95">
        <v>35862</v>
      </c>
      <c r="O906" s="94" t="str">
        <f t="shared" si="56"/>
        <v>Chanell BOTSIShammer-throw</v>
      </c>
      <c r="P906" s="2">
        <f t="shared" si="57"/>
        <v>949</v>
      </c>
      <c r="Q906" s="2">
        <f t="shared" si="58"/>
        <v>41</v>
      </c>
      <c r="R906" s="79" t="str">
        <f t="shared" si="59"/>
        <v/>
      </c>
    </row>
    <row r="907" spans="1:18" x14ac:dyDescent="0.2">
      <c r="A907" t="s">
        <v>1176</v>
      </c>
      <c r="B907" t="s">
        <v>4996</v>
      </c>
      <c r="C907" t="s">
        <v>33</v>
      </c>
      <c r="D907" s="5">
        <v>1999</v>
      </c>
      <c r="E907" s="39">
        <v>985</v>
      </c>
      <c r="F907" s="195">
        <v>44638</v>
      </c>
      <c r="G907" s="2">
        <v>74</v>
      </c>
      <c r="H907" t="str">
        <f>B907&amp;C907</f>
        <v>Kira KOPEC400mh</v>
      </c>
      <c r="I907" s="2">
        <f>E907</f>
        <v>985</v>
      </c>
      <c r="J907" s="2" cm="1">
        <f t="array" ref="J907">MAX(IF($H$3:$H$4000=$H907,$I$3:$I$4000))</f>
        <v>985</v>
      </c>
      <c r="K907" s="2" t="str">
        <v>CAN</v>
      </c>
      <c r="L907" s="21" t="str">
        <v>Tatiana AHOLOU</v>
      </c>
      <c r="M907" s="47" t="str">
        <v>long-jump</v>
      </c>
      <c r="N907" s="95">
        <v>36856</v>
      </c>
      <c r="O907" s="94" t="str">
        <f t="shared" si="56"/>
        <v>Tatiana AHOLOUlong-jump</v>
      </c>
      <c r="P907" s="2">
        <f t="shared" si="57"/>
        <v>1023</v>
      </c>
      <c r="Q907" s="2">
        <f t="shared" si="58"/>
        <v>90</v>
      </c>
      <c r="R907" s="79" t="str">
        <f t="shared" si="59"/>
        <v/>
      </c>
    </row>
    <row r="908" spans="1:18" x14ac:dyDescent="0.2">
      <c r="A908" t="s">
        <v>1176</v>
      </c>
      <c r="B908" t="s">
        <v>2208</v>
      </c>
      <c r="C908" t="s">
        <v>37</v>
      </c>
      <c r="D908" s="5">
        <v>2000</v>
      </c>
      <c r="E908" s="39">
        <v>1038</v>
      </c>
      <c r="F908" s="195">
        <v>44638</v>
      </c>
      <c r="G908" s="2">
        <v>26</v>
      </c>
      <c r="H908" t="str">
        <f>B908&amp;C908</f>
        <v>Jasmine SCOTT-KILGOlong-jump</v>
      </c>
      <c r="I908" s="2">
        <f>E908</f>
        <v>1038</v>
      </c>
      <c r="J908" s="2" cm="1">
        <f t="array" ref="J908">MAX(IF($H$3:$H$4000=$H908,$I$3:$I$4000))</f>
        <v>1047</v>
      </c>
      <c r="K908" s="2" t="str">
        <v>CAN</v>
      </c>
      <c r="L908" s="21" t="str">
        <v>Andrea SECCAFIEN</v>
      </c>
      <c r="M908" s="47" t="str">
        <v>1500m</v>
      </c>
      <c r="N908" s="95">
        <v>33112</v>
      </c>
      <c r="O908" s="94" t="str">
        <f t="shared" si="56"/>
        <v>Andrea SECCAFIEN1500m</v>
      </c>
      <c r="P908" s="2">
        <f t="shared" si="57"/>
        <v>1095</v>
      </c>
      <c r="Q908" s="2">
        <f t="shared" si="58"/>
        <v>83</v>
      </c>
      <c r="R908" s="79" t="str">
        <f t="shared" si="59"/>
        <v/>
      </c>
    </row>
    <row r="909" spans="1:18" x14ac:dyDescent="0.2">
      <c r="A909" t="s">
        <v>1176</v>
      </c>
      <c r="B909" t="s">
        <v>5008</v>
      </c>
      <c r="C909" s="5" t="s">
        <v>40</v>
      </c>
      <c r="D909" s="5">
        <v>44612</v>
      </c>
      <c r="E909" s="39">
        <v>793</v>
      </c>
      <c r="F909" s="195">
        <v>44638</v>
      </c>
      <c r="G909" s="2">
        <v>97</v>
      </c>
      <c r="H909" t="str">
        <f>B909&amp;C909</f>
        <v>Emily ALTYdiscus-throw</v>
      </c>
      <c r="I909" s="2">
        <f>E909</f>
        <v>793</v>
      </c>
      <c r="J909" s="2" cm="1">
        <f t="array" ref="J909">MAX(IF($H$3:$H$4000=$H909,$I$3:$I$4000))</f>
        <v>793</v>
      </c>
      <c r="K909" s="2" t="str">
        <v>CAN</v>
      </c>
      <c r="L909" s="21" t="str">
        <v>Lindsey BUTTERWORTH</v>
      </c>
      <c r="M909" s="47" t="str">
        <v>1500m</v>
      </c>
      <c r="N909" s="95">
        <v>33874</v>
      </c>
      <c r="O909" s="94" t="str">
        <f t="shared" si="56"/>
        <v>Lindsey BUTTERWORTH1500m</v>
      </c>
      <c r="P909" s="2">
        <f t="shared" si="57"/>
        <v>1099</v>
      </c>
      <c r="Q909" s="2">
        <f t="shared" si="58"/>
        <v>80</v>
      </c>
      <c r="R909" s="79" t="str">
        <f t="shared" si="59"/>
        <v/>
      </c>
    </row>
    <row r="910" spans="1:18" x14ac:dyDescent="0.2">
      <c r="A910" t="s">
        <v>1176</v>
      </c>
      <c r="B910" s="5" t="s">
        <v>2482</v>
      </c>
      <c r="C910" s="5" t="s">
        <v>39</v>
      </c>
      <c r="D910" s="6">
        <v>37143</v>
      </c>
      <c r="E910" s="39">
        <v>807</v>
      </c>
      <c r="F910" s="195">
        <v>44638</v>
      </c>
      <c r="G910" s="2">
        <v>59</v>
      </c>
      <c r="H910" t="str">
        <f>B910&amp;C910</f>
        <v>Dolly GABRIshot-put</v>
      </c>
      <c r="I910" s="2">
        <f>E910</f>
        <v>807</v>
      </c>
      <c r="J910" s="2" cm="1">
        <f t="array" ref="J910">MAX(IF($H$3:$H$4000=$H910,$I$3:$I$4000))</f>
        <v>874</v>
      </c>
      <c r="K910" s="2" t="str">
        <v>CAN</v>
      </c>
      <c r="L910" s="21" t="str">
        <v>Chanell BOTSIS</v>
      </c>
      <c r="M910" s="47" t="str">
        <v>javelin-throw</v>
      </c>
      <c r="N910" s="95">
        <v>35862</v>
      </c>
      <c r="O910" s="94" t="str">
        <f t="shared" si="56"/>
        <v>Chanell BOTSISjavelin-throw</v>
      </c>
      <c r="P910" s="2">
        <f t="shared" si="57"/>
        <v>836</v>
      </c>
      <c r="Q910" s="2">
        <f t="shared" si="58"/>
        <v>81</v>
      </c>
      <c r="R910" s="79" t="str">
        <f t="shared" si="59"/>
        <v/>
      </c>
    </row>
    <row r="911" spans="1:18" x14ac:dyDescent="0.2">
      <c r="A911" t="s">
        <v>1176</v>
      </c>
      <c r="B911" t="s">
        <v>2618</v>
      </c>
      <c r="C911" t="s">
        <v>41</v>
      </c>
      <c r="D911" s="6"/>
      <c r="E911" s="39">
        <v>804</v>
      </c>
      <c r="F911" s="195">
        <v>44638</v>
      </c>
      <c r="G911" s="2">
        <v>54</v>
      </c>
      <c r="H911" t="str">
        <f>B911&amp;C911</f>
        <v>Hailey KJAERjavelin-throw</v>
      </c>
      <c r="I911" s="2">
        <f>E911</f>
        <v>804</v>
      </c>
      <c r="J911" s="2" cm="1">
        <f t="array" ref="J911">MAX(IF($H$3:$H$4000=$H911,$I$3:$I$4000))</f>
        <v>810</v>
      </c>
      <c r="K911" s="2" t="str">
        <v>CAN</v>
      </c>
      <c r="L911" s="21" t="str">
        <v>Makiah HUNT</v>
      </c>
      <c r="M911" s="47" t="str">
        <v>pole-vault</v>
      </c>
      <c r="N911" s="95">
        <v>35819</v>
      </c>
      <c r="O911" s="94" t="str">
        <f t="shared" si="56"/>
        <v>Makiah HUNTpole-vault</v>
      </c>
      <c r="P911" s="2">
        <f t="shared" si="57"/>
        <v>902</v>
      </c>
      <c r="Q911" s="2">
        <f t="shared" si="58"/>
        <v>52</v>
      </c>
      <c r="R911" s="79" t="str">
        <f t="shared" si="59"/>
        <v/>
      </c>
    </row>
    <row r="912" spans="1:18" x14ac:dyDescent="0.2">
      <c r="A912" t="s">
        <v>1176</v>
      </c>
      <c r="B912" t="s">
        <v>5016</v>
      </c>
      <c r="C912" t="s">
        <v>41</v>
      </c>
      <c r="D912" s="5">
        <v>2000</v>
      </c>
      <c r="E912" s="39">
        <v>785</v>
      </c>
      <c r="F912" s="195">
        <v>44638</v>
      </c>
      <c r="G912" s="2">
        <v>64</v>
      </c>
      <c r="H912" t="str">
        <f>B912&amp;C912</f>
        <v>Giovanna JANESjavelin-throw</v>
      </c>
      <c r="I912" s="2">
        <f>E912</f>
        <v>785</v>
      </c>
      <c r="J912" s="2" cm="1">
        <f t="array" ref="J912">MAX(IF($H$3:$H$4000=$H912,$I$3:$I$4000))</f>
        <v>785</v>
      </c>
      <c r="K912" s="2" t="str">
        <v>CAN</v>
      </c>
      <c r="L912" s="21" t="str">
        <v>Kyra CONSTANTINE</v>
      </c>
      <c r="M912" s="47" t="str">
        <v>200m</v>
      </c>
      <c r="N912" s="95">
        <v>36008</v>
      </c>
      <c r="O912" s="94" t="str">
        <f t="shared" si="56"/>
        <v>Kyra CONSTANTINE200m</v>
      </c>
      <c r="P912" s="2">
        <f t="shared" si="57"/>
        <v>1088</v>
      </c>
      <c r="Q912" s="2">
        <f t="shared" si="58"/>
        <v>100</v>
      </c>
      <c r="R912" s="79" t="str">
        <f t="shared" si="59"/>
        <v/>
      </c>
    </row>
    <row r="913" spans="1:18" x14ac:dyDescent="0.2">
      <c r="A913" t="s">
        <v>1176</v>
      </c>
      <c r="B913" t="s">
        <v>5019</v>
      </c>
      <c r="C913" s="5" t="s">
        <v>41</v>
      </c>
      <c r="D913" s="5">
        <v>44581</v>
      </c>
      <c r="E913" s="39">
        <v>766</v>
      </c>
      <c r="F913" s="195">
        <v>44638</v>
      </c>
      <c r="G913" s="2">
        <v>78</v>
      </c>
      <c r="H913" t="str">
        <f>B913&amp;C913</f>
        <v>Jenevieve PATRY-SMITHjavelin-throw</v>
      </c>
      <c r="I913" s="2">
        <f>E913</f>
        <v>766</v>
      </c>
      <c r="J913" s="2" cm="1">
        <f t="array" ref="J913">MAX(IF($H$3:$H$4000=$H913,$I$3:$I$4000))</f>
        <v>766</v>
      </c>
      <c r="K913" s="2" t="str">
        <v>CAN</v>
      </c>
      <c r="L913" s="21" t="str">
        <v>Alexa PORPACZY</v>
      </c>
      <c r="M913" s="47" t="str">
        <v>high-jump</v>
      </c>
      <c r="N913" s="95">
        <v>36653</v>
      </c>
      <c r="O913" s="94" t="str">
        <f t="shared" si="56"/>
        <v>Alexa PORPACZYhigh-jump</v>
      </c>
      <c r="P913" s="2">
        <f t="shared" si="57"/>
        <v>1052</v>
      </c>
      <c r="Q913" s="2">
        <f t="shared" si="58"/>
        <v>27</v>
      </c>
      <c r="R913" s="79" t="str">
        <f t="shared" si="59"/>
        <v/>
      </c>
    </row>
    <row r="914" spans="1:18" x14ac:dyDescent="0.2">
      <c r="A914" t="s">
        <v>1176</v>
      </c>
      <c r="B914" t="s">
        <v>2090</v>
      </c>
      <c r="C914" t="s">
        <v>32</v>
      </c>
      <c r="D914" s="5">
        <v>1997</v>
      </c>
      <c r="E914" s="39">
        <v>1017</v>
      </c>
      <c r="F914" s="195">
        <v>44635</v>
      </c>
      <c r="G914" s="2">
        <v>49</v>
      </c>
      <c r="H914" t="str">
        <f>B914&amp;C914</f>
        <v>Jaymie O'CONNOR100mh</v>
      </c>
      <c r="I914" s="2">
        <f>E914</f>
        <v>1017</v>
      </c>
      <c r="J914" s="2" cm="1">
        <f t="array" ref="J914">MAX(IF($H$3:$H$4000=$H914,$I$3:$I$4000))</f>
        <v>1067</v>
      </c>
      <c r="K914" s="2" t="str">
        <v>CAN</v>
      </c>
      <c r="L914" s="21" t="str">
        <v>Jenna FLEMING</v>
      </c>
      <c r="M914" s="47" t="str">
        <v>javelin-throw</v>
      </c>
      <c r="N914" s="95">
        <v>44581</v>
      </c>
      <c r="O914" s="94" t="str">
        <f t="shared" si="56"/>
        <v>Jenna FLEMINGjavelin-throw</v>
      </c>
      <c r="P914" s="2">
        <f t="shared" si="57"/>
        <v>804</v>
      </c>
      <c r="Q914" s="2">
        <f t="shared" si="58"/>
        <v>109</v>
      </c>
      <c r="R914" s="79" t="str">
        <f t="shared" si="59"/>
        <v/>
      </c>
    </row>
    <row r="915" spans="1:18" x14ac:dyDescent="0.2">
      <c r="A915" t="s">
        <v>1176</v>
      </c>
      <c r="B915" t="s">
        <v>4846</v>
      </c>
      <c r="C915" t="s">
        <v>34</v>
      </c>
      <c r="D915" s="5">
        <v>2000</v>
      </c>
      <c r="E915" s="39">
        <v>944</v>
      </c>
      <c r="F915" s="195">
        <v>44632</v>
      </c>
      <c r="G915" s="2">
        <v>51</v>
      </c>
      <c r="H915" t="str">
        <f>B915&amp;C915</f>
        <v>Paige PATTERSON3000msc</v>
      </c>
      <c r="I915" s="2">
        <f>E915</f>
        <v>944</v>
      </c>
      <c r="J915" s="2" cm="1">
        <f t="array" ref="J915">MAX(IF($H$3:$H$4000=$H915,$I$3:$I$4000))</f>
        <v>944</v>
      </c>
      <c r="K915" s="2" t="str">
        <v>CAN</v>
      </c>
      <c r="L915" s="21" t="str">
        <v>Mateya HAINTZ</v>
      </c>
      <c r="M915" s="47" t="str">
        <v>hammer-throw</v>
      </c>
      <c r="N915" s="95">
        <v>36932</v>
      </c>
      <c r="O915" s="94" t="str">
        <f t="shared" si="56"/>
        <v>Mateya HAINTZhammer-throw</v>
      </c>
      <c r="P915" s="2">
        <f t="shared" si="57"/>
        <v>944</v>
      </c>
      <c r="Q915" s="2">
        <f t="shared" si="58"/>
        <v>45</v>
      </c>
      <c r="R915" s="79" t="str">
        <f t="shared" si="59"/>
        <v/>
      </c>
    </row>
    <row r="916" spans="1:18" x14ac:dyDescent="0.2">
      <c r="A916" t="s">
        <v>1176</v>
      </c>
      <c r="B916" t="s">
        <v>2396</v>
      </c>
      <c r="C916" s="5" t="s">
        <v>40</v>
      </c>
      <c r="D916" s="5">
        <v>36649</v>
      </c>
      <c r="E916" s="39">
        <v>1060</v>
      </c>
      <c r="F916" s="195">
        <v>44632</v>
      </c>
      <c r="G916" s="2">
        <v>4</v>
      </c>
      <c r="H916" t="str">
        <f>B916&amp;C916</f>
        <v>Trinity TUTTIdiscus-throw</v>
      </c>
      <c r="I916" s="2">
        <f>E916</f>
        <v>1060</v>
      </c>
      <c r="J916" s="2" cm="1">
        <f t="array" ref="J916">MAX(IF($H$3:$H$4000=$H916,$I$3:$I$4000))</f>
        <v>1061</v>
      </c>
      <c r="K916" s="2" t="str">
        <v>CAN</v>
      </c>
      <c r="L916" s="21" t="str">
        <v>Enik≈ë S√ÅRA</v>
      </c>
      <c r="M916" s="47" t="str">
        <v>javelin-throw</v>
      </c>
      <c r="N916" s="95">
        <v>37334</v>
      </c>
      <c r="O916" s="94" t="str">
        <f t="shared" si="56"/>
        <v>Enik≈ë S√ÅRAjavelin-throw</v>
      </c>
      <c r="P916" s="2">
        <f t="shared" si="57"/>
        <v>907</v>
      </c>
      <c r="Q916" s="2">
        <f t="shared" si="58"/>
        <v>41</v>
      </c>
      <c r="R916" s="79" t="str">
        <f t="shared" si="59"/>
        <v/>
      </c>
    </row>
    <row r="917" spans="1:18" x14ac:dyDescent="0.2">
      <c r="A917" t="s">
        <v>1176</v>
      </c>
      <c r="B917" t="s">
        <v>2585</v>
      </c>
      <c r="C917" s="5" t="s">
        <v>41</v>
      </c>
      <c r="D917" s="5">
        <v>35345</v>
      </c>
      <c r="E917" s="39">
        <v>844</v>
      </c>
      <c r="F917" s="195">
        <v>44631</v>
      </c>
      <c r="G917" s="2">
        <v>40</v>
      </c>
      <c r="H917" t="str">
        <f>B917&amp;C917</f>
        <v>Bailey DELLjavelin-throw</v>
      </c>
      <c r="I917" s="2">
        <f>E917</f>
        <v>844</v>
      </c>
      <c r="J917" s="2" cm="1">
        <f t="array" ref="J917">MAX(IF($H$3:$H$4000=$H917,$I$3:$I$4000))</f>
        <v>947</v>
      </c>
      <c r="K917" s="2" t="str">
        <v>CAY</v>
      </c>
      <c r="L917" s="21" t="str">
        <v>Lacee BARNES</v>
      </c>
      <c r="M917" s="47" t="str">
        <v>shot-put</v>
      </c>
      <c r="N917" s="95">
        <v>36391</v>
      </c>
      <c r="O917" s="94" t="str">
        <f t="shared" si="56"/>
        <v>Lacee BARNESshot-put</v>
      </c>
      <c r="P917" s="2">
        <f t="shared" si="57"/>
        <v>929</v>
      </c>
      <c r="Q917" s="2">
        <f t="shared" si="58"/>
        <v>44</v>
      </c>
      <c r="R917" s="79" t="str">
        <f t="shared" si="59"/>
        <v/>
      </c>
    </row>
    <row r="918" spans="1:18" x14ac:dyDescent="0.2">
      <c r="A918" t="s">
        <v>1176</v>
      </c>
      <c r="B918" t="s">
        <v>1857</v>
      </c>
      <c r="C918" s="5" t="s">
        <v>30</v>
      </c>
      <c r="D918" s="5">
        <v>33112</v>
      </c>
      <c r="E918" s="39">
        <v>1178</v>
      </c>
      <c r="F918" s="195">
        <v>44626</v>
      </c>
      <c r="G918" s="2">
        <v>2</v>
      </c>
      <c r="H918" t="str">
        <f>B918&amp;C918</f>
        <v>Andrea SECCAFIEN10000m</v>
      </c>
      <c r="I918" s="2">
        <f>E918</f>
        <v>1178</v>
      </c>
      <c r="J918" s="2" cm="1">
        <f t="array" ref="J918">MAX(IF($H$3:$H$4000=$H918,$I$3:$I$4000))</f>
        <v>1180</v>
      </c>
      <c r="K918" s="2" t="str">
        <v>CAY</v>
      </c>
      <c r="L918" s="21" t="str">
        <v>Lacee BARNES</v>
      </c>
      <c r="M918" s="47" t="str">
        <v>discus-throw</v>
      </c>
      <c r="N918" s="95">
        <v>36391</v>
      </c>
      <c r="O918" s="94" t="str">
        <f t="shared" si="56"/>
        <v>Lacee BARNESdiscus-throw</v>
      </c>
      <c r="P918" s="2">
        <f t="shared" si="57"/>
        <v>918</v>
      </c>
      <c r="Q918" s="2">
        <f t="shared" si="58"/>
        <v>51</v>
      </c>
      <c r="R918" s="79" t="str">
        <f t="shared" si="59"/>
        <v/>
      </c>
    </row>
    <row r="919" spans="1:18" x14ac:dyDescent="0.2">
      <c r="A919" t="s">
        <v>1176</v>
      </c>
      <c r="B919" t="s">
        <v>2455</v>
      </c>
      <c r="C919" s="5" t="s">
        <v>39</v>
      </c>
      <c r="D919" s="5">
        <v>35236</v>
      </c>
      <c r="E919" s="39">
        <v>1136</v>
      </c>
      <c r="F919" s="195">
        <v>44625</v>
      </c>
      <c r="G919" s="2">
        <v>2</v>
      </c>
      <c r="H919" t="str">
        <f>B919&amp;C919</f>
        <v>Sarah MITTONshot-put</v>
      </c>
      <c r="I919" s="2">
        <f>E919</f>
        <v>1136</v>
      </c>
      <c r="J919" s="2" cm="1">
        <f t="array" ref="J919">MAX(IF($H$3:$H$4000=$H919,$I$3:$I$4000))</f>
        <v>1138</v>
      </c>
      <c r="K919" s="2" t="str">
        <v>CAY</v>
      </c>
      <c r="L919" s="21" t="str">
        <v>Shalysa WRAY</v>
      </c>
      <c r="M919" s="47" t="str">
        <v>400m</v>
      </c>
      <c r="N919" s="95">
        <v>36286</v>
      </c>
      <c r="O919" s="94" t="str">
        <f t="shared" si="56"/>
        <v>Shalysa WRAY400m</v>
      </c>
      <c r="P919" s="2">
        <f t="shared" si="57"/>
        <v>1056</v>
      </c>
      <c r="Q919" s="2">
        <f t="shared" si="58"/>
        <v>129</v>
      </c>
      <c r="R919" s="79" t="str">
        <f t="shared" si="59"/>
        <v/>
      </c>
    </row>
    <row r="920" spans="1:18" x14ac:dyDescent="0.2">
      <c r="A920" t="s">
        <v>1176</v>
      </c>
      <c r="B920" t="s">
        <v>1196</v>
      </c>
      <c r="C920" s="5" t="s">
        <v>26</v>
      </c>
      <c r="D920" s="5">
        <v>36881</v>
      </c>
      <c r="E920" s="39">
        <v>1042</v>
      </c>
      <c r="F920" s="195">
        <v>44617</v>
      </c>
      <c r="G920" s="2">
        <v>78</v>
      </c>
      <c r="H920" t="str">
        <f>B920&amp;C920</f>
        <v>Alyssa MARSH400m</v>
      </c>
      <c r="I920" s="2">
        <f>E920</f>
        <v>1042</v>
      </c>
      <c r="J920" s="2" cm="1">
        <f t="array" ref="J920">MAX(IF($H$3:$H$4000=$H920,$I$3:$I$4000))</f>
        <v>1042</v>
      </c>
      <c r="K920" s="2" t="str">
        <v>CMR</v>
      </c>
      <c r="L920" s="21" t="str">
        <v>Linda ANGOUNOU</v>
      </c>
      <c r="M920" s="47" t="str">
        <v>400mh</v>
      </c>
      <c r="N920" s="95">
        <v>33870</v>
      </c>
      <c r="O920" s="94" t="str">
        <f t="shared" si="56"/>
        <v>Linda ANGOUNOU400mh</v>
      </c>
      <c r="P920" s="2">
        <f t="shared" si="57"/>
        <v>1071</v>
      </c>
      <c r="Q920" s="2">
        <f t="shared" si="58"/>
        <v>53</v>
      </c>
      <c r="R920" s="79" t="str">
        <f t="shared" si="59"/>
        <v/>
      </c>
    </row>
    <row r="921" spans="1:18" x14ac:dyDescent="0.2">
      <c r="A921" t="s">
        <v>1176</v>
      </c>
      <c r="B921" t="s">
        <v>1239</v>
      </c>
      <c r="C921" s="6" t="s">
        <v>27</v>
      </c>
      <c r="D921" s="5">
        <v>44640</v>
      </c>
      <c r="E921" s="39">
        <v>1012</v>
      </c>
      <c r="F921" s="195">
        <v>44617</v>
      </c>
      <c r="G921" s="2">
        <v>85</v>
      </c>
      <c r="H921" t="str">
        <f>B921&amp;C921</f>
        <v>Katelyn STEWART-BARNETT800m</v>
      </c>
      <c r="I921" s="2">
        <f>E921</f>
        <v>1012</v>
      </c>
      <c r="J921" s="2" cm="1">
        <f t="array" ref="J921">MAX(IF($H$3:$H$4000=$H921,$I$3:$I$4000))</f>
        <v>1012</v>
      </c>
      <c r="K921" s="2" t="str">
        <v>CMR</v>
      </c>
      <c r="L921" s="21" t="str">
        <v>V√©ronique KOSSENDA REY</v>
      </c>
      <c r="M921" s="47" t="str">
        <v>triple-jump</v>
      </c>
      <c r="N921" s="95">
        <v>35331</v>
      </c>
      <c r="O921" s="94" t="str">
        <f t="shared" si="56"/>
        <v>V√©ronique KOSSENDA REYtriple-jump</v>
      </c>
      <c r="P921" s="2">
        <f t="shared" si="57"/>
        <v>1098</v>
      </c>
      <c r="Q921" s="2">
        <f t="shared" si="58"/>
        <v>13</v>
      </c>
      <c r="R921" s="79" t="str">
        <f t="shared" si="59"/>
        <v/>
      </c>
    </row>
    <row r="922" spans="1:18" x14ac:dyDescent="0.2">
      <c r="A922" t="s">
        <v>1176</v>
      </c>
      <c r="B922" t="s">
        <v>1222</v>
      </c>
      <c r="C922" s="5" t="s">
        <v>27</v>
      </c>
      <c r="D922" s="5">
        <v>36326</v>
      </c>
      <c r="E922" s="39">
        <v>1095</v>
      </c>
      <c r="F922" s="195">
        <v>44604</v>
      </c>
      <c r="G922" s="2">
        <v>24</v>
      </c>
      <c r="H922" t="str">
        <f>B922&amp;C922</f>
        <v>Victoria TACHINSKI800m</v>
      </c>
      <c r="I922" s="2">
        <f>E922</f>
        <v>1095</v>
      </c>
      <c r="J922" s="2" cm="1">
        <f t="array" ref="J922">MAX(IF($H$3:$H$4000=$H922,$I$3:$I$4000))</f>
        <v>1095</v>
      </c>
      <c r="K922" s="2" t="str">
        <v>CMR</v>
      </c>
      <c r="L922" s="21" t="str">
        <v>Pauline Raissa NGOUOPOU</v>
      </c>
      <c r="M922" s="47" t="str">
        <v>triple-jump</v>
      </c>
      <c r="N922" s="95">
        <v>36163</v>
      </c>
      <c r="O922" s="94" t="str">
        <f t="shared" si="56"/>
        <v>Pauline Raissa NGOUOPOUtriple-jump</v>
      </c>
      <c r="P922" s="2">
        <f t="shared" si="57"/>
        <v>1013</v>
      </c>
      <c r="Q922" s="2">
        <f t="shared" si="58"/>
        <v>52</v>
      </c>
      <c r="R922" s="79" t="str">
        <f t="shared" si="59"/>
        <v/>
      </c>
    </row>
    <row r="923" spans="1:18" x14ac:dyDescent="0.2">
      <c r="A923" t="s">
        <v>1176</v>
      </c>
      <c r="B923" t="s">
        <v>1220</v>
      </c>
      <c r="C923" s="5" t="s">
        <v>27</v>
      </c>
      <c r="D923" s="5">
        <v>36825</v>
      </c>
      <c r="E923" s="39">
        <v>1111</v>
      </c>
      <c r="F923" s="195">
        <v>44597</v>
      </c>
      <c r="G923" s="2">
        <v>11</v>
      </c>
      <c r="H923" t="str">
        <f>B923&amp;C923</f>
        <v>Aurora RYNDA800m</v>
      </c>
      <c r="I923" s="2">
        <f>E923</f>
        <v>1111</v>
      </c>
      <c r="J923" s="2" cm="1">
        <f t="array" ref="J923">MAX(IF($H$3:$H$4000=$H923,$I$3:$I$4000))</f>
        <v>1138</v>
      </c>
      <c r="K923" s="2" t="str">
        <v>CMR</v>
      </c>
      <c r="L923" s="21" t="str">
        <v>Pauline Raissa NGOUOPOU</v>
      </c>
      <c r="M923" s="47" t="str">
        <v>long-jump</v>
      </c>
      <c r="N923" s="95">
        <v>36163</v>
      </c>
      <c r="O923" s="94" t="str">
        <f t="shared" si="56"/>
        <v>Pauline Raissa NGOUOPOUlong-jump</v>
      </c>
      <c r="P923" s="2">
        <f t="shared" si="57"/>
        <v>1068</v>
      </c>
      <c r="Q923" s="2">
        <f t="shared" si="58"/>
        <v>51</v>
      </c>
      <c r="R923" s="79" t="str">
        <f t="shared" si="59"/>
        <v/>
      </c>
    </row>
    <row r="924" spans="1:18" x14ac:dyDescent="0.2">
      <c r="A924" t="s">
        <v>1176</v>
      </c>
      <c r="B924" t="s">
        <v>1177</v>
      </c>
      <c r="C924" s="5" t="s">
        <v>26</v>
      </c>
      <c r="D924" s="5">
        <v>36526</v>
      </c>
      <c r="E924" s="39">
        <v>1145</v>
      </c>
      <c r="F924" s="195">
        <v>44590</v>
      </c>
      <c r="G924" s="2">
        <v>5</v>
      </c>
      <c r="H924" t="str">
        <f>B924&amp;C924</f>
        <v>Lauren GALE400m</v>
      </c>
      <c r="I924" s="2">
        <f>E924</f>
        <v>1145</v>
      </c>
      <c r="J924" s="2" cm="1">
        <f t="array" ref="J924">MAX(IF($H$3:$H$4000=$H924,$I$3:$I$4000))</f>
        <v>1145</v>
      </c>
      <c r="K924" s="2" t="str">
        <v>CMR</v>
      </c>
      <c r="L924" s="21" t="str">
        <v>V√©ronique KOSSENDA REY</v>
      </c>
      <c r="M924" s="47" t="str">
        <v>long-jump</v>
      </c>
      <c r="N924" s="95">
        <v>35331</v>
      </c>
      <c r="O924" s="94" t="str">
        <f t="shared" si="56"/>
        <v>V√©ronique KOSSENDA REYlong-jump</v>
      </c>
      <c r="P924" s="2">
        <f t="shared" si="57"/>
        <v>1041</v>
      </c>
      <c r="Q924" s="2">
        <f t="shared" si="58"/>
        <v>73</v>
      </c>
      <c r="R924" s="79" t="str">
        <f t="shared" si="59"/>
        <v/>
      </c>
    </row>
    <row r="925" spans="1:18" x14ac:dyDescent="0.2">
      <c r="A925" t="s">
        <v>1176</v>
      </c>
      <c r="B925" t="s">
        <v>1230</v>
      </c>
      <c r="C925" t="s">
        <v>27</v>
      </c>
      <c r="D925" s="5">
        <v>2000</v>
      </c>
      <c r="E925" s="39">
        <v>1049</v>
      </c>
      <c r="F925" s="195">
        <v>44590</v>
      </c>
      <c r="G925" s="2">
        <v>52</v>
      </c>
      <c r="H925" t="str">
        <f>B925&amp;C925</f>
        <v>Madison HEISTERMAN800m</v>
      </c>
      <c r="I925" s="2">
        <f>E925</f>
        <v>1049</v>
      </c>
      <c r="J925" s="2" cm="1">
        <f t="array" ref="J925">MAX(IF($H$3:$H$4000=$H925,$I$3:$I$4000))</f>
        <v>1049</v>
      </c>
      <c r="K925" s="2" t="str">
        <v>CMR</v>
      </c>
      <c r="L925" s="21" t="str">
        <v>Kevine Linda KOUOCHE</v>
      </c>
      <c r="M925" s="47" t="str">
        <v>long-jump</v>
      </c>
      <c r="N925" s="95">
        <v>35921</v>
      </c>
      <c r="O925" s="94" t="str">
        <f t="shared" si="56"/>
        <v>Kevine Linda KOUOCHElong-jump</v>
      </c>
      <c r="P925" s="2">
        <f t="shared" si="57"/>
        <v>996</v>
      </c>
      <c r="Q925" s="2">
        <f t="shared" si="58"/>
        <v>123</v>
      </c>
      <c r="R925" s="79" t="str">
        <f t="shared" si="59"/>
        <v/>
      </c>
    </row>
    <row r="926" spans="1:18" x14ac:dyDescent="0.2">
      <c r="A926" t="s">
        <v>1176</v>
      </c>
      <c r="B926" t="s">
        <v>2023</v>
      </c>
      <c r="C926" s="5" t="s">
        <v>82</v>
      </c>
      <c r="D926" s="5">
        <v>31914</v>
      </c>
      <c r="E926" s="39">
        <v>1147</v>
      </c>
      <c r="F926" s="195">
        <v>44521</v>
      </c>
      <c r="G926" s="2">
        <v>50</v>
      </c>
      <c r="H926" t="str">
        <f>B926&amp;C926</f>
        <v>Leslie SEXTONmarathon</v>
      </c>
      <c r="I926" s="2">
        <f>E926</f>
        <v>1147</v>
      </c>
      <c r="J926" s="2" cm="1">
        <f t="array" ref="J926">MAX(IF($H$3:$H$4000=$H926,$I$3:$I$4000))</f>
        <v>1147</v>
      </c>
      <c r="K926" s="2" t="str">
        <v>CMR</v>
      </c>
      <c r="L926" s="21" t="str">
        <v>Herverge KOLE ETAME</v>
      </c>
      <c r="M926" s="47" t="str">
        <v>200m</v>
      </c>
      <c r="N926" s="95">
        <v>37429</v>
      </c>
      <c r="O926" s="94" t="str">
        <f t="shared" si="56"/>
        <v>Herverge KOLE ETAME200m</v>
      </c>
      <c r="P926" s="2">
        <f t="shared" si="57"/>
        <v>1032</v>
      </c>
      <c r="Q926" s="2">
        <f t="shared" si="58"/>
        <v>162</v>
      </c>
      <c r="R926" s="79" t="str">
        <f t="shared" si="59"/>
        <v/>
      </c>
    </row>
    <row r="927" spans="1:18" x14ac:dyDescent="0.2">
      <c r="A927" t="s">
        <v>1176</v>
      </c>
      <c r="B927" t="s">
        <v>5033</v>
      </c>
      <c r="C927" s="5" t="s">
        <v>82</v>
      </c>
      <c r="D927" s="5">
        <v>30783</v>
      </c>
      <c r="E927" s="39">
        <v>1104</v>
      </c>
      <c r="F927" s="195">
        <v>44507</v>
      </c>
      <c r="G927" s="2">
        <v>86</v>
      </c>
      <c r="H927" t="str">
        <f>B927&amp;C927</f>
        <v>Lanni MARCHANTmarathon</v>
      </c>
      <c r="I927" s="2">
        <f>E927</f>
        <v>1104</v>
      </c>
      <c r="J927" s="2" cm="1">
        <f t="array" ref="J927">MAX(IF($H$3:$H$4000=$H927,$I$3:$I$4000))</f>
        <v>1104</v>
      </c>
      <c r="K927" s="2" t="str">
        <v>CMR</v>
      </c>
      <c r="L927" s="21" t="str">
        <v>St√©phanie NJUH NSELLA</v>
      </c>
      <c r="M927" s="47" t="str">
        <v>200m</v>
      </c>
      <c r="N927" s="95">
        <v>35037</v>
      </c>
      <c r="O927" s="94" t="str">
        <f t="shared" si="56"/>
        <v>St√©phanie NJUH NSELLA200m</v>
      </c>
      <c r="P927" s="2">
        <f t="shared" si="57"/>
        <v>1030</v>
      </c>
      <c r="Q927" s="2">
        <f t="shared" si="58"/>
        <v>164</v>
      </c>
      <c r="R927" s="79" t="str">
        <f t="shared" si="59"/>
        <v/>
      </c>
    </row>
    <row r="928" spans="1:18" x14ac:dyDescent="0.2">
      <c r="A928" t="s">
        <v>1176</v>
      </c>
      <c r="B928" t="s">
        <v>2045</v>
      </c>
      <c r="C928" s="5" t="s">
        <v>32</v>
      </c>
      <c r="D928" s="5">
        <v>33944</v>
      </c>
      <c r="E928" s="39">
        <v>1136</v>
      </c>
      <c r="F928" s="195">
        <v>44437</v>
      </c>
      <c r="G928" s="2">
        <v>22</v>
      </c>
      <c r="H928" t="str">
        <f>B928&amp;C928</f>
        <v>Michelle HARRISON100mh</v>
      </c>
      <c r="I928" s="2">
        <f>E928</f>
        <v>1136</v>
      </c>
      <c r="J928" s="2" cm="1">
        <f t="array" ref="J928">MAX(IF($H$3:$H$4000=$H928,$I$3:$I$4000))</f>
        <v>1136</v>
      </c>
      <c r="K928" s="2" t="str">
        <v>CMR</v>
      </c>
      <c r="L928" s="21" t="str">
        <v>Germaine ABESSOLO BIVINA</v>
      </c>
      <c r="M928" s="47" t="str">
        <v>200m</v>
      </c>
      <c r="N928" s="95">
        <v>33002</v>
      </c>
      <c r="O928" s="94" t="str">
        <f t="shared" si="56"/>
        <v>Germaine ABESSOLO BIVINA200m</v>
      </c>
      <c r="P928" s="2">
        <f t="shared" si="57"/>
        <v>1094</v>
      </c>
      <c r="Q928" s="2">
        <f t="shared" si="58"/>
        <v>85</v>
      </c>
      <c r="R928" s="79" t="str">
        <f t="shared" si="59"/>
        <v/>
      </c>
    </row>
    <row r="929" spans="1:18" x14ac:dyDescent="0.2">
      <c r="A929" t="s">
        <v>1176</v>
      </c>
      <c r="B929" t="s">
        <v>1209</v>
      </c>
      <c r="C929" s="5" t="s">
        <v>33</v>
      </c>
      <c r="D929" s="5">
        <v>37840</v>
      </c>
      <c r="E929" s="39">
        <v>1103</v>
      </c>
      <c r="F929" s="195">
        <v>44430</v>
      </c>
      <c r="G929" s="2">
        <v>34</v>
      </c>
      <c r="H929" t="str">
        <f>B929&amp;C929</f>
        <v>Savannah SUTHERLAND400mh</v>
      </c>
      <c r="I929" s="2">
        <f>E929</f>
        <v>1103</v>
      </c>
      <c r="J929" s="2" cm="1">
        <f t="array" ref="J929">MAX(IF($H$3:$H$4000=$H929,$I$3:$I$4000))</f>
        <v>1103</v>
      </c>
      <c r="K929" s="2" t="str">
        <v>CMR</v>
      </c>
      <c r="L929" s="21" t="str">
        <v>Linda ANGOUNOU</v>
      </c>
      <c r="M929" s="47" t="str">
        <v>200m</v>
      </c>
      <c r="N929" s="95">
        <v>33870</v>
      </c>
      <c r="O929" s="94" t="str">
        <f t="shared" si="56"/>
        <v>Linda ANGOUNOU200m</v>
      </c>
      <c r="P929" s="2">
        <f t="shared" si="57"/>
        <v>1083</v>
      </c>
      <c r="Q929" s="2">
        <f t="shared" si="58"/>
        <v>113</v>
      </c>
      <c r="R929" s="79" t="str">
        <f t="shared" si="59"/>
        <v/>
      </c>
    </row>
    <row r="930" spans="1:18" x14ac:dyDescent="0.2">
      <c r="A930" t="s">
        <v>1176</v>
      </c>
      <c r="B930" t="s">
        <v>4576</v>
      </c>
      <c r="C930" s="6" t="s">
        <v>43</v>
      </c>
      <c r="D930" s="6">
        <v>44612</v>
      </c>
      <c r="E930" s="39">
        <v>890</v>
      </c>
      <c r="F930" s="195">
        <v>44430</v>
      </c>
      <c r="G930" s="2">
        <v>38</v>
      </c>
      <c r="H930" t="str">
        <f>B930&amp;C930</f>
        <v>Sienna MACDONALDheptathlon</v>
      </c>
      <c r="I930" s="2">
        <f>E930</f>
        <v>890</v>
      </c>
      <c r="J930" s="2" cm="1">
        <f t="array" ref="J930">MAX(IF($H$3:$H$4000=$H930,$I$3:$I$4000))</f>
        <v>890</v>
      </c>
      <c r="K930" s="2" t="str">
        <v>CYP</v>
      </c>
      <c r="L930" s="21" t="str">
        <v>Yelena KULICHENKO</v>
      </c>
      <c r="M930" s="47" t="str">
        <v>high-jump</v>
      </c>
      <c r="N930" s="95">
        <v>37465</v>
      </c>
      <c r="O930" s="94" t="str">
        <f t="shared" si="56"/>
        <v>Yelena KULICHENKOhigh-jump</v>
      </c>
      <c r="P930" s="2">
        <f t="shared" si="57"/>
        <v>1062</v>
      </c>
      <c r="Q930" s="2">
        <f t="shared" si="58"/>
        <v>21</v>
      </c>
      <c r="R930" s="79" t="str">
        <f t="shared" si="59"/>
        <v/>
      </c>
    </row>
    <row r="931" spans="1:18" x14ac:dyDescent="0.2">
      <c r="A931" t="s">
        <v>1176</v>
      </c>
      <c r="B931" t="s">
        <v>1882</v>
      </c>
      <c r="C931" s="5" t="s">
        <v>34</v>
      </c>
      <c r="D931" s="5">
        <v>33878</v>
      </c>
      <c r="E931" s="39">
        <v>1172</v>
      </c>
      <c r="F931" s="195">
        <v>44429</v>
      </c>
      <c r="G931" s="2">
        <v>16</v>
      </c>
      <c r="H931" t="str">
        <f>B931&amp;C931</f>
        <v>Alycia BUTTERWORTH3000msc</v>
      </c>
      <c r="I931" s="2">
        <f>E931</f>
        <v>1172</v>
      </c>
      <c r="J931" s="2" cm="1">
        <f t="array" ref="J931">MAX(IF($H$3:$H$4000=$H931,$I$3:$I$4000))</f>
        <v>1172</v>
      </c>
      <c r="K931" s="2" t="str">
        <v>CYP</v>
      </c>
      <c r="L931" s="21" t="str">
        <v>Styliana IOANNIDOU</v>
      </c>
      <c r="M931" s="47" t="str">
        <v>high-jump</v>
      </c>
      <c r="N931" s="95">
        <v>37972</v>
      </c>
      <c r="O931" s="94" t="str">
        <f t="shared" si="56"/>
        <v>Styliana IOANNIDOUhigh-jump</v>
      </c>
      <c r="P931" s="2">
        <f t="shared" si="57"/>
        <v>1091</v>
      </c>
      <c r="Q931" s="2">
        <f t="shared" si="58"/>
        <v>13</v>
      </c>
      <c r="R931" s="79" t="str">
        <f t="shared" si="59"/>
        <v/>
      </c>
    </row>
    <row r="932" spans="1:18" x14ac:dyDescent="0.2">
      <c r="A932" t="s">
        <v>1176</v>
      </c>
      <c r="B932" t="s">
        <v>2380</v>
      </c>
      <c r="C932" t="s">
        <v>36</v>
      </c>
      <c r="D932" s="5">
        <v>1999</v>
      </c>
      <c r="E932" s="39">
        <v>838</v>
      </c>
      <c r="F932" s="195">
        <v>44429</v>
      </c>
      <c r="G932" s="2">
        <v>70</v>
      </c>
      <c r="H932" t="str">
        <f>B932&amp;C932</f>
        <v>Katy MAGOFFINpole-vault</v>
      </c>
      <c r="I932" s="2">
        <f>E932</f>
        <v>838</v>
      </c>
      <c r="J932" s="2" cm="1">
        <f t="array" ref="J932">MAX(IF($H$3:$H$4000=$H932,$I$3:$I$4000))</f>
        <v>838</v>
      </c>
      <c r="K932" s="2" t="str">
        <v>CYP</v>
      </c>
      <c r="L932" s="21" t="str">
        <v>Androniki LADA</v>
      </c>
      <c r="M932" s="47" t="str">
        <v>discus-throw</v>
      </c>
      <c r="N932" s="95">
        <v>33347</v>
      </c>
      <c r="O932" s="94" t="str">
        <f t="shared" si="56"/>
        <v>Androniki LADAdiscus-throw</v>
      </c>
      <c r="P932" s="2">
        <f t="shared" si="57"/>
        <v>1026</v>
      </c>
      <c r="Q932" s="2">
        <f t="shared" si="58"/>
        <v>18</v>
      </c>
      <c r="R932" s="79" t="str">
        <f t="shared" si="59"/>
        <v/>
      </c>
    </row>
    <row r="933" spans="1:18" x14ac:dyDescent="0.2">
      <c r="A933" t="s">
        <v>1176</v>
      </c>
      <c r="B933" t="s">
        <v>1777</v>
      </c>
      <c r="C933" s="5" t="s">
        <v>28</v>
      </c>
      <c r="D933" s="5">
        <v>35383</v>
      </c>
      <c r="E933" s="39">
        <v>1113</v>
      </c>
      <c r="F933" s="195">
        <v>44428</v>
      </c>
      <c r="G933" s="2">
        <v>55</v>
      </c>
      <c r="H933" t="str">
        <f>B933&amp;C933</f>
        <v>Julianne LABACH1500m</v>
      </c>
      <c r="I933" s="2">
        <f>E933</f>
        <v>1113</v>
      </c>
      <c r="J933" s="2" cm="1">
        <f t="array" ref="J933">MAX(IF($H$3:$H$4000=$H933,$I$3:$I$4000))</f>
        <v>1113</v>
      </c>
      <c r="K933" s="2" t="str">
        <v>CYP</v>
      </c>
      <c r="L933" s="21" t="str">
        <v>Chrystalla KYRIAKOU</v>
      </c>
      <c r="M933" s="47" t="str">
        <v>hammer-throw</v>
      </c>
      <c r="N933" s="95">
        <v>35342</v>
      </c>
      <c r="O933" s="94" t="str">
        <f t="shared" si="56"/>
        <v>Chrystalla KYRIAKOUhammer-throw</v>
      </c>
      <c r="P933" s="2">
        <f t="shared" si="57"/>
        <v>985</v>
      </c>
      <c r="Q933" s="2">
        <f t="shared" si="58"/>
        <v>29</v>
      </c>
      <c r="R933" s="79" t="str">
        <f t="shared" si="59"/>
        <v/>
      </c>
    </row>
    <row r="934" spans="1:18" x14ac:dyDescent="0.2">
      <c r="A934" t="s">
        <v>1176</v>
      </c>
      <c r="B934" t="s">
        <v>1777</v>
      </c>
      <c r="C934" s="5" t="s">
        <v>27</v>
      </c>
      <c r="D934" s="5">
        <v>35383</v>
      </c>
      <c r="E934" s="39">
        <v>1147</v>
      </c>
      <c r="F934" s="195">
        <v>44423</v>
      </c>
      <c r="G934" s="2">
        <v>20</v>
      </c>
      <c r="H934" t="str">
        <f>B934&amp;C934</f>
        <v>Julianne LABACH800m</v>
      </c>
      <c r="I934" s="2">
        <f>E934</f>
        <v>1147</v>
      </c>
      <c r="J934" s="2" cm="1">
        <f t="array" ref="J934">MAX(IF($H$3:$H$4000=$H934,$I$3:$I$4000))</f>
        <v>1147</v>
      </c>
      <c r="K934" s="2" t="str">
        <v>CYP</v>
      </c>
      <c r="L934" s="21" t="str">
        <v>Sesilia ANTHIA</v>
      </c>
      <c r="M934" s="47" t="str">
        <v>discus-throw</v>
      </c>
      <c r="N934" s="95">
        <v>38212</v>
      </c>
      <c r="O934" s="94" t="str">
        <f t="shared" si="56"/>
        <v>Sesilia ANTHIAdiscus-throw</v>
      </c>
      <c r="P934" s="2">
        <f t="shared" si="57"/>
        <v>816</v>
      </c>
      <c r="Q934" s="2">
        <f t="shared" si="58"/>
        <v>116</v>
      </c>
      <c r="R934" s="79" t="str">
        <f t="shared" si="59"/>
        <v/>
      </c>
    </row>
    <row r="935" spans="1:18" x14ac:dyDescent="0.2">
      <c r="A935" t="s">
        <v>1176</v>
      </c>
      <c r="B935" t="s">
        <v>1848</v>
      </c>
      <c r="C935" s="5" t="s">
        <v>28</v>
      </c>
      <c r="D935" s="5">
        <v>34884</v>
      </c>
      <c r="E935" s="39">
        <v>1118</v>
      </c>
      <c r="F935" s="195">
        <v>44422</v>
      </c>
      <c r="G935" s="2">
        <v>50</v>
      </c>
      <c r="H935" t="str">
        <f>B935&amp;C935</f>
        <v>Regan YEE1500m</v>
      </c>
      <c r="I935" s="2">
        <f>E935</f>
        <v>1118</v>
      </c>
      <c r="J935" s="2" cm="1">
        <f t="array" ref="J935">MAX(IF($H$3:$H$4000=$H935,$I$3:$I$4000))</f>
        <v>1118</v>
      </c>
      <c r="K935" s="2" t="str">
        <v>CYP</v>
      </c>
      <c r="L935" s="21" t="str">
        <v>Paraskeovulla THRASYVOULOU</v>
      </c>
      <c r="M935" s="47" t="str">
        <v>discus-throw</v>
      </c>
      <c r="N935" s="95">
        <v>34386</v>
      </c>
      <c r="O935" s="94" t="str">
        <f t="shared" si="56"/>
        <v>Paraskeovulla THRASYVOULOUdiscus-throw</v>
      </c>
      <c r="P935" s="2">
        <f t="shared" si="57"/>
        <v>832</v>
      </c>
      <c r="Q935" s="2">
        <f t="shared" si="58"/>
        <v>104</v>
      </c>
      <c r="R935" s="79" t="str">
        <f t="shared" si="59"/>
        <v/>
      </c>
    </row>
    <row r="936" spans="1:18" x14ac:dyDescent="0.2">
      <c r="A936" t="s">
        <v>1176</v>
      </c>
      <c r="B936" t="s">
        <v>1863</v>
      </c>
      <c r="C936" s="5" t="s">
        <v>28</v>
      </c>
      <c r="D936" s="5">
        <v>36092</v>
      </c>
      <c r="E936" s="39">
        <v>1092</v>
      </c>
      <c r="F936" s="195">
        <v>44422</v>
      </c>
      <c r="G936" s="2">
        <v>83</v>
      </c>
      <c r="H936" t="str">
        <f>B936&amp;C936</f>
        <v>Courtney HUFSMITH1500m</v>
      </c>
      <c r="I936" s="2">
        <f>E936</f>
        <v>1092</v>
      </c>
      <c r="J936" s="2" cm="1">
        <f t="array" ref="J936">MAX(IF($H$3:$H$4000=$H936,$I$3:$I$4000))</f>
        <v>1092</v>
      </c>
      <c r="K936" s="2" t="str">
        <v>CYP</v>
      </c>
      <c r="L936" s="21" t="str">
        <v>Paraskeovulla THRASYVOULOU</v>
      </c>
      <c r="M936" s="47" t="str">
        <v>shot-put</v>
      </c>
      <c r="N936" s="95">
        <v>34386</v>
      </c>
      <c r="O936" s="94" t="str">
        <f t="shared" si="56"/>
        <v>Paraskeovulla THRASYVOULOUshot-put</v>
      </c>
      <c r="P936" s="2">
        <f t="shared" si="57"/>
        <v>812</v>
      </c>
      <c r="Q936" s="2">
        <f t="shared" si="58"/>
        <v>116</v>
      </c>
      <c r="R936" s="79" t="str">
        <f t="shared" si="59"/>
        <v/>
      </c>
    </row>
    <row r="937" spans="1:18" x14ac:dyDescent="0.2">
      <c r="A937" t="s">
        <v>1176</v>
      </c>
      <c r="B937" t="s">
        <v>2012</v>
      </c>
      <c r="C937" s="5" t="s">
        <v>30</v>
      </c>
      <c r="D937" s="5">
        <v>34132</v>
      </c>
      <c r="E937" s="39">
        <v>1085</v>
      </c>
      <c r="F937" s="195">
        <v>44419</v>
      </c>
      <c r="G937" s="2">
        <v>70</v>
      </c>
      <c r="H937" t="str">
        <f>B937&amp;C937</f>
        <v>Cleo BOYD10000m</v>
      </c>
      <c r="I937" s="2">
        <f>E937</f>
        <v>1085</v>
      </c>
      <c r="J937" s="2" cm="1">
        <f t="array" ref="J937">MAX(IF($H$3:$H$4000=$H937,$I$3:$I$4000))</f>
        <v>1085</v>
      </c>
      <c r="K937" s="2" t="str">
        <v>CYP</v>
      </c>
      <c r="L937" s="21" t="str">
        <v>Valentina SAVVA</v>
      </c>
      <c r="M937" s="47" t="str">
        <v>hammer-throw</v>
      </c>
      <c r="N937" s="95">
        <v>38489</v>
      </c>
      <c r="O937" s="94" t="str">
        <f t="shared" si="56"/>
        <v>Valentina SAVVAhammer-throw</v>
      </c>
      <c r="P937" s="2">
        <f t="shared" si="57"/>
        <v>967</v>
      </c>
      <c r="Q937" s="2">
        <f t="shared" si="58"/>
        <v>32</v>
      </c>
      <c r="R937" s="79" t="str">
        <f t="shared" si="59"/>
        <v/>
      </c>
    </row>
    <row r="938" spans="1:18" x14ac:dyDescent="0.2">
      <c r="A938" t="s">
        <v>1176</v>
      </c>
      <c r="B938" t="s">
        <v>2375</v>
      </c>
      <c r="C938" s="6" t="s">
        <v>36</v>
      </c>
      <c r="D938" s="5">
        <v>44640</v>
      </c>
      <c r="E938" s="39">
        <v>853</v>
      </c>
      <c r="F938" s="195">
        <v>44418</v>
      </c>
      <c r="G938" s="2">
        <v>62</v>
      </c>
      <c r="H938" t="str">
        <f>B938&amp;C938</f>
        <v>Isabelle HILLpole-vault</v>
      </c>
      <c r="I938" s="2">
        <f>E938</f>
        <v>853</v>
      </c>
      <c r="J938" s="2" cm="1">
        <f t="array" ref="J938">MAX(IF($H$3:$H$4000=$H938,$I$3:$I$4000))</f>
        <v>853</v>
      </c>
      <c r="K938" s="2" t="str">
        <v>CYP</v>
      </c>
      <c r="L938" s="21" t="str">
        <v>Christiana ELLINA</v>
      </c>
      <c r="M938" s="47" t="str">
        <v>javelin-throw</v>
      </c>
      <c r="N938" s="95">
        <v>38339</v>
      </c>
      <c r="O938" s="94" t="str">
        <f t="shared" si="56"/>
        <v>Christiana ELLINAjavelin-throw</v>
      </c>
      <c r="P938" s="2">
        <f t="shared" si="57"/>
        <v>861</v>
      </c>
      <c r="Q938" s="2">
        <f t="shared" si="58"/>
        <v>60</v>
      </c>
      <c r="R938" s="79" t="str">
        <f t="shared" si="59"/>
        <v/>
      </c>
    </row>
    <row r="939" spans="1:18" x14ac:dyDescent="0.2">
      <c r="A939" t="s">
        <v>1176</v>
      </c>
      <c r="B939" t="s">
        <v>2397</v>
      </c>
      <c r="C939" s="6" t="s">
        <v>39</v>
      </c>
      <c r="D939" s="5">
        <v>31888</v>
      </c>
      <c r="E939" s="39">
        <v>868</v>
      </c>
      <c r="F939" s="195">
        <v>44416</v>
      </c>
      <c r="G939" s="2">
        <v>60</v>
      </c>
      <c r="H939" t="str">
        <f>B939&amp;C939</f>
        <v>Rachel ANDRESshot-put</v>
      </c>
      <c r="I939" s="2">
        <f>E939</f>
        <v>868</v>
      </c>
      <c r="J939" s="2" cm="1">
        <f t="array" ref="J939">MAX(IF($H$3:$H$4000=$H939,$I$3:$I$4000))</f>
        <v>868</v>
      </c>
      <c r="K939" s="2" t="str">
        <v>CYP</v>
      </c>
      <c r="L939" s="21" t="str">
        <v>Eleni ARTYMATA</v>
      </c>
      <c r="M939" s="47" t="str">
        <v>400m</v>
      </c>
      <c r="N939" s="95">
        <v>31548</v>
      </c>
      <c r="O939" s="94" t="str">
        <f t="shared" si="56"/>
        <v>Eleni ARTYMATA400m</v>
      </c>
      <c r="P939" s="2">
        <f t="shared" si="57"/>
        <v>1174</v>
      </c>
      <c r="Q939" s="2">
        <f t="shared" si="58"/>
        <v>13</v>
      </c>
      <c r="R939" s="79" t="str">
        <f t="shared" si="59"/>
        <v/>
      </c>
    </row>
    <row r="940" spans="1:18" x14ac:dyDescent="0.2">
      <c r="A940" t="s">
        <v>1176</v>
      </c>
      <c r="B940" t="s">
        <v>2016</v>
      </c>
      <c r="C940" s="5" t="s">
        <v>82</v>
      </c>
      <c r="D940" s="5">
        <v>29293</v>
      </c>
      <c r="E940" s="39">
        <v>1123</v>
      </c>
      <c r="F940" s="195">
        <v>44415</v>
      </c>
      <c r="G940" s="2">
        <v>76</v>
      </c>
      <c r="H940" t="str">
        <f>B940&amp;C940</f>
        <v>Malindi ELMOREmarathon</v>
      </c>
      <c r="I940" s="2">
        <f>E940</f>
        <v>1123</v>
      </c>
      <c r="J940" s="2" cm="1">
        <f t="array" ref="J940">MAX(IF($H$3:$H$4000=$H940,$I$3:$I$4000))</f>
        <v>1123</v>
      </c>
      <c r="K940" s="2" t="str">
        <v>CYP</v>
      </c>
      <c r="L940" s="21" t="str">
        <v>Paraskevi KRASIA</v>
      </c>
      <c r="M940" s="47" t="str">
        <v>pole-vault</v>
      </c>
      <c r="N940" s="95">
        <v>32910</v>
      </c>
      <c r="O940" s="94" t="str">
        <f t="shared" si="56"/>
        <v>Paraskevi KRASIApole-vault</v>
      </c>
      <c r="P940" s="2">
        <f t="shared" si="57"/>
        <v>853</v>
      </c>
      <c r="Q940" s="2">
        <f t="shared" si="58"/>
        <v>83</v>
      </c>
      <c r="R940" s="79" t="str">
        <f t="shared" si="59"/>
        <v/>
      </c>
    </row>
    <row r="941" spans="1:18" x14ac:dyDescent="0.2">
      <c r="A941" t="s">
        <v>1176</v>
      </c>
      <c r="B941" t="s">
        <v>2720</v>
      </c>
      <c r="C941" s="5" t="s">
        <v>82</v>
      </c>
      <c r="D941" s="5">
        <v>29937</v>
      </c>
      <c r="E941" s="39">
        <v>1116</v>
      </c>
      <c r="F941" s="195">
        <v>44415</v>
      </c>
      <c r="G941" s="2">
        <v>78</v>
      </c>
      <c r="H941" t="str">
        <f>B941&amp;C941</f>
        <v>Natasha WODAKmarathon</v>
      </c>
      <c r="I941" s="2">
        <f>E941</f>
        <v>1116</v>
      </c>
      <c r="J941" s="2" cm="1">
        <f t="array" ref="J941">MAX(IF($H$3:$H$4000=$H941,$I$3:$I$4000))</f>
        <v>1116</v>
      </c>
      <c r="K941" s="2" t="str">
        <v>CYP</v>
      </c>
      <c r="L941" s="21" t="str">
        <v>Anna Ramona PAPAIOANNOU</v>
      </c>
      <c r="M941" s="47" t="str">
        <v>200m</v>
      </c>
      <c r="N941" s="95">
        <v>32674</v>
      </c>
      <c r="O941" s="94" t="str">
        <f t="shared" si="56"/>
        <v>Anna Ramona PAPAIOANNOU200m</v>
      </c>
      <c r="P941" s="2">
        <f t="shared" si="57"/>
        <v>1084</v>
      </c>
      <c r="Q941" s="2">
        <f t="shared" si="58"/>
        <v>109</v>
      </c>
      <c r="R941" s="79" t="str">
        <f t="shared" si="59"/>
        <v/>
      </c>
    </row>
    <row r="942" spans="1:18" x14ac:dyDescent="0.2">
      <c r="A942" t="s">
        <v>1176</v>
      </c>
      <c r="B942" t="s">
        <v>2346</v>
      </c>
      <c r="C942" s="5" t="s">
        <v>36</v>
      </c>
      <c r="D942" s="5">
        <v>37673</v>
      </c>
      <c r="E942" s="39">
        <v>1037</v>
      </c>
      <c r="F942" s="195">
        <v>44414</v>
      </c>
      <c r="G942" s="2">
        <v>14</v>
      </c>
      <c r="H942" t="str">
        <f>B942&amp;C942</f>
        <v>Heather ABADIEpole-vault</v>
      </c>
      <c r="I942" s="2">
        <f>E942</f>
        <v>1037</v>
      </c>
      <c r="J942" s="2" cm="1">
        <f t="array" ref="J942">MAX(IF($H$3:$H$4000=$H942,$I$3:$I$4000))</f>
        <v>1037</v>
      </c>
      <c r="K942" s="2" t="str">
        <v>CYP</v>
      </c>
      <c r="L942" s="21" t="str">
        <v>Natalia CHRISTOFI</v>
      </c>
      <c r="M942" s="47" t="str">
        <v>100mh</v>
      </c>
      <c r="N942" s="95">
        <v>35471</v>
      </c>
      <c r="O942" s="94" t="str">
        <f t="shared" si="56"/>
        <v>Natalia CHRISTOFI100mh</v>
      </c>
      <c r="P942" s="2">
        <f t="shared" si="57"/>
        <v>1127</v>
      </c>
      <c r="Q942" s="2">
        <f t="shared" si="58"/>
        <v>31</v>
      </c>
      <c r="R942" s="79" t="str">
        <f t="shared" si="59"/>
        <v/>
      </c>
    </row>
    <row r="943" spans="1:18" x14ac:dyDescent="0.2">
      <c r="A943" t="s">
        <v>1176</v>
      </c>
      <c r="B943" t="s">
        <v>1769</v>
      </c>
      <c r="C943" s="5" t="s">
        <v>28</v>
      </c>
      <c r="D943" s="5">
        <v>34955</v>
      </c>
      <c r="E943" s="39">
        <v>1219</v>
      </c>
      <c r="F943" s="195">
        <v>44412</v>
      </c>
      <c r="G943" s="2">
        <v>3</v>
      </c>
      <c r="H943" t="str">
        <f>B943&amp;C943</f>
        <v>Gabriela DEBUES-STAFFORD1500m</v>
      </c>
      <c r="I943" s="2">
        <f>E943</f>
        <v>1219</v>
      </c>
      <c r="J943" s="2" cm="1">
        <f t="array" ref="J943">MAX(IF($H$3:$H$4000=$H943,$I$3:$I$4000))</f>
        <v>1219</v>
      </c>
      <c r="K943" s="2" t="str">
        <v>CYP</v>
      </c>
      <c r="L943" s="21" t="str">
        <v>Anna Ramona PAPAIOANNOU</v>
      </c>
      <c r="M943" s="47" t="str">
        <v>100m</v>
      </c>
      <c r="N943" s="95">
        <v>32674</v>
      </c>
      <c r="O943" s="94" t="str">
        <f t="shared" si="56"/>
        <v>Anna Ramona PAPAIOANNOU100m</v>
      </c>
      <c r="P943" s="2">
        <f t="shared" si="57"/>
        <v>1099</v>
      </c>
      <c r="Q943" s="2">
        <f t="shared" si="58"/>
        <v>97</v>
      </c>
      <c r="R943" s="79" t="str">
        <f t="shared" si="59"/>
        <v/>
      </c>
    </row>
    <row r="944" spans="1:18" x14ac:dyDescent="0.2">
      <c r="A944" t="s">
        <v>1176</v>
      </c>
      <c r="B944" t="s">
        <v>1776</v>
      </c>
      <c r="C944" s="5" t="s">
        <v>28</v>
      </c>
      <c r="D944" s="5">
        <v>36024</v>
      </c>
      <c r="E944" s="39">
        <v>1189</v>
      </c>
      <c r="F944" s="195">
        <v>44412</v>
      </c>
      <c r="G944" s="2">
        <v>7</v>
      </c>
      <c r="H944" t="str">
        <f>B944&amp;C944</f>
        <v>Lucia STAFFORD1500m</v>
      </c>
      <c r="I944" s="2">
        <f>E944</f>
        <v>1189</v>
      </c>
      <c r="J944" s="2" cm="1">
        <f t="array" ref="J944">MAX(IF($H$3:$H$4000=$H944,$I$3:$I$4000))</f>
        <v>1189</v>
      </c>
      <c r="K944" s="2" t="str">
        <v>CYP</v>
      </c>
      <c r="L944" s="21" t="str">
        <v>Olivia FOTOPOULOU</v>
      </c>
      <c r="M944" s="47" t="str">
        <v>200m</v>
      </c>
      <c r="N944" s="95">
        <v>35419</v>
      </c>
      <c r="O944" s="94" t="str">
        <f t="shared" si="56"/>
        <v>Olivia FOTOPOULOU200m</v>
      </c>
      <c r="P944" s="2">
        <f t="shared" si="57"/>
        <v>1103</v>
      </c>
      <c r="Q944" s="2">
        <f t="shared" si="58"/>
        <v>73</v>
      </c>
      <c r="R944" s="79" t="str">
        <f t="shared" si="59"/>
        <v/>
      </c>
    </row>
    <row r="945" spans="1:18" x14ac:dyDescent="0.2">
      <c r="A945" t="s">
        <v>1176</v>
      </c>
      <c r="B945" t="s">
        <v>1847</v>
      </c>
      <c r="C945" s="5" t="s">
        <v>34</v>
      </c>
      <c r="D945" s="5">
        <v>33486</v>
      </c>
      <c r="E945" s="39">
        <v>1187</v>
      </c>
      <c r="F945" s="195">
        <v>44412</v>
      </c>
      <c r="G945" s="2">
        <v>10</v>
      </c>
      <c r="H945" t="str">
        <f>B945&amp;C945</f>
        <v>Genevi√®ve LALONDE3000msc</v>
      </c>
      <c r="I945" s="2">
        <f>E945</f>
        <v>1187</v>
      </c>
      <c r="J945" s="2" cm="1">
        <f t="array" ref="J945">MAX(IF($H$3:$H$4000=$H945,$I$3:$I$4000))</f>
        <v>1187</v>
      </c>
      <c r="K945" s="2" t="str">
        <v>CYP</v>
      </c>
      <c r="L945" s="21" t="str">
        <v>Cathrine BEATTY</v>
      </c>
      <c r="M945" s="47" t="str">
        <v>hammer-throw</v>
      </c>
      <c r="N945" s="95">
        <v>34162</v>
      </c>
      <c r="O945" s="94" t="str">
        <f t="shared" si="56"/>
        <v>Cathrine BEATTYhammer-throw</v>
      </c>
      <c r="P945" s="2">
        <f t="shared" si="57"/>
        <v>949</v>
      </c>
      <c r="Q945" s="2">
        <f t="shared" si="58"/>
        <v>41</v>
      </c>
      <c r="R945" s="79" t="str">
        <f t="shared" si="59"/>
        <v/>
      </c>
    </row>
    <row r="946" spans="1:18" x14ac:dyDescent="0.2">
      <c r="A946" t="s">
        <v>1176</v>
      </c>
      <c r="B946" t="s">
        <v>2066</v>
      </c>
      <c r="C946" s="5" t="s">
        <v>35</v>
      </c>
      <c r="D946" s="5">
        <v>34916</v>
      </c>
      <c r="E946" s="39">
        <v>1052</v>
      </c>
      <c r="F946" s="195">
        <v>44412</v>
      </c>
      <c r="G946" s="2">
        <v>23</v>
      </c>
      <c r="H946" t="str">
        <f>B946&amp;C946</f>
        <v>Georgia ELLENWOODhigh-jump</v>
      </c>
      <c r="I946" s="2">
        <f>E946</f>
        <v>1052</v>
      </c>
      <c r="J946" s="2" cm="1">
        <f t="array" ref="J946">MAX(IF($H$3:$H$4000=$H946,$I$3:$I$4000))</f>
        <v>1052</v>
      </c>
      <c r="K946" s="2" t="str">
        <v>CYP</v>
      </c>
      <c r="L946" s="21" t="str">
        <v>Nektaria PANAGI</v>
      </c>
      <c r="M946" s="47" t="str">
        <v>long-jump</v>
      </c>
      <c r="N946" s="95">
        <v>32952</v>
      </c>
      <c r="O946" s="94" t="str">
        <f t="shared" si="56"/>
        <v>Nektaria PANAGIlong-jump</v>
      </c>
      <c r="P946" s="2">
        <f t="shared" si="57"/>
        <v>1092</v>
      </c>
      <c r="Q946" s="2">
        <f t="shared" si="58"/>
        <v>34</v>
      </c>
      <c r="R946" s="79" t="str">
        <f t="shared" si="59"/>
        <v/>
      </c>
    </row>
    <row r="947" spans="1:18" x14ac:dyDescent="0.2">
      <c r="A947" t="s">
        <v>1176</v>
      </c>
      <c r="B947" t="s">
        <v>2561</v>
      </c>
      <c r="C947" s="6" t="s">
        <v>42</v>
      </c>
      <c r="D947" s="5">
        <v>44581</v>
      </c>
      <c r="E947" s="39">
        <v>841</v>
      </c>
      <c r="F947" s="195">
        <v>44411</v>
      </c>
      <c r="G947" s="2">
        <v>80</v>
      </c>
      <c r="H947" t="str">
        <f>B947&amp;C947</f>
        <v>Mackenzie WILSONhammer-throw</v>
      </c>
      <c r="I947" s="2">
        <f>E947</f>
        <v>841</v>
      </c>
      <c r="J947" s="2" cm="1">
        <f t="array" ref="J947">MAX(IF($H$3:$H$4000=$H947,$I$3:$I$4000))</f>
        <v>841</v>
      </c>
      <c r="K947" s="2" t="str">
        <v>CYP</v>
      </c>
      <c r="L947" s="21" t="str">
        <v>Dafni GEORGIOU</v>
      </c>
      <c r="M947" s="47" t="str">
        <v>100mh</v>
      </c>
      <c r="N947" s="95">
        <v>36390</v>
      </c>
      <c r="O947" s="94" t="str">
        <f t="shared" si="56"/>
        <v>Dafni GEORGIOU100mh</v>
      </c>
      <c r="P947" s="2">
        <f t="shared" si="57"/>
        <v>1075</v>
      </c>
      <c r="Q947" s="2">
        <f t="shared" si="58"/>
        <v>71</v>
      </c>
      <c r="R947" s="79" t="str">
        <f t="shared" si="59"/>
        <v/>
      </c>
    </row>
    <row r="948" spans="1:18" x14ac:dyDescent="0.2">
      <c r="A948" t="s">
        <v>1176</v>
      </c>
      <c r="B948" t="s">
        <v>1623</v>
      </c>
      <c r="C948" s="5" t="s">
        <v>25</v>
      </c>
      <c r="D948" s="5">
        <v>33569</v>
      </c>
      <c r="E948" s="39">
        <v>1161</v>
      </c>
      <c r="F948" s="195">
        <v>44410</v>
      </c>
      <c r="G948" s="2">
        <v>17</v>
      </c>
      <c r="H948" t="str">
        <f>B948&amp;C948</f>
        <v>Crystal EMMANUEL200m</v>
      </c>
      <c r="I948" s="2">
        <f>E948</f>
        <v>1161</v>
      </c>
      <c r="J948" s="2" cm="1">
        <f t="array" ref="J948">MAX(IF($H$3:$H$4000=$H948,$I$3:$I$4000))</f>
        <v>1161</v>
      </c>
      <c r="K948" s="2" t="str">
        <v>CYP</v>
      </c>
      <c r="L948" s="21" t="str">
        <v>Paraskevi THRASYBOLOU</v>
      </c>
      <c r="M948" s="47" t="str">
        <v>discus-throw</v>
      </c>
      <c r="N948" s="95">
        <v>34386</v>
      </c>
      <c r="O948" s="94" t="str">
        <f t="shared" si="56"/>
        <v>Paraskevi THRASYBOLOUdiscus-throw</v>
      </c>
      <c r="P948" s="2">
        <f t="shared" si="57"/>
        <v>867</v>
      </c>
      <c r="Q948" s="2">
        <f t="shared" si="58"/>
        <v>77</v>
      </c>
      <c r="R948" s="79" t="str">
        <f t="shared" si="59"/>
        <v/>
      </c>
    </row>
    <row r="949" spans="1:18" x14ac:dyDescent="0.2">
      <c r="A949" t="s">
        <v>1176</v>
      </c>
      <c r="B949" t="s">
        <v>1702</v>
      </c>
      <c r="C949" s="5" t="s">
        <v>25</v>
      </c>
      <c r="D949" s="5">
        <v>34711</v>
      </c>
      <c r="E949" s="39">
        <v>1106</v>
      </c>
      <c r="F949" s="195">
        <v>44409</v>
      </c>
      <c r="G949" s="2">
        <v>68</v>
      </c>
      <c r="H949" t="str">
        <f>B949&amp;C949</f>
        <v>Micha POWELL200m</v>
      </c>
      <c r="I949" s="2">
        <f>E949</f>
        <v>1106</v>
      </c>
      <c r="J949" s="2" cm="1">
        <f t="array" ref="J949">MAX(IF($H$3:$H$4000=$H949,$I$3:$I$4000))</f>
        <v>1106</v>
      </c>
      <c r="K949" s="2" t="str">
        <v>CYP</v>
      </c>
      <c r="L949" s="21" t="str">
        <v>Olivia FOTOPOULOU</v>
      </c>
      <c r="M949" s="47" t="str">
        <v>100m</v>
      </c>
      <c r="N949" s="95">
        <v>35419</v>
      </c>
      <c r="O949" s="94" t="str">
        <f t="shared" si="56"/>
        <v>Olivia FOTOPOULOU100m</v>
      </c>
      <c r="P949" s="2">
        <f t="shared" si="57"/>
        <v>1118</v>
      </c>
      <c r="Q949" s="2">
        <f t="shared" si="58"/>
        <v>69</v>
      </c>
      <c r="R949" s="79" t="str">
        <f t="shared" si="59"/>
        <v/>
      </c>
    </row>
    <row r="950" spans="1:18" x14ac:dyDescent="0.2">
      <c r="A950" t="s">
        <v>1176</v>
      </c>
      <c r="B950" t="s">
        <v>1807</v>
      </c>
      <c r="C950" s="5" t="s">
        <v>27</v>
      </c>
      <c r="D950" s="5">
        <v>34831</v>
      </c>
      <c r="E950" s="39">
        <v>1101</v>
      </c>
      <c r="F950" s="195">
        <v>44409</v>
      </c>
      <c r="G950" s="2">
        <v>66</v>
      </c>
      <c r="H950" t="str">
        <f>B950&amp;C950</f>
        <v>Ashley TAYLOR800m</v>
      </c>
      <c r="I950" s="2">
        <f>E950</f>
        <v>1101</v>
      </c>
      <c r="J950" s="2" cm="1">
        <f t="array" ref="J950">MAX(IF($H$3:$H$4000=$H950,$I$3:$I$4000))</f>
        <v>1101</v>
      </c>
      <c r="K950" s="2" t="str">
        <v>CYP</v>
      </c>
      <c r="L950" s="21" t="str">
        <v>Filippa FOTOPOULOU</v>
      </c>
      <c r="M950" s="47" t="str">
        <v>triple-jump</v>
      </c>
      <c r="N950" s="95">
        <v>35419</v>
      </c>
      <c r="O950" s="94" t="str">
        <f t="shared" si="56"/>
        <v>Filippa FOTOPOULOUtriple-jump</v>
      </c>
      <c r="P950" s="2">
        <f t="shared" si="57"/>
        <v>990</v>
      </c>
      <c r="Q950" s="2">
        <f t="shared" si="58"/>
        <v>77</v>
      </c>
      <c r="R950" s="79" t="str">
        <f t="shared" si="59"/>
        <v/>
      </c>
    </row>
    <row r="951" spans="1:18" x14ac:dyDescent="0.2">
      <c r="A951" t="s">
        <v>1176</v>
      </c>
      <c r="B951" t="s">
        <v>1827</v>
      </c>
      <c r="C951" s="5" t="s">
        <v>27</v>
      </c>
      <c r="D951" s="5">
        <v>37203</v>
      </c>
      <c r="E951" s="39">
        <v>1076</v>
      </c>
      <c r="F951" s="195">
        <v>44409</v>
      </c>
      <c r="G951" s="2">
        <v>94</v>
      </c>
      <c r="H951" t="str">
        <f>B951&amp;C951</f>
        <v>Tiana LOSTRACCO800m</v>
      </c>
      <c r="I951" s="2">
        <f>E951</f>
        <v>1076</v>
      </c>
      <c r="J951" s="2" cm="1">
        <f t="array" ref="J951">MAX(IF($H$3:$H$4000=$H951,$I$3:$I$4000))</f>
        <v>1076</v>
      </c>
      <c r="K951" s="2" t="str">
        <v>CYP</v>
      </c>
      <c r="L951" s="21" t="str">
        <v>Andrea VASOU</v>
      </c>
      <c r="M951" s="47" t="str">
        <v>pole-vault</v>
      </c>
      <c r="N951" s="95">
        <v>37797</v>
      </c>
      <c r="O951" s="94" t="str">
        <f t="shared" si="56"/>
        <v>Andrea VASOUpole-vault</v>
      </c>
      <c r="P951" s="2">
        <f t="shared" si="57"/>
        <v>868</v>
      </c>
      <c r="Q951" s="2">
        <f t="shared" si="58"/>
        <v>69</v>
      </c>
      <c r="R951" s="79" t="str">
        <f t="shared" si="59"/>
        <v/>
      </c>
    </row>
    <row r="952" spans="1:18" x14ac:dyDescent="0.2">
      <c r="A952" t="s">
        <v>1176</v>
      </c>
      <c r="B952" t="s">
        <v>2163</v>
      </c>
      <c r="C952" t="s">
        <v>33</v>
      </c>
      <c r="D952" s="5">
        <v>1996</v>
      </c>
      <c r="E952" s="39">
        <v>1011</v>
      </c>
      <c r="F952" s="195">
        <v>44409</v>
      </c>
      <c r="G952" s="2">
        <v>92</v>
      </c>
      <c r="H952" t="str">
        <f>B952&amp;C952</f>
        <v>Alexandra TELFORD400mh</v>
      </c>
      <c r="I952" s="2">
        <f>E952</f>
        <v>1011</v>
      </c>
      <c r="J952" s="2" cm="1">
        <f t="array" ref="J952">MAX(IF($H$3:$H$4000=$H952,$I$3:$I$4000))</f>
        <v>1011</v>
      </c>
      <c r="K952" s="2" t="str">
        <v>CYP</v>
      </c>
      <c r="L952" s="21" t="str">
        <v>Filippa FOTOPOULOU</v>
      </c>
      <c r="M952" s="47" t="str">
        <v>long-jump</v>
      </c>
      <c r="N952" s="95">
        <v>35419</v>
      </c>
      <c r="O952" s="94" t="str">
        <f t="shared" si="56"/>
        <v>Filippa FOTOPOULOUlong-jump</v>
      </c>
      <c r="P952" s="2">
        <f t="shared" si="57"/>
        <v>1108</v>
      </c>
      <c r="Q952" s="2">
        <f t="shared" si="58"/>
        <v>26</v>
      </c>
      <c r="R952" s="79" t="str">
        <f t="shared" si="59"/>
        <v/>
      </c>
    </row>
    <row r="953" spans="1:18" x14ac:dyDescent="0.2">
      <c r="A953" t="s">
        <v>1176</v>
      </c>
      <c r="B953" t="s">
        <v>2562</v>
      </c>
      <c r="C953" s="5" t="s">
        <v>42</v>
      </c>
      <c r="D953" s="5">
        <v>44612</v>
      </c>
      <c r="E953" s="39">
        <v>839</v>
      </c>
      <c r="F953" s="195">
        <v>44409</v>
      </c>
      <c r="G953" s="2">
        <v>81</v>
      </c>
      <c r="H953" t="str">
        <f>B953&amp;C953</f>
        <v>Mackenzie CAMPBELLhammer-throw</v>
      </c>
      <c r="I953" s="2">
        <f>E953</f>
        <v>839</v>
      </c>
      <c r="J953" s="2" cm="1">
        <f t="array" ref="J953">MAX(IF($H$3:$H$4000=$H953,$I$3:$I$4000))</f>
        <v>839</v>
      </c>
      <c r="K953" s="2" t="str">
        <v>CYP</v>
      </c>
      <c r="L953" s="21" t="str">
        <v>Despoina CHARALAMBOUS</v>
      </c>
      <c r="M953" s="47" t="str">
        <v>high-jump</v>
      </c>
      <c r="N953" s="95">
        <v>36668</v>
      </c>
      <c r="O953" s="94" t="str">
        <f t="shared" si="56"/>
        <v>Despoina CHARALAMBOUShigh-jump</v>
      </c>
      <c r="P953" s="2">
        <f t="shared" si="57"/>
        <v>1062</v>
      </c>
      <c r="Q953" s="2">
        <f t="shared" si="58"/>
        <v>21</v>
      </c>
      <c r="R953" s="79" t="str">
        <f t="shared" si="59"/>
        <v/>
      </c>
    </row>
    <row r="954" spans="1:18" x14ac:dyDescent="0.2">
      <c r="A954" t="s">
        <v>1176</v>
      </c>
      <c r="B954" t="s">
        <v>2606</v>
      </c>
      <c r="C954" t="s">
        <v>41</v>
      </c>
      <c r="D954" s="5">
        <v>1993</v>
      </c>
      <c r="E954" s="39">
        <v>850</v>
      </c>
      <c r="F954" s="195">
        <v>44409</v>
      </c>
      <c r="G954" s="2">
        <v>61</v>
      </c>
      <c r="H954" t="str">
        <f>B954&amp;C954</f>
        <v>Pascale DUMONTjavelin-throw</v>
      </c>
      <c r="I954" s="2">
        <f>E954</f>
        <v>850</v>
      </c>
      <c r="J954" s="2" cm="1">
        <f t="array" ref="J954">MAX(IF($H$3:$H$4000=$H954,$I$3:$I$4000))</f>
        <v>850</v>
      </c>
      <c r="K954" s="2" t="str">
        <v>CYP</v>
      </c>
      <c r="L954" s="21" t="str">
        <v>Maria ARISTOTELOUS</v>
      </c>
      <c r="M954" s="47" t="str">
        <v>pole-vault</v>
      </c>
      <c r="N954" s="95">
        <v>33460</v>
      </c>
      <c r="O954" s="94" t="str">
        <f t="shared" si="56"/>
        <v>Maria ARISTOTELOUSpole-vault</v>
      </c>
      <c r="P954" s="2">
        <f t="shared" si="57"/>
        <v>868</v>
      </c>
      <c r="Q954" s="2">
        <f t="shared" si="58"/>
        <v>69</v>
      </c>
      <c r="R954" s="79" t="str">
        <f t="shared" si="59"/>
        <v/>
      </c>
    </row>
    <row r="955" spans="1:18" x14ac:dyDescent="0.2">
      <c r="A955" t="s">
        <v>1176</v>
      </c>
      <c r="B955" t="s">
        <v>2108</v>
      </c>
      <c r="C955" s="5" t="s">
        <v>32</v>
      </c>
      <c r="D955" s="5">
        <v>36618</v>
      </c>
      <c r="E955" s="39">
        <v>1052</v>
      </c>
      <c r="F955" s="195">
        <v>44408</v>
      </c>
      <c r="G955" s="2">
        <v>95</v>
      </c>
      <c r="H955" t="str">
        <f>B955&amp;C955</f>
        <v>Brooke OVERHOLT100mh</v>
      </c>
      <c r="I955" s="2">
        <f>E955</f>
        <v>1052</v>
      </c>
      <c r="J955" s="2" cm="1">
        <f t="array" ref="J955">MAX(IF($H$3:$H$4000=$H955,$I$3:$I$4000))</f>
        <v>1052</v>
      </c>
      <c r="K955" s="2" t="str">
        <v>CYP</v>
      </c>
      <c r="L955" s="21" t="str">
        <v>Emilia KOLOKOTRONI</v>
      </c>
      <c r="M955" s="47" t="str">
        <v>hammer-throw</v>
      </c>
      <c r="N955" s="95">
        <v>38625</v>
      </c>
      <c r="O955" s="94" t="str">
        <f t="shared" si="56"/>
        <v>Emilia KOLOKOTRONIhammer-throw</v>
      </c>
      <c r="P955" s="2">
        <f t="shared" si="57"/>
        <v>904</v>
      </c>
      <c r="Q955" s="2">
        <f t="shared" si="58"/>
        <v>56</v>
      </c>
      <c r="R955" s="79" t="str">
        <f t="shared" si="59"/>
        <v/>
      </c>
    </row>
    <row r="956" spans="1:18" x14ac:dyDescent="0.2">
      <c r="A956" t="s">
        <v>1176</v>
      </c>
      <c r="B956" t="s">
        <v>2115</v>
      </c>
      <c r="C956" s="5" t="s">
        <v>33</v>
      </c>
      <c r="D956" s="5">
        <v>32236</v>
      </c>
      <c r="E956" s="39">
        <v>1146</v>
      </c>
      <c r="F956" s="195">
        <v>44408</v>
      </c>
      <c r="G956" s="2">
        <v>14</v>
      </c>
      <c r="H956" t="str">
        <f>B956&amp;C956</f>
        <v>Noelle MONTCALM400mh</v>
      </c>
      <c r="I956" s="2">
        <f>E956</f>
        <v>1146</v>
      </c>
      <c r="J956" s="2" cm="1">
        <f t="array" ref="J956">MAX(IF($H$3:$H$4000=$H956,$I$3:$I$4000))</f>
        <v>1146</v>
      </c>
      <c r="K956" s="2" t="str">
        <v>DMA</v>
      </c>
      <c r="L956" s="21" t="str">
        <v>Treneese HAMILTON</v>
      </c>
      <c r="M956" s="47" t="str">
        <v>shot-put</v>
      </c>
      <c r="N956" s="95">
        <v>37795</v>
      </c>
      <c r="O956" s="94" t="str">
        <f t="shared" si="56"/>
        <v>Treneese HAMILTONshot-put</v>
      </c>
      <c r="P956" s="2">
        <f t="shared" si="57"/>
        <v>879</v>
      </c>
      <c r="Q956" s="2">
        <f t="shared" si="58"/>
        <v>63</v>
      </c>
      <c r="R956" s="79" t="str">
        <f t="shared" si="59"/>
        <v/>
      </c>
    </row>
    <row r="957" spans="1:18" x14ac:dyDescent="0.2">
      <c r="A957" t="s">
        <v>1176</v>
      </c>
      <c r="B957" t="s">
        <v>1702</v>
      </c>
      <c r="C957" s="5" t="s">
        <v>26</v>
      </c>
      <c r="D957" s="5">
        <v>34711</v>
      </c>
      <c r="E957" s="39">
        <v>1114</v>
      </c>
      <c r="F957" s="195">
        <v>44407</v>
      </c>
      <c r="G957" s="2">
        <v>50</v>
      </c>
      <c r="H957" t="str">
        <f>B957&amp;C957</f>
        <v>Micha POWELL400m</v>
      </c>
      <c r="I957" s="2">
        <f>E957</f>
        <v>1114</v>
      </c>
      <c r="J957" s="2" cm="1">
        <f t="array" ref="J957">MAX(IF($H$3:$H$4000=$H957,$I$3:$I$4000))</f>
        <v>1114</v>
      </c>
      <c r="K957" s="2" t="str">
        <v>DMA</v>
      </c>
      <c r="L957" s="21" t="str">
        <v>Thea LAFOND</v>
      </c>
      <c r="M957" s="47" t="str">
        <v>triple-jump</v>
      </c>
      <c r="N957" s="95">
        <v>34429</v>
      </c>
      <c r="O957" s="94" t="str">
        <f t="shared" si="56"/>
        <v>Thea LAFONDtriple-jump</v>
      </c>
      <c r="P957" s="2">
        <f t="shared" si="57"/>
        <v>1179</v>
      </c>
      <c r="Q957" s="2">
        <f t="shared" si="58"/>
        <v>3</v>
      </c>
      <c r="R957" s="79" t="str">
        <f t="shared" si="59"/>
        <v/>
      </c>
    </row>
    <row r="958" spans="1:18" x14ac:dyDescent="0.2">
      <c r="A958" t="s">
        <v>1176</v>
      </c>
      <c r="B958" t="s">
        <v>2627</v>
      </c>
      <c r="C958" t="s">
        <v>41</v>
      </c>
      <c r="D958">
        <v>1991</v>
      </c>
      <c r="E958" s="39">
        <v>802</v>
      </c>
      <c r="F958" s="195">
        <v>44405</v>
      </c>
      <c r="G958" s="2">
        <v>99</v>
      </c>
      <c r="H958" t="str">
        <f>B958&amp;C958</f>
        <v>Olivia MERRITTjavelin-throw</v>
      </c>
      <c r="I958" s="2">
        <f>E958</f>
        <v>802</v>
      </c>
      <c r="J958" s="2" cm="1">
        <f t="array" ref="J958">MAX(IF($H$3:$H$4000=$H958,$I$3:$I$4000))</f>
        <v>802</v>
      </c>
      <c r="K958" s="2" t="str">
        <v>DMA</v>
      </c>
      <c r="L958" s="21" t="str">
        <v>Mariah TOUSSAINT</v>
      </c>
      <c r="M958" s="47" t="str">
        <v>long-jump</v>
      </c>
      <c r="N958" s="95">
        <v>33914</v>
      </c>
      <c r="O958" s="94" t="str">
        <f t="shared" si="56"/>
        <v>Mariah TOUSSAINTlong-jump</v>
      </c>
      <c r="P958" s="2">
        <f t="shared" si="57"/>
        <v>1025</v>
      </c>
      <c r="Q958" s="2">
        <f t="shared" si="58"/>
        <v>87</v>
      </c>
      <c r="R958" s="79" t="str">
        <f t="shared" si="59"/>
        <v/>
      </c>
    </row>
    <row r="959" spans="1:18" x14ac:dyDescent="0.2">
      <c r="A959" t="s">
        <v>1176</v>
      </c>
      <c r="B959" t="s">
        <v>1869</v>
      </c>
      <c r="C959" s="5" t="s">
        <v>29</v>
      </c>
      <c r="D959" s="5">
        <v>35466</v>
      </c>
      <c r="E959" s="39">
        <v>1079</v>
      </c>
      <c r="F959" s="195">
        <v>44402</v>
      </c>
      <c r="G959" s="2">
        <v>86</v>
      </c>
      <c r="H959" t="str">
        <f>B959&amp;C959</f>
        <v>Jessy LACOURSE5000m</v>
      </c>
      <c r="I959" s="2">
        <f>E959</f>
        <v>1079</v>
      </c>
      <c r="J959" s="2" cm="1">
        <f t="array" ref="J959">MAX(IF($H$3:$H$4000=$H959,$I$3:$I$4000))</f>
        <v>1079</v>
      </c>
      <c r="K959" s="2" t="str">
        <v>DMA</v>
      </c>
      <c r="L959" s="21" t="str">
        <v>Thea LAFOND</v>
      </c>
      <c r="M959" s="47" t="str">
        <v>long-jump</v>
      </c>
      <c r="N959" s="95">
        <v>34429</v>
      </c>
      <c r="O959" s="94" t="str">
        <f t="shared" si="56"/>
        <v>Thea LAFONDlong-jump</v>
      </c>
      <c r="P959" s="2">
        <f t="shared" si="57"/>
        <v>1123</v>
      </c>
      <c r="Q959" s="2">
        <f t="shared" si="58"/>
        <v>20</v>
      </c>
      <c r="R959" s="79" t="str">
        <f t="shared" si="59"/>
        <v/>
      </c>
    </row>
    <row r="960" spans="1:18" x14ac:dyDescent="0.2">
      <c r="A960" t="s">
        <v>1176</v>
      </c>
      <c r="B960" t="s">
        <v>2155</v>
      </c>
      <c r="C960" s="5" t="s">
        <v>33</v>
      </c>
      <c r="D960" s="5">
        <v>44640</v>
      </c>
      <c r="E960" s="39">
        <v>1017</v>
      </c>
      <c r="F960" s="195">
        <v>44402</v>
      </c>
      <c r="G960" s="2">
        <v>84</v>
      </c>
      <c r="H960" t="str">
        <f>B960&amp;C960</f>
        <v>Jenna JAMES400mh</v>
      </c>
      <c r="I960" s="2">
        <f>E960</f>
        <v>1017</v>
      </c>
      <c r="J960" s="2" cm="1">
        <f t="array" ref="J960">MAX(IF($H$3:$H$4000=$H960,$I$3:$I$4000))</f>
        <v>1017</v>
      </c>
      <c r="K960" s="2" t="str">
        <v>GAM</v>
      </c>
      <c r="L960" s="21" t="str">
        <v>Gina BASS</v>
      </c>
      <c r="M960" s="47" t="str">
        <v>100m</v>
      </c>
      <c r="N960" s="95">
        <v>34822</v>
      </c>
      <c r="O960" s="94" t="str">
        <f t="shared" si="56"/>
        <v>Gina BASS100m</v>
      </c>
      <c r="P960" s="2">
        <f t="shared" si="57"/>
        <v>1174</v>
      </c>
      <c r="Q960" s="2">
        <f t="shared" si="58"/>
        <v>22</v>
      </c>
      <c r="R960" s="79" t="str">
        <f t="shared" si="59"/>
        <v/>
      </c>
    </row>
    <row r="961" spans="1:18" x14ac:dyDescent="0.2">
      <c r="A961" t="s">
        <v>1176</v>
      </c>
      <c r="B961" t="s">
        <v>2027</v>
      </c>
      <c r="C961" s="5" t="s">
        <v>30</v>
      </c>
      <c r="D961" s="5">
        <v>35217</v>
      </c>
      <c r="E961" s="39">
        <v>1047</v>
      </c>
      <c r="F961" s="195">
        <v>44401</v>
      </c>
      <c r="G961" s="2">
        <v>93</v>
      </c>
      <c r="H961" t="str">
        <f>B961&amp;C961</f>
        <v>Anne-Marie COMEAU10000m</v>
      </c>
      <c r="I961" s="2">
        <f>E961</f>
        <v>1047</v>
      </c>
      <c r="J961" s="2" cm="1">
        <f t="array" ref="J961">MAX(IF($H$3:$H$4000=$H961,$I$3:$I$4000))</f>
        <v>1047</v>
      </c>
      <c r="K961" s="2" t="str">
        <v>GAM</v>
      </c>
      <c r="L961" s="21" t="str">
        <v>Gina BASS</v>
      </c>
      <c r="M961" s="47" t="str">
        <v>200m</v>
      </c>
      <c r="N961" s="95">
        <v>34822</v>
      </c>
      <c r="O961" s="94" t="str">
        <f t="shared" si="56"/>
        <v>Gina BASS200m</v>
      </c>
      <c r="P961" s="2">
        <f t="shared" si="57"/>
        <v>1173</v>
      </c>
      <c r="Q961" s="2">
        <f t="shared" si="58"/>
        <v>16</v>
      </c>
      <c r="R961" s="79" t="str">
        <f t="shared" si="59"/>
        <v/>
      </c>
    </row>
    <row r="962" spans="1:18" x14ac:dyDescent="0.2">
      <c r="A962" t="s">
        <v>1176</v>
      </c>
      <c r="B962" t="s">
        <v>2314</v>
      </c>
      <c r="C962" s="5" t="s">
        <v>35</v>
      </c>
      <c r="D962" s="5">
        <v>44640</v>
      </c>
      <c r="E962" s="39">
        <v>1004</v>
      </c>
      <c r="F962" s="195">
        <v>44401</v>
      </c>
      <c r="G962" s="2">
        <v>50</v>
      </c>
      <c r="H962" t="str">
        <f>B962&amp;C962</f>
        <v>Lara DENBOWhigh-jump</v>
      </c>
      <c r="I962" s="2">
        <f>E962</f>
        <v>1004</v>
      </c>
      <c r="J962" s="2" cm="1">
        <f t="array" ref="J962">MAX(IF($H$3:$H$4000=$H962,$I$3:$I$4000))</f>
        <v>1004</v>
      </c>
      <c r="K962" s="2" t="str">
        <v>GBR</v>
      </c>
      <c r="L962" s="21" t="str">
        <v>Ophelia PYE</v>
      </c>
      <c r="M962" s="47" t="str">
        <v>400mh</v>
      </c>
      <c r="N962" s="95">
        <v>44701</v>
      </c>
      <c r="O962" s="94" t="str">
        <f t="shared" si="56"/>
        <v>Ophelia PYE400mh</v>
      </c>
      <c r="P962" s="2">
        <f t="shared" si="57"/>
        <v>963</v>
      </c>
      <c r="Q962" s="2">
        <f t="shared" si="58"/>
        <v>154</v>
      </c>
      <c r="R962" s="79" t="str">
        <f t="shared" si="59"/>
        <v/>
      </c>
    </row>
    <row r="963" spans="1:18" x14ac:dyDescent="0.2">
      <c r="A963" t="s">
        <v>1176</v>
      </c>
      <c r="B963" t="s">
        <v>2374</v>
      </c>
      <c r="C963" t="s">
        <v>36</v>
      </c>
      <c r="D963" s="5">
        <v>2000</v>
      </c>
      <c r="E963" s="39">
        <v>853</v>
      </c>
      <c r="F963" s="195">
        <v>44401</v>
      </c>
      <c r="G963" s="2">
        <v>62</v>
      </c>
      <c r="H963" t="str">
        <f>B963&amp;C963</f>
        <v>Ana FONSECApole-vault</v>
      </c>
      <c r="I963" s="2">
        <f>E963</f>
        <v>853</v>
      </c>
      <c r="J963" s="2" cm="1">
        <f t="array" ref="J963">MAX(IF($H$3:$H$4000=$H963,$I$3:$I$4000))</f>
        <v>853</v>
      </c>
      <c r="K963" s="2" t="str">
        <v>GBR</v>
      </c>
      <c r="L963" s="21" t="str">
        <v>Emma DAKIN</v>
      </c>
      <c r="M963" s="47" t="str">
        <v>shot-put</v>
      </c>
      <c r="N963" s="95">
        <v>36519</v>
      </c>
      <c r="O963" s="94" t="str">
        <f t="shared" si="56"/>
        <v>Emma DAKINshot-put</v>
      </c>
      <c r="P963" s="2">
        <f t="shared" si="57"/>
        <v>801</v>
      </c>
      <c r="Q963" s="2">
        <f t="shared" si="58"/>
        <v>123</v>
      </c>
      <c r="R963" s="79" t="str">
        <f t="shared" si="59"/>
        <v/>
      </c>
    </row>
    <row r="964" spans="1:18" x14ac:dyDescent="0.2">
      <c r="A964" t="s">
        <v>1176</v>
      </c>
      <c r="B964" t="s">
        <v>2543</v>
      </c>
      <c r="C964" t="s">
        <v>42</v>
      </c>
      <c r="D964" s="5">
        <v>1997</v>
      </c>
      <c r="E964" s="39">
        <v>896</v>
      </c>
      <c r="F964" s="195">
        <v>44401</v>
      </c>
      <c r="G964" s="2">
        <v>55</v>
      </c>
      <c r="H964" t="str">
        <f>B964&amp;C964</f>
        <v>No√©mie JEFFREYhammer-throw</v>
      </c>
      <c r="I964" s="2">
        <f>E964</f>
        <v>896</v>
      </c>
      <c r="J964" s="2" cm="1">
        <f t="array" ref="J964">MAX(IF($H$3:$H$4000=$H964,$I$3:$I$4000))</f>
        <v>896</v>
      </c>
      <c r="K964" s="2" t="str">
        <v>GBR</v>
      </c>
      <c r="L964" s="21" t="str">
        <v>Hannah GELLATLY</v>
      </c>
      <c r="M964" s="47" t="str">
        <v>hammer-throw</v>
      </c>
      <c r="N964" s="95">
        <v>0</v>
      </c>
      <c r="O964" s="94" t="str">
        <f t="shared" ref="O964:O1027" si="60">L964&amp;M964</f>
        <v>Hannah GELLATLYhammer-throw</v>
      </c>
      <c r="P964" s="2">
        <f t="shared" ref="P964:P1027" si="61">VLOOKUP(L964&amp;M964,$H$3:$J$3823,3,FALSE)</f>
        <v>736</v>
      </c>
      <c r="Q964" s="2">
        <f t="shared" ref="Q964:Q1027" si="62">COUNTIFS($M$3:$M$3102,M964,$P$3:$P$3102,"&gt;"&amp;P964)+1</f>
        <v>138</v>
      </c>
      <c r="R964" s="79" t="str">
        <f t="shared" ref="R964:R1027" si="63">IFERROR(IF(K964="AUS",COUNTIFS($K$3:$K$3102,"AUS",$M$3:$M$3102,M964,$P$3:$P$3102,"&gt;"&amp;P964)+1,""),"")</f>
        <v/>
      </c>
    </row>
    <row r="965" spans="1:18" x14ac:dyDescent="0.2">
      <c r="A965" t="s">
        <v>1176</v>
      </c>
      <c r="B965" t="s">
        <v>2480</v>
      </c>
      <c r="C965" t="s">
        <v>39</v>
      </c>
      <c r="D965" s="5">
        <v>1996</v>
      </c>
      <c r="E965" s="39">
        <v>884</v>
      </c>
      <c r="F965" s="195">
        <v>44397</v>
      </c>
      <c r="G965" s="2">
        <v>52</v>
      </c>
      <c r="H965" t="str">
        <f>B965&amp;C965</f>
        <v>Kaitlin BROOKSshot-put</v>
      </c>
      <c r="I965" s="2">
        <f>E965</f>
        <v>884</v>
      </c>
      <c r="J965" s="2" cm="1">
        <f t="array" ref="J965">MAX(IF($H$3:$H$4000=$H965,$I$3:$I$4000))</f>
        <v>884</v>
      </c>
      <c r="K965" s="2" t="str">
        <v>GBR</v>
      </c>
      <c r="L965" s="21" t="str">
        <v>Sophie HAMILTON</v>
      </c>
      <c r="M965" s="47" t="str">
        <v>javelin-throw</v>
      </c>
      <c r="N965" s="95">
        <v>38113</v>
      </c>
      <c r="O965" s="94" t="str">
        <f t="shared" si="60"/>
        <v>Sophie HAMILTONjavelin-throw</v>
      </c>
      <c r="P965" s="2">
        <f t="shared" si="61"/>
        <v>842</v>
      </c>
      <c r="Q965" s="2">
        <f t="shared" si="62"/>
        <v>78</v>
      </c>
      <c r="R965" s="79" t="str">
        <f t="shared" si="63"/>
        <v/>
      </c>
    </row>
    <row r="966" spans="1:18" x14ac:dyDescent="0.2">
      <c r="A966" t="s">
        <v>1176</v>
      </c>
      <c r="B966" t="s">
        <v>1810</v>
      </c>
      <c r="C966" s="5" t="s">
        <v>27</v>
      </c>
      <c r="D966" s="5">
        <v>33469</v>
      </c>
      <c r="E966" s="39">
        <v>1095</v>
      </c>
      <c r="F966" s="195">
        <v>44395</v>
      </c>
      <c r="G966" s="2">
        <v>72</v>
      </c>
      <c r="H966" t="str">
        <f>B966&amp;C966</f>
        <v>Mariah KELLY800m</v>
      </c>
      <c r="I966" s="2">
        <f>E966</f>
        <v>1095</v>
      </c>
      <c r="J966" s="2" cm="1">
        <f t="array" ref="J966">MAX(IF($H$3:$H$4000=$H966,$I$3:$I$4000))</f>
        <v>1095</v>
      </c>
      <c r="K966" s="2" t="str">
        <v>GBR</v>
      </c>
      <c r="L966" s="21" t="str">
        <v>Becky BRIGGS</v>
      </c>
      <c r="M966" s="47" t="str">
        <v>marathon</v>
      </c>
      <c r="N966" s="95">
        <v>36587</v>
      </c>
      <c r="O966" s="94" t="str">
        <f t="shared" si="60"/>
        <v>Becky BRIGGSmarathon</v>
      </c>
      <c r="P966" s="2">
        <f t="shared" si="61"/>
        <v>1142</v>
      </c>
      <c r="Q966" s="2">
        <f t="shared" si="62"/>
        <v>63</v>
      </c>
      <c r="R966" s="79" t="str">
        <f t="shared" si="63"/>
        <v/>
      </c>
    </row>
    <row r="967" spans="1:18" x14ac:dyDescent="0.2">
      <c r="A967" t="s">
        <v>1176</v>
      </c>
      <c r="B967" t="s">
        <v>1832</v>
      </c>
      <c r="C967" s="5" t="s">
        <v>28</v>
      </c>
      <c r="D967" s="5">
        <v>34324</v>
      </c>
      <c r="E967" s="39">
        <v>1167</v>
      </c>
      <c r="F967" s="195">
        <v>44395</v>
      </c>
      <c r="G967" s="2">
        <v>15</v>
      </c>
      <c r="H967" t="str">
        <f>B967&amp;C967</f>
        <v>Julie-Anne STAEHLI1500m</v>
      </c>
      <c r="I967" s="2">
        <f>E967</f>
        <v>1167</v>
      </c>
      <c r="J967" s="2" cm="1">
        <f t="array" ref="J967">MAX(IF($H$3:$H$4000=$H967,$I$3:$I$4000))</f>
        <v>1167</v>
      </c>
      <c r="K967" s="2" t="str">
        <v>GBR</v>
      </c>
      <c r="L967" s="21" t="str">
        <v>Naomi MITCHELL</v>
      </c>
      <c r="M967" s="47" t="str">
        <v>marathon</v>
      </c>
      <c r="N967" s="95">
        <v>34297</v>
      </c>
      <c r="O967" s="94" t="str">
        <f t="shared" si="60"/>
        <v>Naomi MITCHELLmarathon</v>
      </c>
      <c r="P967" s="2">
        <f t="shared" si="61"/>
        <v>1124</v>
      </c>
      <c r="Q967" s="2">
        <f t="shared" si="62"/>
        <v>85</v>
      </c>
      <c r="R967" s="79" t="str">
        <f t="shared" si="63"/>
        <v/>
      </c>
    </row>
    <row r="968" spans="1:18" x14ac:dyDescent="0.2">
      <c r="A968" t="s">
        <v>1176</v>
      </c>
      <c r="B968" t="s">
        <v>2373</v>
      </c>
      <c r="C968" s="5" t="s">
        <v>36</v>
      </c>
      <c r="D968" s="5">
        <v>44640</v>
      </c>
      <c r="E968" s="39">
        <v>853</v>
      </c>
      <c r="F968" s="195">
        <v>44395</v>
      </c>
      <c r="G968" s="2">
        <v>62</v>
      </c>
      <c r="H968" t="str">
        <f>B968&amp;C968</f>
        <v>Jennifer ELIZAROVpole-vault</v>
      </c>
      <c r="I968" s="2">
        <f>E968</f>
        <v>853</v>
      </c>
      <c r="J968" s="2" cm="1">
        <f t="array" ref="J968">MAX(IF($H$3:$H$4000=$H968,$I$3:$I$4000))</f>
        <v>853</v>
      </c>
      <c r="K968" s="2" t="str">
        <v>GBR</v>
      </c>
      <c r="L968" s="21" t="str">
        <v>Georgina SCHWIENING</v>
      </c>
      <c r="M968" s="47" t="str">
        <v>marathon</v>
      </c>
      <c r="N968" s="95">
        <v>34683</v>
      </c>
      <c r="O968" s="94" t="str">
        <f t="shared" si="60"/>
        <v>Georgina SCHWIENINGmarathon</v>
      </c>
      <c r="P968" s="2">
        <f t="shared" si="61"/>
        <v>1117</v>
      </c>
      <c r="Q968" s="2">
        <f t="shared" si="62"/>
        <v>88</v>
      </c>
      <c r="R968" s="79" t="str">
        <f t="shared" si="63"/>
        <v/>
      </c>
    </row>
    <row r="969" spans="1:18" x14ac:dyDescent="0.2">
      <c r="A969" t="s">
        <v>1176</v>
      </c>
      <c r="B969" t="s">
        <v>5414</v>
      </c>
      <c r="C969" s="5" t="s">
        <v>25</v>
      </c>
      <c r="D969" s="5">
        <v>34750</v>
      </c>
      <c r="E969" s="39">
        <v>1096</v>
      </c>
      <c r="F969" s="195">
        <v>44394</v>
      </c>
      <c r="G969" s="2">
        <v>69</v>
      </c>
      <c r="H969" t="str">
        <f>B969&amp;C969</f>
        <v>Aiyanna STIVERNE200m</v>
      </c>
      <c r="I969" s="2">
        <f>E969</f>
        <v>1096</v>
      </c>
      <c r="J969" s="2" cm="1">
        <f t="array" ref="J969">MAX(IF($H$3:$H$4000=$H969,$I$3:$I$4000))</f>
        <v>1096</v>
      </c>
      <c r="K969" s="2" t="str">
        <v>GBR</v>
      </c>
      <c r="L969" s="21" t="str">
        <v>Sonia THOMAS-SAMUELS</v>
      </c>
      <c r="M969" s="47" t="str">
        <v>marathon</v>
      </c>
      <c r="N969" s="95">
        <v>28991</v>
      </c>
      <c r="O969" s="94" t="str">
        <f t="shared" si="60"/>
        <v>Sonia THOMAS-SAMUELSmarathon</v>
      </c>
      <c r="P969" s="2">
        <f t="shared" si="61"/>
        <v>1108</v>
      </c>
      <c r="Q969" s="2">
        <f t="shared" si="62"/>
        <v>95</v>
      </c>
      <c r="R969" s="79" t="str">
        <f t="shared" si="63"/>
        <v/>
      </c>
    </row>
    <row r="970" spans="1:18" x14ac:dyDescent="0.2">
      <c r="A970" t="s">
        <v>1176</v>
      </c>
      <c r="B970" t="s">
        <v>1938</v>
      </c>
      <c r="C970" s="5" t="s">
        <v>34</v>
      </c>
      <c r="D970" s="5">
        <v>44612</v>
      </c>
      <c r="E970" s="39">
        <v>991</v>
      </c>
      <c r="F970" s="195">
        <v>44393</v>
      </c>
      <c r="G970" s="2">
        <v>98</v>
      </c>
      <c r="H970" t="str">
        <f>B970&amp;C970</f>
        <v>Jenna MCFADYEN3000msc</v>
      </c>
      <c r="I970" s="2">
        <f>E970</f>
        <v>991</v>
      </c>
      <c r="J970" s="2" cm="1">
        <f t="array" ref="J970">MAX(IF($H$3:$H$4000=$H970,$I$3:$I$4000))</f>
        <v>991</v>
      </c>
      <c r="K970" s="2" t="str">
        <v>GBR</v>
      </c>
      <c r="L970" s="21" t="str">
        <v>Chloe RICHARDSON</v>
      </c>
      <c r="M970" s="47" t="str">
        <v>marathon</v>
      </c>
      <c r="N970" s="95">
        <v>34307</v>
      </c>
      <c r="O970" s="94" t="str">
        <f t="shared" si="60"/>
        <v>Chloe RICHARDSONmarathon</v>
      </c>
      <c r="P970" s="2">
        <f t="shared" si="61"/>
        <v>1099</v>
      </c>
      <c r="Q970" s="2">
        <f t="shared" si="62"/>
        <v>99</v>
      </c>
      <c r="R970" s="79" t="str">
        <f t="shared" si="63"/>
        <v/>
      </c>
    </row>
    <row r="971" spans="1:18" x14ac:dyDescent="0.2">
      <c r="A971" t="s">
        <v>1176</v>
      </c>
      <c r="B971" t="s">
        <v>2598</v>
      </c>
      <c r="C971" s="6" t="s">
        <v>41</v>
      </c>
      <c r="D971" s="6">
        <v>44640</v>
      </c>
      <c r="E971" s="39">
        <v>870</v>
      </c>
      <c r="F971" s="195">
        <v>44393</v>
      </c>
      <c r="G971" s="2">
        <v>50</v>
      </c>
      <c r="H971" t="str">
        <f>B971&amp;C971</f>
        <v>Kaylee CLARKjavelin-throw</v>
      </c>
      <c r="I971" s="2">
        <f>E971</f>
        <v>870</v>
      </c>
      <c r="J971" s="2" cm="1">
        <f t="array" ref="J971">MAX(IF($H$3:$H$4000=$H971,$I$3:$I$4000))</f>
        <v>870</v>
      </c>
      <c r="K971" s="2" t="str">
        <v>GBR</v>
      </c>
      <c r="L971" s="21" t="str">
        <v>Anna BRACEGIRDLE</v>
      </c>
      <c r="M971" s="47" t="str">
        <v>marathon</v>
      </c>
      <c r="N971" s="95">
        <v>1994</v>
      </c>
      <c r="O971" s="94" t="str">
        <f t="shared" si="60"/>
        <v>Anna BRACEGIRDLEmarathon</v>
      </c>
      <c r="P971" s="2">
        <f t="shared" si="61"/>
        <v>1090</v>
      </c>
      <c r="Q971" s="2">
        <f t="shared" si="62"/>
        <v>105</v>
      </c>
      <c r="R971" s="79" t="str">
        <f t="shared" si="63"/>
        <v/>
      </c>
    </row>
    <row r="972" spans="1:18" x14ac:dyDescent="0.2">
      <c r="A972" t="s">
        <v>1176</v>
      </c>
      <c r="B972" t="s">
        <v>2307</v>
      </c>
      <c r="C972" s="5" t="s">
        <v>35</v>
      </c>
      <c r="D972" s="5">
        <v>1999</v>
      </c>
      <c r="E972" s="39">
        <v>1023</v>
      </c>
      <c r="F972" s="195">
        <v>44388</v>
      </c>
      <c r="G972" s="2">
        <v>33</v>
      </c>
      <c r="H972" t="str">
        <f>B972&amp;C972</f>
        <v>Marguerite LORENZOhigh-jump</v>
      </c>
      <c r="I972" s="2">
        <f>E972</f>
        <v>1023</v>
      </c>
      <c r="J972" s="2" cm="1">
        <f t="array" ref="J972">MAX(IF($H$3:$H$4000=$H972,$I$3:$I$4000))</f>
        <v>1023</v>
      </c>
      <c r="K972" s="2" t="str">
        <v>GBR</v>
      </c>
      <c r="L972" s="21" t="str">
        <v>Heather SEAWARD</v>
      </c>
      <c r="M972" s="47" t="str">
        <v>marathon</v>
      </c>
      <c r="N972" s="95">
        <v>1990</v>
      </c>
      <c r="O972" s="94" t="str">
        <f t="shared" si="60"/>
        <v>Heather SEAWARDmarathon</v>
      </c>
      <c r="P972" s="2">
        <f t="shared" si="61"/>
        <v>1077</v>
      </c>
      <c r="Q972" s="2">
        <f t="shared" si="62"/>
        <v>112</v>
      </c>
      <c r="R972" s="79" t="str">
        <f t="shared" si="63"/>
        <v/>
      </c>
    </row>
    <row r="973" spans="1:18" x14ac:dyDescent="0.2">
      <c r="A973" t="s">
        <v>1176</v>
      </c>
      <c r="B973" t="s">
        <v>2573</v>
      </c>
      <c r="C973" t="s">
        <v>42</v>
      </c>
      <c r="D973" s="5">
        <v>2000</v>
      </c>
      <c r="E973" s="39">
        <v>826</v>
      </c>
      <c r="F973" s="195">
        <v>44388</v>
      </c>
      <c r="G973" s="2">
        <v>97</v>
      </c>
      <c r="H973" t="str">
        <f>B973&amp;C973</f>
        <v>Caitlyn BAILEShammer-throw</v>
      </c>
      <c r="I973" s="2">
        <f>E973</f>
        <v>826</v>
      </c>
      <c r="J973" s="2" cm="1">
        <f t="array" ref="J973">MAX(IF($H$3:$H$4000=$H973,$I$3:$I$4000))</f>
        <v>826</v>
      </c>
      <c r="K973" s="2" t="str">
        <v>GBR</v>
      </c>
      <c r="L973" s="21" t="str">
        <v>Emma STYLES</v>
      </c>
      <c r="M973" s="47" t="str">
        <v>marathon</v>
      </c>
      <c r="N973" s="95">
        <v>0</v>
      </c>
      <c r="O973" s="94" t="str">
        <f t="shared" si="60"/>
        <v>Emma STYLESmarathon</v>
      </c>
      <c r="P973" s="2">
        <f t="shared" si="61"/>
        <v>1058</v>
      </c>
      <c r="Q973" s="2">
        <f t="shared" si="62"/>
        <v>119</v>
      </c>
      <c r="R973" s="79" t="str">
        <f t="shared" si="63"/>
        <v/>
      </c>
    </row>
    <row r="974" spans="1:18" x14ac:dyDescent="0.2">
      <c r="A974" t="s">
        <v>1176</v>
      </c>
      <c r="B974" t="s">
        <v>1768</v>
      </c>
      <c r="C974" s="5" t="s">
        <v>27</v>
      </c>
      <c r="D974" s="5">
        <v>32360</v>
      </c>
      <c r="E974" s="39">
        <v>1192</v>
      </c>
      <c r="F974" s="195">
        <v>44387</v>
      </c>
      <c r="G974" s="2">
        <v>9</v>
      </c>
      <c r="H974" t="str">
        <f>B974&amp;C974</f>
        <v>Melissa BISHOP-NRIAGU800m</v>
      </c>
      <c r="I974" s="2">
        <f>E974</f>
        <v>1192</v>
      </c>
      <c r="J974" s="2" cm="1">
        <f t="array" ref="J974">MAX(IF($H$3:$H$4000=$H974,$I$3:$I$4000))</f>
        <v>1192</v>
      </c>
      <c r="K974" s="2" t="str">
        <v>GBR</v>
      </c>
      <c r="L974" s="21" t="str">
        <v>Sophie WOOD</v>
      </c>
      <c r="M974" s="47" t="str">
        <v>marathon</v>
      </c>
      <c r="N974" s="95">
        <v>29609</v>
      </c>
      <c r="O974" s="94" t="str">
        <f t="shared" si="60"/>
        <v>Sophie WOODmarathon</v>
      </c>
      <c r="P974" s="2">
        <f t="shared" si="61"/>
        <v>1051</v>
      </c>
      <c r="Q974" s="2">
        <f t="shared" si="62"/>
        <v>123</v>
      </c>
      <c r="R974" s="79" t="str">
        <f t="shared" si="63"/>
        <v/>
      </c>
    </row>
    <row r="975" spans="1:18" x14ac:dyDescent="0.2">
      <c r="A975" t="s">
        <v>1176</v>
      </c>
      <c r="B975" t="s">
        <v>1789</v>
      </c>
      <c r="C975" s="5" t="s">
        <v>27</v>
      </c>
      <c r="D975" s="5">
        <v>34711</v>
      </c>
      <c r="E975" s="39">
        <v>1121</v>
      </c>
      <c r="F975" s="195">
        <v>44387</v>
      </c>
      <c r="G975" s="2">
        <v>37</v>
      </c>
      <c r="H975" t="str">
        <f>B975&amp;C975</f>
        <v>Natalia HAWTHORN800m</v>
      </c>
      <c r="I975" s="2">
        <f>E975</f>
        <v>1121</v>
      </c>
      <c r="J975" s="2" cm="1">
        <f t="array" ref="J975">MAX(IF($H$3:$H$4000=$H975,$I$3:$I$4000))</f>
        <v>1121</v>
      </c>
      <c r="K975" s="2" t="str">
        <v>GBR</v>
      </c>
      <c r="L975" s="21" t="str">
        <v>Rebecca BUNTING</v>
      </c>
      <c r="M975" s="47" t="str">
        <v>marathon</v>
      </c>
      <c r="N975" s="95">
        <v>30407</v>
      </c>
      <c r="O975" s="94" t="str">
        <f t="shared" si="60"/>
        <v>Rebecca BUNTINGmarathon</v>
      </c>
      <c r="P975" s="2">
        <f t="shared" si="61"/>
        <v>1019</v>
      </c>
      <c r="Q975" s="2">
        <f t="shared" si="62"/>
        <v>130</v>
      </c>
      <c r="R975" s="79" t="str">
        <f t="shared" si="63"/>
        <v/>
      </c>
    </row>
    <row r="976" spans="1:18" x14ac:dyDescent="0.2">
      <c r="A976" t="s">
        <v>1176</v>
      </c>
      <c r="B976" t="s">
        <v>5638</v>
      </c>
      <c r="C976" s="5" t="s">
        <v>38</v>
      </c>
      <c r="D976" s="5">
        <v>37845</v>
      </c>
      <c r="E976" s="39">
        <v>969</v>
      </c>
      <c r="F976" s="195">
        <v>44383</v>
      </c>
      <c r="G976" s="2">
        <v>93</v>
      </c>
      <c r="H976" t="str">
        <f>B976&amp;C976</f>
        <v>Izzy GOUDROStriple-jump</v>
      </c>
      <c r="I976" s="2">
        <f>E976</f>
        <v>969</v>
      </c>
      <c r="J976" s="2" cm="1">
        <f t="array" ref="J976">MAX(IF($H$3:$H$4000=$H976,$I$3:$I$4000))</f>
        <v>969</v>
      </c>
      <c r="K976" s="2" t="str">
        <v>GBR</v>
      </c>
      <c r="L976" s="21" t="str">
        <v>Elizabeth RENONDEAU</v>
      </c>
      <c r="M976" s="47" t="str">
        <v>marathon</v>
      </c>
      <c r="N976" s="95">
        <v>29006</v>
      </c>
      <c r="O976" s="94" t="str">
        <f t="shared" si="60"/>
        <v>Elizabeth RENONDEAUmarathon</v>
      </c>
      <c r="P976" s="2">
        <f t="shared" si="61"/>
        <v>1016</v>
      </c>
      <c r="Q976" s="2">
        <f t="shared" si="62"/>
        <v>131</v>
      </c>
      <c r="R976" s="79" t="str">
        <f t="shared" si="63"/>
        <v/>
      </c>
    </row>
    <row r="977" spans="1:18" x14ac:dyDescent="0.2">
      <c r="A977" t="s">
        <v>1176</v>
      </c>
      <c r="B977" t="s">
        <v>2355</v>
      </c>
      <c r="C977" s="6" t="s">
        <v>36</v>
      </c>
      <c r="D977" s="5">
        <v>44671</v>
      </c>
      <c r="E977" s="39">
        <v>908</v>
      </c>
      <c r="F977" s="195">
        <v>44381</v>
      </c>
      <c r="G977" s="2">
        <v>39</v>
      </c>
      <c r="H977" t="str">
        <f>B977&amp;C977</f>
        <v>Sonya URBANOWICZpole-vault</v>
      </c>
      <c r="I977" s="2">
        <f>E977</f>
        <v>908</v>
      </c>
      <c r="J977" s="2" cm="1">
        <f t="array" ref="J977">MAX(IF($H$3:$H$4000=$H977,$I$3:$I$4000))</f>
        <v>908</v>
      </c>
      <c r="K977" s="2" t="str">
        <v>GBR</v>
      </c>
      <c r="L977" s="21" t="str">
        <v>Laura THOMAS</v>
      </c>
      <c r="M977" s="47" t="str">
        <v>marathon</v>
      </c>
      <c r="N977" s="95">
        <v>34111</v>
      </c>
      <c r="O977" s="94" t="str">
        <f t="shared" si="60"/>
        <v>Laura THOMASmarathon</v>
      </c>
      <c r="P977" s="2">
        <f t="shared" si="61"/>
        <v>1004</v>
      </c>
      <c r="Q977" s="2">
        <f t="shared" si="62"/>
        <v>133</v>
      </c>
      <c r="R977" s="79" t="str">
        <f t="shared" si="63"/>
        <v/>
      </c>
    </row>
    <row r="978" spans="1:18" x14ac:dyDescent="0.2">
      <c r="A978" t="s">
        <v>1176</v>
      </c>
      <c r="B978" t="s">
        <v>2396</v>
      </c>
      <c r="C978" s="5" t="s">
        <v>40</v>
      </c>
      <c r="D978" s="5">
        <v>36649</v>
      </c>
      <c r="E978" s="39">
        <v>1061</v>
      </c>
      <c r="F978" s="195">
        <v>44380</v>
      </c>
      <c r="G978" s="2">
        <v>12</v>
      </c>
      <c r="H978" t="str">
        <f>B978&amp;C978</f>
        <v>Trinity TUTTIdiscus-throw</v>
      </c>
      <c r="I978" s="2">
        <f>E978</f>
        <v>1061</v>
      </c>
      <c r="J978" s="2" cm="1">
        <f t="array" ref="J978">MAX(IF($H$3:$H$4000=$H978,$I$3:$I$4000))</f>
        <v>1061</v>
      </c>
      <c r="K978" s="2" t="str">
        <v>GBR</v>
      </c>
      <c r="L978" s="21" t="str">
        <v>Vicky FOUHY</v>
      </c>
      <c r="M978" s="47" t="str">
        <v>marathon</v>
      </c>
      <c r="N978" s="95">
        <v>32880</v>
      </c>
      <c r="O978" s="94" t="str">
        <f t="shared" si="60"/>
        <v>Vicky FOUHYmarathon</v>
      </c>
      <c r="P978" s="2">
        <f t="shared" si="61"/>
        <v>996</v>
      </c>
      <c r="Q978" s="2">
        <f t="shared" si="62"/>
        <v>137</v>
      </c>
      <c r="R978" s="79" t="str">
        <f t="shared" si="63"/>
        <v/>
      </c>
    </row>
    <row r="979" spans="1:18" x14ac:dyDescent="0.2">
      <c r="A979" t="s">
        <v>1176</v>
      </c>
      <c r="B979" t="s">
        <v>1623</v>
      </c>
      <c r="C979" s="5" t="s">
        <v>2</v>
      </c>
      <c r="D979" s="5">
        <v>33569</v>
      </c>
      <c r="E979" s="39">
        <v>1176</v>
      </c>
      <c r="F979" s="195">
        <v>44376</v>
      </c>
      <c r="G979" s="2">
        <v>17</v>
      </c>
      <c r="H979" t="str">
        <f>B979&amp;C979</f>
        <v>Crystal EMMANUEL100m</v>
      </c>
      <c r="I979" s="2">
        <f>E979</f>
        <v>1176</v>
      </c>
      <c r="J979" s="2" cm="1">
        <f t="array" ref="J979">MAX(IF($H$3:$H$4000=$H979,$I$3:$I$4000))</f>
        <v>1176</v>
      </c>
      <c r="K979" s="2" t="str">
        <v>GBR</v>
      </c>
      <c r="L979" s="21" t="str">
        <v>Gemma HILLIER</v>
      </c>
      <c r="M979" s="47" t="str">
        <v>marathon</v>
      </c>
      <c r="N979" s="95">
        <v>32313</v>
      </c>
      <c r="O979" s="94" t="str">
        <f t="shared" si="60"/>
        <v>Gemma HILLIERmarathon</v>
      </c>
      <c r="P979" s="2">
        <f t="shared" si="61"/>
        <v>975</v>
      </c>
      <c r="Q979" s="2">
        <f t="shared" si="62"/>
        <v>139</v>
      </c>
      <c r="R979" s="79" t="str">
        <f t="shared" si="63"/>
        <v/>
      </c>
    </row>
    <row r="980" spans="1:18" x14ac:dyDescent="0.2">
      <c r="A980" t="s">
        <v>1176</v>
      </c>
      <c r="B980" t="s">
        <v>1656</v>
      </c>
      <c r="C980" s="5" t="s">
        <v>2</v>
      </c>
      <c r="D980" s="5">
        <v>36630</v>
      </c>
      <c r="E980" s="39">
        <v>1120</v>
      </c>
      <c r="F980" s="195">
        <v>44376</v>
      </c>
      <c r="G980" s="2">
        <v>60</v>
      </c>
      <c r="H980" t="str">
        <f>B980&amp;C980</f>
        <v>Jacqueline MADOGO100m</v>
      </c>
      <c r="I980" s="2">
        <f>E980</f>
        <v>1120</v>
      </c>
      <c r="J980" s="2" cm="1">
        <f t="array" ref="J980">MAX(IF($H$3:$H$4000=$H980,$I$3:$I$4000))</f>
        <v>1120</v>
      </c>
      <c r="K980" s="2" t="str">
        <v>GBR</v>
      </c>
      <c r="L980" s="21" t="str">
        <v>Holly RUSH</v>
      </c>
      <c r="M980" s="47" t="str">
        <v>marathon</v>
      </c>
      <c r="N980" s="95">
        <v>28391</v>
      </c>
      <c r="O980" s="94" t="str">
        <f t="shared" si="60"/>
        <v>Holly RUSHmarathon</v>
      </c>
      <c r="P980" s="2">
        <f t="shared" si="61"/>
        <v>973</v>
      </c>
      <c r="Q980" s="2">
        <f t="shared" si="62"/>
        <v>140</v>
      </c>
      <c r="R980" s="79" t="str">
        <f t="shared" si="63"/>
        <v/>
      </c>
    </row>
    <row r="981" spans="1:18" x14ac:dyDescent="0.2">
      <c r="A981" t="s">
        <v>1176</v>
      </c>
      <c r="B981" t="s">
        <v>1663</v>
      </c>
      <c r="C981" s="5" t="s">
        <v>2</v>
      </c>
      <c r="D981" s="5">
        <v>36141</v>
      </c>
      <c r="E981" s="39">
        <v>1114</v>
      </c>
      <c r="F981" s="195">
        <v>44376</v>
      </c>
      <c r="G981" s="2">
        <v>66</v>
      </c>
      <c r="H981" t="str">
        <f>B981&amp;C981</f>
        <v>Shyvonne ROXBOROUGH100m</v>
      </c>
      <c r="I981" s="2">
        <f>E981</f>
        <v>1114</v>
      </c>
      <c r="J981" s="2" cm="1">
        <f t="array" ref="J981">MAX(IF($H$3:$H$4000=$H981,$I$3:$I$4000))</f>
        <v>1114</v>
      </c>
      <c r="K981" s="2" t="str">
        <v>GBR</v>
      </c>
      <c r="L981" s="21" t="str">
        <v>Hannah LORD</v>
      </c>
      <c r="M981" s="47" t="str">
        <v>marathon</v>
      </c>
      <c r="N981" s="95">
        <v>0</v>
      </c>
      <c r="O981" s="94" t="str">
        <f t="shared" si="60"/>
        <v>Hannah LORDmarathon</v>
      </c>
      <c r="P981" s="2">
        <f t="shared" si="61"/>
        <v>972</v>
      </c>
      <c r="Q981" s="2">
        <f t="shared" si="62"/>
        <v>141</v>
      </c>
      <c r="R981" s="79" t="str">
        <f t="shared" si="63"/>
        <v/>
      </c>
    </row>
    <row r="982" spans="1:18" x14ac:dyDescent="0.2">
      <c r="A982" t="s">
        <v>1176</v>
      </c>
      <c r="B982" t="s">
        <v>1685</v>
      </c>
      <c r="C982" s="5" t="s">
        <v>2</v>
      </c>
      <c r="D982" s="5">
        <v>35527</v>
      </c>
      <c r="E982" s="39">
        <v>1095</v>
      </c>
      <c r="F982" s="195">
        <v>44376</v>
      </c>
      <c r="G982" s="2">
        <v>94</v>
      </c>
      <c r="H982" t="str">
        <f>B982&amp;C982</f>
        <v>Nyoka MAXWELL100m</v>
      </c>
      <c r="I982" s="2">
        <f>E982</f>
        <v>1095</v>
      </c>
      <c r="J982" s="2" cm="1">
        <f t="array" ref="J982">MAX(IF($H$3:$H$4000=$H982,$I$3:$I$4000))</f>
        <v>1095</v>
      </c>
      <c r="K982" s="2" t="str">
        <v>GBR</v>
      </c>
      <c r="L982" s="21" t="str">
        <v>Charlie HANSON</v>
      </c>
      <c r="M982" s="47" t="str">
        <v>marathon</v>
      </c>
      <c r="N982" s="95">
        <v>0</v>
      </c>
      <c r="O982" s="94" t="str">
        <f t="shared" si="60"/>
        <v>Charlie HANSONmarathon</v>
      </c>
      <c r="P982" s="2">
        <f t="shared" si="61"/>
        <v>960</v>
      </c>
      <c r="Q982" s="2">
        <f t="shared" si="62"/>
        <v>143</v>
      </c>
      <c r="R982" s="79" t="str">
        <f t="shared" si="63"/>
        <v/>
      </c>
    </row>
    <row r="983" spans="1:18" x14ac:dyDescent="0.2">
      <c r="A983" t="s">
        <v>1176</v>
      </c>
      <c r="B983" t="s">
        <v>1732</v>
      </c>
      <c r="C983" s="5" t="s">
        <v>26</v>
      </c>
      <c r="D983" s="5">
        <v>32894</v>
      </c>
      <c r="E983" s="39">
        <v>1133</v>
      </c>
      <c r="F983" s="195">
        <v>44376</v>
      </c>
      <c r="G983" s="2">
        <v>36</v>
      </c>
      <c r="H983" t="str">
        <f>B983&amp;C983</f>
        <v>Alicia BROWN400m</v>
      </c>
      <c r="I983" s="2">
        <f>E983</f>
        <v>1133</v>
      </c>
      <c r="J983" s="2" cm="1">
        <f t="array" ref="J983">MAX(IF($H$3:$H$4000=$H983,$I$3:$I$4000))</f>
        <v>1133</v>
      </c>
      <c r="K983" s="2" t="str">
        <v>GBR</v>
      </c>
      <c r="L983" s="21" t="str">
        <v>Rachel STRINGER</v>
      </c>
      <c r="M983" s="47" t="str">
        <v>marathon</v>
      </c>
      <c r="N983" s="95">
        <v>32932</v>
      </c>
      <c r="O983" s="94" t="str">
        <f t="shared" si="60"/>
        <v>Rachel STRINGERmarathon</v>
      </c>
      <c r="P983" s="2">
        <f t="shared" si="61"/>
        <v>905</v>
      </c>
      <c r="Q983" s="2">
        <f t="shared" si="62"/>
        <v>152</v>
      </c>
      <c r="R983" s="79" t="str">
        <f t="shared" si="63"/>
        <v/>
      </c>
    </row>
    <row r="984" spans="1:18" x14ac:dyDescent="0.2">
      <c r="A984" t="s">
        <v>1176</v>
      </c>
      <c r="B984" t="s">
        <v>1849</v>
      </c>
      <c r="C984" s="5" t="s">
        <v>28</v>
      </c>
      <c r="D984" s="6">
        <v>29947</v>
      </c>
      <c r="E984" s="39">
        <v>1114</v>
      </c>
      <c r="F984" s="195">
        <v>44376</v>
      </c>
      <c r="G984" s="2">
        <v>54</v>
      </c>
      <c r="H984" t="str">
        <f>B984&amp;C984</f>
        <v>Sasha GOLLISH1500m</v>
      </c>
      <c r="I984" s="2">
        <f>E984</f>
        <v>1114</v>
      </c>
      <c r="J984" s="2" cm="1">
        <f t="array" ref="J984">MAX(IF($H$3:$H$4000=$H984,$I$3:$I$4000))</f>
        <v>1114</v>
      </c>
      <c r="K984" s="2" t="str">
        <v>GBR</v>
      </c>
      <c r="L984" s="21" t="str">
        <v>Immanuela ALIU</v>
      </c>
      <c r="M984" s="47" t="str">
        <v>100m</v>
      </c>
      <c r="N984" s="95">
        <v>36635</v>
      </c>
      <c r="O984" s="94" t="str">
        <f t="shared" si="60"/>
        <v>Immanuela ALIU100m</v>
      </c>
      <c r="P984" s="2">
        <f t="shared" si="61"/>
        <v>1112</v>
      </c>
      <c r="Q984" s="2">
        <f t="shared" si="62"/>
        <v>78</v>
      </c>
      <c r="R984" s="79" t="str">
        <f t="shared" si="63"/>
        <v/>
      </c>
    </row>
    <row r="985" spans="1:18" x14ac:dyDescent="0.2">
      <c r="A985" t="s">
        <v>1176</v>
      </c>
      <c r="B985" t="s">
        <v>1869</v>
      </c>
      <c r="C985" s="5" t="s">
        <v>28</v>
      </c>
      <c r="D985" s="5">
        <v>35466</v>
      </c>
      <c r="E985" s="39">
        <v>1084</v>
      </c>
      <c r="F985" s="195">
        <v>44376</v>
      </c>
      <c r="G985" s="2">
        <v>96</v>
      </c>
      <c r="H985" t="str">
        <f>B985&amp;C985</f>
        <v>Jessy LACOURSE1500m</v>
      </c>
      <c r="I985" s="2">
        <f>E985</f>
        <v>1084</v>
      </c>
      <c r="J985" s="2" cm="1">
        <f t="array" ref="J985">MAX(IF($H$3:$H$4000=$H985,$I$3:$I$4000))</f>
        <v>1084</v>
      </c>
      <c r="K985" s="2" t="str">
        <v>GBR</v>
      </c>
      <c r="L985" s="21" t="str">
        <v>Nicole YEARGIN</v>
      </c>
      <c r="M985" s="47" t="str">
        <v>200m</v>
      </c>
      <c r="N985" s="95">
        <v>35653</v>
      </c>
      <c r="O985" s="94" t="str">
        <f t="shared" si="60"/>
        <v>Nicole YEARGIN200m</v>
      </c>
      <c r="P985" s="2">
        <f t="shared" si="61"/>
        <v>1116</v>
      </c>
      <c r="Q985" s="2">
        <f t="shared" si="62"/>
        <v>53</v>
      </c>
      <c r="R985" s="79" t="str">
        <f t="shared" si="63"/>
        <v/>
      </c>
    </row>
    <row r="986" spans="1:18" x14ac:dyDescent="0.2">
      <c r="A986" t="s">
        <v>1176</v>
      </c>
      <c r="B986" t="s">
        <v>1848</v>
      </c>
      <c r="C986" s="5" t="s">
        <v>34</v>
      </c>
      <c r="D986" s="5">
        <v>34884</v>
      </c>
      <c r="E986" s="39">
        <v>1175</v>
      </c>
      <c r="F986" s="195">
        <v>44376</v>
      </c>
      <c r="G986" s="2">
        <v>14</v>
      </c>
      <c r="H986" t="str">
        <f>B986&amp;C986</f>
        <v>Regan YEE3000msc</v>
      </c>
      <c r="I986" s="2">
        <f>E986</f>
        <v>1175</v>
      </c>
      <c r="J986" s="2" cm="1">
        <f t="array" ref="J986">MAX(IF($H$3:$H$4000=$H986,$I$3:$I$4000))</f>
        <v>1175</v>
      </c>
      <c r="K986" s="2" t="str">
        <v>GBR</v>
      </c>
      <c r="L986" s="21" t="str">
        <v>Immanuela ALIU</v>
      </c>
      <c r="M986" s="47" t="str">
        <v>200m</v>
      </c>
      <c r="N986" s="95">
        <v>36635</v>
      </c>
      <c r="O986" s="94" t="str">
        <f t="shared" si="60"/>
        <v>Immanuela ALIU200m</v>
      </c>
      <c r="P986" s="2">
        <f t="shared" si="61"/>
        <v>1091</v>
      </c>
      <c r="Q986" s="2">
        <f t="shared" si="62"/>
        <v>92</v>
      </c>
      <c r="R986" s="79" t="str">
        <f t="shared" si="63"/>
        <v/>
      </c>
    </row>
    <row r="987" spans="1:18" x14ac:dyDescent="0.2">
      <c r="A987" t="s">
        <v>1176</v>
      </c>
      <c r="B987" t="s">
        <v>2055</v>
      </c>
      <c r="C987" s="5" t="s">
        <v>32</v>
      </c>
      <c r="D987" s="5">
        <v>32912</v>
      </c>
      <c r="E987" s="39">
        <v>1112</v>
      </c>
      <c r="F987" s="195">
        <v>44376</v>
      </c>
      <c r="G987" s="2">
        <v>35</v>
      </c>
      <c r="H987" t="str">
        <f>B987&amp;C987</f>
        <v>Farah JACQUES100mh</v>
      </c>
      <c r="I987" s="2">
        <f>E987</f>
        <v>1112</v>
      </c>
      <c r="J987" s="2" cm="1">
        <f t="array" ref="J987">MAX(IF($H$3:$H$4000=$H987,$I$3:$I$4000))</f>
        <v>1112</v>
      </c>
      <c r="K987" s="2" t="str">
        <v>GBR</v>
      </c>
      <c r="L987" s="21" t="str">
        <v>Nayanna DUBARRY-GAY</v>
      </c>
      <c r="M987" s="47" t="str">
        <v>200m</v>
      </c>
      <c r="N987" s="95">
        <v>37210</v>
      </c>
      <c r="O987" s="94" t="str">
        <f t="shared" si="60"/>
        <v>Nayanna DUBARRY-GAY200m</v>
      </c>
      <c r="P987" s="2">
        <f t="shared" si="61"/>
        <v>1043</v>
      </c>
      <c r="Q987" s="2">
        <f t="shared" si="62"/>
        <v>150</v>
      </c>
      <c r="R987" s="79" t="str">
        <f t="shared" si="63"/>
        <v/>
      </c>
    </row>
    <row r="988" spans="1:18" x14ac:dyDescent="0.2">
      <c r="A988" t="s">
        <v>1176</v>
      </c>
      <c r="B988" t="s">
        <v>2071</v>
      </c>
      <c r="C988" t="s">
        <v>32</v>
      </c>
      <c r="D988" s="5">
        <v>1994</v>
      </c>
      <c r="E988" s="39">
        <v>1088</v>
      </c>
      <c r="F988" s="195">
        <v>44376</v>
      </c>
      <c r="G988" s="2">
        <v>52</v>
      </c>
      <c r="H988" t="str">
        <f>B988&amp;C988</f>
        <v>Astrid NYAME100mh</v>
      </c>
      <c r="I988" s="2">
        <f>E988</f>
        <v>1088</v>
      </c>
      <c r="J988" s="2" cm="1">
        <f t="array" ref="J988">MAX(IF($H$3:$H$4000=$H988,$I$3:$I$4000))</f>
        <v>1088</v>
      </c>
      <c r="K988" s="2" t="str">
        <v>GBR</v>
      </c>
      <c r="L988" s="21" t="str">
        <v>India WEIR</v>
      </c>
      <c r="M988" s="47" t="str">
        <v>1500m</v>
      </c>
      <c r="N988" s="95">
        <v>36469</v>
      </c>
      <c r="O988" s="94" t="str">
        <f t="shared" si="60"/>
        <v>India WEIR1500m</v>
      </c>
      <c r="P988" s="2">
        <f t="shared" si="61"/>
        <v>1020</v>
      </c>
      <c r="Q988" s="2">
        <f t="shared" si="62"/>
        <v>151</v>
      </c>
      <c r="R988" s="79" t="str">
        <f t="shared" si="63"/>
        <v/>
      </c>
    </row>
    <row r="989" spans="1:18" x14ac:dyDescent="0.2">
      <c r="A989" t="s">
        <v>1176</v>
      </c>
      <c r="B989" t="s">
        <v>2102</v>
      </c>
      <c r="C989" s="5" t="s">
        <v>32</v>
      </c>
      <c r="D989" s="5">
        <v>36745</v>
      </c>
      <c r="E989" s="39">
        <v>1054</v>
      </c>
      <c r="F989" s="195">
        <v>44376</v>
      </c>
      <c r="G989" s="2">
        <v>89</v>
      </c>
      <c r="H989" t="str">
        <f>B989&amp;C989</f>
        <v>Tyra BOUG100mh</v>
      </c>
      <c r="I989" s="2">
        <f>E989</f>
        <v>1054</v>
      </c>
      <c r="J989" s="2" cm="1">
        <f t="array" ref="J989">MAX(IF($H$3:$H$4000=$H989,$I$3:$I$4000))</f>
        <v>1054</v>
      </c>
      <c r="K989" s="2" t="str">
        <v>GBR</v>
      </c>
      <c r="L989" s="21" t="str">
        <v>Calli THACKERY</v>
      </c>
      <c r="M989" s="47" t="str">
        <v>5000m</v>
      </c>
      <c r="N989" s="95">
        <v>33978</v>
      </c>
      <c r="O989" s="94" t="str">
        <f t="shared" si="60"/>
        <v>Calli THACKERY5000m</v>
      </c>
      <c r="P989" s="2">
        <f t="shared" si="61"/>
        <v>1145</v>
      </c>
      <c r="Q989" s="2">
        <f t="shared" si="62"/>
        <v>38</v>
      </c>
      <c r="R989" s="79" t="str">
        <f t="shared" si="63"/>
        <v/>
      </c>
    </row>
    <row r="990" spans="1:18" x14ac:dyDescent="0.2">
      <c r="A990" t="s">
        <v>1176</v>
      </c>
      <c r="B990" s="5" t="s">
        <v>2120</v>
      </c>
      <c r="C990" s="5" t="s">
        <v>33</v>
      </c>
      <c r="D990" s="5">
        <v>33866</v>
      </c>
      <c r="E990" s="39">
        <v>1111</v>
      </c>
      <c r="F990" s="195">
        <v>44376</v>
      </c>
      <c r="G990" s="2">
        <v>28</v>
      </c>
      <c r="H990" t="str">
        <f>B990&amp;C990</f>
        <v>Kelsey BALKWILL400mh</v>
      </c>
      <c r="I990" s="2">
        <f>E990</f>
        <v>1111</v>
      </c>
      <c r="J990" s="2" cm="1">
        <f t="array" ref="J990">MAX(IF($H$3:$H$4000=$H990,$I$3:$I$4000))</f>
        <v>1111</v>
      </c>
      <c r="K990" s="2" t="str">
        <v>GBR</v>
      </c>
      <c r="L990" s="21" t="str">
        <v>Jade O'DOWDA</v>
      </c>
      <c r="M990" s="47" t="str">
        <v>100mh</v>
      </c>
      <c r="N990" s="95">
        <v>36412</v>
      </c>
      <c r="O990" s="94" t="str">
        <f t="shared" si="60"/>
        <v>Jade O'DOWDA100mh</v>
      </c>
      <c r="P990" s="2">
        <f t="shared" si="61"/>
        <v>1052</v>
      </c>
      <c r="Q990" s="2">
        <f t="shared" si="62"/>
        <v>101</v>
      </c>
      <c r="R990" s="79" t="str">
        <f t="shared" si="63"/>
        <v/>
      </c>
    </row>
    <row r="991" spans="1:18" x14ac:dyDescent="0.2">
      <c r="A991" t="s">
        <v>1176</v>
      </c>
      <c r="B991" t="s">
        <v>2128</v>
      </c>
      <c r="C991" t="s">
        <v>33</v>
      </c>
      <c r="D991" s="5">
        <v>1995</v>
      </c>
      <c r="E991" s="39">
        <v>1086</v>
      </c>
      <c r="F991" s="195">
        <v>44376</v>
      </c>
      <c r="G991" s="2">
        <v>43</v>
      </c>
      <c r="H991" t="str">
        <f>B991&amp;C991</f>
        <v>Mary OLLIER400mh</v>
      </c>
      <c r="I991" s="2">
        <f>E991</f>
        <v>1086</v>
      </c>
      <c r="J991" s="2" cm="1">
        <f t="array" ref="J991">MAX(IF($H$3:$H$4000=$H991,$I$3:$I$4000))</f>
        <v>1086</v>
      </c>
      <c r="K991" s="2" t="str">
        <v>GBR</v>
      </c>
      <c r="L991" s="21" t="str">
        <v>Temi OJORA</v>
      </c>
      <c r="M991" s="47" t="str">
        <v>triple-jump</v>
      </c>
      <c r="N991" s="95">
        <v>37280</v>
      </c>
      <c r="O991" s="94" t="str">
        <f t="shared" si="60"/>
        <v>Temi OJORAtriple-jump</v>
      </c>
      <c r="P991" s="2">
        <f t="shared" si="61"/>
        <v>1079</v>
      </c>
      <c r="Q991" s="2">
        <f t="shared" si="62"/>
        <v>18</v>
      </c>
      <c r="R991" s="79" t="str">
        <f t="shared" si="63"/>
        <v/>
      </c>
    </row>
    <row r="992" spans="1:18" x14ac:dyDescent="0.2">
      <c r="A992" t="s">
        <v>1176</v>
      </c>
      <c r="B992" t="s">
        <v>2300</v>
      </c>
      <c r="C992" t="s">
        <v>35</v>
      </c>
      <c r="D992" s="5">
        <v>1996</v>
      </c>
      <c r="E992" s="39">
        <v>1043</v>
      </c>
      <c r="F992" s="195">
        <v>44376</v>
      </c>
      <c r="G992" s="2">
        <v>27</v>
      </c>
      <c r="H992" t="str">
        <f>B992&amp;C992</f>
        <v>Barbara BITCHOKAhigh-jump</v>
      </c>
      <c r="I992" s="2">
        <f>E992</f>
        <v>1043</v>
      </c>
      <c r="J992" s="2" cm="1">
        <f t="array" ref="J992">MAX(IF($H$3:$H$4000=$H992,$I$3:$I$4000))</f>
        <v>1043</v>
      </c>
      <c r="K992" s="2" t="str">
        <v>GBR</v>
      </c>
      <c r="L992" s="21" t="str">
        <v>Divine OLADIPO</v>
      </c>
      <c r="M992" s="47" t="str">
        <v>shot-put</v>
      </c>
      <c r="N992" s="95">
        <v>36073</v>
      </c>
      <c r="O992" s="94" t="str">
        <f t="shared" si="60"/>
        <v>Divine OLADIPOshot-put</v>
      </c>
      <c r="P992" s="2">
        <f t="shared" si="61"/>
        <v>1047</v>
      </c>
      <c r="Q992" s="2">
        <f t="shared" si="62"/>
        <v>12</v>
      </c>
      <c r="R992" s="79" t="str">
        <f t="shared" si="63"/>
        <v/>
      </c>
    </row>
    <row r="993" spans="1:18" x14ac:dyDescent="0.2">
      <c r="A993" t="s">
        <v>1176</v>
      </c>
      <c r="B993" t="s">
        <v>2347</v>
      </c>
      <c r="C993" s="5" t="s">
        <v>36</v>
      </c>
      <c r="D993" s="5">
        <v>1998</v>
      </c>
      <c r="E993" s="39">
        <v>1009</v>
      </c>
      <c r="F993" s="195">
        <v>44376</v>
      </c>
      <c r="G993" s="2">
        <v>16</v>
      </c>
      <c r="H993" t="str">
        <f>B993&amp;C993</f>
        <v>Rachel HYINKpole-vault</v>
      </c>
      <c r="I993" s="2">
        <f>E993</f>
        <v>1009</v>
      </c>
      <c r="J993" s="2" cm="1">
        <f t="array" ref="J993">MAX(IF($H$3:$H$4000=$H993,$I$3:$I$4000))</f>
        <v>1009</v>
      </c>
      <c r="K993" s="2" t="str">
        <v>GBR</v>
      </c>
      <c r="L993" s="21" t="str">
        <v>Nana GYEDU</v>
      </c>
      <c r="M993" s="47" t="str">
        <v>shot-put</v>
      </c>
      <c r="N993" s="95">
        <v>37564</v>
      </c>
      <c r="O993" s="94" t="str">
        <f t="shared" si="60"/>
        <v>Nana GYEDUshot-put</v>
      </c>
      <c r="P993" s="2">
        <f t="shared" si="61"/>
        <v>906</v>
      </c>
      <c r="Q993" s="2">
        <f t="shared" si="62"/>
        <v>48</v>
      </c>
      <c r="R993" s="79" t="str">
        <f t="shared" si="63"/>
        <v/>
      </c>
    </row>
    <row r="994" spans="1:18" x14ac:dyDescent="0.2">
      <c r="A994" t="s">
        <v>1176</v>
      </c>
      <c r="B994" t="s">
        <v>2353</v>
      </c>
      <c r="C994" s="5" t="s">
        <v>36</v>
      </c>
      <c r="D994" s="6">
        <v>1992</v>
      </c>
      <c r="E994" s="39">
        <v>947</v>
      </c>
      <c r="F994" s="195">
        <v>44376</v>
      </c>
      <c r="G994" s="2">
        <v>28</v>
      </c>
      <c r="H994" t="str">
        <f>B994&amp;C994</f>
        <v>Paige COCKSpole-vault</v>
      </c>
      <c r="I994" s="2">
        <f>E994</f>
        <v>947</v>
      </c>
      <c r="J994" s="2" cm="1">
        <f t="array" ref="J994">MAX(IF($H$3:$H$4000=$H994,$I$3:$I$4000))</f>
        <v>947</v>
      </c>
      <c r="K994" s="2" t="str">
        <v>GBR</v>
      </c>
      <c r="L994" s="21" t="str">
        <v>Ellen BARBER</v>
      </c>
      <c r="M994" s="47" t="str">
        <v>shot-put</v>
      </c>
      <c r="N994" s="95">
        <v>35769</v>
      </c>
      <c r="O994" s="94" t="str">
        <f t="shared" si="60"/>
        <v>Ellen BARBERshot-put</v>
      </c>
      <c r="P994" s="2">
        <f t="shared" si="61"/>
        <v>772</v>
      </c>
      <c r="Q994" s="2">
        <f t="shared" si="62"/>
        <v>147</v>
      </c>
      <c r="R994" s="79" t="str">
        <f t="shared" si="63"/>
        <v/>
      </c>
    </row>
    <row r="995" spans="1:18" x14ac:dyDescent="0.2">
      <c r="A995" t="s">
        <v>1176</v>
      </c>
      <c r="B995" t="s">
        <v>2526</v>
      </c>
      <c r="C995" s="5" t="s">
        <v>42</v>
      </c>
      <c r="D995" s="5">
        <v>1999</v>
      </c>
      <c r="E995" s="39">
        <v>966</v>
      </c>
      <c r="F995" s="195">
        <v>44376</v>
      </c>
      <c r="G995" s="2">
        <v>32</v>
      </c>
      <c r="H995" t="str">
        <f>B995&amp;C995</f>
        <v>Osereme OMOSUNhammer-throw</v>
      </c>
      <c r="I995" s="2">
        <f>E995</f>
        <v>966</v>
      </c>
      <c r="J995" s="2" cm="1">
        <f t="array" ref="J995">MAX(IF($H$3:$H$4000=$H995,$I$3:$I$4000))</f>
        <v>966</v>
      </c>
      <c r="K995" s="2" t="str">
        <v>GBR</v>
      </c>
      <c r="L995" s="21" t="str">
        <v>Tara SIMPSON-SULLIVAN</v>
      </c>
      <c r="M995" s="47" t="str">
        <v>hammer-throw</v>
      </c>
      <c r="N995" s="95">
        <v>36862</v>
      </c>
      <c r="O995" s="94" t="str">
        <f t="shared" si="60"/>
        <v>Tara SIMPSON-SULLIVANhammer-throw</v>
      </c>
      <c r="P995" s="2">
        <f t="shared" si="61"/>
        <v>1076</v>
      </c>
      <c r="Q995" s="2">
        <f t="shared" si="62"/>
        <v>11</v>
      </c>
      <c r="R995" s="79" t="str">
        <f t="shared" si="63"/>
        <v/>
      </c>
    </row>
    <row r="996" spans="1:18" x14ac:dyDescent="0.2">
      <c r="A996" t="s">
        <v>1176</v>
      </c>
      <c r="B996" t="s">
        <v>1667</v>
      </c>
      <c r="C996" s="5" t="s">
        <v>2</v>
      </c>
      <c r="D996" s="5">
        <v>35294</v>
      </c>
      <c r="E996" s="39">
        <v>1108</v>
      </c>
      <c r="F996" s="195">
        <v>44374</v>
      </c>
      <c r="G996" s="2">
        <v>72</v>
      </c>
      <c r="H996" t="str">
        <f>B996&amp;C996</f>
        <v>Leya BUCHANAN100m</v>
      </c>
      <c r="I996" s="2">
        <f>E996</f>
        <v>1108</v>
      </c>
      <c r="J996" s="2" cm="1">
        <f t="array" ref="J996">MAX(IF($H$3:$H$4000=$H996,$I$3:$I$4000))</f>
        <v>1108</v>
      </c>
      <c r="K996" s="2" t="str">
        <v>GBR</v>
      </c>
      <c r="L996" s="21" t="str">
        <v>Luisa CHANTLER EDMOND</v>
      </c>
      <c r="M996" s="47" t="str">
        <v>hammer-throw</v>
      </c>
      <c r="N996" s="95">
        <v>36318</v>
      </c>
      <c r="O996" s="94" t="str">
        <f t="shared" si="60"/>
        <v>Luisa CHANTLER EDMONDhammer-throw</v>
      </c>
      <c r="P996" s="2">
        <f t="shared" si="61"/>
        <v>834</v>
      </c>
      <c r="Q996" s="2">
        <f t="shared" si="62"/>
        <v>98</v>
      </c>
      <c r="R996" s="79" t="str">
        <f t="shared" si="63"/>
        <v/>
      </c>
    </row>
    <row r="997" spans="1:18" x14ac:dyDescent="0.2">
      <c r="A997" t="s">
        <v>1176</v>
      </c>
      <c r="B997" t="s">
        <v>1712</v>
      </c>
      <c r="C997" s="5" t="s">
        <v>26</v>
      </c>
      <c r="D997" s="5">
        <v>34953</v>
      </c>
      <c r="E997" s="39">
        <v>1113</v>
      </c>
      <c r="F997" s="195">
        <v>44372</v>
      </c>
      <c r="G997" s="2">
        <v>53</v>
      </c>
      <c r="H997" t="str">
        <f>B997&amp;C997</f>
        <v>Madeline PRICE400m</v>
      </c>
      <c r="I997" s="2">
        <f>E997</f>
        <v>1113</v>
      </c>
      <c r="J997" s="2" cm="1">
        <f t="array" ref="J997">MAX(IF($H$3:$H$4000=$H997,$I$3:$I$4000))</f>
        <v>1113</v>
      </c>
      <c r="K997" s="2" t="str">
        <v>GBR</v>
      </c>
      <c r="L997" s="21" t="str">
        <v>Anna MERRITT</v>
      </c>
      <c r="M997" s="47" t="str">
        <v>hammer-throw</v>
      </c>
      <c r="N997" s="95">
        <v>37532</v>
      </c>
      <c r="O997" s="94" t="str">
        <f t="shared" si="60"/>
        <v>Anna MERRITThammer-throw</v>
      </c>
      <c r="P997" s="2">
        <f t="shared" si="61"/>
        <v>832</v>
      </c>
      <c r="Q997" s="2">
        <f t="shared" si="62"/>
        <v>101</v>
      </c>
      <c r="R997" s="79" t="str">
        <f t="shared" si="63"/>
        <v/>
      </c>
    </row>
    <row r="998" spans="1:18" x14ac:dyDescent="0.2">
      <c r="A998" t="s">
        <v>1176</v>
      </c>
      <c r="B998" t="s">
        <v>1770</v>
      </c>
      <c r="C998" s="5" t="s">
        <v>27</v>
      </c>
      <c r="D998" s="5">
        <v>33874</v>
      </c>
      <c r="E998" s="39">
        <v>1177</v>
      </c>
      <c r="F998" s="195">
        <v>44372</v>
      </c>
      <c r="G998" s="2">
        <v>11</v>
      </c>
      <c r="H998" t="str">
        <f>B998&amp;C998</f>
        <v>Lindsey BUTTERWORTH800m</v>
      </c>
      <c r="I998" s="2">
        <f>E998</f>
        <v>1177</v>
      </c>
      <c r="J998" s="2" cm="1">
        <f t="array" ref="J998">MAX(IF($H$3:$H$4000=$H998,$I$3:$I$4000))</f>
        <v>1177</v>
      </c>
      <c r="K998" s="2" t="str">
        <v>GBR</v>
      </c>
      <c r="L998" s="21" t="str">
        <v>Ffion PALMER</v>
      </c>
      <c r="M998" s="47" t="str">
        <v>hammer-throw</v>
      </c>
      <c r="N998" s="95">
        <v>36605</v>
      </c>
      <c r="O998" s="94" t="str">
        <f t="shared" si="60"/>
        <v>Ffion PALMERhammer-throw</v>
      </c>
      <c r="P998" s="2">
        <f t="shared" si="61"/>
        <v>844</v>
      </c>
      <c r="Q998" s="2">
        <f t="shared" si="62"/>
        <v>88</v>
      </c>
      <c r="R998" s="79" t="str">
        <f t="shared" si="63"/>
        <v/>
      </c>
    </row>
    <row r="999" spans="1:18" x14ac:dyDescent="0.2">
      <c r="A999" t="s">
        <v>1176</v>
      </c>
      <c r="B999" t="s">
        <v>1890</v>
      </c>
      <c r="C999" s="5" t="s">
        <v>34</v>
      </c>
      <c r="D999" s="5">
        <v>34065</v>
      </c>
      <c r="E999" s="39">
        <v>1144</v>
      </c>
      <c r="F999" s="195">
        <v>44372</v>
      </c>
      <c r="G999" s="2">
        <v>28</v>
      </c>
      <c r="H999" t="str">
        <f>B999&amp;C999</f>
        <v>Maria BERNARD-GALEA3000msc</v>
      </c>
      <c r="I999" s="2">
        <f>E999</f>
        <v>1144</v>
      </c>
      <c r="J999" s="2" cm="1">
        <f t="array" ref="J999">MAX(IF($H$3:$H$4000=$H999,$I$3:$I$4000))</f>
        <v>1144</v>
      </c>
      <c r="K999" s="2" t="str">
        <v>GBR</v>
      </c>
      <c r="L999" s="21" t="str">
        <v>Ellen BARBER</v>
      </c>
      <c r="M999" s="47" t="str">
        <v>javelin-throw</v>
      </c>
      <c r="N999" s="95">
        <v>35769</v>
      </c>
      <c r="O999" s="94" t="str">
        <f t="shared" si="60"/>
        <v>Ellen BARBERjavelin-throw</v>
      </c>
      <c r="P999" s="2">
        <f t="shared" si="61"/>
        <v>810</v>
      </c>
      <c r="Q999" s="2">
        <f t="shared" si="62"/>
        <v>96</v>
      </c>
      <c r="R999" s="79" t="str">
        <f t="shared" si="63"/>
        <v/>
      </c>
    </row>
    <row r="1000" spans="1:18" x14ac:dyDescent="0.2">
      <c r="A1000" t="s">
        <v>1176</v>
      </c>
      <c r="B1000" t="s">
        <v>2144</v>
      </c>
      <c r="C1000" s="5" t="s">
        <v>33</v>
      </c>
      <c r="D1000" s="5">
        <v>35325</v>
      </c>
      <c r="E1000" s="39">
        <v>1045</v>
      </c>
      <c r="F1000" s="195">
        <v>44372</v>
      </c>
      <c r="G1000" s="2">
        <v>65</v>
      </c>
      <c r="H1000" t="str">
        <f>B1000&amp;C1000</f>
        <v>Taysia RADOSLAV400mh</v>
      </c>
      <c r="I1000" s="2">
        <f>E1000</f>
        <v>1045</v>
      </c>
      <c r="J1000" s="2" cm="1">
        <f t="array" ref="J1000">MAX(IF($H$3:$H$4000=$H1000,$I$3:$I$4000))</f>
        <v>1045</v>
      </c>
      <c r="K1000" s="2" t="str">
        <v>GBR</v>
      </c>
      <c r="L1000" s="21" t="str">
        <v>Olivia OKOLI</v>
      </c>
      <c r="M1000" s="47" t="str">
        <v>100m</v>
      </c>
      <c r="N1000" s="95">
        <v>36410</v>
      </c>
      <c r="O1000" s="94" t="str">
        <f t="shared" si="60"/>
        <v>Olivia OKOLI100m</v>
      </c>
      <c r="P1000" s="2">
        <f t="shared" si="61"/>
        <v>1044</v>
      </c>
      <c r="Q1000" s="2">
        <f t="shared" si="62"/>
        <v>157</v>
      </c>
      <c r="R1000" s="79" t="str">
        <f t="shared" si="63"/>
        <v/>
      </c>
    </row>
    <row r="1001" spans="1:18" x14ac:dyDescent="0.2">
      <c r="A1001" t="s">
        <v>1176</v>
      </c>
      <c r="B1001" t="s">
        <v>2585</v>
      </c>
      <c r="C1001" s="5" t="s">
        <v>41</v>
      </c>
      <c r="D1001" s="5">
        <v>35345</v>
      </c>
      <c r="E1001" s="39">
        <v>947</v>
      </c>
      <c r="F1001" s="195">
        <v>44370</v>
      </c>
      <c r="G1001" s="2">
        <v>25</v>
      </c>
      <c r="H1001" t="str">
        <f>B1001&amp;C1001</f>
        <v>Bailey DELLjavelin-throw</v>
      </c>
      <c r="I1001" s="2">
        <f>E1001</f>
        <v>947</v>
      </c>
      <c r="J1001" s="2" cm="1">
        <f t="array" ref="J1001">MAX(IF($H$3:$H$4000=$H1001,$I$3:$I$4000))</f>
        <v>947</v>
      </c>
      <c r="K1001" s="2" t="str">
        <v>GBR</v>
      </c>
      <c r="L1001" s="21" t="str">
        <v>Elise THORNER</v>
      </c>
      <c r="M1001" s="47" t="str">
        <v>1500m</v>
      </c>
      <c r="N1001" s="95">
        <v>36966</v>
      </c>
      <c r="O1001" s="94" t="str">
        <f t="shared" si="60"/>
        <v>Elise THORNER1500m</v>
      </c>
      <c r="P1001" s="2">
        <f t="shared" si="61"/>
        <v>1069</v>
      </c>
      <c r="Q1001" s="2">
        <f t="shared" si="62"/>
        <v>121</v>
      </c>
      <c r="R1001" s="79" t="str">
        <f t="shared" si="63"/>
        <v/>
      </c>
    </row>
    <row r="1002" spans="1:18" x14ac:dyDescent="0.2">
      <c r="A1002" t="s">
        <v>1176</v>
      </c>
      <c r="B1002" t="s">
        <v>2626</v>
      </c>
      <c r="C1002" s="6" t="s">
        <v>41</v>
      </c>
      <c r="D1002" s="6">
        <v>44671</v>
      </c>
      <c r="E1002" s="39">
        <v>803</v>
      </c>
      <c r="F1002" s="195">
        <v>44370</v>
      </c>
      <c r="G1002" s="2">
        <v>98</v>
      </c>
      <c r="H1002" t="str">
        <f>B1002&amp;C1002</f>
        <v>Alex SEAGRISjavelin-throw</v>
      </c>
      <c r="I1002" s="2">
        <f>E1002</f>
        <v>803</v>
      </c>
      <c r="J1002" s="2" cm="1">
        <f t="array" ref="J1002">MAX(IF($H$3:$H$4000=$H1002,$I$3:$I$4000))</f>
        <v>803</v>
      </c>
      <c r="K1002" s="2" t="str">
        <v>GBR</v>
      </c>
      <c r="L1002" s="21" t="str">
        <v>Charlotte CROOK</v>
      </c>
      <c r="M1002" s="47" t="str">
        <v>1500m</v>
      </c>
      <c r="N1002" s="95">
        <v>36417</v>
      </c>
      <c r="O1002" s="94" t="str">
        <f t="shared" si="60"/>
        <v>Charlotte CROOK1500m</v>
      </c>
      <c r="P1002" s="2">
        <f t="shared" si="61"/>
        <v>1049</v>
      </c>
      <c r="Q1002" s="2">
        <f t="shared" si="62"/>
        <v>136</v>
      </c>
      <c r="R1002" s="79" t="str">
        <f t="shared" si="63"/>
        <v/>
      </c>
    </row>
    <row r="1003" spans="1:18" x14ac:dyDescent="0.2">
      <c r="A1003" t="s">
        <v>1176</v>
      </c>
      <c r="B1003" t="s">
        <v>2066</v>
      </c>
      <c r="C1003" s="5" t="s">
        <v>41</v>
      </c>
      <c r="D1003" s="5">
        <v>34916</v>
      </c>
      <c r="E1003" s="39">
        <v>867</v>
      </c>
      <c r="F1003" s="195">
        <v>44367</v>
      </c>
      <c r="G1003" s="2">
        <v>52</v>
      </c>
      <c r="H1003" t="str">
        <f>B1003&amp;C1003</f>
        <v>Georgia ELLENWOODjavelin-throw</v>
      </c>
      <c r="I1003" s="2">
        <f>E1003</f>
        <v>867</v>
      </c>
      <c r="J1003" s="2" cm="1">
        <f t="array" ref="J1003">MAX(IF($H$3:$H$4000=$H1003,$I$3:$I$4000))</f>
        <v>867</v>
      </c>
      <c r="K1003" s="2" t="str">
        <v>GBR</v>
      </c>
      <c r="L1003" s="21" t="str">
        <v>Jennifer NESBITT</v>
      </c>
      <c r="M1003" s="47" t="str">
        <v>5000m</v>
      </c>
      <c r="N1003" s="95">
        <v>34723</v>
      </c>
      <c r="O1003" s="94" t="str">
        <f t="shared" si="60"/>
        <v>Jennifer NESBITT5000m</v>
      </c>
      <c r="P1003" s="2">
        <f t="shared" si="61"/>
        <v>1116</v>
      </c>
      <c r="Q1003" s="2">
        <f t="shared" si="62"/>
        <v>54</v>
      </c>
      <c r="R1003" s="79" t="str">
        <f t="shared" si="63"/>
        <v/>
      </c>
    </row>
    <row r="1004" spans="1:18" x14ac:dyDescent="0.2">
      <c r="A1004" t="s">
        <v>1176</v>
      </c>
      <c r="B1004" t="s">
        <v>2066</v>
      </c>
      <c r="C1004" s="5" t="s">
        <v>43</v>
      </c>
      <c r="D1004" s="5">
        <v>34916</v>
      </c>
      <c r="E1004" s="39">
        <v>1137</v>
      </c>
      <c r="F1004" s="195">
        <v>44367</v>
      </c>
      <c r="G1004" s="2">
        <v>2</v>
      </c>
      <c r="H1004" t="str">
        <f>B1004&amp;C1004</f>
        <v>Georgia ELLENWOODheptathlon</v>
      </c>
      <c r="I1004" s="2">
        <f>E1004</f>
        <v>1137</v>
      </c>
      <c r="J1004" s="2" cm="1">
        <f t="array" ref="J1004">MAX(IF($H$3:$H$4000=$H1004,$I$3:$I$4000))</f>
        <v>1137</v>
      </c>
      <c r="K1004" s="2" t="str">
        <v>GBR</v>
      </c>
      <c r="L1004" s="21" t="str">
        <v>Charlotte ARTER</v>
      </c>
      <c r="M1004" s="47" t="str">
        <v>5000m</v>
      </c>
      <c r="N1004" s="95">
        <v>33407</v>
      </c>
      <c r="O1004" s="94" t="str">
        <f t="shared" si="60"/>
        <v>Charlotte ARTER5000m</v>
      </c>
      <c r="P1004" s="2">
        <f t="shared" si="61"/>
        <v>1105</v>
      </c>
      <c r="Q1004" s="2">
        <f t="shared" si="62"/>
        <v>65</v>
      </c>
      <c r="R1004" s="79" t="str">
        <f t="shared" si="63"/>
        <v/>
      </c>
    </row>
    <row r="1005" spans="1:18" x14ac:dyDescent="0.2">
      <c r="A1005" t="s">
        <v>1176</v>
      </c>
      <c r="B1005" t="s">
        <v>2066</v>
      </c>
      <c r="C1005" s="5" t="s">
        <v>32</v>
      </c>
      <c r="D1005" s="5">
        <v>34916</v>
      </c>
      <c r="E1005" s="39">
        <v>1096</v>
      </c>
      <c r="F1005" s="195">
        <v>44366</v>
      </c>
      <c r="G1005" s="2">
        <v>48</v>
      </c>
      <c r="H1005" t="str">
        <f>B1005&amp;C1005</f>
        <v>Georgia ELLENWOOD100mh</v>
      </c>
      <c r="I1005" s="2">
        <f>E1005</f>
        <v>1096</v>
      </c>
      <c r="J1005" s="2" cm="1">
        <f t="array" ref="J1005">MAX(IF($H$3:$H$4000=$H1005,$I$3:$I$4000))</f>
        <v>1096</v>
      </c>
      <c r="K1005" s="2" t="str">
        <v>GBR</v>
      </c>
      <c r="L1005" s="21" t="str">
        <v>Yasmin MARGHINI</v>
      </c>
      <c r="M1005" s="47" t="str">
        <v>5000m</v>
      </c>
      <c r="N1005" s="95">
        <v>37259</v>
      </c>
      <c r="O1005" s="94" t="str">
        <f t="shared" si="60"/>
        <v>Yasmin MARGHINI5000m</v>
      </c>
      <c r="P1005" s="2">
        <f t="shared" si="61"/>
        <v>1036</v>
      </c>
      <c r="Q1005" s="2">
        <f t="shared" si="62"/>
        <v>124</v>
      </c>
      <c r="R1005" s="79" t="str">
        <f t="shared" si="63"/>
        <v/>
      </c>
    </row>
    <row r="1006" spans="1:18" x14ac:dyDescent="0.2">
      <c r="A1006" t="s">
        <v>1176</v>
      </c>
      <c r="B1006" t="s">
        <v>2067</v>
      </c>
      <c r="C1006" s="5" t="s">
        <v>32</v>
      </c>
      <c r="D1006" s="5">
        <v>32097</v>
      </c>
      <c r="E1006" s="39">
        <v>1092</v>
      </c>
      <c r="F1006" s="195">
        <v>44366</v>
      </c>
      <c r="G1006" s="2">
        <v>49</v>
      </c>
      <c r="H1006" t="str">
        <f>B1006&amp;C1006</f>
        <v>Phylicia GEORGE100mh</v>
      </c>
      <c r="I1006" s="2">
        <f>E1006</f>
        <v>1092</v>
      </c>
      <c r="J1006" s="2" cm="1">
        <f t="array" ref="J1006">MAX(IF($H$3:$H$4000=$H1006,$I$3:$I$4000))</f>
        <v>1092</v>
      </c>
      <c r="K1006" s="2" t="str">
        <v>GBR</v>
      </c>
      <c r="L1006" s="21" t="str">
        <v>Beth KIDGER</v>
      </c>
      <c r="M1006" s="47" t="str">
        <v>10000m</v>
      </c>
      <c r="N1006" s="95">
        <v>34409</v>
      </c>
      <c r="O1006" s="94" t="str">
        <f t="shared" si="60"/>
        <v>Beth KIDGER10000m</v>
      </c>
      <c r="P1006" s="2">
        <f t="shared" si="61"/>
        <v>1091</v>
      </c>
      <c r="Q1006" s="2">
        <f t="shared" si="62"/>
        <v>67</v>
      </c>
      <c r="R1006" s="79" t="str">
        <f t="shared" si="63"/>
        <v/>
      </c>
    </row>
    <row r="1007" spans="1:18" x14ac:dyDescent="0.2">
      <c r="A1007" t="s">
        <v>1176</v>
      </c>
      <c r="B1007" t="s">
        <v>2362</v>
      </c>
      <c r="C1007" s="5" t="s">
        <v>36</v>
      </c>
      <c r="D1007" s="6"/>
      <c r="E1007" s="39">
        <v>883</v>
      </c>
      <c r="F1007" s="195">
        <v>44366</v>
      </c>
      <c r="G1007" s="2">
        <v>48</v>
      </c>
      <c r="H1007" t="str">
        <f>B1007&amp;C1007</f>
        <v>Sage STOYKA KAYpole-vault</v>
      </c>
      <c r="I1007" s="2">
        <f>E1007</f>
        <v>883</v>
      </c>
      <c r="J1007" s="2" cm="1">
        <f t="array" ref="J1007">MAX(IF($H$3:$H$4000=$H1007,$I$3:$I$4000))</f>
        <v>883</v>
      </c>
      <c r="K1007" s="2" t="str">
        <v>GBR</v>
      </c>
      <c r="L1007" s="21" t="str">
        <v>Scarlet DALE</v>
      </c>
      <c r="M1007" s="47" t="str">
        <v>10000m</v>
      </c>
      <c r="N1007" s="95">
        <v>36475</v>
      </c>
      <c r="O1007" s="94" t="str">
        <f t="shared" si="60"/>
        <v>Scarlet DALE10000m</v>
      </c>
      <c r="P1007" s="2">
        <f t="shared" si="61"/>
        <v>1017</v>
      </c>
      <c r="Q1007" s="2">
        <f t="shared" si="62"/>
        <v>107</v>
      </c>
      <c r="R1007" s="79" t="str">
        <f t="shared" si="63"/>
        <v/>
      </c>
    </row>
    <row r="1008" spans="1:18" x14ac:dyDescent="0.2">
      <c r="A1008" t="s">
        <v>1176</v>
      </c>
      <c r="B1008" t="s">
        <v>1701</v>
      </c>
      <c r="C1008" s="5" t="s">
        <v>25</v>
      </c>
      <c r="D1008" s="5">
        <v>36471</v>
      </c>
      <c r="E1008" s="39">
        <v>1098</v>
      </c>
      <c r="F1008" s="195">
        <v>44365</v>
      </c>
      <c r="G1008" s="2">
        <v>67</v>
      </c>
      <c r="H1008" t="str">
        <f>B1008&amp;C1008</f>
        <v>Zoe SHERAR200m</v>
      </c>
      <c r="I1008" s="2">
        <f>E1008</f>
        <v>1098</v>
      </c>
      <c r="J1008" s="2" cm="1">
        <f t="array" ref="J1008">MAX(IF($H$3:$H$4000=$H1008,$I$3:$I$4000))</f>
        <v>1098</v>
      </c>
      <c r="K1008" s="2" t="str">
        <v>GBR</v>
      </c>
      <c r="L1008" s="21" t="str">
        <v>Anna PURCHASE</v>
      </c>
      <c r="M1008" s="47" t="str">
        <v>hammer-throw</v>
      </c>
      <c r="N1008" s="95">
        <v>36418</v>
      </c>
      <c r="O1008" s="94" t="str">
        <f t="shared" si="60"/>
        <v>Anna PURCHASEhammer-throw</v>
      </c>
      <c r="P1008" s="2">
        <f t="shared" si="61"/>
        <v>1057</v>
      </c>
      <c r="Q1008" s="2">
        <f t="shared" si="62"/>
        <v>12</v>
      </c>
      <c r="R1008" s="79" t="str">
        <f t="shared" si="63"/>
        <v/>
      </c>
    </row>
    <row r="1009" spans="1:18" x14ac:dyDescent="0.2">
      <c r="A1009" t="s">
        <v>1176</v>
      </c>
      <c r="B1009" t="s">
        <v>2016</v>
      </c>
      <c r="C1009" s="5" t="s">
        <v>30</v>
      </c>
      <c r="D1009" s="5">
        <v>29293</v>
      </c>
      <c r="E1009" s="39">
        <v>1079</v>
      </c>
      <c r="F1009" s="195">
        <v>44365</v>
      </c>
      <c r="G1009" s="2">
        <v>76</v>
      </c>
      <c r="H1009" t="str">
        <f>B1009&amp;C1009</f>
        <v>Malindi ELMORE10000m</v>
      </c>
      <c r="I1009" s="2">
        <f>E1009</f>
        <v>1079</v>
      </c>
      <c r="J1009" s="2" cm="1">
        <f t="array" ref="J1009">MAX(IF($H$3:$H$4000=$H1009,$I$3:$I$4000))</f>
        <v>1079</v>
      </c>
      <c r="K1009" s="2" t="str">
        <v>GBR</v>
      </c>
      <c r="L1009" s="21" t="str">
        <v>Alice BARNSDALE</v>
      </c>
      <c r="M1009" s="47" t="str">
        <v>hammer-throw</v>
      </c>
      <c r="N1009" s="95">
        <v>36214</v>
      </c>
      <c r="O1009" s="94" t="str">
        <f t="shared" si="60"/>
        <v>Alice BARNSDALEhammer-throw</v>
      </c>
      <c r="P1009" s="2">
        <f t="shared" si="61"/>
        <v>959</v>
      </c>
      <c r="Q1009" s="2">
        <f t="shared" si="62"/>
        <v>38</v>
      </c>
      <c r="R1009" s="79" t="str">
        <f t="shared" si="63"/>
        <v/>
      </c>
    </row>
    <row r="1010" spans="1:18" x14ac:dyDescent="0.2">
      <c r="A1010" t="s">
        <v>1176</v>
      </c>
      <c r="B1010" t="s">
        <v>1865</v>
      </c>
      <c r="C1010" s="6" t="s">
        <v>30</v>
      </c>
      <c r="D1010" s="5"/>
      <c r="E1010" s="39">
        <v>1074</v>
      </c>
      <c r="F1010" s="195">
        <v>44365</v>
      </c>
      <c r="G1010" s="2">
        <v>79</v>
      </c>
      <c r="H1010" t="str">
        <f>B1010&amp;C1010</f>
        <v>Briana SCOTT10000m</v>
      </c>
      <c r="I1010" s="2">
        <f>E1010</f>
        <v>1074</v>
      </c>
      <c r="J1010" s="2" cm="1">
        <f t="array" ref="J1010">MAX(IF($H$3:$H$4000=$H1010,$I$3:$I$4000))</f>
        <v>1074</v>
      </c>
      <c r="K1010" s="2" t="str">
        <v>GBR</v>
      </c>
      <c r="L1010" s="21" t="str">
        <v>Charlotte WILLIAMS</v>
      </c>
      <c r="M1010" s="47" t="str">
        <v>hammer-throw</v>
      </c>
      <c r="N1010" s="95">
        <v>37154</v>
      </c>
      <c r="O1010" s="94" t="str">
        <f t="shared" si="60"/>
        <v>Charlotte WILLIAMShammer-throw</v>
      </c>
      <c r="P1010" s="2">
        <f t="shared" si="61"/>
        <v>952</v>
      </c>
      <c r="Q1010" s="2">
        <f t="shared" si="62"/>
        <v>40</v>
      </c>
      <c r="R1010" s="79" t="str">
        <f t="shared" si="63"/>
        <v/>
      </c>
    </row>
    <row r="1011" spans="1:18" x14ac:dyDescent="0.2">
      <c r="A1011" t="s">
        <v>1176</v>
      </c>
      <c r="B1011" t="s">
        <v>2023</v>
      </c>
      <c r="C1011" s="5" t="s">
        <v>30</v>
      </c>
      <c r="D1011" s="5">
        <v>31914</v>
      </c>
      <c r="E1011" s="39">
        <v>1050</v>
      </c>
      <c r="F1011" s="195">
        <v>44365</v>
      </c>
      <c r="G1011" s="2">
        <v>89</v>
      </c>
      <c r="H1011" t="str">
        <f>B1011&amp;C1011</f>
        <v>Leslie SEXTON10000m</v>
      </c>
      <c r="I1011" s="2">
        <f>E1011</f>
        <v>1050</v>
      </c>
      <c r="J1011" s="2" cm="1">
        <f t="array" ref="J1011">MAX(IF($H$3:$H$4000=$H1011,$I$3:$I$4000))</f>
        <v>1050</v>
      </c>
      <c r="K1011" s="2" t="str">
        <v>GBR</v>
      </c>
      <c r="L1011" s="21" t="str">
        <v>Erika KELLY</v>
      </c>
      <c r="M1011" s="47" t="str">
        <v>race-walking</v>
      </c>
      <c r="N1011" s="95">
        <v>33944</v>
      </c>
      <c r="O1011" s="94" t="str">
        <f t="shared" si="60"/>
        <v>Erika KELLYrace-walking</v>
      </c>
      <c r="P1011" s="2">
        <f t="shared" si="61"/>
        <v>923</v>
      </c>
      <c r="Q1011" s="2">
        <f t="shared" si="62"/>
        <v>29</v>
      </c>
      <c r="R1011" s="79" t="str">
        <f t="shared" si="63"/>
        <v/>
      </c>
    </row>
    <row r="1012" spans="1:18" x14ac:dyDescent="0.2">
      <c r="A1012" t="s">
        <v>1176</v>
      </c>
      <c r="B1012" t="s">
        <v>2046</v>
      </c>
      <c r="C1012" s="5" t="s">
        <v>32</v>
      </c>
      <c r="D1012" s="5">
        <v>35694</v>
      </c>
      <c r="E1012" s="39">
        <v>1131</v>
      </c>
      <c r="F1012" s="195">
        <v>44365</v>
      </c>
      <c r="G1012" s="2">
        <v>24</v>
      </c>
      <c r="H1012" t="str">
        <f>B1012&amp;C1012</f>
        <v>Mariam ABDUL-RASHID100mh</v>
      </c>
      <c r="I1012" s="2">
        <f>E1012</f>
        <v>1131</v>
      </c>
      <c r="J1012" s="2" cm="1">
        <f t="array" ref="J1012">MAX(IF($H$3:$H$4000=$H1012,$I$3:$I$4000))</f>
        <v>1131</v>
      </c>
      <c r="K1012" s="2" t="str">
        <v>GBR</v>
      </c>
      <c r="L1012" s="21" t="str">
        <v>Mia DUNWELL</v>
      </c>
      <c r="M1012" s="47" t="str">
        <v>race-walking</v>
      </c>
      <c r="N1012" s="95">
        <v>38517</v>
      </c>
      <c r="O1012" s="94" t="str">
        <f t="shared" si="60"/>
        <v>Mia DUNWELLrace-walking</v>
      </c>
      <c r="P1012" s="2">
        <f t="shared" si="61"/>
        <v>768</v>
      </c>
      <c r="Q1012" s="2">
        <f t="shared" si="62"/>
        <v>57</v>
      </c>
      <c r="R1012" s="79" t="str">
        <f t="shared" si="63"/>
        <v/>
      </c>
    </row>
    <row r="1013" spans="1:18" x14ac:dyDescent="0.2">
      <c r="A1013" t="s">
        <v>1176</v>
      </c>
      <c r="B1013" t="s">
        <v>1712</v>
      </c>
      <c r="C1013" s="5" t="s">
        <v>25</v>
      </c>
      <c r="D1013" s="5">
        <v>34953</v>
      </c>
      <c r="E1013" s="39">
        <v>1087</v>
      </c>
      <c r="F1013" s="195">
        <v>44363</v>
      </c>
      <c r="G1013" s="2">
        <v>87</v>
      </c>
      <c r="H1013" t="str">
        <f>B1013&amp;C1013</f>
        <v>Madeline PRICE200m</v>
      </c>
      <c r="I1013" s="2">
        <f>E1013</f>
        <v>1087</v>
      </c>
      <c r="J1013" s="2" cm="1">
        <f t="array" ref="J1013">MAX(IF($H$3:$H$4000=$H1013,$I$3:$I$4000))</f>
        <v>1087</v>
      </c>
      <c r="K1013" s="2" t="str">
        <v>GBR</v>
      </c>
      <c r="L1013" s="21" t="str">
        <v>Anya CULLING</v>
      </c>
      <c r="M1013" s="47" t="str">
        <v>marathon</v>
      </c>
      <c r="N1013" s="95">
        <v>0</v>
      </c>
      <c r="O1013" s="94" t="str">
        <f t="shared" si="60"/>
        <v>Anya CULLINGmarathon</v>
      </c>
      <c r="P1013" s="2">
        <f t="shared" si="61"/>
        <v>1002</v>
      </c>
      <c r="Q1013" s="2">
        <f t="shared" si="62"/>
        <v>134</v>
      </c>
      <c r="R1013" s="79" t="str">
        <f t="shared" si="63"/>
        <v/>
      </c>
    </row>
    <row r="1014" spans="1:18" x14ac:dyDescent="0.2">
      <c r="A1014" t="s">
        <v>1176</v>
      </c>
      <c r="B1014" t="s">
        <v>1802</v>
      </c>
      <c r="C1014" s="5" t="s">
        <v>27</v>
      </c>
      <c r="D1014" s="5">
        <v>35778</v>
      </c>
      <c r="E1014" s="39">
        <v>1106</v>
      </c>
      <c r="F1014" s="195">
        <v>44363</v>
      </c>
      <c r="G1014" s="2">
        <v>57</v>
      </c>
      <c r="H1014" t="str">
        <f>B1014&amp;C1014</f>
        <v>Addy TOWNSEND800m</v>
      </c>
      <c r="I1014" s="2">
        <f>E1014</f>
        <v>1106</v>
      </c>
      <c r="J1014" s="2" cm="1">
        <f t="array" ref="J1014">MAX(IF($H$3:$H$4000=$H1014,$I$3:$I$4000))</f>
        <v>1106</v>
      </c>
      <c r="K1014" s="2" t="str">
        <v>GBR</v>
      </c>
      <c r="L1014" s="21" t="str">
        <v>Aimee PRATT</v>
      </c>
      <c r="M1014" s="47" t="str">
        <v>800m</v>
      </c>
      <c r="N1014" s="95">
        <v>35706</v>
      </c>
      <c r="O1014" s="94" t="str">
        <f t="shared" si="60"/>
        <v>Aimee PRATT800m</v>
      </c>
      <c r="P1014" s="2">
        <f t="shared" si="61"/>
        <v>1062</v>
      </c>
      <c r="Q1014" s="2">
        <f t="shared" si="62"/>
        <v>124</v>
      </c>
      <c r="R1014" s="79" t="str">
        <f t="shared" si="63"/>
        <v/>
      </c>
    </row>
    <row r="1015" spans="1:18" x14ac:dyDescent="0.2">
      <c r="A1015" t="s">
        <v>1176</v>
      </c>
      <c r="B1015" t="s">
        <v>1819</v>
      </c>
      <c r="C1015" s="5" t="s">
        <v>27</v>
      </c>
      <c r="D1015" s="5">
        <v>33278</v>
      </c>
      <c r="E1015" s="39">
        <v>1086</v>
      </c>
      <c r="F1015" s="195">
        <v>44363</v>
      </c>
      <c r="G1015" s="2">
        <v>82</v>
      </c>
      <c r="H1015" t="str">
        <f>B1015&amp;C1015</f>
        <v>Laurence C√îT√â800m</v>
      </c>
      <c r="I1015" s="2">
        <f>E1015</f>
        <v>1086</v>
      </c>
      <c r="J1015" s="2" cm="1">
        <f t="array" ref="J1015">MAX(IF($H$3:$H$4000=$H1015,$I$3:$I$4000))</f>
        <v>1086</v>
      </c>
      <c r="K1015" s="2" t="str">
        <v>GBR</v>
      </c>
      <c r="L1015" s="21" t="str">
        <v>Charlotte CROOK</v>
      </c>
      <c r="M1015" s="47" t="str">
        <v>800m</v>
      </c>
      <c r="N1015" s="95">
        <v>36417</v>
      </c>
      <c r="O1015" s="94" t="str">
        <f t="shared" si="60"/>
        <v>Charlotte CROOK800m</v>
      </c>
      <c r="P1015" s="2">
        <f t="shared" si="61"/>
        <v>1013</v>
      </c>
      <c r="Q1015" s="2">
        <f t="shared" si="62"/>
        <v>157</v>
      </c>
      <c r="R1015" s="79" t="str">
        <f t="shared" si="63"/>
        <v/>
      </c>
    </row>
    <row r="1016" spans="1:18" x14ac:dyDescent="0.2">
      <c r="A1016" t="s">
        <v>1176</v>
      </c>
      <c r="B1016" t="s">
        <v>2159</v>
      </c>
      <c r="C1016" t="s">
        <v>33</v>
      </c>
      <c r="D1016" s="5">
        <v>1993</v>
      </c>
      <c r="E1016" s="39">
        <v>1015</v>
      </c>
      <c r="F1016" s="195">
        <v>44363</v>
      </c>
      <c r="G1016" s="2">
        <v>87</v>
      </c>
      <c r="H1016" t="str">
        <f>B1016&amp;C1016</f>
        <v>Brittany SIMON400mh</v>
      </c>
      <c r="I1016" s="2">
        <f>E1016</f>
        <v>1015</v>
      </c>
      <c r="J1016" s="2" cm="1">
        <f t="array" ref="J1016">MAX(IF($H$3:$H$4000=$H1016,$I$3:$I$4000))</f>
        <v>1015</v>
      </c>
      <c r="K1016" s="2" t="str">
        <v>GBR</v>
      </c>
      <c r="L1016" s="21" t="str">
        <v>Aimee PRATT</v>
      </c>
      <c r="M1016" s="47" t="str">
        <v>5000m</v>
      </c>
      <c r="N1016" s="95">
        <v>35706</v>
      </c>
      <c r="O1016" s="94" t="str">
        <f t="shared" si="60"/>
        <v>Aimee PRATT5000m</v>
      </c>
      <c r="P1016" s="2">
        <f t="shared" si="61"/>
        <v>1106</v>
      </c>
      <c r="Q1016" s="2">
        <f t="shared" si="62"/>
        <v>63</v>
      </c>
      <c r="R1016" s="79" t="str">
        <f t="shared" si="63"/>
        <v/>
      </c>
    </row>
    <row r="1017" spans="1:18" x14ac:dyDescent="0.2">
      <c r="A1017" t="s">
        <v>1176</v>
      </c>
      <c r="B1017" t="s">
        <v>2344</v>
      </c>
      <c r="C1017" s="5" t="s">
        <v>36</v>
      </c>
      <c r="D1017" s="6">
        <v>34514</v>
      </c>
      <c r="E1017" s="39">
        <v>1055</v>
      </c>
      <c r="F1017" s="195">
        <v>44363</v>
      </c>
      <c r="G1017" s="2">
        <v>9</v>
      </c>
      <c r="H1017" t="str">
        <f>B1017&amp;C1017</f>
        <v>Alysha NEWMANpole-vault</v>
      </c>
      <c r="I1017" s="2">
        <f>E1017</f>
        <v>1055</v>
      </c>
      <c r="J1017" s="2" cm="1">
        <f t="array" ref="J1017">MAX(IF($H$3:$H$4000=$H1017,$I$3:$I$4000))</f>
        <v>1055</v>
      </c>
      <c r="K1017" s="2" t="str">
        <v>GBR</v>
      </c>
      <c r="L1017" s="21" t="str">
        <v>Sophie CHISHOLM</v>
      </c>
      <c r="M1017" s="47" t="str">
        <v>10000m</v>
      </c>
      <c r="N1017" s="95">
        <v>1999</v>
      </c>
      <c r="O1017" s="94" t="str">
        <f t="shared" si="60"/>
        <v>Sophie CHISHOLM10000m</v>
      </c>
      <c r="P1017" s="2">
        <f t="shared" si="61"/>
        <v>923</v>
      </c>
      <c r="Q1017" s="2">
        <f t="shared" si="62"/>
        <v>132</v>
      </c>
      <c r="R1017" s="79" t="str">
        <f t="shared" si="63"/>
        <v/>
      </c>
    </row>
    <row r="1018" spans="1:18" x14ac:dyDescent="0.2">
      <c r="A1018" t="s">
        <v>1176</v>
      </c>
      <c r="B1018" t="s">
        <v>2349</v>
      </c>
      <c r="C1018" s="5" t="s">
        <v>36</v>
      </c>
      <c r="D1018" s="5">
        <v>1991</v>
      </c>
      <c r="E1018" s="39">
        <v>1003</v>
      </c>
      <c r="F1018" s="195">
        <v>44363</v>
      </c>
      <c r="G1018" s="2">
        <v>18</v>
      </c>
      <c r="H1018" t="str">
        <f>B1018&amp;C1018</f>
        <v>Erika FIEDLERpole-vault</v>
      </c>
      <c r="I1018" s="2">
        <f>E1018</f>
        <v>1003</v>
      </c>
      <c r="J1018" s="2" cm="1">
        <f t="array" ref="J1018">MAX(IF($H$3:$H$4000=$H1018,$I$3:$I$4000))</f>
        <v>1003</v>
      </c>
      <c r="K1018" s="2" t="str">
        <v>GBR</v>
      </c>
      <c r="L1018" s="21" t="str">
        <v>Divine OLADIPO</v>
      </c>
      <c r="M1018" s="47" t="str">
        <v>discus-throw</v>
      </c>
      <c r="N1018" s="95">
        <v>36073</v>
      </c>
      <c r="O1018" s="94" t="str">
        <f t="shared" si="60"/>
        <v>Divine OLADIPOdiscus-throw</v>
      </c>
      <c r="P1018" s="2">
        <f t="shared" si="61"/>
        <v>1021</v>
      </c>
      <c r="Q1018" s="2">
        <f t="shared" si="62"/>
        <v>19</v>
      </c>
      <c r="R1018" s="79" t="str">
        <f t="shared" si="63"/>
        <v/>
      </c>
    </row>
    <row r="1019" spans="1:18" x14ac:dyDescent="0.2">
      <c r="A1019" t="s">
        <v>1176</v>
      </c>
      <c r="B1019" t="s">
        <v>2594</v>
      </c>
      <c r="C1019" s="5" t="s">
        <v>41</v>
      </c>
      <c r="D1019" s="5">
        <v>44612</v>
      </c>
      <c r="E1019" s="39">
        <v>884</v>
      </c>
      <c r="F1019" s="195">
        <v>44363</v>
      </c>
      <c r="G1019" s="2">
        <v>44</v>
      </c>
      <c r="H1019" t="str">
        <f>B1019&amp;C1019</f>
        <v>Alexandria WEBBjavelin-throw</v>
      </c>
      <c r="I1019" s="2">
        <f>E1019</f>
        <v>884</v>
      </c>
      <c r="J1019" s="2" cm="1">
        <f t="array" ref="J1019">MAX(IF($H$3:$H$4000=$H1019,$I$3:$I$4000))</f>
        <v>884</v>
      </c>
      <c r="K1019" s="2" t="str">
        <v>GBR</v>
      </c>
      <c r="L1019" s="21" t="str">
        <v>Olivia DOBSON</v>
      </c>
      <c r="M1019" s="47" t="str">
        <v>shot-put</v>
      </c>
      <c r="N1019" s="95">
        <v>36977</v>
      </c>
      <c r="O1019" s="94" t="str">
        <f t="shared" si="60"/>
        <v>Olivia DOBSONshot-put</v>
      </c>
      <c r="P1019" s="2">
        <f t="shared" si="61"/>
        <v>844</v>
      </c>
      <c r="Q1019" s="2">
        <f t="shared" si="62"/>
        <v>93</v>
      </c>
      <c r="R1019" s="79" t="str">
        <f t="shared" si="63"/>
        <v/>
      </c>
    </row>
    <row r="1020" spans="1:18" x14ac:dyDescent="0.2">
      <c r="A1020" t="s">
        <v>1176</v>
      </c>
      <c r="B1020" t="s">
        <v>1209</v>
      </c>
      <c r="C1020" s="5" t="s">
        <v>26</v>
      </c>
      <c r="D1020" s="5">
        <v>37840</v>
      </c>
      <c r="E1020" s="39">
        <v>1091</v>
      </c>
      <c r="F1020" s="195">
        <v>44360</v>
      </c>
      <c r="G1020" s="2">
        <v>78</v>
      </c>
      <c r="H1020" t="str">
        <f>B1020&amp;C1020</f>
        <v>Savannah SUTHERLAND400m</v>
      </c>
      <c r="I1020" s="2">
        <f>E1020</f>
        <v>1091</v>
      </c>
      <c r="J1020" s="2" cm="1">
        <f t="array" ref="J1020">MAX(IF($H$3:$H$4000=$H1020,$I$3:$I$4000))</f>
        <v>1091</v>
      </c>
      <c r="K1020" s="2" t="str">
        <v>GBR</v>
      </c>
      <c r="L1020" s="21" t="str">
        <v>Amy PHILLIPS</v>
      </c>
      <c r="M1020" s="47" t="str">
        <v>hammer-throw</v>
      </c>
      <c r="N1020" s="95">
        <v>35937</v>
      </c>
      <c r="O1020" s="94" t="str">
        <f t="shared" si="60"/>
        <v>Amy PHILLIPShammer-throw</v>
      </c>
      <c r="P1020" s="2">
        <f t="shared" si="61"/>
        <v>1032</v>
      </c>
      <c r="Q1020" s="2">
        <f t="shared" si="62"/>
        <v>17</v>
      </c>
      <c r="R1020" s="79" t="str">
        <f t="shared" si="63"/>
        <v/>
      </c>
    </row>
    <row r="1021" spans="1:18" x14ac:dyDescent="0.2">
      <c r="A1021" t="s">
        <v>1176</v>
      </c>
      <c r="B1021" t="s">
        <v>2201</v>
      </c>
      <c r="C1021" s="5" t="s">
        <v>37</v>
      </c>
      <c r="D1021" s="5">
        <v>34815</v>
      </c>
      <c r="E1021" s="39">
        <v>1077</v>
      </c>
      <c r="F1021" s="195">
        <v>44360</v>
      </c>
      <c r="G1021" s="2">
        <v>40</v>
      </c>
      <c r="H1021" t="str">
        <f>B1021&amp;C1021</f>
        <v>Baileh SIMMSlong-jump</v>
      </c>
      <c r="I1021" s="2">
        <f>E1021</f>
        <v>1077</v>
      </c>
      <c r="J1021" s="2" cm="1">
        <f t="array" ref="J1021">MAX(IF($H$3:$H$4000=$H1021,$I$3:$I$4000))</f>
        <v>1077</v>
      </c>
      <c r="K1021" s="2" t="str">
        <v>GBR</v>
      </c>
      <c r="L1021" s="21" t="str">
        <v>Candy LOCKETT</v>
      </c>
      <c r="M1021" s="47" t="str">
        <v>hammer-throw</v>
      </c>
      <c r="N1021" s="95">
        <v>36293</v>
      </c>
      <c r="O1021" s="94" t="str">
        <f t="shared" si="60"/>
        <v>Candy LOCKETThammer-throw</v>
      </c>
      <c r="P1021" s="2">
        <f t="shared" si="61"/>
        <v>887</v>
      </c>
      <c r="Q1021" s="2">
        <f t="shared" si="62"/>
        <v>63</v>
      </c>
      <c r="R1021" s="79" t="str">
        <f t="shared" si="63"/>
        <v/>
      </c>
    </row>
    <row r="1022" spans="1:18" x14ac:dyDescent="0.2">
      <c r="A1022" t="s">
        <v>1176</v>
      </c>
      <c r="B1022" t="s">
        <v>1719</v>
      </c>
      <c r="C1022" s="5" t="s">
        <v>26</v>
      </c>
      <c r="D1022" s="5">
        <v>36008</v>
      </c>
      <c r="E1022" s="39">
        <v>1171</v>
      </c>
      <c r="F1022" s="195">
        <v>44359</v>
      </c>
      <c r="G1022" s="2">
        <v>15</v>
      </c>
      <c r="H1022" t="str">
        <f>B1022&amp;C1022</f>
        <v>Kyra CONSTANTINE400m</v>
      </c>
      <c r="I1022" s="2">
        <f>E1022</f>
        <v>1171</v>
      </c>
      <c r="J1022" s="2" cm="1">
        <f t="array" ref="J1022">MAX(IF($H$3:$H$4000=$H1022,$I$3:$I$4000))</f>
        <v>1171</v>
      </c>
      <c r="K1022" s="2" t="str">
        <v>GBR</v>
      </c>
      <c r="L1022" s="21" t="str">
        <v>Lilly MURRAY</v>
      </c>
      <c r="M1022" s="47" t="str">
        <v>hammer-throw</v>
      </c>
      <c r="N1022" s="95">
        <v>44701</v>
      </c>
      <c r="O1022" s="94" t="str">
        <f t="shared" si="60"/>
        <v>Lilly MURRAYhammer-throw</v>
      </c>
      <c r="P1022" s="2">
        <f t="shared" si="61"/>
        <v>737</v>
      </c>
      <c r="Q1022" s="2">
        <f t="shared" si="62"/>
        <v>136</v>
      </c>
      <c r="R1022" s="79" t="str">
        <f t="shared" si="63"/>
        <v/>
      </c>
    </row>
    <row r="1023" spans="1:18" x14ac:dyDescent="0.2">
      <c r="A1023" t="s">
        <v>1176</v>
      </c>
      <c r="B1023" t="s">
        <v>1774</v>
      </c>
      <c r="C1023" s="5" t="s">
        <v>27</v>
      </c>
      <c r="D1023" s="5">
        <v>35061</v>
      </c>
      <c r="E1023" s="39">
        <v>1160</v>
      </c>
      <c r="F1023" s="195">
        <v>44359</v>
      </c>
      <c r="G1023" s="2">
        <v>17</v>
      </c>
      <c r="H1023" t="str">
        <f>B1023&amp;C1023</f>
        <v>Madeleine KELLY800m</v>
      </c>
      <c r="I1023" s="2">
        <f>E1023</f>
        <v>1160</v>
      </c>
      <c r="J1023" s="2" cm="1">
        <f t="array" ref="J1023">MAX(IF($H$3:$H$4000=$H1023,$I$3:$I$4000))</f>
        <v>1160</v>
      </c>
      <c r="K1023" s="2" t="str">
        <v>GBR</v>
      </c>
      <c r="L1023" s="21" t="str">
        <v>Ellie LEATHER</v>
      </c>
      <c r="M1023" s="47" t="str">
        <v>1500m</v>
      </c>
      <c r="N1023" s="95">
        <v>36138</v>
      </c>
      <c r="O1023" s="94" t="str">
        <f t="shared" si="60"/>
        <v>Ellie LEATHER1500m</v>
      </c>
      <c r="P1023" s="2">
        <f t="shared" si="61"/>
        <v>1094</v>
      </c>
      <c r="Q1023" s="2">
        <f t="shared" si="62"/>
        <v>86</v>
      </c>
      <c r="R1023" s="79" t="str">
        <f t="shared" si="63"/>
        <v/>
      </c>
    </row>
    <row r="1024" spans="1:18" x14ac:dyDescent="0.2">
      <c r="A1024" t="s">
        <v>1176</v>
      </c>
      <c r="B1024" t="s">
        <v>1776</v>
      </c>
      <c r="C1024" s="5" t="s">
        <v>27</v>
      </c>
      <c r="D1024" s="5">
        <v>36024</v>
      </c>
      <c r="E1024" s="39">
        <v>1148</v>
      </c>
      <c r="F1024" s="195">
        <v>44359</v>
      </c>
      <c r="G1024" s="2">
        <v>19</v>
      </c>
      <c r="H1024" t="str">
        <f>B1024&amp;C1024</f>
        <v>Lucia STAFFORD800m</v>
      </c>
      <c r="I1024" s="2">
        <f>E1024</f>
        <v>1148</v>
      </c>
      <c r="J1024" s="2" cm="1">
        <f t="array" ref="J1024">MAX(IF($H$3:$H$4000=$H1024,$I$3:$I$4000))</f>
        <v>1148</v>
      </c>
      <c r="K1024" s="2" t="str">
        <v>GBR</v>
      </c>
      <c r="L1024" s="21" t="str">
        <v>Hannah SEGRAVE</v>
      </c>
      <c r="M1024" s="47" t="str">
        <v>1500m</v>
      </c>
      <c r="N1024" s="95">
        <v>34803</v>
      </c>
      <c r="O1024" s="94" t="str">
        <f t="shared" si="60"/>
        <v>Hannah SEGRAVE1500m</v>
      </c>
      <c r="P1024" s="2">
        <f t="shared" si="61"/>
        <v>1109</v>
      </c>
      <c r="Q1024" s="2">
        <f t="shared" si="62"/>
        <v>68</v>
      </c>
      <c r="R1024" s="79" t="str">
        <f t="shared" si="63"/>
        <v/>
      </c>
    </row>
    <row r="1025" spans="1:18" x14ac:dyDescent="0.2">
      <c r="A1025" t="s">
        <v>1176</v>
      </c>
      <c r="B1025" t="s">
        <v>1802</v>
      </c>
      <c r="C1025" s="5" t="s">
        <v>28</v>
      </c>
      <c r="D1025" s="5">
        <v>35778</v>
      </c>
      <c r="E1025" s="39">
        <v>1095</v>
      </c>
      <c r="F1025" s="195">
        <v>44359</v>
      </c>
      <c r="G1025" s="2">
        <v>74</v>
      </c>
      <c r="H1025" t="str">
        <f>B1025&amp;C1025</f>
        <v>Addy TOWNSEND1500m</v>
      </c>
      <c r="I1025" s="2">
        <f>E1025</f>
        <v>1095</v>
      </c>
      <c r="J1025" s="2" cm="1">
        <f t="array" ref="J1025">MAX(IF($H$3:$H$4000=$H1025,$I$3:$I$4000))</f>
        <v>1112</v>
      </c>
      <c r="K1025" s="2" t="str">
        <v>GBR</v>
      </c>
      <c r="L1025" s="21" t="str">
        <v>Shannon FLOCKHART</v>
      </c>
      <c r="M1025" s="47" t="str">
        <v>1500m</v>
      </c>
      <c r="N1025" s="95">
        <v>37351</v>
      </c>
      <c r="O1025" s="94" t="str">
        <f t="shared" si="60"/>
        <v>Shannon FLOCKHART1500m</v>
      </c>
      <c r="P1025" s="2">
        <f t="shared" si="61"/>
        <v>1046</v>
      </c>
      <c r="Q1025" s="2">
        <f t="shared" si="62"/>
        <v>138</v>
      </c>
      <c r="R1025" s="79" t="str">
        <f t="shared" si="63"/>
        <v/>
      </c>
    </row>
    <row r="1026" spans="1:18" x14ac:dyDescent="0.2">
      <c r="A1026" t="s">
        <v>1176</v>
      </c>
      <c r="B1026" t="s">
        <v>1865</v>
      </c>
      <c r="C1026" t="s">
        <v>28</v>
      </c>
      <c r="D1026" s="5"/>
      <c r="E1026" s="39">
        <v>1090</v>
      </c>
      <c r="F1026" s="195">
        <v>44359</v>
      </c>
      <c r="G1026" s="2">
        <v>89</v>
      </c>
      <c r="H1026" t="str">
        <f>B1026&amp;C1026</f>
        <v>Briana SCOTT1500m</v>
      </c>
      <c r="I1026" s="2">
        <f>E1026</f>
        <v>1090</v>
      </c>
      <c r="J1026" s="2" cm="1">
        <f t="array" ref="J1026">MAX(IF($H$3:$H$4000=$H1026,$I$3:$I$4000))</f>
        <v>1090</v>
      </c>
      <c r="K1026" s="2" t="str">
        <v>GBR</v>
      </c>
      <c r="L1026" s="21" t="str">
        <v>Yasmin AUSTRIDGE</v>
      </c>
      <c r="M1026" s="47" t="str">
        <v>1500m</v>
      </c>
      <c r="N1026" s="95">
        <v>36749</v>
      </c>
      <c r="O1026" s="94" t="str">
        <f t="shared" si="60"/>
        <v>Yasmin AUSTRIDGE1500m</v>
      </c>
      <c r="P1026" s="2">
        <f t="shared" si="61"/>
        <v>1005</v>
      </c>
      <c r="Q1026" s="2">
        <f t="shared" si="62"/>
        <v>164</v>
      </c>
      <c r="R1026" s="79" t="str">
        <f t="shared" si="63"/>
        <v/>
      </c>
    </row>
    <row r="1027" spans="1:18" x14ac:dyDescent="0.2">
      <c r="A1027" t="s">
        <v>1176</v>
      </c>
      <c r="B1027" t="s">
        <v>1886</v>
      </c>
      <c r="C1027" s="5" t="s">
        <v>34</v>
      </c>
      <c r="D1027" s="5">
        <v>35470</v>
      </c>
      <c r="E1027" s="39">
        <v>1158</v>
      </c>
      <c r="F1027" s="195">
        <v>44359</v>
      </c>
      <c r="G1027" s="2">
        <v>21</v>
      </c>
      <c r="H1027" t="str">
        <f>B1027&amp;C1027</f>
        <v>Charlotte PROUSE3000msc</v>
      </c>
      <c r="I1027" s="2">
        <f>E1027</f>
        <v>1158</v>
      </c>
      <c r="J1027" s="2" cm="1">
        <f t="array" ref="J1027">MAX(IF($H$3:$H$4000=$H1027,$I$3:$I$4000))</f>
        <v>1158</v>
      </c>
      <c r="K1027" s="2" t="str">
        <v>GBR</v>
      </c>
      <c r="L1027" s="21" t="str">
        <v>Kate SEARY</v>
      </c>
      <c r="M1027" s="47" t="str">
        <v>3000msc</v>
      </c>
      <c r="N1027" s="95">
        <v>35382</v>
      </c>
      <c r="O1027" s="94" t="str">
        <f t="shared" si="60"/>
        <v>Kate SEARY3000msc</v>
      </c>
      <c r="P1027" s="2">
        <f t="shared" si="61"/>
        <v>1105</v>
      </c>
      <c r="Q1027" s="2">
        <f t="shared" si="62"/>
        <v>44</v>
      </c>
      <c r="R1027" s="79" t="str">
        <f t="shared" si="63"/>
        <v/>
      </c>
    </row>
    <row r="1028" spans="1:18" x14ac:dyDescent="0.2">
      <c r="A1028" t="s">
        <v>1176</v>
      </c>
      <c r="B1028" t="s">
        <v>1887</v>
      </c>
      <c r="C1028" s="5" t="s">
        <v>34</v>
      </c>
      <c r="D1028" s="5">
        <v>37151</v>
      </c>
      <c r="E1028" s="39">
        <v>1150</v>
      </c>
      <c r="F1028" s="195">
        <v>44359</v>
      </c>
      <c r="G1028" s="2">
        <v>23</v>
      </c>
      <c r="H1028" t="str">
        <f>B1028&amp;C1028</f>
        <v>Ceili MCCABE3000msc</v>
      </c>
      <c r="I1028" s="2">
        <f>E1028</f>
        <v>1150</v>
      </c>
      <c r="J1028" s="2" cm="1">
        <f t="array" ref="J1028">MAX(IF($H$3:$H$4000=$H1028,$I$3:$I$4000))</f>
        <v>1150</v>
      </c>
      <c r="K1028" s="2" t="str">
        <v>GBR</v>
      </c>
      <c r="L1028" s="21" t="str">
        <v>Stevie LAWRENCE-WRIST</v>
      </c>
      <c r="M1028" s="47" t="str">
        <v>3000msc</v>
      </c>
      <c r="N1028" s="95">
        <v>35479</v>
      </c>
      <c r="O1028" s="94" t="str">
        <f t="shared" ref="O1028:O1091" si="64">L1028&amp;M1028</f>
        <v>Stevie LAWRENCE-WRIST3000msc</v>
      </c>
      <c r="P1028" s="2">
        <f t="shared" ref="P1028:P1091" si="65">VLOOKUP(L1028&amp;M1028,$H$3:$J$3823,3,FALSE)</f>
        <v>1057</v>
      </c>
      <c r="Q1028" s="2">
        <f t="shared" ref="Q1028:Q1091" si="66">COUNTIFS($M$3:$M$3102,M1028,$P$3:$P$3102,"&gt;"&amp;P1028)+1</f>
        <v>65</v>
      </c>
      <c r="R1028" s="79" t="str">
        <f t="shared" ref="R1028:R1091" si="67">IFERROR(IF(K1028="AUS",COUNTIFS($K$3:$K$3102,"AUS",$M$3:$M$3102,M1028,$P$3:$P$3102,"&gt;"&amp;P1028)+1,""),"")</f>
        <v/>
      </c>
    </row>
    <row r="1029" spans="1:18" x14ac:dyDescent="0.2">
      <c r="A1029" t="s">
        <v>1176</v>
      </c>
      <c r="B1029" t="s">
        <v>1891</v>
      </c>
      <c r="C1029" t="s">
        <v>34</v>
      </c>
      <c r="D1029" s="5">
        <v>1996</v>
      </c>
      <c r="E1029" s="39">
        <v>1126</v>
      </c>
      <c r="F1029" s="195">
        <v>44359</v>
      </c>
      <c r="G1029" s="2">
        <v>33</v>
      </c>
      <c r="H1029" t="str">
        <f>B1029&amp;C1029</f>
        <v>Julia HOWLEY3000msc</v>
      </c>
      <c r="I1029" s="2">
        <f>E1029</f>
        <v>1126</v>
      </c>
      <c r="J1029" s="2" cm="1">
        <f t="array" ref="J1029">MAX(IF($H$3:$H$4000=$H1029,$I$3:$I$4000))</f>
        <v>1126</v>
      </c>
      <c r="K1029" s="2" t="str">
        <v>GBR</v>
      </c>
      <c r="L1029" s="21" t="str">
        <v>Toni MOORE</v>
      </c>
      <c r="M1029" s="47" t="str">
        <v>5000m</v>
      </c>
      <c r="N1029" s="95">
        <v>0</v>
      </c>
      <c r="O1029" s="94" t="str">
        <f t="shared" si="64"/>
        <v>Toni MOORE5000m</v>
      </c>
      <c r="P1029" s="2">
        <f t="shared" si="65"/>
        <v>984</v>
      </c>
      <c r="Q1029" s="2">
        <f t="shared" si="66"/>
        <v>156</v>
      </c>
      <c r="R1029" s="79" t="str">
        <f t="shared" si="67"/>
        <v/>
      </c>
    </row>
    <row r="1030" spans="1:18" x14ac:dyDescent="0.2">
      <c r="A1030" t="s">
        <v>1176</v>
      </c>
      <c r="B1030" t="s">
        <v>5638</v>
      </c>
      <c r="C1030" s="5" t="s">
        <v>32</v>
      </c>
      <c r="D1030" s="6">
        <v>37845</v>
      </c>
      <c r="E1030" s="39">
        <v>1052</v>
      </c>
      <c r="F1030" s="195">
        <v>44359</v>
      </c>
      <c r="G1030" s="2">
        <v>91</v>
      </c>
      <c r="H1030" t="str">
        <f>B1030&amp;C1030</f>
        <v>Izzy GOUDROS100mh</v>
      </c>
      <c r="I1030" s="2">
        <f>E1030</f>
        <v>1052</v>
      </c>
      <c r="J1030" s="2" cm="1">
        <f t="array" ref="J1030">MAX(IF($H$3:$H$4000=$H1030,$I$3:$I$4000))</f>
        <v>1052</v>
      </c>
      <c r="K1030" s="2" t="str">
        <v>GBR</v>
      </c>
      <c r="L1030" s="21" t="str">
        <v>Alix STILL</v>
      </c>
      <c r="M1030" s="47" t="str">
        <v>100mh</v>
      </c>
      <c r="N1030" s="95">
        <v>36600</v>
      </c>
      <c r="O1030" s="94" t="str">
        <f t="shared" si="64"/>
        <v>Alix STILL100mh</v>
      </c>
      <c r="P1030" s="2">
        <f t="shared" si="65"/>
        <v>1003</v>
      </c>
      <c r="Q1030" s="2">
        <f t="shared" si="66"/>
        <v>133</v>
      </c>
      <c r="R1030" s="79" t="str">
        <f t="shared" si="67"/>
        <v/>
      </c>
    </row>
    <row r="1031" spans="1:18" x14ac:dyDescent="0.2">
      <c r="A1031" t="s">
        <v>1176</v>
      </c>
      <c r="B1031" t="s">
        <v>2125</v>
      </c>
      <c r="C1031" s="5" t="s">
        <v>33</v>
      </c>
      <c r="D1031" s="5">
        <v>35454</v>
      </c>
      <c r="E1031" s="39">
        <v>1096</v>
      </c>
      <c r="F1031" s="195">
        <v>44359</v>
      </c>
      <c r="G1031" s="2">
        <v>38</v>
      </c>
      <c r="H1031" t="str">
        <f>B1031&amp;C1031</f>
        <v>Stephanie CHO400mh</v>
      </c>
      <c r="I1031" s="2">
        <f>E1031</f>
        <v>1096</v>
      </c>
      <c r="J1031" s="2" cm="1">
        <f t="array" ref="J1031">MAX(IF($H$3:$H$4000=$H1031,$I$3:$I$4000))</f>
        <v>1096</v>
      </c>
      <c r="K1031" s="2" t="str">
        <v>GBR</v>
      </c>
      <c r="L1031" s="21" t="str">
        <v>Tia JACKSON</v>
      </c>
      <c r="M1031" s="47" t="str">
        <v>long-jump</v>
      </c>
      <c r="N1031" s="95">
        <v>37473</v>
      </c>
      <c r="O1031" s="94" t="str">
        <f t="shared" si="64"/>
        <v>Tia JACKSONlong-jump</v>
      </c>
      <c r="P1031" s="2">
        <f t="shared" si="65"/>
        <v>981</v>
      </c>
      <c r="Q1031" s="2">
        <f t="shared" si="66"/>
        <v>131</v>
      </c>
      <c r="R1031" s="79" t="str">
        <f t="shared" si="67"/>
        <v/>
      </c>
    </row>
    <row r="1032" spans="1:18" x14ac:dyDescent="0.2">
      <c r="A1032" t="s">
        <v>1176</v>
      </c>
      <c r="B1032" t="s">
        <v>2278</v>
      </c>
      <c r="C1032" t="s">
        <v>38</v>
      </c>
      <c r="D1032" s="5">
        <v>2000</v>
      </c>
      <c r="E1032" s="39">
        <v>973</v>
      </c>
      <c r="F1032" s="195">
        <v>44359</v>
      </c>
      <c r="G1032" s="2">
        <v>87</v>
      </c>
      <c r="H1032" t="str">
        <f>B1032&amp;C1032</f>
        <v>Mandy BRUNETtriple-jump</v>
      </c>
      <c r="I1032" s="2">
        <f>E1032</f>
        <v>973</v>
      </c>
      <c r="J1032" s="2" cm="1">
        <f t="array" ref="J1032">MAX(IF($H$3:$H$4000=$H1032,$I$3:$I$4000))</f>
        <v>973</v>
      </c>
      <c r="K1032" s="2" t="str">
        <v>GBR</v>
      </c>
      <c r="L1032" s="21" t="str">
        <v>Rebecca HAWKINS</v>
      </c>
      <c r="M1032" s="47" t="str">
        <v>high-jump</v>
      </c>
      <c r="N1032" s="95">
        <v>36430</v>
      </c>
      <c r="O1032" s="94" t="str">
        <f t="shared" si="64"/>
        <v>Rebecca HAWKINShigh-jump</v>
      </c>
      <c r="P1032" s="2">
        <f t="shared" si="65"/>
        <v>974</v>
      </c>
      <c r="Q1032" s="2">
        <f t="shared" si="66"/>
        <v>83</v>
      </c>
      <c r="R1032" s="79" t="str">
        <f t="shared" si="67"/>
        <v/>
      </c>
    </row>
    <row r="1033" spans="1:18" x14ac:dyDescent="0.2">
      <c r="A1033" t="s">
        <v>1176</v>
      </c>
      <c r="B1033" t="s">
        <v>2361</v>
      </c>
      <c r="C1033" s="6" t="s">
        <v>36</v>
      </c>
      <c r="D1033" s="5">
        <v>44640</v>
      </c>
      <c r="E1033" s="39">
        <v>883</v>
      </c>
      <c r="F1033" s="195">
        <v>44359</v>
      </c>
      <c r="G1033" s="2">
        <v>48</v>
      </c>
      <c r="H1033" t="str">
        <f>B1033&amp;C1033</f>
        <v>Ella FOSTERpole-vault</v>
      </c>
      <c r="I1033" s="2">
        <f>E1033</f>
        <v>883</v>
      </c>
      <c r="J1033" s="2" cm="1">
        <f t="array" ref="J1033">MAX(IF($H$3:$H$4000=$H1033,$I$3:$I$4000))</f>
        <v>883</v>
      </c>
      <c r="K1033" s="2" t="str">
        <v>GBR</v>
      </c>
      <c r="L1033" s="21" t="str">
        <v>Madeleine WOOD</v>
      </c>
      <c r="M1033" s="47" t="str">
        <v>high-jump</v>
      </c>
      <c r="N1033" s="95">
        <v>37502</v>
      </c>
      <c r="O1033" s="94" t="str">
        <f t="shared" si="64"/>
        <v>Madeleine WOODhigh-jump</v>
      </c>
      <c r="P1033" s="2">
        <f t="shared" si="65"/>
        <v>926</v>
      </c>
      <c r="Q1033" s="2">
        <f t="shared" si="66"/>
        <v>134</v>
      </c>
      <c r="R1033" s="79" t="str">
        <f t="shared" si="67"/>
        <v/>
      </c>
    </row>
    <row r="1034" spans="1:18" x14ac:dyDescent="0.2">
      <c r="A1034" t="s">
        <v>1176</v>
      </c>
      <c r="B1034" t="s">
        <v>2396</v>
      </c>
      <c r="C1034" s="5" t="s">
        <v>39</v>
      </c>
      <c r="D1034" s="5">
        <v>36649</v>
      </c>
      <c r="E1034" s="39">
        <v>903</v>
      </c>
      <c r="F1034" s="195">
        <v>44359</v>
      </c>
      <c r="G1034" s="2">
        <v>42</v>
      </c>
      <c r="H1034" t="str">
        <f>B1034&amp;C1034</f>
        <v>Trinity TUTTIshot-put</v>
      </c>
      <c r="I1034" s="2">
        <f>E1034</f>
        <v>903</v>
      </c>
      <c r="J1034" s="2" cm="1">
        <f t="array" ref="J1034">MAX(IF($H$3:$H$4000=$H1034,$I$3:$I$4000))</f>
        <v>903</v>
      </c>
      <c r="K1034" s="2" t="str">
        <v>GBR</v>
      </c>
      <c r="L1034" s="21" t="str">
        <v>Lillie FRANKS</v>
      </c>
      <c r="M1034" s="47" t="str">
        <v>high-jump</v>
      </c>
      <c r="N1034" s="95">
        <v>36462</v>
      </c>
      <c r="O1034" s="94" t="str">
        <f t="shared" si="64"/>
        <v>Lillie FRANKShigh-jump</v>
      </c>
      <c r="P1034" s="2">
        <f t="shared" si="65"/>
        <v>926</v>
      </c>
      <c r="Q1034" s="2">
        <f t="shared" si="66"/>
        <v>134</v>
      </c>
      <c r="R1034" s="79" t="str">
        <f t="shared" si="67"/>
        <v/>
      </c>
    </row>
    <row r="1035" spans="1:18" x14ac:dyDescent="0.2">
      <c r="A1035" t="s">
        <v>1176</v>
      </c>
      <c r="B1035" t="s">
        <v>2507</v>
      </c>
      <c r="C1035" s="5" t="s">
        <v>42</v>
      </c>
      <c r="D1035" s="5">
        <v>36318</v>
      </c>
      <c r="E1035" s="39">
        <v>1182</v>
      </c>
      <c r="F1035" s="195">
        <v>44357</v>
      </c>
      <c r="G1035" s="2">
        <v>1</v>
      </c>
      <c r="H1035" t="str">
        <f>B1035&amp;C1035</f>
        <v>Camryn ROGERShammer-throw</v>
      </c>
      <c r="I1035" s="2">
        <f>E1035</f>
        <v>1182</v>
      </c>
      <c r="J1035" s="2" cm="1">
        <f t="array" ref="J1035">MAX(IF($H$3:$H$4000=$H1035,$I$3:$I$4000))</f>
        <v>1182</v>
      </c>
      <c r="K1035" s="2" t="str">
        <v>GBR</v>
      </c>
      <c r="L1035" s="21" t="str">
        <v>Amber SIMPSON</v>
      </c>
      <c r="M1035" s="47" t="str">
        <v>hammer-throw</v>
      </c>
      <c r="N1035" s="95">
        <v>36163</v>
      </c>
      <c r="O1035" s="94" t="str">
        <f t="shared" si="64"/>
        <v>Amber SIMPSONhammer-throw</v>
      </c>
      <c r="P1035" s="2">
        <f t="shared" si="65"/>
        <v>1007</v>
      </c>
      <c r="Q1035" s="2">
        <f t="shared" si="66"/>
        <v>23</v>
      </c>
      <c r="R1035" s="79" t="str">
        <f t="shared" si="67"/>
        <v/>
      </c>
    </row>
    <row r="1036" spans="1:18" x14ac:dyDescent="0.2">
      <c r="A1036" t="s">
        <v>1176</v>
      </c>
      <c r="B1036" t="s">
        <v>2512</v>
      </c>
      <c r="C1036" s="5" t="s">
        <v>42</v>
      </c>
      <c r="D1036" s="5">
        <v>35992</v>
      </c>
      <c r="E1036" s="39">
        <v>1045</v>
      </c>
      <c r="F1036" s="195">
        <v>44357</v>
      </c>
      <c r="G1036" s="2">
        <v>12</v>
      </c>
      <c r="H1036" t="str">
        <f>B1036&amp;C1036</f>
        <v>Kaila BUTLERhammer-throw</v>
      </c>
      <c r="I1036" s="2">
        <f>E1036</f>
        <v>1045</v>
      </c>
      <c r="J1036" s="2" cm="1">
        <f t="array" ref="J1036">MAX(IF($H$3:$H$4000=$H1036,$I$3:$I$4000))</f>
        <v>1045</v>
      </c>
      <c r="K1036" s="2" t="str">
        <v>GBR</v>
      </c>
      <c r="L1036" s="21" t="str">
        <v>Calli THACKERY</v>
      </c>
      <c r="M1036" s="47" t="str">
        <v>1500m</v>
      </c>
      <c r="N1036" s="95">
        <v>33978</v>
      </c>
      <c r="O1036" s="94" t="str">
        <f t="shared" si="64"/>
        <v>Calli THACKERY1500m</v>
      </c>
      <c r="P1036" s="2">
        <f t="shared" si="65"/>
        <v>1055</v>
      </c>
      <c r="Q1036" s="2">
        <f t="shared" si="66"/>
        <v>130</v>
      </c>
      <c r="R1036" s="79" t="str">
        <f t="shared" si="67"/>
        <v/>
      </c>
    </row>
    <row r="1037" spans="1:18" x14ac:dyDescent="0.2">
      <c r="A1037" t="s">
        <v>1176</v>
      </c>
      <c r="B1037" t="s">
        <v>1847</v>
      </c>
      <c r="C1037" s="5" t="s">
        <v>28</v>
      </c>
      <c r="D1037" s="5">
        <v>33486</v>
      </c>
      <c r="E1037" s="39">
        <v>1119</v>
      </c>
      <c r="F1037" s="195">
        <v>44356</v>
      </c>
      <c r="G1037" s="2">
        <v>49</v>
      </c>
      <c r="H1037" t="str">
        <f>B1037&amp;C1037</f>
        <v>Genevi√®ve LALONDE1500m</v>
      </c>
      <c r="I1037" s="2">
        <f>E1037</f>
        <v>1119</v>
      </c>
      <c r="J1037" s="2" cm="1">
        <f t="array" ref="J1037">MAX(IF($H$3:$H$4000=$H1037,$I$3:$I$4000))</f>
        <v>1119</v>
      </c>
      <c r="K1037" s="2" t="str">
        <v>GBR</v>
      </c>
      <c r="L1037" s="21" t="str">
        <v>Yasmin AUSTRIDGE</v>
      </c>
      <c r="M1037" s="47" t="str">
        <v>3000msc</v>
      </c>
      <c r="N1037" s="95">
        <v>36749</v>
      </c>
      <c r="O1037" s="94" t="str">
        <f t="shared" si="64"/>
        <v>Yasmin AUSTRIDGE3000msc</v>
      </c>
      <c r="P1037" s="2">
        <f t="shared" si="65"/>
        <v>1012</v>
      </c>
      <c r="Q1037" s="2">
        <f t="shared" si="66"/>
        <v>104</v>
      </c>
      <c r="R1037" s="79" t="str">
        <f t="shared" si="67"/>
        <v/>
      </c>
    </row>
    <row r="1038" spans="1:18" x14ac:dyDescent="0.2">
      <c r="A1038" t="s">
        <v>1176</v>
      </c>
      <c r="B1038" t="s">
        <v>2399</v>
      </c>
      <c r="C1038" s="5" t="s">
        <v>40</v>
      </c>
      <c r="D1038" s="5">
        <v>34933</v>
      </c>
      <c r="E1038" s="39">
        <v>1037</v>
      </c>
      <c r="F1038" s="195">
        <v>44356</v>
      </c>
      <c r="G1038" s="2">
        <v>15</v>
      </c>
      <c r="H1038" t="str">
        <f>B1038&amp;C1038</f>
        <v>Agnes ESSERdiscus-throw</v>
      </c>
      <c r="I1038" s="2">
        <f>E1038</f>
        <v>1037</v>
      </c>
      <c r="J1038" s="2" cm="1">
        <f t="array" ref="J1038">MAX(IF($H$3:$H$4000=$H1038,$I$3:$I$4000))</f>
        <v>1037</v>
      </c>
      <c r="K1038" s="2" t="str">
        <v>GBR</v>
      </c>
      <c r="L1038" s="21" t="str">
        <v>Louisa WHITTINGHAM</v>
      </c>
      <c r="M1038" s="47" t="str">
        <v>10000m</v>
      </c>
      <c r="N1038" s="95">
        <v>36277</v>
      </c>
      <c r="O1038" s="94" t="str">
        <f t="shared" si="64"/>
        <v>Louisa WHITTINGHAM10000m</v>
      </c>
      <c r="P1038" s="2">
        <f t="shared" si="65"/>
        <v>961</v>
      </c>
      <c r="Q1038" s="2">
        <f t="shared" si="66"/>
        <v>125</v>
      </c>
      <c r="R1038" s="79" t="str">
        <f t="shared" si="67"/>
        <v/>
      </c>
    </row>
    <row r="1039" spans="1:18" x14ac:dyDescent="0.2">
      <c r="A1039" t="s">
        <v>1176</v>
      </c>
      <c r="B1039" t="s">
        <v>1859</v>
      </c>
      <c r="C1039" t="s">
        <v>28</v>
      </c>
      <c r="D1039" s="5">
        <v>1999</v>
      </c>
      <c r="E1039" s="39">
        <v>1094</v>
      </c>
      <c r="F1039" s="195">
        <v>44353</v>
      </c>
      <c r="G1039" s="2">
        <v>77</v>
      </c>
      <c r="H1039" t="str">
        <f>B1039&amp;C1039</f>
        <v>Stefanie PARSONS1500m</v>
      </c>
      <c r="I1039" s="2">
        <f>E1039</f>
        <v>1094</v>
      </c>
      <c r="J1039" s="2" cm="1">
        <f t="array" ref="J1039">MAX(IF($H$3:$H$4000=$H1039,$I$3:$I$4000))</f>
        <v>1094</v>
      </c>
      <c r="K1039" s="2" t="str">
        <v>GBR</v>
      </c>
      <c r="L1039" s="21" t="str">
        <v>Mollie SCOTT</v>
      </c>
      <c r="M1039" s="47" t="str">
        <v>10000m</v>
      </c>
      <c r="N1039" s="95">
        <v>0</v>
      </c>
      <c r="O1039" s="94" t="str">
        <f t="shared" si="64"/>
        <v>Mollie SCOTT10000m</v>
      </c>
      <c r="P1039" s="2">
        <f t="shared" si="65"/>
        <v>948</v>
      </c>
      <c r="Q1039" s="2">
        <f t="shared" si="66"/>
        <v>128</v>
      </c>
      <c r="R1039" s="79" t="str">
        <f t="shared" si="67"/>
        <v/>
      </c>
    </row>
    <row r="1040" spans="1:18" x14ac:dyDescent="0.2">
      <c r="A1040" t="s">
        <v>1176</v>
      </c>
      <c r="B1040" t="s">
        <v>1866</v>
      </c>
      <c r="C1040" s="5" t="s">
        <v>28</v>
      </c>
      <c r="D1040" s="5">
        <v>35276</v>
      </c>
      <c r="E1040" s="39">
        <v>1088</v>
      </c>
      <c r="F1040" s="195">
        <v>44353</v>
      </c>
      <c r="G1040" s="2">
        <v>92</v>
      </c>
      <c r="H1040" t="str">
        <f>B1040&amp;C1040</f>
        <v>Alexandra LUCKI1500m</v>
      </c>
      <c r="I1040" s="2">
        <f>E1040</f>
        <v>1088</v>
      </c>
      <c r="J1040" s="2" cm="1">
        <f t="array" ref="J1040">MAX(IF($H$3:$H$4000=$H1040,$I$3:$I$4000))</f>
        <v>1088</v>
      </c>
      <c r="K1040" s="2" t="str">
        <v>GBR</v>
      </c>
      <c r="L1040" s="21" t="str">
        <v>Isabel WAKEFIELD</v>
      </c>
      <c r="M1040" s="47" t="str">
        <v>long-jump</v>
      </c>
      <c r="N1040" s="95">
        <v>36530</v>
      </c>
      <c r="O1040" s="94" t="str">
        <f t="shared" si="64"/>
        <v>Isabel WAKEFIELDlong-jump</v>
      </c>
      <c r="P1040" s="2">
        <f t="shared" si="65"/>
        <v>1003</v>
      </c>
      <c r="Q1040" s="2">
        <f t="shared" si="66"/>
        <v>117</v>
      </c>
      <c r="R1040" s="79" t="str">
        <f t="shared" si="67"/>
        <v/>
      </c>
    </row>
    <row r="1041" spans="1:18" x14ac:dyDescent="0.2">
      <c r="A1041" t="s">
        <v>1176</v>
      </c>
      <c r="B1041" t="s">
        <v>2211</v>
      </c>
      <c r="C1041" s="5" t="s">
        <v>37</v>
      </c>
      <c r="D1041" s="5">
        <v>33962</v>
      </c>
      <c r="E1041" s="39">
        <v>1042</v>
      </c>
      <c r="F1041" s="195">
        <v>44353</v>
      </c>
      <c r="G1041" s="2">
        <v>62</v>
      </c>
      <c r="H1041" t="str">
        <f>B1041&amp;C1041</f>
        <v>Aasha MARLERlong-jump</v>
      </c>
      <c r="I1041" s="2">
        <f>E1041</f>
        <v>1042</v>
      </c>
      <c r="J1041" s="2" cm="1">
        <f t="array" ref="J1041">MAX(IF($H$3:$H$4000=$H1041,$I$3:$I$4000))</f>
        <v>1060</v>
      </c>
      <c r="K1041" s="2" t="str">
        <v>GBR</v>
      </c>
      <c r="L1041" s="21" t="str">
        <v>Isabel WAKEFIELD</v>
      </c>
      <c r="M1041" s="47" t="str">
        <v>heptathlon</v>
      </c>
      <c r="N1041" s="95">
        <v>36530</v>
      </c>
      <c r="O1041" s="94" t="str">
        <f t="shared" si="64"/>
        <v>Isabel WAKEFIELDheptathlon</v>
      </c>
      <c r="P1041" s="2">
        <f t="shared" si="65"/>
        <v>1046</v>
      </c>
      <c r="Q1041" s="2">
        <f t="shared" si="66"/>
        <v>8</v>
      </c>
      <c r="R1041" s="79" t="str">
        <f t="shared" si="67"/>
        <v/>
      </c>
    </row>
    <row r="1042" spans="1:18" x14ac:dyDescent="0.2">
      <c r="A1042" t="s">
        <v>1176</v>
      </c>
      <c r="B1042" t="s">
        <v>2262</v>
      </c>
      <c r="C1042" t="s">
        <v>38</v>
      </c>
      <c r="D1042" s="5"/>
      <c r="E1042" s="39">
        <v>994</v>
      </c>
      <c r="F1042" s="195">
        <v>44353</v>
      </c>
      <c r="G1042" s="2">
        <v>59</v>
      </c>
      <c r="H1042" t="str">
        <f>B1042&amp;C1042</f>
        <v>Kayla BUSHEYtriple-jump</v>
      </c>
      <c r="I1042" s="2">
        <f>E1042</f>
        <v>994</v>
      </c>
      <c r="J1042" s="2" cm="1">
        <f t="array" ref="J1042">MAX(IF($H$3:$H$4000=$H1042,$I$3:$I$4000))</f>
        <v>994</v>
      </c>
      <c r="K1042" s="2" t="str">
        <v>GBR</v>
      </c>
      <c r="L1042" s="21" t="str">
        <v>Zoe HUGHES</v>
      </c>
      <c r="M1042" s="47" t="str">
        <v>heptathlon</v>
      </c>
      <c r="N1042" s="95">
        <v>35773</v>
      </c>
      <c r="O1042" s="94" t="str">
        <f t="shared" si="64"/>
        <v>Zoe HUGHESheptathlon</v>
      </c>
      <c r="P1042" s="2">
        <f t="shared" si="65"/>
        <v>985</v>
      </c>
      <c r="Q1042" s="2">
        <f t="shared" si="66"/>
        <v>15</v>
      </c>
      <c r="R1042" s="79" t="str">
        <f t="shared" si="67"/>
        <v/>
      </c>
    </row>
    <row r="1043" spans="1:18" x14ac:dyDescent="0.2">
      <c r="A1043" t="s">
        <v>1176</v>
      </c>
      <c r="B1043" t="s">
        <v>2411</v>
      </c>
      <c r="C1043" s="6" t="s">
        <v>40</v>
      </c>
      <c r="D1043" s="5">
        <v>38918</v>
      </c>
      <c r="E1043" s="39">
        <v>960</v>
      </c>
      <c r="F1043" s="195">
        <v>44353</v>
      </c>
      <c r="G1043" s="2">
        <v>31</v>
      </c>
      <c r="H1043" t="str">
        <f>B1043&amp;C1043</f>
        <v>Julia TUNKSdiscus-throw</v>
      </c>
      <c r="I1043" s="2">
        <f>E1043</f>
        <v>960</v>
      </c>
      <c r="J1043" s="2" cm="1">
        <f t="array" ref="J1043">MAX(IF($H$3:$H$4000=$H1043,$I$3:$I$4000))</f>
        <v>960</v>
      </c>
      <c r="K1043" s="2" t="str">
        <v>GBR</v>
      </c>
      <c r="L1043" s="21" t="str">
        <v>Isabel WAKEFIELD</v>
      </c>
      <c r="M1043" s="47" t="str">
        <v>100mh</v>
      </c>
      <c r="N1043" s="95">
        <v>36530</v>
      </c>
      <c r="O1043" s="94" t="str">
        <f t="shared" si="64"/>
        <v>Isabel WAKEFIELD100mh</v>
      </c>
      <c r="P1043" s="2">
        <f t="shared" si="65"/>
        <v>1115</v>
      </c>
      <c r="Q1043" s="2">
        <f t="shared" si="66"/>
        <v>38</v>
      </c>
      <c r="R1043" s="79" t="str">
        <f t="shared" si="67"/>
        <v/>
      </c>
    </row>
    <row r="1044" spans="1:18" x14ac:dyDescent="0.2">
      <c r="A1044" t="s">
        <v>1176</v>
      </c>
      <c r="B1044" t="s">
        <v>2491</v>
      </c>
      <c r="C1044" s="5" t="s">
        <v>39</v>
      </c>
      <c r="D1044" s="5">
        <v>44612</v>
      </c>
      <c r="E1044" s="39">
        <v>845</v>
      </c>
      <c r="F1044" s="195">
        <v>44353</v>
      </c>
      <c r="G1044" s="2">
        <v>79</v>
      </c>
      <c r="H1044" t="str">
        <f>B1044&amp;C1044</f>
        <v>Biniosa EZUKUSEshot-put</v>
      </c>
      <c r="I1044" s="2">
        <f>E1044</f>
        <v>845</v>
      </c>
      <c r="J1044" s="2" cm="1">
        <f t="array" ref="J1044">MAX(IF($H$3:$H$4000=$H1044,$I$3:$I$4000))</f>
        <v>845</v>
      </c>
      <c r="K1044" s="2" t="str">
        <v>GBR</v>
      </c>
      <c r="L1044" s="21" t="str">
        <v>Zoe HUGHES</v>
      </c>
      <c r="M1044" s="47" t="str">
        <v>100mh</v>
      </c>
      <c r="N1044" s="95">
        <v>35773</v>
      </c>
      <c r="O1044" s="94" t="str">
        <f t="shared" si="64"/>
        <v>Zoe HUGHES100mh</v>
      </c>
      <c r="P1044" s="2">
        <f t="shared" si="65"/>
        <v>1056</v>
      </c>
      <c r="Q1044" s="2">
        <f t="shared" si="66"/>
        <v>96</v>
      </c>
      <c r="R1044" s="79" t="str">
        <f t="shared" si="67"/>
        <v/>
      </c>
    </row>
    <row r="1045" spans="1:18" x14ac:dyDescent="0.2">
      <c r="A1045" t="s">
        <v>1176</v>
      </c>
      <c r="B1045" t="s">
        <v>1630</v>
      </c>
      <c r="C1045" s="5" t="s">
        <v>2</v>
      </c>
      <c r="D1045" s="5">
        <v>34500</v>
      </c>
      <c r="E1045" s="39">
        <v>1165</v>
      </c>
      <c r="F1045" s="195">
        <v>44352</v>
      </c>
      <c r="G1045" s="2">
        <v>24</v>
      </c>
      <c r="H1045" t="str">
        <f>B1045&amp;C1045</f>
        <v>Khamica BINGHAM100m</v>
      </c>
      <c r="I1045" s="2">
        <f>E1045</f>
        <v>1165</v>
      </c>
      <c r="J1045" s="2" cm="1">
        <f t="array" ref="J1045">MAX(IF($H$3:$H$4000=$H1045,$I$3:$I$4000))</f>
        <v>1165</v>
      </c>
      <c r="K1045" s="2" t="str">
        <v>GBR</v>
      </c>
      <c r="L1045" s="21" t="str">
        <v>Ava LEIGH</v>
      </c>
      <c r="M1045" s="47" t="str">
        <v>hammer-throw</v>
      </c>
      <c r="N1045" s="95">
        <v>0</v>
      </c>
      <c r="O1045" s="94" t="str">
        <f t="shared" si="64"/>
        <v>Ava LEIGHhammer-throw</v>
      </c>
      <c r="P1045" s="2">
        <f t="shared" si="65"/>
        <v>757</v>
      </c>
      <c r="Q1045" s="2">
        <f t="shared" si="66"/>
        <v>129</v>
      </c>
      <c r="R1045" s="79" t="str">
        <f t="shared" si="67"/>
        <v/>
      </c>
    </row>
    <row r="1046" spans="1:18" x14ac:dyDescent="0.2">
      <c r="A1046" t="s">
        <v>1176</v>
      </c>
      <c r="B1046" t="s">
        <v>1926</v>
      </c>
      <c r="C1046" t="s">
        <v>34</v>
      </c>
      <c r="D1046" s="5">
        <v>1996</v>
      </c>
      <c r="E1046" s="39">
        <v>1023</v>
      </c>
      <c r="F1046" s="195">
        <v>44352</v>
      </c>
      <c r="G1046" s="2">
        <v>82</v>
      </c>
      <c r="H1046" t="str">
        <f>B1046&amp;C1046</f>
        <v>Maddlyn BRUNT3000msc</v>
      </c>
      <c r="I1046" s="2">
        <f>E1046</f>
        <v>1023</v>
      </c>
      <c r="J1046" s="2" cm="1">
        <f t="array" ref="J1046">MAX(IF($H$3:$H$4000=$H1046,$I$3:$I$4000))</f>
        <v>1023</v>
      </c>
      <c r="K1046" s="2" t="str">
        <v>GBR</v>
      </c>
      <c r="L1046" s="21" t="str">
        <v>Amber ANNING</v>
      </c>
      <c r="M1046" s="47" t="str">
        <v>100m</v>
      </c>
      <c r="N1046" s="95">
        <v>36848</v>
      </c>
      <c r="O1046" s="94" t="str">
        <f t="shared" si="64"/>
        <v>Amber ANNING100m</v>
      </c>
      <c r="P1046" s="2">
        <f t="shared" si="65"/>
        <v>1095</v>
      </c>
      <c r="Q1046" s="2">
        <f t="shared" si="66"/>
        <v>104</v>
      </c>
      <c r="R1046" s="79" t="str">
        <f t="shared" si="67"/>
        <v/>
      </c>
    </row>
    <row r="1047" spans="1:18" x14ac:dyDescent="0.2">
      <c r="A1047" t="s">
        <v>1176</v>
      </c>
      <c r="B1047" t="s">
        <v>2179</v>
      </c>
      <c r="C1047" s="5" t="s">
        <v>37</v>
      </c>
      <c r="D1047" s="5">
        <v>33391</v>
      </c>
      <c r="E1047" s="39">
        <v>1160</v>
      </c>
      <c r="F1047" s="195">
        <v>44352</v>
      </c>
      <c r="G1047" s="2">
        <v>13</v>
      </c>
      <c r="H1047" t="str">
        <f>B1047&amp;C1047</f>
        <v>Christabel NETTEYlong-jump</v>
      </c>
      <c r="I1047" s="2">
        <f>E1047</f>
        <v>1160</v>
      </c>
      <c r="J1047" s="2" cm="1">
        <f t="array" ref="J1047">MAX(IF($H$3:$H$4000=$H1047,$I$3:$I$4000))</f>
        <v>1160</v>
      </c>
      <c r="K1047" s="2" t="str">
        <v>GBR</v>
      </c>
      <c r="L1047" s="21" t="str">
        <v>Kiah DUBARRY-GAY</v>
      </c>
      <c r="M1047" s="47" t="str">
        <v>100m</v>
      </c>
      <c r="N1047" s="95">
        <v>37210</v>
      </c>
      <c r="O1047" s="94" t="str">
        <f t="shared" si="64"/>
        <v>Kiah DUBARRY-GAY100m</v>
      </c>
      <c r="P1047" s="2">
        <f t="shared" si="65"/>
        <v>1075</v>
      </c>
      <c r="Q1047" s="2">
        <f t="shared" si="66"/>
        <v>125</v>
      </c>
      <c r="R1047" s="79" t="str">
        <f t="shared" si="67"/>
        <v/>
      </c>
    </row>
    <row r="1048" spans="1:18" x14ac:dyDescent="0.2">
      <c r="A1048" t="s">
        <v>1176</v>
      </c>
      <c r="B1048" t="s">
        <v>5642</v>
      </c>
      <c r="C1048" s="5" t="s">
        <v>36</v>
      </c>
      <c r="D1048" s="5">
        <v>36989</v>
      </c>
      <c r="E1048" s="39">
        <v>883</v>
      </c>
      <c r="F1048" s="195">
        <v>44352</v>
      </c>
      <c r="G1048" s="2">
        <v>48</v>
      </c>
      <c r="H1048" t="str">
        <f>B1048&amp;C1048</f>
        <v>Alexzandra THRONDSONpole-vault</v>
      </c>
      <c r="I1048" s="2">
        <f>E1048</f>
        <v>883</v>
      </c>
      <c r="J1048" s="2" cm="1">
        <f t="array" ref="J1048">MAX(IF($H$3:$H$4000=$H1048,$I$3:$I$4000))</f>
        <v>883</v>
      </c>
      <c r="K1048" s="2" t="str">
        <v>GBR</v>
      </c>
      <c r="L1048" s="21" t="str">
        <v>Rachael FRANKLIN</v>
      </c>
      <c r="M1048" s="47" t="str">
        <v>5000m</v>
      </c>
      <c r="N1048" s="95">
        <v>33586</v>
      </c>
      <c r="O1048" s="94" t="str">
        <f t="shared" si="64"/>
        <v>Rachael FRANKLIN5000m</v>
      </c>
      <c r="P1048" s="2">
        <f t="shared" si="65"/>
        <v>1047</v>
      </c>
      <c r="Q1048" s="2">
        <f t="shared" si="66"/>
        <v>116</v>
      </c>
      <c r="R1048" s="79" t="str">
        <f t="shared" si="67"/>
        <v/>
      </c>
    </row>
    <row r="1049" spans="1:18" x14ac:dyDescent="0.2">
      <c r="A1049" t="s">
        <v>1176</v>
      </c>
      <c r="B1049" t="s">
        <v>1798</v>
      </c>
      <c r="C1049" s="5" t="s">
        <v>27</v>
      </c>
      <c r="D1049" s="5">
        <v>33681</v>
      </c>
      <c r="E1049" s="39">
        <v>1110</v>
      </c>
      <c r="F1049" s="195">
        <v>44350</v>
      </c>
      <c r="G1049" s="2">
        <v>50</v>
      </c>
      <c r="H1049" t="str">
        <f>B1049&amp;C1049</f>
        <v>Samantha MURPHY800m</v>
      </c>
      <c r="I1049" s="2">
        <f>E1049</f>
        <v>1110</v>
      </c>
      <c r="J1049" s="2" cm="1">
        <f t="array" ref="J1049">MAX(IF($H$3:$H$4000=$H1049,$I$3:$I$4000))</f>
        <v>1110</v>
      </c>
      <c r="K1049" s="2" t="str">
        <v>GBR</v>
      </c>
      <c r="L1049" s="21" t="str">
        <v>Alix STILL</v>
      </c>
      <c r="M1049" s="47" t="str">
        <v>long-jump</v>
      </c>
      <c r="N1049" s="95">
        <v>36600</v>
      </c>
      <c r="O1049" s="94" t="str">
        <f t="shared" si="64"/>
        <v>Alix STILLlong-jump</v>
      </c>
      <c r="P1049" s="2">
        <f t="shared" si="65"/>
        <v>1029</v>
      </c>
      <c r="Q1049" s="2">
        <f t="shared" si="66"/>
        <v>83</v>
      </c>
      <c r="R1049" s="79" t="str">
        <f t="shared" si="67"/>
        <v/>
      </c>
    </row>
    <row r="1050" spans="1:18" x14ac:dyDescent="0.2">
      <c r="A1050" t="s">
        <v>1176</v>
      </c>
      <c r="B1050" t="s">
        <v>1789</v>
      </c>
      <c r="C1050" s="5" t="s">
        <v>28</v>
      </c>
      <c r="D1050" s="5">
        <v>34711</v>
      </c>
      <c r="E1050" s="39">
        <v>1172</v>
      </c>
      <c r="F1050" s="195">
        <v>44350</v>
      </c>
      <c r="G1050" s="2">
        <v>12</v>
      </c>
      <c r="H1050" t="str">
        <f>B1050&amp;C1050</f>
        <v>Natalia HAWTHORN1500m</v>
      </c>
      <c r="I1050" s="2">
        <f>E1050</f>
        <v>1172</v>
      </c>
      <c r="J1050" s="2" cm="1">
        <f t="array" ref="J1050">MAX(IF($H$3:$H$4000=$H1050,$I$3:$I$4000))</f>
        <v>1172</v>
      </c>
      <c r="K1050" s="2" t="str">
        <v>GBR</v>
      </c>
      <c r="L1050" s="21" t="str">
        <v>Ore ADAMSON</v>
      </c>
      <c r="M1050" s="47" t="str">
        <v>long-jump</v>
      </c>
      <c r="N1050" s="95">
        <v>37193</v>
      </c>
      <c r="O1050" s="94" t="str">
        <f t="shared" si="64"/>
        <v>Ore ADAMSONlong-jump</v>
      </c>
      <c r="P1050" s="2">
        <f t="shared" si="65"/>
        <v>1036</v>
      </c>
      <c r="Q1050" s="2">
        <f t="shared" si="66"/>
        <v>75</v>
      </c>
      <c r="R1050" s="79" t="str">
        <f t="shared" si="67"/>
        <v/>
      </c>
    </row>
    <row r="1051" spans="1:18" x14ac:dyDescent="0.2">
      <c r="A1051" t="s">
        <v>1176</v>
      </c>
      <c r="B1051" t="s">
        <v>1899</v>
      </c>
      <c r="C1051" s="5" t="s">
        <v>34</v>
      </c>
      <c r="D1051" s="5">
        <v>36038</v>
      </c>
      <c r="E1051" s="39">
        <v>1092</v>
      </c>
      <c r="F1051" s="195">
        <v>44350</v>
      </c>
      <c r="G1051" s="2">
        <v>47</v>
      </c>
      <c r="H1051" t="str">
        <f>B1051&amp;C1051</f>
        <v>Catherine BEAUCHEMIN3000msc</v>
      </c>
      <c r="I1051" s="2">
        <f>E1051</f>
        <v>1092</v>
      </c>
      <c r="J1051" s="2" cm="1">
        <f t="array" ref="J1051">MAX(IF($H$3:$H$4000=$H1051,$I$3:$I$4000))</f>
        <v>1092</v>
      </c>
      <c r="K1051" s="2" t="str">
        <v>GBR</v>
      </c>
      <c r="L1051" s="21" t="str">
        <v>Temi OJORA</v>
      </c>
      <c r="M1051" s="47" t="str">
        <v>high-jump</v>
      </c>
      <c r="N1051" s="95">
        <v>37280</v>
      </c>
      <c r="O1051" s="94" t="str">
        <f t="shared" si="64"/>
        <v>Temi OJORAhigh-jump</v>
      </c>
      <c r="P1051" s="2">
        <f t="shared" si="65"/>
        <v>1023</v>
      </c>
      <c r="Q1051" s="2">
        <f t="shared" si="66"/>
        <v>37</v>
      </c>
      <c r="R1051" s="79" t="str">
        <f t="shared" si="67"/>
        <v/>
      </c>
    </row>
    <row r="1052" spans="1:18" x14ac:dyDescent="0.2">
      <c r="A1052" t="s">
        <v>1176</v>
      </c>
      <c r="B1052" t="s">
        <v>2066</v>
      </c>
      <c r="C1052" s="5" t="s">
        <v>37</v>
      </c>
      <c r="D1052" s="5">
        <v>34916</v>
      </c>
      <c r="E1052" s="39">
        <v>1074</v>
      </c>
      <c r="F1052" s="195">
        <v>44346</v>
      </c>
      <c r="G1052" s="2">
        <v>53</v>
      </c>
      <c r="H1052" t="str">
        <f>B1052&amp;C1052</f>
        <v>Georgia ELLENWOODlong-jump</v>
      </c>
      <c r="I1052" s="2">
        <f>E1052</f>
        <v>1074</v>
      </c>
      <c r="J1052" s="2" cm="1">
        <f t="array" ref="J1052">MAX(IF($H$3:$H$4000=$H1052,$I$3:$I$4000))</f>
        <v>1074</v>
      </c>
      <c r="K1052" s="2" t="str">
        <v>GBR</v>
      </c>
      <c r="L1052" s="21" t="str">
        <v>Samantha CALLAWAY</v>
      </c>
      <c r="M1052" s="47" t="str">
        <v>shot-put</v>
      </c>
      <c r="N1052" s="95">
        <v>37319</v>
      </c>
      <c r="O1052" s="94" t="str">
        <f t="shared" si="64"/>
        <v>Samantha CALLAWAYshot-put</v>
      </c>
      <c r="P1052" s="2">
        <f t="shared" si="65"/>
        <v>796</v>
      </c>
      <c r="Q1052" s="2">
        <f t="shared" si="66"/>
        <v>126</v>
      </c>
      <c r="R1052" s="79" t="str">
        <f t="shared" si="67"/>
        <v/>
      </c>
    </row>
    <row r="1053" spans="1:18" x14ac:dyDescent="0.2">
      <c r="A1053" t="s">
        <v>1176</v>
      </c>
      <c r="B1053" t="s">
        <v>1177</v>
      </c>
      <c r="C1053" s="5" t="s">
        <v>26</v>
      </c>
      <c r="D1053" s="5">
        <v>36526</v>
      </c>
      <c r="E1053" s="39">
        <v>1128</v>
      </c>
      <c r="F1053" s="195">
        <v>44345</v>
      </c>
      <c r="G1053" s="2">
        <v>38</v>
      </c>
      <c r="H1053" t="str">
        <f>B1053&amp;C1053</f>
        <v>Lauren GALE400m</v>
      </c>
      <c r="I1053" s="2">
        <f>E1053</f>
        <v>1128</v>
      </c>
      <c r="J1053" s="2" cm="1">
        <f t="array" ref="J1053">MAX(IF($H$3:$H$4000=$H1053,$I$3:$I$4000))</f>
        <v>1145</v>
      </c>
      <c r="K1053" s="2" t="str">
        <v>GBR</v>
      </c>
      <c r="L1053" s="21" t="str">
        <v>Hannah BLOOD</v>
      </c>
      <c r="M1053" s="47" t="str">
        <v>hammer-throw</v>
      </c>
      <c r="N1053" s="95">
        <v>0</v>
      </c>
      <c r="O1053" s="94" t="str">
        <f t="shared" si="64"/>
        <v>Hannah BLOODhammer-throw</v>
      </c>
      <c r="P1053" s="2">
        <f t="shared" si="65"/>
        <v>907</v>
      </c>
      <c r="Q1053" s="2">
        <f t="shared" si="66"/>
        <v>53</v>
      </c>
      <c r="R1053" s="79" t="str">
        <f t="shared" si="67"/>
        <v/>
      </c>
    </row>
    <row r="1054" spans="1:18" x14ac:dyDescent="0.2">
      <c r="A1054" t="s">
        <v>1176</v>
      </c>
      <c r="B1054" t="s">
        <v>1769</v>
      </c>
      <c r="C1054" s="5" t="s">
        <v>27</v>
      </c>
      <c r="D1054" s="5">
        <v>34955</v>
      </c>
      <c r="E1054" s="39">
        <v>1186</v>
      </c>
      <c r="F1054" s="195">
        <v>44345</v>
      </c>
      <c r="G1054" s="2">
        <v>10</v>
      </c>
      <c r="H1054" t="str">
        <f>B1054&amp;C1054</f>
        <v>Gabriela DEBUES-STAFFORD800m</v>
      </c>
      <c r="I1054" s="2">
        <f>E1054</f>
        <v>1186</v>
      </c>
      <c r="J1054" s="2" cm="1">
        <f t="array" ref="J1054">MAX(IF($H$3:$H$4000=$H1054,$I$3:$I$4000))</f>
        <v>1186</v>
      </c>
      <c r="K1054" s="2" t="str">
        <v>GBR</v>
      </c>
      <c r="L1054" s="21" t="str">
        <v>Poppy BEAN</v>
      </c>
      <c r="M1054" s="47" t="str">
        <v>hammer-throw</v>
      </c>
      <c r="N1054" s="95">
        <v>2000</v>
      </c>
      <c r="O1054" s="94" t="str">
        <f t="shared" si="64"/>
        <v>Poppy BEANhammer-throw</v>
      </c>
      <c r="P1054" s="2">
        <f t="shared" si="65"/>
        <v>855</v>
      </c>
      <c r="Q1054" s="2">
        <f t="shared" si="66"/>
        <v>80</v>
      </c>
      <c r="R1054" s="79" t="str">
        <f t="shared" si="67"/>
        <v/>
      </c>
    </row>
    <row r="1055" spans="1:18" x14ac:dyDescent="0.2">
      <c r="A1055" t="s">
        <v>1176</v>
      </c>
      <c r="B1055" t="s">
        <v>1220</v>
      </c>
      <c r="C1055" s="5" t="s">
        <v>27</v>
      </c>
      <c r="D1055" s="5">
        <v>36825</v>
      </c>
      <c r="E1055" s="39">
        <v>1138</v>
      </c>
      <c r="F1055" s="195">
        <v>44345</v>
      </c>
      <c r="G1055" s="2">
        <v>24</v>
      </c>
      <c r="H1055" t="str">
        <f>B1055&amp;C1055</f>
        <v>Aurora RYNDA800m</v>
      </c>
      <c r="I1055" s="2">
        <f>E1055</f>
        <v>1138</v>
      </c>
      <c r="J1055" s="2" cm="1">
        <f t="array" ref="J1055">MAX(IF($H$3:$H$4000=$H1055,$I$3:$I$4000))</f>
        <v>1138</v>
      </c>
      <c r="K1055" s="2" t="str">
        <v>GBR</v>
      </c>
      <c r="L1055" s="21" t="str">
        <v>Lucy MARSHALL</v>
      </c>
      <c r="M1055" s="47" t="str">
        <v>hammer-throw</v>
      </c>
      <c r="N1055" s="95">
        <v>29918</v>
      </c>
      <c r="O1055" s="94" t="str">
        <f t="shared" si="64"/>
        <v>Lucy MARSHALLhammer-throw</v>
      </c>
      <c r="P1055" s="2">
        <f t="shared" si="65"/>
        <v>928</v>
      </c>
      <c r="Q1055" s="2">
        <f t="shared" si="66"/>
        <v>48</v>
      </c>
      <c r="R1055" s="79" t="str">
        <f t="shared" si="67"/>
        <v/>
      </c>
    </row>
    <row r="1056" spans="1:18" x14ac:dyDescent="0.2">
      <c r="A1056" t="s">
        <v>1176</v>
      </c>
      <c r="B1056" t="s">
        <v>1834</v>
      </c>
      <c r="C1056" s="5" t="s">
        <v>28</v>
      </c>
      <c r="D1056" s="5">
        <v>31937</v>
      </c>
      <c r="E1056" s="39">
        <v>1163</v>
      </c>
      <c r="F1056" s="195">
        <v>44345</v>
      </c>
      <c r="G1056" s="2">
        <v>17</v>
      </c>
      <c r="H1056" t="str">
        <f>B1056&amp;C1056</f>
        <v>Kate VAN BUSKIRK1500m</v>
      </c>
      <c r="I1056" s="2">
        <f>E1056</f>
        <v>1163</v>
      </c>
      <c r="J1056" s="2" cm="1">
        <f t="array" ref="J1056">MAX(IF($H$3:$H$4000=$H1056,$I$3:$I$4000))</f>
        <v>1163</v>
      </c>
      <c r="K1056" s="2" t="str">
        <v>GBR</v>
      </c>
      <c r="L1056" s="21" t="str">
        <v>Olivia DOBSON</v>
      </c>
      <c r="M1056" s="47" t="str">
        <v>javelin-throw</v>
      </c>
      <c r="N1056" s="95">
        <v>36977</v>
      </c>
      <c r="O1056" s="94" t="str">
        <f t="shared" si="64"/>
        <v>Olivia DOBSONjavelin-throw</v>
      </c>
      <c r="P1056" s="2">
        <f t="shared" si="65"/>
        <v>808</v>
      </c>
      <c r="Q1056" s="2">
        <f t="shared" si="66"/>
        <v>100</v>
      </c>
      <c r="R1056" s="79" t="str">
        <f t="shared" si="67"/>
        <v/>
      </c>
    </row>
    <row r="1057" spans="1:18" x14ac:dyDescent="0.2">
      <c r="A1057" t="s">
        <v>1176</v>
      </c>
      <c r="B1057" t="s">
        <v>1230</v>
      </c>
      <c r="C1057" s="6" t="s">
        <v>28</v>
      </c>
      <c r="D1057" s="5">
        <v>2000</v>
      </c>
      <c r="E1057" s="39">
        <v>1091</v>
      </c>
      <c r="F1057" s="195">
        <v>44345</v>
      </c>
      <c r="G1057" s="2">
        <v>86</v>
      </c>
      <c r="H1057" t="str">
        <f>B1057&amp;C1057</f>
        <v>Madison HEISTERMAN1500m</v>
      </c>
      <c r="I1057" s="2">
        <f>E1057</f>
        <v>1091</v>
      </c>
      <c r="J1057" s="2" cm="1">
        <f t="array" ref="J1057">MAX(IF($H$3:$H$4000=$H1057,$I$3:$I$4000))</f>
        <v>1091</v>
      </c>
      <c r="K1057" s="2" t="str">
        <v>GBR</v>
      </c>
      <c r="L1057" s="21" t="str">
        <v>Heather LEWIS</v>
      </c>
      <c r="M1057" s="47" t="str">
        <v>race-walking</v>
      </c>
      <c r="N1057" s="95">
        <v>34267</v>
      </c>
      <c r="O1057" s="94" t="str">
        <f t="shared" si="64"/>
        <v>Heather LEWISrace-walking</v>
      </c>
      <c r="P1057" s="2">
        <f t="shared" si="65"/>
        <v>1051</v>
      </c>
      <c r="Q1057" s="2">
        <f t="shared" si="66"/>
        <v>7</v>
      </c>
      <c r="R1057" s="79" t="str">
        <f t="shared" si="67"/>
        <v/>
      </c>
    </row>
    <row r="1058" spans="1:18" x14ac:dyDescent="0.2">
      <c r="A1058" t="s">
        <v>1176</v>
      </c>
      <c r="B1058" t="s">
        <v>1893</v>
      </c>
      <c r="C1058" s="5" t="s">
        <v>34</v>
      </c>
      <c r="D1058" s="5">
        <v>36812</v>
      </c>
      <c r="E1058" s="39">
        <v>1118</v>
      </c>
      <c r="F1058" s="195">
        <v>44345</v>
      </c>
      <c r="G1058" s="2">
        <v>36</v>
      </c>
      <c r="H1058" t="str">
        <f>B1058&amp;C1058</f>
        <v>Grace FETHERSTONHAUGH3000msc</v>
      </c>
      <c r="I1058" s="2">
        <f>E1058</f>
        <v>1118</v>
      </c>
      <c r="J1058" s="2" cm="1">
        <f t="array" ref="J1058">MAX(IF($H$3:$H$4000=$H1058,$I$3:$I$4000))</f>
        <v>1118</v>
      </c>
      <c r="K1058" s="2" t="str">
        <v>GBR</v>
      </c>
      <c r="L1058" s="21" t="str">
        <v>Bethan DAVIES</v>
      </c>
      <c r="M1058" s="47" t="str">
        <v>race-walking</v>
      </c>
      <c r="N1058" s="95">
        <v>33184</v>
      </c>
      <c r="O1058" s="94" t="str">
        <f t="shared" si="64"/>
        <v>Bethan DAVIESrace-walking</v>
      </c>
      <c r="P1058" s="2">
        <f t="shared" si="65"/>
        <v>1073</v>
      </c>
      <c r="Q1058" s="2">
        <f t="shared" si="66"/>
        <v>4</v>
      </c>
      <c r="R1058" s="79" t="str">
        <f t="shared" si="67"/>
        <v/>
      </c>
    </row>
    <row r="1059" spans="1:18" x14ac:dyDescent="0.2">
      <c r="A1059" t="s">
        <v>1176</v>
      </c>
      <c r="B1059" t="s">
        <v>1905</v>
      </c>
      <c r="C1059" t="s">
        <v>34</v>
      </c>
      <c r="D1059" s="5">
        <v>1998</v>
      </c>
      <c r="E1059" s="39">
        <v>1061</v>
      </c>
      <c r="F1059" s="195">
        <v>44345</v>
      </c>
      <c r="G1059" s="2">
        <v>57</v>
      </c>
      <c r="H1059" t="str">
        <f>B1059&amp;C1059</f>
        <v>Sylvia RUSSELL3000msc</v>
      </c>
      <c r="I1059" s="2">
        <f>E1059</f>
        <v>1061</v>
      </c>
      <c r="J1059" s="2" cm="1">
        <f t="array" ref="J1059">MAX(IF($H$3:$H$4000=$H1059,$I$3:$I$4000))</f>
        <v>1061</v>
      </c>
      <c r="K1059" s="2" t="str">
        <v>GBR</v>
      </c>
      <c r="L1059" s="21" t="str">
        <v>Abigail JENNINGS</v>
      </c>
      <c r="M1059" s="47" t="str">
        <v>race-walking</v>
      </c>
      <c r="N1059" s="95">
        <v>36717</v>
      </c>
      <c r="O1059" s="94" t="str">
        <f t="shared" si="64"/>
        <v>Abigail JENNINGSrace-walking</v>
      </c>
      <c r="P1059" s="2">
        <f t="shared" si="65"/>
        <v>871</v>
      </c>
      <c r="Q1059" s="2">
        <f t="shared" si="66"/>
        <v>37</v>
      </c>
      <c r="R1059" s="79" t="str">
        <f t="shared" si="67"/>
        <v/>
      </c>
    </row>
    <row r="1060" spans="1:18" x14ac:dyDescent="0.2">
      <c r="A1060" t="s">
        <v>1176</v>
      </c>
      <c r="B1060" t="s">
        <v>1910</v>
      </c>
      <c r="C1060" t="s">
        <v>34</v>
      </c>
      <c r="D1060" s="5"/>
      <c r="E1060" s="39">
        <v>1056</v>
      </c>
      <c r="F1060" s="195">
        <v>44345</v>
      </c>
      <c r="G1060" s="2">
        <v>63</v>
      </c>
      <c r="H1060" t="str">
        <f>B1060&amp;C1060</f>
        <v>Nicole MCMILLEN3000msc</v>
      </c>
      <c r="I1060" s="2">
        <f>E1060</f>
        <v>1056</v>
      </c>
      <c r="J1060" s="2" cm="1">
        <f t="array" ref="J1060">MAX(IF($H$3:$H$4000=$H1060,$I$3:$I$4000))</f>
        <v>1056</v>
      </c>
      <c r="K1060" s="2" t="str">
        <v>GBR</v>
      </c>
      <c r="L1060" s="21" t="str">
        <v>Hannah HOPPER</v>
      </c>
      <c r="M1060" s="47" t="str">
        <v>race-walking</v>
      </c>
      <c r="N1060" s="95">
        <v>37735</v>
      </c>
      <c r="O1060" s="94" t="str">
        <f t="shared" si="64"/>
        <v>Hannah HOPPERrace-walking</v>
      </c>
      <c r="P1060" s="2">
        <f t="shared" si="65"/>
        <v>816</v>
      </c>
      <c r="Q1060" s="2">
        <f t="shared" si="66"/>
        <v>48</v>
      </c>
      <c r="R1060" s="79" t="str">
        <f t="shared" si="67"/>
        <v/>
      </c>
    </row>
    <row r="1061" spans="1:18" x14ac:dyDescent="0.2">
      <c r="A1061" t="s">
        <v>1176</v>
      </c>
      <c r="B1061" s="5" t="s">
        <v>1857</v>
      </c>
      <c r="C1061" s="5" t="s">
        <v>29</v>
      </c>
      <c r="D1061" s="5">
        <v>33112</v>
      </c>
      <c r="E1061" s="39">
        <v>1169</v>
      </c>
      <c r="F1061" s="195">
        <v>44345</v>
      </c>
      <c r="G1061" s="2">
        <v>18</v>
      </c>
      <c r="H1061" t="str">
        <f>B1061&amp;C1061</f>
        <v>Andrea SECCAFIEN5000m</v>
      </c>
      <c r="I1061" s="2">
        <f>E1061</f>
        <v>1169</v>
      </c>
      <c r="J1061" s="2" cm="1">
        <f t="array" ref="J1061">MAX(IF($H$3:$H$4000=$H1061,$I$3:$I$4000))</f>
        <v>1169</v>
      </c>
      <c r="K1061" s="2" t="str">
        <v>GBR</v>
      </c>
      <c r="L1061" s="21" t="str">
        <v>Emile GHOSE</v>
      </c>
      <c r="M1061" s="47" t="str">
        <v>race-walking</v>
      </c>
      <c r="N1061" s="95">
        <v>1999</v>
      </c>
      <c r="O1061" s="94" t="str">
        <f t="shared" si="64"/>
        <v>Emile GHOSErace-walking</v>
      </c>
      <c r="P1061" s="2">
        <f t="shared" si="65"/>
        <v>713</v>
      </c>
      <c r="Q1061" s="2">
        <f t="shared" si="66"/>
        <v>73</v>
      </c>
      <c r="R1061" s="79" t="str">
        <f t="shared" si="67"/>
        <v/>
      </c>
    </row>
    <row r="1062" spans="1:18" x14ac:dyDescent="0.2">
      <c r="A1062" t="s">
        <v>1176</v>
      </c>
      <c r="B1062" t="s">
        <v>1832</v>
      </c>
      <c r="C1062" s="5" t="s">
        <v>29</v>
      </c>
      <c r="D1062" s="5">
        <v>34324</v>
      </c>
      <c r="E1062" s="39">
        <v>1168</v>
      </c>
      <c r="F1062" s="195">
        <v>44345</v>
      </c>
      <c r="G1062" s="2">
        <v>19</v>
      </c>
      <c r="H1062" t="str">
        <f>B1062&amp;C1062</f>
        <v>Julie-Anne STAEHLI5000m</v>
      </c>
      <c r="I1062" s="2">
        <f>E1062</f>
        <v>1168</v>
      </c>
      <c r="J1062" s="2" cm="1">
        <f t="array" ref="J1062">MAX(IF($H$3:$H$4000=$H1062,$I$3:$I$4000))</f>
        <v>1168</v>
      </c>
      <c r="K1062" s="2" t="str">
        <v>GBR</v>
      </c>
      <c r="L1062" s="21" t="str">
        <v>Amber ANNING</v>
      </c>
      <c r="M1062" s="47" t="str">
        <v>200m</v>
      </c>
      <c r="N1062" s="95">
        <v>36848</v>
      </c>
      <c r="O1062" s="94" t="str">
        <f t="shared" si="64"/>
        <v>Amber ANNING200m</v>
      </c>
      <c r="P1062" s="2">
        <f t="shared" si="65"/>
        <v>1096</v>
      </c>
      <c r="Q1062" s="2">
        <f t="shared" si="66"/>
        <v>82</v>
      </c>
      <c r="R1062" s="79" t="str">
        <f t="shared" si="67"/>
        <v/>
      </c>
    </row>
    <row r="1063" spans="1:18" x14ac:dyDescent="0.2">
      <c r="A1063" t="s">
        <v>1176</v>
      </c>
      <c r="B1063" t="s">
        <v>1865</v>
      </c>
      <c r="C1063" t="s">
        <v>29</v>
      </c>
      <c r="D1063" s="5"/>
      <c r="E1063" s="39">
        <v>1074</v>
      </c>
      <c r="F1063" s="195">
        <v>44345</v>
      </c>
      <c r="G1063" s="2">
        <v>92</v>
      </c>
      <c r="H1063" t="str">
        <f>B1063&amp;C1063</f>
        <v>Briana SCOTT5000m</v>
      </c>
      <c r="I1063" s="2">
        <f>E1063</f>
        <v>1074</v>
      </c>
      <c r="J1063" s="2" cm="1">
        <f t="array" ref="J1063">MAX(IF($H$3:$H$4000=$H1063,$I$3:$I$4000))</f>
        <v>1074</v>
      </c>
      <c r="K1063" s="2" t="str">
        <v>GBR</v>
      </c>
      <c r="L1063" s="21" t="str">
        <v>Lucy WALLIKER</v>
      </c>
      <c r="M1063" s="47" t="str">
        <v>heptathlon</v>
      </c>
      <c r="N1063" s="95">
        <v>1999</v>
      </c>
      <c r="O1063" s="94" t="str">
        <f t="shared" si="64"/>
        <v>Lucy WALLIKERheptathlon</v>
      </c>
      <c r="P1063" s="2">
        <f t="shared" si="65"/>
        <v>781</v>
      </c>
      <c r="Q1063" s="2">
        <f t="shared" si="66"/>
        <v>61</v>
      </c>
      <c r="R1063" s="79" t="str">
        <f t="shared" si="67"/>
        <v/>
      </c>
    </row>
    <row r="1064" spans="1:18" x14ac:dyDescent="0.2">
      <c r="A1064" t="s">
        <v>1176</v>
      </c>
      <c r="B1064" t="s">
        <v>1985</v>
      </c>
      <c r="C1064" s="5" t="s">
        <v>29</v>
      </c>
      <c r="D1064" s="5">
        <v>32549</v>
      </c>
      <c r="E1064" s="39">
        <v>1073</v>
      </c>
      <c r="F1064" s="195">
        <v>44345</v>
      </c>
      <c r="G1064" s="2">
        <v>94</v>
      </c>
      <c r="H1064" t="str">
        <f>B1064&amp;C1064</f>
        <v>Jessica O'CONNELL5000m</v>
      </c>
      <c r="I1064" s="2">
        <f>E1064</f>
        <v>1073</v>
      </c>
      <c r="J1064" s="2" cm="1">
        <f t="array" ref="J1064">MAX(IF($H$3:$H$4000=$H1064,$I$3:$I$4000))</f>
        <v>1073</v>
      </c>
      <c r="K1064" s="2" t="str">
        <v>GBR</v>
      </c>
      <c r="L1064" s="21" t="str">
        <v>Lucy WALLIKER</v>
      </c>
      <c r="M1064" s="47" t="str">
        <v>high-jump</v>
      </c>
      <c r="N1064" s="95">
        <v>1999</v>
      </c>
      <c r="O1064" s="94" t="str">
        <f t="shared" si="64"/>
        <v>Lucy WALLIKERhigh-jump</v>
      </c>
      <c r="P1064" s="2">
        <f t="shared" si="65"/>
        <v>1013</v>
      </c>
      <c r="Q1064" s="2">
        <f t="shared" si="66"/>
        <v>52</v>
      </c>
      <c r="R1064" s="79" t="str">
        <f t="shared" si="67"/>
        <v/>
      </c>
    </row>
    <row r="1065" spans="1:18" x14ac:dyDescent="0.2">
      <c r="A1065" t="s">
        <v>1176</v>
      </c>
      <c r="B1065" t="s">
        <v>1847</v>
      </c>
      <c r="C1065" s="5" t="s">
        <v>29</v>
      </c>
      <c r="D1065" s="5">
        <v>33486</v>
      </c>
      <c r="E1065" s="39">
        <v>1071</v>
      </c>
      <c r="F1065" s="195">
        <v>44345</v>
      </c>
      <c r="G1065" s="2">
        <v>99</v>
      </c>
      <c r="H1065" t="str">
        <f>B1065&amp;C1065</f>
        <v>Genevi√®ve LALONDE5000m</v>
      </c>
      <c r="I1065" s="2">
        <f>E1065</f>
        <v>1071</v>
      </c>
      <c r="J1065" s="2" cm="1">
        <f t="array" ref="J1065">MAX(IF($H$3:$H$4000=$H1065,$I$3:$I$4000))</f>
        <v>1071</v>
      </c>
      <c r="K1065" s="2" t="str">
        <v>GBR</v>
      </c>
      <c r="L1065" s="21" t="str">
        <v>Sarah OMOREGIE</v>
      </c>
      <c r="M1065" s="47" t="str">
        <v>shot-put</v>
      </c>
      <c r="N1065" s="95">
        <v>36618</v>
      </c>
      <c r="O1065" s="94" t="str">
        <f t="shared" si="64"/>
        <v>Sarah OMOREGIEshot-put</v>
      </c>
      <c r="P1065" s="2">
        <f t="shared" si="65"/>
        <v>873</v>
      </c>
      <c r="Q1065" s="2">
        <f t="shared" si="66"/>
        <v>70</v>
      </c>
      <c r="R1065" s="79" t="str">
        <f t="shared" si="67"/>
        <v/>
      </c>
    </row>
    <row r="1066" spans="1:18" x14ac:dyDescent="0.2">
      <c r="A1066" t="s">
        <v>1176</v>
      </c>
      <c r="B1066" t="s">
        <v>2108</v>
      </c>
      <c r="C1066" s="5" t="s">
        <v>33</v>
      </c>
      <c r="D1066" s="5">
        <v>36618</v>
      </c>
      <c r="E1066" s="39">
        <v>1096</v>
      </c>
      <c r="F1066" s="195">
        <v>44345</v>
      </c>
      <c r="G1066" s="2">
        <v>38</v>
      </c>
      <c r="H1066" t="str">
        <f>B1066&amp;C1066</f>
        <v>Brooke OVERHOLT400mh</v>
      </c>
      <c r="I1066" s="2">
        <f>E1066</f>
        <v>1096</v>
      </c>
      <c r="J1066" s="2" cm="1">
        <f t="array" ref="J1066">MAX(IF($H$3:$H$4000=$H1066,$I$3:$I$4000))</f>
        <v>1096</v>
      </c>
      <c r="K1066" s="2" t="str">
        <v>GBR</v>
      </c>
      <c r="L1066" s="21" t="str">
        <v>Jessica ROBINSON</v>
      </c>
      <c r="M1066" s="47" t="str">
        <v>pole-vault</v>
      </c>
      <c r="N1066" s="95">
        <v>36337</v>
      </c>
      <c r="O1066" s="94" t="str">
        <f t="shared" si="64"/>
        <v>Jessica ROBINSONpole-vault</v>
      </c>
      <c r="P1066" s="2">
        <f t="shared" si="65"/>
        <v>963</v>
      </c>
      <c r="Q1066" s="2">
        <f t="shared" si="66"/>
        <v>26</v>
      </c>
      <c r="R1066" s="79" t="str">
        <f t="shared" si="67"/>
        <v/>
      </c>
    </row>
    <row r="1067" spans="1:18" x14ac:dyDescent="0.2">
      <c r="A1067" t="s">
        <v>1176</v>
      </c>
      <c r="B1067" t="s">
        <v>2576</v>
      </c>
      <c r="C1067" s="5" t="s">
        <v>41</v>
      </c>
      <c r="D1067" s="5">
        <v>32482</v>
      </c>
      <c r="E1067" s="39">
        <v>1140</v>
      </c>
      <c r="F1067" s="195">
        <v>44345</v>
      </c>
      <c r="G1067" s="2">
        <v>3</v>
      </c>
      <c r="H1067" t="str">
        <f>B1067&amp;C1067</f>
        <v>Elizabeth GLEADLEjavelin-throw</v>
      </c>
      <c r="I1067" s="2">
        <f>E1067</f>
        <v>1140</v>
      </c>
      <c r="J1067" s="2" cm="1">
        <f t="array" ref="J1067">MAX(IF($H$3:$H$4000=$H1067,$I$3:$I$4000))</f>
        <v>1140</v>
      </c>
      <c r="K1067" s="2" t="str">
        <v>GBR</v>
      </c>
      <c r="L1067" s="21" t="str">
        <v>Jade SPENCER-SMITH</v>
      </c>
      <c r="M1067" s="47" t="str">
        <v>pole-vault</v>
      </c>
      <c r="N1067" s="95">
        <v>37203</v>
      </c>
      <c r="O1067" s="94" t="str">
        <f t="shared" si="64"/>
        <v>Jade SPENCER-SMITHpole-vault</v>
      </c>
      <c r="P1067" s="2">
        <f t="shared" si="65"/>
        <v>963</v>
      </c>
      <c r="Q1067" s="2">
        <f t="shared" si="66"/>
        <v>26</v>
      </c>
      <c r="R1067" s="79" t="str">
        <f t="shared" si="67"/>
        <v/>
      </c>
    </row>
    <row r="1068" spans="1:18" x14ac:dyDescent="0.2">
      <c r="A1068" t="s">
        <v>1176</v>
      </c>
      <c r="B1068" t="s">
        <v>1897</v>
      </c>
      <c r="C1068" s="5" t="s">
        <v>34</v>
      </c>
      <c r="D1068" s="5">
        <v>34632</v>
      </c>
      <c r="E1068" s="39">
        <v>1099</v>
      </c>
      <c r="F1068" s="195">
        <v>44344</v>
      </c>
      <c r="G1068" s="2">
        <v>44</v>
      </c>
      <c r="H1068" t="str">
        <f>B1068&amp;C1068</f>
        <v>Erin TESCHUK3000msc</v>
      </c>
      <c r="I1068" s="2">
        <f>E1068</f>
        <v>1099</v>
      </c>
      <c r="J1068" s="2" cm="1">
        <f t="array" ref="J1068">MAX(IF($H$3:$H$4000=$H1068,$I$3:$I$4000))</f>
        <v>1099</v>
      </c>
      <c r="K1068" s="2" t="str">
        <v>GBR</v>
      </c>
      <c r="L1068" s="21" t="str">
        <v>Courtney MACGUIRE</v>
      </c>
      <c r="M1068" s="47" t="str">
        <v>pole-vault</v>
      </c>
      <c r="N1068" s="95">
        <v>32993</v>
      </c>
      <c r="O1068" s="94" t="str">
        <f t="shared" si="64"/>
        <v>Courtney MACGUIREpole-vault</v>
      </c>
      <c r="P1068" s="2">
        <f t="shared" si="65"/>
        <v>917</v>
      </c>
      <c r="Q1068" s="2">
        <f t="shared" si="66"/>
        <v>47</v>
      </c>
      <c r="R1068" s="79" t="str">
        <f t="shared" si="67"/>
        <v/>
      </c>
    </row>
    <row r="1069" spans="1:18" x14ac:dyDescent="0.2">
      <c r="A1069" t="s">
        <v>1176</v>
      </c>
      <c r="B1069" t="s">
        <v>2087</v>
      </c>
      <c r="C1069" s="6" t="s">
        <v>33</v>
      </c>
      <c r="D1069" s="5">
        <v>44581</v>
      </c>
      <c r="E1069" s="39">
        <v>1022</v>
      </c>
      <c r="F1069" s="195">
        <v>44343</v>
      </c>
      <c r="G1069" s="2">
        <v>78</v>
      </c>
      <c r="H1069" t="str">
        <f>B1069&amp;C1069</f>
        <v>Shaleah COLAIRE400mh</v>
      </c>
      <c r="I1069" s="2">
        <f>E1069</f>
        <v>1022</v>
      </c>
      <c r="J1069" s="2" cm="1">
        <f t="array" ref="J1069">MAX(IF($H$3:$H$4000=$H1069,$I$3:$I$4000))</f>
        <v>1022</v>
      </c>
      <c r="K1069" s="2" t="str">
        <v>GBR</v>
      </c>
      <c r="L1069" s="21" t="str">
        <v>Isabel THOMAS</v>
      </c>
      <c r="M1069" s="47" t="str">
        <v>pole-vault</v>
      </c>
      <c r="N1069" s="95">
        <v>38047</v>
      </c>
      <c r="O1069" s="94" t="str">
        <f t="shared" si="64"/>
        <v>Isabel THOMASpole-vault</v>
      </c>
      <c r="P1069" s="2">
        <f t="shared" si="65"/>
        <v>874</v>
      </c>
      <c r="Q1069" s="2">
        <f t="shared" si="66"/>
        <v>66</v>
      </c>
      <c r="R1069" s="79" t="str">
        <f t="shared" si="67"/>
        <v/>
      </c>
    </row>
    <row r="1070" spans="1:18" x14ac:dyDescent="0.2">
      <c r="A1070" t="s">
        <v>1176</v>
      </c>
      <c r="B1070" t="s">
        <v>2601</v>
      </c>
      <c r="C1070" t="s">
        <v>41</v>
      </c>
      <c r="D1070" s="5">
        <v>1999</v>
      </c>
      <c r="E1070" s="39">
        <v>860</v>
      </c>
      <c r="F1070" s="195">
        <v>44343</v>
      </c>
      <c r="G1070" s="2">
        <v>55</v>
      </c>
      <c r="H1070" t="str">
        <f>B1070&amp;C1070</f>
        <v>Sophia SLOVENSKIjavelin-throw</v>
      </c>
      <c r="I1070" s="2">
        <f>E1070</f>
        <v>860</v>
      </c>
      <c r="J1070" s="2" cm="1">
        <f t="array" ref="J1070">MAX(IF($H$3:$H$4000=$H1070,$I$3:$I$4000))</f>
        <v>860</v>
      </c>
      <c r="K1070" s="2" t="str">
        <v>GBR</v>
      </c>
      <c r="L1070" s="21" t="str">
        <v>Nemiah MUNIR</v>
      </c>
      <c r="M1070" s="47" t="str">
        <v>pole-vault</v>
      </c>
      <c r="N1070" s="95">
        <v>0</v>
      </c>
      <c r="O1070" s="94" t="str">
        <f t="shared" si="64"/>
        <v>Nemiah MUNIRpole-vault</v>
      </c>
      <c r="P1070" s="2">
        <f t="shared" si="65"/>
        <v>871</v>
      </c>
      <c r="Q1070" s="2">
        <f t="shared" si="66"/>
        <v>68</v>
      </c>
      <c r="R1070" s="79" t="str">
        <f t="shared" si="67"/>
        <v/>
      </c>
    </row>
    <row r="1071" spans="1:18" x14ac:dyDescent="0.2">
      <c r="A1071" t="s">
        <v>1176</v>
      </c>
      <c r="B1071" t="s">
        <v>1813</v>
      </c>
      <c r="C1071" s="5" t="s">
        <v>27</v>
      </c>
      <c r="D1071" s="5">
        <v>34726</v>
      </c>
      <c r="E1071" s="39">
        <v>1093</v>
      </c>
      <c r="F1071" s="195">
        <v>44337</v>
      </c>
      <c r="G1071" s="2">
        <v>76</v>
      </c>
      <c r="H1071" t="str">
        <f>B1071&amp;C1071</f>
        <v>Olivia ROMANIW800m</v>
      </c>
      <c r="I1071" s="2">
        <f>E1071</f>
        <v>1093</v>
      </c>
      <c r="J1071" s="2" cm="1">
        <f t="array" ref="J1071">MAX(IF($H$3:$H$4000=$H1071,$I$3:$I$4000))</f>
        <v>1093</v>
      </c>
      <c r="K1071" s="2" t="str">
        <v>GBR</v>
      </c>
      <c r="L1071" s="21" t="str">
        <v>Carys JONES</v>
      </c>
      <c r="M1071" s="47" t="str">
        <v>pole-vault</v>
      </c>
      <c r="N1071" s="95">
        <v>36146</v>
      </c>
      <c r="O1071" s="94" t="str">
        <f t="shared" si="64"/>
        <v>Carys JONESpole-vault</v>
      </c>
      <c r="P1071" s="2">
        <f t="shared" si="65"/>
        <v>874</v>
      </c>
      <c r="Q1071" s="2">
        <f t="shared" si="66"/>
        <v>66</v>
      </c>
      <c r="R1071" s="79" t="str">
        <f t="shared" si="67"/>
        <v/>
      </c>
    </row>
    <row r="1072" spans="1:18" x14ac:dyDescent="0.2">
      <c r="A1072" t="s">
        <v>1176</v>
      </c>
      <c r="B1072" t="s">
        <v>1869</v>
      </c>
      <c r="C1072" s="5" t="s">
        <v>34</v>
      </c>
      <c r="D1072" s="5">
        <v>35466</v>
      </c>
      <c r="E1072" s="39">
        <v>1142</v>
      </c>
      <c r="F1072" s="195">
        <v>44337</v>
      </c>
      <c r="G1072" s="2">
        <v>30</v>
      </c>
      <c r="H1072" t="str">
        <f>B1072&amp;C1072</f>
        <v>Jessy LACOURSE3000msc</v>
      </c>
      <c r="I1072" s="2">
        <f>E1072</f>
        <v>1142</v>
      </c>
      <c r="J1072" s="2" cm="1">
        <f t="array" ref="J1072">MAX(IF($H$3:$H$4000=$H1072,$I$3:$I$4000))</f>
        <v>1142</v>
      </c>
      <c r="K1072" s="2" t="str">
        <v>GBR</v>
      </c>
      <c r="L1072" s="21" t="str">
        <v>Nyree PERRY</v>
      </c>
      <c r="M1072" s="47" t="str">
        <v>pole-vault</v>
      </c>
      <c r="N1072" s="95">
        <v>0</v>
      </c>
      <c r="O1072" s="94" t="str">
        <f t="shared" si="64"/>
        <v>Nyree PERRYpole-vault</v>
      </c>
      <c r="P1072" s="2">
        <f t="shared" si="65"/>
        <v>810</v>
      </c>
      <c r="Q1072" s="2">
        <f t="shared" si="66"/>
        <v>109</v>
      </c>
      <c r="R1072" s="79" t="str">
        <f t="shared" si="67"/>
        <v/>
      </c>
    </row>
    <row r="1073" spans="1:18" x14ac:dyDescent="0.2">
      <c r="A1073" t="s">
        <v>1176</v>
      </c>
      <c r="B1073" t="s">
        <v>2310</v>
      </c>
      <c r="C1073" s="5" t="s">
        <v>35</v>
      </c>
      <c r="D1073" s="5">
        <v>36099</v>
      </c>
      <c r="E1073" s="39">
        <v>1013</v>
      </c>
      <c r="F1073" s="195">
        <v>44332</v>
      </c>
      <c r="G1073" s="2">
        <v>46</v>
      </c>
      <c r="H1073" t="str">
        <f>B1073&amp;C1073</f>
        <v>Dallyssa HUGGINShigh-jump</v>
      </c>
      <c r="I1073" s="2">
        <f>E1073</f>
        <v>1013</v>
      </c>
      <c r="J1073" s="2" cm="1">
        <f t="array" ref="J1073">MAX(IF($H$3:$H$4000=$H1073,$I$3:$I$4000))</f>
        <v>1013</v>
      </c>
      <c r="K1073" s="2" t="str">
        <v>GBR</v>
      </c>
      <c r="L1073" s="21" t="str">
        <v>Kaliska NOWERS</v>
      </c>
      <c r="M1073" s="47" t="str">
        <v>pole-vault</v>
      </c>
      <c r="N1073" s="95">
        <v>0</v>
      </c>
      <c r="O1073" s="94" t="str">
        <f t="shared" si="64"/>
        <v>Kaliska NOWERSpole-vault</v>
      </c>
      <c r="P1073" s="2">
        <f t="shared" si="65"/>
        <v>810</v>
      </c>
      <c r="Q1073" s="2">
        <f t="shared" si="66"/>
        <v>109</v>
      </c>
      <c r="R1073" s="79" t="str">
        <f t="shared" si="67"/>
        <v/>
      </c>
    </row>
    <row r="1074" spans="1:18" x14ac:dyDescent="0.2">
      <c r="A1074" t="s">
        <v>1176</v>
      </c>
      <c r="B1074" t="s">
        <v>2588</v>
      </c>
      <c r="C1074" s="6" t="s">
        <v>41</v>
      </c>
      <c r="D1074" s="5">
        <v>35683</v>
      </c>
      <c r="E1074" s="39">
        <v>912</v>
      </c>
      <c r="F1074" s="195">
        <v>44332</v>
      </c>
      <c r="G1074" s="2">
        <v>32</v>
      </c>
      <c r="H1074" t="str">
        <f>B1074&amp;C1074</f>
        <v>Brittni WOLCZYKjavelin-throw</v>
      </c>
      <c r="I1074" s="2">
        <f>E1074</f>
        <v>912</v>
      </c>
      <c r="J1074" s="2" cm="1">
        <f t="array" ref="J1074">MAX(IF($H$3:$H$4000=$H1074,$I$3:$I$4000))</f>
        <v>912</v>
      </c>
      <c r="K1074" s="2" t="str">
        <v>GBR</v>
      </c>
      <c r="L1074" s="21" t="str">
        <v>Kirsty LAW</v>
      </c>
      <c r="M1074" s="47" t="str">
        <v>discus-throw</v>
      </c>
      <c r="N1074" s="95">
        <v>31696</v>
      </c>
      <c r="O1074" s="94" t="str">
        <f t="shared" si="64"/>
        <v>Kirsty LAWdiscus-throw</v>
      </c>
      <c r="P1074" s="2">
        <f t="shared" si="65"/>
        <v>1074</v>
      </c>
      <c r="Q1074" s="2">
        <f t="shared" si="66"/>
        <v>11</v>
      </c>
      <c r="R1074" s="79" t="str">
        <f t="shared" si="67"/>
        <v/>
      </c>
    </row>
    <row r="1075" spans="1:18" x14ac:dyDescent="0.2">
      <c r="A1075" t="s">
        <v>1176</v>
      </c>
      <c r="B1075" t="s">
        <v>1667</v>
      </c>
      <c r="C1075" s="5" t="s">
        <v>25</v>
      </c>
      <c r="D1075" s="5">
        <v>35294</v>
      </c>
      <c r="E1075" s="39">
        <v>1111</v>
      </c>
      <c r="F1075" s="195">
        <v>44331</v>
      </c>
      <c r="G1075" s="2">
        <v>54</v>
      </c>
      <c r="H1075" t="str">
        <f>B1075&amp;C1075</f>
        <v>Leya BUCHANAN200m</v>
      </c>
      <c r="I1075" s="2">
        <f>E1075</f>
        <v>1111</v>
      </c>
      <c r="J1075" s="2" cm="1">
        <f t="array" ref="J1075">MAX(IF($H$3:$H$4000=$H1075,$I$3:$I$4000))</f>
        <v>1111</v>
      </c>
      <c r="K1075" s="2" t="str">
        <v>GBR</v>
      </c>
      <c r="L1075" s="21" t="str">
        <v>Teddy TEHOUDJA</v>
      </c>
      <c r="M1075" s="47" t="str">
        <v>shot-put</v>
      </c>
      <c r="N1075" s="95">
        <v>37707</v>
      </c>
      <c r="O1075" s="94" t="str">
        <f t="shared" si="64"/>
        <v>Teddy TEHOUDJAshot-put</v>
      </c>
      <c r="P1075" s="2">
        <f t="shared" si="65"/>
        <v>856</v>
      </c>
      <c r="Q1075" s="2">
        <f t="shared" si="66"/>
        <v>84</v>
      </c>
      <c r="R1075" s="79" t="str">
        <f t="shared" si="67"/>
        <v/>
      </c>
    </row>
    <row r="1076" spans="1:18" x14ac:dyDescent="0.2">
      <c r="A1076" t="s">
        <v>1176</v>
      </c>
      <c r="B1076" t="s">
        <v>1691</v>
      </c>
      <c r="C1076" s="5" t="s">
        <v>26</v>
      </c>
      <c r="D1076" s="5">
        <v>35457</v>
      </c>
      <c r="E1076" s="39">
        <v>1169</v>
      </c>
      <c r="F1076" s="195">
        <v>44331</v>
      </c>
      <c r="G1076" s="2">
        <v>16</v>
      </c>
      <c r="H1076" t="str">
        <f>B1076&amp;C1076</f>
        <v>Natassha MCDONALD400m</v>
      </c>
      <c r="I1076" s="2">
        <f>E1076</f>
        <v>1169</v>
      </c>
      <c r="J1076" s="2" cm="1">
        <f t="array" ref="J1076">MAX(IF($H$3:$H$4000=$H1076,$I$3:$I$4000))</f>
        <v>1169</v>
      </c>
      <c r="K1076" s="2" t="str">
        <v>GBR</v>
      </c>
      <c r="L1076" s="21" t="str">
        <v>Mhairi PORTERFIELD-WALTERS</v>
      </c>
      <c r="M1076" s="47" t="str">
        <v>shot-put</v>
      </c>
      <c r="N1076" s="95">
        <v>29756</v>
      </c>
      <c r="O1076" s="94" t="str">
        <f t="shared" si="64"/>
        <v>Mhairi PORTERFIELD-WALTERSshot-put</v>
      </c>
      <c r="P1076" s="2">
        <f t="shared" si="65"/>
        <v>803</v>
      </c>
      <c r="Q1076" s="2">
        <f t="shared" si="66"/>
        <v>120</v>
      </c>
      <c r="R1076" s="79" t="str">
        <f t="shared" si="67"/>
        <v/>
      </c>
    </row>
    <row r="1077" spans="1:18" x14ac:dyDescent="0.2">
      <c r="A1077" t="s">
        <v>1176</v>
      </c>
      <c r="B1077" t="s">
        <v>1791</v>
      </c>
      <c r="C1077" s="5" t="s">
        <v>27</v>
      </c>
      <c r="D1077" s="5">
        <v>34935</v>
      </c>
      <c r="E1077" s="39">
        <v>1117</v>
      </c>
      <c r="F1077" s="195">
        <v>44331</v>
      </c>
      <c r="G1077" s="2">
        <v>39</v>
      </c>
      <c r="H1077" t="str">
        <f>B1077&amp;C1077</f>
        <v>Ma√Øt√© BOUCHARD800m</v>
      </c>
      <c r="I1077" s="2">
        <f>E1077</f>
        <v>1117</v>
      </c>
      <c r="J1077" s="2" cm="1">
        <f t="array" ref="J1077">MAX(IF($H$3:$H$4000=$H1077,$I$3:$I$4000))</f>
        <v>1117</v>
      </c>
      <c r="K1077" s="2" t="str">
        <v>GBR</v>
      </c>
      <c r="L1077" s="21" t="str">
        <v>Rachel MACLENNAN</v>
      </c>
      <c r="M1077" s="47" t="str">
        <v>hammer-throw</v>
      </c>
      <c r="N1077" s="95">
        <v>0</v>
      </c>
      <c r="O1077" s="94" t="str">
        <f t="shared" si="64"/>
        <v>Rachel MACLENNANhammer-throw</v>
      </c>
      <c r="P1077" s="2">
        <f t="shared" si="65"/>
        <v>786</v>
      </c>
      <c r="Q1077" s="2">
        <f t="shared" si="66"/>
        <v>115</v>
      </c>
      <c r="R1077" s="79" t="str">
        <f t="shared" si="67"/>
        <v/>
      </c>
    </row>
    <row r="1078" spans="1:18" x14ac:dyDescent="0.2">
      <c r="A1078" t="s">
        <v>1176</v>
      </c>
      <c r="B1078" t="s">
        <v>1768</v>
      </c>
      <c r="C1078" s="5" t="s">
        <v>28</v>
      </c>
      <c r="D1078" s="5">
        <v>32360</v>
      </c>
      <c r="E1078" s="39">
        <v>1170</v>
      </c>
      <c r="F1078" s="195">
        <v>44331</v>
      </c>
      <c r="G1078" s="2">
        <v>13</v>
      </c>
      <c r="H1078" t="str">
        <f>B1078&amp;C1078</f>
        <v>Melissa BISHOP-NRIAGU1500m</v>
      </c>
      <c r="I1078" s="2">
        <f>E1078</f>
        <v>1170</v>
      </c>
      <c r="J1078" s="2" cm="1">
        <f t="array" ref="J1078">MAX(IF($H$3:$H$4000=$H1078,$I$3:$I$4000))</f>
        <v>1170</v>
      </c>
      <c r="K1078" s="2" t="str">
        <v>GBR</v>
      </c>
      <c r="L1078" s="21" t="str">
        <v>Allison WILDER</v>
      </c>
      <c r="M1078" s="47" t="str">
        <v>triple-jump</v>
      </c>
      <c r="N1078" s="95">
        <v>32446</v>
      </c>
      <c r="O1078" s="94" t="str">
        <f t="shared" si="64"/>
        <v>Allison WILDERtriple-jump</v>
      </c>
      <c r="P1078" s="2">
        <f t="shared" si="65"/>
        <v>918</v>
      </c>
      <c r="Q1078" s="2">
        <f t="shared" si="66"/>
        <v>134</v>
      </c>
      <c r="R1078" s="79" t="str">
        <f t="shared" si="67"/>
        <v/>
      </c>
    </row>
    <row r="1079" spans="1:18" x14ac:dyDescent="0.2">
      <c r="A1079" t="s">
        <v>1176</v>
      </c>
      <c r="B1079" t="s">
        <v>1810</v>
      </c>
      <c r="C1079" s="5" t="s">
        <v>28</v>
      </c>
      <c r="D1079" s="5">
        <v>33469</v>
      </c>
      <c r="E1079" s="39">
        <v>1134</v>
      </c>
      <c r="F1079" s="195">
        <v>44331</v>
      </c>
      <c r="G1079" s="2">
        <v>40</v>
      </c>
      <c r="H1079" t="str">
        <f>B1079&amp;C1079</f>
        <v>Mariah KELLY1500m</v>
      </c>
      <c r="I1079" s="2">
        <f>E1079</f>
        <v>1134</v>
      </c>
      <c r="J1079" s="2" cm="1">
        <f t="array" ref="J1079">MAX(IF($H$3:$H$4000=$H1079,$I$3:$I$4000))</f>
        <v>1134</v>
      </c>
      <c r="K1079" s="2" t="str">
        <v>GBR</v>
      </c>
      <c r="L1079" s="21" t="str">
        <v>Natasha PURCHAS</v>
      </c>
      <c r="M1079" s="47" t="str">
        <v>pole-vault</v>
      </c>
      <c r="N1079" s="95">
        <v>36903</v>
      </c>
      <c r="O1079" s="94" t="str">
        <f t="shared" si="64"/>
        <v>Natasha PURCHASpole-vault</v>
      </c>
      <c r="P1079" s="2">
        <f t="shared" si="65"/>
        <v>838</v>
      </c>
      <c r="Q1079" s="2">
        <f t="shared" si="66"/>
        <v>92</v>
      </c>
      <c r="R1079" s="79" t="str">
        <f t="shared" si="67"/>
        <v/>
      </c>
    </row>
    <row r="1080" spans="1:18" x14ac:dyDescent="0.2">
      <c r="A1080" t="s">
        <v>1176</v>
      </c>
      <c r="B1080" t="s">
        <v>1923</v>
      </c>
      <c r="C1080" s="5" t="s">
        <v>34</v>
      </c>
      <c r="D1080" s="5">
        <v>36948</v>
      </c>
      <c r="E1080" s="39">
        <v>1028</v>
      </c>
      <c r="F1080" s="195">
        <v>44331</v>
      </c>
      <c r="G1080" s="2">
        <v>79</v>
      </c>
      <c r="H1080" t="str">
        <f>B1080&amp;C1080</f>
        <v>Baneet BAINS3000msc</v>
      </c>
      <c r="I1080" s="2">
        <f>E1080</f>
        <v>1028</v>
      </c>
      <c r="J1080" s="2" cm="1">
        <f t="array" ref="J1080">MAX(IF($H$3:$H$4000=$H1080,$I$3:$I$4000))</f>
        <v>1028</v>
      </c>
      <c r="K1080" s="2" t="str">
        <v>GBR</v>
      </c>
      <c r="L1080" s="21" t="str">
        <v>Amelia STRICKLER</v>
      </c>
      <c r="M1080" s="47" t="str">
        <v>shot-put</v>
      </c>
      <c r="N1080" s="95">
        <v>34358</v>
      </c>
      <c r="O1080" s="94" t="str">
        <f t="shared" si="64"/>
        <v>Amelia STRICKLERshot-put</v>
      </c>
      <c r="P1080" s="2">
        <f t="shared" si="65"/>
        <v>1089</v>
      </c>
      <c r="Q1080" s="2">
        <f t="shared" si="66"/>
        <v>9</v>
      </c>
      <c r="R1080" s="79" t="str">
        <f t="shared" si="67"/>
        <v/>
      </c>
    </row>
    <row r="1081" spans="1:18" x14ac:dyDescent="0.2">
      <c r="A1081" t="s">
        <v>1176</v>
      </c>
      <c r="B1081" t="s">
        <v>1834</v>
      </c>
      <c r="C1081" s="5" t="s">
        <v>29</v>
      </c>
      <c r="D1081" s="6">
        <v>31937</v>
      </c>
      <c r="E1081" s="39">
        <v>1163</v>
      </c>
      <c r="F1081" s="195">
        <v>44331</v>
      </c>
      <c r="G1081" s="2">
        <v>22</v>
      </c>
      <c r="H1081" t="str">
        <f>B1081&amp;C1081</f>
        <v>Kate VAN BUSKIRK5000m</v>
      </c>
      <c r="I1081" s="2">
        <f>E1081</f>
        <v>1163</v>
      </c>
      <c r="J1081" s="2" cm="1">
        <f t="array" ref="J1081">MAX(IF($H$3:$H$4000=$H1081,$I$3:$I$4000))</f>
        <v>1163</v>
      </c>
      <c r="K1081" s="2" t="str">
        <v>GBR</v>
      </c>
      <c r="L1081" s="21" t="str">
        <v>Serena VINCENT</v>
      </c>
      <c r="M1081" s="47" t="str">
        <v>shot-put</v>
      </c>
      <c r="N1081" s="95">
        <v>37230</v>
      </c>
      <c r="O1081" s="94" t="str">
        <f t="shared" si="64"/>
        <v>Serena VINCENTshot-put</v>
      </c>
      <c r="P1081" s="2">
        <f t="shared" si="65"/>
        <v>952</v>
      </c>
      <c r="Q1081" s="2">
        <f t="shared" si="66"/>
        <v>35</v>
      </c>
      <c r="R1081" s="79" t="str">
        <f t="shared" si="67"/>
        <v/>
      </c>
    </row>
    <row r="1082" spans="1:18" x14ac:dyDescent="0.2">
      <c r="A1082" t="s">
        <v>1176</v>
      </c>
      <c r="B1082" t="s">
        <v>2085</v>
      </c>
      <c r="C1082" s="5" t="s">
        <v>32</v>
      </c>
      <c r="D1082" s="6">
        <v>36222</v>
      </c>
      <c r="E1082" s="39">
        <v>1070</v>
      </c>
      <c r="F1082" s="195">
        <v>44331</v>
      </c>
      <c r="G1082" s="2">
        <v>69</v>
      </c>
      <c r="H1082" t="str">
        <f>B1082&amp;C1082</f>
        <v>Kaylyn HALL100mh</v>
      </c>
      <c r="I1082" s="2">
        <f>E1082</f>
        <v>1070</v>
      </c>
      <c r="J1082" s="2" cm="1">
        <f t="array" ref="J1082">MAX(IF($H$3:$H$4000=$H1082,$I$3:$I$4000))</f>
        <v>1104</v>
      </c>
      <c r="K1082" s="2" t="str">
        <v>GBR</v>
      </c>
      <c r="L1082" s="21" t="str">
        <v>Samantha CALLAWAY</v>
      </c>
      <c r="M1082" s="47" t="str">
        <v>discus-throw</v>
      </c>
      <c r="N1082" s="95">
        <v>37319</v>
      </c>
      <c r="O1082" s="94" t="str">
        <f t="shared" si="64"/>
        <v>Samantha CALLAWAYdiscus-throw</v>
      </c>
      <c r="P1082" s="2">
        <f t="shared" si="65"/>
        <v>937</v>
      </c>
      <c r="Q1082" s="2">
        <f t="shared" si="66"/>
        <v>43</v>
      </c>
      <c r="R1082" s="79" t="str">
        <f t="shared" si="67"/>
        <v/>
      </c>
    </row>
    <row r="1083" spans="1:18" x14ac:dyDescent="0.2">
      <c r="A1083" t="s">
        <v>1176</v>
      </c>
      <c r="B1083" t="s">
        <v>2090</v>
      </c>
      <c r="C1083" t="s">
        <v>32</v>
      </c>
      <c r="D1083" s="5">
        <v>1997</v>
      </c>
      <c r="E1083" s="39">
        <v>1067</v>
      </c>
      <c r="F1083" s="195">
        <v>44331</v>
      </c>
      <c r="G1083" s="2">
        <v>76</v>
      </c>
      <c r="H1083" t="str">
        <f>B1083&amp;C1083</f>
        <v>Jaymie O'CONNOR100mh</v>
      </c>
      <c r="I1083" s="2">
        <f>E1083</f>
        <v>1067</v>
      </c>
      <c r="J1083" s="2" cm="1">
        <f t="array" ref="J1083">MAX(IF($H$3:$H$4000=$H1083,$I$3:$I$4000))</f>
        <v>1067</v>
      </c>
      <c r="K1083" s="2" t="str">
        <v>GBR</v>
      </c>
      <c r="L1083" s="21" t="str">
        <v>Amy HOLDER</v>
      </c>
      <c r="M1083" s="47" t="str">
        <v>discus-throw</v>
      </c>
      <c r="N1083" s="95">
        <v>35281</v>
      </c>
      <c r="O1083" s="94" t="str">
        <f t="shared" si="64"/>
        <v>Amy HOLDERdiscus-throw</v>
      </c>
      <c r="P1083" s="2">
        <f t="shared" si="65"/>
        <v>986</v>
      </c>
      <c r="Q1083" s="2">
        <f t="shared" si="66"/>
        <v>27</v>
      </c>
      <c r="R1083" s="79" t="str">
        <f t="shared" si="67"/>
        <v/>
      </c>
    </row>
    <row r="1084" spans="1:18" x14ac:dyDescent="0.2">
      <c r="A1084" t="s">
        <v>1176</v>
      </c>
      <c r="B1084" t="s">
        <v>2208</v>
      </c>
      <c r="C1084" t="s">
        <v>37</v>
      </c>
      <c r="D1084" s="5">
        <v>2000</v>
      </c>
      <c r="E1084" s="39">
        <v>1047</v>
      </c>
      <c r="F1084" s="195">
        <v>44331</v>
      </c>
      <c r="G1084" s="2">
        <v>59</v>
      </c>
      <c r="H1084" t="str">
        <f>B1084&amp;C1084</f>
        <v>Jasmine SCOTT-KILGOlong-jump</v>
      </c>
      <c r="I1084" s="2">
        <f>E1084</f>
        <v>1047</v>
      </c>
      <c r="J1084" s="2" cm="1">
        <f t="array" ref="J1084">MAX(IF($H$3:$H$4000=$H1084,$I$3:$I$4000))</f>
        <v>1047</v>
      </c>
      <c r="K1084" s="2" t="str">
        <v>GBR</v>
      </c>
      <c r="L1084" s="21" t="str">
        <v>Phoebe DOWSON</v>
      </c>
      <c r="M1084" s="47" t="str">
        <v>discus-throw</v>
      </c>
      <c r="N1084" s="95">
        <v>34441</v>
      </c>
      <c r="O1084" s="94" t="str">
        <f t="shared" si="64"/>
        <v>Phoebe DOWSONdiscus-throw</v>
      </c>
      <c r="P1084" s="2">
        <f t="shared" si="65"/>
        <v>941</v>
      </c>
      <c r="Q1084" s="2">
        <f t="shared" si="66"/>
        <v>41</v>
      </c>
      <c r="R1084" s="79" t="str">
        <f t="shared" si="67"/>
        <v/>
      </c>
    </row>
    <row r="1085" spans="1:18" x14ac:dyDescent="0.2">
      <c r="A1085" t="s">
        <v>1176</v>
      </c>
      <c r="B1085" t="s">
        <v>2441</v>
      </c>
      <c r="C1085" s="6" t="s">
        <v>40</v>
      </c>
      <c r="D1085" s="5">
        <v>44581</v>
      </c>
      <c r="E1085" s="39">
        <v>848</v>
      </c>
      <c r="F1085" s="195">
        <v>44331</v>
      </c>
      <c r="G1085" s="2">
        <v>80</v>
      </c>
      <c r="H1085" t="str">
        <f>B1085&amp;C1085</f>
        <v>Alison STEPHENSdiscus-throw</v>
      </c>
      <c r="I1085" s="2">
        <f>E1085</f>
        <v>848</v>
      </c>
      <c r="J1085" s="2" cm="1">
        <f t="array" ref="J1085">MAX(IF($H$3:$H$4000=$H1085,$I$3:$I$4000))</f>
        <v>848</v>
      </c>
      <c r="K1085" s="2" t="str">
        <v>GBR</v>
      </c>
      <c r="L1085" s="21" t="str">
        <v>Taia TUNSTALL</v>
      </c>
      <c r="M1085" s="47" t="str">
        <v>discus-throw</v>
      </c>
      <c r="N1085" s="95">
        <v>37265</v>
      </c>
      <c r="O1085" s="94" t="str">
        <f t="shared" si="64"/>
        <v>Taia TUNSTALLdiscus-throw</v>
      </c>
      <c r="P1085" s="2">
        <f t="shared" si="65"/>
        <v>923</v>
      </c>
      <c r="Q1085" s="2">
        <f t="shared" si="66"/>
        <v>48</v>
      </c>
      <c r="R1085" s="79" t="str">
        <f t="shared" si="67"/>
        <v/>
      </c>
    </row>
    <row r="1086" spans="1:18" x14ac:dyDescent="0.2">
      <c r="A1086" t="s">
        <v>1176</v>
      </c>
      <c r="B1086" t="s">
        <v>2451</v>
      </c>
      <c r="C1086" s="5" t="s">
        <v>40</v>
      </c>
      <c r="D1086" s="5">
        <v>36027</v>
      </c>
      <c r="E1086" s="39">
        <v>826</v>
      </c>
      <c r="F1086" s="195">
        <v>44331</v>
      </c>
      <c r="G1086" s="2">
        <v>97</v>
      </c>
      <c r="H1086" t="str">
        <f>B1086&amp;C1086</f>
        <v>Julianna THOMSONdiscus-throw</v>
      </c>
      <c r="I1086" s="2">
        <f>E1086</f>
        <v>826</v>
      </c>
      <c r="J1086" s="2" cm="1">
        <f t="array" ref="J1086">MAX(IF($H$3:$H$4000=$H1086,$I$3:$I$4000))</f>
        <v>826</v>
      </c>
      <c r="K1086" s="2" t="str">
        <v>GBR</v>
      </c>
      <c r="L1086" s="21" t="str">
        <v>Zara OBAMAKINWA</v>
      </c>
      <c r="M1086" s="47" t="str">
        <v>discus-throw</v>
      </c>
      <c r="N1086" s="95">
        <v>38076</v>
      </c>
      <c r="O1086" s="94" t="str">
        <f t="shared" si="64"/>
        <v>Zara OBAMAKINWAdiscus-throw</v>
      </c>
      <c r="P1086" s="2">
        <f t="shared" si="65"/>
        <v>877</v>
      </c>
      <c r="Q1086" s="2">
        <f t="shared" si="66"/>
        <v>69</v>
      </c>
      <c r="R1086" s="79" t="str">
        <f t="shared" si="67"/>
        <v/>
      </c>
    </row>
    <row r="1087" spans="1:18" x14ac:dyDescent="0.2">
      <c r="A1087" t="s">
        <v>1176</v>
      </c>
      <c r="B1087" t="s">
        <v>4565</v>
      </c>
      <c r="C1087" s="5" t="s">
        <v>43</v>
      </c>
      <c r="D1087" s="5">
        <v>36866</v>
      </c>
      <c r="E1087" s="39">
        <v>1004</v>
      </c>
      <c r="F1087" s="195">
        <v>44331</v>
      </c>
      <c r="G1087" s="2">
        <v>11</v>
      </c>
      <c r="H1087" t="str">
        <f>B1087&amp;C1087</f>
        <v>Skylar SIEBENheptathlon</v>
      </c>
      <c r="I1087" s="2">
        <f>E1087</f>
        <v>1004</v>
      </c>
      <c r="J1087" s="2" cm="1">
        <f t="array" ref="J1087">MAX(IF($H$3:$H$4000=$H1087,$I$3:$I$4000))</f>
        <v>1004</v>
      </c>
      <c r="K1087" s="2" t="str">
        <v>GBR</v>
      </c>
      <c r="L1087" s="21" t="str">
        <v>Kathryn WOODCOCK</v>
      </c>
      <c r="M1087" s="47" t="str">
        <v>discus-throw</v>
      </c>
      <c r="N1087" s="95">
        <v>35549</v>
      </c>
      <c r="O1087" s="94" t="str">
        <f t="shared" si="64"/>
        <v>Kathryn WOODCOCKdiscus-throw</v>
      </c>
      <c r="P1087" s="2">
        <f t="shared" si="65"/>
        <v>870</v>
      </c>
      <c r="Q1087" s="2">
        <f t="shared" si="66"/>
        <v>75</v>
      </c>
      <c r="R1087" s="79" t="str">
        <f t="shared" si="67"/>
        <v/>
      </c>
    </row>
    <row r="1088" spans="1:18" x14ac:dyDescent="0.2">
      <c r="A1088" t="s">
        <v>1176</v>
      </c>
      <c r="B1088" t="s">
        <v>2310</v>
      </c>
      <c r="C1088" s="5" t="s">
        <v>43</v>
      </c>
      <c r="D1088" s="5">
        <v>36099</v>
      </c>
      <c r="E1088" s="39">
        <v>965</v>
      </c>
      <c r="F1088" s="195">
        <v>44331</v>
      </c>
      <c r="G1088" s="2">
        <v>17</v>
      </c>
      <c r="H1088" t="str">
        <f>B1088&amp;C1088</f>
        <v>Dallyssa HUGGINSheptathlon</v>
      </c>
      <c r="I1088" s="2">
        <f>E1088</f>
        <v>965</v>
      </c>
      <c r="J1088" s="2" cm="1">
        <f t="array" ref="J1088">MAX(IF($H$3:$H$4000=$H1088,$I$3:$I$4000))</f>
        <v>965</v>
      </c>
      <c r="K1088" s="2" t="str">
        <v>GBR</v>
      </c>
      <c r="L1088" s="21" t="str">
        <v>Emma BOTHAM</v>
      </c>
      <c r="M1088" s="47" t="str">
        <v>discus-throw</v>
      </c>
      <c r="N1088" s="95">
        <v>44581</v>
      </c>
      <c r="O1088" s="94" t="str">
        <f t="shared" si="64"/>
        <v>Emma BOTHAMdiscus-throw</v>
      </c>
      <c r="P1088" s="2">
        <f t="shared" si="65"/>
        <v>826</v>
      </c>
      <c r="Q1088" s="2">
        <f t="shared" si="66"/>
        <v>109</v>
      </c>
      <c r="R1088" s="79" t="str">
        <f t="shared" si="67"/>
        <v/>
      </c>
    </row>
    <row r="1089" spans="1:18" x14ac:dyDescent="0.2">
      <c r="A1089" t="s">
        <v>1176</v>
      </c>
      <c r="B1089" t="s">
        <v>4578</v>
      </c>
      <c r="C1089" t="s">
        <v>43</v>
      </c>
      <c r="D1089">
        <v>1999</v>
      </c>
      <c r="E1089" s="39">
        <v>879</v>
      </c>
      <c r="F1089" s="195">
        <v>44331</v>
      </c>
      <c r="G1089" s="2">
        <v>42</v>
      </c>
      <c r="H1089" t="str">
        <f>B1089&amp;C1089</f>
        <v>Kristen O'HANDLEYheptathlon</v>
      </c>
      <c r="I1089" s="2">
        <f>E1089</f>
        <v>879</v>
      </c>
      <c r="J1089" s="2" cm="1">
        <f t="array" ref="J1089">MAX(IF($H$3:$H$4000=$H1089,$I$3:$I$4000))</f>
        <v>879</v>
      </c>
      <c r="K1089" s="2" t="str">
        <v>GBR</v>
      </c>
      <c r="L1089" s="21" t="str">
        <v>Jessica MAYHO</v>
      </c>
      <c r="M1089" s="47" t="str">
        <v>hammer-throw</v>
      </c>
      <c r="N1089" s="95">
        <v>34134</v>
      </c>
      <c r="O1089" s="94" t="str">
        <f t="shared" si="64"/>
        <v>Jessica MAYHOhammer-throw</v>
      </c>
      <c r="P1089" s="2">
        <f t="shared" si="65"/>
        <v>1084</v>
      </c>
      <c r="Q1089" s="2">
        <f t="shared" si="66"/>
        <v>9</v>
      </c>
      <c r="R1089" s="79" t="str">
        <f t="shared" si="67"/>
        <v/>
      </c>
    </row>
    <row r="1090" spans="1:18" x14ac:dyDescent="0.2">
      <c r="A1090" t="s">
        <v>1176</v>
      </c>
      <c r="B1090" t="s">
        <v>1177</v>
      </c>
      <c r="C1090" s="5" t="s">
        <v>25</v>
      </c>
      <c r="D1090" s="5">
        <v>36526</v>
      </c>
      <c r="E1090" s="39">
        <v>1119</v>
      </c>
      <c r="F1090" s="195">
        <v>44330</v>
      </c>
      <c r="G1090" s="2">
        <v>44</v>
      </c>
      <c r="H1090" t="str">
        <f>B1090&amp;C1090</f>
        <v>Lauren GALE200m</v>
      </c>
      <c r="I1090" s="2">
        <f>E1090</f>
        <v>1119</v>
      </c>
      <c r="J1090" s="2" cm="1">
        <f t="array" ref="J1090">MAX(IF($H$3:$H$4000=$H1090,$I$3:$I$4000))</f>
        <v>1119</v>
      </c>
      <c r="K1090" s="2" t="str">
        <v>GBR</v>
      </c>
      <c r="L1090" s="21" t="str">
        <v>Charlotte PAYNE</v>
      </c>
      <c r="M1090" s="47" t="str">
        <v>hammer-throw</v>
      </c>
      <c r="N1090" s="95">
        <v>37335</v>
      </c>
      <c r="O1090" s="94" t="str">
        <f t="shared" si="64"/>
        <v>Charlotte PAYNEhammer-throw</v>
      </c>
      <c r="P1090" s="2">
        <f t="shared" si="65"/>
        <v>1041</v>
      </c>
      <c r="Q1090" s="2">
        <f t="shared" si="66"/>
        <v>15</v>
      </c>
      <c r="R1090" s="79" t="str">
        <f t="shared" si="67"/>
        <v/>
      </c>
    </row>
    <row r="1091" spans="1:18" x14ac:dyDescent="0.2">
      <c r="A1091" t="s">
        <v>1176</v>
      </c>
      <c r="B1091" t="s">
        <v>1857</v>
      </c>
      <c r="C1091" s="5" t="s">
        <v>30</v>
      </c>
      <c r="D1091" s="5">
        <v>33112</v>
      </c>
      <c r="E1091" s="39">
        <v>1180</v>
      </c>
      <c r="F1091" s="195">
        <v>44330</v>
      </c>
      <c r="G1091" s="2">
        <v>17</v>
      </c>
      <c r="H1091" t="str">
        <f>B1091&amp;C1091</f>
        <v>Andrea SECCAFIEN10000m</v>
      </c>
      <c r="I1091" s="2">
        <f>E1091</f>
        <v>1180</v>
      </c>
      <c r="J1091" s="2" cm="1">
        <f t="array" ref="J1091">MAX(IF($H$3:$H$4000=$H1091,$I$3:$I$4000))</f>
        <v>1180</v>
      </c>
      <c r="K1091" s="2" t="str">
        <v>GBR</v>
      </c>
      <c r="L1091" s="21" t="str">
        <v>Rebekah WALTON</v>
      </c>
      <c r="M1091" s="47" t="str">
        <v>javelin-throw</v>
      </c>
      <c r="N1091" s="95">
        <v>36423</v>
      </c>
      <c r="O1091" s="94" t="str">
        <f t="shared" si="64"/>
        <v>Rebekah WALTONjavelin-throw</v>
      </c>
      <c r="P1091" s="2">
        <f t="shared" si="65"/>
        <v>998</v>
      </c>
      <c r="Q1091" s="2">
        <f t="shared" si="66"/>
        <v>16</v>
      </c>
      <c r="R1091" s="79" t="str">
        <f t="shared" si="67"/>
        <v/>
      </c>
    </row>
    <row r="1092" spans="1:18" x14ac:dyDescent="0.2">
      <c r="A1092" t="s">
        <v>1176</v>
      </c>
      <c r="B1092" t="s">
        <v>2341</v>
      </c>
      <c r="C1092" s="6" t="s">
        <v>36</v>
      </c>
      <c r="D1092" s="5">
        <v>34186</v>
      </c>
      <c r="E1092" s="39">
        <v>1145</v>
      </c>
      <c r="F1092" s="195">
        <v>44330</v>
      </c>
      <c r="G1092" s="2">
        <v>3</v>
      </c>
      <c r="H1092" t="str">
        <f>B1092&amp;C1092</f>
        <v>Anicka NEWELLpole-vault</v>
      </c>
      <c r="I1092" s="2">
        <f>E1092</f>
        <v>1145</v>
      </c>
      <c r="J1092" s="2" cm="1">
        <f t="array" ref="J1092">MAX(IF($H$3:$H$4000=$H1092,$I$3:$I$4000))</f>
        <v>1145</v>
      </c>
      <c r="K1092" s="2" t="str">
        <v>GBR</v>
      </c>
      <c r="L1092" s="21" t="str">
        <v>Emma HAMPLETT</v>
      </c>
      <c r="M1092" s="47" t="str">
        <v>javelin-throw</v>
      </c>
      <c r="N1092" s="95">
        <v>36003</v>
      </c>
      <c r="O1092" s="94" t="str">
        <f t="shared" ref="O1092:O1155" si="68">L1092&amp;M1092</f>
        <v>Emma HAMPLETTjavelin-throw</v>
      </c>
      <c r="P1092" s="2">
        <f t="shared" ref="P1092:P1155" si="69">VLOOKUP(L1092&amp;M1092,$H$3:$J$3823,3,FALSE)</f>
        <v>935</v>
      </c>
      <c r="Q1092" s="2">
        <f t="shared" ref="Q1092:Q1155" si="70">COUNTIFS($M$3:$M$3102,M1092,$P$3:$P$3102,"&gt;"&amp;P1092)+1</f>
        <v>33</v>
      </c>
      <c r="R1092" s="79" t="str">
        <f t="shared" ref="R1092:R1155" si="71">IFERROR(IF(K1092="AUS",COUNTIFS($K$3:$K$3102,"AUS",$M$3:$M$3102,M1092,$P$3:$P$3102,"&gt;"&amp;P1092)+1,""),"")</f>
        <v/>
      </c>
    </row>
    <row r="1093" spans="1:18" x14ac:dyDescent="0.2">
      <c r="A1093" t="s">
        <v>1176</v>
      </c>
      <c r="B1093" t="s">
        <v>2455</v>
      </c>
      <c r="C1093" s="5" t="s">
        <v>39</v>
      </c>
      <c r="D1093" s="5">
        <v>35236</v>
      </c>
      <c r="E1093" s="39">
        <v>1138</v>
      </c>
      <c r="F1093" s="195">
        <v>44330</v>
      </c>
      <c r="G1093" s="2">
        <v>4</v>
      </c>
      <c r="H1093" t="str">
        <f>B1093&amp;C1093</f>
        <v>Sarah MITTONshot-put</v>
      </c>
      <c r="I1093" s="2">
        <f>E1093</f>
        <v>1138</v>
      </c>
      <c r="J1093" s="2" cm="1">
        <f t="array" ref="J1093">MAX(IF($H$3:$H$4000=$H1093,$I$3:$I$4000))</f>
        <v>1138</v>
      </c>
      <c r="K1093" s="2" t="str">
        <v>GBR</v>
      </c>
      <c r="L1093" s="21" t="str">
        <v>Emily DIBBLE</v>
      </c>
      <c r="M1093" s="47" t="str">
        <v>javelin-throw</v>
      </c>
      <c r="N1093" s="95">
        <v>36420</v>
      </c>
      <c r="O1093" s="94" t="str">
        <f t="shared" si="68"/>
        <v>Emily DIBBLEjavelin-throw</v>
      </c>
      <c r="P1093" s="2">
        <f t="shared" si="69"/>
        <v>912</v>
      </c>
      <c r="Q1093" s="2">
        <f t="shared" si="70"/>
        <v>39</v>
      </c>
      <c r="R1093" s="79" t="str">
        <f t="shared" si="71"/>
        <v/>
      </c>
    </row>
    <row r="1094" spans="1:18" x14ac:dyDescent="0.2">
      <c r="A1094" t="s">
        <v>1176</v>
      </c>
      <c r="B1094" t="s">
        <v>2459</v>
      </c>
      <c r="C1094" s="5" t="s">
        <v>39</v>
      </c>
      <c r="D1094" s="5">
        <v>34399</v>
      </c>
      <c r="E1094" s="39">
        <v>1094</v>
      </c>
      <c r="F1094" s="195">
        <v>44330</v>
      </c>
      <c r="G1094" s="2">
        <v>8</v>
      </c>
      <c r="H1094" t="str">
        <f>B1094&amp;C1094</f>
        <v>Brittany CREWshot-put</v>
      </c>
      <c r="I1094" s="2">
        <f>E1094</f>
        <v>1094</v>
      </c>
      <c r="J1094" s="2" cm="1">
        <f t="array" ref="J1094">MAX(IF($H$3:$H$4000=$H1094,$I$3:$I$4000))</f>
        <v>1094</v>
      </c>
      <c r="K1094" s="2" t="str">
        <v>GBR</v>
      </c>
      <c r="L1094" s="21" t="str">
        <v>Bethany MOULE</v>
      </c>
      <c r="M1094" s="47" t="str">
        <v>javelin-throw</v>
      </c>
      <c r="N1094" s="95">
        <v>37216</v>
      </c>
      <c r="O1094" s="94" t="str">
        <f t="shared" si="68"/>
        <v>Bethany MOULEjavelin-throw</v>
      </c>
      <c r="P1094" s="2">
        <f t="shared" si="69"/>
        <v>899</v>
      </c>
      <c r="Q1094" s="2">
        <f t="shared" si="70"/>
        <v>45</v>
      </c>
      <c r="R1094" s="79" t="str">
        <f t="shared" si="71"/>
        <v/>
      </c>
    </row>
    <row r="1095" spans="1:18" x14ac:dyDescent="0.2">
      <c r="A1095" t="s">
        <v>1176</v>
      </c>
      <c r="B1095" t="s">
        <v>2310</v>
      </c>
      <c r="C1095" s="5" t="s">
        <v>39</v>
      </c>
      <c r="D1095" s="5">
        <v>36099</v>
      </c>
      <c r="E1095" s="39">
        <v>822</v>
      </c>
      <c r="F1095" s="195">
        <v>44330</v>
      </c>
      <c r="G1095" s="2">
        <v>93</v>
      </c>
      <c r="H1095" t="str">
        <f>B1095&amp;C1095</f>
        <v>Dallyssa HUGGINSshot-put</v>
      </c>
      <c r="I1095" s="2">
        <f>E1095</f>
        <v>822</v>
      </c>
      <c r="J1095" s="2" cm="1">
        <f t="array" ref="J1095">MAX(IF($H$3:$H$4000=$H1095,$I$3:$I$4000))</f>
        <v>822</v>
      </c>
      <c r="K1095" s="2" t="str">
        <v>GBR</v>
      </c>
      <c r="L1095" s="21" t="str">
        <v>Jess PIASECKI</v>
      </c>
      <c r="M1095" s="47" t="str">
        <v>marathon</v>
      </c>
      <c r="N1095" s="95">
        <v>32981</v>
      </c>
      <c r="O1095" s="94" t="str">
        <f t="shared" si="68"/>
        <v>Jess PIASECKImarathon</v>
      </c>
      <c r="P1095" s="2">
        <f t="shared" si="69"/>
        <v>1208</v>
      </c>
      <c r="Q1095" s="2">
        <f t="shared" si="70"/>
        <v>12</v>
      </c>
      <c r="R1095" s="79" t="str">
        <f t="shared" si="71"/>
        <v/>
      </c>
    </row>
    <row r="1096" spans="1:18" x14ac:dyDescent="0.2">
      <c r="A1096" t="s">
        <v>1176</v>
      </c>
      <c r="B1096" t="s">
        <v>2533</v>
      </c>
      <c r="C1096" t="s">
        <v>42</v>
      </c>
      <c r="D1096" s="5">
        <v>1998</v>
      </c>
      <c r="E1096" s="39">
        <v>945</v>
      </c>
      <c r="F1096" s="195">
        <v>44330</v>
      </c>
      <c r="G1096" s="2">
        <v>41</v>
      </c>
      <c r="H1096" t="str">
        <f>B1096&amp;C1096</f>
        <v>Rebecca CHOUINARDhammer-throw</v>
      </c>
      <c r="I1096" s="2">
        <f>E1096</f>
        <v>945</v>
      </c>
      <c r="J1096" s="2" cm="1">
        <f t="array" ref="J1096">MAX(IF($H$3:$H$4000=$H1096,$I$3:$I$4000))</f>
        <v>945</v>
      </c>
      <c r="K1096" s="2" t="str">
        <v>GBR</v>
      </c>
      <c r="L1096" s="21" t="str">
        <v>Rose HARVEY</v>
      </c>
      <c r="M1096" s="47" t="str">
        <v>marathon</v>
      </c>
      <c r="N1096" s="95">
        <v>33841</v>
      </c>
      <c r="O1096" s="94" t="str">
        <f t="shared" si="68"/>
        <v>Rose HARVEYmarathon</v>
      </c>
      <c r="P1096" s="2">
        <f t="shared" si="69"/>
        <v>1159</v>
      </c>
      <c r="Q1096" s="2">
        <f t="shared" si="70"/>
        <v>46</v>
      </c>
      <c r="R1096" s="79" t="str">
        <f t="shared" si="71"/>
        <v/>
      </c>
    </row>
    <row r="1097" spans="1:18" x14ac:dyDescent="0.2">
      <c r="A1097" t="s">
        <v>1176</v>
      </c>
      <c r="B1097" t="s">
        <v>2554</v>
      </c>
      <c r="C1097" s="5" t="s">
        <v>42</v>
      </c>
      <c r="D1097" s="5">
        <v>36910</v>
      </c>
      <c r="E1097" s="39">
        <v>856</v>
      </c>
      <c r="F1097" s="195">
        <v>44330</v>
      </c>
      <c r="G1097" s="2">
        <v>71</v>
      </c>
      <c r="H1097" t="str">
        <f>B1097&amp;C1097</f>
        <v>Phoebe PRICE-ROBERTShammer-throw</v>
      </c>
      <c r="I1097" s="2">
        <f>E1097</f>
        <v>856</v>
      </c>
      <c r="J1097" s="2" cm="1">
        <f t="array" ref="J1097">MAX(IF($H$3:$H$4000=$H1097,$I$3:$I$4000))</f>
        <v>856</v>
      </c>
      <c r="K1097" s="2" t="str">
        <v>GBR</v>
      </c>
      <c r="L1097" s="21" t="str">
        <v>Philippa BOWDEN</v>
      </c>
      <c r="M1097" s="47" t="str">
        <v>marathon</v>
      </c>
      <c r="N1097" s="95">
        <v>34787</v>
      </c>
      <c r="O1097" s="94" t="str">
        <f t="shared" si="68"/>
        <v>Philippa BOWDENmarathon</v>
      </c>
      <c r="P1097" s="2">
        <f t="shared" si="69"/>
        <v>1089</v>
      </c>
      <c r="Q1097" s="2">
        <f t="shared" si="70"/>
        <v>107</v>
      </c>
      <c r="R1097" s="79" t="str">
        <f t="shared" si="71"/>
        <v/>
      </c>
    </row>
    <row r="1098" spans="1:18" x14ac:dyDescent="0.2">
      <c r="A1098" t="s">
        <v>1176</v>
      </c>
      <c r="B1098" t="s">
        <v>1691</v>
      </c>
      <c r="C1098" s="5" t="s">
        <v>25</v>
      </c>
      <c r="D1098" s="5">
        <v>35457</v>
      </c>
      <c r="E1098" s="39">
        <v>1124</v>
      </c>
      <c r="F1098" s="195">
        <v>44329</v>
      </c>
      <c r="G1098" s="2">
        <v>40</v>
      </c>
      <c r="H1098" t="str">
        <f>B1098&amp;C1098</f>
        <v>Natassha MCDONALD200m</v>
      </c>
      <c r="I1098" s="2">
        <f>E1098</f>
        <v>1124</v>
      </c>
      <c r="J1098" s="2" cm="1">
        <f t="array" ref="J1098">MAX(IF($H$3:$H$4000=$H1098,$I$3:$I$4000))</f>
        <v>1124</v>
      </c>
      <c r="K1098" s="2" t="str">
        <v>GBR</v>
      </c>
      <c r="L1098" s="21" t="str">
        <v>Stephanie DAVIS</v>
      </c>
      <c r="M1098" s="47" t="str">
        <v>marathon</v>
      </c>
      <c r="N1098" s="95">
        <v>33111</v>
      </c>
      <c r="O1098" s="94" t="str">
        <f t="shared" si="68"/>
        <v>Stephanie DAVISmarathon</v>
      </c>
      <c r="P1098" s="2">
        <f t="shared" si="69"/>
        <v>1160</v>
      </c>
      <c r="Q1098" s="2">
        <f t="shared" si="70"/>
        <v>44</v>
      </c>
      <c r="R1098" s="79" t="str">
        <f t="shared" si="71"/>
        <v/>
      </c>
    </row>
    <row r="1099" spans="1:18" x14ac:dyDescent="0.2">
      <c r="A1099" t="s">
        <v>1176</v>
      </c>
      <c r="B1099" t="s">
        <v>1886</v>
      </c>
      <c r="C1099" s="5" t="s">
        <v>30</v>
      </c>
      <c r="D1099" s="5">
        <v>35470</v>
      </c>
      <c r="E1099" s="39">
        <v>1105</v>
      </c>
      <c r="F1099" s="195">
        <v>44329</v>
      </c>
      <c r="G1099" s="2">
        <v>54</v>
      </c>
      <c r="H1099" t="str">
        <f>B1099&amp;C1099</f>
        <v>Charlotte PROUSE10000m</v>
      </c>
      <c r="I1099" s="2">
        <f>E1099</f>
        <v>1105</v>
      </c>
      <c r="J1099" s="2" cm="1">
        <f t="array" ref="J1099">MAX(IF($H$3:$H$4000=$H1099,$I$3:$I$4000))</f>
        <v>1105</v>
      </c>
      <c r="K1099" s="2" t="str">
        <v>GBR</v>
      </c>
      <c r="L1099" s="21" t="str">
        <v>Sally RATCLIFFE</v>
      </c>
      <c r="M1099" s="47" t="str">
        <v>marathon</v>
      </c>
      <c r="N1099" s="95">
        <v>34439</v>
      </c>
      <c r="O1099" s="94" t="str">
        <f t="shared" si="68"/>
        <v>Sally RATCLIFFEmarathon</v>
      </c>
      <c r="P1099" s="2">
        <f t="shared" si="69"/>
        <v>1041</v>
      </c>
      <c r="Q1099" s="2">
        <f t="shared" si="70"/>
        <v>125</v>
      </c>
      <c r="R1099" s="79" t="str">
        <f t="shared" si="71"/>
        <v/>
      </c>
    </row>
    <row r="1100" spans="1:18" x14ac:dyDescent="0.2">
      <c r="A1100" t="s">
        <v>1176</v>
      </c>
      <c r="B1100" t="s">
        <v>2549</v>
      </c>
      <c r="C1100" t="s">
        <v>42</v>
      </c>
      <c r="D1100" s="5">
        <v>1998</v>
      </c>
      <c r="E1100" s="39">
        <v>866</v>
      </c>
      <c r="F1100" s="195">
        <v>44329</v>
      </c>
      <c r="G1100" s="2">
        <v>65</v>
      </c>
      <c r="H1100" t="str">
        <f>B1100&amp;C1100</f>
        <v>Naquita WILLIAMShammer-throw</v>
      </c>
      <c r="I1100" s="2">
        <f>E1100</f>
        <v>866</v>
      </c>
      <c r="J1100" s="2" cm="1">
        <f t="array" ref="J1100">MAX(IF($H$3:$H$4000=$H1100,$I$3:$I$4000))</f>
        <v>866</v>
      </c>
      <c r="K1100" s="2" t="str">
        <v>GBR</v>
      </c>
      <c r="L1100" s="21" t="str">
        <v>Victoria KENNY</v>
      </c>
      <c r="M1100" s="47" t="str">
        <v>marathon</v>
      </c>
      <c r="N1100" s="95">
        <v>34853</v>
      </c>
      <c r="O1100" s="94" t="str">
        <f t="shared" si="68"/>
        <v>Victoria KENNYmarathon</v>
      </c>
      <c r="P1100" s="2">
        <f t="shared" si="69"/>
        <v>1022</v>
      </c>
      <c r="Q1100" s="2">
        <f t="shared" si="70"/>
        <v>129</v>
      </c>
      <c r="R1100" s="79" t="str">
        <f t="shared" si="71"/>
        <v/>
      </c>
    </row>
    <row r="1101" spans="1:18" x14ac:dyDescent="0.2">
      <c r="A1101" t="s">
        <v>1176</v>
      </c>
      <c r="B1101" t="s">
        <v>4567</v>
      </c>
      <c r="C1101" t="s">
        <v>43</v>
      </c>
      <c r="D1101">
        <v>1999</v>
      </c>
      <c r="E1101" s="39">
        <v>950</v>
      </c>
      <c r="F1101" s="195">
        <v>44329</v>
      </c>
      <c r="G1101" s="2">
        <v>20</v>
      </c>
      <c r="H1101" t="str">
        <f>B1101&amp;C1101</f>
        <v>Jansen ZIOLAheptathlon</v>
      </c>
      <c r="I1101" s="2">
        <f>E1101</f>
        <v>950</v>
      </c>
      <c r="J1101" s="2" cm="1">
        <f t="array" ref="J1101">MAX(IF($H$3:$H$4000=$H1101,$I$3:$I$4000))</f>
        <v>950</v>
      </c>
      <c r="K1101" s="2" t="str">
        <v>GBR</v>
      </c>
      <c r="L1101" s="21" t="str">
        <v>Carla MOLINARO</v>
      </c>
      <c r="M1101" s="47" t="str">
        <v>marathon</v>
      </c>
      <c r="N1101" s="95">
        <v>30890</v>
      </c>
      <c r="O1101" s="94" t="str">
        <f t="shared" si="68"/>
        <v>Carla MOLINAROmarathon</v>
      </c>
      <c r="P1101" s="2">
        <f t="shared" si="69"/>
        <v>979</v>
      </c>
      <c r="Q1101" s="2">
        <f t="shared" si="70"/>
        <v>138</v>
      </c>
      <c r="R1101" s="79" t="str">
        <f t="shared" si="71"/>
        <v/>
      </c>
    </row>
    <row r="1102" spans="1:18" x14ac:dyDescent="0.2">
      <c r="A1102" t="s">
        <v>1176</v>
      </c>
      <c r="B1102" t="s">
        <v>1789</v>
      </c>
      <c r="C1102" s="5" t="s">
        <v>29</v>
      </c>
      <c r="D1102" s="5">
        <v>34711</v>
      </c>
      <c r="E1102" s="39">
        <v>1152</v>
      </c>
      <c r="F1102" s="195">
        <v>44325</v>
      </c>
      <c r="G1102" s="2">
        <v>32</v>
      </c>
      <c r="H1102" t="str">
        <f>B1102&amp;C1102</f>
        <v>Natalia HAWTHORN5000m</v>
      </c>
      <c r="I1102" s="2">
        <f>E1102</f>
        <v>1152</v>
      </c>
      <c r="J1102" s="2" cm="1">
        <f t="array" ref="J1102">MAX(IF($H$3:$H$4000=$H1102,$I$3:$I$4000))</f>
        <v>1152</v>
      </c>
      <c r="K1102" s="2" t="str">
        <v>GBR</v>
      </c>
      <c r="L1102" s="21" t="str">
        <v>TAMSIN ANDERSON</v>
      </c>
      <c r="M1102" s="47" t="str">
        <v>marathon</v>
      </c>
      <c r="N1102" s="95">
        <v>0</v>
      </c>
      <c r="O1102" s="94" t="str">
        <f t="shared" si="68"/>
        <v>TAMSIN ANDERSONmarathon</v>
      </c>
      <c r="P1102" s="2">
        <f t="shared" si="69"/>
        <v>944</v>
      </c>
      <c r="Q1102" s="2">
        <f t="shared" si="70"/>
        <v>145</v>
      </c>
      <c r="R1102" s="79" t="str">
        <f t="shared" si="71"/>
        <v/>
      </c>
    </row>
    <row r="1103" spans="1:18" x14ac:dyDescent="0.2">
      <c r="A1103" t="s">
        <v>1176</v>
      </c>
      <c r="B1103" t="s">
        <v>2410</v>
      </c>
      <c r="C1103" s="5" t="s">
        <v>40</v>
      </c>
      <c r="D1103" s="5">
        <v>36193</v>
      </c>
      <c r="E1103" s="39">
        <v>967</v>
      </c>
      <c r="F1103" s="195">
        <v>44324</v>
      </c>
      <c r="G1103" s="2">
        <v>30</v>
      </c>
      <c r="H1103" t="str">
        <f>B1103&amp;C1103</f>
        <v>Grace TENNANTdiscus-throw</v>
      </c>
      <c r="I1103" s="2">
        <f>E1103</f>
        <v>967</v>
      </c>
      <c r="J1103" s="2" cm="1">
        <f t="array" ref="J1103">MAX(IF($H$3:$H$4000=$H1103,$I$3:$I$4000))</f>
        <v>967</v>
      </c>
      <c r="K1103" s="2" t="str">
        <v>GBR</v>
      </c>
      <c r="L1103" s="21" t="str">
        <v>Sarah GURNEY</v>
      </c>
      <c r="M1103" s="47" t="str">
        <v>marathon</v>
      </c>
      <c r="N1103" s="95">
        <v>0</v>
      </c>
      <c r="O1103" s="94" t="str">
        <f t="shared" si="68"/>
        <v>Sarah GURNEYmarathon</v>
      </c>
      <c r="P1103" s="2">
        <f t="shared" si="69"/>
        <v>911</v>
      </c>
      <c r="Q1103" s="2">
        <f t="shared" si="70"/>
        <v>150</v>
      </c>
      <c r="R1103" s="79" t="str">
        <f t="shared" si="71"/>
        <v/>
      </c>
    </row>
    <row r="1104" spans="1:18" x14ac:dyDescent="0.2">
      <c r="A1104" t="s">
        <v>1176</v>
      </c>
      <c r="B1104" t="s">
        <v>2495</v>
      </c>
      <c r="C1104" t="s">
        <v>39</v>
      </c>
      <c r="D1104" s="5">
        <v>1999</v>
      </c>
      <c r="E1104" s="39">
        <v>840</v>
      </c>
      <c r="F1104" s="195">
        <v>44324</v>
      </c>
      <c r="G1104" s="2">
        <v>83</v>
      </c>
      <c r="H1104" t="str">
        <f>B1104&amp;C1104</f>
        <v>Rebecca HERMANshot-put</v>
      </c>
      <c r="I1104" s="2">
        <f>E1104</f>
        <v>840</v>
      </c>
      <c r="J1104" s="2" cm="1">
        <f t="array" ref="J1104">MAX(IF($H$3:$H$4000=$H1104,$I$3:$I$4000))</f>
        <v>840</v>
      </c>
      <c r="K1104" s="2" t="str">
        <v>GBR</v>
      </c>
      <c r="L1104" s="21" t="str">
        <v>Gillian SANDERS</v>
      </c>
      <c r="M1104" s="47" t="str">
        <v>marathon</v>
      </c>
      <c r="N1104" s="95">
        <v>0</v>
      </c>
      <c r="O1104" s="94" t="str">
        <f t="shared" si="68"/>
        <v>Gillian SANDERSmarathon</v>
      </c>
      <c r="P1104" s="2">
        <f t="shared" si="69"/>
        <v>898</v>
      </c>
      <c r="Q1104" s="2">
        <f t="shared" si="70"/>
        <v>155</v>
      </c>
      <c r="R1104" s="79" t="str">
        <f t="shared" si="71"/>
        <v/>
      </c>
    </row>
    <row r="1105" spans="1:18" x14ac:dyDescent="0.2">
      <c r="A1105" t="s">
        <v>1176</v>
      </c>
      <c r="B1105" t="s">
        <v>2410</v>
      </c>
      <c r="C1105" s="5" t="s">
        <v>41</v>
      </c>
      <c r="D1105" s="5">
        <v>36193</v>
      </c>
      <c r="E1105" s="39">
        <v>822</v>
      </c>
      <c r="F1105" s="195">
        <v>44323</v>
      </c>
      <c r="G1105" s="2">
        <v>80</v>
      </c>
      <c r="H1105" t="str">
        <f>B1105&amp;C1105</f>
        <v>Grace TENNANTjavelin-throw</v>
      </c>
      <c r="I1105" s="2">
        <f>E1105</f>
        <v>822</v>
      </c>
      <c r="J1105" s="2" cm="1">
        <f t="array" ref="J1105">MAX(IF($H$3:$H$4000=$H1105,$I$3:$I$4000))</f>
        <v>822</v>
      </c>
      <c r="K1105" s="2" t="str">
        <v>GBR</v>
      </c>
      <c r="L1105" s="21" t="str">
        <v>Katie LYSONS</v>
      </c>
      <c r="M1105" s="47" t="str">
        <v>marathon</v>
      </c>
      <c r="N1105" s="95">
        <v>0</v>
      </c>
      <c r="O1105" s="94" t="str">
        <f t="shared" si="68"/>
        <v>Katie LYSONSmarathon</v>
      </c>
      <c r="P1105" s="2">
        <f t="shared" si="69"/>
        <v>890</v>
      </c>
      <c r="Q1105" s="2">
        <f t="shared" si="70"/>
        <v>156</v>
      </c>
      <c r="R1105" s="79" t="str">
        <f t="shared" si="71"/>
        <v/>
      </c>
    </row>
    <row r="1106" spans="1:18" x14ac:dyDescent="0.2">
      <c r="A1106" t="s">
        <v>1176</v>
      </c>
      <c r="B1106" t="s">
        <v>2529</v>
      </c>
      <c r="C1106" t="s">
        <v>42</v>
      </c>
      <c r="D1106" s="5">
        <v>1999</v>
      </c>
      <c r="E1106" s="39">
        <v>958</v>
      </c>
      <c r="F1106" s="195">
        <v>44321</v>
      </c>
      <c r="G1106" s="2">
        <v>36</v>
      </c>
      <c r="H1106" t="str">
        <f>B1106&amp;C1106</f>
        <v>Tanessa MORRIShammer-throw</v>
      </c>
      <c r="I1106" s="2">
        <f>E1106</f>
        <v>958</v>
      </c>
      <c r="J1106" s="2" cm="1">
        <f t="array" ref="J1106">MAX(IF($H$3:$H$4000=$H1106,$I$3:$I$4000))</f>
        <v>958</v>
      </c>
      <c r="K1106" s="2" t="str">
        <v>GBR</v>
      </c>
      <c r="L1106" s="21" t="str">
        <v>Karla BORLAND</v>
      </c>
      <c r="M1106" s="47" t="str">
        <v>marathon</v>
      </c>
      <c r="N1106" s="95">
        <v>0</v>
      </c>
      <c r="O1106" s="94" t="str">
        <f t="shared" si="68"/>
        <v>Karla BORLANDmarathon</v>
      </c>
      <c r="P1106" s="2">
        <f t="shared" si="69"/>
        <v>884</v>
      </c>
      <c r="Q1106" s="2">
        <f t="shared" si="70"/>
        <v>159</v>
      </c>
      <c r="R1106" s="79" t="str">
        <f t="shared" si="71"/>
        <v/>
      </c>
    </row>
    <row r="1107" spans="1:18" x14ac:dyDescent="0.2">
      <c r="A1107" t="s">
        <v>1176</v>
      </c>
      <c r="B1107" t="s">
        <v>2482</v>
      </c>
      <c r="C1107" s="5" t="s">
        <v>39</v>
      </c>
      <c r="D1107" s="5">
        <v>37143</v>
      </c>
      <c r="E1107" s="39">
        <v>874</v>
      </c>
      <c r="F1107" s="195">
        <v>44320</v>
      </c>
      <c r="G1107" s="2">
        <v>56</v>
      </c>
      <c r="H1107" t="str">
        <f>B1107&amp;C1107</f>
        <v>Dolly GABRIshot-put</v>
      </c>
      <c r="I1107" s="2">
        <f>E1107</f>
        <v>874</v>
      </c>
      <c r="J1107" s="2" cm="1">
        <f t="array" ref="J1107">MAX(IF($H$3:$H$4000=$H1107,$I$3:$I$4000))</f>
        <v>874</v>
      </c>
      <c r="K1107" s="2" t="str">
        <v>GBR</v>
      </c>
      <c r="L1107" s="21" t="str">
        <v>Sophie COOK</v>
      </c>
      <c r="M1107" s="47" t="str">
        <v>pole-vault</v>
      </c>
      <c r="N1107" s="95">
        <v>34589</v>
      </c>
      <c r="O1107" s="94" t="str">
        <f t="shared" si="68"/>
        <v>Sophie COOKpole-vault</v>
      </c>
      <c r="P1107" s="2">
        <f t="shared" si="69"/>
        <v>1068</v>
      </c>
      <c r="Q1107" s="2">
        <f t="shared" si="70"/>
        <v>8</v>
      </c>
      <c r="R1107" s="79" t="str">
        <f t="shared" si="71"/>
        <v/>
      </c>
    </row>
    <row r="1108" spans="1:18" x14ac:dyDescent="0.2">
      <c r="A1108" t="s">
        <v>1176</v>
      </c>
      <c r="B1108" t="s">
        <v>4577</v>
      </c>
      <c r="C1108" t="s">
        <v>43</v>
      </c>
      <c r="D1108">
        <v>1999</v>
      </c>
      <c r="E1108" s="39">
        <v>883</v>
      </c>
      <c r="F1108" s="195">
        <v>44318</v>
      </c>
      <c r="G1108" s="2">
        <v>40</v>
      </c>
      <c r="H1108" t="str">
        <f>B1108&amp;C1108</f>
        <v>Megan DUNNheptathlon</v>
      </c>
      <c r="I1108" s="2">
        <f>E1108</f>
        <v>883</v>
      </c>
      <c r="J1108" s="2" cm="1">
        <f t="array" ref="J1108">MAX(IF($H$3:$H$4000=$H1108,$I$3:$I$4000))</f>
        <v>883</v>
      </c>
      <c r="K1108" s="2" t="str">
        <v>GBR</v>
      </c>
      <c r="L1108" s="21" t="str">
        <v>Megan BAILEY</v>
      </c>
      <c r="M1108" s="47" t="str">
        <v>pole-vault</v>
      </c>
      <c r="N1108" s="95">
        <v>35817</v>
      </c>
      <c r="O1108" s="94" t="str">
        <f t="shared" si="68"/>
        <v>Megan BAILEYpole-vault</v>
      </c>
      <c r="P1108" s="2">
        <f t="shared" si="69"/>
        <v>960</v>
      </c>
      <c r="Q1108" s="2">
        <f t="shared" si="70"/>
        <v>28</v>
      </c>
      <c r="R1108" s="79" t="str">
        <f t="shared" si="71"/>
        <v/>
      </c>
    </row>
    <row r="1109" spans="1:18" x14ac:dyDescent="0.2">
      <c r="A1109" t="s">
        <v>1176</v>
      </c>
      <c r="B1109" t="s">
        <v>5414</v>
      </c>
      <c r="C1109" s="5" t="s">
        <v>26</v>
      </c>
      <c r="D1109" s="5">
        <v>34750</v>
      </c>
      <c r="E1109" s="39">
        <v>1112</v>
      </c>
      <c r="F1109" s="195">
        <v>44317</v>
      </c>
      <c r="G1109" s="2">
        <v>55</v>
      </c>
      <c r="H1109" t="str">
        <f>B1109&amp;C1109</f>
        <v>Aiyanna STIVERNE400m</v>
      </c>
      <c r="I1109" s="2">
        <f>E1109</f>
        <v>1112</v>
      </c>
      <c r="J1109" s="2" cm="1">
        <f t="array" ref="J1109">MAX(IF($H$3:$H$4000=$H1109,$I$3:$I$4000))</f>
        <v>1112</v>
      </c>
      <c r="K1109" s="2" t="str">
        <v>GBR</v>
      </c>
      <c r="L1109" s="21" t="str">
        <v>Katie HEAD</v>
      </c>
      <c r="M1109" s="47" t="str">
        <v>hammer-throw</v>
      </c>
      <c r="N1109" s="95">
        <v>36503</v>
      </c>
      <c r="O1109" s="94" t="str">
        <f t="shared" si="68"/>
        <v>Katie HEADhammer-throw</v>
      </c>
      <c r="P1109" s="2">
        <f t="shared" si="69"/>
        <v>1089</v>
      </c>
      <c r="Q1109" s="2">
        <f t="shared" si="70"/>
        <v>8</v>
      </c>
      <c r="R1109" s="79" t="str">
        <f t="shared" si="71"/>
        <v/>
      </c>
    </row>
    <row r="1110" spans="1:18" x14ac:dyDescent="0.2">
      <c r="A1110" t="s">
        <v>1176</v>
      </c>
      <c r="B1110" t="s">
        <v>1848</v>
      </c>
      <c r="C1110" s="5" t="s">
        <v>29</v>
      </c>
      <c r="D1110" s="6">
        <v>34884</v>
      </c>
      <c r="E1110" s="39">
        <v>1074</v>
      </c>
      <c r="F1110" s="195">
        <v>44317</v>
      </c>
      <c r="G1110" s="2">
        <v>90</v>
      </c>
      <c r="H1110" t="str">
        <f>B1110&amp;C1110</f>
        <v>Regan YEE5000m</v>
      </c>
      <c r="I1110" s="2">
        <f>E1110</f>
        <v>1074</v>
      </c>
      <c r="J1110" s="2" cm="1">
        <f t="array" ref="J1110">MAX(IF($H$3:$H$4000=$H1110,$I$3:$I$4000))</f>
        <v>1074</v>
      </c>
      <c r="K1110" s="2" t="str">
        <v>GBR</v>
      </c>
      <c r="L1110" s="21" t="str">
        <v>Kayleigh PRESSWELL</v>
      </c>
      <c r="M1110" s="47" t="str">
        <v>hammer-throw</v>
      </c>
      <c r="N1110" s="95">
        <v>34772</v>
      </c>
      <c r="O1110" s="94" t="str">
        <f t="shared" si="68"/>
        <v>Kayleigh PRESSWELLhammer-throw</v>
      </c>
      <c r="P1110" s="2">
        <f t="shared" si="69"/>
        <v>1009</v>
      </c>
      <c r="Q1110" s="2">
        <f t="shared" si="70"/>
        <v>22</v>
      </c>
      <c r="R1110" s="79" t="str">
        <f t="shared" si="71"/>
        <v/>
      </c>
    </row>
    <row r="1111" spans="1:18" x14ac:dyDescent="0.2">
      <c r="A1111" t="s">
        <v>1176</v>
      </c>
      <c r="B1111" t="s">
        <v>1984</v>
      </c>
      <c r="C1111" s="5" t="s">
        <v>29</v>
      </c>
      <c r="D1111" s="5">
        <v>32621</v>
      </c>
      <c r="E1111" s="39">
        <v>1074</v>
      </c>
      <c r="F1111" s="195">
        <v>44317</v>
      </c>
      <c r="G1111" s="2">
        <v>91</v>
      </c>
      <c r="H1111" t="str">
        <f>B1111&amp;C1111</f>
        <v>Erica DIGBY5000m</v>
      </c>
      <c r="I1111" s="2">
        <f>E1111</f>
        <v>1074</v>
      </c>
      <c r="J1111" s="2" cm="1">
        <f t="array" ref="J1111">MAX(IF($H$3:$H$4000=$H1111,$I$3:$I$4000))</f>
        <v>1074</v>
      </c>
      <c r="K1111" s="2" t="str">
        <v>GBR</v>
      </c>
      <c r="L1111" s="21" t="str">
        <v>Philippa DAVENALL</v>
      </c>
      <c r="M1111" s="47" t="str">
        <v>hammer-throw</v>
      </c>
      <c r="N1111" s="95">
        <v>36064</v>
      </c>
      <c r="O1111" s="94" t="str">
        <f t="shared" si="68"/>
        <v>Philippa DAVENALLhammer-throw</v>
      </c>
      <c r="P1111" s="2">
        <f t="shared" si="69"/>
        <v>987</v>
      </c>
      <c r="Q1111" s="2">
        <f t="shared" si="70"/>
        <v>28</v>
      </c>
      <c r="R1111" s="79" t="str">
        <f t="shared" si="71"/>
        <v/>
      </c>
    </row>
    <row r="1112" spans="1:18" x14ac:dyDescent="0.2">
      <c r="A1112" t="s">
        <v>1176</v>
      </c>
      <c r="B1112" t="s">
        <v>2057</v>
      </c>
      <c r="C1112" s="5" t="s">
        <v>32</v>
      </c>
      <c r="D1112" s="5">
        <v>31690</v>
      </c>
      <c r="E1112" s="39">
        <v>1109</v>
      </c>
      <c r="F1112" s="195">
        <v>44317</v>
      </c>
      <c r="G1112" s="2">
        <v>37</v>
      </c>
      <c r="H1112" t="str">
        <f>B1112&amp;C1112</f>
        <v>Christie MOERMAN100mh</v>
      </c>
      <c r="I1112" s="2">
        <f>E1112</f>
        <v>1109</v>
      </c>
      <c r="J1112" s="2" cm="1">
        <f t="array" ref="J1112">MAX(IF($H$3:$H$4000=$H1112,$I$3:$I$4000))</f>
        <v>1109</v>
      </c>
      <c r="K1112" s="2" t="str">
        <v>GBR</v>
      </c>
      <c r="L1112" s="21" t="str">
        <v>Katy-Ann MCDONALD</v>
      </c>
      <c r="M1112" s="47" t="str">
        <v>800m</v>
      </c>
      <c r="N1112" s="95">
        <v>36678</v>
      </c>
      <c r="O1112" s="94" t="str">
        <f t="shared" si="68"/>
        <v>Katy-Ann MCDONALD800m</v>
      </c>
      <c r="P1112" s="2">
        <f t="shared" si="69"/>
        <v>1133</v>
      </c>
      <c r="Q1112" s="2">
        <f t="shared" si="70"/>
        <v>31</v>
      </c>
      <c r="R1112" s="79" t="str">
        <f t="shared" si="71"/>
        <v/>
      </c>
    </row>
    <row r="1113" spans="1:18" x14ac:dyDescent="0.2">
      <c r="A1113" t="s">
        <v>1176</v>
      </c>
      <c r="B1113" t="s">
        <v>1738</v>
      </c>
      <c r="C1113" s="5" t="s">
        <v>33</v>
      </c>
      <c r="D1113" s="5">
        <v>34505</v>
      </c>
      <c r="E1113" s="39">
        <v>1158</v>
      </c>
      <c r="F1113" s="195">
        <v>44317</v>
      </c>
      <c r="G1113" s="2">
        <v>9</v>
      </c>
      <c r="H1113" t="str">
        <f>B1113&amp;C1113</f>
        <v>Sage WATSON400mh</v>
      </c>
      <c r="I1113" s="2">
        <f>E1113</f>
        <v>1158</v>
      </c>
      <c r="J1113" s="2" cm="1">
        <f t="array" ref="J1113">MAX(IF($H$3:$H$4000=$H1113,$I$3:$I$4000))</f>
        <v>1158</v>
      </c>
      <c r="K1113" s="2" t="str">
        <v>GBR</v>
      </c>
      <c r="L1113" s="21" t="str">
        <v>Ellie LEATHER</v>
      </c>
      <c r="M1113" s="47" t="str">
        <v>800m</v>
      </c>
      <c r="N1113" s="95">
        <v>36138</v>
      </c>
      <c r="O1113" s="94" t="str">
        <f t="shared" si="68"/>
        <v>Ellie LEATHER800m</v>
      </c>
      <c r="P1113" s="2">
        <f t="shared" si="69"/>
        <v>1069</v>
      </c>
      <c r="Q1113" s="2">
        <f t="shared" si="70"/>
        <v>118</v>
      </c>
      <c r="R1113" s="79" t="str">
        <f t="shared" si="71"/>
        <v/>
      </c>
    </row>
    <row r="1114" spans="1:18" x14ac:dyDescent="0.2">
      <c r="A1114" t="s">
        <v>1176</v>
      </c>
      <c r="B1114" t="s">
        <v>2260</v>
      </c>
      <c r="C1114" t="s">
        <v>38</v>
      </c>
      <c r="D1114" s="5">
        <v>2000</v>
      </c>
      <c r="E1114" s="39">
        <v>1005</v>
      </c>
      <c r="F1114" s="195">
        <v>44317</v>
      </c>
      <c r="G1114" s="2">
        <v>51</v>
      </c>
      <c r="H1114" t="str">
        <f>B1114&amp;C1114</f>
        <v>Tamara GRAHOVACtriple-jump</v>
      </c>
      <c r="I1114" s="2">
        <f>E1114</f>
        <v>1005</v>
      </c>
      <c r="J1114" s="2" cm="1">
        <f t="array" ref="J1114">MAX(IF($H$3:$H$4000=$H1114,$I$3:$I$4000))</f>
        <v>1005</v>
      </c>
      <c r="K1114" s="2" t="str">
        <v>GBR</v>
      </c>
      <c r="L1114" s="21" t="str">
        <v>Lauren FARLEY</v>
      </c>
      <c r="M1114" s="47" t="str">
        <v>javelin-throw</v>
      </c>
      <c r="N1114" s="95">
        <v>37150</v>
      </c>
      <c r="O1114" s="94" t="str">
        <f t="shared" si="68"/>
        <v>Lauren FARLEYjavelin-throw</v>
      </c>
      <c r="P1114" s="2">
        <f t="shared" si="69"/>
        <v>897</v>
      </c>
      <c r="Q1114" s="2">
        <f t="shared" si="70"/>
        <v>47</v>
      </c>
      <c r="R1114" s="79" t="str">
        <f t="shared" si="71"/>
        <v/>
      </c>
    </row>
    <row r="1115" spans="1:18" x14ac:dyDescent="0.2">
      <c r="A1115" t="s">
        <v>1176</v>
      </c>
      <c r="B1115" t="s">
        <v>2451</v>
      </c>
      <c r="C1115" s="5" t="s">
        <v>39</v>
      </c>
      <c r="D1115" s="5">
        <v>36027</v>
      </c>
      <c r="E1115" s="39">
        <v>848</v>
      </c>
      <c r="F1115" s="195">
        <v>44317</v>
      </c>
      <c r="G1115" s="2">
        <v>77</v>
      </c>
      <c r="H1115" t="str">
        <f>B1115&amp;C1115</f>
        <v>Julianna THOMSONshot-put</v>
      </c>
      <c r="I1115" s="2">
        <f>E1115</f>
        <v>848</v>
      </c>
      <c r="J1115" s="2" cm="1">
        <f t="array" ref="J1115">MAX(IF($H$3:$H$4000=$H1115,$I$3:$I$4000))</f>
        <v>848</v>
      </c>
      <c r="K1115" s="2" t="str">
        <v>GBR</v>
      </c>
      <c r="L1115" s="21" t="str">
        <v>Julia PATERNAIN</v>
      </c>
      <c r="M1115" s="47" t="str">
        <v>5000m</v>
      </c>
      <c r="N1115" s="95">
        <v>36432</v>
      </c>
      <c r="O1115" s="94" t="str">
        <f t="shared" si="68"/>
        <v>Julia PATERNAIN5000m</v>
      </c>
      <c r="P1115" s="2">
        <f t="shared" si="69"/>
        <v>1010</v>
      </c>
      <c r="Q1115" s="2">
        <f t="shared" si="70"/>
        <v>142</v>
      </c>
      <c r="R1115" s="79" t="str">
        <f t="shared" si="71"/>
        <v/>
      </c>
    </row>
    <row r="1116" spans="1:18" x14ac:dyDescent="0.2">
      <c r="A1116" t="s">
        <v>1176</v>
      </c>
      <c r="B1116" t="s">
        <v>2593</v>
      </c>
      <c r="C1116" s="5" t="s">
        <v>41</v>
      </c>
      <c r="D1116" s="6">
        <v>36295</v>
      </c>
      <c r="E1116" s="39">
        <v>897</v>
      </c>
      <c r="F1116" s="195">
        <v>44317</v>
      </c>
      <c r="G1116" s="2">
        <v>40</v>
      </c>
      <c r="H1116" t="str">
        <f>B1116&amp;C1116</f>
        <v>Keira MCCARRELLjavelin-throw</v>
      </c>
      <c r="I1116" s="2">
        <f>E1116</f>
        <v>897</v>
      </c>
      <c r="J1116" s="2" cm="1">
        <f t="array" ref="J1116">MAX(IF($H$3:$H$4000=$H1116,$I$3:$I$4000))</f>
        <v>1014</v>
      </c>
      <c r="K1116" s="2" t="str">
        <v>GBR</v>
      </c>
      <c r="L1116" s="21" t="str">
        <v>Millie MORRIS</v>
      </c>
      <c r="M1116" s="47" t="str">
        <v>race-walking</v>
      </c>
      <c r="N1116" s="95">
        <v>44640</v>
      </c>
      <c r="O1116" s="94" t="str">
        <f t="shared" si="68"/>
        <v>Millie MORRISrace-walking</v>
      </c>
      <c r="P1116" s="2">
        <f t="shared" si="69"/>
        <v>767</v>
      </c>
      <c r="Q1116" s="2">
        <f t="shared" si="70"/>
        <v>58</v>
      </c>
      <c r="R1116" s="79" t="str">
        <f t="shared" si="71"/>
        <v/>
      </c>
    </row>
    <row r="1117" spans="1:18" x14ac:dyDescent="0.2">
      <c r="A1117" t="s">
        <v>1176</v>
      </c>
      <c r="B1117" t="s">
        <v>1886</v>
      </c>
      <c r="C1117" s="5" t="s">
        <v>29</v>
      </c>
      <c r="D1117" s="5">
        <v>35470</v>
      </c>
      <c r="E1117" s="39">
        <v>1106</v>
      </c>
      <c r="F1117" s="195">
        <v>44316</v>
      </c>
      <c r="G1117" s="2">
        <v>59</v>
      </c>
      <c r="H1117" t="str">
        <f>B1117&amp;C1117</f>
        <v>Charlotte PROUSE5000m</v>
      </c>
      <c r="I1117" s="2">
        <f>E1117</f>
        <v>1106</v>
      </c>
      <c r="J1117" s="2" cm="1">
        <f t="array" ref="J1117">MAX(IF($H$3:$H$4000=$H1117,$I$3:$I$4000))</f>
        <v>1106</v>
      </c>
      <c r="K1117" s="2" t="str">
        <v>GBR</v>
      </c>
      <c r="L1117" s="21" t="str">
        <v>Felicia MILORO</v>
      </c>
      <c r="M1117" s="47" t="str">
        <v>pole-vault</v>
      </c>
      <c r="N1117" s="95">
        <v>36896</v>
      </c>
      <c r="O1117" s="94" t="str">
        <f t="shared" si="68"/>
        <v>Felicia MILOROpole-vault</v>
      </c>
      <c r="P1117" s="2">
        <f t="shared" si="69"/>
        <v>932</v>
      </c>
      <c r="Q1117" s="2">
        <f t="shared" si="70"/>
        <v>41</v>
      </c>
      <c r="R1117" s="79" t="str">
        <f t="shared" si="71"/>
        <v/>
      </c>
    </row>
    <row r="1118" spans="1:18" x14ac:dyDescent="0.2">
      <c r="A1118" t="s">
        <v>1176</v>
      </c>
      <c r="B1118" t="s">
        <v>1973</v>
      </c>
      <c r="C1118" s="5" t="s">
        <v>29</v>
      </c>
      <c r="D1118" s="5">
        <v>36848</v>
      </c>
      <c r="E1118" s="39">
        <v>1094</v>
      </c>
      <c r="F1118" s="195">
        <v>44316</v>
      </c>
      <c r="G1118" s="2">
        <v>71</v>
      </c>
      <c r="H1118" t="str">
        <f>B1118&amp;C1118</f>
        <v>Taryn O'NEILL5000m</v>
      </c>
      <c r="I1118" s="2">
        <f>E1118</f>
        <v>1094</v>
      </c>
      <c r="J1118" s="2" cm="1">
        <f t="array" ref="J1118">MAX(IF($H$3:$H$4000=$H1118,$I$3:$I$4000))</f>
        <v>1094</v>
      </c>
      <c r="K1118" s="2" t="str">
        <v>GBR</v>
      </c>
      <c r="L1118" s="21" t="str">
        <v>Sophie ASHURST</v>
      </c>
      <c r="M1118" s="47" t="str">
        <v>pole-vault</v>
      </c>
      <c r="N1118" s="95">
        <v>37737</v>
      </c>
      <c r="O1118" s="94" t="str">
        <f t="shared" si="68"/>
        <v>Sophie ASHURSTpole-vault</v>
      </c>
      <c r="P1118" s="2">
        <f t="shared" si="69"/>
        <v>1024</v>
      </c>
      <c r="Q1118" s="2">
        <f t="shared" si="70"/>
        <v>15</v>
      </c>
      <c r="R1118" s="79" t="str">
        <f t="shared" si="71"/>
        <v/>
      </c>
    </row>
    <row r="1119" spans="1:18" x14ac:dyDescent="0.2">
      <c r="A1119" t="s">
        <v>1176</v>
      </c>
      <c r="B1119" t="s">
        <v>2510</v>
      </c>
      <c r="C1119" s="5" t="s">
        <v>42</v>
      </c>
      <c r="D1119" s="5">
        <v>34009</v>
      </c>
      <c r="E1119" s="39">
        <v>1130</v>
      </c>
      <c r="F1119" s="195">
        <v>44316</v>
      </c>
      <c r="G1119" s="2">
        <v>5</v>
      </c>
      <c r="H1119" t="str">
        <f>B1119&amp;C1119</f>
        <v>Jillian WEIRhammer-throw</v>
      </c>
      <c r="I1119" s="2">
        <f>E1119</f>
        <v>1130</v>
      </c>
      <c r="J1119" s="2" cm="1">
        <f t="array" ref="J1119">MAX(IF($H$3:$H$4000=$H1119,$I$3:$I$4000))</f>
        <v>1130</v>
      </c>
      <c r="K1119" s="2" t="str">
        <v>GBR</v>
      </c>
      <c r="L1119" s="21" t="str">
        <v>Imogen SMITH</v>
      </c>
      <c r="M1119" s="47" t="str">
        <v>pole-vault</v>
      </c>
      <c r="N1119" s="95">
        <v>36405</v>
      </c>
      <c r="O1119" s="94" t="str">
        <f t="shared" si="68"/>
        <v>Imogen SMITHpole-vault</v>
      </c>
      <c r="P1119" s="2">
        <f t="shared" si="69"/>
        <v>920</v>
      </c>
      <c r="Q1119" s="2">
        <f t="shared" si="70"/>
        <v>46</v>
      </c>
      <c r="R1119" s="79" t="str">
        <f t="shared" si="71"/>
        <v/>
      </c>
    </row>
    <row r="1120" spans="1:18" x14ac:dyDescent="0.2">
      <c r="A1120" t="s">
        <v>1176</v>
      </c>
      <c r="B1120" t="s">
        <v>2470</v>
      </c>
      <c r="C1120" t="s">
        <v>42</v>
      </c>
      <c r="D1120" s="5">
        <v>1998</v>
      </c>
      <c r="E1120" s="39">
        <v>994</v>
      </c>
      <c r="F1120" s="195">
        <v>44316</v>
      </c>
      <c r="G1120" s="2">
        <v>25</v>
      </c>
      <c r="H1120" t="str">
        <f>B1120&amp;C1120</f>
        <v>Tasha WILLINGhammer-throw</v>
      </c>
      <c r="I1120" s="2">
        <f>E1120</f>
        <v>994</v>
      </c>
      <c r="J1120" s="2" cm="1">
        <f t="array" ref="J1120">MAX(IF($H$3:$H$4000=$H1120,$I$3:$I$4000))</f>
        <v>994</v>
      </c>
      <c r="K1120" s="2" t="str">
        <v>GBR</v>
      </c>
      <c r="L1120" s="21" t="str">
        <v>Elizabeth EDDEN</v>
      </c>
      <c r="M1120" s="47" t="str">
        <v>pole-vault</v>
      </c>
      <c r="N1120" s="95">
        <v>34514</v>
      </c>
      <c r="O1120" s="94" t="str">
        <f t="shared" si="68"/>
        <v>Elizabeth EDDENpole-vault</v>
      </c>
      <c r="P1120" s="2">
        <f t="shared" si="69"/>
        <v>917</v>
      </c>
      <c r="Q1120" s="2">
        <f t="shared" si="70"/>
        <v>47</v>
      </c>
      <c r="R1120" s="79" t="str">
        <f t="shared" si="71"/>
        <v/>
      </c>
    </row>
    <row r="1121" spans="1:18" x14ac:dyDescent="0.2">
      <c r="A1121" t="s">
        <v>1176</v>
      </c>
      <c r="B1121" t="s">
        <v>2568</v>
      </c>
      <c r="C1121" s="6" t="s">
        <v>42</v>
      </c>
      <c r="D1121" s="5">
        <v>44581</v>
      </c>
      <c r="E1121" s="39">
        <v>832</v>
      </c>
      <c r="F1121" s="195">
        <v>44316</v>
      </c>
      <c r="G1121" s="2">
        <v>88</v>
      </c>
      <c r="H1121" t="str">
        <f>B1121&amp;C1121</f>
        <v>Shiloh CORRALES NELSONhammer-throw</v>
      </c>
      <c r="I1121" s="2">
        <f>E1121</f>
        <v>832</v>
      </c>
      <c r="J1121" s="2" cm="1">
        <f t="array" ref="J1121">MAX(IF($H$3:$H$4000=$H1121,$I$3:$I$4000))</f>
        <v>855</v>
      </c>
      <c r="K1121" s="2" t="str">
        <v>GBR</v>
      </c>
      <c r="L1121" s="21" t="str">
        <v>Jasmine CAREY</v>
      </c>
      <c r="M1121" s="47" t="str">
        <v>pole-vault</v>
      </c>
      <c r="N1121" s="95">
        <v>37512</v>
      </c>
      <c r="O1121" s="94" t="str">
        <f t="shared" si="68"/>
        <v>Jasmine CAREYpole-vault</v>
      </c>
      <c r="P1121" s="2">
        <f t="shared" si="69"/>
        <v>841</v>
      </c>
      <c r="Q1121" s="2">
        <f t="shared" si="70"/>
        <v>91</v>
      </c>
      <c r="R1121" s="79" t="str">
        <f t="shared" si="71"/>
        <v/>
      </c>
    </row>
    <row r="1122" spans="1:18" x14ac:dyDescent="0.2">
      <c r="A1122" t="s">
        <v>1176</v>
      </c>
      <c r="B1122" t="s">
        <v>2618</v>
      </c>
      <c r="C1122" t="s">
        <v>41</v>
      </c>
      <c r="E1122" s="39">
        <v>810</v>
      </c>
      <c r="F1122" s="195">
        <v>44316</v>
      </c>
      <c r="G1122" s="2">
        <v>84</v>
      </c>
      <c r="H1122" t="str">
        <f>B1122&amp;C1122</f>
        <v>Hailey KJAERjavelin-throw</v>
      </c>
      <c r="I1122" s="2">
        <f>E1122</f>
        <v>810</v>
      </c>
      <c r="J1122" s="2" cm="1">
        <f t="array" ref="J1122">MAX(IF($H$3:$H$4000=$H1122,$I$3:$I$4000))</f>
        <v>810</v>
      </c>
      <c r="K1122" s="2" t="str">
        <v>GBR</v>
      </c>
      <c r="L1122" s="21" t="str">
        <v>Mariette HILBORNE</v>
      </c>
      <c r="M1122" s="47" t="str">
        <v>pole-vault</v>
      </c>
      <c r="N1122" s="95">
        <v>31026</v>
      </c>
      <c r="O1122" s="94" t="str">
        <f t="shared" si="68"/>
        <v>Mariette HILBORNEpole-vault</v>
      </c>
      <c r="P1122" s="2">
        <f t="shared" si="69"/>
        <v>859</v>
      </c>
      <c r="Q1122" s="2">
        <f t="shared" si="70"/>
        <v>82</v>
      </c>
      <c r="R1122" s="79" t="str">
        <f t="shared" si="71"/>
        <v/>
      </c>
    </row>
    <row r="1123" spans="1:18" x14ac:dyDescent="0.2">
      <c r="A1123" t="s">
        <v>1176</v>
      </c>
      <c r="B1123" t="s">
        <v>2243</v>
      </c>
      <c r="C1123" s="5" t="s">
        <v>38</v>
      </c>
      <c r="D1123" s="5">
        <v>33640</v>
      </c>
      <c r="E1123" s="39">
        <v>1066</v>
      </c>
      <c r="F1123" s="195">
        <v>44311</v>
      </c>
      <c r="G1123" s="2">
        <v>19</v>
      </c>
      <c r="H1123" t="str">
        <f>B1123&amp;C1123</f>
        <v>Caroline EHRHARDTtriple-jump</v>
      </c>
      <c r="I1123" s="2">
        <f>E1123</f>
        <v>1066</v>
      </c>
      <c r="J1123" s="2" cm="1">
        <f t="array" ref="J1123">MAX(IF($H$3:$H$4000=$H1123,$I$3:$I$4000))</f>
        <v>1066</v>
      </c>
      <c r="K1123" s="2" t="str">
        <v>GBR</v>
      </c>
      <c r="L1123" s="21" t="str">
        <v>Manon BAINES</v>
      </c>
      <c r="M1123" s="47" t="str">
        <v>pole-vault</v>
      </c>
      <c r="N1123" s="95">
        <v>0</v>
      </c>
      <c r="O1123" s="94" t="str">
        <f t="shared" si="68"/>
        <v>Manon BAINESpole-vault</v>
      </c>
      <c r="P1123" s="2">
        <f t="shared" si="69"/>
        <v>810</v>
      </c>
      <c r="Q1123" s="2">
        <f t="shared" si="70"/>
        <v>109</v>
      </c>
      <c r="R1123" s="79" t="str">
        <f t="shared" si="71"/>
        <v/>
      </c>
    </row>
    <row r="1124" spans="1:18" x14ac:dyDescent="0.2">
      <c r="A1124" t="s">
        <v>1176</v>
      </c>
      <c r="B1124" t="s">
        <v>1681</v>
      </c>
      <c r="C1124" s="5" t="s">
        <v>2</v>
      </c>
      <c r="D1124" s="5">
        <v>35241</v>
      </c>
      <c r="E1124" s="39">
        <v>1095</v>
      </c>
      <c r="F1124" s="195">
        <v>44310</v>
      </c>
      <c r="G1124" s="2">
        <v>94</v>
      </c>
      <c r="H1124" t="str">
        <f>B1124&amp;C1124</f>
        <v>Sade MCCREATH-TARDIEL100m</v>
      </c>
      <c r="I1124" s="2">
        <f>E1124</f>
        <v>1095</v>
      </c>
      <c r="J1124" s="2" cm="1">
        <f t="array" ref="J1124">MAX(IF($H$3:$H$4000=$H1124,$I$3:$I$4000))</f>
        <v>1095</v>
      </c>
      <c r="K1124" s="2" t="str">
        <v>GBR</v>
      </c>
      <c r="L1124" s="21" t="str">
        <v>Emily SCRIVENER</v>
      </c>
      <c r="M1124" s="47" t="str">
        <v>pole-vault</v>
      </c>
      <c r="N1124" s="95">
        <v>37831</v>
      </c>
      <c r="O1124" s="94" t="str">
        <f t="shared" si="68"/>
        <v>Emily SCRIVENERpole-vault</v>
      </c>
      <c r="P1124" s="2">
        <f t="shared" si="69"/>
        <v>838</v>
      </c>
      <c r="Q1124" s="2">
        <f t="shared" si="70"/>
        <v>92</v>
      </c>
      <c r="R1124" s="79" t="str">
        <f t="shared" si="71"/>
        <v/>
      </c>
    </row>
    <row r="1125" spans="1:18" x14ac:dyDescent="0.2">
      <c r="A1125" t="s">
        <v>1176</v>
      </c>
      <c r="B1125" t="s">
        <v>1701</v>
      </c>
      <c r="C1125" s="5" t="s">
        <v>26</v>
      </c>
      <c r="D1125" s="5">
        <v>36471</v>
      </c>
      <c r="E1125" s="39">
        <v>1102</v>
      </c>
      <c r="F1125" s="195">
        <v>44310</v>
      </c>
      <c r="G1125" s="2">
        <v>66</v>
      </c>
      <c r="H1125" t="str">
        <f>B1125&amp;C1125</f>
        <v>Zoe SHERAR400m</v>
      </c>
      <c r="I1125" s="2">
        <f>E1125</f>
        <v>1102</v>
      </c>
      <c r="J1125" s="2" cm="1">
        <f t="array" ref="J1125">MAX(IF($H$3:$H$4000=$H1125,$I$3:$I$4000))</f>
        <v>1102</v>
      </c>
      <c r="K1125" s="2" t="str">
        <v>GBR</v>
      </c>
      <c r="L1125" s="21" t="str">
        <v>Hannah OLDROYD</v>
      </c>
      <c r="M1125" s="47" t="str">
        <v>marathon</v>
      </c>
      <c r="N1125" s="95">
        <v>31924</v>
      </c>
      <c r="O1125" s="94" t="str">
        <f t="shared" si="68"/>
        <v>Hannah OLDROYDmarathon</v>
      </c>
      <c r="P1125" s="2">
        <f t="shared" si="69"/>
        <v>919</v>
      </c>
      <c r="Q1125" s="2">
        <f t="shared" si="70"/>
        <v>148</v>
      </c>
      <c r="R1125" s="79" t="str">
        <f t="shared" si="71"/>
        <v/>
      </c>
    </row>
    <row r="1126" spans="1:18" x14ac:dyDescent="0.2">
      <c r="A1126" t="s">
        <v>1176</v>
      </c>
      <c r="B1126" t="s">
        <v>2297</v>
      </c>
      <c r="C1126" s="5" t="s">
        <v>35</v>
      </c>
      <c r="D1126" s="5">
        <v>36340</v>
      </c>
      <c r="E1126" s="39">
        <v>1052</v>
      </c>
      <c r="F1126" s="195">
        <v>44310</v>
      </c>
      <c r="G1126" s="2">
        <v>23</v>
      </c>
      <c r="H1126" t="str">
        <f>B1126&amp;C1126</f>
        <v>Falyn REAUGHhigh-jump</v>
      </c>
      <c r="I1126" s="2">
        <f>E1126</f>
        <v>1052</v>
      </c>
      <c r="J1126" s="2" cm="1">
        <f t="array" ref="J1126">MAX(IF($H$3:$H$4000=$H1126,$I$3:$I$4000))</f>
        <v>1052</v>
      </c>
      <c r="K1126" s="2" t="str">
        <v>GBR</v>
      </c>
      <c r="L1126" s="21" t="str">
        <v>Gemma FINCH</v>
      </c>
      <c r="M1126" s="47" t="str">
        <v>800m</v>
      </c>
      <c r="N1126" s="95">
        <v>35643</v>
      </c>
      <c r="O1126" s="94" t="str">
        <f t="shared" si="68"/>
        <v>Gemma FINCH800m</v>
      </c>
      <c r="P1126" s="2">
        <f t="shared" si="69"/>
        <v>1112</v>
      </c>
      <c r="Q1126" s="2">
        <f t="shared" si="70"/>
        <v>51</v>
      </c>
      <c r="R1126" s="79" t="str">
        <f t="shared" si="71"/>
        <v/>
      </c>
    </row>
    <row r="1127" spans="1:18" x14ac:dyDescent="0.2">
      <c r="A1127" t="s">
        <v>1176</v>
      </c>
      <c r="B1127" t="s">
        <v>2343</v>
      </c>
      <c r="C1127" s="5" t="s">
        <v>36</v>
      </c>
      <c r="D1127" s="5">
        <v>34378</v>
      </c>
      <c r="E1127" s="39">
        <v>1055</v>
      </c>
      <c r="F1127" s="195">
        <v>44308</v>
      </c>
      <c r="G1127" s="2">
        <v>9</v>
      </c>
      <c r="H1127" t="str">
        <f>B1127&amp;C1127</f>
        <v>Robin BONEpole-vault</v>
      </c>
      <c r="I1127" s="2">
        <f>E1127</f>
        <v>1055</v>
      </c>
      <c r="J1127" s="2" cm="1">
        <f t="array" ref="J1127">MAX(IF($H$3:$H$4000=$H1127,$I$3:$I$4000))</f>
        <v>1055</v>
      </c>
      <c r="K1127" s="2" t="str">
        <v>GBR</v>
      </c>
      <c r="L1127" s="21" t="str">
        <v>Alice WRIGHT</v>
      </c>
      <c r="M1127" s="47" t="str">
        <v>marathon</v>
      </c>
      <c r="N1127" s="95">
        <v>34641</v>
      </c>
      <c r="O1127" s="94" t="str">
        <f t="shared" si="68"/>
        <v>Alice WRIGHTmarathon</v>
      </c>
      <c r="P1127" s="2">
        <f t="shared" si="69"/>
        <v>1141</v>
      </c>
      <c r="Q1127" s="2">
        <f t="shared" si="70"/>
        <v>64</v>
      </c>
      <c r="R1127" s="79" t="str">
        <f t="shared" si="71"/>
        <v/>
      </c>
    </row>
    <row r="1128" spans="1:18" x14ac:dyDescent="0.2">
      <c r="A1128" t="s">
        <v>1176</v>
      </c>
      <c r="B1128" t="s">
        <v>2397</v>
      </c>
      <c r="C1128" s="5" t="s">
        <v>40</v>
      </c>
      <c r="D1128" s="5">
        <v>31888</v>
      </c>
      <c r="E1128" s="39">
        <v>1049</v>
      </c>
      <c r="F1128" s="195">
        <v>44307</v>
      </c>
      <c r="G1128" s="2">
        <v>13</v>
      </c>
      <c r="H1128" t="str">
        <f>B1128&amp;C1128</f>
        <v>Rachel ANDRESdiscus-throw</v>
      </c>
      <c r="I1128" s="2">
        <f>E1128</f>
        <v>1049</v>
      </c>
      <c r="J1128" s="2" cm="1">
        <f t="array" ref="J1128">MAX(IF($H$3:$H$4000=$H1128,$I$3:$I$4000))</f>
        <v>1049</v>
      </c>
      <c r="K1128" s="2" t="str">
        <v>GBR</v>
      </c>
      <c r="L1128" s="21" t="str">
        <v>Emily KEARNEY</v>
      </c>
      <c r="M1128" s="47" t="str">
        <v>marathon</v>
      </c>
      <c r="N1128" s="95">
        <v>35013</v>
      </c>
      <c r="O1128" s="94" t="str">
        <f t="shared" si="68"/>
        <v>Emily KEARNEYmarathon</v>
      </c>
      <c r="P1128" s="2">
        <f t="shared" si="69"/>
        <v>1089</v>
      </c>
      <c r="Q1128" s="2">
        <f t="shared" si="70"/>
        <v>107</v>
      </c>
      <c r="R1128" s="79" t="str">
        <f t="shared" si="71"/>
        <v/>
      </c>
    </row>
    <row r="1129" spans="1:18" x14ac:dyDescent="0.2">
      <c r="A1129" t="s">
        <v>1176</v>
      </c>
      <c r="B1129" t="s">
        <v>2524</v>
      </c>
      <c r="C1129" t="s">
        <v>42</v>
      </c>
      <c r="D1129" s="5">
        <v>1993</v>
      </c>
      <c r="E1129" s="39">
        <v>974</v>
      </c>
      <c r="F1129" s="195">
        <v>44304</v>
      </c>
      <c r="G1129" s="2">
        <v>29</v>
      </c>
      <c r="H1129" t="str">
        <f>B1129&amp;C1129</f>
        <v>Jordana BADLEY-COSTELLOhammer-throw</v>
      </c>
      <c r="I1129" s="2">
        <f>E1129</f>
        <v>974</v>
      </c>
      <c r="J1129" s="2" cm="1">
        <f t="array" ref="J1129">MAX(IF($H$3:$H$4000=$H1129,$I$3:$I$4000))</f>
        <v>974</v>
      </c>
      <c r="K1129" s="2" t="str">
        <v>GBR</v>
      </c>
      <c r="L1129" s="21" t="str">
        <v>Jade LALLY</v>
      </c>
      <c r="M1129" s="47" t="str">
        <v>discus-throw</v>
      </c>
      <c r="N1129" s="95">
        <v>31866</v>
      </c>
      <c r="O1129" s="94" t="str">
        <f t="shared" si="68"/>
        <v>Jade LALLYdiscus-throw</v>
      </c>
      <c r="P1129" s="2">
        <f t="shared" si="69"/>
        <v>1104</v>
      </c>
      <c r="Q1129" s="2">
        <f t="shared" si="70"/>
        <v>7</v>
      </c>
      <c r="R1129" s="79" t="str">
        <f t="shared" si="71"/>
        <v/>
      </c>
    </row>
    <row r="1130" spans="1:18" x14ac:dyDescent="0.2">
      <c r="A1130" t="s">
        <v>1176</v>
      </c>
      <c r="B1130" t="s">
        <v>5634</v>
      </c>
      <c r="C1130" s="5" t="s">
        <v>25</v>
      </c>
      <c r="D1130" s="5">
        <v>36986</v>
      </c>
      <c r="E1130" s="39">
        <v>1084</v>
      </c>
      <c r="F1130" s="195">
        <v>44303</v>
      </c>
      <c r="G1130" s="2">
        <v>94</v>
      </c>
      <c r="H1130" t="str">
        <f>B1130&amp;C1130</f>
        <v>Makenzy PIERRE-WEBSTER200m</v>
      </c>
      <c r="I1130" s="2">
        <f>E1130</f>
        <v>1084</v>
      </c>
      <c r="J1130" s="2" cm="1">
        <f t="array" ref="J1130">MAX(IF($H$3:$H$4000=$H1130,$I$3:$I$4000))</f>
        <v>1084</v>
      </c>
      <c r="K1130" s="2" t="str">
        <v>GBR</v>
      </c>
      <c r="L1130" s="21" t="str">
        <v>Clara EVANS</v>
      </c>
      <c r="M1130" s="47" t="str">
        <v>marathon</v>
      </c>
      <c r="N1130" s="95">
        <v>34300</v>
      </c>
      <c r="O1130" s="94" t="str">
        <f t="shared" si="68"/>
        <v>Clara EVANSmarathon</v>
      </c>
      <c r="P1130" s="2">
        <f t="shared" si="69"/>
        <v>1119</v>
      </c>
      <c r="Q1130" s="2">
        <f t="shared" si="70"/>
        <v>87</v>
      </c>
      <c r="R1130" s="79" t="str">
        <f t="shared" si="71"/>
        <v/>
      </c>
    </row>
    <row r="1131" spans="1:18" x14ac:dyDescent="0.2">
      <c r="A1131" t="s">
        <v>1176</v>
      </c>
      <c r="B1131" t="s">
        <v>2351</v>
      </c>
      <c r="C1131" t="s">
        <v>36</v>
      </c>
      <c r="D1131" s="5">
        <v>1998</v>
      </c>
      <c r="E1131" s="39">
        <v>963</v>
      </c>
      <c r="F1131" s="195">
        <v>44303</v>
      </c>
      <c r="G1131" s="2">
        <v>24</v>
      </c>
      <c r="H1131" t="str">
        <f>B1131&amp;C1131</f>
        <v>Sara WAGENVELDpole-vault</v>
      </c>
      <c r="I1131" s="2">
        <f>E1131</f>
        <v>963</v>
      </c>
      <c r="J1131" s="2" cm="1">
        <f t="array" ref="J1131">MAX(IF($H$3:$H$4000=$H1131,$I$3:$I$4000))</f>
        <v>972</v>
      </c>
      <c r="K1131" s="2" t="str">
        <v>GBR</v>
      </c>
      <c r="L1131" s="21" t="str">
        <v>Charlotte PURDUE</v>
      </c>
      <c r="M1131" s="47" t="str">
        <v>marathon</v>
      </c>
      <c r="N1131" s="95">
        <v>33399</v>
      </c>
      <c r="O1131" s="94" t="str">
        <f t="shared" si="68"/>
        <v>Charlotte PURDUEmarathon</v>
      </c>
      <c r="P1131" s="2">
        <f t="shared" si="69"/>
        <v>1198</v>
      </c>
      <c r="Q1131" s="2">
        <f t="shared" si="70"/>
        <v>18</v>
      </c>
      <c r="R1131" s="79" t="str">
        <f t="shared" si="71"/>
        <v/>
      </c>
    </row>
    <row r="1132" spans="1:18" x14ac:dyDescent="0.2">
      <c r="A1132" t="s">
        <v>1176</v>
      </c>
      <c r="B1132" t="s">
        <v>2410</v>
      </c>
      <c r="C1132" s="5" t="s">
        <v>39</v>
      </c>
      <c r="D1132" s="5">
        <v>36193</v>
      </c>
      <c r="E1132" s="39">
        <v>977</v>
      </c>
      <c r="F1132" s="195">
        <v>44303</v>
      </c>
      <c r="G1132" s="2">
        <v>24</v>
      </c>
      <c r="H1132" t="str">
        <f>B1132&amp;C1132</f>
        <v>Grace TENNANTshot-put</v>
      </c>
      <c r="I1132" s="2">
        <f>E1132</f>
        <v>977</v>
      </c>
      <c r="J1132" s="2" cm="1">
        <f t="array" ref="J1132">MAX(IF($H$3:$H$4000=$H1132,$I$3:$I$4000))</f>
        <v>977</v>
      </c>
      <c r="K1132" s="2" t="str">
        <v>GBR</v>
      </c>
      <c r="L1132" s="21" t="str">
        <v>Samantha HARRISON</v>
      </c>
      <c r="M1132" s="47" t="str">
        <v>marathon</v>
      </c>
      <c r="N1132" s="95">
        <v>34731</v>
      </c>
      <c r="O1132" s="94" t="str">
        <f t="shared" si="68"/>
        <v>Samantha HARRISONmarathon</v>
      </c>
      <c r="P1132" s="2">
        <f t="shared" si="69"/>
        <v>1109</v>
      </c>
      <c r="Q1132" s="2">
        <f t="shared" si="70"/>
        <v>94</v>
      </c>
      <c r="R1132" s="79" t="str">
        <f t="shared" si="71"/>
        <v/>
      </c>
    </row>
    <row r="1133" spans="1:18" x14ac:dyDescent="0.2">
      <c r="A1133" t="s">
        <v>1176</v>
      </c>
      <c r="B1133" t="s">
        <v>2592</v>
      </c>
      <c r="C1133" s="6" t="s">
        <v>41</v>
      </c>
      <c r="D1133" s="5">
        <v>44581</v>
      </c>
      <c r="E1133" s="39">
        <v>898</v>
      </c>
      <c r="F1133" s="195">
        <v>44303</v>
      </c>
      <c r="G1133" s="2">
        <v>39</v>
      </c>
      <c r="H1133" t="str">
        <f>B1133&amp;C1133</f>
        <v>Tori DENNESSjavelin-throw</v>
      </c>
      <c r="I1133" s="2">
        <f>E1133</f>
        <v>898</v>
      </c>
      <c r="J1133" s="2" cm="1">
        <f t="array" ref="J1133">MAX(IF($H$3:$H$4000=$H1133,$I$3:$I$4000))</f>
        <v>898</v>
      </c>
      <c r="K1133" s="2" t="str">
        <v>GBR</v>
      </c>
      <c r="L1133" s="21" t="str">
        <v>Ella RUSH</v>
      </c>
      <c r="M1133" s="47" t="str">
        <v>heptathlon</v>
      </c>
      <c r="N1133" s="95">
        <v>38085</v>
      </c>
      <c r="O1133" s="94" t="str">
        <f t="shared" si="68"/>
        <v>Ella RUSHheptathlon</v>
      </c>
      <c r="P1133" s="2">
        <f t="shared" si="69"/>
        <v>952</v>
      </c>
      <c r="Q1133" s="2">
        <f t="shared" si="70"/>
        <v>20</v>
      </c>
      <c r="R1133" s="79" t="str">
        <f t="shared" si="71"/>
        <v/>
      </c>
    </row>
    <row r="1134" spans="1:18" x14ac:dyDescent="0.2">
      <c r="A1134" t="s">
        <v>1176</v>
      </c>
      <c r="B1134" t="s">
        <v>1851</v>
      </c>
      <c r="C1134" s="5" t="s">
        <v>28</v>
      </c>
      <c r="D1134" s="5">
        <v>36070</v>
      </c>
      <c r="E1134" s="39">
        <v>1108</v>
      </c>
      <c r="F1134" s="195">
        <v>44302</v>
      </c>
      <c r="G1134" s="2">
        <v>62</v>
      </c>
      <c r="H1134" t="str">
        <f>B1134&amp;C1134</f>
        <v>Kennedy THOMSON1500m</v>
      </c>
      <c r="I1134" s="2">
        <f>E1134</f>
        <v>1108</v>
      </c>
      <c r="J1134" s="2" cm="1">
        <f t="array" ref="J1134">MAX(IF($H$3:$H$4000=$H1134,$I$3:$I$4000))</f>
        <v>1108</v>
      </c>
      <c r="K1134" s="2" t="str">
        <v>GBR</v>
      </c>
      <c r="L1134" s="21" t="str">
        <v>Eloise HIND</v>
      </c>
      <c r="M1134" s="47" t="str">
        <v>high-jump</v>
      </c>
      <c r="N1134" s="95">
        <v>44671</v>
      </c>
      <c r="O1134" s="94" t="str">
        <f t="shared" si="68"/>
        <v>Eloise HINDhigh-jump</v>
      </c>
      <c r="P1134" s="2">
        <f t="shared" si="69"/>
        <v>994</v>
      </c>
      <c r="Q1134" s="2">
        <f t="shared" si="70"/>
        <v>64</v>
      </c>
      <c r="R1134" s="79" t="str">
        <f t="shared" si="71"/>
        <v/>
      </c>
    </row>
    <row r="1135" spans="1:18" x14ac:dyDescent="0.2">
      <c r="A1135" t="s">
        <v>1176</v>
      </c>
      <c r="B1135" t="s">
        <v>2547</v>
      </c>
      <c r="C1135" s="6" t="s">
        <v>42</v>
      </c>
      <c r="D1135" s="5">
        <v>44612</v>
      </c>
      <c r="E1135" s="39">
        <v>874</v>
      </c>
      <c r="F1135" s="195">
        <v>44302</v>
      </c>
      <c r="G1135" s="2">
        <v>60</v>
      </c>
      <c r="H1135" t="str">
        <f>B1135&amp;C1135</f>
        <v>Billie MARTINhammer-throw</v>
      </c>
      <c r="I1135" s="2">
        <f>E1135</f>
        <v>874</v>
      </c>
      <c r="J1135" s="2" cm="1">
        <f t="array" ref="J1135">MAX(IF($H$3:$H$4000=$H1135,$I$3:$I$4000))</f>
        <v>874</v>
      </c>
      <c r="K1135" s="2" t="str">
        <v>GBR</v>
      </c>
      <c r="L1135" s="21" t="str">
        <v>Ashleigh NELSON</v>
      </c>
      <c r="M1135" s="47" t="str">
        <v>100m</v>
      </c>
      <c r="N1135" s="95">
        <v>33289</v>
      </c>
      <c r="O1135" s="94" t="str">
        <f t="shared" si="68"/>
        <v>Ashleigh NELSON100m</v>
      </c>
      <c r="P1135" s="2">
        <f t="shared" si="69"/>
        <v>1118</v>
      </c>
      <c r="Q1135" s="2">
        <f t="shared" si="70"/>
        <v>69</v>
      </c>
      <c r="R1135" s="79" t="str">
        <f t="shared" si="71"/>
        <v/>
      </c>
    </row>
    <row r="1136" spans="1:18" x14ac:dyDescent="0.2">
      <c r="A1136" t="s">
        <v>1176</v>
      </c>
      <c r="B1136" t="s">
        <v>1738</v>
      </c>
      <c r="C1136" s="5" t="s">
        <v>26</v>
      </c>
      <c r="D1136" s="5">
        <v>34505</v>
      </c>
      <c r="E1136" s="39">
        <v>1117</v>
      </c>
      <c r="F1136" s="195">
        <v>44296</v>
      </c>
      <c r="G1136" s="2">
        <v>47</v>
      </c>
      <c r="H1136" t="str">
        <f>B1136&amp;C1136</f>
        <v>Sage WATSON400m</v>
      </c>
      <c r="I1136" s="2">
        <f>E1136</f>
        <v>1117</v>
      </c>
      <c r="J1136" s="2" cm="1">
        <f t="array" ref="J1136">MAX(IF($H$3:$H$4000=$H1136,$I$3:$I$4000))</f>
        <v>1117</v>
      </c>
      <c r="K1136" s="2" t="str">
        <v>GBR</v>
      </c>
      <c r="L1136" s="21" t="str">
        <v>Alexandra BELL</v>
      </c>
      <c r="M1136" s="47" t="str">
        <v>1500m</v>
      </c>
      <c r="N1136" s="95">
        <v>33912</v>
      </c>
      <c r="O1136" s="94" t="str">
        <f t="shared" si="68"/>
        <v>Alexandra BELL1500m</v>
      </c>
      <c r="P1136" s="2">
        <f t="shared" si="69"/>
        <v>1149</v>
      </c>
      <c r="Q1136" s="2">
        <f t="shared" si="70"/>
        <v>27</v>
      </c>
      <c r="R1136" s="79" t="str">
        <f t="shared" si="71"/>
        <v/>
      </c>
    </row>
    <row r="1137" spans="1:18" x14ac:dyDescent="0.2">
      <c r="A1137" t="s">
        <v>1176</v>
      </c>
      <c r="B1137" t="s">
        <v>2087</v>
      </c>
      <c r="C1137" s="5" t="s">
        <v>32</v>
      </c>
      <c r="D1137" s="5">
        <v>44581</v>
      </c>
      <c r="E1137" s="39">
        <v>1069</v>
      </c>
      <c r="F1137" s="195">
        <v>44296</v>
      </c>
      <c r="G1137" s="2">
        <v>71</v>
      </c>
      <c r="H1137" t="str">
        <f>B1137&amp;C1137</f>
        <v>Shaleah COLAIRE100mh</v>
      </c>
      <c r="I1137" s="2">
        <f>E1137</f>
        <v>1069</v>
      </c>
      <c r="J1137" s="2" cm="1">
        <f t="array" ref="J1137">MAX(IF($H$3:$H$4000=$H1137,$I$3:$I$4000))</f>
        <v>1069</v>
      </c>
      <c r="K1137" s="2" t="str">
        <v>GBR</v>
      </c>
      <c r="L1137" s="21" t="str">
        <v>Jill CHERRY</v>
      </c>
      <c r="M1137" s="47" t="str">
        <v>800m</v>
      </c>
      <c r="N1137" s="95">
        <v>35855</v>
      </c>
      <c r="O1137" s="94" t="str">
        <f t="shared" si="68"/>
        <v>Jill CHERRY800m</v>
      </c>
      <c r="P1137" s="2">
        <f t="shared" si="69"/>
        <v>1076</v>
      </c>
      <c r="Q1137" s="2">
        <f t="shared" si="70"/>
        <v>108</v>
      </c>
      <c r="R1137" s="79" t="str">
        <f t="shared" si="71"/>
        <v/>
      </c>
    </row>
    <row r="1138" spans="1:18" x14ac:dyDescent="0.2">
      <c r="A1138" t="s">
        <v>1176</v>
      </c>
      <c r="B1138" t="s">
        <v>2107</v>
      </c>
      <c r="C1138" s="5" t="s">
        <v>32</v>
      </c>
      <c r="D1138" s="5">
        <v>44581</v>
      </c>
      <c r="E1138" s="39">
        <v>1050</v>
      </c>
      <c r="F1138" s="195">
        <v>44296</v>
      </c>
      <c r="G1138" s="2">
        <v>95</v>
      </c>
      <c r="H1138" t="str">
        <f>B1138&amp;C1138</f>
        <v>Anna WITHERSPOON100mh</v>
      </c>
      <c r="I1138" s="2">
        <f>E1138</f>
        <v>1050</v>
      </c>
      <c r="J1138" s="2" cm="1">
        <f t="array" ref="J1138">MAX(IF($H$3:$H$4000=$H1138,$I$3:$I$4000))</f>
        <v>1050</v>
      </c>
      <c r="K1138" s="2" t="str">
        <v>GBR</v>
      </c>
      <c r="L1138" s="21" t="str">
        <v>Bernice COULSON</v>
      </c>
      <c r="M1138" s="47" t="str">
        <v>high-jump</v>
      </c>
      <c r="N1138" s="95">
        <v>35910</v>
      </c>
      <c r="O1138" s="94" t="str">
        <f t="shared" si="68"/>
        <v>Bernice COULSONhigh-jump</v>
      </c>
      <c r="P1138" s="2">
        <f t="shared" si="69"/>
        <v>994</v>
      </c>
      <c r="Q1138" s="2">
        <f t="shared" si="70"/>
        <v>64</v>
      </c>
      <c r="R1138" s="79" t="str">
        <f t="shared" si="71"/>
        <v/>
      </c>
    </row>
    <row r="1139" spans="1:18" x14ac:dyDescent="0.2">
      <c r="A1139" t="s">
        <v>1176</v>
      </c>
      <c r="B1139" t="s">
        <v>2468</v>
      </c>
      <c r="C1139" s="5" t="s">
        <v>39</v>
      </c>
      <c r="D1139" s="6">
        <v>33895</v>
      </c>
      <c r="E1139" s="39">
        <v>955</v>
      </c>
      <c r="F1139" s="195">
        <v>44296</v>
      </c>
      <c r="G1139" s="2">
        <v>31</v>
      </c>
      <c r="H1139" t="str">
        <f>B1139&amp;C1139</f>
        <v>Chelsea WHALENshot-put</v>
      </c>
      <c r="I1139" s="2">
        <f>E1139</f>
        <v>955</v>
      </c>
      <c r="J1139" s="2" cm="1">
        <f t="array" ref="J1139">MAX(IF($H$3:$H$4000=$H1139,$I$3:$I$4000))</f>
        <v>955</v>
      </c>
      <c r="K1139" s="2" t="str">
        <v>GBR</v>
      </c>
      <c r="L1139" s="21" t="str">
        <v>Emma LYONS</v>
      </c>
      <c r="M1139" s="47" t="str">
        <v>pole-vault</v>
      </c>
      <c r="N1139" s="95">
        <v>31942</v>
      </c>
      <c r="O1139" s="94" t="str">
        <f t="shared" si="68"/>
        <v>Emma LYONSpole-vault</v>
      </c>
      <c r="P1139" s="2">
        <f t="shared" si="69"/>
        <v>838</v>
      </c>
      <c r="Q1139" s="2">
        <f t="shared" si="70"/>
        <v>92</v>
      </c>
      <c r="R1139" s="79" t="str">
        <f t="shared" si="71"/>
        <v/>
      </c>
    </row>
    <row r="1140" spans="1:18" x14ac:dyDescent="0.2">
      <c r="A1140" t="s">
        <v>1176</v>
      </c>
      <c r="B1140" t="s">
        <v>4574</v>
      </c>
      <c r="C1140" t="s">
        <v>43</v>
      </c>
      <c r="D1140">
        <v>1999</v>
      </c>
      <c r="E1140" s="39">
        <v>890</v>
      </c>
      <c r="F1140" s="195">
        <v>44296</v>
      </c>
      <c r="G1140" s="2">
        <v>36</v>
      </c>
      <c r="H1140" t="str">
        <f>B1140&amp;C1140</f>
        <v>Jorden HALLheptathlon</v>
      </c>
      <c r="I1140" s="2">
        <f>E1140</f>
        <v>890</v>
      </c>
      <c r="J1140" s="2" cm="1">
        <f t="array" ref="J1140">MAX(IF($H$3:$H$4000=$H1140,$I$3:$I$4000))</f>
        <v>890</v>
      </c>
      <c r="K1140" s="2" t="str">
        <v>GBR</v>
      </c>
      <c r="L1140" s="21" t="str">
        <v>Sophie MACE</v>
      </c>
      <c r="M1140" s="47" t="str">
        <v>discus-throw</v>
      </c>
      <c r="N1140" s="95">
        <v>36075</v>
      </c>
      <c r="O1140" s="94" t="str">
        <f t="shared" si="68"/>
        <v>Sophie MACEdiscus-throw</v>
      </c>
      <c r="P1140" s="2">
        <f t="shared" si="69"/>
        <v>831</v>
      </c>
      <c r="Q1140" s="2">
        <f t="shared" si="70"/>
        <v>105</v>
      </c>
      <c r="R1140" s="79" t="str">
        <f t="shared" si="71"/>
        <v/>
      </c>
    </row>
    <row r="1141" spans="1:18" x14ac:dyDescent="0.2">
      <c r="A1141" t="s">
        <v>1176</v>
      </c>
      <c r="B1141" t="s">
        <v>1925</v>
      </c>
      <c r="C1141" s="5" t="s">
        <v>34</v>
      </c>
      <c r="D1141" s="5">
        <v>1999</v>
      </c>
      <c r="E1141" s="39">
        <v>1026</v>
      </c>
      <c r="F1141" s="195">
        <v>44295</v>
      </c>
      <c r="G1141" s="2">
        <v>81</v>
      </c>
      <c r="H1141" t="str">
        <f>B1141&amp;C1141</f>
        <v>Kylee RAFTIS3000msc</v>
      </c>
      <c r="I1141" s="2">
        <f>E1141</f>
        <v>1026</v>
      </c>
      <c r="J1141" s="2" cm="1">
        <f t="array" ref="J1141">MAX(IF($H$3:$H$4000=$H1141,$I$3:$I$4000))</f>
        <v>1026</v>
      </c>
      <c r="K1141" s="2" t="str">
        <v>GBR</v>
      </c>
      <c r="L1141" s="21" t="str">
        <v>Dina ASHER-SMITH</v>
      </c>
      <c r="M1141" s="47" t="str">
        <v>100m</v>
      </c>
      <c r="N1141" s="95">
        <v>35037</v>
      </c>
      <c r="O1141" s="94" t="str">
        <f t="shared" si="68"/>
        <v>Dina ASHER-SMITH100m</v>
      </c>
      <c r="P1141" s="2">
        <f t="shared" si="69"/>
        <v>1228</v>
      </c>
      <c r="Q1141" s="2">
        <f t="shared" si="70"/>
        <v>4</v>
      </c>
      <c r="R1141" s="79" t="str">
        <f t="shared" si="71"/>
        <v/>
      </c>
    </row>
    <row r="1142" spans="1:18" x14ac:dyDescent="0.2">
      <c r="A1142" t="s">
        <v>1176</v>
      </c>
      <c r="B1142" t="s">
        <v>2470</v>
      </c>
      <c r="C1142" t="s">
        <v>39</v>
      </c>
      <c r="D1142" s="5">
        <v>1998</v>
      </c>
      <c r="E1142" s="39">
        <v>951</v>
      </c>
      <c r="F1142" s="195">
        <v>44295</v>
      </c>
      <c r="G1142" s="2">
        <v>33</v>
      </c>
      <c r="H1142" t="str">
        <f>B1142&amp;C1142</f>
        <v>Tasha WILLINGshot-put</v>
      </c>
      <c r="I1142" s="2">
        <f>E1142</f>
        <v>951</v>
      </c>
      <c r="J1142" s="2" cm="1">
        <f t="array" ref="J1142">MAX(IF($H$3:$H$4000=$H1142,$I$3:$I$4000))</f>
        <v>951</v>
      </c>
      <c r="K1142" s="2" t="str">
        <v>GBR</v>
      </c>
      <c r="L1142" s="21" t="str">
        <v>Daryll NEITA</v>
      </c>
      <c r="M1142" s="47" t="str">
        <v>100m</v>
      </c>
      <c r="N1142" s="95">
        <v>35306</v>
      </c>
      <c r="O1142" s="94" t="str">
        <f t="shared" si="68"/>
        <v>Daryll NEITA100m</v>
      </c>
      <c r="P1142" s="2">
        <f t="shared" si="69"/>
        <v>1215</v>
      </c>
      <c r="Q1142" s="2">
        <f t="shared" si="70"/>
        <v>7</v>
      </c>
      <c r="R1142" s="79" t="str">
        <f t="shared" si="71"/>
        <v/>
      </c>
    </row>
    <row r="1143" spans="1:18" x14ac:dyDescent="0.2">
      <c r="A1143" t="s">
        <v>1176</v>
      </c>
      <c r="B1143" t="s">
        <v>2531</v>
      </c>
      <c r="C1143" s="5" t="s">
        <v>42</v>
      </c>
      <c r="D1143" s="5">
        <v>35862</v>
      </c>
      <c r="E1143" s="39">
        <v>949</v>
      </c>
      <c r="F1143" s="195">
        <v>44289</v>
      </c>
      <c r="G1143" s="2">
        <v>38</v>
      </c>
      <c r="H1143" t="str">
        <f>B1143&amp;C1143</f>
        <v>Chanell BOTSIShammer-throw</v>
      </c>
      <c r="I1143" s="2">
        <f>E1143</f>
        <v>949</v>
      </c>
      <c r="J1143" s="2" cm="1">
        <f t="array" ref="J1143">MAX(IF($H$3:$H$4000=$H1143,$I$3:$I$4000))</f>
        <v>949</v>
      </c>
      <c r="K1143" s="2" t="str">
        <v>GBR</v>
      </c>
      <c r="L1143" s="21" t="str">
        <v>Daryll NEITA</v>
      </c>
      <c r="M1143" s="47" t="str">
        <v>200m</v>
      </c>
      <c r="N1143" s="95">
        <v>35306</v>
      </c>
      <c r="O1143" s="94" t="str">
        <f t="shared" si="68"/>
        <v>Daryll NEITA200m</v>
      </c>
      <c r="P1143" s="2">
        <f t="shared" si="69"/>
        <v>1154</v>
      </c>
      <c r="Q1143" s="2">
        <f t="shared" si="70"/>
        <v>23</v>
      </c>
      <c r="R1143" s="79" t="str">
        <f t="shared" si="71"/>
        <v/>
      </c>
    </row>
    <row r="1144" spans="1:18" x14ac:dyDescent="0.2">
      <c r="A1144" t="s">
        <v>1176</v>
      </c>
      <c r="B1144" t="s">
        <v>2225</v>
      </c>
      <c r="C1144" s="5" t="s">
        <v>37</v>
      </c>
      <c r="D1144" s="5">
        <v>36856</v>
      </c>
      <c r="E1144" s="39">
        <v>1023</v>
      </c>
      <c r="F1144" s="195">
        <v>44288</v>
      </c>
      <c r="G1144" s="2">
        <v>80</v>
      </c>
      <c r="H1144" t="str">
        <f>B1144&amp;C1144</f>
        <v>Tatiana AHOLOUlong-jump</v>
      </c>
      <c r="I1144" s="2">
        <f>E1144</f>
        <v>1023</v>
      </c>
      <c r="J1144" s="2" cm="1">
        <f t="array" ref="J1144">MAX(IF($H$3:$H$4000=$H1144,$I$3:$I$4000))</f>
        <v>1023</v>
      </c>
      <c r="K1144" s="2" t="str">
        <v>GBR</v>
      </c>
      <c r="L1144" s="21" t="str">
        <v>Shauna THOMPSON</v>
      </c>
      <c r="M1144" s="47" t="str">
        <v>shot-put</v>
      </c>
      <c r="N1144" s="95">
        <v>33702</v>
      </c>
      <c r="O1144" s="94" t="str">
        <f t="shared" si="68"/>
        <v>Shauna THOMPSONshot-put</v>
      </c>
      <c r="P1144" s="2">
        <f t="shared" si="69"/>
        <v>868</v>
      </c>
      <c r="Q1144" s="2">
        <f t="shared" si="70"/>
        <v>73</v>
      </c>
      <c r="R1144" s="79" t="str">
        <f t="shared" si="71"/>
        <v/>
      </c>
    </row>
    <row r="1145" spans="1:18" x14ac:dyDescent="0.2">
      <c r="A1145" t="s">
        <v>1176</v>
      </c>
      <c r="B1145" t="s">
        <v>1857</v>
      </c>
      <c r="C1145" s="5" t="s">
        <v>28</v>
      </c>
      <c r="D1145" s="5">
        <v>33112</v>
      </c>
      <c r="E1145" s="39">
        <v>1095</v>
      </c>
      <c r="F1145" s="195">
        <v>44287</v>
      </c>
      <c r="G1145" s="2">
        <v>72</v>
      </c>
      <c r="H1145" t="str">
        <f>B1145&amp;C1145</f>
        <v>Andrea SECCAFIEN1500m</v>
      </c>
      <c r="I1145" s="2">
        <f>E1145</f>
        <v>1095</v>
      </c>
      <c r="J1145" s="2" cm="1">
        <f t="array" ref="J1145">MAX(IF($H$3:$H$4000=$H1145,$I$3:$I$4000))</f>
        <v>1095</v>
      </c>
      <c r="K1145" s="2" t="str">
        <v>GBR</v>
      </c>
      <c r="L1145" s="21" t="str">
        <v>Dina ASHER-SMITH</v>
      </c>
      <c r="M1145" s="47" t="str">
        <v>200m</v>
      </c>
      <c r="N1145" s="95">
        <v>35037</v>
      </c>
      <c r="O1145" s="94" t="str">
        <f t="shared" si="68"/>
        <v>Dina ASHER-SMITH200m</v>
      </c>
      <c r="P1145" s="2">
        <f t="shared" si="69"/>
        <v>1233</v>
      </c>
      <c r="Q1145" s="2">
        <f t="shared" si="70"/>
        <v>6</v>
      </c>
      <c r="R1145" s="79" t="str">
        <f t="shared" si="71"/>
        <v/>
      </c>
    </row>
    <row r="1146" spans="1:18" x14ac:dyDescent="0.2">
      <c r="A1146" t="s">
        <v>1176</v>
      </c>
      <c r="B1146" t="s">
        <v>1770</v>
      </c>
      <c r="C1146" s="5" t="s">
        <v>28</v>
      </c>
      <c r="D1146" s="5">
        <v>33874</v>
      </c>
      <c r="E1146" s="39">
        <v>1099</v>
      </c>
      <c r="F1146" s="195">
        <v>44282</v>
      </c>
      <c r="G1146" s="2">
        <v>70</v>
      </c>
      <c r="H1146" t="str">
        <f>B1146&amp;C1146</f>
        <v>Lindsey BUTTERWORTH1500m</v>
      </c>
      <c r="I1146" s="2">
        <f>E1146</f>
        <v>1099</v>
      </c>
      <c r="J1146" s="2" cm="1">
        <f t="array" ref="J1146">MAX(IF($H$3:$H$4000=$H1146,$I$3:$I$4000))</f>
        <v>1099</v>
      </c>
      <c r="K1146" s="2" t="str">
        <v>GBR</v>
      </c>
      <c r="L1146" s="21" t="str">
        <v>Beth DOBBIN</v>
      </c>
      <c r="M1146" s="47" t="str">
        <v>100m</v>
      </c>
      <c r="N1146" s="95">
        <v>34492</v>
      </c>
      <c r="O1146" s="94" t="str">
        <f t="shared" si="68"/>
        <v>Beth DOBBIN100m</v>
      </c>
      <c r="P1146" s="2">
        <f t="shared" si="69"/>
        <v>1103</v>
      </c>
      <c r="Q1146" s="2">
        <f t="shared" si="70"/>
        <v>93</v>
      </c>
      <c r="R1146" s="79" t="str">
        <f t="shared" si="71"/>
        <v/>
      </c>
    </row>
    <row r="1147" spans="1:18" x14ac:dyDescent="0.2">
      <c r="A1147" t="s">
        <v>1176</v>
      </c>
      <c r="B1147" t="s">
        <v>2531</v>
      </c>
      <c r="C1147" s="5" t="s">
        <v>41</v>
      </c>
      <c r="D1147" s="5">
        <v>35862</v>
      </c>
      <c r="E1147" s="39">
        <v>836</v>
      </c>
      <c r="F1147" s="195">
        <v>44282</v>
      </c>
      <c r="G1147" s="2">
        <v>74</v>
      </c>
      <c r="H1147" t="str">
        <f>B1147&amp;C1147</f>
        <v>Chanell BOTSISjavelin-throw</v>
      </c>
      <c r="I1147" s="2">
        <f>E1147</f>
        <v>836</v>
      </c>
      <c r="J1147" s="2" cm="1">
        <f t="array" ref="J1147">MAX(IF($H$3:$H$4000=$H1147,$I$3:$I$4000))</f>
        <v>836</v>
      </c>
      <c r="K1147" s="2" t="str">
        <v>GBR</v>
      </c>
      <c r="L1147" s="21" t="str">
        <v>Lauren EVANS</v>
      </c>
      <c r="M1147" s="47" t="str">
        <v>heptathlon</v>
      </c>
      <c r="N1147" s="95">
        <v>36745</v>
      </c>
      <c r="O1147" s="94" t="str">
        <f t="shared" si="68"/>
        <v>Lauren EVANSheptathlon</v>
      </c>
      <c r="P1147" s="2">
        <f t="shared" si="69"/>
        <v>930</v>
      </c>
      <c r="Q1147" s="2">
        <f t="shared" si="70"/>
        <v>29</v>
      </c>
      <c r="R1147" s="79" t="str">
        <f t="shared" si="71"/>
        <v/>
      </c>
    </row>
    <row r="1148" spans="1:18" x14ac:dyDescent="0.2">
      <c r="A1148" t="s">
        <v>1176</v>
      </c>
      <c r="B1148" t="s">
        <v>2616</v>
      </c>
      <c r="C1148" t="s">
        <v>41</v>
      </c>
      <c r="D1148">
        <v>2000</v>
      </c>
      <c r="E1148" s="39">
        <v>832</v>
      </c>
      <c r="F1148" s="195">
        <v>44282</v>
      </c>
      <c r="G1148" s="2">
        <v>78</v>
      </c>
      <c r="H1148" t="str">
        <f>B1148&amp;C1148</f>
        <v>Madelyn QUINNjavelin-throw</v>
      </c>
      <c r="I1148" s="2">
        <f>E1148</f>
        <v>832</v>
      </c>
      <c r="J1148" s="2" cm="1">
        <f t="array" ref="J1148">MAX(IF($H$3:$H$4000=$H1148,$I$3:$I$4000))</f>
        <v>832</v>
      </c>
      <c r="K1148" s="2" t="str">
        <v>GBR</v>
      </c>
      <c r="L1148" s="21" t="str">
        <v>Lauryn DAVEY</v>
      </c>
      <c r="M1148" s="47" t="str">
        <v>heptathlon</v>
      </c>
      <c r="N1148" s="95">
        <v>36246</v>
      </c>
      <c r="O1148" s="94" t="str">
        <f t="shared" si="68"/>
        <v>Lauryn DAVEYheptathlon</v>
      </c>
      <c r="P1148" s="2">
        <f t="shared" si="69"/>
        <v>915</v>
      </c>
      <c r="Q1148" s="2">
        <f t="shared" si="70"/>
        <v>32</v>
      </c>
      <c r="R1148" s="79" t="str">
        <f t="shared" si="71"/>
        <v/>
      </c>
    </row>
    <row r="1149" spans="1:18" x14ac:dyDescent="0.2">
      <c r="A1149" t="s">
        <v>1176</v>
      </c>
      <c r="B1149" t="s">
        <v>2356</v>
      </c>
      <c r="C1149" s="5" t="s">
        <v>36</v>
      </c>
      <c r="D1149" s="5">
        <v>35819</v>
      </c>
      <c r="E1149" s="39">
        <v>902</v>
      </c>
      <c r="F1149" s="195">
        <v>44281</v>
      </c>
      <c r="G1149" s="2">
        <v>41</v>
      </c>
      <c r="H1149" t="str">
        <f>B1149&amp;C1149</f>
        <v>Makiah HUNTpole-vault</v>
      </c>
      <c r="I1149" s="2">
        <f>E1149</f>
        <v>902</v>
      </c>
      <c r="J1149" s="2" cm="1">
        <f t="array" ref="J1149">MAX(IF($H$3:$H$4000=$H1149,$I$3:$I$4000))</f>
        <v>902</v>
      </c>
      <c r="K1149" s="2" t="str">
        <v>GBR</v>
      </c>
      <c r="L1149" s="21" t="str">
        <v>Ashleigh SPILIOPOULOU</v>
      </c>
      <c r="M1149" s="47" t="str">
        <v>heptathlon</v>
      </c>
      <c r="N1149" s="95">
        <v>36252</v>
      </c>
      <c r="O1149" s="94" t="str">
        <f t="shared" si="68"/>
        <v>Ashleigh SPILIOPOULOUheptathlon</v>
      </c>
      <c r="P1149" s="2">
        <f t="shared" si="69"/>
        <v>901</v>
      </c>
      <c r="Q1149" s="2">
        <f t="shared" si="70"/>
        <v>38</v>
      </c>
      <c r="R1149" s="79" t="str">
        <f t="shared" si="71"/>
        <v/>
      </c>
    </row>
    <row r="1150" spans="1:18" x14ac:dyDescent="0.2">
      <c r="A1150" t="s">
        <v>1176</v>
      </c>
      <c r="B1150" t="s">
        <v>1719</v>
      </c>
      <c r="C1150" s="5" t="s">
        <v>25</v>
      </c>
      <c r="D1150" s="5">
        <v>36008</v>
      </c>
      <c r="E1150" s="39">
        <v>1088</v>
      </c>
      <c r="F1150" s="195">
        <v>44275</v>
      </c>
      <c r="G1150" s="2">
        <v>99</v>
      </c>
      <c r="H1150" t="str">
        <f>B1150&amp;C1150</f>
        <v>Kyra CONSTANTINE200m</v>
      </c>
      <c r="I1150" s="2">
        <f>E1150</f>
        <v>1088</v>
      </c>
      <c r="J1150" s="2" cm="1">
        <f t="array" ref="J1150">MAX(IF($H$3:$H$4000=$H1150,$I$3:$I$4000))</f>
        <v>1088</v>
      </c>
      <c r="K1150" s="2" t="str">
        <v>GBR</v>
      </c>
      <c r="L1150" s="21" t="str">
        <v>Jordanna MORRISH</v>
      </c>
      <c r="M1150" s="47" t="str">
        <v>heptathlon</v>
      </c>
      <c r="N1150" s="95">
        <v>34991</v>
      </c>
      <c r="O1150" s="94" t="str">
        <f t="shared" si="68"/>
        <v>Jordanna MORRISHheptathlon</v>
      </c>
      <c r="P1150" s="2">
        <f t="shared" si="69"/>
        <v>848</v>
      </c>
      <c r="Q1150" s="2">
        <f t="shared" si="70"/>
        <v>54</v>
      </c>
      <c r="R1150" s="79" t="str">
        <f t="shared" si="71"/>
        <v/>
      </c>
    </row>
    <row r="1151" spans="1:18" x14ac:dyDescent="0.2">
      <c r="A1151" t="s">
        <v>1176</v>
      </c>
      <c r="B1151" t="s">
        <v>2074</v>
      </c>
      <c r="C1151" s="5" t="s">
        <v>32</v>
      </c>
      <c r="D1151" s="5">
        <v>36497</v>
      </c>
      <c r="E1151" s="39">
        <v>1082</v>
      </c>
      <c r="F1151" s="195">
        <v>44275</v>
      </c>
      <c r="G1151" s="2">
        <v>57</v>
      </c>
      <c r="H1151" t="str">
        <f>B1151&amp;C1151</f>
        <v>Keira CHRISTIE-GALLOWAY100mh</v>
      </c>
      <c r="I1151" s="2">
        <f>E1151</f>
        <v>1082</v>
      </c>
      <c r="J1151" s="2" cm="1">
        <f t="array" ref="J1151">MAX(IF($H$3:$H$4000=$H1151,$I$3:$I$4000))</f>
        <v>1092</v>
      </c>
      <c r="K1151" s="2" t="str">
        <v>GBR</v>
      </c>
      <c r="L1151" s="21" t="str">
        <v>Keely HODGKINSON</v>
      </c>
      <c r="M1151" s="47" t="str">
        <v>400m</v>
      </c>
      <c r="N1151" s="95">
        <v>37318</v>
      </c>
      <c r="O1151" s="94" t="str">
        <f t="shared" si="68"/>
        <v>Keely HODGKINSON400m</v>
      </c>
      <c r="P1151" s="2">
        <f t="shared" si="69"/>
        <v>1103</v>
      </c>
      <c r="Q1151" s="2">
        <f t="shared" si="70"/>
        <v>70</v>
      </c>
      <c r="R1151" s="79" t="str">
        <f t="shared" si="71"/>
        <v/>
      </c>
    </row>
    <row r="1152" spans="1:18" x14ac:dyDescent="0.2">
      <c r="A1152" t="s">
        <v>1176</v>
      </c>
      <c r="B1152" t="s">
        <v>2296</v>
      </c>
      <c r="C1152" s="6" t="s">
        <v>35</v>
      </c>
      <c r="D1152" s="6">
        <v>36653</v>
      </c>
      <c r="E1152" s="39">
        <v>1052</v>
      </c>
      <c r="F1152" s="195">
        <v>44275</v>
      </c>
      <c r="G1152" s="2">
        <v>23</v>
      </c>
      <c r="H1152" t="str">
        <f>B1152&amp;C1152</f>
        <v>Alexa PORPACZYhigh-jump</v>
      </c>
      <c r="I1152" s="2">
        <f>E1152</f>
        <v>1052</v>
      </c>
      <c r="J1152" s="2" cm="1">
        <f t="array" ref="J1152">MAX(IF($H$3:$H$4000=$H1152,$I$3:$I$4000))</f>
        <v>1052</v>
      </c>
      <c r="K1152" s="2" t="str">
        <v>GBR</v>
      </c>
      <c r="L1152" s="21" t="str">
        <v>Hannah NUTTALL</v>
      </c>
      <c r="M1152" s="47" t="str">
        <v>1500m</v>
      </c>
      <c r="N1152" s="95">
        <v>35618</v>
      </c>
      <c r="O1152" s="94" t="str">
        <f t="shared" si="68"/>
        <v>Hannah NUTTALL1500m</v>
      </c>
      <c r="P1152" s="2">
        <f t="shared" si="69"/>
        <v>1082</v>
      </c>
      <c r="Q1152" s="2">
        <f t="shared" si="70"/>
        <v>113</v>
      </c>
      <c r="R1152" s="79" t="str">
        <f t="shared" si="71"/>
        <v/>
      </c>
    </row>
    <row r="1153" spans="1:18" x14ac:dyDescent="0.2">
      <c r="A1153" t="s">
        <v>1176</v>
      </c>
      <c r="B1153" t="s">
        <v>2625</v>
      </c>
      <c r="C1153" s="6" t="s">
        <v>41</v>
      </c>
      <c r="D1153" s="6">
        <v>44581</v>
      </c>
      <c r="E1153" s="39">
        <v>804</v>
      </c>
      <c r="F1153" s="195">
        <v>44275</v>
      </c>
      <c r="G1153" s="2">
        <v>96</v>
      </c>
      <c r="H1153" t="str">
        <f>B1153&amp;C1153</f>
        <v>Jenna FLEMINGjavelin-throw</v>
      </c>
      <c r="I1153" s="2">
        <f>E1153</f>
        <v>804</v>
      </c>
      <c r="J1153" s="2" cm="1">
        <f t="array" ref="J1153">MAX(IF($H$3:$H$4000=$H1153,$I$3:$I$4000))</f>
        <v>804</v>
      </c>
      <c r="K1153" s="2" t="str">
        <v>GBR</v>
      </c>
      <c r="L1153" s="21" t="str">
        <v>Angela BARRETT</v>
      </c>
      <c r="M1153" s="47" t="str">
        <v>triple-jump</v>
      </c>
      <c r="N1153" s="95">
        <v>31406</v>
      </c>
      <c r="O1153" s="94" t="str">
        <f t="shared" si="68"/>
        <v>Angela BARRETTtriple-jump</v>
      </c>
      <c r="P1153" s="2">
        <f t="shared" si="69"/>
        <v>968</v>
      </c>
      <c r="Q1153" s="2">
        <f t="shared" si="70"/>
        <v>106</v>
      </c>
      <c r="R1153" s="79" t="str">
        <f t="shared" si="71"/>
        <v/>
      </c>
    </row>
    <row r="1154" spans="1:18" x14ac:dyDescent="0.2">
      <c r="A1154" t="s">
        <v>1176</v>
      </c>
      <c r="B1154" t="s">
        <v>2534</v>
      </c>
      <c r="C1154" s="5" t="s">
        <v>42</v>
      </c>
      <c r="D1154" s="5">
        <v>36932</v>
      </c>
      <c r="E1154" s="39">
        <v>944</v>
      </c>
      <c r="F1154" s="195">
        <v>44274</v>
      </c>
      <c r="G1154" s="2">
        <v>42</v>
      </c>
      <c r="H1154" t="str">
        <f>B1154&amp;C1154</f>
        <v>Mateya HAINTZhammer-throw</v>
      </c>
      <c r="I1154" s="2">
        <f>E1154</f>
        <v>944</v>
      </c>
      <c r="J1154" s="2" cm="1">
        <f t="array" ref="J1154">MAX(IF($H$3:$H$4000=$H1154,$I$3:$I$4000))</f>
        <v>944</v>
      </c>
      <c r="K1154" s="2" t="str">
        <v>GBR</v>
      </c>
      <c r="L1154" s="21" t="str">
        <v>Lili CHURCH</v>
      </c>
      <c r="M1154" s="47" t="str">
        <v>high-jump</v>
      </c>
      <c r="N1154" s="95">
        <v>44640</v>
      </c>
      <c r="O1154" s="94" t="str">
        <f t="shared" si="68"/>
        <v>Lili CHURCHhigh-jump</v>
      </c>
      <c r="P1154" s="2">
        <f t="shared" si="69"/>
        <v>974</v>
      </c>
      <c r="Q1154" s="2">
        <f t="shared" si="70"/>
        <v>83</v>
      </c>
      <c r="R1154" s="79" t="str">
        <f t="shared" si="71"/>
        <v/>
      </c>
    </row>
    <row r="1155" spans="1:18" x14ac:dyDescent="0.2">
      <c r="A1155" t="s">
        <v>1176</v>
      </c>
      <c r="B1155" t="s">
        <v>2589</v>
      </c>
      <c r="C1155" s="5" t="s">
        <v>41</v>
      </c>
      <c r="D1155" s="5">
        <v>37334</v>
      </c>
      <c r="E1155" s="39">
        <v>907</v>
      </c>
      <c r="F1155" s="195">
        <v>44261</v>
      </c>
      <c r="G1155" s="2">
        <v>34</v>
      </c>
      <c r="H1155" t="str">
        <f>B1155&amp;C1155</f>
        <v>Enik≈ë S√ÅRAjavelin-throw</v>
      </c>
      <c r="I1155" s="2">
        <f>E1155</f>
        <v>907</v>
      </c>
      <c r="J1155" s="2" cm="1">
        <f t="array" ref="J1155">MAX(IF($H$3:$H$4000=$H1155,$I$3:$I$4000))</f>
        <v>907</v>
      </c>
      <c r="K1155" s="2" t="str">
        <v>GBR</v>
      </c>
      <c r="L1155" s="21" t="str">
        <v>Hannah TAPLEY</v>
      </c>
      <c r="M1155" s="47" t="str">
        <v>high-jump</v>
      </c>
      <c r="N1155" s="95">
        <v>36069</v>
      </c>
      <c r="O1155" s="94" t="str">
        <f t="shared" si="68"/>
        <v>Hannah TAPLEYhigh-jump</v>
      </c>
      <c r="P1155" s="2">
        <f t="shared" si="69"/>
        <v>974</v>
      </c>
      <c r="Q1155" s="2">
        <f t="shared" si="70"/>
        <v>83</v>
      </c>
      <c r="R1155" s="79" t="str">
        <f t="shared" si="71"/>
        <v/>
      </c>
    </row>
    <row r="1156" spans="1:18" x14ac:dyDescent="0.2">
      <c r="A1156" t="s">
        <v>1192</v>
      </c>
      <c r="B1156" t="s">
        <v>2418</v>
      </c>
      <c r="C1156" s="5" t="s">
        <v>39</v>
      </c>
      <c r="D1156" s="5">
        <v>36391</v>
      </c>
      <c r="E1156" s="39">
        <v>929</v>
      </c>
      <c r="F1156" s="195">
        <v>44653</v>
      </c>
      <c r="G1156" s="2">
        <v>18</v>
      </c>
      <c r="H1156" t="str">
        <f>B1156&amp;C1156</f>
        <v>Lacee BARNESshot-put</v>
      </c>
      <c r="I1156" s="2">
        <f>E1156</f>
        <v>929</v>
      </c>
      <c r="J1156" s="2" cm="1">
        <f t="array" ref="J1156">MAX(IF($H$3:$H$4000=$H1156,$I$3:$I$4000))</f>
        <v>929</v>
      </c>
      <c r="K1156" s="2" t="str">
        <v>GBR</v>
      </c>
      <c r="L1156" s="21" t="str">
        <v>Adele NICOLL</v>
      </c>
      <c r="M1156" s="47" t="str">
        <v>shot-put</v>
      </c>
      <c r="N1156" s="95">
        <v>35336</v>
      </c>
      <c r="O1156" s="94" t="str">
        <f t="shared" ref="O1156:O1219" si="72">L1156&amp;M1156</f>
        <v>Adele NICOLLshot-put</v>
      </c>
      <c r="P1156" s="2">
        <f t="shared" ref="P1156:P1219" si="73">VLOOKUP(L1156&amp;M1156,$H$3:$J$3823,3,FALSE)</f>
        <v>1031</v>
      </c>
      <c r="Q1156" s="2">
        <f t="shared" ref="Q1156:Q1219" si="74">COUNTIFS($M$3:$M$3102,M1156,$P$3:$P$3102,"&gt;"&amp;P1156)+1</f>
        <v>14</v>
      </c>
      <c r="R1156" s="79" t="str">
        <f t="shared" ref="R1156:R1219" si="75">IFERROR(IF(K1156="AUS",COUNTIFS($K$3:$K$3102,"AUS",$M$3:$M$3102,M1156,$P$3:$P$3102,"&gt;"&amp;P1156)+1,""),"")</f>
        <v/>
      </c>
    </row>
    <row r="1157" spans="1:18" x14ac:dyDescent="0.2">
      <c r="A1157" t="s">
        <v>1192</v>
      </c>
      <c r="B1157" t="s">
        <v>2418</v>
      </c>
      <c r="C1157" s="5" t="s">
        <v>40</v>
      </c>
      <c r="D1157" s="5">
        <v>36391</v>
      </c>
      <c r="E1157" s="39">
        <v>918</v>
      </c>
      <c r="F1157" s="195">
        <v>44646</v>
      </c>
      <c r="G1157" s="2">
        <v>32</v>
      </c>
      <c r="H1157" t="str">
        <f>B1157&amp;C1157</f>
        <v>Lacee BARNESdiscus-throw</v>
      </c>
      <c r="I1157" s="2">
        <f>E1157</f>
        <v>918</v>
      </c>
      <c r="J1157" s="2" cm="1">
        <f t="array" ref="J1157">MAX(IF($H$3:$H$4000=$H1157,$I$3:$I$4000))</f>
        <v>918</v>
      </c>
      <c r="K1157" s="2" t="str">
        <v>GBR</v>
      </c>
      <c r="L1157" s="21" t="str">
        <v>Jo ROWLAND</v>
      </c>
      <c r="M1157" s="47" t="str">
        <v>shot-put</v>
      </c>
      <c r="N1157" s="95">
        <v>32871</v>
      </c>
      <c r="O1157" s="94" t="str">
        <f t="shared" si="72"/>
        <v>Jo ROWLANDshot-put</v>
      </c>
      <c r="P1157" s="2">
        <f t="shared" si="73"/>
        <v>821</v>
      </c>
      <c r="Q1157" s="2">
        <f t="shared" si="74"/>
        <v>109</v>
      </c>
      <c r="R1157" s="79" t="str">
        <f t="shared" si="75"/>
        <v/>
      </c>
    </row>
    <row r="1158" spans="1:18" x14ac:dyDescent="0.2">
      <c r="A1158" t="s">
        <v>1192</v>
      </c>
      <c r="B1158" t="s">
        <v>1193</v>
      </c>
      <c r="C1158" s="5" t="s">
        <v>26</v>
      </c>
      <c r="D1158" s="5">
        <v>36286</v>
      </c>
      <c r="E1158" s="39">
        <v>1056</v>
      </c>
      <c r="F1158" s="195">
        <v>44617</v>
      </c>
      <c r="G1158" s="2">
        <v>60</v>
      </c>
      <c r="H1158" t="str">
        <f>B1158&amp;C1158</f>
        <v>Shalysa WRAY400m</v>
      </c>
      <c r="I1158" s="2">
        <f>E1158</f>
        <v>1056</v>
      </c>
      <c r="J1158" s="2" cm="1">
        <f t="array" ref="J1158">MAX(IF($H$3:$H$4000=$H1158,$I$3:$I$4000))</f>
        <v>1056</v>
      </c>
      <c r="K1158" s="2" t="str">
        <v>GBR</v>
      </c>
      <c r="L1158" s="21" t="str">
        <v>Pippa WINGATE</v>
      </c>
      <c r="M1158" s="47" t="str">
        <v>hammer-throw</v>
      </c>
      <c r="N1158" s="95">
        <v>34101</v>
      </c>
      <c r="O1158" s="94" t="str">
        <f t="shared" si="72"/>
        <v>Pippa WINGATEhammer-throw</v>
      </c>
      <c r="P1158" s="2">
        <f t="shared" si="73"/>
        <v>997</v>
      </c>
      <c r="Q1158" s="2">
        <f t="shared" si="74"/>
        <v>25</v>
      </c>
      <c r="R1158" s="79" t="str">
        <f t="shared" si="75"/>
        <v/>
      </c>
    </row>
    <row r="1159" spans="1:18" x14ac:dyDescent="0.2">
      <c r="A1159" t="s">
        <v>1192</v>
      </c>
      <c r="B1159" t="s">
        <v>2418</v>
      </c>
      <c r="C1159" s="5" t="s">
        <v>39</v>
      </c>
      <c r="D1159" s="5">
        <v>36391</v>
      </c>
      <c r="E1159" s="39">
        <v>871</v>
      </c>
      <c r="F1159" s="195">
        <v>44310</v>
      </c>
      <c r="G1159" s="2">
        <v>59</v>
      </c>
      <c r="H1159" t="str">
        <f>B1159&amp;C1159</f>
        <v>Lacee BARNESshot-put</v>
      </c>
      <c r="I1159" s="2">
        <f>E1159</f>
        <v>871</v>
      </c>
      <c r="J1159" s="2" cm="1">
        <f t="array" ref="J1159">MAX(IF($H$3:$H$4000=$H1159,$I$3:$I$4000))</f>
        <v>929</v>
      </c>
      <c r="K1159" s="2" t="str">
        <v>GBR</v>
      </c>
      <c r="L1159" s="21" t="str">
        <v>Annabelle PALMER</v>
      </c>
      <c r="M1159" s="47" t="str">
        <v>hammer-throw</v>
      </c>
      <c r="N1159" s="95">
        <v>34598</v>
      </c>
      <c r="O1159" s="94" t="str">
        <f t="shared" si="72"/>
        <v>Annabelle PALMERhammer-throw</v>
      </c>
      <c r="P1159" s="2">
        <f t="shared" si="73"/>
        <v>830</v>
      </c>
      <c r="Q1159" s="2">
        <f t="shared" si="74"/>
        <v>103</v>
      </c>
      <c r="R1159" s="79" t="str">
        <f t="shared" si="75"/>
        <v/>
      </c>
    </row>
    <row r="1160" spans="1:18" x14ac:dyDescent="0.2">
      <c r="A1160" t="s">
        <v>1192</v>
      </c>
      <c r="B1160" t="s">
        <v>2418</v>
      </c>
      <c r="C1160" s="5" t="s">
        <v>40</v>
      </c>
      <c r="D1160" s="5">
        <v>36391</v>
      </c>
      <c r="E1160" s="39">
        <v>915</v>
      </c>
      <c r="F1160" s="195">
        <v>44295</v>
      </c>
      <c r="G1160" s="2">
        <v>47</v>
      </c>
      <c r="H1160" t="str">
        <f>B1160&amp;C1160</f>
        <v>Lacee BARNESdiscus-throw</v>
      </c>
      <c r="I1160" s="2">
        <f>E1160</f>
        <v>915</v>
      </c>
      <c r="J1160" s="2" cm="1">
        <f t="array" ref="J1160">MAX(IF($H$3:$H$4000=$H1160,$I$3:$I$4000))</f>
        <v>918</v>
      </c>
      <c r="K1160" s="2" t="str">
        <v>GBR</v>
      </c>
      <c r="L1160" s="21" t="str">
        <v>Jemma REEKIE</v>
      </c>
      <c r="M1160" s="47" t="str">
        <v>1500m</v>
      </c>
      <c r="N1160" s="95">
        <v>35860</v>
      </c>
      <c r="O1160" s="94" t="str">
        <f t="shared" si="72"/>
        <v>Jemma REEKIE1500m</v>
      </c>
      <c r="P1160" s="2">
        <f t="shared" si="73"/>
        <v>1168</v>
      </c>
      <c r="Q1160" s="2">
        <f t="shared" si="74"/>
        <v>14</v>
      </c>
      <c r="R1160" s="79" t="str">
        <f t="shared" si="75"/>
        <v/>
      </c>
    </row>
    <row r="1161" spans="1:18" x14ac:dyDescent="0.2">
      <c r="A1161" t="s">
        <v>1705</v>
      </c>
      <c r="B1161" t="s">
        <v>1718</v>
      </c>
      <c r="C1161" s="5" t="s">
        <v>33</v>
      </c>
      <c r="D1161" s="5">
        <v>33870</v>
      </c>
      <c r="E1161" s="39">
        <v>1027</v>
      </c>
      <c r="F1161" s="195">
        <v>44647</v>
      </c>
      <c r="G1161" s="2">
        <v>36</v>
      </c>
      <c r="H1161" t="str">
        <f>B1161&amp;C1161</f>
        <v>Linda ANGOUNOU400mh</v>
      </c>
      <c r="I1161" s="2">
        <f>E1161</f>
        <v>1027</v>
      </c>
      <c r="J1161" s="2" cm="1">
        <f t="array" ref="J1161">MAX(IF($H$3:$H$4000=$H1161,$I$3:$I$4000))</f>
        <v>1071</v>
      </c>
      <c r="K1161" s="2" t="str">
        <v>GBR</v>
      </c>
      <c r="L1161" s="21" t="str">
        <v>Jenny SELMAN</v>
      </c>
      <c r="M1161" s="47" t="str">
        <v>800m</v>
      </c>
      <c r="N1161" s="95">
        <v>33306</v>
      </c>
      <c r="O1161" s="94" t="str">
        <f t="shared" si="72"/>
        <v>Jenny SELMAN800m</v>
      </c>
      <c r="P1161" s="2">
        <f t="shared" si="73"/>
        <v>1133</v>
      </c>
      <c r="Q1161" s="2">
        <f t="shared" si="74"/>
        <v>31</v>
      </c>
      <c r="R1161" s="79" t="str">
        <f t="shared" si="75"/>
        <v/>
      </c>
    </row>
    <row r="1162" spans="1:18" x14ac:dyDescent="0.2">
      <c r="A1162" t="s">
        <v>1705</v>
      </c>
      <c r="B1162" t="s">
        <v>2248</v>
      </c>
      <c r="C1162" s="5" t="s">
        <v>38</v>
      </c>
      <c r="D1162" s="5">
        <v>35331</v>
      </c>
      <c r="E1162" s="39">
        <v>1098</v>
      </c>
      <c r="F1162" s="195">
        <v>44645</v>
      </c>
      <c r="G1162" s="2">
        <v>5</v>
      </c>
      <c r="H1162" t="str">
        <f>B1162&amp;C1162</f>
        <v>V√©ronique KOSSENDA REYtriple-jump</v>
      </c>
      <c r="I1162" s="2">
        <f>E1162</f>
        <v>1098</v>
      </c>
      <c r="J1162" s="2" cm="1">
        <f t="array" ref="J1162">MAX(IF($H$3:$H$4000=$H1162,$I$3:$I$4000))</f>
        <v>1098</v>
      </c>
      <c r="K1162" s="2" t="str">
        <v>GBR</v>
      </c>
      <c r="L1162" s="21" t="str">
        <v>Sarah CALVERT</v>
      </c>
      <c r="M1162" s="47" t="str">
        <v>800m</v>
      </c>
      <c r="N1162" s="95">
        <v>37071</v>
      </c>
      <c r="O1162" s="94" t="str">
        <f t="shared" si="72"/>
        <v>Sarah CALVERT800m</v>
      </c>
      <c r="P1162" s="2">
        <f t="shared" si="73"/>
        <v>1110</v>
      </c>
      <c r="Q1162" s="2">
        <f t="shared" si="74"/>
        <v>53</v>
      </c>
      <c r="R1162" s="79" t="str">
        <f t="shared" si="75"/>
        <v/>
      </c>
    </row>
    <row r="1163" spans="1:18" x14ac:dyDescent="0.2">
      <c r="A1163" t="s">
        <v>1705</v>
      </c>
      <c r="B1163" t="s">
        <v>5531</v>
      </c>
      <c r="C1163" s="5" t="s">
        <v>38</v>
      </c>
      <c r="D1163" s="5">
        <v>36163</v>
      </c>
      <c r="E1163" s="39">
        <v>1008</v>
      </c>
      <c r="F1163" s="195">
        <v>44645</v>
      </c>
      <c r="G1163" s="2">
        <v>23</v>
      </c>
      <c r="H1163" t="str">
        <f>B1163&amp;C1163</f>
        <v>Pauline Raissa NGOUOPOUtriple-jump</v>
      </c>
      <c r="I1163" s="2">
        <f>E1163</f>
        <v>1008</v>
      </c>
      <c r="J1163" s="2" cm="1">
        <f t="array" ref="J1163">MAX(IF($H$3:$H$4000=$H1163,$I$3:$I$4000))</f>
        <v>1013</v>
      </c>
      <c r="K1163" s="2" t="str">
        <v>GBR</v>
      </c>
      <c r="L1163" s="21" t="str">
        <v>Emily SIMPSON</v>
      </c>
      <c r="M1163" s="47" t="str">
        <v>800m</v>
      </c>
      <c r="N1163" s="95">
        <v>36574</v>
      </c>
      <c r="O1163" s="94" t="str">
        <f t="shared" si="72"/>
        <v>Emily SIMPSON800m</v>
      </c>
      <c r="P1163" s="2">
        <f t="shared" si="73"/>
        <v>1084</v>
      </c>
      <c r="Q1163" s="2">
        <f t="shared" si="74"/>
        <v>99</v>
      </c>
      <c r="R1163" s="79" t="str">
        <f t="shared" si="75"/>
        <v/>
      </c>
    </row>
    <row r="1164" spans="1:18" x14ac:dyDescent="0.2">
      <c r="A1164" t="s">
        <v>1705</v>
      </c>
      <c r="B1164" t="s">
        <v>5531</v>
      </c>
      <c r="C1164" s="5" t="s">
        <v>37</v>
      </c>
      <c r="D1164" s="5">
        <v>36163</v>
      </c>
      <c r="E1164" s="39">
        <v>1068</v>
      </c>
      <c r="F1164" s="195">
        <v>44644</v>
      </c>
      <c r="G1164" s="2">
        <v>12</v>
      </c>
      <c r="H1164" t="str">
        <f>B1164&amp;C1164</f>
        <v>Pauline Raissa NGOUOPOUlong-jump</v>
      </c>
      <c r="I1164" s="2">
        <f>E1164</f>
        <v>1068</v>
      </c>
      <c r="J1164" s="2" cm="1">
        <f t="array" ref="J1164">MAX(IF($H$3:$H$4000=$H1164,$I$3:$I$4000))</f>
        <v>1068</v>
      </c>
      <c r="K1164" s="2" t="str">
        <v>GBR</v>
      </c>
      <c r="L1164" s="21" t="str">
        <v>Ashleigh NELSON</v>
      </c>
      <c r="M1164" s="47" t="str">
        <v>200m</v>
      </c>
      <c r="N1164" s="95">
        <v>33289</v>
      </c>
      <c r="O1164" s="94" t="str">
        <f t="shared" si="72"/>
        <v>Ashleigh NELSON200m</v>
      </c>
      <c r="P1164" s="2">
        <f t="shared" si="73"/>
        <v>1129</v>
      </c>
      <c r="Q1164" s="2">
        <f t="shared" si="74"/>
        <v>38</v>
      </c>
      <c r="R1164" s="79" t="str">
        <f t="shared" si="75"/>
        <v/>
      </c>
    </row>
    <row r="1165" spans="1:18" x14ac:dyDescent="0.2">
      <c r="A1165" t="s">
        <v>1705</v>
      </c>
      <c r="B1165" t="s">
        <v>2248</v>
      </c>
      <c r="C1165" s="5" t="s">
        <v>37</v>
      </c>
      <c r="D1165" s="5">
        <v>35331</v>
      </c>
      <c r="E1165" s="39">
        <v>1041</v>
      </c>
      <c r="F1165" s="195">
        <v>44644</v>
      </c>
      <c r="G1165" s="2">
        <v>25</v>
      </c>
      <c r="H1165" t="str">
        <f>B1165&amp;C1165</f>
        <v>V√©ronique KOSSENDA REYlong-jump</v>
      </c>
      <c r="I1165" s="2">
        <f>E1165</f>
        <v>1041</v>
      </c>
      <c r="J1165" s="2" cm="1">
        <f t="array" ref="J1165">MAX(IF($H$3:$H$4000=$H1165,$I$3:$I$4000))</f>
        <v>1041</v>
      </c>
      <c r="K1165" s="2" t="str">
        <v>GBR</v>
      </c>
      <c r="L1165" s="21" t="str">
        <v>Heather PATON</v>
      </c>
      <c r="M1165" s="47" t="str">
        <v>100mh</v>
      </c>
      <c r="N1165" s="95">
        <v>35164</v>
      </c>
      <c r="O1165" s="94" t="str">
        <f t="shared" si="72"/>
        <v>Heather PATON100mh</v>
      </c>
      <c r="P1165" s="2">
        <f t="shared" si="73"/>
        <v>1102</v>
      </c>
      <c r="Q1165" s="2">
        <f t="shared" si="74"/>
        <v>51</v>
      </c>
      <c r="R1165" s="79" t="str">
        <f t="shared" si="75"/>
        <v/>
      </c>
    </row>
    <row r="1166" spans="1:18" x14ac:dyDescent="0.2">
      <c r="A1166" t="s">
        <v>1705</v>
      </c>
      <c r="B1166" t="s">
        <v>5533</v>
      </c>
      <c r="C1166" s="5" t="s">
        <v>37</v>
      </c>
      <c r="D1166" s="5">
        <v>35921</v>
      </c>
      <c r="E1166" s="39">
        <v>996</v>
      </c>
      <c r="F1166" s="195">
        <v>44644</v>
      </c>
      <c r="G1166" s="2">
        <v>55</v>
      </c>
      <c r="H1166" t="str">
        <f>B1166&amp;C1166</f>
        <v>Kevine Linda KOUOCHElong-jump</v>
      </c>
      <c r="I1166" s="2">
        <f>E1166</f>
        <v>996</v>
      </c>
      <c r="J1166" s="2" cm="1">
        <f t="array" ref="J1166">MAX(IF($H$3:$H$4000=$H1166,$I$3:$I$4000))</f>
        <v>996</v>
      </c>
      <c r="K1166" s="2" t="str">
        <v>GBR</v>
      </c>
      <c r="L1166" s="21" t="str">
        <v>Jessie KNIGHT</v>
      </c>
      <c r="M1166" s="47" t="str">
        <v>400mh</v>
      </c>
      <c r="N1166" s="95">
        <v>34500</v>
      </c>
      <c r="O1166" s="94" t="str">
        <f t="shared" si="72"/>
        <v>Jessie KNIGHT400mh</v>
      </c>
      <c r="P1166" s="2">
        <f t="shared" si="73"/>
        <v>1197</v>
      </c>
      <c r="Q1166" s="2">
        <f t="shared" si="74"/>
        <v>2</v>
      </c>
      <c r="R1166" s="79" t="str">
        <f t="shared" si="75"/>
        <v/>
      </c>
    </row>
    <row r="1167" spans="1:18" x14ac:dyDescent="0.2">
      <c r="A1167" t="s">
        <v>1705</v>
      </c>
      <c r="B1167" t="s">
        <v>4718</v>
      </c>
      <c r="C1167" s="5" t="s">
        <v>25</v>
      </c>
      <c r="D1167" s="5">
        <v>37429</v>
      </c>
      <c r="E1167" s="39">
        <v>1032</v>
      </c>
      <c r="F1167" s="195">
        <v>44605</v>
      </c>
      <c r="G1167" s="2">
        <v>94</v>
      </c>
      <c r="H1167" t="str">
        <f>B1167&amp;C1167</f>
        <v>Herverge KOLE ETAME200m</v>
      </c>
      <c r="I1167" s="2">
        <f>E1167</f>
        <v>1032</v>
      </c>
      <c r="J1167" s="2" cm="1">
        <f t="array" ref="J1167">MAX(IF($H$3:$H$4000=$H1167,$I$3:$I$4000))</f>
        <v>1032</v>
      </c>
      <c r="K1167" s="2" t="str">
        <v>GBR</v>
      </c>
      <c r="L1167" s="21" t="str">
        <v>Sophie MCKINNA</v>
      </c>
      <c r="M1167" s="47" t="str">
        <v>shot-put</v>
      </c>
      <c r="N1167" s="95">
        <v>34577</v>
      </c>
      <c r="O1167" s="94" t="str">
        <f t="shared" si="72"/>
        <v>Sophie MCKINNAshot-put</v>
      </c>
      <c r="P1167" s="2">
        <f t="shared" si="73"/>
        <v>1112</v>
      </c>
      <c r="Q1167" s="2">
        <f t="shared" si="74"/>
        <v>6</v>
      </c>
      <c r="R1167" s="79" t="str">
        <f t="shared" si="75"/>
        <v/>
      </c>
    </row>
    <row r="1168" spans="1:18" x14ac:dyDescent="0.2">
      <c r="A1168" t="s">
        <v>1705</v>
      </c>
      <c r="B1168" t="s">
        <v>5419</v>
      </c>
      <c r="C1168" s="5" t="s">
        <v>25</v>
      </c>
      <c r="D1168" s="5">
        <v>35037</v>
      </c>
      <c r="E1168" s="39">
        <v>1030</v>
      </c>
      <c r="F1168" s="195">
        <v>44605</v>
      </c>
      <c r="G1168" s="2">
        <v>96</v>
      </c>
      <c r="H1168" t="str">
        <f>B1168&amp;C1168</f>
        <v>St√©phanie NJUH NSELLA200m</v>
      </c>
      <c r="I1168" s="2">
        <f>E1168</f>
        <v>1030</v>
      </c>
      <c r="J1168" s="2" cm="1">
        <f t="array" ref="J1168">MAX(IF($H$3:$H$4000=$H1168,$I$3:$I$4000))</f>
        <v>1030</v>
      </c>
      <c r="K1168" s="2" t="str">
        <v>GBR</v>
      </c>
      <c r="L1168" s="21" t="str">
        <v>Zoe PRICE</v>
      </c>
      <c r="M1168" s="47" t="str">
        <v>hammer-throw</v>
      </c>
      <c r="N1168" s="95">
        <v>37360</v>
      </c>
      <c r="O1168" s="94" t="str">
        <f t="shared" si="72"/>
        <v>Zoe PRICEhammer-throw</v>
      </c>
      <c r="P1168" s="2">
        <f t="shared" si="73"/>
        <v>890</v>
      </c>
      <c r="Q1168" s="2">
        <f t="shared" si="74"/>
        <v>61</v>
      </c>
      <c r="R1168" s="79" t="str">
        <f t="shared" si="75"/>
        <v/>
      </c>
    </row>
    <row r="1169" spans="1:18" x14ac:dyDescent="0.2">
      <c r="A1169" t="s">
        <v>1705</v>
      </c>
      <c r="B1169" t="s">
        <v>1706</v>
      </c>
      <c r="C1169" s="5" t="s">
        <v>25</v>
      </c>
      <c r="D1169" s="6">
        <v>33002</v>
      </c>
      <c r="E1169" s="39">
        <v>1094</v>
      </c>
      <c r="F1169" s="195">
        <v>44395</v>
      </c>
      <c r="G1169" s="2">
        <v>72</v>
      </c>
      <c r="H1169" t="str">
        <f>B1169&amp;C1169</f>
        <v>Germaine ABESSOLO BIVINA200m</v>
      </c>
      <c r="I1169" s="2">
        <f>E1169</f>
        <v>1094</v>
      </c>
      <c r="J1169" s="2" cm="1">
        <f t="array" ref="J1169">MAX(IF($H$3:$H$4000=$H1169,$I$3:$I$4000))</f>
        <v>1094</v>
      </c>
      <c r="K1169" s="2" t="str">
        <v>GBR</v>
      </c>
      <c r="L1169" s="21" t="str">
        <v>Hannah BRIER</v>
      </c>
      <c r="M1169" s="47" t="str">
        <v>100m</v>
      </c>
      <c r="N1169" s="95">
        <v>35829</v>
      </c>
      <c r="O1169" s="94" t="str">
        <f t="shared" si="72"/>
        <v>Hannah BRIER100m</v>
      </c>
      <c r="P1169" s="2">
        <f t="shared" si="73"/>
        <v>1106</v>
      </c>
      <c r="Q1169" s="2">
        <f t="shared" si="74"/>
        <v>85</v>
      </c>
      <c r="R1169" s="79" t="str">
        <f t="shared" si="75"/>
        <v/>
      </c>
    </row>
    <row r="1170" spans="1:18" x14ac:dyDescent="0.2">
      <c r="A1170" t="s">
        <v>1705</v>
      </c>
      <c r="B1170" t="s">
        <v>1718</v>
      </c>
      <c r="C1170" s="5" t="s">
        <v>33</v>
      </c>
      <c r="D1170" s="5">
        <v>33870</v>
      </c>
      <c r="E1170" s="39">
        <v>1071</v>
      </c>
      <c r="F1170" s="195">
        <v>44374</v>
      </c>
      <c r="G1170" s="2">
        <v>47</v>
      </c>
      <c r="H1170" t="str">
        <f>B1170&amp;C1170</f>
        <v>Linda ANGOUNOU400mh</v>
      </c>
      <c r="I1170" s="2">
        <f>E1170</f>
        <v>1071</v>
      </c>
      <c r="J1170" s="2" cm="1">
        <f t="array" ref="J1170">MAX(IF($H$3:$H$4000=$H1170,$I$3:$I$4000))</f>
        <v>1071</v>
      </c>
      <c r="K1170" s="2" t="str">
        <v>GBR</v>
      </c>
      <c r="L1170" s="21" t="str">
        <v>Sarah CALVERT</v>
      </c>
      <c r="M1170" s="47" t="str">
        <v>1500m</v>
      </c>
      <c r="N1170" s="95">
        <v>37071</v>
      </c>
      <c r="O1170" s="94" t="str">
        <f t="shared" si="72"/>
        <v>Sarah CALVERT1500m</v>
      </c>
      <c r="P1170" s="2">
        <f t="shared" si="73"/>
        <v>1091</v>
      </c>
      <c r="Q1170" s="2">
        <f t="shared" si="74"/>
        <v>97</v>
      </c>
      <c r="R1170" s="79" t="str">
        <f t="shared" si="75"/>
        <v/>
      </c>
    </row>
    <row r="1171" spans="1:18" x14ac:dyDescent="0.2">
      <c r="A1171" t="s">
        <v>1705</v>
      </c>
      <c r="B1171" t="s">
        <v>5531</v>
      </c>
      <c r="C1171" s="5" t="s">
        <v>38</v>
      </c>
      <c r="D1171" s="5">
        <v>36163</v>
      </c>
      <c r="E1171" s="39">
        <v>1013</v>
      </c>
      <c r="F1171" s="195">
        <v>44367</v>
      </c>
      <c r="G1171" s="2">
        <v>45</v>
      </c>
      <c r="H1171" t="str">
        <f>B1171&amp;C1171</f>
        <v>Pauline Raissa NGOUOPOUtriple-jump</v>
      </c>
      <c r="I1171" s="2">
        <f>E1171</f>
        <v>1013</v>
      </c>
      <c r="J1171" s="2" cm="1">
        <f t="array" ref="J1171">MAX(IF($H$3:$H$4000=$H1171,$I$3:$I$4000))</f>
        <v>1013</v>
      </c>
      <c r="K1171" s="2" t="str">
        <v>GBR</v>
      </c>
      <c r="L1171" s="21" t="str">
        <v>Jenna BLUNDELL</v>
      </c>
      <c r="M1171" s="47" t="str">
        <v>100mh</v>
      </c>
      <c r="N1171" s="95">
        <v>37054</v>
      </c>
      <c r="O1171" s="94" t="str">
        <f t="shared" si="72"/>
        <v>Jenna BLUNDELL100mh</v>
      </c>
      <c r="P1171" s="2">
        <f t="shared" si="73"/>
        <v>1123</v>
      </c>
      <c r="Q1171" s="2">
        <f t="shared" si="74"/>
        <v>36</v>
      </c>
      <c r="R1171" s="79" t="str">
        <f t="shared" si="75"/>
        <v/>
      </c>
    </row>
    <row r="1172" spans="1:18" x14ac:dyDescent="0.2">
      <c r="A1172" t="s">
        <v>1705</v>
      </c>
      <c r="B1172" t="s">
        <v>2248</v>
      </c>
      <c r="C1172" s="5" t="s">
        <v>38</v>
      </c>
      <c r="D1172" s="5">
        <v>35331</v>
      </c>
      <c r="E1172" s="39">
        <v>1036</v>
      </c>
      <c r="F1172" s="195">
        <v>44338</v>
      </c>
      <c r="G1172" s="2">
        <v>27</v>
      </c>
      <c r="H1172" t="str">
        <f>B1172&amp;C1172</f>
        <v>V√©ronique KOSSENDA REYtriple-jump</v>
      </c>
      <c r="I1172" s="2">
        <f>E1172</f>
        <v>1036</v>
      </c>
      <c r="J1172" s="2" cm="1">
        <f t="array" ref="J1172">MAX(IF($H$3:$H$4000=$H1172,$I$3:$I$4000))</f>
        <v>1098</v>
      </c>
      <c r="K1172" s="2" t="str">
        <v>GBR</v>
      </c>
      <c r="L1172" s="21" t="str">
        <v>Caryl GRANVILLE</v>
      </c>
      <c r="M1172" s="47" t="str">
        <v>100mh</v>
      </c>
      <c r="N1172" s="95">
        <v>32775</v>
      </c>
      <c r="O1172" s="94" t="str">
        <f t="shared" si="72"/>
        <v>Caryl GRANVILLE100mh</v>
      </c>
      <c r="P1172" s="2">
        <f t="shared" si="73"/>
        <v>1090</v>
      </c>
      <c r="Q1172" s="2">
        <f t="shared" si="74"/>
        <v>59</v>
      </c>
      <c r="R1172" s="79" t="str">
        <f t="shared" si="75"/>
        <v/>
      </c>
    </row>
    <row r="1173" spans="1:18" x14ac:dyDescent="0.2">
      <c r="A1173" t="s">
        <v>1705</v>
      </c>
      <c r="B1173" t="s">
        <v>5531</v>
      </c>
      <c r="C1173" s="5" t="s">
        <v>37</v>
      </c>
      <c r="D1173" s="5">
        <v>36163</v>
      </c>
      <c r="E1173" s="39">
        <v>1019</v>
      </c>
      <c r="F1173" s="195">
        <v>44331</v>
      </c>
      <c r="G1173" s="2">
        <v>93</v>
      </c>
      <c r="H1173" t="str">
        <f>B1173&amp;C1173</f>
        <v>Pauline Raissa NGOUOPOUlong-jump</v>
      </c>
      <c r="I1173" s="2">
        <f>E1173</f>
        <v>1019</v>
      </c>
      <c r="J1173" s="2" cm="1">
        <f t="array" ref="J1173">MAX(IF($H$3:$H$4000=$H1173,$I$3:$I$4000))</f>
        <v>1068</v>
      </c>
      <c r="K1173" s="2" t="str">
        <v>GBR</v>
      </c>
      <c r="L1173" s="21" t="str">
        <v>Cerys THOMAS</v>
      </c>
      <c r="M1173" s="47" t="str">
        <v>hammer-throw</v>
      </c>
      <c r="N1173" s="95">
        <v>36988</v>
      </c>
      <c r="O1173" s="94" t="str">
        <f t="shared" si="72"/>
        <v>Cerys THOMAShammer-throw</v>
      </c>
      <c r="P1173" s="2">
        <f t="shared" si="73"/>
        <v>848</v>
      </c>
      <c r="Q1173" s="2">
        <f t="shared" si="74"/>
        <v>84</v>
      </c>
      <c r="R1173" s="79" t="str">
        <f t="shared" si="75"/>
        <v/>
      </c>
    </row>
    <row r="1174" spans="1:18" x14ac:dyDescent="0.2">
      <c r="A1174" t="s">
        <v>1705</v>
      </c>
      <c r="B1174" t="s">
        <v>1718</v>
      </c>
      <c r="C1174" s="5" t="s">
        <v>25</v>
      </c>
      <c r="D1174" s="5">
        <v>33870</v>
      </c>
      <c r="E1174" s="39">
        <v>1083</v>
      </c>
      <c r="F1174" s="195">
        <v>44325</v>
      </c>
      <c r="G1174" s="2">
        <v>98</v>
      </c>
      <c r="H1174" t="str">
        <f>B1174&amp;C1174</f>
        <v>Linda ANGOUNOU200m</v>
      </c>
      <c r="I1174" s="2">
        <f>E1174</f>
        <v>1083</v>
      </c>
      <c r="J1174" s="2" cm="1">
        <f t="array" ref="J1174">MAX(IF($H$3:$H$4000=$H1174,$I$3:$I$4000))</f>
        <v>1083</v>
      </c>
      <c r="K1174" s="2" t="str">
        <v>GBR</v>
      </c>
      <c r="L1174" s="21" t="str">
        <v>Anna LOUGHLIN</v>
      </c>
      <c r="M1174" s="47" t="str">
        <v>hammer-throw</v>
      </c>
      <c r="N1174" s="95">
        <v>36824</v>
      </c>
      <c r="O1174" s="94" t="str">
        <f t="shared" si="72"/>
        <v>Anna LOUGHLINhammer-throw</v>
      </c>
      <c r="P1174" s="2">
        <f t="shared" si="73"/>
        <v>830</v>
      </c>
      <c r="Q1174" s="2">
        <f t="shared" si="74"/>
        <v>103</v>
      </c>
      <c r="R1174" s="79" t="str">
        <f t="shared" si="75"/>
        <v/>
      </c>
    </row>
    <row r="1175" spans="1:18" x14ac:dyDescent="0.2">
      <c r="A1175" t="s">
        <v>1658</v>
      </c>
      <c r="B1175" t="s">
        <v>2311</v>
      </c>
      <c r="C1175" s="5" t="s">
        <v>35</v>
      </c>
      <c r="D1175" s="5">
        <v>37465</v>
      </c>
      <c r="E1175" s="39">
        <v>1062</v>
      </c>
      <c r="F1175" s="195">
        <v>44652</v>
      </c>
      <c r="G1175" s="2">
        <v>7</v>
      </c>
      <c r="H1175" t="str">
        <f>B1175&amp;C1175</f>
        <v>Yelena KULICHENKOhigh-jump</v>
      </c>
      <c r="I1175" s="2">
        <f>E1175</f>
        <v>1062</v>
      </c>
      <c r="J1175" s="2" cm="1">
        <f t="array" ref="J1175">MAX(IF($H$3:$H$4000=$H1175,$I$3:$I$4000))</f>
        <v>1062</v>
      </c>
      <c r="K1175" s="2" t="str">
        <v>GBR</v>
      </c>
      <c r="L1175" s="21" t="str">
        <v>Jasmine NICHOLLS</v>
      </c>
      <c r="M1175" s="47" t="str">
        <v>race-walking</v>
      </c>
      <c r="N1175" s="95">
        <v>34934</v>
      </c>
      <c r="O1175" s="94" t="str">
        <f t="shared" si="72"/>
        <v>Jasmine NICHOLLSrace-walking</v>
      </c>
      <c r="P1175" s="2">
        <f t="shared" si="73"/>
        <v>841</v>
      </c>
      <c r="Q1175" s="2">
        <f t="shared" si="74"/>
        <v>42</v>
      </c>
      <c r="R1175" s="79" t="str">
        <f t="shared" si="75"/>
        <v/>
      </c>
    </row>
    <row r="1176" spans="1:18" x14ac:dyDescent="0.2">
      <c r="A1176" t="s">
        <v>1658</v>
      </c>
      <c r="B1176" t="s">
        <v>2292</v>
      </c>
      <c r="C1176" s="5" t="s">
        <v>35</v>
      </c>
      <c r="D1176" s="5">
        <v>37972</v>
      </c>
      <c r="E1176" s="39">
        <v>936</v>
      </c>
      <c r="F1176" s="195">
        <v>44639</v>
      </c>
      <c r="G1176" s="2">
        <v>57</v>
      </c>
      <c r="H1176" t="str">
        <f>B1176&amp;C1176</f>
        <v>Styliana IOANNIDOUhigh-jump</v>
      </c>
      <c r="I1176" s="2">
        <f>E1176</f>
        <v>936</v>
      </c>
      <c r="J1176" s="2" cm="1">
        <f t="array" ref="J1176">MAX(IF($H$3:$H$4000=$H1176,$I$3:$I$4000))</f>
        <v>1091</v>
      </c>
      <c r="K1176" s="2" t="str">
        <v>GBR</v>
      </c>
      <c r="L1176" s="21" t="str">
        <v>Holly ARCHER</v>
      </c>
      <c r="M1176" s="47" t="str">
        <v>800m</v>
      </c>
      <c r="N1176" s="95">
        <v>34280</v>
      </c>
      <c r="O1176" s="94" t="str">
        <f t="shared" si="72"/>
        <v>Holly ARCHER800m</v>
      </c>
      <c r="P1176" s="2">
        <f t="shared" si="73"/>
        <v>1093</v>
      </c>
      <c r="Q1176" s="2">
        <f t="shared" si="74"/>
        <v>86</v>
      </c>
      <c r="R1176" s="79" t="str">
        <f t="shared" si="75"/>
        <v/>
      </c>
    </row>
    <row r="1177" spans="1:18" x14ac:dyDescent="0.2">
      <c r="A1177" t="s">
        <v>1658</v>
      </c>
      <c r="B1177" t="s">
        <v>2401</v>
      </c>
      <c r="C1177" s="5" t="s">
        <v>40</v>
      </c>
      <c r="D1177" s="5">
        <v>33347</v>
      </c>
      <c r="E1177" s="39">
        <v>1012</v>
      </c>
      <c r="F1177" s="195">
        <v>44633</v>
      </c>
      <c r="G1177" s="2">
        <v>7</v>
      </c>
      <c r="H1177" t="str">
        <f>B1177&amp;C1177</f>
        <v>Androniki LADAdiscus-throw</v>
      </c>
      <c r="I1177" s="2">
        <f>E1177</f>
        <v>1012</v>
      </c>
      <c r="J1177" s="2" cm="1">
        <f t="array" ref="J1177">MAX(IF($H$3:$H$4000=$H1177,$I$3:$I$4000))</f>
        <v>1026</v>
      </c>
      <c r="K1177" s="2" t="str">
        <v>GBR</v>
      </c>
      <c r="L1177" s="21" t="str">
        <v>Sabrina SINHA</v>
      </c>
      <c r="M1177" s="47" t="str">
        <v>800m</v>
      </c>
      <c r="N1177" s="95">
        <v>36269</v>
      </c>
      <c r="O1177" s="94" t="str">
        <f t="shared" si="72"/>
        <v>Sabrina SINHA800m</v>
      </c>
      <c r="P1177" s="2">
        <f t="shared" si="73"/>
        <v>1081</v>
      </c>
      <c r="Q1177" s="2">
        <f t="shared" si="74"/>
        <v>100</v>
      </c>
      <c r="R1177" s="79" t="str">
        <f t="shared" si="75"/>
        <v/>
      </c>
    </row>
    <row r="1178" spans="1:18" x14ac:dyDescent="0.2">
      <c r="A1178" t="s">
        <v>1658</v>
      </c>
      <c r="B1178" t="s">
        <v>2523</v>
      </c>
      <c r="C1178" s="5" t="s">
        <v>42</v>
      </c>
      <c r="D1178" s="5">
        <v>35342</v>
      </c>
      <c r="E1178" s="39">
        <v>974</v>
      </c>
      <c r="F1178" s="195">
        <v>44633</v>
      </c>
      <c r="G1178" s="2">
        <v>19</v>
      </c>
      <c r="H1178" t="str">
        <f>B1178&amp;C1178</f>
        <v>Chrystalla KYRIAKOUhammer-throw</v>
      </c>
      <c r="I1178" s="2">
        <f>E1178</f>
        <v>974</v>
      </c>
      <c r="J1178" s="2" cm="1">
        <f t="array" ref="J1178">MAX(IF($H$3:$H$4000=$H1178,$I$3:$I$4000))</f>
        <v>985</v>
      </c>
      <c r="K1178" s="2" t="str">
        <v>GBR</v>
      </c>
      <c r="L1178" s="21" t="str">
        <v>Camellia HAYES</v>
      </c>
      <c r="M1178" s="47" t="str">
        <v>high-jump</v>
      </c>
      <c r="N1178" s="95">
        <v>34795</v>
      </c>
      <c r="O1178" s="94" t="str">
        <f t="shared" si="72"/>
        <v>Camellia HAYEShigh-jump</v>
      </c>
      <c r="P1178" s="2">
        <f t="shared" si="73"/>
        <v>984</v>
      </c>
      <c r="Q1178" s="2">
        <f t="shared" si="74"/>
        <v>69</v>
      </c>
      <c r="R1178" s="79" t="str">
        <f t="shared" si="75"/>
        <v/>
      </c>
    </row>
    <row r="1179" spans="1:18" x14ac:dyDescent="0.2">
      <c r="A1179" t="s">
        <v>1658</v>
      </c>
      <c r="B1179" t="s">
        <v>4752</v>
      </c>
      <c r="C1179" s="5" t="s">
        <v>40</v>
      </c>
      <c r="D1179" s="5">
        <v>38212</v>
      </c>
      <c r="E1179" s="39">
        <v>816</v>
      </c>
      <c r="F1179" s="195">
        <v>44624</v>
      </c>
      <c r="G1179" s="2">
        <v>78</v>
      </c>
      <c r="H1179" t="str">
        <f>B1179&amp;C1179</f>
        <v>Sesilia ANTHIAdiscus-throw</v>
      </c>
      <c r="I1179" s="2">
        <f>E1179</f>
        <v>816</v>
      </c>
      <c r="J1179" s="2" cm="1">
        <f t="array" ref="J1179">MAX(IF($H$3:$H$4000=$H1179,$I$3:$I$4000))</f>
        <v>816</v>
      </c>
      <c r="K1179" s="2" t="str">
        <v>GBR</v>
      </c>
      <c r="L1179" s="21" t="str">
        <v>Rosie SHARPLES</v>
      </c>
      <c r="M1179" s="47" t="str">
        <v>high-jump</v>
      </c>
      <c r="N1179" s="95">
        <v>38132</v>
      </c>
      <c r="O1179" s="94" t="str">
        <f t="shared" si="72"/>
        <v>Rosie SHARPLEShigh-jump</v>
      </c>
      <c r="P1179" s="2">
        <f t="shared" si="73"/>
        <v>965</v>
      </c>
      <c r="Q1179" s="2">
        <f t="shared" si="74"/>
        <v>106</v>
      </c>
      <c r="R1179" s="79" t="str">
        <f t="shared" si="75"/>
        <v/>
      </c>
    </row>
    <row r="1180" spans="1:18" x14ac:dyDescent="0.2">
      <c r="A1180" t="s">
        <v>1658</v>
      </c>
      <c r="B1180" t="s">
        <v>2446</v>
      </c>
      <c r="C1180" s="5" t="s">
        <v>40</v>
      </c>
      <c r="D1180" s="5">
        <v>34386</v>
      </c>
      <c r="E1180" s="39">
        <v>810</v>
      </c>
      <c r="F1180" s="195">
        <v>44624</v>
      </c>
      <c r="G1180" s="2">
        <v>83</v>
      </c>
      <c r="H1180" t="str">
        <f>B1180&amp;C1180</f>
        <v>Paraskeovulla THRASYVOULOUdiscus-throw</v>
      </c>
      <c r="I1180" s="2">
        <f>E1180</f>
        <v>810</v>
      </c>
      <c r="J1180" s="2" cm="1">
        <f t="array" ref="J1180">MAX(IF($H$3:$H$4000=$H1180,$I$3:$I$4000))</f>
        <v>832</v>
      </c>
      <c r="K1180" s="2" t="str">
        <v>GBR</v>
      </c>
      <c r="L1180" s="21" t="str">
        <v>Adele NICOLL</v>
      </c>
      <c r="M1180" s="47" t="str">
        <v>discus-throw</v>
      </c>
      <c r="N1180" s="95">
        <v>35336</v>
      </c>
      <c r="O1180" s="94" t="str">
        <f t="shared" si="72"/>
        <v>Adele NICOLLdiscus-throw</v>
      </c>
      <c r="P1180" s="2">
        <f t="shared" si="73"/>
        <v>864</v>
      </c>
      <c r="Q1180" s="2">
        <f t="shared" si="74"/>
        <v>78</v>
      </c>
      <c r="R1180" s="79" t="str">
        <f t="shared" si="75"/>
        <v/>
      </c>
    </row>
    <row r="1181" spans="1:18" x14ac:dyDescent="0.2">
      <c r="A1181" t="s">
        <v>1658</v>
      </c>
      <c r="B1181" t="s">
        <v>2446</v>
      </c>
      <c r="C1181" s="5" t="s">
        <v>39</v>
      </c>
      <c r="D1181" s="5">
        <v>34386</v>
      </c>
      <c r="E1181" s="39">
        <v>812</v>
      </c>
      <c r="F1181" s="195">
        <v>44624</v>
      </c>
      <c r="G1181" s="2">
        <v>56</v>
      </c>
      <c r="H1181" t="str">
        <f>B1181&amp;C1181</f>
        <v>Paraskeovulla THRASYVOULOUshot-put</v>
      </c>
      <c r="I1181" s="2">
        <f>E1181</f>
        <v>812</v>
      </c>
      <c r="J1181" s="2" cm="1">
        <f t="array" ref="J1181">MAX(IF($H$3:$H$4000=$H1181,$I$3:$I$4000))</f>
        <v>812</v>
      </c>
      <c r="K1181" s="2" t="str">
        <v>GBR</v>
      </c>
      <c r="L1181" s="21" t="str">
        <v>Danielle BROOM</v>
      </c>
      <c r="M1181" s="47" t="str">
        <v>hammer-throw</v>
      </c>
      <c r="N1181" s="95">
        <v>36461</v>
      </c>
      <c r="O1181" s="94" t="str">
        <f t="shared" si="72"/>
        <v>Danielle BROOMhammer-throw</v>
      </c>
      <c r="P1181" s="2">
        <f t="shared" si="73"/>
        <v>896</v>
      </c>
      <c r="Q1181" s="2">
        <f t="shared" si="74"/>
        <v>57</v>
      </c>
      <c r="R1181" s="79" t="str">
        <f t="shared" si="75"/>
        <v/>
      </c>
    </row>
    <row r="1182" spans="1:18" x14ac:dyDescent="0.2">
      <c r="A1182" t="s">
        <v>1658</v>
      </c>
      <c r="B1182" t="s">
        <v>2525</v>
      </c>
      <c r="C1182" s="5" t="s">
        <v>42</v>
      </c>
      <c r="D1182" s="5">
        <v>38489</v>
      </c>
      <c r="E1182" s="39">
        <v>954</v>
      </c>
      <c r="F1182" s="195">
        <v>44624</v>
      </c>
      <c r="G1182" s="2">
        <v>27</v>
      </c>
      <c r="H1182" t="str">
        <f>B1182&amp;C1182</f>
        <v>Valentina SAVVAhammer-throw</v>
      </c>
      <c r="I1182" s="2">
        <f>E1182</f>
        <v>954</v>
      </c>
      <c r="J1182" s="2" cm="1">
        <f t="array" ref="J1182">MAX(IF($H$3:$H$4000=$H1182,$I$3:$I$4000))</f>
        <v>967</v>
      </c>
      <c r="K1182" s="2" t="str">
        <v>GBR</v>
      </c>
      <c r="L1182" s="21" t="str">
        <v>Khahisa MHLANGA</v>
      </c>
      <c r="M1182" s="47" t="str">
        <v>800m</v>
      </c>
      <c r="N1182" s="95">
        <v>36520</v>
      </c>
      <c r="O1182" s="94" t="str">
        <f t="shared" si="72"/>
        <v>Khahisa MHLANGA800m</v>
      </c>
      <c r="P1182" s="2">
        <f t="shared" si="73"/>
        <v>1105</v>
      </c>
      <c r="Q1182" s="2">
        <f t="shared" si="74"/>
        <v>61</v>
      </c>
      <c r="R1182" s="79" t="str">
        <f t="shared" si="75"/>
        <v/>
      </c>
    </row>
    <row r="1183" spans="1:18" x14ac:dyDescent="0.2">
      <c r="A1183" t="s">
        <v>1658</v>
      </c>
      <c r="B1183" t="s">
        <v>2613</v>
      </c>
      <c r="C1183" s="5" t="s">
        <v>41</v>
      </c>
      <c r="D1183" s="5">
        <v>38339</v>
      </c>
      <c r="E1183" s="39">
        <v>861</v>
      </c>
      <c r="F1183" s="195">
        <v>44624</v>
      </c>
      <c r="G1183" s="2">
        <v>34</v>
      </c>
      <c r="H1183" t="str">
        <f>B1183&amp;C1183</f>
        <v>Christiana ELLINAjavelin-throw</v>
      </c>
      <c r="I1183" s="2">
        <f>E1183</f>
        <v>861</v>
      </c>
      <c r="J1183" s="2" cm="1">
        <f t="array" ref="J1183">MAX(IF($H$3:$H$4000=$H1183,$I$3:$I$4000))</f>
        <v>861</v>
      </c>
      <c r="K1183" s="2" t="str">
        <v>GBR</v>
      </c>
      <c r="L1183" s="21" t="str">
        <v>Lilly HAWKINS</v>
      </c>
      <c r="M1183" s="47" t="str">
        <v>800m</v>
      </c>
      <c r="N1183" s="95">
        <v>0</v>
      </c>
      <c r="O1183" s="94" t="str">
        <f t="shared" si="72"/>
        <v>Lilly HAWKINS800m</v>
      </c>
      <c r="P1183" s="2">
        <f t="shared" si="73"/>
        <v>1077</v>
      </c>
      <c r="Q1183" s="2">
        <f t="shared" si="74"/>
        <v>107</v>
      </c>
      <c r="R1183" s="79" t="str">
        <f t="shared" si="75"/>
        <v/>
      </c>
    </row>
    <row r="1184" spans="1:18" x14ac:dyDescent="0.2">
      <c r="A1184" t="s">
        <v>1658</v>
      </c>
      <c r="B1184" t="s">
        <v>2292</v>
      </c>
      <c r="C1184" s="5" t="s">
        <v>35</v>
      </c>
      <c r="D1184" s="5">
        <v>37972</v>
      </c>
      <c r="E1184" s="39">
        <v>1091</v>
      </c>
      <c r="F1184" s="195">
        <v>44430</v>
      </c>
      <c r="G1184" s="2">
        <v>12</v>
      </c>
      <c r="H1184" t="str">
        <f>B1184&amp;C1184</f>
        <v>Styliana IOANNIDOUhigh-jump</v>
      </c>
      <c r="I1184" s="2">
        <f>E1184</f>
        <v>1091</v>
      </c>
      <c r="J1184" s="2" cm="1">
        <f t="array" ref="J1184">MAX(IF($H$3:$H$4000=$H1184,$I$3:$I$4000))</f>
        <v>1091</v>
      </c>
      <c r="K1184" s="2" t="str">
        <v>GBR</v>
      </c>
      <c r="L1184" s="21" t="str">
        <v>Ellie BAKER</v>
      </c>
      <c r="M1184" s="47" t="str">
        <v>1500m</v>
      </c>
      <c r="N1184" s="95">
        <v>35949</v>
      </c>
      <c r="O1184" s="94" t="str">
        <f t="shared" si="72"/>
        <v>Ellie BAKER1500m</v>
      </c>
      <c r="P1184" s="2">
        <f t="shared" si="73"/>
        <v>1153</v>
      </c>
      <c r="Q1184" s="2">
        <f t="shared" si="74"/>
        <v>24</v>
      </c>
      <c r="R1184" s="79" t="str">
        <f t="shared" si="75"/>
        <v/>
      </c>
    </row>
    <row r="1185" spans="1:18" x14ac:dyDescent="0.2">
      <c r="A1185" t="s">
        <v>1658</v>
      </c>
      <c r="B1185" t="s">
        <v>2525</v>
      </c>
      <c r="C1185" s="5" t="s">
        <v>42</v>
      </c>
      <c r="D1185" s="5">
        <v>38489</v>
      </c>
      <c r="E1185" s="39">
        <v>967</v>
      </c>
      <c r="F1185" s="195">
        <v>44429</v>
      </c>
      <c r="G1185" s="2">
        <v>31</v>
      </c>
      <c r="H1185" t="str">
        <f>B1185&amp;C1185</f>
        <v>Valentina SAVVAhammer-throw</v>
      </c>
      <c r="I1185" s="2">
        <f>E1185</f>
        <v>967</v>
      </c>
      <c r="J1185" s="2" cm="1">
        <f t="array" ref="J1185">MAX(IF($H$3:$H$4000=$H1185,$I$3:$I$4000))</f>
        <v>967</v>
      </c>
      <c r="K1185" s="2" t="str">
        <v>GBR</v>
      </c>
      <c r="L1185" s="21" t="str">
        <v>Adelle TRACEY</v>
      </c>
      <c r="M1185" s="47" t="str">
        <v>1500m</v>
      </c>
      <c r="N1185" s="95">
        <v>34116</v>
      </c>
      <c r="O1185" s="94" t="str">
        <f t="shared" si="72"/>
        <v>Adelle TRACEY1500m</v>
      </c>
      <c r="P1185" s="2">
        <f t="shared" si="73"/>
        <v>1153</v>
      </c>
      <c r="Q1185" s="2">
        <f t="shared" si="74"/>
        <v>24</v>
      </c>
      <c r="R1185" s="79" t="str">
        <f t="shared" si="75"/>
        <v/>
      </c>
    </row>
    <row r="1186" spans="1:18" x14ac:dyDescent="0.2">
      <c r="A1186" t="s">
        <v>1658</v>
      </c>
      <c r="B1186" t="s">
        <v>1720</v>
      </c>
      <c r="C1186" s="5" t="s">
        <v>26</v>
      </c>
      <c r="D1186" s="5">
        <v>31548</v>
      </c>
      <c r="E1186" s="39">
        <v>1174</v>
      </c>
      <c r="F1186" s="195">
        <v>44412</v>
      </c>
      <c r="G1186" s="2">
        <v>12</v>
      </c>
      <c r="H1186" t="str">
        <f>B1186&amp;C1186</f>
        <v>Eleni ARTYMATA400m</v>
      </c>
      <c r="I1186" s="2">
        <f>E1186</f>
        <v>1174</v>
      </c>
      <c r="J1186" s="2" cm="1">
        <f t="array" ref="J1186">MAX(IF($H$3:$H$4000=$H1186,$I$3:$I$4000))</f>
        <v>1174</v>
      </c>
      <c r="K1186" s="2" t="str">
        <v>GBR</v>
      </c>
      <c r="L1186" s="21" t="str">
        <v>Holly MILLS</v>
      </c>
      <c r="M1186" s="47" t="str">
        <v>long-jump</v>
      </c>
      <c r="N1186" s="95">
        <v>36631</v>
      </c>
      <c r="O1186" s="94" t="str">
        <f t="shared" si="72"/>
        <v>Holly MILLSlong-jump</v>
      </c>
      <c r="P1186" s="2">
        <f t="shared" si="73"/>
        <v>1068</v>
      </c>
      <c r="Q1186" s="2">
        <f t="shared" si="74"/>
        <v>51</v>
      </c>
      <c r="R1186" s="79" t="str">
        <f t="shared" si="75"/>
        <v/>
      </c>
    </row>
    <row r="1187" spans="1:18" x14ac:dyDescent="0.2">
      <c r="A1187" t="s">
        <v>1658</v>
      </c>
      <c r="B1187" t="s">
        <v>2372</v>
      </c>
      <c r="C1187" s="5" t="s">
        <v>36</v>
      </c>
      <c r="D1187" s="5">
        <v>32910</v>
      </c>
      <c r="E1187" s="39">
        <v>853</v>
      </c>
      <c r="F1187" s="195">
        <v>44379</v>
      </c>
      <c r="G1187" s="2">
        <v>62</v>
      </c>
      <c r="H1187" t="str">
        <f>B1187&amp;C1187</f>
        <v>Paraskevi KRASIApole-vault</v>
      </c>
      <c r="I1187" s="2">
        <f>E1187</f>
        <v>853</v>
      </c>
      <c r="J1187" s="2" cm="1">
        <f t="array" ref="J1187">MAX(IF($H$3:$H$4000=$H1187,$I$3:$I$4000))</f>
        <v>853</v>
      </c>
      <c r="K1187" s="2" t="str">
        <v>GBR</v>
      </c>
      <c r="L1187" s="21" t="str">
        <v>Cathy COLEMAN</v>
      </c>
      <c r="M1187" s="47" t="str">
        <v>hammer-throw</v>
      </c>
      <c r="N1187" s="95">
        <v>35979</v>
      </c>
      <c r="O1187" s="94" t="str">
        <f t="shared" si="72"/>
        <v>Cathy COLEMANhammer-throw</v>
      </c>
      <c r="P1187" s="2">
        <f t="shared" si="73"/>
        <v>905</v>
      </c>
      <c r="Q1187" s="2">
        <f t="shared" si="74"/>
        <v>54</v>
      </c>
      <c r="R1187" s="79" t="str">
        <f t="shared" si="75"/>
        <v/>
      </c>
    </row>
    <row r="1188" spans="1:18" x14ac:dyDescent="0.2">
      <c r="A1188" t="s">
        <v>1658</v>
      </c>
      <c r="B1188" t="s">
        <v>1677</v>
      </c>
      <c r="C1188" s="5" t="s">
        <v>25</v>
      </c>
      <c r="D1188" s="5">
        <v>32674</v>
      </c>
      <c r="E1188" s="39">
        <v>1084</v>
      </c>
      <c r="F1188" s="195">
        <v>44374</v>
      </c>
      <c r="G1188" s="2">
        <v>94</v>
      </c>
      <c r="H1188" t="str">
        <f>B1188&amp;C1188</f>
        <v>Anna Ramona PAPAIOANNOU200m</v>
      </c>
      <c r="I1188" s="2">
        <f>E1188</f>
        <v>1084</v>
      </c>
      <c r="J1188" s="2" cm="1">
        <f t="array" ref="J1188">MAX(IF($H$3:$H$4000=$H1188,$I$3:$I$4000))</f>
        <v>1084</v>
      </c>
      <c r="K1188" s="2" t="str">
        <v>GBR</v>
      </c>
      <c r="L1188" s="21" t="str">
        <v>Nicole KENDALL</v>
      </c>
      <c r="M1188" s="47" t="str">
        <v>400mh</v>
      </c>
      <c r="N1188" s="95">
        <v>35090</v>
      </c>
      <c r="O1188" s="94" t="str">
        <f t="shared" si="72"/>
        <v>Nicole KENDALL400mh</v>
      </c>
      <c r="P1188" s="2">
        <f t="shared" si="73"/>
        <v>1144</v>
      </c>
      <c r="Q1188" s="2">
        <f t="shared" si="74"/>
        <v>17</v>
      </c>
      <c r="R1188" s="79" t="str">
        <f t="shared" si="75"/>
        <v/>
      </c>
    </row>
    <row r="1189" spans="1:18" x14ac:dyDescent="0.2">
      <c r="A1189" t="s">
        <v>1658</v>
      </c>
      <c r="B1189" t="s">
        <v>2049</v>
      </c>
      <c r="C1189" s="5" t="s">
        <v>32</v>
      </c>
      <c r="D1189" s="6">
        <v>35471</v>
      </c>
      <c r="E1189" s="39">
        <v>1127</v>
      </c>
      <c r="F1189" s="195">
        <v>44374</v>
      </c>
      <c r="G1189" s="2">
        <v>26</v>
      </c>
      <c r="H1189" t="str">
        <f>B1189&amp;C1189</f>
        <v>Natalia CHRISTOFI100mh</v>
      </c>
      <c r="I1189" s="2">
        <f>E1189</f>
        <v>1127</v>
      </c>
      <c r="J1189" s="2" cm="1">
        <f t="array" ref="J1189">MAX(IF($H$3:$H$4000=$H1189,$I$3:$I$4000))</f>
        <v>1127</v>
      </c>
      <c r="K1189" s="2" t="str">
        <v>GBR</v>
      </c>
      <c r="L1189" s="21" t="str">
        <v>Amy PYE</v>
      </c>
      <c r="M1189" s="47" t="str">
        <v>400mh</v>
      </c>
      <c r="N1189" s="95">
        <v>36852</v>
      </c>
      <c r="O1189" s="94" t="str">
        <f t="shared" si="72"/>
        <v>Amy PYE400mh</v>
      </c>
      <c r="P1189" s="2">
        <f t="shared" si="73"/>
        <v>1013</v>
      </c>
      <c r="Q1189" s="2">
        <f t="shared" si="74"/>
        <v>106</v>
      </c>
      <c r="R1189" s="79" t="str">
        <f t="shared" si="75"/>
        <v/>
      </c>
    </row>
    <row r="1190" spans="1:18" x14ac:dyDescent="0.2">
      <c r="A1190" t="s">
        <v>1658</v>
      </c>
      <c r="B1190" t="s">
        <v>1677</v>
      </c>
      <c r="C1190" s="6" t="s">
        <v>2</v>
      </c>
      <c r="D1190" s="5">
        <v>32674</v>
      </c>
      <c r="E1190" s="39">
        <v>1099</v>
      </c>
      <c r="F1190" s="195">
        <v>44373</v>
      </c>
      <c r="G1190" s="2">
        <v>87</v>
      </c>
      <c r="H1190" t="str">
        <f>B1190&amp;C1190</f>
        <v>Anna Ramona PAPAIOANNOU100m</v>
      </c>
      <c r="I1190" s="2">
        <f>E1190</f>
        <v>1099</v>
      </c>
      <c r="J1190" s="2" cm="1">
        <f t="array" ref="J1190">MAX(IF($H$3:$H$4000=$H1190,$I$3:$I$4000))</f>
        <v>1099</v>
      </c>
      <c r="K1190" s="2" t="str">
        <v>GBR</v>
      </c>
      <c r="L1190" s="21" t="str">
        <v>Laura MUIR</v>
      </c>
      <c r="M1190" s="47" t="str">
        <v>1500m</v>
      </c>
      <c r="N1190" s="95">
        <v>34098</v>
      </c>
      <c r="O1190" s="94" t="str">
        <f t="shared" si="72"/>
        <v>Laura MUIR1500m</v>
      </c>
      <c r="P1190" s="2">
        <f t="shared" si="73"/>
        <v>1250</v>
      </c>
      <c r="Q1190" s="2">
        <f t="shared" si="74"/>
        <v>2</v>
      </c>
      <c r="R1190" s="79" t="str">
        <f t="shared" si="75"/>
        <v/>
      </c>
    </row>
    <row r="1191" spans="1:18" x14ac:dyDescent="0.2">
      <c r="A1191" t="s">
        <v>1658</v>
      </c>
      <c r="B1191" t="s">
        <v>1659</v>
      </c>
      <c r="C1191" s="5" t="s">
        <v>25</v>
      </c>
      <c r="D1191" s="5">
        <v>35419</v>
      </c>
      <c r="E1191" s="39">
        <v>1103</v>
      </c>
      <c r="F1191" s="195">
        <v>44367</v>
      </c>
      <c r="G1191" s="2">
        <v>63</v>
      </c>
      <c r="H1191" t="str">
        <f>B1191&amp;C1191</f>
        <v>Olivia FOTOPOULOU200m</v>
      </c>
      <c r="I1191" s="2">
        <f>E1191</f>
        <v>1103</v>
      </c>
      <c r="J1191" s="2" cm="1">
        <f t="array" ref="J1191">MAX(IF($H$3:$H$4000=$H1191,$I$3:$I$4000))</f>
        <v>1103</v>
      </c>
      <c r="K1191" s="2" t="str">
        <v>GBR</v>
      </c>
      <c r="L1191" s="21" t="str">
        <v>Morgan LAKE</v>
      </c>
      <c r="M1191" s="47" t="str">
        <v>high-jump</v>
      </c>
      <c r="N1191" s="95">
        <v>35562</v>
      </c>
      <c r="O1191" s="94" t="str">
        <f t="shared" si="72"/>
        <v>Morgan LAKEhigh-jump</v>
      </c>
      <c r="P1191" s="2">
        <f t="shared" si="73"/>
        <v>1170</v>
      </c>
      <c r="Q1191" s="2">
        <f t="shared" si="74"/>
        <v>4</v>
      </c>
      <c r="R1191" s="79" t="str">
        <f t="shared" si="75"/>
        <v/>
      </c>
    </row>
    <row r="1192" spans="1:18" x14ac:dyDescent="0.2">
      <c r="A1192" t="s">
        <v>1658</v>
      </c>
      <c r="B1192" t="s">
        <v>2311</v>
      </c>
      <c r="C1192" s="5" t="s">
        <v>35</v>
      </c>
      <c r="D1192" s="5">
        <v>37465</v>
      </c>
      <c r="E1192" s="39">
        <v>1013</v>
      </c>
      <c r="F1192" s="195">
        <v>44357</v>
      </c>
      <c r="G1192" s="2">
        <v>46</v>
      </c>
      <c r="H1192" t="str">
        <f>B1192&amp;C1192</f>
        <v>Yelena KULICHENKOhigh-jump</v>
      </c>
      <c r="I1192" s="2">
        <f>E1192</f>
        <v>1013</v>
      </c>
      <c r="J1192" s="2" cm="1">
        <f t="array" ref="J1192">MAX(IF($H$3:$H$4000=$H1192,$I$3:$I$4000))</f>
        <v>1062</v>
      </c>
      <c r="K1192" s="2" t="str">
        <v>GBR</v>
      </c>
      <c r="L1192" s="21" t="str">
        <v>Jodie WILLIAMS</v>
      </c>
      <c r="M1192" s="47" t="str">
        <v>400m</v>
      </c>
      <c r="N1192" s="95">
        <v>34240</v>
      </c>
      <c r="O1192" s="94" t="str">
        <f t="shared" si="72"/>
        <v>Jodie WILLIAMS400m</v>
      </c>
      <c r="P1192" s="2">
        <f t="shared" si="73"/>
        <v>1207</v>
      </c>
      <c r="Q1192" s="2">
        <f t="shared" si="74"/>
        <v>6</v>
      </c>
      <c r="R1192" s="79" t="str">
        <f t="shared" si="75"/>
        <v/>
      </c>
    </row>
    <row r="1193" spans="1:18" x14ac:dyDescent="0.2">
      <c r="A1193" t="s">
        <v>1658</v>
      </c>
      <c r="B1193" t="s">
        <v>2532</v>
      </c>
      <c r="C1193" s="5" t="s">
        <v>42</v>
      </c>
      <c r="D1193" s="5">
        <v>34162</v>
      </c>
      <c r="E1193" s="39">
        <v>949</v>
      </c>
      <c r="F1193" s="195">
        <v>44353</v>
      </c>
      <c r="G1193" s="2">
        <v>38</v>
      </c>
      <c r="H1193" t="str">
        <f>B1193&amp;C1193</f>
        <v>Cathrine BEATTYhammer-throw</v>
      </c>
      <c r="I1193" s="2">
        <f>E1193</f>
        <v>949</v>
      </c>
      <c r="J1193" s="2" cm="1">
        <f t="array" ref="J1193">MAX(IF($H$3:$H$4000=$H1193,$I$3:$I$4000))</f>
        <v>949</v>
      </c>
      <c r="K1193" s="2" t="str">
        <v>GBR</v>
      </c>
      <c r="L1193" s="21" t="str">
        <v>Elizabeth BIRD</v>
      </c>
      <c r="M1193" s="47" t="str">
        <v>3000msc</v>
      </c>
      <c r="N1193" s="95">
        <v>34611</v>
      </c>
      <c r="O1193" s="94" t="str">
        <f t="shared" si="72"/>
        <v>Elizabeth BIRD3000msc</v>
      </c>
      <c r="P1193" s="2">
        <f t="shared" si="73"/>
        <v>1194</v>
      </c>
      <c r="Q1193" s="2">
        <f t="shared" si="74"/>
        <v>8</v>
      </c>
      <c r="R1193" s="79" t="str">
        <f t="shared" si="75"/>
        <v/>
      </c>
    </row>
    <row r="1194" spans="1:18" x14ac:dyDescent="0.2">
      <c r="A1194" t="s">
        <v>1658</v>
      </c>
      <c r="B1194" t="s">
        <v>2191</v>
      </c>
      <c r="C1194" s="5" t="s">
        <v>37</v>
      </c>
      <c r="D1194" s="6">
        <v>32952</v>
      </c>
      <c r="E1194" s="39">
        <v>1092</v>
      </c>
      <c r="F1194" s="195">
        <v>44342</v>
      </c>
      <c r="G1194" s="2">
        <v>29</v>
      </c>
      <c r="H1194" t="str">
        <f>B1194&amp;C1194</f>
        <v>Nektaria PANAGIlong-jump</v>
      </c>
      <c r="I1194" s="2">
        <f>E1194</f>
        <v>1092</v>
      </c>
      <c r="J1194" s="2" cm="1">
        <f t="array" ref="J1194">MAX(IF($H$3:$H$4000=$H1194,$I$3:$I$4000))</f>
        <v>1092</v>
      </c>
      <c r="K1194" s="2" t="str">
        <v>GBR</v>
      </c>
      <c r="L1194" s="21" t="str">
        <v>Katarina JOHNSON-THOMPSON</v>
      </c>
      <c r="M1194" s="47" t="str">
        <v>100mh</v>
      </c>
      <c r="N1194" s="95">
        <v>33978</v>
      </c>
      <c r="O1194" s="94" t="str">
        <f t="shared" si="72"/>
        <v>Katarina JOHNSON-THOMPSON100mh</v>
      </c>
      <c r="P1194" s="2">
        <f t="shared" si="73"/>
        <v>1113</v>
      </c>
      <c r="Q1194" s="2">
        <f t="shared" si="74"/>
        <v>39</v>
      </c>
      <c r="R1194" s="79" t="str">
        <f t="shared" si="75"/>
        <v/>
      </c>
    </row>
    <row r="1195" spans="1:18" x14ac:dyDescent="0.2">
      <c r="A1195" t="s">
        <v>1658</v>
      </c>
      <c r="B1195" t="s">
        <v>2081</v>
      </c>
      <c r="C1195" s="5" t="s">
        <v>32</v>
      </c>
      <c r="D1195" s="5">
        <v>36390</v>
      </c>
      <c r="E1195" s="39">
        <v>1075</v>
      </c>
      <c r="F1195" s="195">
        <v>44338</v>
      </c>
      <c r="G1195" s="2">
        <v>63</v>
      </c>
      <c r="H1195" t="str">
        <f>B1195&amp;C1195</f>
        <v>Dafni GEORGIOU100mh</v>
      </c>
      <c r="I1195" s="2">
        <f>E1195</f>
        <v>1075</v>
      </c>
      <c r="J1195" s="2" cm="1">
        <f t="array" ref="J1195">MAX(IF($H$3:$H$4000=$H1195,$I$3:$I$4000))</f>
        <v>1075</v>
      </c>
      <c r="K1195" s="2" t="str">
        <v>GBR</v>
      </c>
      <c r="L1195" s="21" t="str">
        <v>Katarina JOHNSON-THOMPSON</v>
      </c>
      <c r="M1195" s="47" t="str">
        <v>high-jump</v>
      </c>
      <c r="N1195" s="95">
        <v>33978</v>
      </c>
      <c r="O1195" s="94" t="str">
        <f t="shared" si="72"/>
        <v>Katarina JOHNSON-THOMPSONhigh-jump</v>
      </c>
      <c r="P1195" s="2">
        <f t="shared" si="73"/>
        <v>1082</v>
      </c>
      <c r="Q1195" s="2">
        <f t="shared" si="74"/>
        <v>14</v>
      </c>
      <c r="R1195" s="79" t="str">
        <f t="shared" si="75"/>
        <v/>
      </c>
    </row>
    <row r="1196" spans="1:18" x14ac:dyDescent="0.2">
      <c r="A1196" t="s">
        <v>1658</v>
      </c>
      <c r="B1196" t="s">
        <v>2431</v>
      </c>
      <c r="C1196" s="5" t="s">
        <v>40</v>
      </c>
      <c r="D1196" s="5">
        <v>34386</v>
      </c>
      <c r="E1196" s="39">
        <v>867</v>
      </c>
      <c r="F1196" s="195">
        <v>44338</v>
      </c>
      <c r="G1196" s="2">
        <v>70</v>
      </c>
      <c r="H1196" t="str">
        <f>B1196&amp;C1196</f>
        <v>Paraskevi THRASYBOLOUdiscus-throw</v>
      </c>
      <c r="I1196" s="2">
        <f>E1196</f>
        <v>867</v>
      </c>
      <c r="J1196" s="2" cm="1">
        <f t="array" ref="J1196">MAX(IF($H$3:$H$4000=$H1196,$I$3:$I$4000))</f>
        <v>867</v>
      </c>
      <c r="K1196" s="2" t="str">
        <v>GBR</v>
      </c>
      <c r="L1196" s="21" t="str">
        <v>Keely HODGKINSON</v>
      </c>
      <c r="M1196" s="47" t="str">
        <v>800m</v>
      </c>
      <c r="N1196" s="95">
        <v>37318</v>
      </c>
      <c r="O1196" s="94" t="str">
        <f t="shared" si="72"/>
        <v>Keely HODGKINSON800m</v>
      </c>
      <c r="P1196" s="2">
        <f t="shared" si="73"/>
        <v>1237</v>
      </c>
      <c r="Q1196" s="2">
        <f t="shared" si="74"/>
        <v>1</v>
      </c>
      <c r="R1196" s="79" t="str">
        <f t="shared" si="75"/>
        <v/>
      </c>
    </row>
    <row r="1197" spans="1:18" x14ac:dyDescent="0.2">
      <c r="A1197" t="s">
        <v>1658</v>
      </c>
      <c r="B1197" t="s">
        <v>1659</v>
      </c>
      <c r="C1197" s="5" t="s">
        <v>2</v>
      </c>
      <c r="D1197" s="5">
        <v>35419</v>
      </c>
      <c r="E1197" s="39">
        <v>1118</v>
      </c>
      <c r="F1197" s="195">
        <v>44337</v>
      </c>
      <c r="G1197" s="2">
        <v>61</v>
      </c>
      <c r="H1197" t="str">
        <f>B1197&amp;C1197</f>
        <v>Olivia FOTOPOULOU100m</v>
      </c>
      <c r="I1197" s="2">
        <f>E1197</f>
        <v>1118</v>
      </c>
      <c r="J1197" s="2" cm="1">
        <f t="array" ref="J1197">MAX(IF($H$3:$H$4000=$H1197,$I$3:$I$4000))</f>
        <v>1118</v>
      </c>
      <c r="K1197" s="2" t="str">
        <v>GBR</v>
      </c>
      <c r="L1197" s="21" t="str">
        <v>Jemma REEKIE</v>
      </c>
      <c r="M1197" s="47" t="str">
        <v>800m</v>
      </c>
      <c r="N1197" s="95">
        <v>35860</v>
      </c>
      <c r="O1197" s="94" t="str">
        <f t="shared" si="72"/>
        <v>Jemma REEKIE800m</v>
      </c>
      <c r="P1197" s="2">
        <f t="shared" si="73"/>
        <v>1218</v>
      </c>
      <c r="Q1197" s="2">
        <f t="shared" si="74"/>
        <v>4</v>
      </c>
      <c r="R1197" s="79" t="str">
        <f t="shared" si="75"/>
        <v/>
      </c>
    </row>
    <row r="1198" spans="1:18" x14ac:dyDescent="0.2">
      <c r="A1198" t="s">
        <v>1658</v>
      </c>
      <c r="B1198" t="s">
        <v>2187</v>
      </c>
      <c r="C1198" s="5" t="s">
        <v>38</v>
      </c>
      <c r="D1198" s="5">
        <v>35419</v>
      </c>
      <c r="E1198" s="39">
        <v>990</v>
      </c>
      <c r="F1198" s="195">
        <v>44331</v>
      </c>
      <c r="G1198" s="2">
        <v>64</v>
      </c>
      <c r="H1198" t="str">
        <f>B1198&amp;C1198</f>
        <v>Filippa FOTOPOULOUtriple-jump</v>
      </c>
      <c r="I1198" s="2">
        <f>E1198</f>
        <v>990</v>
      </c>
      <c r="J1198" s="2" cm="1">
        <f t="array" ref="J1198">MAX(IF($H$3:$H$4000=$H1198,$I$3:$I$4000))</f>
        <v>990</v>
      </c>
      <c r="K1198" s="2" t="str">
        <v>GBR</v>
      </c>
      <c r="L1198" s="21" t="str">
        <v>Alexandra BELL</v>
      </c>
      <c r="M1198" s="47" t="str">
        <v>800m</v>
      </c>
      <c r="N1198" s="95">
        <v>33912</v>
      </c>
      <c r="O1198" s="94" t="str">
        <f t="shared" si="72"/>
        <v>Alexandra BELL800m</v>
      </c>
      <c r="P1198" s="2">
        <f t="shared" si="73"/>
        <v>1204</v>
      </c>
      <c r="Q1198" s="2">
        <f t="shared" si="74"/>
        <v>5</v>
      </c>
      <c r="R1198" s="79" t="str">
        <f t="shared" si="75"/>
        <v/>
      </c>
    </row>
    <row r="1199" spans="1:18" x14ac:dyDescent="0.2">
      <c r="A1199" t="s">
        <v>1658</v>
      </c>
      <c r="B1199" t="s">
        <v>2367</v>
      </c>
      <c r="C1199" s="5" t="s">
        <v>36</v>
      </c>
      <c r="D1199" s="5">
        <v>37797</v>
      </c>
      <c r="E1199" s="39">
        <v>868</v>
      </c>
      <c r="F1199" s="195">
        <v>44325</v>
      </c>
      <c r="G1199" s="2">
        <v>55</v>
      </c>
      <c r="H1199" t="str">
        <f>B1199&amp;C1199</f>
        <v>Andrea VASOUpole-vault</v>
      </c>
      <c r="I1199" s="2">
        <f>E1199</f>
        <v>868</v>
      </c>
      <c r="J1199" s="2" cm="1">
        <f t="array" ref="J1199">MAX(IF($H$3:$H$4000=$H1199,$I$3:$I$4000))</f>
        <v>868</v>
      </c>
      <c r="K1199" s="2" t="str">
        <v>GBR</v>
      </c>
      <c r="L1199" s="21" t="str">
        <v>Katie SNOWDEN</v>
      </c>
      <c r="M1199" s="47" t="str">
        <v>1500m</v>
      </c>
      <c r="N1199" s="95">
        <v>34402</v>
      </c>
      <c r="O1199" s="94" t="str">
        <f t="shared" si="72"/>
        <v>Katie SNOWDEN1500m</v>
      </c>
      <c r="P1199" s="2">
        <f t="shared" si="73"/>
        <v>1183</v>
      </c>
      <c r="Q1199" s="2">
        <f t="shared" si="74"/>
        <v>9</v>
      </c>
      <c r="R1199" s="79" t="str">
        <f t="shared" si="75"/>
        <v/>
      </c>
    </row>
    <row r="1200" spans="1:18" x14ac:dyDescent="0.2">
      <c r="A1200" t="s">
        <v>1658</v>
      </c>
      <c r="B1200" t="s">
        <v>2401</v>
      </c>
      <c r="C1200" s="6" t="s">
        <v>40</v>
      </c>
      <c r="D1200" s="5">
        <v>33347</v>
      </c>
      <c r="E1200" s="39">
        <v>1026</v>
      </c>
      <c r="F1200" s="195">
        <v>44325</v>
      </c>
      <c r="G1200" s="2">
        <v>18</v>
      </c>
      <c r="H1200" t="str">
        <f>B1200&amp;C1200</f>
        <v>Androniki LADAdiscus-throw</v>
      </c>
      <c r="I1200" s="2">
        <f>E1200</f>
        <v>1026</v>
      </c>
      <c r="J1200" s="2" cm="1">
        <f t="array" ref="J1200">MAX(IF($H$3:$H$4000=$H1200,$I$3:$I$4000))</f>
        <v>1026</v>
      </c>
      <c r="K1200" s="2" t="str">
        <v>GBR</v>
      </c>
      <c r="L1200" s="21" t="str">
        <v>Revee WALCOTT-NOLAN</v>
      </c>
      <c r="M1200" s="47" t="str">
        <v>1500m</v>
      </c>
      <c r="N1200" s="95">
        <v>34764</v>
      </c>
      <c r="O1200" s="94" t="str">
        <f t="shared" si="72"/>
        <v>Revee WALCOTT-NOLAN1500m</v>
      </c>
      <c r="P1200" s="2">
        <f t="shared" si="73"/>
        <v>1156</v>
      </c>
      <c r="Q1200" s="2">
        <f t="shared" si="74"/>
        <v>22</v>
      </c>
      <c r="R1200" s="79" t="str">
        <f t="shared" si="75"/>
        <v/>
      </c>
    </row>
    <row r="1201" spans="1:18" x14ac:dyDescent="0.2">
      <c r="A1201" t="s">
        <v>1658</v>
      </c>
      <c r="B1201" t="s">
        <v>2187</v>
      </c>
      <c r="C1201" s="5" t="s">
        <v>37</v>
      </c>
      <c r="D1201" s="6">
        <v>35419</v>
      </c>
      <c r="E1201" s="39">
        <v>1108</v>
      </c>
      <c r="F1201" s="195">
        <v>44324</v>
      </c>
      <c r="G1201" s="2">
        <v>22</v>
      </c>
      <c r="H1201" t="str">
        <f>B1201&amp;C1201</f>
        <v>Filippa FOTOPOULOUlong-jump</v>
      </c>
      <c r="I1201" s="2">
        <f>E1201</f>
        <v>1108</v>
      </c>
      <c r="J1201" s="2" cm="1">
        <f t="array" ref="J1201">MAX(IF($H$3:$H$4000=$H1201,$I$3:$I$4000))</f>
        <v>1108</v>
      </c>
      <c r="K1201" s="2" t="str">
        <v>GBR</v>
      </c>
      <c r="L1201" s="21" t="str">
        <v>Abigail IROZURU</v>
      </c>
      <c r="M1201" s="47" t="str">
        <v>long-jump</v>
      </c>
      <c r="N1201" s="95">
        <v>32876</v>
      </c>
      <c r="O1201" s="94" t="str">
        <f t="shared" si="72"/>
        <v>Abigail IROZURUlong-jump</v>
      </c>
      <c r="P1201" s="2">
        <f t="shared" si="73"/>
        <v>1163</v>
      </c>
      <c r="Q1201" s="2">
        <f t="shared" si="74"/>
        <v>12</v>
      </c>
      <c r="R1201" s="79" t="str">
        <f t="shared" si="75"/>
        <v/>
      </c>
    </row>
    <row r="1202" spans="1:18" x14ac:dyDescent="0.2">
      <c r="A1202" t="s">
        <v>1658</v>
      </c>
      <c r="B1202" t="s">
        <v>2295</v>
      </c>
      <c r="C1202" s="5" t="s">
        <v>35</v>
      </c>
      <c r="D1202" s="5">
        <v>36668</v>
      </c>
      <c r="E1202" s="39">
        <v>1062</v>
      </c>
      <c r="F1202" s="195">
        <v>44324</v>
      </c>
      <c r="G1202" s="2">
        <v>19</v>
      </c>
      <c r="H1202" t="str">
        <f>B1202&amp;C1202</f>
        <v>Despoina CHARALAMBOUShigh-jump</v>
      </c>
      <c r="I1202" s="2">
        <f>E1202</f>
        <v>1062</v>
      </c>
      <c r="J1202" s="2" cm="1">
        <f t="array" ref="J1202">MAX(IF($H$3:$H$4000=$H1202,$I$3:$I$4000))</f>
        <v>1062</v>
      </c>
      <c r="K1202" s="2" t="str">
        <v>GBR</v>
      </c>
      <c r="L1202" s="21" t="str">
        <v>Megan MARRS</v>
      </c>
      <c r="M1202" s="47" t="str">
        <v>100mh</v>
      </c>
      <c r="N1202" s="95">
        <v>35698</v>
      </c>
      <c r="O1202" s="94" t="str">
        <f t="shared" si="72"/>
        <v>Megan MARRS100mh</v>
      </c>
      <c r="P1202" s="2">
        <f t="shared" si="73"/>
        <v>1103</v>
      </c>
      <c r="Q1202" s="2">
        <f t="shared" si="74"/>
        <v>50</v>
      </c>
      <c r="R1202" s="79" t="str">
        <f t="shared" si="75"/>
        <v/>
      </c>
    </row>
    <row r="1203" spans="1:18" x14ac:dyDescent="0.2">
      <c r="A1203" t="s">
        <v>1658</v>
      </c>
      <c r="B1203" t="s">
        <v>2446</v>
      </c>
      <c r="C1203" s="5" t="s">
        <v>40</v>
      </c>
      <c r="D1203" s="5">
        <v>34386</v>
      </c>
      <c r="E1203" s="39">
        <v>832</v>
      </c>
      <c r="F1203" s="195">
        <v>44314</v>
      </c>
      <c r="G1203" s="2">
        <v>91</v>
      </c>
      <c r="H1203" t="str">
        <f>B1203&amp;C1203</f>
        <v>Paraskeovulla THRASYVOULOUdiscus-throw</v>
      </c>
      <c r="I1203" s="2">
        <f>E1203</f>
        <v>832</v>
      </c>
      <c r="J1203" s="2" cm="1">
        <f t="array" ref="J1203">MAX(IF($H$3:$H$4000=$H1203,$I$3:$I$4000))</f>
        <v>832</v>
      </c>
      <c r="K1203" s="2" t="str">
        <v>GBR</v>
      </c>
      <c r="L1203" s="21" t="str">
        <v>Emily MADDEN</v>
      </c>
      <c r="M1203" s="47" t="str">
        <v>high-jump</v>
      </c>
      <c r="N1203" s="95">
        <v>36432</v>
      </c>
      <c r="O1203" s="94" t="str">
        <f t="shared" si="72"/>
        <v>Emily MADDENhigh-jump</v>
      </c>
      <c r="P1203" s="2">
        <f t="shared" si="73"/>
        <v>984</v>
      </c>
      <c r="Q1203" s="2">
        <f t="shared" si="74"/>
        <v>69</v>
      </c>
      <c r="R1203" s="79" t="str">
        <f t="shared" si="75"/>
        <v/>
      </c>
    </row>
    <row r="1204" spans="1:18" x14ac:dyDescent="0.2">
      <c r="A1204" t="s">
        <v>1658</v>
      </c>
      <c r="B1204" t="s">
        <v>2523</v>
      </c>
      <c r="C1204" s="5" t="s">
        <v>42</v>
      </c>
      <c r="D1204" s="5">
        <v>35342</v>
      </c>
      <c r="E1204" s="39">
        <v>985</v>
      </c>
      <c r="F1204" s="195">
        <v>44314</v>
      </c>
      <c r="G1204" s="2">
        <v>27</v>
      </c>
      <c r="H1204" t="str">
        <f>B1204&amp;C1204</f>
        <v>Chrystalla KYRIAKOUhammer-throw</v>
      </c>
      <c r="I1204" s="2">
        <f>E1204</f>
        <v>985</v>
      </c>
      <c r="J1204" s="2" cm="1">
        <f t="array" ref="J1204">MAX(IF($H$3:$H$4000=$H1204,$I$3:$I$4000))</f>
        <v>985</v>
      </c>
      <c r="K1204" s="2" t="str">
        <v>GBR</v>
      </c>
      <c r="L1204" s="21" t="str">
        <v>Amy-Eloise MARKOVC</v>
      </c>
      <c r="M1204" s="47" t="str">
        <v>5000m</v>
      </c>
      <c r="N1204" s="95">
        <v>34916</v>
      </c>
      <c r="O1204" s="94" t="str">
        <f t="shared" si="72"/>
        <v>Amy-Eloise MARKOVC5000m</v>
      </c>
      <c r="P1204" s="2">
        <f t="shared" si="73"/>
        <v>1157</v>
      </c>
      <c r="Q1204" s="2">
        <f t="shared" si="74"/>
        <v>25</v>
      </c>
      <c r="R1204" s="79" t="str">
        <f t="shared" si="75"/>
        <v/>
      </c>
    </row>
    <row r="1205" spans="1:18" x14ac:dyDescent="0.2">
      <c r="A1205" t="s">
        <v>1658</v>
      </c>
      <c r="B1205" t="s">
        <v>2366</v>
      </c>
      <c r="C1205" s="5" t="s">
        <v>36</v>
      </c>
      <c r="D1205" s="5">
        <v>33460</v>
      </c>
      <c r="E1205" s="39">
        <v>868</v>
      </c>
      <c r="F1205" s="195">
        <v>44310</v>
      </c>
      <c r="G1205" s="2">
        <v>55</v>
      </c>
      <c r="H1205" t="str">
        <f>B1205&amp;C1205</f>
        <v>Maria ARISTOTELOUSpole-vault</v>
      </c>
      <c r="I1205" s="2">
        <f>E1205</f>
        <v>868</v>
      </c>
      <c r="J1205" s="2" cm="1">
        <f t="array" ref="J1205">MAX(IF($H$3:$H$4000=$H1205,$I$3:$I$4000))</f>
        <v>868</v>
      </c>
      <c r="K1205" s="2" t="str">
        <v>GBR</v>
      </c>
      <c r="L1205" s="21" t="str">
        <v>Abigail IVES</v>
      </c>
      <c r="M1205" s="47" t="str">
        <v>800m</v>
      </c>
      <c r="N1205" s="95">
        <v>38023</v>
      </c>
      <c r="O1205" s="94" t="str">
        <f t="shared" si="72"/>
        <v>Abigail IVES800m</v>
      </c>
      <c r="P1205" s="2">
        <f t="shared" si="73"/>
        <v>1090</v>
      </c>
      <c r="Q1205" s="2">
        <f t="shared" si="74"/>
        <v>91</v>
      </c>
      <c r="R1205" s="79" t="str">
        <f t="shared" si="75"/>
        <v/>
      </c>
    </row>
    <row r="1206" spans="1:18" x14ac:dyDescent="0.2">
      <c r="A1206" t="s">
        <v>1658</v>
      </c>
      <c r="B1206" t="s">
        <v>2540</v>
      </c>
      <c r="C1206" s="5" t="s">
        <v>42</v>
      </c>
      <c r="D1206" s="5">
        <v>38625</v>
      </c>
      <c r="E1206" s="39">
        <v>904</v>
      </c>
      <c r="F1206" s="195">
        <v>44300</v>
      </c>
      <c r="G1206" s="2">
        <v>52</v>
      </c>
      <c r="H1206" t="str">
        <f>B1206&amp;C1206</f>
        <v>Emilia KOLOKOTRONIhammer-throw</v>
      </c>
      <c r="I1206" s="2">
        <f>E1206</f>
        <v>904</v>
      </c>
      <c r="J1206" s="2" cm="1">
        <f t="array" ref="J1206">MAX(IF($H$3:$H$4000=$H1206,$I$3:$I$4000))</f>
        <v>904</v>
      </c>
      <c r="K1206" s="2" t="str">
        <v>GBR</v>
      </c>
      <c r="L1206" s="21" t="str">
        <v>Sabrina SINHA</v>
      </c>
      <c r="M1206" s="47" t="str">
        <v>1500m</v>
      </c>
      <c r="N1206" s="95">
        <v>36269</v>
      </c>
      <c r="O1206" s="94" t="str">
        <f t="shared" si="72"/>
        <v>Sabrina SINHA1500m</v>
      </c>
      <c r="P1206" s="2">
        <f t="shared" si="73"/>
        <v>1094</v>
      </c>
      <c r="Q1206" s="2">
        <f t="shared" si="74"/>
        <v>86</v>
      </c>
      <c r="R1206" s="79" t="str">
        <f t="shared" si="75"/>
        <v/>
      </c>
    </row>
    <row r="1207" spans="1:18" x14ac:dyDescent="0.2">
      <c r="A1207" t="s">
        <v>1658</v>
      </c>
      <c r="B1207" t="s">
        <v>2613</v>
      </c>
      <c r="C1207" s="5" t="s">
        <v>41</v>
      </c>
      <c r="D1207" s="5">
        <v>38339</v>
      </c>
      <c r="E1207" s="39">
        <v>836</v>
      </c>
      <c r="F1207" s="195">
        <v>44300</v>
      </c>
      <c r="G1207" s="2">
        <v>72</v>
      </c>
      <c r="H1207" t="str">
        <f>B1207&amp;C1207</f>
        <v>Christiana ELLINAjavelin-throw</v>
      </c>
      <c r="I1207" s="2">
        <f>E1207</f>
        <v>836</v>
      </c>
      <c r="J1207" s="2" cm="1">
        <f t="array" ref="J1207">MAX(IF($H$3:$H$4000=$H1207,$I$3:$I$4000))</f>
        <v>861</v>
      </c>
      <c r="K1207" s="2" t="str">
        <v>GBR</v>
      </c>
      <c r="L1207" s="21" t="str">
        <v>Rebecca CHAPMAN</v>
      </c>
      <c r="M1207" s="47" t="str">
        <v>long-jump</v>
      </c>
      <c r="N1207" s="95">
        <v>33874</v>
      </c>
      <c r="O1207" s="94" t="str">
        <f t="shared" si="72"/>
        <v>Rebecca CHAPMANlong-jump</v>
      </c>
      <c r="P1207" s="2">
        <f t="shared" si="73"/>
        <v>1084</v>
      </c>
      <c r="Q1207" s="2">
        <f t="shared" si="74"/>
        <v>41</v>
      </c>
      <c r="R1207" s="79" t="str">
        <f t="shared" si="75"/>
        <v/>
      </c>
    </row>
    <row r="1208" spans="1:18" x14ac:dyDescent="0.2">
      <c r="A1208" t="s">
        <v>2182</v>
      </c>
      <c r="B1208" t="s">
        <v>2481</v>
      </c>
      <c r="C1208" s="5" t="s">
        <v>39</v>
      </c>
      <c r="D1208" s="5">
        <v>37795</v>
      </c>
      <c r="E1208" s="39">
        <v>879</v>
      </c>
      <c r="F1208" s="195">
        <v>44533</v>
      </c>
      <c r="G1208" s="2">
        <v>54</v>
      </c>
      <c r="H1208" t="str">
        <f>B1208&amp;C1208</f>
        <v>Treneese HAMILTONshot-put</v>
      </c>
      <c r="I1208" s="2">
        <f>E1208</f>
        <v>879</v>
      </c>
      <c r="J1208" s="2" cm="1">
        <f t="array" ref="J1208">MAX(IF($H$3:$H$4000=$H1208,$I$3:$I$4000))</f>
        <v>879</v>
      </c>
      <c r="K1208" s="2" t="str">
        <v>GBR</v>
      </c>
      <c r="L1208" s="21" t="str">
        <v>Victoria OHURUOGU</v>
      </c>
      <c r="M1208" s="47" t="str">
        <v>400m</v>
      </c>
      <c r="N1208" s="95">
        <v>34028</v>
      </c>
      <c r="O1208" s="94" t="str">
        <f t="shared" si="72"/>
        <v>Victoria OHURUOGU400m</v>
      </c>
      <c r="P1208" s="2">
        <f t="shared" si="73"/>
        <v>1112</v>
      </c>
      <c r="Q1208" s="2">
        <f t="shared" si="74"/>
        <v>56</v>
      </c>
      <c r="R1208" s="79" t="str">
        <f t="shared" si="75"/>
        <v/>
      </c>
    </row>
    <row r="1209" spans="1:18" x14ac:dyDescent="0.2">
      <c r="A1209" t="s">
        <v>2182</v>
      </c>
      <c r="B1209" t="s">
        <v>2183</v>
      </c>
      <c r="C1209" s="5" t="s">
        <v>38</v>
      </c>
      <c r="D1209" s="5">
        <v>34429</v>
      </c>
      <c r="E1209" s="39">
        <v>1179</v>
      </c>
      <c r="F1209" s="195">
        <v>44407</v>
      </c>
      <c r="G1209" s="2">
        <v>3</v>
      </c>
      <c r="H1209" t="str">
        <f>B1209&amp;C1209</f>
        <v>Thea LAFONDtriple-jump</v>
      </c>
      <c r="I1209" s="2">
        <f>E1209</f>
        <v>1179</v>
      </c>
      <c r="J1209" s="2" cm="1">
        <f t="array" ref="J1209">MAX(IF($H$3:$H$4000=$H1209,$I$3:$I$4000))</f>
        <v>1179</v>
      </c>
      <c r="K1209" s="2" t="str">
        <v>GBR</v>
      </c>
      <c r="L1209" s="21" t="str">
        <v>Amy HILLYARD</v>
      </c>
      <c r="M1209" s="47" t="str">
        <v>400m</v>
      </c>
      <c r="N1209" s="95">
        <v>35000</v>
      </c>
      <c r="O1209" s="94" t="str">
        <f t="shared" si="72"/>
        <v>Amy HILLYARD400m</v>
      </c>
      <c r="P1209" s="2">
        <f t="shared" si="73"/>
        <v>1089</v>
      </c>
      <c r="Q1209" s="2">
        <f t="shared" si="74"/>
        <v>90</v>
      </c>
      <c r="R1209" s="79" t="str">
        <f t="shared" si="75"/>
        <v/>
      </c>
    </row>
    <row r="1210" spans="1:18" x14ac:dyDescent="0.2">
      <c r="A1210" t="s">
        <v>2182</v>
      </c>
      <c r="B1210" s="5" t="s">
        <v>2224</v>
      </c>
      <c r="C1210" s="5" t="s">
        <v>37</v>
      </c>
      <c r="D1210" s="5">
        <v>33914</v>
      </c>
      <c r="E1210" s="39">
        <v>1025</v>
      </c>
      <c r="F1210" s="195">
        <v>44358</v>
      </c>
      <c r="G1210" s="2">
        <v>77</v>
      </c>
      <c r="H1210" t="str">
        <f>B1210&amp;C1210</f>
        <v>Mariah TOUSSAINTlong-jump</v>
      </c>
      <c r="I1210" s="2">
        <f>E1210</f>
        <v>1025</v>
      </c>
      <c r="J1210" s="2" cm="1">
        <f t="array" ref="J1210">MAX(IF($H$3:$H$4000=$H1210,$I$3:$I$4000))</f>
        <v>1025</v>
      </c>
      <c r="K1210" s="2" t="str">
        <v>GBR</v>
      </c>
      <c r="L1210" s="21" t="str">
        <v>Susanna BANJO</v>
      </c>
      <c r="M1210" s="47" t="str">
        <v>400m</v>
      </c>
      <c r="N1210" s="95">
        <v>32717</v>
      </c>
      <c r="O1210" s="94" t="str">
        <f t="shared" si="72"/>
        <v>Susanna BANJO400m</v>
      </c>
      <c r="P1210" s="2">
        <f t="shared" si="73"/>
        <v>1079</v>
      </c>
      <c r="Q1210" s="2">
        <f t="shared" si="74"/>
        <v>105</v>
      </c>
      <c r="R1210" s="79" t="str">
        <f t="shared" si="75"/>
        <v/>
      </c>
    </row>
    <row r="1211" spans="1:18" x14ac:dyDescent="0.2">
      <c r="A1211" t="s">
        <v>2182</v>
      </c>
      <c r="B1211" t="s">
        <v>2183</v>
      </c>
      <c r="C1211" s="5" t="s">
        <v>37</v>
      </c>
      <c r="D1211" s="5">
        <v>34429</v>
      </c>
      <c r="E1211" s="39">
        <v>1123</v>
      </c>
      <c r="F1211" s="195">
        <v>44282</v>
      </c>
      <c r="G1211" s="2">
        <v>16</v>
      </c>
      <c r="H1211" t="str">
        <f>B1211&amp;C1211</f>
        <v>Thea LAFONDlong-jump</v>
      </c>
      <c r="I1211" s="2">
        <f>E1211</f>
        <v>1123</v>
      </c>
      <c r="J1211" s="2" cm="1">
        <f t="array" ref="J1211">MAX(IF($H$3:$H$4000=$H1211,$I$3:$I$4000))</f>
        <v>1123</v>
      </c>
      <c r="K1211" s="2" t="str">
        <v>GBR</v>
      </c>
      <c r="L1211" s="21" t="str">
        <v>Angelita BROADBELT-BLAKE</v>
      </c>
      <c r="M1211" s="47" t="str">
        <v>100mh</v>
      </c>
      <c r="N1211" s="95">
        <v>31302</v>
      </c>
      <c r="O1211" s="94" t="str">
        <f t="shared" si="72"/>
        <v>Angelita BROADBELT-BLAKE100mh</v>
      </c>
      <c r="P1211" s="2">
        <f t="shared" si="73"/>
        <v>1061</v>
      </c>
      <c r="Q1211" s="2">
        <f t="shared" si="74"/>
        <v>89</v>
      </c>
      <c r="R1211" s="79" t="str">
        <f t="shared" si="75"/>
        <v/>
      </c>
    </row>
    <row r="1212" spans="1:18" x14ac:dyDescent="0.2">
      <c r="A1212" t="s">
        <v>1624</v>
      </c>
      <c r="B1212" t="s">
        <v>1625</v>
      </c>
      <c r="C1212" s="5" t="s">
        <v>2</v>
      </c>
      <c r="D1212" s="5">
        <v>34822</v>
      </c>
      <c r="E1212" s="39">
        <v>1174</v>
      </c>
      <c r="F1212" s="195">
        <v>44407</v>
      </c>
      <c r="G1212" s="2">
        <v>18</v>
      </c>
      <c r="H1212" t="str">
        <f>B1212&amp;C1212</f>
        <v>Gina BASS100m</v>
      </c>
      <c r="I1212" s="2">
        <f>E1212</f>
        <v>1174</v>
      </c>
      <c r="J1212" s="2" cm="1">
        <f t="array" ref="J1212">MAX(IF($H$3:$H$4000=$H1212,$I$3:$I$4000))</f>
        <v>1174</v>
      </c>
      <c r="K1212" s="2" t="str">
        <v>GBR</v>
      </c>
      <c r="L1212" s="21" t="str">
        <v>Hayley MCLEAN</v>
      </c>
      <c r="M1212" s="47" t="str">
        <v>400mh</v>
      </c>
      <c r="N1212" s="95">
        <v>34586</v>
      </c>
      <c r="O1212" s="94" t="str">
        <f t="shared" si="72"/>
        <v>Hayley MCLEAN400mh</v>
      </c>
      <c r="P1212" s="2">
        <f t="shared" si="73"/>
        <v>1139</v>
      </c>
      <c r="Q1212" s="2">
        <f t="shared" si="74"/>
        <v>20</v>
      </c>
      <c r="R1212" s="79" t="str">
        <f t="shared" si="75"/>
        <v/>
      </c>
    </row>
    <row r="1213" spans="1:18" x14ac:dyDescent="0.2">
      <c r="A1213" t="s">
        <v>1624</v>
      </c>
      <c r="B1213" t="s">
        <v>1625</v>
      </c>
      <c r="C1213" s="5" t="s">
        <v>25</v>
      </c>
      <c r="D1213" s="5">
        <v>34822</v>
      </c>
      <c r="E1213" s="39">
        <v>1173</v>
      </c>
      <c r="F1213" s="195">
        <v>44325</v>
      </c>
      <c r="G1213" s="2">
        <v>15</v>
      </c>
      <c r="H1213" t="str">
        <f>B1213&amp;C1213</f>
        <v>Gina BASS200m</v>
      </c>
      <c r="I1213" s="2">
        <f>E1213</f>
        <v>1173</v>
      </c>
      <c r="J1213" s="2" cm="1">
        <f t="array" ref="J1213">MAX(IF($H$3:$H$4000=$H1213,$I$3:$I$4000))</f>
        <v>1173</v>
      </c>
      <c r="K1213" s="2" t="str">
        <v>GBR</v>
      </c>
      <c r="L1213" s="21" t="str">
        <v>Lia STEPHENSON</v>
      </c>
      <c r="M1213" s="47" t="str">
        <v>triple-jump</v>
      </c>
      <c r="N1213" s="95">
        <v>35128</v>
      </c>
      <c r="O1213" s="94" t="str">
        <f t="shared" si="72"/>
        <v>Lia STEPHENSONtriple-jump</v>
      </c>
      <c r="P1213" s="2">
        <f t="shared" si="73"/>
        <v>1015</v>
      </c>
      <c r="Q1213" s="2">
        <f t="shared" si="74"/>
        <v>51</v>
      </c>
      <c r="R1213" s="79" t="str">
        <f t="shared" si="75"/>
        <v/>
      </c>
    </row>
    <row r="1214" spans="1:18" x14ac:dyDescent="0.2">
      <c r="A1214" t="s">
        <v>1204</v>
      </c>
      <c r="B1214" t="s">
        <v>5524</v>
      </c>
      <c r="C1214" s="5" t="s">
        <v>33</v>
      </c>
      <c r="D1214" s="5">
        <v>44701</v>
      </c>
      <c r="E1214" s="39">
        <v>963</v>
      </c>
      <c r="F1214" s="195">
        <v>44654</v>
      </c>
      <c r="G1214" s="2">
        <v>92</v>
      </c>
      <c r="H1214" t="str">
        <f>B1214&amp;C1214</f>
        <v>Ophelia PYE400mh</v>
      </c>
      <c r="I1214" s="2">
        <f>E1214</f>
        <v>963</v>
      </c>
      <c r="J1214" s="2" cm="1">
        <f t="array" ref="J1214">MAX(IF($H$3:$H$4000=$H1214,$I$3:$I$4000))</f>
        <v>963</v>
      </c>
      <c r="K1214" s="2" t="str">
        <v>GBR</v>
      </c>
      <c r="L1214" s="21" t="str">
        <v>Hannah MOAT</v>
      </c>
      <c r="M1214" s="47" t="str">
        <v>high-jump</v>
      </c>
      <c r="N1214" s="95">
        <v>37439</v>
      </c>
      <c r="O1214" s="94" t="str">
        <f t="shared" si="72"/>
        <v>Hannah MOAThigh-jump</v>
      </c>
      <c r="P1214" s="2">
        <f t="shared" si="73"/>
        <v>965</v>
      </c>
      <c r="Q1214" s="2">
        <f t="shared" si="74"/>
        <v>106</v>
      </c>
      <c r="R1214" s="79" t="str">
        <f t="shared" si="75"/>
        <v/>
      </c>
    </row>
    <row r="1215" spans="1:18" x14ac:dyDescent="0.2">
      <c r="A1215" t="s">
        <v>1204</v>
      </c>
      <c r="B1215" t="s">
        <v>5573</v>
      </c>
      <c r="C1215" s="5" t="s">
        <v>39</v>
      </c>
      <c r="D1215" s="5">
        <v>36519</v>
      </c>
      <c r="E1215" s="39">
        <v>801</v>
      </c>
      <c r="F1215" s="195">
        <v>44654</v>
      </c>
      <c r="G1215" s="2">
        <v>66</v>
      </c>
      <c r="H1215" t="str">
        <f>B1215&amp;C1215</f>
        <v>Emma DAKINshot-put</v>
      </c>
      <c r="I1215" s="2">
        <f>E1215</f>
        <v>801</v>
      </c>
      <c r="J1215" s="2" cm="1">
        <f t="array" ref="J1215">MAX(IF($H$3:$H$4000=$H1215,$I$3:$I$4000))</f>
        <v>801</v>
      </c>
      <c r="K1215" s="2" t="str">
        <v>GBR</v>
      </c>
      <c r="L1215" s="21" t="str">
        <v>Sophie DOWSON</v>
      </c>
      <c r="M1215" s="47" t="str">
        <v>pole-vault</v>
      </c>
      <c r="N1215" s="95">
        <v>36123</v>
      </c>
      <c r="O1215" s="94" t="str">
        <f t="shared" si="72"/>
        <v>Sophie DOWSONpole-vault</v>
      </c>
      <c r="P1215" s="2">
        <f t="shared" si="73"/>
        <v>898</v>
      </c>
      <c r="Q1215" s="2">
        <f t="shared" si="74"/>
        <v>53</v>
      </c>
      <c r="R1215" s="79" t="str">
        <f t="shared" si="75"/>
        <v/>
      </c>
    </row>
    <row r="1216" spans="1:18" x14ac:dyDescent="0.2">
      <c r="A1216" t="s">
        <v>1204</v>
      </c>
      <c r="B1216" t="s">
        <v>5588</v>
      </c>
      <c r="C1216" t="s">
        <v>42</v>
      </c>
      <c r="D1216" s="5"/>
      <c r="E1216" s="39">
        <v>736</v>
      </c>
      <c r="F1216" s="195">
        <v>44654</v>
      </c>
      <c r="G1216" s="2">
        <v>97</v>
      </c>
      <c r="H1216" t="str">
        <f>B1216&amp;C1216</f>
        <v>Hannah GELLATLYhammer-throw</v>
      </c>
      <c r="I1216" s="2">
        <f>E1216</f>
        <v>736</v>
      </c>
      <c r="J1216" s="2" cm="1">
        <f t="array" ref="J1216">MAX(IF($H$3:$H$4000=$H1216,$I$3:$I$4000))</f>
        <v>736</v>
      </c>
      <c r="K1216" s="2" t="str">
        <v>GBR</v>
      </c>
      <c r="L1216" s="21" t="str">
        <v>Abigail ROBERTS</v>
      </c>
      <c r="M1216" s="47" t="str">
        <v>pole-vault</v>
      </c>
      <c r="N1216" s="95">
        <v>35620</v>
      </c>
      <c r="O1216" s="94" t="str">
        <f t="shared" si="72"/>
        <v>Abigail ROBERTSpole-vault</v>
      </c>
      <c r="P1216" s="2">
        <f t="shared" si="73"/>
        <v>868</v>
      </c>
      <c r="Q1216" s="2">
        <f t="shared" si="74"/>
        <v>69</v>
      </c>
      <c r="R1216" s="79" t="str">
        <f t="shared" si="75"/>
        <v/>
      </c>
    </row>
    <row r="1217" spans="1:18" x14ac:dyDescent="0.2">
      <c r="A1217" t="s">
        <v>1204</v>
      </c>
      <c r="B1217" t="s">
        <v>1554</v>
      </c>
      <c r="C1217" s="5" t="s">
        <v>41</v>
      </c>
      <c r="D1217" s="5">
        <v>38113</v>
      </c>
      <c r="E1217" s="39">
        <v>790</v>
      </c>
      <c r="F1217" s="195">
        <v>44654</v>
      </c>
      <c r="G1217" s="2">
        <v>62</v>
      </c>
      <c r="H1217" t="str">
        <f>B1217&amp;C1217</f>
        <v>Sophie HAMILTONjavelin-throw</v>
      </c>
      <c r="I1217" s="2">
        <f>E1217</f>
        <v>790</v>
      </c>
      <c r="J1217" s="2" cm="1">
        <f t="array" ref="J1217">MAX(IF($H$3:$H$4000=$H1217,$I$3:$I$4000))</f>
        <v>842</v>
      </c>
      <c r="K1217" s="2" t="str">
        <v>GBR</v>
      </c>
      <c r="L1217" s="21" t="str">
        <v>Iona LAKE</v>
      </c>
      <c r="M1217" s="47" t="str">
        <v>3000msc</v>
      </c>
      <c r="N1217" s="95">
        <v>33984</v>
      </c>
      <c r="O1217" s="94" t="str">
        <f t="shared" si="72"/>
        <v>Iona LAKE3000msc</v>
      </c>
      <c r="P1217" s="2">
        <f t="shared" si="73"/>
        <v>1029</v>
      </c>
      <c r="Q1217" s="2">
        <f t="shared" si="74"/>
        <v>87</v>
      </c>
      <c r="R1217" s="79" t="str">
        <f t="shared" si="75"/>
        <v/>
      </c>
    </row>
    <row r="1218" spans="1:18" x14ac:dyDescent="0.2">
      <c r="A1218" t="s">
        <v>1204</v>
      </c>
      <c r="B1218" t="s">
        <v>5036</v>
      </c>
      <c r="C1218" s="5" t="s">
        <v>82</v>
      </c>
      <c r="D1218" s="5">
        <v>36587</v>
      </c>
      <c r="E1218" s="39">
        <v>1142</v>
      </c>
      <c r="F1218" s="195">
        <v>44654</v>
      </c>
      <c r="G1218" s="2">
        <v>17</v>
      </c>
      <c r="H1218" t="str">
        <f>B1218&amp;C1218</f>
        <v>Becky BRIGGSmarathon</v>
      </c>
      <c r="I1218" s="2">
        <f>E1218</f>
        <v>1142</v>
      </c>
      <c r="J1218" s="2" cm="1">
        <f t="array" ref="J1218">MAX(IF($H$3:$H$4000=$H1218,$I$3:$I$4000))</f>
        <v>1142</v>
      </c>
      <c r="K1218" s="2" t="str">
        <v>GBR</v>
      </c>
      <c r="L1218" s="21" t="str">
        <v>Emily MOYES</v>
      </c>
      <c r="M1218" s="47" t="str">
        <v>3000msc</v>
      </c>
      <c r="N1218" s="95">
        <v>35960</v>
      </c>
      <c r="O1218" s="94" t="str">
        <f t="shared" si="72"/>
        <v>Emily MOYES3000msc</v>
      </c>
      <c r="P1218" s="2">
        <f t="shared" si="73"/>
        <v>1013</v>
      </c>
      <c r="Q1218" s="2">
        <f t="shared" si="74"/>
        <v>103</v>
      </c>
      <c r="R1218" s="79" t="str">
        <f t="shared" si="75"/>
        <v/>
      </c>
    </row>
    <row r="1219" spans="1:18" x14ac:dyDescent="0.2">
      <c r="A1219" t="s">
        <v>1204</v>
      </c>
      <c r="B1219" t="s">
        <v>5613</v>
      </c>
      <c r="C1219" s="5" t="s">
        <v>82</v>
      </c>
      <c r="D1219" s="5">
        <v>34297</v>
      </c>
      <c r="E1219" s="39">
        <v>1124</v>
      </c>
      <c r="F1219" s="195">
        <v>44654</v>
      </c>
      <c r="G1219" s="2">
        <v>22</v>
      </c>
      <c r="H1219" t="str">
        <f>B1219&amp;C1219</f>
        <v>Naomi MITCHELLmarathon</v>
      </c>
      <c r="I1219" s="2">
        <f>E1219</f>
        <v>1124</v>
      </c>
      <c r="J1219" s="2" cm="1">
        <f t="array" ref="J1219">MAX(IF($H$3:$H$4000=$H1219,$I$3:$I$4000))</f>
        <v>1124</v>
      </c>
      <c r="K1219" s="2" t="str">
        <v>GBR</v>
      </c>
      <c r="L1219" s="21" t="str">
        <v>Abbie DONNELLY</v>
      </c>
      <c r="M1219" s="47" t="str">
        <v>5000m</v>
      </c>
      <c r="N1219" s="95">
        <v>35310</v>
      </c>
      <c r="O1219" s="94" t="str">
        <f t="shared" si="72"/>
        <v>Abbie DONNELLY5000m</v>
      </c>
      <c r="P1219" s="2">
        <f t="shared" si="73"/>
        <v>1082</v>
      </c>
      <c r="Q1219" s="2">
        <f t="shared" si="74"/>
        <v>89</v>
      </c>
      <c r="R1219" s="79" t="str">
        <f t="shared" si="75"/>
        <v/>
      </c>
    </row>
    <row r="1220" spans="1:18" x14ac:dyDescent="0.2">
      <c r="A1220" t="s">
        <v>1204</v>
      </c>
      <c r="B1220" t="s">
        <v>5614</v>
      </c>
      <c r="C1220" s="5" t="s">
        <v>82</v>
      </c>
      <c r="D1220" s="5">
        <v>34683</v>
      </c>
      <c r="E1220" s="39">
        <v>1117</v>
      </c>
      <c r="F1220" s="195">
        <v>44654</v>
      </c>
      <c r="G1220" s="2">
        <v>24</v>
      </c>
      <c r="H1220" t="str">
        <f>B1220&amp;C1220</f>
        <v>Georgina SCHWIENINGmarathon</v>
      </c>
      <c r="I1220" s="2">
        <f>E1220</f>
        <v>1117</v>
      </c>
      <c r="J1220" s="2" cm="1">
        <f t="array" ref="J1220">MAX(IF($H$3:$H$4000=$H1220,$I$3:$I$4000))</f>
        <v>1117</v>
      </c>
      <c r="K1220" s="2" t="str">
        <v>GBR</v>
      </c>
      <c r="L1220" s="21" t="str">
        <v>Morag MILLAR</v>
      </c>
      <c r="M1220" s="47" t="str">
        <v>5000m</v>
      </c>
      <c r="N1220" s="95">
        <v>31453</v>
      </c>
      <c r="O1220" s="94" t="str">
        <f t="shared" ref="O1220:O1283" si="76">L1220&amp;M1220</f>
        <v>Morag MILLAR5000m</v>
      </c>
      <c r="P1220" s="2">
        <f t="shared" ref="P1220:P1283" si="77">VLOOKUP(L1220&amp;M1220,$H$3:$J$3823,3,FALSE)</f>
        <v>1080</v>
      </c>
      <c r="Q1220" s="2">
        <f t="shared" ref="Q1220:Q1283" si="78">COUNTIFS($M$3:$M$3102,M1220,$P$3:$P$3102,"&gt;"&amp;P1220)+1</f>
        <v>91</v>
      </c>
      <c r="R1220" s="79" t="str">
        <f t="shared" ref="R1220:R1283" si="79">IFERROR(IF(K1220="AUS",COUNTIFS($K$3:$K$3102,"AUS",$M$3:$M$3102,M1220,$P$3:$P$3102,"&gt;"&amp;P1220)+1,""),"")</f>
        <v/>
      </c>
    </row>
    <row r="1221" spans="1:18" x14ac:dyDescent="0.2">
      <c r="A1221" t="s">
        <v>1204</v>
      </c>
      <c r="B1221" t="s">
        <v>5615</v>
      </c>
      <c r="C1221" s="5" t="s">
        <v>82</v>
      </c>
      <c r="D1221" s="5">
        <v>28991</v>
      </c>
      <c r="E1221" s="39">
        <v>1108</v>
      </c>
      <c r="F1221" s="195">
        <v>44654</v>
      </c>
      <c r="G1221" s="2">
        <v>25</v>
      </c>
      <c r="H1221" t="str">
        <f>B1221&amp;C1221</f>
        <v>Sonia THOMAS-SAMUELSmarathon</v>
      </c>
      <c r="I1221" s="2">
        <f>E1221</f>
        <v>1108</v>
      </c>
      <c r="J1221" s="2" cm="1">
        <f t="array" ref="J1221">MAX(IF($H$3:$H$4000=$H1221,$I$3:$I$4000))</f>
        <v>1108</v>
      </c>
      <c r="K1221" s="2" t="str">
        <v>GBR</v>
      </c>
      <c r="L1221" s="21" t="str">
        <v>Charlotte JONES</v>
      </c>
      <c r="M1221" s="47" t="str">
        <v>long-jump</v>
      </c>
      <c r="N1221" s="95">
        <v>36409</v>
      </c>
      <c r="O1221" s="94" t="str">
        <f t="shared" si="76"/>
        <v>Charlotte JONESlong-jump</v>
      </c>
      <c r="P1221" s="2">
        <f t="shared" si="77"/>
        <v>1068</v>
      </c>
      <c r="Q1221" s="2">
        <f t="shared" si="78"/>
        <v>51</v>
      </c>
      <c r="R1221" s="79" t="str">
        <f t="shared" si="79"/>
        <v/>
      </c>
    </row>
    <row r="1222" spans="1:18" x14ac:dyDescent="0.2">
      <c r="A1222" t="s">
        <v>1204</v>
      </c>
      <c r="B1222" t="s">
        <v>5616</v>
      </c>
      <c r="C1222" s="5" t="s">
        <v>82</v>
      </c>
      <c r="D1222" s="5">
        <v>34307</v>
      </c>
      <c r="E1222" s="39">
        <v>1099</v>
      </c>
      <c r="F1222" s="195">
        <v>44654</v>
      </c>
      <c r="G1222" s="2">
        <v>26</v>
      </c>
      <c r="H1222" t="str">
        <f>B1222&amp;C1222</f>
        <v>Chloe RICHARDSONmarathon</v>
      </c>
      <c r="I1222" s="2">
        <f>E1222</f>
        <v>1099</v>
      </c>
      <c r="J1222" s="2" cm="1">
        <f t="array" ref="J1222">MAX(IF($H$3:$H$4000=$H1222,$I$3:$I$4000))</f>
        <v>1099</v>
      </c>
      <c r="K1222" s="2" t="str">
        <v>GBR</v>
      </c>
      <c r="L1222" s="21" t="str">
        <v>Katie STAINTON</v>
      </c>
      <c r="M1222" s="47" t="str">
        <v>long-jump</v>
      </c>
      <c r="N1222" s="95">
        <v>34707</v>
      </c>
      <c r="O1222" s="94" t="str">
        <f t="shared" si="76"/>
        <v>Katie STAINTONlong-jump</v>
      </c>
      <c r="P1222" s="2">
        <f t="shared" si="77"/>
        <v>1027</v>
      </c>
      <c r="Q1222" s="2">
        <f t="shared" si="78"/>
        <v>86</v>
      </c>
      <c r="R1222" s="79" t="str">
        <f t="shared" si="79"/>
        <v/>
      </c>
    </row>
    <row r="1223" spans="1:18" x14ac:dyDescent="0.2">
      <c r="A1223" t="s">
        <v>1204</v>
      </c>
      <c r="B1223" t="s">
        <v>5617</v>
      </c>
      <c r="C1223" t="s">
        <v>82</v>
      </c>
      <c r="D1223" s="5">
        <v>1994</v>
      </c>
      <c r="E1223" s="39">
        <v>1090</v>
      </c>
      <c r="F1223" s="195">
        <v>44654</v>
      </c>
      <c r="G1223" s="2">
        <v>28</v>
      </c>
      <c r="H1223" t="str">
        <f>B1223&amp;C1223</f>
        <v>Anna BRACEGIRDLEmarathon</v>
      </c>
      <c r="I1223" s="2">
        <f>E1223</f>
        <v>1090</v>
      </c>
      <c r="J1223" s="2" cm="1">
        <f t="array" ref="J1223">MAX(IF($H$3:$H$4000=$H1223,$I$3:$I$4000))</f>
        <v>1090</v>
      </c>
      <c r="K1223" s="2" t="str">
        <v>GBR</v>
      </c>
      <c r="L1223" s="21" t="str">
        <v>Shadine DUQUEMIN</v>
      </c>
      <c r="M1223" s="47" t="str">
        <v>discus-throw</v>
      </c>
      <c r="N1223" s="95">
        <v>34642</v>
      </c>
      <c r="O1223" s="94" t="str">
        <f t="shared" si="76"/>
        <v>Shadine DUQUEMINdiscus-throw</v>
      </c>
      <c r="P1223" s="2">
        <f t="shared" si="77"/>
        <v>1013</v>
      </c>
      <c r="Q1223" s="2">
        <f t="shared" si="78"/>
        <v>20</v>
      </c>
      <c r="R1223" s="79" t="str">
        <f t="shared" si="79"/>
        <v/>
      </c>
    </row>
    <row r="1224" spans="1:18" x14ac:dyDescent="0.2">
      <c r="A1224" t="s">
        <v>1204</v>
      </c>
      <c r="B1224" t="s">
        <v>5618</v>
      </c>
      <c r="C1224" t="s">
        <v>82</v>
      </c>
      <c r="D1224" s="5">
        <v>1990</v>
      </c>
      <c r="E1224" s="39">
        <v>1077</v>
      </c>
      <c r="F1224" s="195">
        <v>44654</v>
      </c>
      <c r="G1224" s="2">
        <v>31</v>
      </c>
      <c r="H1224" t="str">
        <f>B1224&amp;C1224</f>
        <v>Heather SEAWARDmarathon</v>
      </c>
      <c r="I1224" s="2">
        <f>E1224</f>
        <v>1077</v>
      </c>
      <c r="J1224" s="2" cm="1">
        <f t="array" ref="J1224">MAX(IF($H$3:$H$4000=$H1224,$I$3:$I$4000))</f>
        <v>1077</v>
      </c>
      <c r="K1224" s="2" t="str">
        <v>GBR</v>
      </c>
      <c r="L1224" s="21" t="str">
        <v>Joy EZE</v>
      </c>
      <c r="M1224" s="47" t="str">
        <v>100m</v>
      </c>
      <c r="N1224" s="95">
        <v>38138</v>
      </c>
      <c r="O1224" s="94" t="str">
        <f t="shared" si="76"/>
        <v>Joy EZE100m</v>
      </c>
      <c r="P1224" s="2">
        <f t="shared" si="77"/>
        <v>1106</v>
      </c>
      <c r="Q1224" s="2">
        <f t="shared" si="78"/>
        <v>85</v>
      </c>
      <c r="R1224" s="79" t="str">
        <f t="shared" si="79"/>
        <v/>
      </c>
    </row>
    <row r="1225" spans="1:18" x14ac:dyDescent="0.2">
      <c r="A1225" t="s">
        <v>1204</v>
      </c>
      <c r="B1225" t="s">
        <v>5619</v>
      </c>
      <c r="C1225" t="s">
        <v>82</v>
      </c>
      <c r="D1225" s="5"/>
      <c r="E1225" s="39">
        <v>1058</v>
      </c>
      <c r="F1225" s="195">
        <v>44654</v>
      </c>
      <c r="G1225" s="2">
        <v>35</v>
      </c>
      <c r="H1225" t="str">
        <f>B1225&amp;C1225</f>
        <v>Emma STYLESmarathon</v>
      </c>
      <c r="I1225" s="2">
        <f>E1225</f>
        <v>1058</v>
      </c>
      <c r="J1225" s="2" cm="1">
        <f t="array" ref="J1225">MAX(IF($H$3:$H$4000=$H1225,$I$3:$I$4000))</f>
        <v>1058</v>
      </c>
      <c r="K1225" s="2" t="str">
        <v>GBR</v>
      </c>
      <c r="L1225" s="21" t="str">
        <v>Yemi Mary JOHN</v>
      </c>
      <c r="M1225" s="47" t="str">
        <v>400m</v>
      </c>
      <c r="N1225" s="95">
        <v>37744</v>
      </c>
      <c r="O1225" s="94" t="str">
        <f t="shared" si="76"/>
        <v>Yemi Mary JOHN400m</v>
      </c>
      <c r="P1225" s="2">
        <f t="shared" si="77"/>
        <v>1086</v>
      </c>
      <c r="Q1225" s="2">
        <f t="shared" si="78"/>
        <v>93</v>
      </c>
      <c r="R1225" s="79" t="str">
        <f t="shared" si="79"/>
        <v/>
      </c>
    </row>
    <row r="1226" spans="1:18" x14ac:dyDescent="0.2">
      <c r="A1226" t="s">
        <v>1204</v>
      </c>
      <c r="B1226" t="s">
        <v>5620</v>
      </c>
      <c r="C1226" s="5" t="s">
        <v>82</v>
      </c>
      <c r="D1226" s="5">
        <v>29609</v>
      </c>
      <c r="E1226" s="39">
        <v>1051</v>
      </c>
      <c r="F1226" s="195">
        <v>44654</v>
      </c>
      <c r="G1226" s="2">
        <v>40</v>
      </c>
      <c r="H1226" t="str">
        <f>B1226&amp;C1226</f>
        <v>Sophie WOODmarathon</v>
      </c>
      <c r="I1226" s="2">
        <f>E1226</f>
        <v>1051</v>
      </c>
      <c r="J1226" s="2" cm="1">
        <f t="array" ref="J1226">MAX(IF($H$3:$H$4000=$H1226,$I$3:$I$4000))</f>
        <v>1051</v>
      </c>
      <c r="K1226" s="2" t="str">
        <v>GBR</v>
      </c>
      <c r="L1226" s="21" t="str">
        <v>Abigail PAWLETT</v>
      </c>
      <c r="M1226" s="47" t="str">
        <v>long-jump</v>
      </c>
      <c r="N1226" s="95">
        <v>37635</v>
      </c>
      <c r="O1226" s="94" t="str">
        <f t="shared" si="76"/>
        <v>Abigail PAWLETTlong-jump</v>
      </c>
      <c r="P1226" s="2">
        <f t="shared" si="77"/>
        <v>1018</v>
      </c>
      <c r="Q1226" s="2">
        <f t="shared" si="78"/>
        <v>103</v>
      </c>
      <c r="R1226" s="79" t="str">
        <f t="shared" si="79"/>
        <v/>
      </c>
    </row>
    <row r="1227" spans="1:18" x14ac:dyDescent="0.2">
      <c r="A1227" t="s">
        <v>1204</v>
      </c>
      <c r="B1227" t="s">
        <v>5622</v>
      </c>
      <c r="C1227" s="5" t="s">
        <v>82</v>
      </c>
      <c r="D1227" s="5">
        <v>30407</v>
      </c>
      <c r="E1227" s="39">
        <v>1019</v>
      </c>
      <c r="F1227" s="195">
        <v>44654</v>
      </c>
      <c r="G1227" s="2">
        <v>48</v>
      </c>
      <c r="H1227" t="str">
        <f>B1227&amp;C1227</f>
        <v>Rebecca BUNTINGmarathon</v>
      </c>
      <c r="I1227" s="2">
        <f>E1227</f>
        <v>1019</v>
      </c>
      <c r="J1227" s="2" cm="1">
        <f t="array" ref="J1227">MAX(IF($H$3:$H$4000=$H1227,$I$3:$I$4000))</f>
        <v>1019</v>
      </c>
      <c r="K1227" s="2" t="str">
        <v>GBR</v>
      </c>
      <c r="L1227" s="21" t="str">
        <v>Abigail PAWLETT</v>
      </c>
      <c r="M1227" s="47" t="str">
        <v>heptathlon</v>
      </c>
      <c r="N1227" s="95">
        <v>37635</v>
      </c>
      <c r="O1227" s="94" t="str">
        <f t="shared" si="76"/>
        <v>Abigail PAWLETTheptathlon</v>
      </c>
      <c r="P1227" s="2">
        <f t="shared" si="77"/>
        <v>995</v>
      </c>
      <c r="Q1227" s="2">
        <f t="shared" si="78"/>
        <v>13</v>
      </c>
      <c r="R1227" s="79" t="str">
        <f t="shared" si="79"/>
        <v/>
      </c>
    </row>
    <row r="1228" spans="1:18" x14ac:dyDescent="0.2">
      <c r="A1228" t="s">
        <v>1204</v>
      </c>
      <c r="B1228" t="s">
        <v>5623</v>
      </c>
      <c r="C1228" s="5" t="s">
        <v>82</v>
      </c>
      <c r="D1228" s="5">
        <v>29006</v>
      </c>
      <c r="E1228" s="39">
        <v>1016</v>
      </c>
      <c r="F1228" s="195">
        <v>44654</v>
      </c>
      <c r="G1228" s="2">
        <v>49</v>
      </c>
      <c r="H1228" t="str">
        <f>B1228&amp;C1228</f>
        <v>Elizabeth RENONDEAUmarathon</v>
      </c>
      <c r="I1228" s="2">
        <f>E1228</f>
        <v>1016</v>
      </c>
      <c r="J1228" s="2" cm="1">
        <f t="array" ref="J1228">MAX(IF($H$3:$H$4000=$H1228,$I$3:$I$4000))</f>
        <v>1016</v>
      </c>
      <c r="K1228" s="2" t="str">
        <v>GBR</v>
      </c>
      <c r="L1228" s="21" t="str">
        <v>Jodie WILLIAMS</v>
      </c>
      <c r="M1228" s="47" t="str">
        <v>200m</v>
      </c>
      <c r="N1228" s="95">
        <v>34240</v>
      </c>
      <c r="O1228" s="94" t="str">
        <f t="shared" si="76"/>
        <v>Jodie WILLIAMS200m</v>
      </c>
      <c r="P1228" s="2">
        <f t="shared" si="77"/>
        <v>1175</v>
      </c>
      <c r="Q1228" s="2">
        <f t="shared" si="78"/>
        <v>15</v>
      </c>
      <c r="R1228" s="79" t="str">
        <f t="shared" si="79"/>
        <v/>
      </c>
    </row>
    <row r="1229" spans="1:18" x14ac:dyDescent="0.2">
      <c r="A1229" t="s">
        <v>1204</v>
      </c>
      <c r="B1229" t="s">
        <v>5624</v>
      </c>
      <c r="C1229" s="5" t="s">
        <v>82</v>
      </c>
      <c r="D1229" s="5">
        <v>34111</v>
      </c>
      <c r="E1229" s="39">
        <v>1004</v>
      </c>
      <c r="F1229" s="195">
        <v>44654</v>
      </c>
      <c r="G1229" s="2">
        <v>51</v>
      </c>
      <c r="H1229" t="str">
        <f>B1229&amp;C1229</f>
        <v>Laura THOMASmarathon</v>
      </c>
      <c r="I1229" s="2">
        <f>E1229</f>
        <v>1004</v>
      </c>
      <c r="J1229" s="2" cm="1">
        <f t="array" ref="J1229">MAX(IF($H$3:$H$4000=$H1229,$I$3:$I$4000))</f>
        <v>1004</v>
      </c>
      <c r="K1229" s="2" t="str">
        <v>GBR</v>
      </c>
      <c r="L1229" s="21" t="str">
        <v>Katarina JOHNSON-THOMPSON</v>
      </c>
      <c r="M1229" s="47" t="str">
        <v>long-jump</v>
      </c>
      <c r="N1229" s="95">
        <v>33978</v>
      </c>
      <c r="O1229" s="94" t="str">
        <f t="shared" si="76"/>
        <v>Katarina JOHNSON-THOMPSONlong-jump</v>
      </c>
      <c r="P1229" s="2">
        <f t="shared" si="77"/>
        <v>1020</v>
      </c>
      <c r="Q1229" s="2">
        <f t="shared" si="78"/>
        <v>94</v>
      </c>
      <c r="R1229" s="79" t="str">
        <f t="shared" si="79"/>
        <v/>
      </c>
    </row>
    <row r="1230" spans="1:18" x14ac:dyDescent="0.2">
      <c r="A1230" t="s">
        <v>1204</v>
      </c>
      <c r="B1230" t="s">
        <v>5626</v>
      </c>
      <c r="C1230" s="5" t="s">
        <v>82</v>
      </c>
      <c r="D1230" s="5">
        <v>32880</v>
      </c>
      <c r="E1230" s="39">
        <v>996</v>
      </c>
      <c r="F1230" s="195">
        <v>44654</v>
      </c>
      <c r="G1230" s="2">
        <v>55</v>
      </c>
      <c r="H1230" t="str">
        <f>B1230&amp;C1230</f>
        <v>Vicky FOUHYmarathon</v>
      </c>
      <c r="I1230" s="2">
        <f>E1230</f>
        <v>996</v>
      </c>
      <c r="J1230" s="2" cm="1">
        <f t="array" ref="J1230">MAX(IF($H$3:$H$4000=$H1230,$I$3:$I$4000))</f>
        <v>996</v>
      </c>
      <c r="K1230" s="2" t="str">
        <v>GBR</v>
      </c>
      <c r="L1230" s="21" t="str">
        <v>Molly CAUDERY</v>
      </c>
      <c r="M1230" s="47" t="str">
        <v>pole-vault</v>
      </c>
      <c r="N1230" s="95">
        <v>36602</v>
      </c>
      <c r="O1230" s="94" t="str">
        <f t="shared" si="76"/>
        <v>Molly CAUDERYpole-vault</v>
      </c>
      <c r="P1230" s="2">
        <f t="shared" si="77"/>
        <v>1117</v>
      </c>
      <c r="Q1230" s="2">
        <f t="shared" si="78"/>
        <v>6</v>
      </c>
      <c r="R1230" s="79" t="str">
        <f t="shared" si="79"/>
        <v/>
      </c>
    </row>
    <row r="1231" spans="1:18" x14ac:dyDescent="0.2">
      <c r="A1231" t="s">
        <v>1204</v>
      </c>
      <c r="B1231" t="s">
        <v>5627</v>
      </c>
      <c r="C1231" s="5" t="s">
        <v>82</v>
      </c>
      <c r="D1231" s="5">
        <v>32313</v>
      </c>
      <c r="E1231" s="39">
        <v>975</v>
      </c>
      <c r="F1231" s="195">
        <v>44654</v>
      </c>
      <c r="G1231" s="2">
        <v>57</v>
      </c>
      <c r="H1231" t="str">
        <f>B1231&amp;C1231</f>
        <v>Gemma HILLIERmarathon</v>
      </c>
      <c r="I1231" s="2">
        <f>E1231</f>
        <v>975</v>
      </c>
      <c r="J1231" s="2" cm="1">
        <f t="array" ref="J1231">MAX(IF($H$3:$H$4000=$H1231,$I$3:$I$4000))</f>
        <v>975</v>
      </c>
      <c r="K1231" s="2" t="str">
        <v>GBR</v>
      </c>
      <c r="L1231" s="21" t="str">
        <v>Lucy HADAWAY</v>
      </c>
      <c r="M1231" s="47" t="str">
        <v>long-jump</v>
      </c>
      <c r="N1231" s="95">
        <v>36688</v>
      </c>
      <c r="O1231" s="94" t="str">
        <f t="shared" si="76"/>
        <v>Lucy HADAWAYlong-jump</v>
      </c>
      <c r="P1231" s="2">
        <f t="shared" si="77"/>
        <v>1136</v>
      </c>
      <c r="Q1231" s="2">
        <f t="shared" si="78"/>
        <v>17</v>
      </c>
      <c r="R1231" s="79" t="str">
        <f t="shared" si="79"/>
        <v/>
      </c>
    </row>
    <row r="1232" spans="1:18" x14ac:dyDescent="0.2">
      <c r="A1232" t="s">
        <v>1204</v>
      </c>
      <c r="B1232" t="s">
        <v>5628</v>
      </c>
      <c r="C1232" s="5" t="s">
        <v>82</v>
      </c>
      <c r="D1232" s="5">
        <v>28391</v>
      </c>
      <c r="E1232" s="39">
        <v>973</v>
      </c>
      <c r="F1232" s="195">
        <v>44654</v>
      </c>
      <c r="G1232" s="2">
        <v>58</v>
      </c>
      <c r="H1232" t="str">
        <f>B1232&amp;C1232</f>
        <v>Holly RUSHmarathon</v>
      </c>
      <c r="I1232" s="2">
        <f>E1232</f>
        <v>973</v>
      </c>
      <c r="J1232" s="2" cm="1">
        <f t="array" ref="J1232">MAX(IF($H$3:$H$4000=$H1232,$I$3:$I$4000))</f>
        <v>973</v>
      </c>
      <c r="K1232" s="2" t="str">
        <v>GBR</v>
      </c>
      <c r="L1232" s="21" t="str">
        <v>Phoebe BAGGOTT</v>
      </c>
      <c r="M1232" s="47" t="str">
        <v>hammer-throw</v>
      </c>
      <c r="N1232" s="95">
        <v>37206</v>
      </c>
      <c r="O1232" s="94" t="str">
        <f t="shared" si="76"/>
        <v>Phoebe BAGGOTThammer-throw</v>
      </c>
      <c r="P1232" s="2">
        <f t="shared" si="77"/>
        <v>837</v>
      </c>
      <c r="Q1232" s="2">
        <f t="shared" si="78"/>
        <v>96</v>
      </c>
      <c r="R1232" s="79" t="str">
        <f t="shared" si="79"/>
        <v/>
      </c>
    </row>
    <row r="1233" spans="1:18" x14ac:dyDescent="0.2">
      <c r="A1233" t="s">
        <v>1204</v>
      </c>
      <c r="B1233" t="s">
        <v>5629</v>
      </c>
      <c r="C1233" s="6" t="s">
        <v>82</v>
      </c>
      <c r="D1233" s="5"/>
      <c r="E1233" s="39">
        <v>972</v>
      </c>
      <c r="F1233" s="195">
        <v>44654</v>
      </c>
      <c r="G1233" s="2">
        <v>59</v>
      </c>
      <c r="H1233" t="str">
        <f>B1233&amp;C1233</f>
        <v>Hannah LORDmarathon</v>
      </c>
      <c r="I1233" s="2">
        <f>E1233</f>
        <v>972</v>
      </c>
      <c r="J1233" s="2" cm="1">
        <f t="array" ref="J1233">MAX(IF($H$3:$H$4000=$H1233,$I$3:$I$4000))</f>
        <v>972</v>
      </c>
      <c r="K1233" s="2" t="str">
        <v>GBR</v>
      </c>
      <c r="L1233" s="21" t="str">
        <v>Imani LANSIQUOT</v>
      </c>
      <c r="M1233" s="47" t="str">
        <v>100m</v>
      </c>
      <c r="N1233" s="95">
        <v>35781</v>
      </c>
      <c r="O1233" s="94" t="str">
        <f t="shared" si="76"/>
        <v>Imani LANSIQUOT100m</v>
      </c>
      <c r="P1233" s="2">
        <f t="shared" si="77"/>
        <v>1167</v>
      </c>
      <c r="Q1233" s="2">
        <f t="shared" si="78"/>
        <v>27</v>
      </c>
      <c r="R1233" s="79" t="str">
        <f t="shared" si="79"/>
        <v/>
      </c>
    </row>
    <row r="1234" spans="1:18" x14ac:dyDescent="0.2">
      <c r="A1234" t="s">
        <v>1204</v>
      </c>
      <c r="B1234" t="s">
        <v>5630</v>
      </c>
      <c r="C1234" s="5" t="s">
        <v>82</v>
      </c>
      <c r="D1234" s="5"/>
      <c r="E1234" s="39">
        <v>960</v>
      </c>
      <c r="F1234" s="195">
        <v>44654</v>
      </c>
      <c r="G1234" s="2">
        <v>61</v>
      </c>
      <c r="H1234" t="str">
        <f>B1234&amp;C1234</f>
        <v>Charlie HANSONmarathon</v>
      </c>
      <c r="I1234" s="2">
        <f>E1234</f>
        <v>960</v>
      </c>
      <c r="J1234" s="2" cm="1">
        <f t="array" ref="J1234">MAX(IF($H$3:$H$4000=$H1234,$I$3:$I$4000))</f>
        <v>960</v>
      </c>
      <c r="K1234" s="2" t="str">
        <v>GBR</v>
      </c>
      <c r="L1234" s="21" t="str">
        <v>Kiah DUBARRY-GAY</v>
      </c>
      <c r="M1234" s="47" t="str">
        <v>200m</v>
      </c>
      <c r="N1234" s="95">
        <v>37210</v>
      </c>
      <c r="O1234" s="94" t="str">
        <f t="shared" si="76"/>
        <v>Kiah DUBARRY-GAY200m</v>
      </c>
      <c r="P1234" s="2">
        <f t="shared" si="77"/>
        <v>1112</v>
      </c>
      <c r="Q1234" s="2">
        <f t="shared" si="78"/>
        <v>60</v>
      </c>
      <c r="R1234" s="79" t="str">
        <f t="shared" si="79"/>
        <v/>
      </c>
    </row>
    <row r="1235" spans="1:18" x14ac:dyDescent="0.2">
      <c r="A1235" t="s">
        <v>1204</v>
      </c>
      <c r="B1235" t="s">
        <v>5631</v>
      </c>
      <c r="C1235" s="5" t="s">
        <v>82</v>
      </c>
      <c r="D1235" s="5">
        <v>32932</v>
      </c>
      <c r="E1235" s="39">
        <v>905</v>
      </c>
      <c r="F1235" s="195">
        <v>44654</v>
      </c>
      <c r="G1235" s="2">
        <v>70</v>
      </c>
      <c r="H1235" t="str">
        <f>B1235&amp;C1235</f>
        <v>Rachel STRINGERmarathon</v>
      </c>
      <c r="I1235" s="2">
        <f>E1235</f>
        <v>905</v>
      </c>
      <c r="J1235" s="2" cm="1">
        <f t="array" ref="J1235">MAX(IF($H$3:$H$4000=$H1235,$I$3:$I$4000))</f>
        <v>905</v>
      </c>
      <c r="K1235" s="2" t="str">
        <v>GBR</v>
      </c>
      <c r="L1235" s="21" t="str">
        <v>Laura MUIR</v>
      </c>
      <c r="M1235" s="47" t="str">
        <v>800m</v>
      </c>
      <c r="N1235" s="95">
        <v>34098</v>
      </c>
      <c r="O1235" s="94" t="str">
        <f t="shared" si="76"/>
        <v>Laura MUIR800m</v>
      </c>
      <c r="P1235" s="2">
        <f t="shared" si="77"/>
        <v>1221</v>
      </c>
      <c r="Q1235" s="2">
        <f t="shared" si="78"/>
        <v>3</v>
      </c>
      <c r="R1235" s="79" t="str">
        <f t="shared" si="79"/>
        <v/>
      </c>
    </row>
    <row r="1236" spans="1:18" x14ac:dyDescent="0.2">
      <c r="A1236" t="s">
        <v>1204</v>
      </c>
      <c r="B1236" t="s">
        <v>1664</v>
      </c>
      <c r="C1236" s="5" t="s">
        <v>2</v>
      </c>
      <c r="D1236" s="5">
        <v>36635</v>
      </c>
      <c r="E1236" s="39">
        <v>1052</v>
      </c>
      <c r="F1236" s="195">
        <v>44653</v>
      </c>
      <c r="G1236" s="2">
        <v>73</v>
      </c>
      <c r="H1236" t="str">
        <f>B1236&amp;C1236</f>
        <v>Immanuela ALIU100m</v>
      </c>
      <c r="I1236" s="2">
        <f>E1236</f>
        <v>1052</v>
      </c>
      <c r="J1236" s="2" cm="1">
        <f t="array" ref="J1236">MAX(IF($H$3:$H$4000=$H1236,$I$3:$I$4000))</f>
        <v>1112</v>
      </c>
      <c r="K1236" s="2" t="str">
        <v>GBR</v>
      </c>
      <c r="L1236" s="21" t="str">
        <v>Danielle HALES</v>
      </c>
      <c r="M1236" s="47" t="str">
        <v>100mh</v>
      </c>
      <c r="N1236" s="95">
        <v>37567</v>
      </c>
      <c r="O1236" s="94" t="str">
        <f t="shared" si="76"/>
        <v>Danielle HALES100mh</v>
      </c>
      <c r="P1236" s="2">
        <f t="shared" si="77"/>
        <v>1048</v>
      </c>
      <c r="Q1236" s="2">
        <f t="shared" si="78"/>
        <v>107</v>
      </c>
      <c r="R1236" s="79" t="str">
        <f t="shared" si="79"/>
        <v/>
      </c>
    </row>
    <row r="1237" spans="1:18" x14ac:dyDescent="0.2">
      <c r="A1237" t="s">
        <v>1204</v>
      </c>
      <c r="B1237" t="s">
        <v>1694</v>
      </c>
      <c r="C1237" s="5" t="s">
        <v>25</v>
      </c>
      <c r="D1237" s="5">
        <v>35653</v>
      </c>
      <c r="E1237" s="39">
        <v>1105</v>
      </c>
      <c r="F1237" s="195">
        <v>44653</v>
      </c>
      <c r="G1237" s="2">
        <v>19</v>
      </c>
      <c r="H1237" t="str">
        <f>B1237&amp;C1237</f>
        <v>Nicole YEARGIN200m</v>
      </c>
      <c r="I1237" s="2">
        <f>E1237</f>
        <v>1105</v>
      </c>
      <c r="J1237" s="2" cm="1">
        <f t="array" ref="J1237">MAX(IF($H$3:$H$4000=$H1237,$I$3:$I$4000))</f>
        <v>1116</v>
      </c>
      <c r="K1237" s="2" t="str">
        <v>GBR</v>
      </c>
      <c r="L1237" s="21" t="str">
        <v>Emily NEWNHAM</v>
      </c>
      <c r="M1237" s="47" t="str">
        <v>400mh</v>
      </c>
      <c r="N1237" s="95">
        <v>38126</v>
      </c>
      <c r="O1237" s="94" t="str">
        <f t="shared" si="76"/>
        <v>Emily NEWNHAM400mh</v>
      </c>
      <c r="P1237" s="2">
        <f t="shared" si="77"/>
        <v>1021</v>
      </c>
      <c r="Q1237" s="2">
        <f t="shared" si="78"/>
        <v>95</v>
      </c>
      <c r="R1237" s="79" t="str">
        <f t="shared" si="79"/>
        <v/>
      </c>
    </row>
    <row r="1238" spans="1:18" x14ac:dyDescent="0.2">
      <c r="A1238" t="s">
        <v>1204</v>
      </c>
      <c r="B1238" t="s">
        <v>1664</v>
      </c>
      <c r="C1238" s="5" t="s">
        <v>25</v>
      </c>
      <c r="D1238" s="5">
        <v>36635</v>
      </c>
      <c r="E1238" s="39">
        <v>1052</v>
      </c>
      <c r="F1238" s="195">
        <v>44653</v>
      </c>
      <c r="G1238" s="2">
        <v>70</v>
      </c>
      <c r="H1238" t="str">
        <f>B1238&amp;C1238</f>
        <v>Immanuela ALIU200m</v>
      </c>
      <c r="I1238" s="2">
        <f>E1238</f>
        <v>1052</v>
      </c>
      <c r="J1238" s="2" cm="1">
        <f t="array" ref="J1238">MAX(IF($H$3:$H$4000=$H1238,$I$3:$I$4000))</f>
        <v>1091</v>
      </c>
      <c r="K1238" s="2" t="str">
        <v>GBR</v>
      </c>
      <c r="L1238" s="21" t="str">
        <v>Jade O'DOWDA</v>
      </c>
      <c r="M1238" s="47" t="str">
        <v>long-jump</v>
      </c>
      <c r="N1238" s="95">
        <v>36412</v>
      </c>
      <c r="O1238" s="94" t="str">
        <f t="shared" si="76"/>
        <v>Jade O'DOWDAlong-jump</v>
      </c>
      <c r="P1238" s="2">
        <f t="shared" si="77"/>
        <v>1029</v>
      </c>
      <c r="Q1238" s="2">
        <f t="shared" si="78"/>
        <v>83</v>
      </c>
      <c r="R1238" s="79" t="str">
        <f t="shared" si="79"/>
        <v/>
      </c>
    </row>
    <row r="1239" spans="1:18" x14ac:dyDescent="0.2">
      <c r="A1239" t="s">
        <v>1204</v>
      </c>
      <c r="B1239" t="s">
        <v>4979</v>
      </c>
      <c r="C1239" s="5" t="s">
        <v>25</v>
      </c>
      <c r="D1239" s="5">
        <v>37210</v>
      </c>
      <c r="E1239" s="39">
        <v>1043</v>
      </c>
      <c r="F1239" s="195">
        <v>44653</v>
      </c>
      <c r="G1239" s="2">
        <v>79</v>
      </c>
      <c r="H1239" t="str">
        <f>B1239&amp;C1239</f>
        <v>Nayanna DUBARRY-GAY200m</v>
      </c>
      <c r="I1239" s="2">
        <f>E1239</f>
        <v>1043</v>
      </c>
      <c r="J1239" s="2" cm="1">
        <f t="array" ref="J1239">MAX(IF($H$3:$H$4000=$H1239,$I$3:$I$4000))</f>
        <v>1043</v>
      </c>
      <c r="K1239" s="2" t="str">
        <v>GBR</v>
      </c>
      <c r="L1239" s="21" t="str">
        <v>Ivy SPENCER</v>
      </c>
      <c r="M1239" s="47" t="str">
        <v>pole-vault</v>
      </c>
      <c r="N1239" s="95">
        <v>0</v>
      </c>
      <c r="O1239" s="94" t="str">
        <f t="shared" si="76"/>
        <v>Ivy SPENCERpole-vault</v>
      </c>
      <c r="P1239" s="2">
        <f t="shared" si="77"/>
        <v>838</v>
      </c>
      <c r="Q1239" s="2">
        <f t="shared" si="78"/>
        <v>92</v>
      </c>
      <c r="R1239" s="79" t="str">
        <f t="shared" si="79"/>
        <v/>
      </c>
    </row>
    <row r="1240" spans="1:18" x14ac:dyDescent="0.2">
      <c r="A1240" t="s">
        <v>1204</v>
      </c>
      <c r="B1240" t="s">
        <v>1920</v>
      </c>
      <c r="C1240" s="6" t="s">
        <v>28</v>
      </c>
      <c r="D1240" s="5">
        <v>36469</v>
      </c>
      <c r="E1240" s="39">
        <v>1020</v>
      </c>
      <c r="F1240" s="195">
        <v>44653</v>
      </c>
      <c r="G1240" s="2">
        <v>69</v>
      </c>
      <c r="H1240" t="str">
        <f>B1240&amp;C1240</f>
        <v>India WEIR1500m</v>
      </c>
      <c r="I1240" s="2">
        <f>E1240</f>
        <v>1020</v>
      </c>
      <c r="J1240" s="2" cm="1">
        <f t="array" ref="J1240">MAX(IF($H$3:$H$4000=$H1240,$I$3:$I$4000))</f>
        <v>1020</v>
      </c>
      <c r="K1240" s="2" t="str">
        <v>GBR</v>
      </c>
      <c r="L1240" s="21" t="str">
        <v>Zoe POLLOCK</v>
      </c>
      <c r="M1240" s="47" t="str">
        <v>400mh</v>
      </c>
      <c r="N1240" s="95">
        <v>36881</v>
      </c>
      <c r="O1240" s="94" t="str">
        <f t="shared" si="76"/>
        <v>Zoe POLLOCK400mh</v>
      </c>
      <c r="P1240" s="2">
        <f t="shared" si="77"/>
        <v>1106</v>
      </c>
      <c r="Q1240" s="2">
        <f t="shared" si="78"/>
        <v>33</v>
      </c>
      <c r="R1240" s="79" t="str">
        <f t="shared" si="79"/>
        <v/>
      </c>
    </row>
    <row r="1241" spans="1:18" x14ac:dyDescent="0.2">
      <c r="A1241" t="s">
        <v>1204</v>
      </c>
      <c r="B1241" t="s">
        <v>4847</v>
      </c>
      <c r="C1241" s="5" t="s">
        <v>29</v>
      </c>
      <c r="D1241" s="5">
        <v>33978</v>
      </c>
      <c r="E1241" s="39">
        <v>1145</v>
      </c>
      <c r="F1241" s="195">
        <v>44653</v>
      </c>
      <c r="G1241" s="2">
        <v>3</v>
      </c>
      <c r="H1241" t="str">
        <f>B1241&amp;C1241</f>
        <v>Calli THACKERY5000m</v>
      </c>
      <c r="I1241" s="2">
        <f>E1241</f>
        <v>1145</v>
      </c>
      <c r="J1241" s="2" cm="1">
        <f t="array" ref="J1241">MAX(IF($H$3:$H$4000=$H1241,$I$3:$I$4000))</f>
        <v>1145</v>
      </c>
      <c r="K1241" s="2" t="str">
        <v>GBR</v>
      </c>
      <c r="L1241" s="21" t="str">
        <v>Desiree HENRY</v>
      </c>
      <c r="M1241" s="47" t="str">
        <v>200m</v>
      </c>
      <c r="N1241" s="95">
        <v>34937</v>
      </c>
      <c r="O1241" s="94" t="str">
        <f t="shared" si="76"/>
        <v>Desiree HENRY200m</v>
      </c>
      <c r="P1241" s="2">
        <f t="shared" si="77"/>
        <v>1118</v>
      </c>
      <c r="Q1241" s="2">
        <f t="shared" si="78"/>
        <v>51</v>
      </c>
      <c r="R1241" s="79" t="str">
        <f t="shared" si="79"/>
        <v/>
      </c>
    </row>
    <row r="1242" spans="1:18" x14ac:dyDescent="0.2">
      <c r="A1242" t="s">
        <v>1204</v>
      </c>
      <c r="B1242" t="s">
        <v>2104</v>
      </c>
      <c r="C1242" s="5" t="s">
        <v>32</v>
      </c>
      <c r="D1242" s="5">
        <v>36412</v>
      </c>
      <c r="E1242" s="39">
        <v>1029</v>
      </c>
      <c r="F1242" s="195">
        <v>44653</v>
      </c>
      <c r="G1242" s="2">
        <v>38</v>
      </c>
      <c r="H1242" t="str">
        <f>B1242&amp;C1242</f>
        <v>Jade O'DOWDA100mh</v>
      </c>
      <c r="I1242" s="2">
        <f>E1242</f>
        <v>1029</v>
      </c>
      <c r="J1242" s="2" cm="1">
        <f t="array" ref="J1242">MAX(IF($H$3:$H$4000=$H1242,$I$3:$I$4000))</f>
        <v>1052</v>
      </c>
      <c r="K1242" s="2" t="str">
        <v>GBR</v>
      </c>
      <c r="L1242" s="21" t="str">
        <v>Holly MILLS</v>
      </c>
      <c r="M1242" s="47" t="str">
        <v>shot-put</v>
      </c>
      <c r="N1242" s="95">
        <v>36631</v>
      </c>
      <c r="O1242" s="94" t="str">
        <f t="shared" si="76"/>
        <v>Holly MILLSshot-put</v>
      </c>
      <c r="P1242" s="2">
        <f t="shared" si="77"/>
        <v>820</v>
      </c>
      <c r="Q1242" s="2">
        <f t="shared" si="78"/>
        <v>112</v>
      </c>
      <c r="R1242" s="79" t="str">
        <f t="shared" si="79"/>
        <v/>
      </c>
    </row>
    <row r="1243" spans="1:18" x14ac:dyDescent="0.2">
      <c r="A1243" t="s">
        <v>1204</v>
      </c>
      <c r="B1243" t="s">
        <v>5540</v>
      </c>
      <c r="C1243" s="5" t="s">
        <v>38</v>
      </c>
      <c r="D1243" s="5">
        <v>37280</v>
      </c>
      <c r="E1243" s="39">
        <v>985</v>
      </c>
      <c r="F1243" s="195">
        <v>44653</v>
      </c>
      <c r="G1243" s="2">
        <v>33</v>
      </c>
      <c r="H1243" t="str">
        <f>B1243&amp;C1243</f>
        <v>Temi OJORAtriple-jump</v>
      </c>
      <c r="I1243" s="2">
        <f>E1243</f>
        <v>985</v>
      </c>
      <c r="J1243" s="2" cm="1">
        <f t="array" ref="J1243">MAX(IF($H$3:$H$4000=$H1243,$I$3:$I$4000))</f>
        <v>1079</v>
      </c>
      <c r="K1243" s="2" t="str">
        <v>GBR</v>
      </c>
      <c r="L1243" s="21" t="str">
        <v>Harriette MORTLOCK</v>
      </c>
      <c r="M1243" s="47" t="str">
        <v>javelin-throw</v>
      </c>
      <c r="N1243" s="95">
        <v>37952</v>
      </c>
      <c r="O1243" s="94" t="str">
        <f t="shared" si="76"/>
        <v>Harriette MORTLOCKjavelin-throw</v>
      </c>
      <c r="P1243" s="2">
        <f t="shared" si="77"/>
        <v>862</v>
      </c>
      <c r="Q1243" s="2">
        <f t="shared" si="78"/>
        <v>59</v>
      </c>
      <c r="R1243" s="79" t="str">
        <f t="shared" si="79"/>
        <v/>
      </c>
    </row>
    <row r="1244" spans="1:18" x14ac:dyDescent="0.2">
      <c r="A1244" t="s">
        <v>1204</v>
      </c>
      <c r="B1244" t="s">
        <v>2402</v>
      </c>
      <c r="C1244" s="5" t="s">
        <v>39</v>
      </c>
      <c r="D1244" s="5">
        <v>36073</v>
      </c>
      <c r="E1244" s="39">
        <v>1047</v>
      </c>
      <c r="F1244" s="195">
        <v>44653</v>
      </c>
      <c r="G1244" s="2">
        <v>3</v>
      </c>
      <c r="H1244" t="str">
        <f>B1244&amp;C1244</f>
        <v>Divine OLADIPOshot-put</v>
      </c>
      <c r="I1244" s="2">
        <f>E1244</f>
        <v>1047</v>
      </c>
      <c r="J1244" s="2" cm="1">
        <f t="array" ref="J1244">MAX(IF($H$3:$H$4000=$H1244,$I$3:$I$4000))</f>
        <v>1047</v>
      </c>
      <c r="K1244" s="2" t="str">
        <v>GBR</v>
      </c>
      <c r="L1244" s="21" t="str">
        <v>Leah HILLMAN</v>
      </c>
      <c r="M1244" s="47" t="str">
        <v>javelin-throw</v>
      </c>
      <c r="N1244" s="95">
        <v>36321</v>
      </c>
      <c r="O1244" s="94" t="str">
        <f t="shared" si="76"/>
        <v>Leah HILLMANjavelin-throw</v>
      </c>
      <c r="P1244" s="2">
        <f t="shared" si="77"/>
        <v>849</v>
      </c>
      <c r="Q1244" s="2">
        <f t="shared" si="78"/>
        <v>72</v>
      </c>
      <c r="R1244" s="79" t="str">
        <f t="shared" si="79"/>
        <v/>
      </c>
    </row>
    <row r="1245" spans="1:18" x14ac:dyDescent="0.2">
      <c r="A1245" t="s">
        <v>1204</v>
      </c>
      <c r="B1245" t="s">
        <v>2475</v>
      </c>
      <c r="C1245" s="5" t="s">
        <v>39</v>
      </c>
      <c r="D1245" s="5">
        <v>37564</v>
      </c>
      <c r="E1245" s="39">
        <v>906</v>
      </c>
      <c r="F1245" s="195">
        <v>44653</v>
      </c>
      <c r="G1245" s="2">
        <v>25</v>
      </c>
      <c r="H1245" t="str">
        <f>B1245&amp;C1245</f>
        <v>Nana GYEDUshot-put</v>
      </c>
      <c r="I1245" s="2">
        <f>E1245</f>
        <v>906</v>
      </c>
      <c r="J1245" s="2" cm="1">
        <f t="array" ref="J1245">MAX(IF($H$3:$H$4000=$H1245,$I$3:$I$4000))</f>
        <v>906</v>
      </c>
      <c r="K1245" s="2" t="str">
        <v>GBR</v>
      </c>
      <c r="L1245" s="21" t="str">
        <v>Eilish MCCOLGAN</v>
      </c>
      <c r="M1245" s="47" t="str">
        <v>5000m</v>
      </c>
      <c r="N1245" s="95">
        <v>33202</v>
      </c>
      <c r="O1245" s="94" t="str">
        <f t="shared" si="76"/>
        <v>Eilish MCCOLGAN5000m</v>
      </c>
      <c r="P1245" s="2">
        <f t="shared" si="77"/>
        <v>1225</v>
      </c>
      <c r="Q1245" s="2">
        <f t="shared" si="78"/>
        <v>3</v>
      </c>
      <c r="R1245" s="79" t="str">
        <f t="shared" si="79"/>
        <v/>
      </c>
    </row>
    <row r="1246" spans="1:18" x14ac:dyDescent="0.2">
      <c r="A1246" t="s">
        <v>1204</v>
      </c>
      <c r="B1246" t="s">
        <v>2231</v>
      </c>
      <c r="C1246" s="5" t="s">
        <v>39</v>
      </c>
      <c r="D1246" s="5">
        <v>35769</v>
      </c>
      <c r="E1246" s="39">
        <v>772</v>
      </c>
      <c r="F1246" s="195">
        <v>44653</v>
      </c>
      <c r="G1246" s="2">
        <v>95</v>
      </c>
      <c r="H1246" t="str">
        <f>B1246&amp;C1246</f>
        <v>Ellen BARBERshot-put</v>
      </c>
      <c r="I1246" s="2">
        <f>E1246</f>
        <v>772</v>
      </c>
      <c r="J1246" s="2" cm="1">
        <f t="array" ref="J1246">MAX(IF($H$3:$H$4000=$H1246,$I$3:$I$4000))</f>
        <v>772</v>
      </c>
      <c r="K1246" s="2" t="str">
        <v>GBR</v>
      </c>
      <c r="L1246" s="21" t="str">
        <v>Bianca WILLIAMS</v>
      </c>
      <c r="M1246" s="47" t="str">
        <v>200m</v>
      </c>
      <c r="N1246" s="95">
        <v>34321</v>
      </c>
      <c r="O1246" s="94" t="str">
        <f t="shared" si="76"/>
        <v>Bianca WILLIAMS200m</v>
      </c>
      <c r="P1246" s="2">
        <f t="shared" si="77"/>
        <v>1103</v>
      </c>
      <c r="Q1246" s="2">
        <f t="shared" si="78"/>
        <v>73</v>
      </c>
      <c r="R1246" s="79" t="str">
        <f t="shared" si="79"/>
        <v/>
      </c>
    </row>
    <row r="1247" spans="1:18" x14ac:dyDescent="0.2">
      <c r="A1247" t="s">
        <v>1204</v>
      </c>
      <c r="B1247" t="s">
        <v>2511</v>
      </c>
      <c r="C1247" s="5" t="s">
        <v>42</v>
      </c>
      <c r="D1247" s="5">
        <v>36862</v>
      </c>
      <c r="E1247" s="39">
        <v>1042</v>
      </c>
      <c r="F1247" s="195">
        <v>44653</v>
      </c>
      <c r="G1247" s="2">
        <v>11</v>
      </c>
      <c r="H1247" t="str">
        <f>B1247&amp;C1247</f>
        <v>Tara SIMPSON-SULLIVANhammer-throw</v>
      </c>
      <c r="I1247" s="2">
        <f>E1247</f>
        <v>1042</v>
      </c>
      <c r="J1247" s="2" cm="1">
        <f t="array" ref="J1247">MAX(IF($H$3:$H$4000=$H1247,$I$3:$I$4000))</f>
        <v>1076</v>
      </c>
      <c r="K1247" s="2" t="str">
        <v>GBR</v>
      </c>
      <c r="L1247" s="21" t="str">
        <v>Alicia BARRETT</v>
      </c>
      <c r="M1247" s="47" t="str">
        <v>100mh</v>
      </c>
      <c r="N1247" s="95">
        <v>35879</v>
      </c>
      <c r="O1247" s="94" t="str">
        <f t="shared" si="76"/>
        <v>Alicia BARRETT100mh</v>
      </c>
      <c r="P1247" s="2">
        <f t="shared" si="77"/>
        <v>1131</v>
      </c>
      <c r="Q1247" s="2">
        <f t="shared" si="78"/>
        <v>28</v>
      </c>
      <c r="R1247" s="79" t="str">
        <f t="shared" si="79"/>
        <v/>
      </c>
    </row>
    <row r="1248" spans="1:18" x14ac:dyDescent="0.2">
      <c r="A1248" t="s">
        <v>1204</v>
      </c>
      <c r="B1248" t="s">
        <v>2445</v>
      </c>
      <c r="C1248" s="6" t="s">
        <v>42</v>
      </c>
      <c r="D1248" s="6">
        <v>36318</v>
      </c>
      <c r="E1248" s="39">
        <v>834</v>
      </c>
      <c r="F1248" s="195">
        <v>44653</v>
      </c>
      <c r="G1248" s="2">
        <v>56</v>
      </c>
      <c r="H1248" t="str">
        <f>B1248&amp;C1248</f>
        <v>Luisa CHANTLER EDMONDhammer-throw</v>
      </c>
      <c r="I1248" s="2">
        <f>E1248</f>
        <v>834</v>
      </c>
      <c r="J1248" s="2" cm="1">
        <f t="array" ref="J1248">MAX(IF($H$3:$H$4000=$H1248,$I$3:$I$4000))</f>
        <v>834</v>
      </c>
      <c r="K1248" s="2" t="str">
        <v>GBR</v>
      </c>
      <c r="L1248" s="21" t="str">
        <v>Emma NWOFOR</v>
      </c>
      <c r="M1248" s="47" t="str">
        <v>100mh</v>
      </c>
      <c r="N1248" s="95">
        <v>35299</v>
      </c>
      <c r="O1248" s="94" t="str">
        <f t="shared" si="76"/>
        <v>Emma NWOFOR100mh</v>
      </c>
      <c r="P1248" s="2">
        <f t="shared" si="77"/>
        <v>1110</v>
      </c>
      <c r="Q1248" s="2">
        <f t="shared" si="78"/>
        <v>43</v>
      </c>
      <c r="R1248" s="79" t="str">
        <f t="shared" si="79"/>
        <v/>
      </c>
    </row>
    <row r="1249" spans="1:18" x14ac:dyDescent="0.2">
      <c r="A1249" t="s">
        <v>1204</v>
      </c>
      <c r="B1249" t="s">
        <v>5580</v>
      </c>
      <c r="C1249" s="5" t="s">
        <v>42</v>
      </c>
      <c r="D1249" s="5">
        <v>37532</v>
      </c>
      <c r="E1249" s="39">
        <v>832</v>
      </c>
      <c r="F1249" s="195">
        <v>44653</v>
      </c>
      <c r="G1249" s="2">
        <v>58</v>
      </c>
      <c r="H1249" t="str">
        <f>B1249&amp;C1249</f>
        <v>Anna MERRITThammer-throw</v>
      </c>
      <c r="I1249" s="2">
        <f>E1249</f>
        <v>832</v>
      </c>
      <c r="J1249" s="2" cm="1">
        <f t="array" ref="J1249">MAX(IF($H$3:$H$4000=$H1249,$I$3:$I$4000))</f>
        <v>832</v>
      </c>
      <c r="K1249" s="2" t="str">
        <v>GBR</v>
      </c>
      <c r="L1249" s="21" t="str">
        <v>Mallory CLULEY</v>
      </c>
      <c r="M1249" s="47" t="str">
        <v>100mh</v>
      </c>
      <c r="N1249" s="95">
        <v>37330</v>
      </c>
      <c r="O1249" s="94" t="str">
        <f t="shared" si="76"/>
        <v>Mallory CLULEY100mh</v>
      </c>
      <c r="P1249" s="2">
        <f t="shared" si="77"/>
        <v>1057</v>
      </c>
      <c r="Q1249" s="2">
        <f t="shared" si="78"/>
        <v>93</v>
      </c>
      <c r="R1249" s="79" t="str">
        <f t="shared" si="79"/>
        <v/>
      </c>
    </row>
    <row r="1250" spans="1:18" x14ac:dyDescent="0.2">
      <c r="A1250" t="s">
        <v>1204</v>
      </c>
      <c r="B1250" t="s">
        <v>2559</v>
      </c>
      <c r="C1250" s="5" t="s">
        <v>42</v>
      </c>
      <c r="D1250" s="5">
        <v>36605</v>
      </c>
      <c r="E1250" s="39">
        <v>783</v>
      </c>
      <c r="F1250" s="195">
        <v>44653</v>
      </c>
      <c r="G1250" s="2">
        <v>72</v>
      </c>
      <c r="H1250" t="str">
        <f>B1250&amp;C1250</f>
        <v>Ffion PALMERhammer-throw</v>
      </c>
      <c r="I1250" s="2">
        <f>E1250</f>
        <v>783</v>
      </c>
      <c r="J1250" s="2" cm="1">
        <f t="array" ref="J1250">MAX(IF($H$3:$H$4000=$H1250,$I$3:$I$4000))</f>
        <v>844</v>
      </c>
      <c r="K1250" s="2" t="str">
        <v>GBR</v>
      </c>
      <c r="L1250" s="21" t="str">
        <v>Abigail PAWLETT</v>
      </c>
      <c r="M1250" s="47" t="str">
        <v>100mh</v>
      </c>
      <c r="N1250" s="95">
        <v>37635</v>
      </c>
      <c r="O1250" s="94" t="str">
        <f t="shared" si="76"/>
        <v>Abigail PAWLETT100mh</v>
      </c>
      <c r="P1250" s="2">
        <f t="shared" si="77"/>
        <v>1056</v>
      </c>
      <c r="Q1250" s="2">
        <f t="shared" si="78"/>
        <v>96</v>
      </c>
      <c r="R1250" s="79" t="str">
        <f t="shared" si="79"/>
        <v/>
      </c>
    </row>
    <row r="1251" spans="1:18" x14ac:dyDescent="0.2">
      <c r="A1251" t="s">
        <v>1204</v>
      </c>
      <c r="B1251" t="s">
        <v>2231</v>
      </c>
      <c r="C1251" s="5" t="s">
        <v>41</v>
      </c>
      <c r="D1251" s="5">
        <v>35769</v>
      </c>
      <c r="E1251" s="39">
        <v>765</v>
      </c>
      <c r="F1251" s="195">
        <v>44653</v>
      </c>
      <c r="G1251" s="2">
        <v>80</v>
      </c>
      <c r="H1251" t="str">
        <f>B1251&amp;C1251</f>
        <v>Ellen BARBERjavelin-throw</v>
      </c>
      <c r="I1251" s="2">
        <f>E1251</f>
        <v>765</v>
      </c>
      <c r="J1251" s="2" cm="1">
        <f t="array" ref="J1251">MAX(IF($H$3:$H$4000=$H1251,$I$3:$I$4000))</f>
        <v>810</v>
      </c>
      <c r="K1251" s="2" t="str">
        <v>GBR</v>
      </c>
      <c r="L1251" s="21" t="str">
        <v>Eden FRANCIS</v>
      </c>
      <c r="M1251" s="47" t="str">
        <v>discus-throw</v>
      </c>
      <c r="N1251" s="95">
        <v>32435</v>
      </c>
      <c r="O1251" s="94" t="str">
        <f t="shared" si="76"/>
        <v>Eden FRANCISdiscus-throw</v>
      </c>
      <c r="P1251" s="2">
        <f t="shared" si="77"/>
        <v>1004</v>
      </c>
      <c r="Q1251" s="2">
        <f t="shared" si="78"/>
        <v>24</v>
      </c>
      <c r="R1251" s="79" t="str">
        <f t="shared" si="79"/>
        <v/>
      </c>
    </row>
    <row r="1252" spans="1:18" x14ac:dyDescent="0.2">
      <c r="A1252" t="s">
        <v>1204</v>
      </c>
      <c r="B1252" t="s">
        <v>5411</v>
      </c>
      <c r="C1252" s="6" t="s">
        <v>2</v>
      </c>
      <c r="D1252" s="5">
        <v>36410</v>
      </c>
      <c r="E1252" s="39">
        <v>1044</v>
      </c>
      <c r="F1252" s="195">
        <v>44652</v>
      </c>
      <c r="G1252" s="2">
        <v>96</v>
      </c>
      <c r="H1252" t="str">
        <f>B1252&amp;C1252</f>
        <v>Olivia OKOLI100m</v>
      </c>
      <c r="I1252" s="2">
        <f>E1252</f>
        <v>1044</v>
      </c>
      <c r="J1252" s="2" cm="1">
        <f t="array" ref="J1252">MAX(IF($H$3:$H$4000=$H1252,$I$3:$I$4000))</f>
        <v>1044</v>
      </c>
      <c r="K1252" s="2" t="str">
        <v>GBR</v>
      </c>
      <c r="L1252" s="21" t="str">
        <v>Sabrina FORTUNE</v>
      </c>
      <c r="M1252" s="47" t="str">
        <v>shot-put</v>
      </c>
      <c r="N1252" s="95">
        <v>35577</v>
      </c>
      <c r="O1252" s="94" t="str">
        <f t="shared" si="76"/>
        <v>Sabrina FORTUNEshot-put</v>
      </c>
      <c r="P1252" s="2">
        <f t="shared" si="77"/>
        <v>837</v>
      </c>
      <c r="Q1252" s="2">
        <f t="shared" si="78"/>
        <v>99</v>
      </c>
      <c r="R1252" s="79" t="str">
        <f t="shared" si="79"/>
        <v/>
      </c>
    </row>
    <row r="1253" spans="1:18" x14ac:dyDescent="0.2">
      <c r="A1253" t="s">
        <v>1204</v>
      </c>
      <c r="B1253" t="s">
        <v>1896</v>
      </c>
      <c r="C1253" s="5" t="s">
        <v>28</v>
      </c>
      <c r="D1253" s="5">
        <v>36966</v>
      </c>
      <c r="E1253" s="39">
        <v>1069</v>
      </c>
      <c r="F1253" s="195">
        <v>44652</v>
      </c>
      <c r="G1253" s="2">
        <v>35</v>
      </c>
      <c r="H1253" t="str">
        <f>B1253&amp;C1253</f>
        <v>Elise THORNER1500m</v>
      </c>
      <c r="I1253" s="2">
        <f>E1253</f>
        <v>1069</v>
      </c>
      <c r="J1253" s="2" cm="1">
        <f t="array" ref="J1253">MAX(IF($H$3:$H$4000=$H1253,$I$3:$I$4000))</f>
        <v>1069</v>
      </c>
      <c r="K1253" s="2" t="str">
        <v>GBR</v>
      </c>
      <c r="L1253" s="21" t="str">
        <v>Katie STAINTON</v>
      </c>
      <c r="M1253" s="47" t="str">
        <v>heptathlon</v>
      </c>
      <c r="N1253" s="95">
        <v>34707</v>
      </c>
      <c r="O1253" s="94" t="str">
        <f t="shared" si="76"/>
        <v>Katie STAINTONheptathlon</v>
      </c>
      <c r="P1253" s="2">
        <f t="shared" si="77"/>
        <v>1048</v>
      </c>
      <c r="Q1253" s="2">
        <f t="shared" si="78"/>
        <v>7</v>
      </c>
      <c r="R1253" s="79" t="str">
        <f t="shared" si="79"/>
        <v/>
      </c>
    </row>
    <row r="1254" spans="1:18" x14ac:dyDescent="0.2">
      <c r="A1254" t="s">
        <v>1204</v>
      </c>
      <c r="B1254" t="s">
        <v>5440</v>
      </c>
      <c r="C1254" s="5" t="s">
        <v>28</v>
      </c>
      <c r="D1254" s="5">
        <v>36417</v>
      </c>
      <c r="E1254" s="39">
        <v>1049</v>
      </c>
      <c r="F1254" s="195">
        <v>44652</v>
      </c>
      <c r="G1254" s="2">
        <v>53</v>
      </c>
      <c r="H1254" t="str">
        <f>B1254&amp;C1254</f>
        <v>Charlotte CROOK1500m</v>
      </c>
      <c r="I1254" s="2">
        <f>E1254</f>
        <v>1049</v>
      </c>
      <c r="J1254" s="2" cm="1">
        <f t="array" ref="J1254">MAX(IF($H$3:$H$4000=$H1254,$I$3:$I$4000))</f>
        <v>1049</v>
      </c>
      <c r="K1254" s="2" t="str">
        <v>GBR</v>
      </c>
      <c r="L1254" s="21" t="str">
        <v>Natasha SMITH</v>
      </c>
      <c r="M1254" s="47" t="str">
        <v>heptathlon</v>
      </c>
      <c r="N1254" s="95">
        <v>36443</v>
      </c>
      <c r="O1254" s="94" t="str">
        <f t="shared" si="76"/>
        <v>Natasha SMITHheptathlon</v>
      </c>
      <c r="P1254" s="2">
        <f t="shared" si="77"/>
        <v>942</v>
      </c>
      <c r="Q1254" s="2">
        <f t="shared" si="78"/>
        <v>23</v>
      </c>
      <c r="R1254" s="79" t="str">
        <f t="shared" si="79"/>
        <v/>
      </c>
    </row>
    <row r="1255" spans="1:18" x14ac:dyDescent="0.2">
      <c r="A1255" t="s">
        <v>1204</v>
      </c>
      <c r="B1255" t="s">
        <v>1971</v>
      </c>
      <c r="C1255" s="5" t="s">
        <v>29</v>
      </c>
      <c r="D1255" s="5">
        <v>34723</v>
      </c>
      <c r="E1255" s="39">
        <v>1116</v>
      </c>
      <c r="F1255" s="195">
        <v>44652</v>
      </c>
      <c r="G1255" s="2">
        <v>6</v>
      </c>
      <c r="H1255" t="str">
        <f>B1255&amp;C1255</f>
        <v>Jennifer NESBITT5000m</v>
      </c>
      <c r="I1255" s="2">
        <f>E1255</f>
        <v>1116</v>
      </c>
      <c r="J1255" s="2" cm="1">
        <f t="array" ref="J1255">MAX(IF($H$3:$H$4000=$H1255,$I$3:$I$4000))</f>
        <v>1116</v>
      </c>
      <c r="K1255" s="2" t="str">
        <v>GBR</v>
      </c>
      <c r="L1255" s="21" t="str">
        <v>Katie CHAPMAN</v>
      </c>
      <c r="M1255" s="47" t="str">
        <v>heptathlon</v>
      </c>
      <c r="N1255" s="95">
        <v>37884</v>
      </c>
      <c r="O1255" s="94" t="str">
        <f t="shared" si="76"/>
        <v>Katie CHAPMANheptathlon</v>
      </c>
      <c r="P1255" s="2">
        <f t="shared" si="77"/>
        <v>847</v>
      </c>
      <c r="Q1255" s="2">
        <f t="shared" si="78"/>
        <v>55</v>
      </c>
      <c r="R1255" s="79" t="str">
        <f t="shared" si="79"/>
        <v/>
      </c>
    </row>
    <row r="1256" spans="1:18" x14ac:dyDescent="0.2">
      <c r="A1256" t="s">
        <v>1204</v>
      </c>
      <c r="B1256" t="s">
        <v>1969</v>
      </c>
      <c r="C1256" s="5" t="s">
        <v>29</v>
      </c>
      <c r="D1256" s="5">
        <v>33407</v>
      </c>
      <c r="E1256" s="39">
        <v>1105</v>
      </c>
      <c r="F1256" s="195">
        <v>44652</v>
      </c>
      <c r="G1256" s="2">
        <v>13</v>
      </c>
      <c r="H1256" t="str">
        <f>B1256&amp;C1256</f>
        <v>Charlotte ARTER5000m</v>
      </c>
      <c r="I1256" s="2">
        <f>E1256</f>
        <v>1105</v>
      </c>
      <c r="J1256" s="2" cm="1">
        <f t="array" ref="J1256">MAX(IF($H$3:$H$4000=$H1256,$I$3:$I$4000))</f>
        <v>1105</v>
      </c>
      <c r="K1256" s="2" t="str">
        <v>GBR</v>
      </c>
      <c r="L1256" s="21" t="str">
        <v>Asha PHILIP</v>
      </c>
      <c r="M1256" s="47" t="str">
        <v>100m</v>
      </c>
      <c r="N1256" s="95">
        <v>33171</v>
      </c>
      <c r="O1256" s="94" t="str">
        <f t="shared" si="76"/>
        <v>Asha PHILIP100m</v>
      </c>
      <c r="P1256" s="2">
        <f t="shared" si="77"/>
        <v>1165</v>
      </c>
      <c r="Q1256" s="2">
        <f t="shared" si="78"/>
        <v>30</v>
      </c>
      <c r="R1256" s="79" t="str">
        <f t="shared" si="79"/>
        <v/>
      </c>
    </row>
    <row r="1257" spans="1:18" x14ac:dyDescent="0.2">
      <c r="A1257" t="s">
        <v>1204</v>
      </c>
      <c r="B1257" t="s">
        <v>5472</v>
      </c>
      <c r="C1257" s="5" t="s">
        <v>29</v>
      </c>
      <c r="D1257" s="5">
        <v>37259</v>
      </c>
      <c r="E1257" s="39">
        <v>1036</v>
      </c>
      <c r="F1257" s="195">
        <v>44652</v>
      </c>
      <c r="G1257" s="2">
        <v>46</v>
      </c>
      <c r="H1257" t="str">
        <f>B1257&amp;C1257</f>
        <v>Yasmin MARGHINI5000m</v>
      </c>
      <c r="I1257" s="2">
        <f>E1257</f>
        <v>1036</v>
      </c>
      <c r="J1257" s="2" cm="1">
        <f t="array" ref="J1257">MAX(IF($H$3:$H$4000=$H1257,$I$3:$I$4000))</f>
        <v>1036</v>
      </c>
      <c r="K1257" s="2" t="str">
        <v>GBR</v>
      </c>
      <c r="L1257" s="21" t="str">
        <v>Kristal AWUAH</v>
      </c>
      <c r="M1257" s="47" t="str">
        <v>100m</v>
      </c>
      <c r="N1257" s="95">
        <v>36379</v>
      </c>
      <c r="O1257" s="94" t="str">
        <f t="shared" si="76"/>
        <v>Kristal AWUAH100m</v>
      </c>
      <c r="P1257" s="2">
        <f t="shared" si="77"/>
        <v>1150</v>
      </c>
      <c r="Q1257" s="2">
        <f t="shared" si="78"/>
        <v>41</v>
      </c>
      <c r="R1257" s="79" t="str">
        <f t="shared" si="79"/>
        <v/>
      </c>
    </row>
    <row r="1258" spans="1:18" x14ac:dyDescent="0.2">
      <c r="A1258" t="s">
        <v>1204</v>
      </c>
      <c r="B1258" t="s">
        <v>2010</v>
      </c>
      <c r="C1258" s="5" t="s">
        <v>30</v>
      </c>
      <c r="D1258" s="5">
        <v>34409</v>
      </c>
      <c r="E1258" s="39">
        <v>1086</v>
      </c>
      <c r="F1258" s="195">
        <v>44652</v>
      </c>
      <c r="G1258" s="2">
        <v>7</v>
      </c>
      <c r="H1258" t="str">
        <f>B1258&amp;C1258</f>
        <v>Beth KIDGER10000m</v>
      </c>
      <c r="I1258" s="2">
        <f>E1258</f>
        <v>1086</v>
      </c>
      <c r="J1258" s="2" cm="1">
        <f t="array" ref="J1258">MAX(IF($H$3:$H$4000=$H1258,$I$3:$I$4000))</f>
        <v>1091</v>
      </c>
      <c r="K1258" s="2" t="str">
        <v>GBR</v>
      </c>
      <c r="L1258" s="21" t="str">
        <v>Desiree HENRY</v>
      </c>
      <c r="M1258" s="47" t="str">
        <v>100m</v>
      </c>
      <c r="N1258" s="95">
        <v>34937</v>
      </c>
      <c r="O1258" s="94" t="str">
        <f t="shared" si="76"/>
        <v>Desiree HENRY100m</v>
      </c>
      <c r="P1258" s="2">
        <f t="shared" si="77"/>
        <v>1125</v>
      </c>
      <c r="Q1258" s="2">
        <f t="shared" si="78"/>
        <v>62</v>
      </c>
      <c r="R1258" s="79" t="str">
        <f t="shared" si="79"/>
        <v/>
      </c>
    </row>
    <row r="1259" spans="1:18" x14ac:dyDescent="0.2">
      <c r="A1259" t="s">
        <v>1204</v>
      </c>
      <c r="B1259" t="s">
        <v>1305</v>
      </c>
      <c r="C1259" s="5" t="s">
        <v>30</v>
      </c>
      <c r="D1259" s="5">
        <v>36475</v>
      </c>
      <c r="E1259" s="39">
        <v>1017</v>
      </c>
      <c r="F1259" s="195">
        <v>44652</v>
      </c>
      <c r="G1259" s="2">
        <v>16</v>
      </c>
      <c r="H1259" t="str">
        <f>B1259&amp;C1259</f>
        <v>Scarlet DALE10000m</v>
      </c>
      <c r="I1259" s="2">
        <f>E1259</f>
        <v>1017</v>
      </c>
      <c r="J1259" s="2" cm="1">
        <f t="array" ref="J1259">MAX(IF($H$3:$H$4000=$H1259,$I$3:$I$4000))</f>
        <v>1017</v>
      </c>
      <c r="K1259" s="2" t="str">
        <v>GBR</v>
      </c>
      <c r="L1259" s="21" t="str">
        <v>Hannah WILLIAMS</v>
      </c>
      <c r="M1259" s="47" t="str">
        <v>400m</v>
      </c>
      <c r="N1259" s="95">
        <v>35908</v>
      </c>
      <c r="O1259" s="94" t="str">
        <f t="shared" si="76"/>
        <v>Hannah WILLIAMS400m</v>
      </c>
      <c r="P1259" s="2">
        <f t="shared" si="77"/>
        <v>1142</v>
      </c>
      <c r="Q1259" s="2">
        <f t="shared" si="78"/>
        <v>29</v>
      </c>
      <c r="R1259" s="79" t="str">
        <f t="shared" si="79"/>
        <v/>
      </c>
    </row>
    <row r="1260" spans="1:18" x14ac:dyDescent="0.2">
      <c r="A1260" t="s">
        <v>1204</v>
      </c>
      <c r="B1260" t="s">
        <v>2513</v>
      </c>
      <c r="C1260" s="5" t="s">
        <v>42</v>
      </c>
      <c r="D1260" s="5">
        <v>36418</v>
      </c>
      <c r="E1260" s="39">
        <v>1057</v>
      </c>
      <c r="F1260" s="195">
        <v>44652</v>
      </c>
      <c r="G1260" s="2">
        <v>10</v>
      </c>
      <c r="H1260" t="str">
        <f>B1260&amp;C1260</f>
        <v>Anna PURCHASEhammer-throw</v>
      </c>
      <c r="I1260" s="2">
        <f>E1260</f>
        <v>1057</v>
      </c>
      <c r="J1260" s="2" cm="1">
        <f t="array" ref="J1260">MAX(IF($H$3:$H$4000=$H1260,$I$3:$I$4000))</f>
        <v>1057</v>
      </c>
      <c r="K1260" s="2" t="str">
        <v>GBR</v>
      </c>
      <c r="L1260" s="21" t="str">
        <v>Jenny SELMAN</v>
      </c>
      <c r="M1260" s="47" t="str">
        <v>1500m</v>
      </c>
      <c r="N1260" s="95">
        <v>33306</v>
      </c>
      <c r="O1260" s="94" t="str">
        <f t="shared" si="76"/>
        <v>Jenny SELMAN1500m</v>
      </c>
      <c r="P1260" s="2">
        <f t="shared" si="77"/>
        <v>1115</v>
      </c>
      <c r="Q1260" s="2">
        <f t="shared" si="78"/>
        <v>56</v>
      </c>
      <c r="R1260" s="79" t="str">
        <f t="shared" si="79"/>
        <v/>
      </c>
    </row>
    <row r="1261" spans="1:18" x14ac:dyDescent="0.2">
      <c r="A1261" t="s">
        <v>1204</v>
      </c>
      <c r="B1261" t="s">
        <v>2528</v>
      </c>
      <c r="C1261" s="5" t="s">
        <v>42</v>
      </c>
      <c r="D1261" s="5">
        <v>36214</v>
      </c>
      <c r="E1261" s="39">
        <v>959</v>
      </c>
      <c r="F1261" s="195">
        <v>44652</v>
      </c>
      <c r="G1261" s="2">
        <v>25</v>
      </c>
      <c r="H1261" t="str">
        <f>B1261&amp;C1261</f>
        <v>Alice BARNSDALEhammer-throw</v>
      </c>
      <c r="I1261" s="2">
        <f>E1261</f>
        <v>959</v>
      </c>
      <c r="J1261" s="2" cm="1">
        <f t="array" ref="J1261">MAX(IF($H$3:$H$4000=$H1261,$I$3:$I$4000))</f>
        <v>959</v>
      </c>
      <c r="K1261" s="2" t="str">
        <v>GBR</v>
      </c>
      <c r="L1261" s="21" t="str">
        <v>Gemma KERSEY</v>
      </c>
      <c r="M1261" s="47" t="str">
        <v>3000msc</v>
      </c>
      <c r="N1261" s="95">
        <v>33640</v>
      </c>
      <c r="O1261" s="94" t="str">
        <f t="shared" si="76"/>
        <v>Gemma KERSEY3000msc</v>
      </c>
      <c r="P1261" s="2">
        <f t="shared" si="77"/>
        <v>1034</v>
      </c>
      <c r="Q1261" s="2">
        <f t="shared" si="78"/>
        <v>81</v>
      </c>
      <c r="R1261" s="79" t="str">
        <f t="shared" si="79"/>
        <v/>
      </c>
    </row>
    <row r="1262" spans="1:18" x14ac:dyDescent="0.2">
      <c r="A1262" t="s">
        <v>1204</v>
      </c>
      <c r="B1262" t="s">
        <v>2530</v>
      </c>
      <c r="C1262" s="5" t="s">
        <v>42</v>
      </c>
      <c r="D1262" s="5">
        <v>37154</v>
      </c>
      <c r="E1262" s="39">
        <v>898</v>
      </c>
      <c r="F1262" s="195">
        <v>44652</v>
      </c>
      <c r="G1262" s="2">
        <v>33</v>
      </c>
      <c r="H1262" t="str">
        <f>B1262&amp;C1262</f>
        <v>Charlotte WILLIAMShammer-throw</v>
      </c>
      <c r="I1262" s="2">
        <f>E1262</f>
        <v>898</v>
      </c>
      <c r="J1262" s="2" cm="1">
        <f t="array" ref="J1262">MAX(IF($H$3:$H$4000=$H1262,$I$3:$I$4000))</f>
        <v>952</v>
      </c>
      <c r="K1262" s="2" t="str">
        <v>GBR</v>
      </c>
      <c r="L1262" s="21" t="str">
        <v>Lucy JONES</v>
      </c>
      <c r="M1262" s="47" t="str">
        <v>3000msc</v>
      </c>
      <c r="N1262" s="95">
        <v>36056</v>
      </c>
      <c r="O1262" s="94" t="str">
        <f t="shared" si="76"/>
        <v>Lucy JONES3000msc</v>
      </c>
      <c r="P1262" s="2">
        <f t="shared" si="77"/>
        <v>1032</v>
      </c>
      <c r="Q1262" s="2">
        <f t="shared" si="78"/>
        <v>84</v>
      </c>
      <c r="R1262" s="79" t="str">
        <f t="shared" si="79"/>
        <v/>
      </c>
    </row>
    <row r="1263" spans="1:18" x14ac:dyDescent="0.2">
      <c r="A1263" t="s">
        <v>1204</v>
      </c>
      <c r="B1263" t="s">
        <v>1568</v>
      </c>
      <c r="C1263" s="5" t="s">
        <v>85</v>
      </c>
      <c r="D1263" s="5">
        <v>33944</v>
      </c>
      <c r="E1263" s="39">
        <v>923</v>
      </c>
      <c r="F1263" s="195">
        <v>44647</v>
      </c>
      <c r="G1263" s="2">
        <v>15</v>
      </c>
      <c r="H1263" t="str">
        <f>B1263&amp;C1263</f>
        <v>Erika KELLYrace-walking</v>
      </c>
      <c r="I1263" s="2">
        <f>E1263</f>
        <v>923</v>
      </c>
      <c r="J1263" s="2" cm="1">
        <f t="array" ref="J1263">MAX(IF($H$3:$H$4000=$H1263,$I$3:$I$4000))</f>
        <v>923</v>
      </c>
      <c r="K1263" s="2" t="str">
        <v>GBR</v>
      </c>
      <c r="L1263" s="21" t="str">
        <v>Meghan BEESLEY</v>
      </c>
      <c r="M1263" s="47" t="str">
        <v>400mh</v>
      </c>
      <c r="N1263" s="95">
        <v>32827</v>
      </c>
      <c r="O1263" s="94" t="str">
        <f t="shared" si="76"/>
        <v>Meghan BEESLEY400mh</v>
      </c>
      <c r="P1263" s="2">
        <f t="shared" si="77"/>
        <v>1148</v>
      </c>
      <c r="Q1263" s="2">
        <f t="shared" si="78"/>
        <v>15</v>
      </c>
      <c r="R1263" s="79" t="str">
        <f t="shared" si="79"/>
        <v/>
      </c>
    </row>
    <row r="1264" spans="1:18" x14ac:dyDescent="0.2">
      <c r="A1264" t="s">
        <v>1204</v>
      </c>
      <c r="B1264" t="s">
        <v>2655</v>
      </c>
      <c r="C1264" s="5" t="s">
        <v>85</v>
      </c>
      <c r="D1264" s="5">
        <v>38517</v>
      </c>
      <c r="E1264" s="39">
        <v>710</v>
      </c>
      <c r="F1264" s="195">
        <v>44647</v>
      </c>
      <c r="G1264" s="2">
        <v>38</v>
      </c>
      <c r="H1264" t="str">
        <f>B1264&amp;C1264</f>
        <v>Mia DUNWELLrace-walking</v>
      </c>
      <c r="I1264" s="2">
        <f>E1264</f>
        <v>710</v>
      </c>
      <c r="J1264" s="2" cm="1">
        <f t="array" ref="J1264">MAX(IF($H$3:$H$4000=$H1264,$I$3:$I$4000))</f>
        <v>768</v>
      </c>
      <c r="K1264" s="2" t="str">
        <v>GBR</v>
      </c>
      <c r="L1264" s="21" t="str">
        <v>Caryl GRANVILLE</v>
      </c>
      <c r="M1264" s="47" t="str">
        <v>400mh</v>
      </c>
      <c r="N1264" s="95">
        <v>32775</v>
      </c>
      <c r="O1264" s="94" t="str">
        <f t="shared" si="76"/>
        <v>Caryl GRANVILLE400mh</v>
      </c>
      <c r="P1264" s="2">
        <f t="shared" si="77"/>
        <v>1111</v>
      </c>
      <c r="Q1264" s="2">
        <f t="shared" si="78"/>
        <v>28</v>
      </c>
      <c r="R1264" s="79" t="str">
        <f t="shared" si="79"/>
        <v/>
      </c>
    </row>
    <row r="1265" spans="1:18" x14ac:dyDescent="0.2">
      <c r="A1265" t="s">
        <v>1204</v>
      </c>
      <c r="B1265" t="s">
        <v>5625</v>
      </c>
      <c r="C1265" t="s">
        <v>82</v>
      </c>
      <c r="D1265" s="5"/>
      <c r="E1265" s="39">
        <v>1002</v>
      </c>
      <c r="F1265" s="195">
        <v>44647</v>
      </c>
      <c r="G1265" s="2">
        <v>52</v>
      </c>
      <c r="H1265" t="str">
        <f>B1265&amp;C1265</f>
        <v>Anya CULLINGmarathon</v>
      </c>
      <c r="I1265" s="2">
        <f>E1265</f>
        <v>1002</v>
      </c>
      <c r="J1265" s="2" cm="1">
        <f t="array" ref="J1265">MAX(IF($H$3:$H$4000=$H1265,$I$3:$I$4000))</f>
        <v>1002</v>
      </c>
      <c r="K1265" s="2" t="str">
        <v>GBR</v>
      </c>
      <c r="L1265" s="21" t="str">
        <v>Ellen BARBER</v>
      </c>
      <c r="M1265" s="47" t="str">
        <v>high-jump</v>
      </c>
      <c r="N1265" s="95">
        <v>35769</v>
      </c>
      <c r="O1265" s="94" t="str">
        <f t="shared" si="76"/>
        <v>Ellen BARBERhigh-jump</v>
      </c>
      <c r="P1265" s="2">
        <f t="shared" si="77"/>
        <v>974</v>
      </c>
      <c r="Q1265" s="2">
        <f t="shared" si="78"/>
        <v>83</v>
      </c>
      <c r="R1265" s="79" t="str">
        <f t="shared" si="79"/>
        <v/>
      </c>
    </row>
    <row r="1266" spans="1:18" x14ac:dyDescent="0.2">
      <c r="A1266" t="s">
        <v>1204</v>
      </c>
      <c r="B1266" t="s">
        <v>1854</v>
      </c>
      <c r="C1266" s="5" t="s">
        <v>27</v>
      </c>
      <c r="D1266" s="5">
        <v>35706</v>
      </c>
      <c r="E1266" s="39">
        <v>1062</v>
      </c>
      <c r="F1266" s="195">
        <v>44646</v>
      </c>
      <c r="G1266" s="2">
        <v>45</v>
      </c>
      <c r="H1266" t="str">
        <f>B1266&amp;C1266</f>
        <v>Aimee PRATT800m</v>
      </c>
      <c r="I1266" s="2">
        <f>E1266</f>
        <v>1062</v>
      </c>
      <c r="J1266" s="2" cm="1">
        <f t="array" ref="J1266">MAX(IF($H$3:$H$4000=$H1266,$I$3:$I$4000))</f>
        <v>1062</v>
      </c>
      <c r="K1266" s="2" t="str">
        <v>GBR</v>
      </c>
      <c r="L1266" s="21" t="str">
        <v>Holly BRADSHAW</v>
      </c>
      <c r="M1266" s="47" t="str">
        <v>pole-vault</v>
      </c>
      <c r="N1266" s="95">
        <v>33544</v>
      </c>
      <c r="O1266" s="94" t="str">
        <f t="shared" si="76"/>
        <v>Holly BRADSHAWpole-vault</v>
      </c>
      <c r="P1266" s="2">
        <f t="shared" si="77"/>
        <v>1239</v>
      </c>
      <c r="Q1266" s="2">
        <f t="shared" si="78"/>
        <v>1</v>
      </c>
      <c r="R1266" s="79" t="str">
        <f t="shared" si="79"/>
        <v/>
      </c>
    </row>
    <row r="1267" spans="1:18" x14ac:dyDescent="0.2">
      <c r="A1267" t="s">
        <v>1204</v>
      </c>
      <c r="B1267" t="s">
        <v>5440</v>
      </c>
      <c r="C1267" s="5" t="s">
        <v>27</v>
      </c>
      <c r="D1267" s="5">
        <v>36417</v>
      </c>
      <c r="E1267" s="39">
        <v>1013</v>
      </c>
      <c r="F1267" s="195">
        <v>44646</v>
      </c>
      <c r="G1267" s="2">
        <v>84</v>
      </c>
      <c r="H1267" t="str">
        <f>B1267&amp;C1267</f>
        <v>Charlotte CROOK800m</v>
      </c>
      <c r="I1267" s="2">
        <f>E1267</f>
        <v>1013</v>
      </c>
      <c r="J1267" s="2" cm="1">
        <f t="array" ref="J1267">MAX(IF($H$3:$H$4000=$H1267,$I$3:$I$4000))</f>
        <v>1013</v>
      </c>
      <c r="K1267" s="2" t="str">
        <v>GBR</v>
      </c>
      <c r="L1267" s="21" t="str">
        <v>Gemma TUTTON</v>
      </c>
      <c r="M1267" s="47" t="str">
        <v>pole-vault</v>
      </c>
      <c r="N1267" s="95">
        <v>38299</v>
      </c>
      <c r="O1267" s="94" t="str">
        <f t="shared" si="76"/>
        <v>Gemma TUTTONpole-vault</v>
      </c>
      <c r="P1267" s="2">
        <f t="shared" si="77"/>
        <v>990</v>
      </c>
      <c r="Q1267" s="2">
        <f t="shared" si="78"/>
        <v>21</v>
      </c>
      <c r="R1267" s="79" t="str">
        <f t="shared" si="79"/>
        <v/>
      </c>
    </row>
    <row r="1268" spans="1:18" x14ac:dyDescent="0.2">
      <c r="A1268" t="s">
        <v>1204</v>
      </c>
      <c r="B1268" t="s">
        <v>1854</v>
      </c>
      <c r="C1268" s="5" t="s">
        <v>29</v>
      </c>
      <c r="D1268" s="5">
        <v>35706</v>
      </c>
      <c r="E1268" s="39">
        <v>1106</v>
      </c>
      <c r="F1268" s="195">
        <v>44646</v>
      </c>
      <c r="G1268" s="2">
        <v>12</v>
      </c>
      <c r="H1268" t="str">
        <f>B1268&amp;C1268</f>
        <v>Aimee PRATT5000m</v>
      </c>
      <c r="I1268" s="2">
        <f>E1268</f>
        <v>1106</v>
      </c>
      <c r="J1268" s="2" cm="1">
        <f t="array" ref="J1268">MAX(IF($H$3:$H$4000=$H1268,$I$3:$I$4000))</f>
        <v>1106</v>
      </c>
      <c r="K1268" s="2" t="str">
        <v>GBR</v>
      </c>
      <c r="L1268" s="21" t="str">
        <v>Rachel HUNTER</v>
      </c>
      <c r="M1268" s="47" t="str">
        <v>hammer-throw</v>
      </c>
      <c r="N1268" s="95">
        <v>34211</v>
      </c>
      <c r="O1268" s="94" t="str">
        <f t="shared" si="76"/>
        <v>Rachel HUNTERhammer-throw</v>
      </c>
      <c r="P1268" s="2">
        <f t="shared" si="77"/>
        <v>1020</v>
      </c>
      <c r="Q1268" s="2">
        <f t="shared" si="78"/>
        <v>19</v>
      </c>
      <c r="R1268" s="79" t="str">
        <f t="shared" si="79"/>
        <v/>
      </c>
    </row>
    <row r="1269" spans="1:18" x14ac:dyDescent="0.2">
      <c r="A1269" t="s">
        <v>1204</v>
      </c>
      <c r="B1269" t="s">
        <v>5493</v>
      </c>
      <c r="C1269" t="s">
        <v>30</v>
      </c>
      <c r="D1269" s="5">
        <v>1999</v>
      </c>
      <c r="E1269" s="39">
        <v>923</v>
      </c>
      <c r="F1269" s="195">
        <v>44646</v>
      </c>
      <c r="G1269" s="2">
        <v>41</v>
      </c>
      <c r="H1269" t="str">
        <f>B1269&amp;C1269</f>
        <v>Sophie CHISHOLM10000m</v>
      </c>
      <c r="I1269" s="2">
        <f>E1269</f>
        <v>923</v>
      </c>
      <c r="J1269" s="2" cm="1">
        <f t="array" ref="J1269">MAX(IF($H$3:$H$4000=$H1269,$I$3:$I$4000))</f>
        <v>923</v>
      </c>
      <c r="K1269" s="2" t="str">
        <v>GBR</v>
      </c>
      <c r="L1269" s="21" t="str">
        <v>Mhairi PATIENCE</v>
      </c>
      <c r="M1269" s="47" t="str">
        <v>400mh</v>
      </c>
      <c r="N1269" s="95">
        <v>34952</v>
      </c>
      <c r="O1269" s="94" t="str">
        <f t="shared" si="76"/>
        <v>Mhairi PATIENCE400mh</v>
      </c>
      <c r="P1269" s="2">
        <f t="shared" si="77"/>
        <v>1010</v>
      </c>
      <c r="Q1269" s="2">
        <f t="shared" si="78"/>
        <v>116</v>
      </c>
      <c r="R1269" s="79" t="str">
        <f t="shared" si="79"/>
        <v/>
      </c>
    </row>
    <row r="1270" spans="1:18" x14ac:dyDescent="0.2">
      <c r="A1270" t="s">
        <v>1204</v>
      </c>
      <c r="B1270" t="s">
        <v>2402</v>
      </c>
      <c r="C1270" s="5" t="s">
        <v>40</v>
      </c>
      <c r="D1270" s="5">
        <v>36073</v>
      </c>
      <c r="E1270" s="39">
        <v>929</v>
      </c>
      <c r="F1270" s="195">
        <v>44646</v>
      </c>
      <c r="G1270" s="2">
        <v>25</v>
      </c>
      <c r="H1270" t="str">
        <f>B1270&amp;C1270</f>
        <v>Divine OLADIPOdiscus-throw</v>
      </c>
      <c r="I1270" s="2">
        <f>E1270</f>
        <v>929</v>
      </c>
      <c r="J1270" s="2" cm="1">
        <f t="array" ref="J1270">MAX(IF($H$3:$H$4000=$H1270,$I$3:$I$4000))</f>
        <v>1021</v>
      </c>
      <c r="K1270" s="2" t="str">
        <v>GBR</v>
      </c>
      <c r="L1270" s="21" t="str">
        <v>Abbie DONNELLY</v>
      </c>
      <c r="M1270" s="47" t="str">
        <v>10000m</v>
      </c>
      <c r="N1270" s="95">
        <v>35310</v>
      </c>
      <c r="O1270" s="94" t="str">
        <f t="shared" si="76"/>
        <v>Abbie DONNELLY10000m</v>
      </c>
      <c r="P1270" s="2">
        <f t="shared" si="77"/>
        <v>1060</v>
      </c>
      <c r="Q1270" s="2">
        <f t="shared" si="78"/>
        <v>89</v>
      </c>
      <c r="R1270" s="79" t="str">
        <f t="shared" si="79"/>
        <v/>
      </c>
    </row>
    <row r="1271" spans="1:18" x14ac:dyDescent="0.2">
      <c r="A1271" t="s">
        <v>1204</v>
      </c>
      <c r="B1271" t="s">
        <v>2500</v>
      </c>
      <c r="C1271" s="5" t="s">
        <v>39</v>
      </c>
      <c r="D1271" s="6">
        <v>36977</v>
      </c>
      <c r="E1271" s="39">
        <v>844</v>
      </c>
      <c r="F1271" s="195">
        <v>44646</v>
      </c>
      <c r="G1271" s="2">
        <v>42</v>
      </c>
      <c r="H1271" t="str">
        <f>B1271&amp;C1271</f>
        <v>Olivia DOBSONshot-put</v>
      </c>
      <c r="I1271" s="2">
        <f>E1271</f>
        <v>844</v>
      </c>
      <c r="J1271" s="2" cm="1">
        <f t="array" ref="J1271">MAX(IF($H$3:$H$4000=$H1271,$I$3:$I$4000))</f>
        <v>844</v>
      </c>
      <c r="K1271" s="2" t="str">
        <v>GBR</v>
      </c>
      <c r="L1271" s="21" t="str">
        <v>Claire DUCK</v>
      </c>
      <c r="M1271" s="47" t="str">
        <v>10000m</v>
      </c>
      <c r="N1271" s="95">
        <v>31288</v>
      </c>
      <c r="O1271" s="94" t="str">
        <f t="shared" si="76"/>
        <v>Claire DUCK10000m</v>
      </c>
      <c r="P1271" s="2">
        <f t="shared" si="77"/>
        <v>1038</v>
      </c>
      <c r="Q1271" s="2">
        <f t="shared" si="78"/>
        <v>100</v>
      </c>
      <c r="R1271" s="79" t="str">
        <f t="shared" si="79"/>
        <v/>
      </c>
    </row>
    <row r="1272" spans="1:18" x14ac:dyDescent="0.2">
      <c r="A1272" t="s">
        <v>1204</v>
      </c>
      <c r="B1272" t="s">
        <v>5578</v>
      </c>
      <c r="C1272" s="5" t="s">
        <v>42</v>
      </c>
      <c r="D1272" s="6">
        <v>35937</v>
      </c>
      <c r="E1272" s="39">
        <v>1032</v>
      </c>
      <c r="F1272" s="195">
        <v>44646</v>
      </c>
      <c r="G1272" s="2">
        <v>13</v>
      </c>
      <c r="H1272" t="str">
        <f>B1272&amp;C1272</f>
        <v>Amy PHILLIPShammer-throw</v>
      </c>
      <c r="I1272" s="2">
        <f>E1272</f>
        <v>1032</v>
      </c>
      <c r="J1272" s="2" cm="1">
        <f t="array" ref="J1272">MAX(IF($H$3:$H$4000=$H1272,$I$3:$I$4000))</f>
        <v>1032</v>
      </c>
      <c r="K1272" s="2" t="str">
        <v>GBR</v>
      </c>
      <c r="L1272" s="21" t="str">
        <v>Kristal AWUAH</v>
      </c>
      <c r="M1272" s="47" t="str">
        <v>200m</v>
      </c>
      <c r="N1272" s="95">
        <v>36379</v>
      </c>
      <c r="O1272" s="94" t="str">
        <f t="shared" si="76"/>
        <v>Kristal AWUAH200m</v>
      </c>
      <c r="P1272" s="2">
        <f t="shared" si="77"/>
        <v>1111</v>
      </c>
      <c r="Q1272" s="2">
        <f t="shared" si="78"/>
        <v>61</v>
      </c>
      <c r="R1272" s="79" t="str">
        <f t="shared" si="79"/>
        <v/>
      </c>
    </row>
    <row r="1273" spans="1:18" x14ac:dyDescent="0.2">
      <c r="A1273" t="s">
        <v>1204</v>
      </c>
      <c r="B1273" t="s">
        <v>2548</v>
      </c>
      <c r="C1273" s="5" t="s">
        <v>42</v>
      </c>
      <c r="D1273" s="5">
        <v>36293</v>
      </c>
      <c r="E1273" s="39">
        <v>887</v>
      </c>
      <c r="F1273" s="195">
        <v>44646</v>
      </c>
      <c r="G1273" s="2">
        <v>36</v>
      </c>
      <c r="H1273" t="str">
        <f>B1273&amp;C1273</f>
        <v>Candy LOCKETThammer-throw</v>
      </c>
      <c r="I1273" s="2">
        <f>E1273</f>
        <v>887</v>
      </c>
      <c r="J1273" s="2" cm="1">
        <f t="array" ref="J1273">MAX(IF($H$3:$H$4000=$H1273,$I$3:$I$4000))</f>
        <v>887</v>
      </c>
      <c r="K1273" s="2" t="str">
        <v>GBR</v>
      </c>
      <c r="L1273" s="21" t="str">
        <v>Georgina ADAM</v>
      </c>
      <c r="M1273" s="47" t="str">
        <v>200m</v>
      </c>
      <c r="N1273" s="95">
        <v>36609</v>
      </c>
      <c r="O1273" s="94" t="str">
        <f t="shared" si="76"/>
        <v>Georgina ADAM200m</v>
      </c>
      <c r="P1273" s="2">
        <f t="shared" si="77"/>
        <v>1091</v>
      </c>
      <c r="Q1273" s="2">
        <f t="shared" si="78"/>
        <v>92</v>
      </c>
      <c r="R1273" s="79" t="str">
        <f t="shared" si="79"/>
        <v/>
      </c>
    </row>
    <row r="1274" spans="1:18" x14ac:dyDescent="0.2">
      <c r="A1274" t="s">
        <v>1204</v>
      </c>
      <c r="B1274" t="s">
        <v>5587</v>
      </c>
      <c r="C1274" s="5" t="s">
        <v>42</v>
      </c>
      <c r="D1274" s="5">
        <v>44701</v>
      </c>
      <c r="E1274" s="39">
        <v>737</v>
      </c>
      <c r="F1274" s="195">
        <v>44646</v>
      </c>
      <c r="G1274" s="2">
        <v>96</v>
      </c>
      <c r="H1274" t="str">
        <f>B1274&amp;C1274</f>
        <v>Lilly MURRAYhammer-throw</v>
      </c>
      <c r="I1274" s="2">
        <f>E1274</f>
        <v>737</v>
      </c>
      <c r="J1274" s="2" cm="1">
        <f t="array" ref="J1274">MAX(IF($H$3:$H$4000=$H1274,$I$3:$I$4000))</f>
        <v>737</v>
      </c>
      <c r="K1274" s="2" t="str">
        <v>GBR</v>
      </c>
      <c r="L1274" s="21" t="str">
        <v>Sarah TAIT</v>
      </c>
      <c r="M1274" s="47" t="str">
        <v>3000msc</v>
      </c>
      <c r="N1274" s="95">
        <v>36976</v>
      </c>
      <c r="O1274" s="94" t="str">
        <f t="shared" si="76"/>
        <v>Sarah TAIT3000msc</v>
      </c>
      <c r="P1274" s="2">
        <f t="shared" si="77"/>
        <v>1094</v>
      </c>
      <c r="Q1274" s="2">
        <f t="shared" si="78"/>
        <v>47</v>
      </c>
      <c r="R1274" s="79" t="str">
        <f t="shared" si="79"/>
        <v/>
      </c>
    </row>
    <row r="1275" spans="1:18" x14ac:dyDescent="0.2">
      <c r="A1275" t="s">
        <v>1204</v>
      </c>
      <c r="B1275" t="s">
        <v>1226</v>
      </c>
      <c r="C1275" s="5" t="s">
        <v>28</v>
      </c>
      <c r="D1275" s="5">
        <v>36138</v>
      </c>
      <c r="E1275" s="39">
        <v>1094</v>
      </c>
      <c r="F1275" s="195">
        <v>44645</v>
      </c>
      <c r="G1275" s="2">
        <v>20</v>
      </c>
      <c r="H1275" t="str">
        <f>B1275&amp;C1275</f>
        <v>Ellie LEATHER1500m</v>
      </c>
      <c r="I1275" s="2">
        <f>E1275</f>
        <v>1094</v>
      </c>
      <c r="J1275" s="2" cm="1">
        <f t="array" ref="J1275">MAX(IF($H$3:$H$4000=$H1275,$I$3:$I$4000))</f>
        <v>1094</v>
      </c>
      <c r="K1275" s="2" t="str">
        <v>GBR</v>
      </c>
      <c r="L1275" s="21" t="str">
        <v>Esther LEONG</v>
      </c>
      <c r="M1275" s="47" t="str">
        <v>pole-vault</v>
      </c>
      <c r="N1275" s="95">
        <v>36553</v>
      </c>
      <c r="O1275" s="94" t="str">
        <f t="shared" si="76"/>
        <v>Esther LEONGpole-vault</v>
      </c>
      <c r="P1275" s="2">
        <f t="shared" si="77"/>
        <v>898</v>
      </c>
      <c r="Q1275" s="2">
        <f t="shared" si="78"/>
        <v>53</v>
      </c>
      <c r="R1275" s="79" t="str">
        <f t="shared" si="79"/>
        <v/>
      </c>
    </row>
    <row r="1276" spans="1:18" x14ac:dyDescent="0.2">
      <c r="A1276" t="s">
        <v>1204</v>
      </c>
      <c r="B1276" t="s">
        <v>1780</v>
      </c>
      <c r="C1276" s="5" t="s">
        <v>28</v>
      </c>
      <c r="D1276" s="5">
        <v>34803</v>
      </c>
      <c r="E1276" s="39">
        <v>1056</v>
      </c>
      <c r="F1276" s="195">
        <v>44645</v>
      </c>
      <c r="G1276" s="2">
        <v>46</v>
      </c>
      <c r="H1276" t="str">
        <f>B1276&amp;C1276</f>
        <v>Hannah SEGRAVE1500m</v>
      </c>
      <c r="I1276" s="2">
        <f>E1276</f>
        <v>1056</v>
      </c>
      <c r="J1276" s="2" cm="1">
        <f t="array" ref="J1276">MAX(IF($H$3:$H$4000=$H1276,$I$3:$I$4000))</f>
        <v>1109</v>
      </c>
      <c r="K1276" s="2" t="str">
        <v>GBR</v>
      </c>
      <c r="L1276" s="21" t="str">
        <v>Olivia JONES</v>
      </c>
      <c r="M1276" s="47" t="str">
        <v>javelin-throw</v>
      </c>
      <c r="N1276" s="95">
        <v>36576</v>
      </c>
      <c r="O1276" s="94" t="str">
        <f t="shared" si="76"/>
        <v>Olivia JONESjavelin-throw</v>
      </c>
      <c r="P1276" s="2">
        <f t="shared" si="77"/>
        <v>813</v>
      </c>
      <c r="Q1276" s="2">
        <f t="shared" si="78"/>
        <v>94</v>
      </c>
      <c r="R1276" s="79" t="str">
        <f t="shared" si="79"/>
        <v/>
      </c>
    </row>
    <row r="1277" spans="1:18" x14ac:dyDescent="0.2">
      <c r="A1277" t="s">
        <v>1204</v>
      </c>
      <c r="B1277" t="s">
        <v>5448</v>
      </c>
      <c r="C1277" s="5" t="s">
        <v>28</v>
      </c>
      <c r="D1277" s="5">
        <v>37351</v>
      </c>
      <c r="E1277" s="39">
        <v>1046</v>
      </c>
      <c r="F1277" s="195">
        <v>44645</v>
      </c>
      <c r="G1277" s="2">
        <v>56</v>
      </c>
      <c r="H1277" t="str">
        <f>B1277&amp;C1277</f>
        <v>Shannon FLOCKHART1500m</v>
      </c>
      <c r="I1277" s="2">
        <f>E1277</f>
        <v>1046</v>
      </c>
      <c r="J1277" s="2" cm="1">
        <f t="array" ref="J1277">MAX(IF($H$3:$H$4000=$H1277,$I$3:$I$4000))</f>
        <v>1046</v>
      </c>
      <c r="K1277" s="2" t="str">
        <v>GBR</v>
      </c>
      <c r="L1277" s="21" t="str">
        <v>Aimee PRATT</v>
      </c>
      <c r="M1277" s="47" t="str">
        <v>1500m</v>
      </c>
      <c r="N1277" s="95">
        <v>35706</v>
      </c>
      <c r="O1277" s="94" t="str">
        <f t="shared" si="76"/>
        <v>Aimee PRATT1500m</v>
      </c>
      <c r="P1277" s="2">
        <f t="shared" si="77"/>
        <v>1100</v>
      </c>
      <c r="Q1277" s="2">
        <f t="shared" si="78"/>
        <v>78</v>
      </c>
      <c r="R1277" s="79" t="str">
        <f t="shared" si="79"/>
        <v/>
      </c>
    </row>
    <row r="1278" spans="1:18" x14ac:dyDescent="0.2">
      <c r="A1278" t="s">
        <v>1204</v>
      </c>
      <c r="B1278" t="s">
        <v>1939</v>
      </c>
      <c r="C1278" s="5" t="s">
        <v>28</v>
      </c>
      <c r="D1278" s="5">
        <v>36749</v>
      </c>
      <c r="E1278" s="39">
        <v>1005</v>
      </c>
      <c r="F1278" s="195">
        <v>44645</v>
      </c>
      <c r="G1278" s="2">
        <v>83</v>
      </c>
      <c r="H1278" t="str">
        <f>B1278&amp;C1278</f>
        <v>Yasmin AUSTRIDGE1500m</v>
      </c>
      <c r="I1278" s="2">
        <f>E1278</f>
        <v>1005</v>
      </c>
      <c r="J1278" s="2" cm="1">
        <f t="array" ref="J1278">MAX(IF($H$3:$H$4000=$H1278,$I$3:$I$4000))</f>
        <v>1005</v>
      </c>
      <c r="K1278" s="2" t="str">
        <v>GBR</v>
      </c>
      <c r="L1278" s="21" t="str">
        <v>Amy LAUREN ROLFE</v>
      </c>
      <c r="M1278" s="47" t="str">
        <v>long-jump</v>
      </c>
      <c r="N1278" s="95">
        <v>37237</v>
      </c>
      <c r="O1278" s="94" t="str">
        <f t="shared" si="76"/>
        <v>Amy LAUREN ROLFElong-jump</v>
      </c>
      <c r="P1278" s="2">
        <f t="shared" si="77"/>
        <v>1018</v>
      </c>
      <c r="Q1278" s="2">
        <f t="shared" si="78"/>
        <v>103</v>
      </c>
      <c r="R1278" s="79" t="str">
        <f t="shared" si="79"/>
        <v/>
      </c>
    </row>
    <row r="1279" spans="1:18" x14ac:dyDescent="0.2">
      <c r="A1279" t="s">
        <v>1204</v>
      </c>
      <c r="B1279" t="s">
        <v>1904</v>
      </c>
      <c r="C1279" s="5" t="s">
        <v>34</v>
      </c>
      <c r="D1279" s="5">
        <v>35382</v>
      </c>
      <c r="E1279" s="39">
        <v>1105</v>
      </c>
      <c r="F1279" s="195">
        <v>44645</v>
      </c>
      <c r="G1279" s="2">
        <v>10</v>
      </c>
      <c r="H1279" t="str">
        <f>B1279&amp;C1279</f>
        <v>Kate SEARY3000msc</v>
      </c>
      <c r="I1279" s="2">
        <f>E1279</f>
        <v>1105</v>
      </c>
      <c r="J1279" s="2" cm="1">
        <f t="array" ref="J1279">MAX(IF($H$3:$H$4000=$H1279,$I$3:$I$4000))</f>
        <v>1105</v>
      </c>
      <c r="K1279" s="2" t="str">
        <v>GBR</v>
      </c>
      <c r="L1279" s="21" t="str">
        <v>Omolola KUPONIYI</v>
      </c>
      <c r="M1279" s="47" t="str">
        <v>shot-put</v>
      </c>
      <c r="N1279" s="95">
        <v>38051</v>
      </c>
      <c r="O1279" s="94" t="str">
        <f t="shared" si="76"/>
        <v>Omolola KUPONIYIshot-put</v>
      </c>
      <c r="P1279" s="2">
        <f t="shared" si="77"/>
        <v>842</v>
      </c>
      <c r="Q1279" s="2">
        <f t="shared" si="78"/>
        <v>94</v>
      </c>
      <c r="R1279" s="79" t="str">
        <f t="shared" si="79"/>
        <v/>
      </c>
    </row>
    <row r="1280" spans="1:18" x14ac:dyDescent="0.2">
      <c r="A1280" t="s">
        <v>1204</v>
      </c>
      <c r="B1280" t="s">
        <v>1908</v>
      </c>
      <c r="C1280" s="5" t="s">
        <v>34</v>
      </c>
      <c r="D1280" s="5">
        <v>35479</v>
      </c>
      <c r="E1280" s="39">
        <v>1020</v>
      </c>
      <c r="F1280" s="195">
        <v>44645</v>
      </c>
      <c r="G1280" s="2">
        <v>32</v>
      </c>
      <c r="H1280" t="str">
        <f>B1280&amp;C1280</f>
        <v>Stevie LAWRENCE-WRIST3000msc</v>
      </c>
      <c r="I1280" s="2">
        <f>E1280</f>
        <v>1020</v>
      </c>
      <c r="J1280" s="2" cm="1">
        <f t="array" ref="J1280">MAX(IF($H$3:$H$4000=$H1280,$I$3:$I$4000))</f>
        <v>1057</v>
      </c>
      <c r="K1280" s="2" t="str">
        <v>GBR</v>
      </c>
      <c r="L1280" s="21" t="str">
        <v>Kirsty COSTELLO</v>
      </c>
      <c r="M1280" s="47" t="str">
        <v>hammer-throw</v>
      </c>
      <c r="N1280" s="95">
        <v>37521</v>
      </c>
      <c r="O1280" s="94" t="str">
        <f t="shared" si="76"/>
        <v>Kirsty COSTELLOhammer-throw</v>
      </c>
      <c r="P1280" s="2">
        <f t="shared" si="77"/>
        <v>919</v>
      </c>
      <c r="Q1280" s="2">
        <f t="shared" si="78"/>
        <v>50</v>
      </c>
      <c r="R1280" s="79" t="str">
        <f t="shared" si="79"/>
        <v/>
      </c>
    </row>
    <row r="1281" spans="1:18" x14ac:dyDescent="0.2">
      <c r="A1281" t="s">
        <v>1204</v>
      </c>
      <c r="B1281" t="s">
        <v>1927</v>
      </c>
      <c r="C1281" s="5" t="s">
        <v>29</v>
      </c>
      <c r="D1281" s="5"/>
      <c r="E1281" s="39">
        <v>984</v>
      </c>
      <c r="F1281" s="195">
        <v>44645</v>
      </c>
      <c r="G1281" s="2">
        <v>79</v>
      </c>
      <c r="H1281" t="str">
        <f>B1281&amp;C1281</f>
        <v>Toni MOORE5000m</v>
      </c>
      <c r="I1281" s="2">
        <f>E1281</f>
        <v>984</v>
      </c>
      <c r="J1281" s="2" cm="1">
        <f t="array" ref="J1281">MAX(IF($H$3:$H$4000=$H1281,$I$3:$I$4000))</f>
        <v>984</v>
      </c>
      <c r="K1281" s="2" t="str">
        <v>GBR</v>
      </c>
      <c r="L1281" s="21" t="str">
        <v>Elizabeth KORCZAK</v>
      </c>
      <c r="M1281" s="47" t="str">
        <v>javelin-throw</v>
      </c>
      <c r="N1281" s="95">
        <v>37723</v>
      </c>
      <c r="O1281" s="94" t="str">
        <f t="shared" si="76"/>
        <v>Elizabeth KORCZAKjavelin-throw</v>
      </c>
      <c r="P1281" s="2">
        <f t="shared" si="77"/>
        <v>900</v>
      </c>
      <c r="Q1281" s="2">
        <f t="shared" si="78"/>
        <v>44</v>
      </c>
      <c r="R1281" s="79" t="str">
        <f t="shared" si="79"/>
        <v/>
      </c>
    </row>
    <row r="1282" spans="1:18" x14ac:dyDescent="0.2">
      <c r="A1282" t="s">
        <v>1204</v>
      </c>
      <c r="B1282" t="s">
        <v>4566</v>
      </c>
      <c r="C1282" s="5" t="s">
        <v>32</v>
      </c>
      <c r="D1282" s="5">
        <v>36600</v>
      </c>
      <c r="E1282" s="39">
        <v>1003</v>
      </c>
      <c r="F1282" s="195">
        <v>44645</v>
      </c>
      <c r="G1282" s="2">
        <v>60</v>
      </c>
      <c r="H1282" t="str">
        <f>B1282&amp;C1282</f>
        <v>Alix STILL100mh</v>
      </c>
      <c r="I1282" s="2">
        <f>E1282</f>
        <v>1003</v>
      </c>
      <c r="J1282" s="2" cm="1">
        <f t="array" ref="J1282">MAX(IF($H$3:$H$4000=$H1282,$I$3:$I$4000))</f>
        <v>1003</v>
      </c>
      <c r="K1282" s="2" t="str">
        <v>GBR</v>
      </c>
      <c r="L1282" s="21" t="str">
        <v>Erin WALLACE</v>
      </c>
      <c r="M1282" s="47" t="str">
        <v>800m</v>
      </c>
      <c r="N1282" s="95">
        <v>36664</v>
      </c>
      <c r="O1282" s="94" t="str">
        <f t="shared" si="76"/>
        <v>Erin WALLACE800m</v>
      </c>
      <c r="P1282" s="2">
        <f t="shared" si="77"/>
        <v>1110</v>
      </c>
      <c r="Q1282" s="2">
        <f t="shared" si="78"/>
        <v>53</v>
      </c>
      <c r="R1282" s="79" t="str">
        <f t="shared" si="79"/>
        <v/>
      </c>
    </row>
    <row r="1283" spans="1:18" x14ac:dyDescent="0.2">
      <c r="A1283" t="s">
        <v>1204</v>
      </c>
      <c r="B1283" t="s">
        <v>5535</v>
      </c>
      <c r="C1283" s="5" t="s">
        <v>37</v>
      </c>
      <c r="D1283" s="5">
        <v>37473</v>
      </c>
      <c r="E1283" s="39">
        <v>981</v>
      </c>
      <c r="F1283" s="195">
        <v>44645</v>
      </c>
      <c r="G1283" s="2">
        <v>65</v>
      </c>
      <c r="H1283" t="str">
        <f>B1283&amp;C1283</f>
        <v>Tia JACKSONlong-jump</v>
      </c>
      <c r="I1283" s="2">
        <f>E1283</f>
        <v>981</v>
      </c>
      <c r="J1283" s="2" cm="1">
        <f t="array" ref="J1283">MAX(IF($H$3:$H$4000=$H1283,$I$3:$I$4000))</f>
        <v>981</v>
      </c>
      <c r="K1283" s="2" t="str">
        <v>GBR</v>
      </c>
      <c r="L1283" s="21" t="str">
        <v>Ama PIPI</v>
      </c>
      <c r="M1283" s="47" t="str">
        <v>400m</v>
      </c>
      <c r="N1283" s="95">
        <v>35029</v>
      </c>
      <c r="O1283" s="94" t="str">
        <f t="shared" si="76"/>
        <v>Ama PIPI400m</v>
      </c>
      <c r="P1283" s="2">
        <f t="shared" si="77"/>
        <v>1162</v>
      </c>
      <c r="Q1283" s="2">
        <f t="shared" si="78"/>
        <v>19</v>
      </c>
      <c r="R1283" s="79" t="str">
        <f t="shared" si="79"/>
        <v/>
      </c>
    </row>
    <row r="1284" spans="1:18" x14ac:dyDescent="0.2">
      <c r="A1284" t="s">
        <v>1204</v>
      </c>
      <c r="B1284" t="s">
        <v>2329</v>
      </c>
      <c r="C1284" s="5" t="s">
        <v>35</v>
      </c>
      <c r="D1284" s="5">
        <v>36430</v>
      </c>
      <c r="E1284" s="39">
        <v>974</v>
      </c>
      <c r="F1284" s="195">
        <v>44645</v>
      </c>
      <c r="G1284" s="2">
        <v>34</v>
      </c>
      <c r="H1284" t="str">
        <f>B1284&amp;C1284</f>
        <v>Rebecca HAWKINShigh-jump</v>
      </c>
      <c r="I1284" s="2">
        <f>E1284</f>
        <v>974</v>
      </c>
      <c r="J1284" s="2" cm="1">
        <f t="array" ref="J1284">MAX(IF($H$3:$H$4000=$H1284,$I$3:$I$4000))</f>
        <v>974</v>
      </c>
      <c r="K1284" s="2" t="str">
        <v>GBR</v>
      </c>
      <c r="L1284" s="21" t="str">
        <v>Margaret ADEOYE</v>
      </c>
      <c r="M1284" s="47" t="str">
        <v>200m</v>
      </c>
      <c r="N1284" s="95">
        <v>31159</v>
      </c>
      <c r="O1284" s="94" t="str">
        <f t="shared" ref="O1284:O1347" si="80">L1284&amp;M1284</f>
        <v>Margaret ADEOYE200m</v>
      </c>
      <c r="P1284" s="2">
        <f t="shared" ref="P1284:P1347" si="81">VLOOKUP(L1284&amp;M1284,$H$3:$J$3823,3,FALSE)</f>
        <v>1091</v>
      </c>
      <c r="Q1284" s="2">
        <f t="shared" ref="Q1284:Q1347" si="82">COUNTIFS($M$3:$M$3102,M1284,$P$3:$P$3102,"&gt;"&amp;P1284)+1</f>
        <v>92</v>
      </c>
      <c r="R1284" s="79" t="str">
        <f t="shared" ref="R1284:R1347" si="83">IFERROR(IF(K1284="AUS",COUNTIFS($K$3:$K$3102,"AUS",$M$3:$M$3102,M1284,$P$3:$P$3102,"&gt;"&amp;P1284)+1,""),"")</f>
        <v/>
      </c>
    </row>
    <row r="1285" spans="1:18" x14ac:dyDescent="0.2">
      <c r="A1285" t="s">
        <v>1204</v>
      </c>
      <c r="B1285" t="s">
        <v>5553</v>
      </c>
      <c r="C1285" s="5" t="s">
        <v>35</v>
      </c>
      <c r="D1285" s="5">
        <v>37502</v>
      </c>
      <c r="E1285" s="39">
        <v>926</v>
      </c>
      <c r="F1285" s="195">
        <v>44645</v>
      </c>
      <c r="G1285" s="2">
        <v>70</v>
      </c>
      <c r="H1285" t="str">
        <f>B1285&amp;C1285</f>
        <v>Madeleine WOODhigh-jump</v>
      </c>
      <c r="I1285" s="2">
        <f>E1285</f>
        <v>926</v>
      </c>
      <c r="J1285" s="2" cm="1">
        <f t="array" ref="J1285">MAX(IF($H$3:$H$4000=$H1285,$I$3:$I$4000))</f>
        <v>926</v>
      </c>
      <c r="K1285" s="2" t="str">
        <v>GBR</v>
      </c>
      <c r="L1285" s="21" t="str">
        <v>Margaret ADEOYE</v>
      </c>
      <c r="M1285" s="47" t="str">
        <v>400m</v>
      </c>
      <c r="N1285" s="95">
        <v>31159</v>
      </c>
      <c r="O1285" s="94" t="str">
        <f t="shared" si="80"/>
        <v>Margaret ADEOYE400m</v>
      </c>
      <c r="P1285" s="2">
        <f t="shared" si="81"/>
        <v>1081</v>
      </c>
      <c r="Q1285" s="2">
        <f t="shared" si="82"/>
        <v>101</v>
      </c>
      <c r="R1285" s="79" t="str">
        <f t="shared" si="83"/>
        <v/>
      </c>
    </row>
    <row r="1286" spans="1:18" x14ac:dyDescent="0.2">
      <c r="A1286" t="s">
        <v>1204</v>
      </c>
      <c r="B1286" t="s">
        <v>5554</v>
      </c>
      <c r="C1286" s="5" t="s">
        <v>35</v>
      </c>
      <c r="D1286" s="5">
        <v>36462</v>
      </c>
      <c r="E1286" s="39">
        <v>926</v>
      </c>
      <c r="F1286" s="195">
        <v>44645</v>
      </c>
      <c r="G1286" s="2">
        <v>70</v>
      </c>
      <c r="H1286" t="str">
        <f>B1286&amp;C1286</f>
        <v>Lillie FRANKShigh-jump</v>
      </c>
      <c r="I1286" s="2">
        <f>E1286</f>
        <v>926</v>
      </c>
      <c r="J1286" s="2" cm="1">
        <f t="array" ref="J1286">MAX(IF($H$3:$H$4000=$H1286,$I$3:$I$4000))</f>
        <v>926</v>
      </c>
      <c r="K1286" s="2" t="str">
        <v>GBR</v>
      </c>
      <c r="L1286" s="21" t="str">
        <v>Laura ZIALOR</v>
      </c>
      <c r="M1286" s="47" t="str">
        <v>high-jump</v>
      </c>
      <c r="N1286" s="95">
        <v>36011</v>
      </c>
      <c r="O1286" s="94" t="str">
        <f t="shared" si="80"/>
        <v>Laura ZIALORhigh-jump</v>
      </c>
      <c r="P1286" s="2">
        <f t="shared" si="81"/>
        <v>1121</v>
      </c>
      <c r="Q1286" s="2">
        <f t="shared" si="82"/>
        <v>8</v>
      </c>
      <c r="R1286" s="79" t="str">
        <f t="shared" si="83"/>
        <v/>
      </c>
    </row>
    <row r="1287" spans="1:18" x14ac:dyDescent="0.2">
      <c r="A1287" t="s">
        <v>1204</v>
      </c>
      <c r="B1287" t="s">
        <v>2519</v>
      </c>
      <c r="C1287" s="5" t="s">
        <v>42</v>
      </c>
      <c r="D1287" s="5">
        <v>36163</v>
      </c>
      <c r="E1287" s="39">
        <v>986</v>
      </c>
      <c r="F1287" s="195">
        <v>44645</v>
      </c>
      <c r="G1287" s="2">
        <v>18</v>
      </c>
      <c r="H1287" t="str">
        <f>B1287&amp;C1287</f>
        <v>Amber SIMPSONhammer-throw</v>
      </c>
      <c r="I1287" s="2">
        <f>E1287</f>
        <v>986</v>
      </c>
      <c r="J1287" s="2" cm="1">
        <f t="array" ref="J1287">MAX(IF($H$3:$H$4000=$H1287,$I$3:$I$4000))</f>
        <v>1007</v>
      </c>
      <c r="K1287" s="2" t="str">
        <v>GBR</v>
      </c>
      <c r="L1287" s="21" t="str">
        <v>Heather CUBBAGE</v>
      </c>
      <c r="M1287" s="47" t="str">
        <v>discus-throw</v>
      </c>
      <c r="N1287" s="95">
        <v>36911</v>
      </c>
      <c r="O1287" s="94" t="str">
        <f t="shared" si="80"/>
        <v>Heather CUBBAGEdiscus-throw</v>
      </c>
      <c r="P1287" s="2">
        <f t="shared" si="81"/>
        <v>829</v>
      </c>
      <c r="Q1287" s="2">
        <f t="shared" si="82"/>
        <v>106</v>
      </c>
      <c r="R1287" s="79" t="str">
        <f t="shared" si="83"/>
        <v/>
      </c>
    </row>
    <row r="1288" spans="1:18" x14ac:dyDescent="0.2">
      <c r="A1288" t="s">
        <v>1204</v>
      </c>
      <c r="B1288" t="s">
        <v>4847</v>
      </c>
      <c r="C1288" s="5" t="s">
        <v>28</v>
      </c>
      <c r="D1288" s="5">
        <v>33978</v>
      </c>
      <c r="E1288" s="39">
        <v>1055</v>
      </c>
      <c r="F1288" s="195">
        <v>44644</v>
      </c>
      <c r="G1288" s="2">
        <v>47</v>
      </c>
      <c r="H1288" t="str">
        <f>B1288&amp;C1288</f>
        <v>Calli THACKERY1500m</v>
      </c>
      <c r="I1288" s="2">
        <f>E1288</f>
        <v>1055</v>
      </c>
      <c r="J1288" s="2" cm="1">
        <f t="array" ref="J1288">MAX(IF($H$3:$H$4000=$H1288,$I$3:$I$4000))</f>
        <v>1055</v>
      </c>
      <c r="K1288" s="2" t="str">
        <v>GBR</v>
      </c>
      <c r="L1288" s="21" t="str">
        <v>Eden FRANCIS</v>
      </c>
      <c r="M1288" s="47" t="str">
        <v>shot-put</v>
      </c>
      <c r="N1288" s="95">
        <v>32435</v>
      </c>
      <c r="O1288" s="94" t="str">
        <f t="shared" si="80"/>
        <v>Eden FRANCISshot-put</v>
      </c>
      <c r="P1288" s="2">
        <f t="shared" si="81"/>
        <v>976</v>
      </c>
      <c r="Q1288" s="2">
        <f t="shared" si="82"/>
        <v>26</v>
      </c>
      <c r="R1288" s="79" t="str">
        <f t="shared" si="83"/>
        <v/>
      </c>
    </row>
    <row r="1289" spans="1:18" x14ac:dyDescent="0.2">
      <c r="A1289" t="s">
        <v>1204</v>
      </c>
      <c r="B1289" t="s">
        <v>1939</v>
      </c>
      <c r="C1289" s="5" t="s">
        <v>34</v>
      </c>
      <c r="D1289" s="5">
        <v>36749</v>
      </c>
      <c r="E1289" s="39">
        <v>1012</v>
      </c>
      <c r="F1289" s="195">
        <v>44644</v>
      </c>
      <c r="G1289" s="2">
        <v>36</v>
      </c>
      <c r="H1289" t="str">
        <f>B1289&amp;C1289</f>
        <v>Yasmin AUSTRIDGE3000msc</v>
      </c>
      <c r="I1289" s="2">
        <f>E1289</f>
        <v>1012</v>
      </c>
      <c r="J1289" s="2" cm="1">
        <f t="array" ref="J1289">MAX(IF($H$3:$H$4000=$H1289,$I$3:$I$4000))</f>
        <v>1012</v>
      </c>
      <c r="K1289" s="2" t="str">
        <v>GBR</v>
      </c>
      <c r="L1289" s="21" t="str">
        <v>Holly MILLS</v>
      </c>
      <c r="M1289" s="47" t="str">
        <v>heptathlon</v>
      </c>
      <c r="N1289" s="95">
        <v>36631</v>
      </c>
      <c r="O1289" s="94" t="str">
        <f t="shared" si="80"/>
        <v>Holly MILLSheptathlon</v>
      </c>
      <c r="P1289" s="2">
        <f t="shared" si="81"/>
        <v>1116</v>
      </c>
      <c r="Q1289" s="2">
        <f t="shared" si="82"/>
        <v>3</v>
      </c>
      <c r="R1289" s="79" t="str">
        <f t="shared" si="83"/>
        <v/>
      </c>
    </row>
    <row r="1290" spans="1:18" x14ac:dyDescent="0.2">
      <c r="A1290" t="s">
        <v>1204</v>
      </c>
      <c r="B1290" t="s">
        <v>5489</v>
      </c>
      <c r="C1290" s="6" t="s">
        <v>30</v>
      </c>
      <c r="D1290" s="5">
        <v>36277</v>
      </c>
      <c r="E1290" s="39">
        <v>961</v>
      </c>
      <c r="F1290" s="195">
        <v>44644</v>
      </c>
      <c r="G1290" s="2">
        <v>34</v>
      </c>
      <c r="H1290" t="str">
        <f>B1290&amp;C1290</f>
        <v>Louisa WHITTINGHAM10000m</v>
      </c>
      <c r="I1290" s="2">
        <f>E1290</f>
        <v>961</v>
      </c>
      <c r="J1290" s="2" cm="1">
        <f t="array" ref="J1290">MAX(IF($H$3:$H$4000=$H1290,$I$3:$I$4000))</f>
        <v>961</v>
      </c>
      <c r="K1290" s="2" t="str">
        <v>GBR</v>
      </c>
      <c r="L1290" s="21" t="str">
        <v>Erin WALLACE</v>
      </c>
      <c r="M1290" s="47" t="str">
        <v>1500m</v>
      </c>
      <c r="N1290" s="95">
        <v>36664</v>
      </c>
      <c r="O1290" s="94" t="str">
        <f t="shared" si="80"/>
        <v>Erin WALLACE1500m</v>
      </c>
      <c r="P1290" s="2">
        <f t="shared" si="81"/>
        <v>1141</v>
      </c>
      <c r="Q1290" s="2">
        <f t="shared" si="82"/>
        <v>34</v>
      </c>
      <c r="R1290" s="79" t="str">
        <f t="shared" si="83"/>
        <v/>
      </c>
    </row>
    <row r="1291" spans="1:18" x14ac:dyDescent="0.2">
      <c r="A1291" t="s">
        <v>1204</v>
      </c>
      <c r="B1291" t="s">
        <v>5491</v>
      </c>
      <c r="C1291" t="s">
        <v>30</v>
      </c>
      <c r="D1291" s="5"/>
      <c r="E1291" s="39">
        <v>948</v>
      </c>
      <c r="F1291" s="195">
        <v>44644</v>
      </c>
      <c r="G1291" s="2">
        <v>37</v>
      </c>
      <c r="H1291" t="str">
        <f>B1291&amp;C1291</f>
        <v>Mollie SCOTT10000m</v>
      </c>
      <c r="I1291" s="2">
        <f>E1291</f>
        <v>948</v>
      </c>
      <c r="J1291" s="2" cm="1">
        <f t="array" ref="J1291">MAX(IF($H$3:$H$4000=$H1291,$I$3:$I$4000))</f>
        <v>948</v>
      </c>
      <c r="K1291" s="2" t="str">
        <v>GBR</v>
      </c>
      <c r="L1291" s="21" t="str">
        <v>Emily BORTHWICK</v>
      </c>
      <c r="M1291" s="47" t="str">
        <v>high-jump</v>
      </c>
      <c r="N1291" s="95">
        <v>35675</v>
      </c>
      <c r="O1291" s="94" t="str">
        <f t="shared" si="80"/>
        <v>Emily BORTHWICKhigh-jump</v>
      </c>
      <c r="P1291" s="2">
        <f t="shared" si="81"/>
        <v>1150</v>
      </c>
      <c r="Q1291" s="2">
        <f t="shared" si="82"/>
        <v>6</v>
      </c>
      <c r="R1291" s="79" t="str">
        <f t="shared" si="83"/>
        <v/>
      </c>
    </row>
    <row r="1292" spans="1:18" x14ac:dyDescent="0.2">
      <c r="A1292" t="s">
        <v>1204</v>
      </c>
      <c r="B1292" t="s">
        <v>2080</v>
      </c>
      <c r="C1292" s="6" t="s">
        <v>37</v>
      </c>
      <c r="D1292" s="5">
        <v>36530</v>
      </c>
      <c r="E1292" s="39">
        <v>1003</v>
      </c>
      <c r="F1292" s="195">
        <v>44644</v>
      </c>
      <c r="G1292" s="2">
        <v>50</v>
      </c>
      <c r="H1292" t="str">
        <f>B1292&amp;C1292</f>
        <v>Isabel WAKEFIELDlong-jump</v>
      </c>
      <c r="I1292" s="2">
        <f>E1292</f>
        <v>1003</v>
      </c>
      <c r="J1292" s="2" cm="1">
        <f t="array" ref="J1292">MAX(IF($H$3:$H$4000=$H1292,$I$3:$I$4000))</f>
        <v>1003</v>
      </c>
      <c r="K1292" s="2" t="str">
        <v>GBR</v>
      </c>
      <c r="L1292" s="21" t="str">
        <v>Holly MILLS</v>
      </c>
      <c r="M1292" s="47" t="str">
        <v>high-jump</v>
      </c>
      <c r="N1292" s="95">
        <v>36631</v>
      </c>
      <c r="O1292" s="94" t="str">
        <f t="shared" si="80"/>
        <v>Holly MILLShigh-jump</v>
      </c>
      <c r="P1292" s="2">
        <f t="shared" si="81"/>
        <v>1072</v>
      </c>
      <c r="Q1292" s="2">
        <f t="shared" si="82"/>
        <v>17</v>
      </c>
      <c r="R1292" s="79" t="str">
        <f t="shared" si="83"/>
        <v/>
      </c>
    </row>
    <row r="1293" spans="1:18" x14ac:dyDescent="0.2">
      <c r="A1293" t="s">
        <v>1204</v>
      </c>
      <c r="B1293" t="s">
        <v>2080</v>
      </c>
      <c r="C1293" s="5" t="s">
        <v>43</v>
      </c>
      <c r="D1293" s="5">
        <v>36530</v>
      </c>
      <c r="E1293" s="39">
        <v>1046</v>
      </c>
      <c r="F1293" s="195">
        <v>44644</v>
      </c>
      <c r="G1293" s="2">
        <v>1</v>
      </c>
      <c r="H1293" t="str">
        <f>B1293&amp;C1293</f>
        <v>Isabel WAKEFIELDheptathlon</v>
      </c>
      <c r="I1293" s="2">
        <f>E1293</f>
        <v>1046</v>
      </c>
      <c r="J1293" s="2" cm="1">
        <f t="array" ref="J1293">MAX(IF($H$3:$H$4000=$H1293,$I$3:$I$4000))</f>
        <v>1046</v>
      </c>
      <c r="K1293" s="2" t="str">
        <v>GBR</v>
      </c>
      <c r="L1293" s="21" t="str">
        <v>Emma NWOFOR</v>
      </c>
      <c r="M1293" s="47" t="str">
        <v>javelin-throw</v>
      </c>
      <c r="N1293" s="95">
        <v>35299</v>
      </c>
      <c r="O1293" s="94" t="str">
        <f t="shared" si="80"/>
        <v>Emma NWOFORjavelin-throw</v>
      </c>
      <c r="P1293" s="2">
        <f t="shared" si="81"/>
        <v>805</v>
      </c>
      <c r="Q1293" s="2">
        <f t="shared" si="82"/>
        <v>105</v>
      </c>
      <c r="R1293" s="79" t="str">
        <f t="shared" si="83"/>
        <v/>
      </c>
    </row>
    <row r="1294" spans="1:18" x14ac:dyDescent="0.2">
      <c r="A1294" t="s">
        <v>1204</v>
      </c>
      <c r="B1294" t="s">
        <v>2101</v>
      </c>
      <c r="C1294" s="5" t="s">
        <v>43</v>
      </c>
      <c r="D1294" s="5">
        <v>35773</v>
      </c>
      <c r="E1294" s="39">
        <v>958</v>
      </c>
      <c r="F1294" s="195">
        <v>44644</v>
      </c>
      <c r="G1294" s="2">
        <v>5</v>
      </c>
      <c r="H1294" t="str">
        <f>B1294&amp;C1294</f>
        <v>Zoe HUGHESheptathlon</v>
      </c>
      <c r="I1294" s="2">
        <f>E1294</f>
        <v>958</v>
      </c>
      <c r="J1294" s="2" cm="1">
        <f t="array" ref="J1294">MAX(IF($H$3:$H$4000=$H1294,$I$3:$I$4000))</f>
        <v>985</v>
      </c>
      <c r="K1294" s="2" t="str">
        <v>GBR</v>
      </c>
      <c r="L1294" s="21" t="str">
        <v>Lorraine UGEN</v>
      </c>
      <c r="M1294" s="47" t="str">
        <v>long-jump</v>
      </c>
      <c r="N1294" s="95">
        <v>33472</v>
      </c>
      <c r="O1294" s="94" t="str">
        <f t="shared" si="80"/>
        <v>Lorraine UGENlong-jump</v>
      </c>
      <c r="P1294" s="2">
        <f t="shared" si="81"/>
        <v>1205</v>
      </c>
      <c r="Q1294" s="2">
        <f t="shared" si="82"/>
        <v>4</v>
      </c>
      <c r="R1294" s="79" t="str">
        <f t="shared" si="83"/>
        <v/>
      </c>
    </row>
    <row r="1295" spans="1:18" x14ac:dyDescent="0.2">
      <c r="A1295" t="s">
        <v>1204</v>
      </c>
      <c r="B1295" t="s">
        <v>2080</v>
      </c>
      <c r="C1295" s="5" t="s">
        <v>32</v>
      </c>
      <c r="D1295" s="5">
        <v>36530</v>
      </c>
      <c r="E1295" s="39">
        <v>1115</v>
      </c>
      <c r="F1295" s="195">
        <v>44643</v>
      </c>
      <c r="G1295" s="2">
        <v>13</v>
      </c>
      <c r="H1295" t="str">
        <f>B1295&amp;C1295</f>
        <v>Isabel WAKEFIELD100mh</v>
      </c>
      <c r="I1295" s="2">
        <f>E1295</f>
        <v>1115</v>
      </c>
      <c r="J1295" s="2" cm="1">
        <f t="array" ref="J1295">MAX(IF($H$3:$H$4000=$H1295,$I$3:$I$4000))</f>
        <v>1115</v>
      </c>
      <c r="K1295" s="2" t="str">
        <v>GBR</v>
      </c>
      <c r="L1295" s="21" t="str">
        <v>Nicole YEARGIN</v>
      </c>
      <c r="M1295" s="47" t="str">
        <v>400m</v>
      </c>
      <c r="N1295" s="95">
        <v>35653</v>
      </c>
      <c r="O1295" s="94" t="str">
        <f t="shared" si="80"/>
        <v>Nicole YEARGIN400m</v>
      </c>
      <c r="P1295" s="2">
        <f t="shared" si="81"/>
        <v>1167</v>
      </c>
      <c r="Q1295" s="2">
        <f t="shared" si="82"/>
        <v>17</v>
      </c>
      <c r="R1295" s="79" t="str">
        <f t="shared" si="83"/>
        <v/>
      </c>
    </row>
    <row r="1296" spans="1:18" x14ac:dyDescent="0.2">
      <c r="A1296" t="s">
        <v>1204</v>
      </c>
      <c r="B1296" t="s">
        <v>2101</v>
      </c>
      <c r="C1296" s="5" t="s">
        <v>32</v>
      </c>
      <c r="D1296" s="5">
        <v>35773</v>
      </c>
      <c r="E1296" s="39">
        <v>1024</v>
      </c>
      <c r="F1296" s="195">
        <v>44643</v>
      </c>
      <c r="G1296" s="2">
        <v>51</v>
      </c>
      <c r="H1296" t="str">
        <f>B1296&amp;C1296</f>
        <v>Zoe HUGHES100mh</v>
      </c>
      <c r="I1296" s="2">
        <f>E1296</f>
        <v>1024</v>
      </c>
      <c r="J1296" s="2" cm="1">
        <f t="array" ref="J1296">MAX(IF($H$3:$H$4000=$H1296,$I$3:$I$4000))</f>
        <v>1056</v>
      </c>
      <c r="K1296" s="2" t="str">
        <v>GBR</v>
      </c>
      <c r="L1296" s="21" t="str">
        <v>Emily DIAMOND</v>
      </c>
      <c r="M1296" s="47" t="str">
        <v>400m</v>
      </c>
      <c r="N1296" s="95">
        <v>33400</v>
      </c>
      <c r="O1296" s="94" t="str">
        <f t="shared" si="80"/>
        <v>Emily DIAMOND400m</v>
      </c>
      <c r="P1296" s="2">
        <f t="shared" si="81"/>
        <v>1133</v>
      </c>
      <c r="Q1296" s="2">
        <f t="shared" si="82"/>
        <v>39</v>
      </c>
      <c r="R1296" s="79" t="str">
        <f t="shared" si="83"/>
        <v/>
      </c>
    </row>
    <row r="1297" spans="1:18" x14ac:dyDescent="0.2">
      <c r="A1297" t="s">
        <v>1204</v>
      </c>
      <c r="B1297" t="s">
        <v>5583</v>
      </c>
      <c r="C1297" t="s">
        <v>42</v>
      </c>
      <c r="D1297" s="5"/>
      <c r="E1297" s="39">
        <v>757</v>
      </c>
      <c r="F1297" s="195">
        <v>44640</v>
      </c>
      <c r="G1297" s="2">
        <v>87</v>
      </c>
      <c r="H1297" t="str">
        <f>B1297&amp;C1297</f>
        <v>Ava LEIGHhammer-throw</v>
      </c>
      <c r="I1297" s="2">
        <f>E1297</f>
        <v>757</v>
      </c>
      <c r="J1297" s="2" cm="1">
        <f t="array" ref="J1297">MAX(IF($H$3:$H$4000=$H1297,$I$3:$I$4000))</f>
        <v>757</v>
      </c>
      <c r="K1297" s="2" t="str">
        <v>GBR</v>
      </c>
      <c r="L1297" s="21" t="str">
        <v>Eilish MCCOLGAN</v>
      </c>
      <c r="M1297" s="47" t="str">
        <v>1500m</v>
      </c>
      <c r="N1297" s="95">
        <v>33202</v>
      </c>
      <c r="O1297" s="94" t="str">
        <f t="shared" si="80"/>
        <v>Eilish MCCOLGAN1500m</v>
      </c>
      <c r="P1297" s="2">
        <f t="shared" si="81"/>
        <v>1189</v>
      </c>
      <c r="Q1297" s="2">
        <f t="shared" si="82"/>
        <v>7</v>
      </c>
      <c r="R1297" s="79" t="str">
        <f t="shared" si="83"/>
        <v/>
      </c>
    </row>
    <row r="1298" spans="1:18" x14ac:dyDescent="0.2">
      <c r="A1298" t="s">
        <v>1204</v>
      </c>
      <c r="B1298" t="s">
        <v>1703</v>
      </c>
      <c r="C1298" s="5" t="s">
        <v>2</v>
      </c>
      <c r="D1298" s="5">
        <v>36848</v>
      </c>
      <c r="E1298" s="39">
        <v>1095</v>
      </c>
      <c r="F1298" s="195">
        <v>44639</v>
      </c>
      <c r="G1298" s="2">
        <v>28</v>
      </c>
      <c r="H1298" t="str">
        <f>B1298&amp;C1298</f>
        <v>Amber ANNING100m</v>
      </c>
      <c r="I1298" s="2">
        <f>E1298</f>
        <v>1095</v>
      </c>
      <c r="J1298" s="2" cm="1">
        <f t="array" ref="J1298">MAX(IF($H$3:$H$4000=$H1298,$I$3:$I$4000))</f>
        <v>1095</v>
      </c>
      <c r="K1298" s="2" t="str">
        <v>GBR</v>
      </c>
      <c r="L1298" s="21" t="str">
        <v>Poppy TANK</v>
      </c>
      <c r="M1298" s="47" t="str">
        <v>10000m</v>
      </c>
      <c r="N1298" s="95">
        <v>35769</v>
      </c>
      <c r="O1298" s="94" t="str">
        <f t="shared" si="80"/>
        <v>Poppy TANK10000m</v>
      </c>
      <c r="P1298" s="2">
        <f t="shared" si="81"/>
        <v>1095</v>
      </c>
      <c r="Q1298" s="2">
        <f t="shared" si="82"/>
        <v>63</v>
      </c>
      <c r="R1298" s="79" t="str">
        <f t="shared" si="83"/>
        <v/>
      </c>
    </row>
    <row r="1299" spans="1:18" x14ac:dyDescent="0.2">
      <c r="A1299" t="s">
        <v>1204</v>
      </c>
      <c r="B1299" t="s">
        <v>1700</v>
      </c>
      <c r="C1299" s="5" t="s">
        <v>2</v>
      </c>
      <c r="D1299" s="5">
        <v>37210</v>
      </c>
      <c r="E1299" s="39">
        <v>1075</v>
      </c>
      <c r="F1299" s="195">
        <v>44639</v>
      </c>
      <c r="G1299" s="2">
        <v>50</v>
      </c>
      <c r="H1299" t="str">
        <f>B1299&amp;C1299</f>
        <v>Kiah DUBARRY-GAY100m</v>
      </c>
      <c r="I1299" s="2">
        <f>E1299</f>
        <v>1075</v>
      </c>
      <c r="J1299" s="2" cm="1">
        <f t="array" ref="J1299">MAX(IF($H$3:$H$4000=$H1299,$I$3:$I$4000))</f>
        <v>1075</v>
      </c>
      <c r="K1299" s="2" t="str">
        <v>GBR</v>
      </c>
      <c r="L1299" s="21" t="str">
        <v>Laviai NIELSEN</v>
      </c>
      <c r="M1299" s="47" t="str">
        <v>400m</v>
      </c>
      <c r="N1299" s="95">
        <v>35137</v>
      </c>
      <c r="O1299" s="94" t="str">
        <f t="shared" si="80"/>
        <v>Laviai NIELSEN400m</v>
      </c>
      <c r="P1299" s="2">
        <f t="shared" si="81"/>
        <v>1149</v>
      </c>
      <c r="Q1299" s="2">
        <f t="shared" si="82"/>
        <v>24</v>
      </c>
      <c r="R1299" s="79" t="str">
        <f t="shared" si="83"/>
        <v/>
      </c>
    </row>
    <row r="1300" spans="1:18" x14ac:dyDescent="0.2">
      <c r="A1300" t="s">
        <v>1204</v>
      </c>
      <c r="B1300" t="s">
        <v>4986</v>
      </c>
      <c r="C1300" s="5" t="s">
        <v>29</v>
      </c>
      <c r="D1300" s="5">
        <v>33586</v>
      </c>
      <c r="E1300" s="39">
        <v>1047</v>
      </c>
      <c r="F1300" s="195">
        <v>44639</v>
      </c>
      <c r="G1300" s="2">
        <v>38</v>
      </c>
      <c r="H1300" t="str">
        <f>B1300&amp;C1300</f>
        <v>Rachael FRANKLIN5000m</v>
      </c>
      <c r="I1300" s="2">
        <f>E1300</f>
        <v>1047</v>
      </c>
      <c r="J1300" s="2" cm="1">
        <f t="array" ref="J1300">MAX(IF($H$3:$H$4000=$H1300,$I$3:$I$4000))</f>
        <v>1047</v>
      </c>
      <c r="K1300" s="2" t="str">
        <v>GBR</v>
      </c>
      <c r="L1300" s="21" t="str">
        <v>Isabelle BOFFEY</v>
      </c>
      <c r="M1300" s="47" t="str">
        <v>800m</v>
      </c>
      <c r="N1300" s="95">
        <v>36629</v>
      </c>
      <c r="O1300" s="94" t="str">
        <f t="shared" si="80"/>
        <v>Isabelle BOFFEY800m</v>
      </c>
      <c r="P1300" s="2">
        <f t="shared" si="81"/>
        <v>1140</v>
      </c>
      <c r="Q1300" s="2">
        <f t="shared" si="82"/>
        <v>21</v>
      </c>
      <c r="R1300" s="79" t="str">
        <f t="shared" si="83"/>
        <v/>
      </c>
    </row>
    <row r="1301" spans="1:18" x14ac:dyDescent="0.2">
      <c r="A1301" t="s">
        <v>1204</v>
      </c>
      <c r="B1301" t="s">
        <v>4566</v>
      </c>
      <c r="C1301" s="5" t="s">
        <v>37</v>
      </c>
      <c r="D1301" s="5">
        <v>36600</v>
      </c>
      <c r="E1301" s="39">
        <v>1029</v>
      </c>
      <c r="F1301" s="195">
        <v>44639</v>
      </c>
      <c r="G1301" s="2">
        <v>28</v>
      </c>
      <c r="H1301" t="str">
        <f>B1301&amp;C1301</f>
        <v>Alix STILLlong-jump</v>
      </c>
      <c r="I1301" s="2">
        <f>E1301</f>
        <v>1029</v>
      </c>
      <c r="J1301" s="2" cm="1">
        <f t="array" ref="J1301">MAX(IF($H$3:$H$4000=$H1301,$I$3:$I$4000))</f>
        <v>1029</v>
      </c>
      <c r="K1301" s="2" t="str">
        <v>GBR</v>
      </c>
      <c r="L1301" s="21" t="str">
        <v>Melissa COURTNEY-BRYANT</v>
      </c>
      <c r="M1301" s="47" t="str">
        <v>1500m</v>
      </c>
      <c r="N1301" s="95">
        <v>34211</v>
      </c>
      <c r="O1301" s="94" t="str">
        <f t="shared" si="80"/>
        <v>Melissa COURTNEY-BRYANT1500m</v>
      </c>
      <c r="P1301" s="2">
        <f t="shared" si="81"/>
        <v>1091</v>
      </c>
      <c r="Q1301" s="2">
        <f t="shared" si="82"/>
        <v>97</v>
      </c>
      <c r="R1301" s="79" t="str">
        <f t="shared" si="83"/>
        <v/>
      </c>
    </row>
    <row r="1302" spans="1:18" x14ac:dyDescent="0.2">
      <c r="A1302" t="s">
        <v>1204</v>
      </c>
      <c r="B1302" t="s">
        <v>2214</v>
      </c>
      <c r="C1302" s="5" t="s">
        <v>37</v>
      </c>
      <c r="D1302" s="5">
        <v>37193</v>
      </c>
      <c r="E1302" s="39">
        <v>1012</v>
      </c>
      <c r="F1302" s="195">
        <v>44639</v>
      </c>
      <c r="G1302" s="2">
        <v>43</v>
      </c>
      <c r="H1302" t="str">
        <f>B1302&amp;C1302</f>
        <v>Ore ADAMSONlong-jump</v>
      </c>
      <c r="I1302" s="2">
        <f>E1302</f>
        <v>1012</v>
      </c>
      <c r="J1302" s="2" cm="1">
        <f t="array" ref="J1302">MAX(IF($H$3:$H$4000=$H1302,$I$3:$I$4000))</f>
        <v>1036</v>
      </c>
      <c r="K1302" s="2" t="str">
        <v>GBR</v>
      </c>
      <c r="L1302" s="21" t="str">
        <v>Maisie GRICE</v>
      </c>
      <c r="M1302" s="47" t="str">
        <v>3000msc</v>
      </c>
      <c r="N1302" s="95">
        <v>36706</v>
      </c>
      <c r="O1302" s="94" t="str">
        <f t="shared" si="80"/>
        <v>Maisie GRICE3000msc</v>
      </c>
      <c r="P1302" s="2">
        <f t="shared" si="81"/>
        <v>1073</v>
      </c>
      <c r="Q1302" s="2">
        <f t="shared" si="82"/>
        <v>56</v>
      </c>
      <c r="R1302" s="79" t="str">
        <f t="shared" si="83"/>
        <v/>
      </c>
    </row>
    <row r="1303" spans="1:18" x14ac:dyDescent="0.2">
      <c r="A1303" t="s">
        <v>1204</v>
      </c>
      <c r="B1303" s="5" t="s">
        <v>5540</v>
      </c>
      <c r="C1303" s="5" t="s">
        <v>35</v>
      </c>
      <c r="D1303" s="5">
        <v>37280</v>
      </c>
      <c r="E1303" s="39">
        <v>974</v>
      </c>
      <c r="F1303" s="195">
        <v>44639</v>
      </c>
      <c r="G1303" s="2">
        <v>34</v>
      </c>
      <c r="H1303" t="str">
        <f>B1303&amp;C1303</f>
        <v>Temi OJORAhigh-jump</v>
      </c>
      <c r="I1303" s="2">
        <f>E1303</f>
        <v>974</v>
      </c>
      <c r="J1303" s="2" cm="1">
        <f t="array" ref="J1303">MAX(IF($H$3:$H$4000=$H1303,$I$3:$I$4000))</f>
        <v>1023</v>
      </c>
      <c r="K1303" s="2" t="str">
        <v>GBR</v>
      </c>
      <c r="L1303" s="21" t="str">
        <v>Lauren COOPER</v>
      </c>
      <c r="M1303" s="47" t="str">
        <v>3000msc</v>
      </c>
      <c r="N1303" s="95">
        <v>34469</v>
      </c>
      <c r="O1303" s="94" t="str">
        <f t="shared" si="80"/>
        <v>Lauren COOPER3000msc</v>
      </c>
      <c r="P1303" s="2">
        <f t="shared" si="81"/>
        <v>1047</v>
      </c>
      <c r="Q1303" s="2">
        <f t="shared" si="82"/>
        <v>73</v>
      </c>
      <c r="R1303" s="79" t="str">
        <f t="shared" si="83"/>
        <v/>
      </c>
    </row>
    <row r="1304" spans="1:18" x14ac:dyDescent="0.2">
      <c r="A1304" t="s">
        <v>1204</v>
      </c>
      <c r="B1304" t="s">
        <v>2414</v>
      </c>
      <c r="C1304" s="5" t="s">
        <v>39</v>
      </c>
      <c r="D1304" s="5">
        <v>37319</v>
      </c>
      <c r="E1304" s="39">
        <v>796</v>
      </c>
      <c r="F1304" s="195">
        <v>44639</v>
      </c>
      <c r="G1304" s="2">
        <v>69</v>
      </c>
      <c r="H1304" t="str">
        <f>B1304&amp;C1304</f>
        <v>Samantha CALLAWAYshot-put</v>
      </c>
      <c r="I1304" s="2">
        <f>E1304</f>
        <v>796</v>
      </c>
      <c r="J1304" s="2" cm="1">
        <f t="array" ref="J1304">MAX(IF($H$3:$H$4000=$H1304,$I$3:$I$4000))</f>
        <v>796</v>
      </c>
      <c r="K1304" s="2" t="str">
        <v>GBR</v>
      </c>
      <c r="L1304" s="21" t="str">
        <v>Lauren HALL</v>
      </c>
      <c r="M1304" s="47" t="str">
        <v>3000msc</v>
      </c>
      <c r="N1304" s="95">
        <v>33395</v>
      </c>
      <c r="O1304" s="94" t="str">
        <f t="shared" si="80"/>
        <v>Lauren HALL3000msc</v>
      </c>
      <c r="P1304" s="2">
        <f t="shared" si="81"/>
        <v>1040</v>
      </c>
      <c r="Q1304" s="2">
        <f t="shared" si="82"/>
        <v>78</v>
      </c>
      <c r="R1304" s="79" t="str">
        <f t="shared" si="83"/>
        <v/>
      </c>
    </row>
    <row r="1305" spans="1:18" x14ac:dyDescent="0.2">
      <c r="A1305" t="s">
        <v>1204</v>
      </c>
      <c r="B1305" t="s">
        <v>2537</v>
      </c>
      <c r="C1305" t="s">
        <v>42</v>
      </c>
      <c r="D1305" s="5"/>
      <c r="E1305" s="39">
        <v>858</v>
      </c>
      <c r="F1305" s="195">
        <v>44639</v>
      </c>
      <c r="G1305" s="2">
        <v>46</v>
      </c>
      <c r="H1305" t="str">
        <f>B1305&amp;C1305</f>
        <v>Hannah BLOODhammer-throw</v>
      </c>
      <c r="I1305" s="2">
        <f>E1305</f>
        <v>858</v>
      </c>
      <c r="J1305" s="2" cm="1">
        <f t="array" ref="J1305">MAX(IF($H$3:$H$4000=$H1305,$I$3:$I$4000))</f>
        <v>907</v>
      </c>
      <c r="K1305" s="2" t="str">
        <v>GBR</v>
      </c>
      <c r="L1305" s="21" t="str">
        <v>India WEIR</v>
      </c>
      <c r="M1305" s="47" t="str">
        <v>3000msc</v>
      </c>
      <c r="N1305" s="95">
        <v>36469</v>
      </c>
      <c r="O1305" s="94" t="str">
        <f t="shared" si="80"/>
        <v>India WEIR3000msc</v>
      </c>
      <c r="P1305" s="2">
        <f t="shared" si="81"/>
        <v>1032</v>
      </c>
      <c r="Q1305" s="2">
        <f t="shared" si="82"/>
        <v>84</v>
      </c>
      <c r="R1305" s="79" t="str">
        <f t="shared" si="83"/>
        <v/>
      </c>
    </row>
    <row r="1306" spans="1:18" x14ac:dyDescent="0.2">
      <c r="A1306" t="s">
        <v>1204</v>
      </c>
      <c r="B1306" t="s">
        <v>2575</v>
      </c>
      <c r="C1306" t="s">
        <v>42</v>
      </c>
      <c r="D1306" s="5">
        <v>2000</v>
      </c>
      <c r="E1306" s="39">
        <v>855</v>
      </c>
      <c r="F1306" s="195">
        <v>44639</v>
      </c>
      <c r="G1306" s="2">
        <v>48</v>
      </c>
      <c r="H1306" t="str">
        <f>B1306&amp;C1306</f>
        <v>Poppy BEANhammer-throw</v>
      </c>
      <c r="I1306" s="2">
        <f>E1306</f>
        <v>855</v>
      </c>
      <c r="J1306" s="2" cm="1">
        <f t="array" ref="J1306">MAX(IF($H$3:$H$4000=$H1306,$I$3:$I$4000))</f>
        <v>855</v>
      </c>
      <c r="K1306" s="2" t="str">
        <v>GBR</v>
      </c>
      <c r="L1306" s="21" t="str">
        <v>Ama PIPI</v>
      </c>
      <c r="M1306" s="47" t="str">
        <v>200m</v>
      </c>
      <c r="N1306" s="95">
        <v>35029</v>
      </c>
      <c r="O1306" s="94" t="str">
        <f t="shared" si="80"/>
        <v>Ama PIPI200m</v>
      </c>
      <c r="P1306" s="2">
        <f t="shared" si="81"/>
        <v>1121</v>
      </c>
      <c r="Q1306" s="2">
        <f t="shared" si="82"/>
        <v>45</v>
      </c>
      <c r="R1306" s="79" t="str">
        <f t="shared" si="83"/>
        <v/>
      </c>
    </row>
    <row r="1307" spans="1:18" x14ac:dyDescent="0.2">
      <c r="A1307" t="s">
        <v>1204</v>
      </c>
      <c r="B1307" t="s">
        <v>1522</v>
      </c>
      <c r="C1307" s="5" t="s">
        <v>42</v>
      </c>
      <c r="D1307" s="5">
        <v>29918</v>
      </c>
      <c r="E1307" s="39">
        <v>829</v>
      </c>
      <c r="F1307" s="195">
        <v>44639</v>
      </c>
      <c r="G1307" s="2">
        <v>59</v>
      </c>
      <c r="H1307" t="str">
        <f>B1307&amp;C1307</f>
        <v>Lucy MARSHALLhammer-throw</v>
      </c>
      <c r="I1307" s="2">
        <f>E1307</f>
        <v>829</v>
      </c>
      <c r="J1307" s="2" cm="1">
        <f t="array" ref="J1307">MAX(IF($H$3:$H$4000=$H1307,$I$3:$I$4000))</f>
        <v>928</v>
      </c>
      <c r="K1307" s="2" t="str">
        <v>GBR</v>
      </c>
      <c r="L1307" s="21" t="str">
        <v>Naomi OGBETA</v>
      </c>
      <c r="M1307" s="47" t="str">
        <v>triple-jump</v>
      </c>
      <c r="N1307" s="95">
        <v>35903</v>
      </c>
      <c r="O1307" s="94" t="str">
        <f t="shared" si="80"/>
        <v>Naomi OGBETAtriple-jump</v>
      </c>
      <c r="P1307" s="2">
        <f t="shared" si="81"/>
        <v>1140</v>
      </c>
      <c r="Q1307" s="2">
        <f t="shared" si="82"/>
        <v>6</v>
      </c>
      <c r="R1307" s="79" t="str">
        <f t="shared" si="83"/>
        <v/>
      </c>
    </row>
    <row r="1308" spans="1:18" x14ac:dyDescent="0.2">
      <c r="A1308" t="s">
        <v>1204</v>
      </c>
      <c r="B1308" t="s">
        <v>2500</v>
      </c>
      <c r="C1308" s="5" t="s">
        <v>41</v>
      </c>
      <c r="D1308" s="6">
        <v>36977</v>
      </c>
      <c r="E1308" s="39">
        <v>739</v>
      </c>
      <c r="F1308" s="195">
        <v>44639</v>
      </c>
      <c r="G1308" s="2">
        <v>97</v>
      </c>
      <c r="H1308" t="str">
        <f>B1308&amp;C1308</f>
        <v>Olivia DOBSONjavelin-throw</v>
      </c>
      <c r="I1308" s="2">
        <f>E1308</f>
        <v>739</v>
      </c>
      <c r="J1308" s="2" cm="1">
        <f t="array" ref="J1308">MAX(IF($H$3:$H$4000=$H1308,$I$3:$I$4000))</f>
        <v>808</v>
      </c>
      <c r="K1308" s="2" t="str">
        <v>GBR</v>
      </c>
      <c r="L1308" s="21" t="str">
        <v>Katie SNOWDEN</v>
      </c>
      <c r="M1308" s="47" t="str">
        <v>800m</v>
      </c>
      <c r="N1308" s="95">
        <v>34402</v>
      </c>
      <c r="O1308" s="94" t="str">
        <f t="shared" si="80"/>
        <v>Katie SNOWDEN800m</v>
      </c>
      <c r="P1308" s="2">
        <f t="shared" si="81"/>
        <v>1134</v>
      </c>
      <c r="Q1308" s="2">
        <f t="shared" si="82"/>
        <v>27</v>
      </c>
      <c r="R1308" s="79" t="str">
        <f t="shared" si="83"/>
        <v/>
      </c>
    </row>
    <row r="1309" spans="1:18" x14ac:dyDescent="0.2">
      <c r="A1309" t="s">
        <v>1204</v>
      </c>
      <c r="B1309" t="s">
        <v>1566</v>
      </c>
      <c r="C1309" s="5" t="s">
        <v>85</v>
      </c>
      <c r="D1309" s="5">
        <v>34267</v>
      </c>
      <c r="E1309" s="39">
        <v>1051</v>
      </c>
      <c r="F1309" s="195">
        <v>44639</v>
      </c>
      <c r="G1309" s="2">
        <v>6</v>
      </c>
      <c r="H1309" t="str">
        <f>B1309&amp;C1309</f>
        <v>Heather LEWISrace-walking</v>
      </c>
      <c r="I1309" s="2">
        <f>E1309</f>
        <v>1051</v>
      </c>
      <c r="J1309" s="2" cm="1">
        <f t="array" ref="J1309">MAX(IF($H$3:$H$4000=$H1309,$I$3:$I$4000))</f>
        <v>1051</v>
      </c>
      <c r="K1309" s="2" t="str">
        <v>GBR</v>
      </c>
      <c r="L1309" s="21" t="str">
        <v>Revee WALCOTT-NOLAN</v>
      </c>
      <c r="M1309" s="47" t="str">
        <v>800m</v>
      </c>
      <c r="N1309" s="95">
        <v>34764</v>
      </c>
      <c r="O1309" s="94" t="str">
        <f t="shared" si="80"/>
        <v>Revee WALCOTT-NOLAN800m</v>
      </c>
      <c r="P1309" s="2">
        <f t="shared" si="81"/>
        <v>1125</v>
      </c>
      <c r="Q1309" s="2">
        <f t="shared" si="82"/>
        <v>39</v>
      </c>
      <c r="R1309" s="79" t="str">
        <f t="shared" si="83"/>
        <v/>
      </c>
    </row>
    <row r="1310" spans="1:18" x14ac:dyDescent="0.2">
      <c r="A1310" t="s">
        <v>1204</v>
      </c>
      <c r="B1310" t="s">
        <v>1567</v>
      </c>
      <c r="C1310" s="5" t="s">
        <v>85</v>
      </c>
      <c r="D1310" s="5">
        <v>33184</v>
      </c>
      <c r="E1310" s="39">
        <v>997</v>
      </c>
      <c r="F1310" s="195">
        <v>44639</v>
      </c>
      <c r="G1310" s="2">
        <v>8</v>
      </c>
      <c r="H1310" t="str">
        <f>B1310&amp;C1310</f>
        <v>Bethan DAVIESrace-walking</v>
      </c>
      <c r="I1310" s="2">
        <f>E1310</f>
        <v>997</v>
      </c>
      <c r="J1310" s="2" cm="1">
        <f t="array" ref="J1310">MAX(IF($H$3:$H$4000=$H1310,$I$3:$I$4000))</f>
        <v>1073</v>
      </c>
      <c r="K1310" s="2" t="str">
        <v>GBR</v>
      </c>
      <c r="L1310" s="21" t="str">
        <v>Mari SMITH</v>
      </c>
      <c r="M1310" s="47" t="str">
        <v>800m</v>
      </c>
      <c r="N1310" s="95">
        <v>35383</v>
      </c>
      <c r="O1310" s="94" t="str">
        <f t="shared" si="80"/>
        <v>Mari SMITH800m</v>
      </c>
      <c r="P1310" s="2">
        <f t="shared" si="81"/>
        <v>1076</v>
      </c>
      <c r="Q1310" s="2">
        <f t="shared" si="82"/>
        <v>108</v>
      </c>
      <c r="R1310" s="79" t="str">
        <f t="shared" si="83"/>
        <v/>
      </c>
    </row>
    <row r="1311" spans="1:18" x14ac:dyDescent="0.2">
      <c r="A1311" t="s">
        <v>1204</v>
      </c>
      <c r="B1311" t="s">
        <v>1569</v>
      </c>
      <c r="C1311" s="5" t="s">
        <v>85</v>
      </c>
      <c r="D1311" s="5">
        <v>36717</v>
      </c>
      <c r="E1311" s="39">
        <v>871</v>
      </c>
      <c r="F1311" s="195">
        <v>44639</v>
      </c>
      <c r="G1311" s="2">
        <v>19</v>
      </c>
      <c r="H1311" t="str">
        <f>B1311&amp;C1311</f>
        <v>Abigail JENNINGSrace-walking</v>
      </c>
      <c r="I1311" s="2">
        <f>E1311</f>
        <v>871</v>
      </c>
      <c r="J1311" s="2" cm="1">
        <f t="array" ref="J1311">MAX(IF($H$3:$H$4000=$H1311,$I$3:$I$4000))</f>
        <v>871</v>
      </c>
      <c r="K1311" s="2" t="str">
        <v>GBR</v>
      </c>
      <c r="L1311" s="21" t="str">
        <v>Zoey CLARK</v>
      </c>
      <c r="M1311" s="47" t="str">
        <v>400m</v>
      </c>
      <c r="N1311" s="95">
        <v>34632</v>
      </c>
      <c r="O1311" s="94" t="str">
        <f t="shared" si="80"/>
        <v>Zoey CLARK400m</v>
      </c>
      <c r="P1311" s="2">
        <f t="shared" si="81"/>
        <v>1127</v>
      </c>
      <c r="Q1311" s="2">
        <f t="shared" si="82"/>
        <v>42</v>
      </c>
      <c r="R1311" s="79" t="str">
        <f t="shared" si="83"/>
        <v/>
      </c>
    </row>
    <row r="1312" spans="1:18" x14ac:dyDescent="0.2">
      <c r="A1312" t="s">
        <v>1204</v>
      </c>
      <c r="B1312" t="s">
        <v>5022</v>
      </c>
      <c r="C1312" s="5" t="s">
        <v>85</v>
      </c>
      <c r="D1312" s="5">
        <v>37735</v>
      </c>
      <c r="E1312" s="39">
        <v>816</v>
      </c>
      <c r="F1312" s="195">
        <v>44639</v>
      </c>
      <c r="G1312" s="2">
        <v>28</v>
      </c>
      <c r="H1312" t="str">
        <f>B1312&amp;C1312</f>
        <v>Hannah HOPPERrace-walking</v>
      </c>
      <c r="I1312" s="2">
        <f>E1312</f>
        <v>816</v>
      </c>
      <c r="J1312" s="2" cm="1">
        <f t="array" ref="J1312">MAX(IF($H$3:$H$4000=$H1312,$I$3:$I$4000))</f>
        <v>816</v>
      </c>
      <c r="K1312" s="2" t="str">
        <v>GBR</v>
      </c>
      <c r="L1312" s="21" t="str">
        <v>Anastasia DAVIES</v>
      </c>
      <c r="M1312" s="47" t="str">
        <v>100mh</v>
      </c>
      <c r="N1312" s="95">
        <v>36259</v>
      </c>
      <c r="O1312" s="94" t="str">
        <f t="shared" si="80"/>
        <v>Anastasia DAVIES100mh</v>
      </c>
      <c r="P1312" s="2">
        <f t="shared" si="81"/>
        <v>1099</v>
      </c>
      <c r="Q1312" s="2">
        <f t="shared" si="82"/>
        <v>52</v>
      </c>
      <c r="R1312" s="79" t="str">
        <f t="shared" si="83"/>
        <v/>
      </c>
    </row>
    <row r="1313" spans="1:18" x14ac:dyDescent="0.2">
      <c r="A1313" t="s">
        <v>1204</v>
      </c>
      <c r="B1313" t="s">
        <v>5023</v>
      </c>
      <c r="C1313" t="s">
        <v>85</v>
      </c>
      <c r="D1313" s="5">
        <v>1999</v>
      </c>
      <c r="E1313" s="39">
        <v>713</v>
      </c>
      <c r="F1313" s="195">
        <v>44639</v>
      </c>
      <c r="G1313" s="2">
        <v>37</v>
      </c>
      <c r="H1313" t="str">
        <f>B1313&amp;C1313</f>
        <v>Emile GHOSErace-walking</v>
      </c>
      <c r="I1313" s="2">
        <f>E1313</f>
        <v>713</v>
      </c>
      <c r="J1313" s="2" cm="1">
        <f t="array" ref="J1313">MAX(IF($H$3:$H$4000=$H1313,$I$3:$I$4000))</f>
        <v>713</v>
      </c>
      <c r="K1313" s="2" t="str">
        <v>GBR</v>
      </c>
      <c r="L1313" s="21" t="str">
        <v>Isabella HILDITCH</v>
      </c>
      <c r="M1313" s="47" t="str">
        <v>100mh</v>
      </c>
      <c r="N1313" s="95">
        <v>36326</v>
      </c>
      <c r="O1313" s="94" t="str">
        <f t="shared" si="80"/>
        <v>Isabella HILDITCH100mh</v>
      </c>
      <c r="P1313" s="2">
        <f t="shared" si="81"/>
        <v>1075</v>
      </c>
      <c r="Q1313" s="2">
        <f t="shared" si="82"/>
        <v>71</v>
      </c>
      <c r="R1313" s="79" t="str">
        <f t="shared" si="83"/>
        <v/>
      </c>
    </row>
    <row r="1314" spans="1:18" x14ac:dyDescent="0.2">
      <c r="A1314" t="s">
        <v>1204</v>
      </c>
      <c r="B1314" t="s">
        <v>1703</v>
      </c>
      <c r="C1314" s="5" t="s">
        <v>25</v>
      </c>
      <c r="D1314" s="5">
        <v>36848</v>
      </c>
      <c r="E1314" s="39">
        <v>1084</v>
      </c>
      <c r="F1314" s="195">
        <v>44638</v>
      </c>
      <c r="G1314" s="2">
        <v>36</v>
      </c>
      <c r="H1314" t="str">
        <f>B1314&amp;C1314</f>
        <v>Amber ANNING200m</v>
      </c>
      <c r="I1314" s="2">
        <f>E1314</f>
        <v>1084</v>
      </c>
      <c r="J1314" s="2" cm="1">
        <f t="array" ref="J1314">MAX(IF($H$3:$H$4000=$H1314,$I$3:$I$4000))</f>
        <v>1096</v>
      </c>
      <c r="K1314" s="2" t="str">
        <v>GBR</v>
      </c>
      <c r="L1314" s="21" t="str">
        <v>Jessica TAPPIN</v>
      </c>
      <c r="M1314" s="47" t="str">
        <v>400mh</v>
      </c>
      <c r="N1314" s="95">
        <v>33010</v>
      </c>
      <c r="O1314" s="94" t="str">
        <f t="shared" si="80"/>
        <v>Jessica TAPPIN400mh</v>
      </c>
      <c r="P1314" s="2">
        <f t="shared" si="81"/>
        <v>1113</v>
      </c>
      <c r="Q1314" s="2">
        <f t="shared" si="82"/>
        <v>26</v>
      </c>
      <c r="R1314" s="79" t="str">
        <f t="shared" si="83"/>
        <v/>
      </c>
    </row>
    <row r="1315" spans="1:18" x14ac:dyDescent="0.2">
      <c r="A1315" t="s">
        <v>1204</v>
      </c>
      <c r="B1315" t="s">
        <v>5004</v>
      </c>
      <c r="C1315" t="s">
        <v>43</v>
      </c>
      <c r="D1315" s="5">
        <v>1999</v>
      </c>
      <c r="E1315" s="39">
        <v>781</v>
      </c>
      <c r="F1315" s="195">
        <v>44638</v>
      </c>
      <c r="G1315" s="2">
        <v>20</v>
      </c>
      <c r="H1315" t="str">
        <f>B1315&amp;C1315</f>
        <v>Lucy WALLIKERheptathlon</v>
      </c>
      <c r="I1315" s="2">
        <f>E1315</f>
        <v>781</v>
      </c>
      <c r="J1315" s="2" cm="1">
        <f t="array" ref="J1315">MAX(IF($H$3:$H$4000=$H1315,$I$3:$I$4000))</f>
        <v>781</v>
      </c>
      <c r="K1315" s="2" t="str">
        <v>GBR</v>
      </c>
      <c r="L1315" s="21" t="str">
        <v>Jazmin SAWYERS</v>
      </c>
      <c r="M1315" s="47" t="str">
        <v>long-jump</v>
      </c>
      <c r="N1315" s="95">
        <v>34475</v>
      </c>
      <c r="O1315" s="94" t="str">
        <f t="shared" si="80"/>
        <v>Jazmin SAWYERSlong-jump</v>
      </c>
      <c r="P1315" s="2">
        <f t="shared" si="81"/>
        <v>1196</v>
      </c>
      <c r="Q1315" s="2">
        <f t="shared" si="82"/>
        <v>5</v>
      </c>
      <c r="R1315" s="79" t="str">
        <f t="shared" si="83"/>
        <v/>
      </c>
    </row>
    <row r="1316" spans="1:18" x14ac:dyDescent="0.2">
      <c r="A1316" t="s">
        <v>1204</v>
      </c>
      <c r="B1316" t="s">
        <v>5004</v>
      </c>
      <c r="C1316" t="s">
        <v>35</v>
      </c>
      <c r="D1316" s="5">
        <v>1999</v>
      </c>
      <c r="E1316" s="39">
        <v>1013</v>
      </c>
      <c r="F1316" s="195">
        <v>44637</v>
      </c>
      <c r="G1316" s="2">
        <v>18</v>
      </c>
      <c r="H1316" t="str">
        <f>B1316&amp;C1316</f>
        <v>Lucy WALLIKERhigh-jump</v>
      </c>
      <c r="I1316" s="2">
        <f>E1316</f>
        <v>1013</v>
      </c>
      <c r="J1316" s="2" cm="1">
        <f t="array" ref="J1316">MAX(IF($H$3:$H$4000=$H1316,$I$3:$I$4000))</f>
        <v>1013</v>
      </c>
      <c r="K1316" s="2" t="str">
        <v>GBR</v>
      </c>
      <c r="L1316" s="21" t="str">
        <v>Deborah MARTIN</v>
      </c>
      <c r="M1316" s="47" t="str">
        <v>high-jump</v>
      </c>
      <c r="N1316" s="95">
        <v>34359</v>
      </c>
      <c r="O1316" s="94" t="str">
        <f t="shared" si="80"/>
        <v>Deborah MARTINhigh-jump</v>
      </c>
      <c r="P1316" s="2">
        <f t="shared" si="81"/>
        <v>974</v>
      </c>
      <c r="Q1316" s="2">
        <f t="shared" si="82"/>
        <v>83</v>
      </c>
      <c r="R1316" s="79" t="str">
        <f t="shared" si="83"/>
        <v/>
      </c>
    </row>
    <row r="1317" spans="1:18" x14ac:dyDescent="0.2">
      <c r="A1317" t="s">
        <v>1204</v>
      </c>
      <c r="B1317" t="s">
        <v>5009</v>
      </c>
      <c r="C1317" s="5" t="s">
        <v>39</v>
      </c>
      <c r="D1317" s="5">
        <v>36618</v>
      </c>
      <c r="E1317" s="39">
        <v>873</v>
      </c>
      <c r="F1317" s="195">
        <v>44637</v>
      </c>
      <c r="G1317" s="2">
        <v>36</v>
      </c>
      <c r="H1317" t="str">
        <f>B1317&amp;C1317</f>
        <v>Sarah OMOREGIEshot-put</v>
      </c>
      <c r="I1317" s="2">
        <f>E1317</f>
        <v>873</v>
      </c>
      <c r="J1317" s="2" cm="1">
        <f t="array" ref="J1317">MAX(IF($H$3:$H$4000=$H1317,$I$3:$I$4000))</f>
        <v>873</v>
      </c>
      <c r="K1317" s="2" t="str">
        <v>GBR</v>
      </c>
      <c r="L1317" s="21" t="str">
        <v>Rhiana BURRELL</v>
      </c>
      <c r="M1317" s="47" t="str">
        <v>high-jump</v>
      </c>
      <c r="N1317" s="95">
        <v>37969</v>
      </c>
      <c r="O1317" s="94" t="str">
        <f t="shared" si="80"/>
        <v>Rhiana BURRELLhigh-jump</v>
      </c>
      <c r="P1317" s="2">
        <f t="shared" si="81"/>
        <v>974</v>
      </c>
      <c r="Q1317" s="2">
        <f t="shared" si="82"/>
        <v>83</v>
      </c>
      <c r="R1317" s="79" t="str">
        <f t="shared" si="83"/>
        <v/>
      </c>
    </row>
    <row r="1318" spans="1:18" x14ac:dyDescent="0.2">
      <c r="A1318" t="s">
        <v>1204</v>
      </c>
      <c r="B1318" t="s">
        <v>1424</v>
      </c>
      <c r="C1318" s="5" t="s">
        <v>36</v>
      </c>
      <c r="D1318" s="5">
        <v>36337</v>
      </c>
      <c r="E1318" s="39">
        <v>963</v>
      </c>
      <c r="F1318" s="195">
        <v>44633</v>
      </c>
      <c r="G1318" s="2">
        <v>15</v>
      </c>
      <c r="H1318" t="str">
        <f>B1318&amp;C1318</f>
        <v>Jessica ROBINSONpole-vault</v>
      </c>
      <c r="I1318" s="2">
        <f>E1318</f>
        <v>963</v>
      </c>
      <c r="J1318" s="2" cm="1">
        <f t="array" ref="J1318">MAX(IF($H$3:$H$4000=$H1318,$I$3:$I$4000))</f>
        <v>963</v>
      </c>
      <c r="K1318" s="2" t="str">
        <v>GBR</v>
      </c>
      <c r="L1318" s="21" t="str">
        <v>Halle FERGUSON</v>
      </c>
      <c r="M1318" s="47" t="str">
        <v>high-jump</v>
      </c>
      <c r="N1318" s="95">
        <v>38327</v>
      </c>
      <c r="O1318" s="94" t="str">
        <f t="shared" si="80"/>
        <v>Halle FERGUSONhigh-jump</v>
      </c>
      <c r="P1318" s="2">
        <f t="shared" si="81"/>
        <v>974</v>
      </c>
      <c r="Q1318" s="2">
        <f t="shared" si="82"/>
        <v>83</v>
      </c>
      <c r="R1318" s="79" t="str">
        <f t="shared" si="83"/>
        <v/>
      </c>
    </row>
    <row r="1319" spans="1:18" x14ac:dyDescent="0.2">
      <c r="A1319" t="s">
        <v>1204</v>
      </c>
      <c r="B1319" t="s">
        <v>1417</v>
      </c>
      <c r="C1319" s="6" t="s">
        <v>36</v>
      </c>
      <c r="D1319" s="6">
        <v>37203</v>
      </c>
      <c r="E1319" s="39">
        <v>963</v>
      </c>
      <c r="F1319" s="195">
        <v>44633</v>
      </c>
      <c r="G1319" s="2">
        <v>15</v>
      </c>
      <c r="H1319" t="str">
        <f>B1319&amp;C1319</f>
        <v>Jade SPENCER-SMITHpole-vault</v>
      </c>
      <c r="I1319" s="2">
        <f>E1319</f>
        <v>963</v>
      </c>
      <c r="J1319" s="2" cm="1">
        <f t="array" ref="J1319">MAX(IF($H$3:$H$4000=$H1319,$I$3:$I$4000))</f>
        <v>963</v>
      </c>
      <c r="K1319" s="2" t="str">
        <v>GBR</v>
      </c>
      <c r="L1319" s="21" t="str">
        <v>Jade IVE</v>
      </c>
      <c r="M1319" s="47" t="str">
        <v>pole-vault</v>
      </c>
      <c r="N1319" s="95">
        <v>33625</v>
      </c>
      <c r="O1319" s="94" t="str">
        <f t="shared" si="80"/>
        <v>Jade IVEpole-vault</v>
      </c>
      <c r="P1319" s="2">
        <f t="shared" si="81"/>
        <v>1052</v>
      </c>
      <c r="Q1319" s="2">
        <f t="shared" si="82"/>
        <v>11</v>
      </c>
      <c r="R1319" s="79" t="str">
        <f t="shared" si="83"/>
        <v/>
      </c>
    </row>
    <row r="1320" spans="1:18" x14ac:dyDescent="0.2">
      <c r="A1320" t="s">
        <v>1204</v>
      </c>
      <c r="B1320" t="s">
        <v>1421</v>
      </c>
      <c r="C1320" s="5" t="s">
        <v>36</v>
      </c>
      <c r="D1320" s="5">
        <v>32993</v>
      </c>
      <c r="E1320" s="39">
        <v>917</v>
      </c>
      <c r="F1320" s="195">
        <v>44633</v>
      </c>
      <c r="G1320" s="2">
        <v>27</v>
      </c>
      <c r="H1320" t="str">
        <f>B1320&amp;C1320</f>
        <v>Courtney MACGUIREpole-vault</v>
      </c>
      <c r="I1320" s="2">
        <f>E1320</f>
        <v>917</v>
      </c>
      <c r="J1320" s="2" cm="1">
        <f t="array" ref="J1320">MAX(IF($H$3:$H$4000=$H1320,$I$3:$I$4000))</f>
        <v>917</v>
      </c>
      <c r="K1320" s="2" t="str">
        <v>GBR</v>
      </c>
      <c r="L1320" s="21" t="str">
        <v>Clare MAURER</v>
      </c>
      <c r="M1320" s="47" t="str">
        <v>pole-vault</v>
      </c>
      <c r="N1320" s="95">
        <v>34343</v>
      </c>
      <c r="O1320" s="94" t="str">
        <f t="shared" si="80"/>
        <v>Clare MAURERpole-vault</v>
      </c>
      <c r="P1320" s="2">
        <f t="shared" si="81"/>
        <v>853</v>
      </c>
      <c r="Q1320" s="2">
        <f t="shared" si="82"/>
        <v>83</v>
      </c>
      <c r="R1320" s="79" t="str">
        <f t="shared" si="83"/>
        <v/>
      </c>
    </row>
    <row r="1321" spans="1:18" x14ac:dyDescent="0.2">
      <c r="A1321" t="s">
        <v>1204</v>
      </c>
      <c r="B1321" t="s">
        <v>2364</v>
      </c>
      <c r="C1321" s="5" t="s">
        <v>36</v>
      </c>
      <c r="D1321" s="5">
        <v>38047</v>
      </c>
      <c r="E1321" s="39">
        <v>871</v>
      </c>
      <c r="F1321" s="195">
        <v>44633</v>
      </c>
      <c r="G1321" s="2">
        <v>36</v>
      </c>
      <c r="H1321" t="str">
        <f>B1321&amp;C1321</f>
        <v>Isabel THOMASpole-vault</v>
      </c>
      <c r="I1321" s="2">
        <f>E1321</f>
        <v>871</v>
      </c>
      <c r="J1321" s="2" cm="1">
        <f t="array" ref="J1321">MAX(IF($H$3:$H$4000=$H1321,$I$3:$I$4000))</f>
        <v>874</v>
      </c>
      <c r="K1321" s="2" t="str">
        <v>GBR</v>
      </c>
      <c r="L1321" s="21" t="str">
        <v>Racheal SOMOYE</v>
      </c>
      <c r="M1321" s="47" t="str">
        <v>hammer-throw</v>
      </c>
      <c r="N1321" s="95">
        <v>34584</v>
      </c>
      <c r="O1321" s="94" t="str">
        <f t="shared" si="80"/>
        <v>Racheal SOMOYEhammer-throw</v>
      </c>
      <c r="P1321" s="2">
        <f t="shared" si="81"/>
        <v>996</v>
      </c>
      <c r="Q1321" s="2">
        <f t="shared" si="82"/>
        <v>26</v>
      </c>
      <c r="R1321" s="79" t="str">
        <f t="shared" si="83"/>
        <v/>
      </c>
    </row>
    <row r="1322" spans="1:18" x14ac:dyDescent="0.2">
      <c r="A1322" t="s">
        <v>1204</v>
      </c>
      <c r="B1322" t="s">
        <v>2370</v>
      </c>
      <c r="C1322" t="s">
        <v>36</v>
      </c>
      <c r="D1322" s="5"/>
      <c r="E1322" s="39">
        <v>871</v>
      </c>
      <c r="F1322" s="195">
        <v>44633</v>
      </c>
      <c r="G1322" s="2">
        <v>36</v>
      </c>
      <c r="H1322" t="str">
        <f>B1322&amp;C1322</f>
        <v>Nemiah MUNIRpole-vault</v>
      </c>
      <c r="I1322" s="2">
        <f>E1322</f>
        <v>871</v>
      </c>
      <c r="J1322" s="2" cm="1">
        <f t="array" ref="J1322">MAX(IF($H$3:$H$4000=$H1322,$I$3:$I$4000))</f>
        <v>871</v>
      </c>
      <c r="K1322" s="2" t="str">
        <v>GBR</v>
      </c>
      <c r="L1322" s="21" t="str">
        <v>Hannah JOHNSON</v>
      </c>
      <c r="M1322" s="47" t="str">
        <v>javelin-throw</v>
      </c>
      <c r="N1322" s="95">
        <v>34499</v>
      </c>
      <c r="O1322" s="94" t="str">
        <f t="shared" si="80"/>
        <v>Hannah JOHNSONjavelin-throw</v>
      </c>
      <c r="P1322" s="2">
        <f t="shared" si="81"/>
        <v>843</v>
      </c>
      <c r="Q1322" s="2">
        <f t="shared" si="82"/>
        <v>76</v>
      </c>
      <c r="R1322" s="79" t="str">
        <f t="shared" si="83"/>
        <v/>
      </c>
    </row>
    <row r="1323" spans="1:18" x14ac:dyDescent="0.2">
      <c r="A1323" t="s">
        <v>1204</v>
      </c>
      <c r="B1323" t="s">
        <v>2365</v>
      </c>
      <c r="C1323" s="5" t="s">
        <v>36</v>
      </c>
      <c r="D1323" s="5">
        <v>36146</v>
      </c>
      <c r="E1323" s="39">
        <v>825</v>
      </c>
      <c r="F1323" s="195">
        <v>44633</v>
      </c>
      <c r="G1323" s="2">
        <v>59</v>
      </c>
      <c r="H1323" t="str">
        <f>B1323&amp;C1323</f>
        <v>Carys JONESpole-vault</v>
      </c>
      <c r="I1323" s="2">
        <f>E1323</f>
        <v>825</v>
      </c>
      <c r="J1323" s="2" cm="1">
        <f t="array" ref="J1323">MAX(IF($H$3:$H$4000=$H1323,$I$3:$I$4000))</f>
        <v>874</v>
      </c>
      <c r="K1323" s="2" t="str">
        <v>GBR</v>
      </c>
      <c r="L1323" s="21" t="str">
        <v>Jessica JUDD</v>
      </c>
      <c r="M1323" s="47" t="str">
        <v>10000m</v>
      </c>
      <c r="N1323" s="95">
        <v>34706</v>
      </c>
      <c r="O1323" s="94" t="str">
        <f t="shared" si="80"/>
        <v>Jessica JUDD10000m</v>
      </c>
      <c r="P1323" s="2">
        <f t="shared" si="81"/>
        <v>1174</v>
      </c>
      <c r="Q1323" s="2">
        <f t="shared" si="82"/>
        <v>20</v>
      </c>
      <c r="R1323" s="79" t="str">
        <f t="shared" si="83"/>
        <v/>
      </c>
    </row>
    <row r="1324" spans="1:18" x14ac:dyDescent="0.2">
      <c r="A1324" t="s">
        <v>1204</v>
      </c>
      <c r="B1324" t="s">
        <v>2391</v>
      </c>
      <c r="C1324" t="s">
        <v>36</v>
      </c>
      <c r="D1324" s="5"/>
      <c r="E1324" s="39">
        <v>810</v>
      </c>
      <c r="F1324" s="195">
        <v>44633</v>
      </c>
      <c r="G1324" s="2">
        <v>60</v>
      </c>
      <c r="H1324" t="str">
        <f>B1324&amp;C1324</f>
        <v>Nyree PERRYpole-vault</v>
      </c>
      <c r="I1324" s="2">
        <f>E1324</f>
        <v>810</v>
      </c>
      <c r="J1324" s="2" cm="1">
        <f t="array" ref="J1324">MAX(IF($H$3:$H$4000=$H1324,$I$3:$I$4000))</f>
        <v>810</v>
      </c>
      <c r="K1324" s="2" t="str">
        <v>GBR</v>
      </c>
      <c r="L1324" s="21" t="str">
        <v>Verity OCKENDEN</v>
      </c>
      <c r="M1324" s="47" t="str">
        <v>10000m</v>
      </c>
      <c r="N1324" s="95">
        <v>33481</v>
      </c>
      <c r="O1324" s="94" t="str">
        <f t="shared" si="80"/>
        <v>Verity OCKENDEN10000m</v>
      </c>
      <c r="P1324" s="2">
        <f t="shared" si="81"/>
        <v>1154</v>
      </c>
      <c r="Q1324" s="2">
        <f t="shared" si="82"/>
        <v>23</v>
      </c>
      <c r="R1324" s="79" t="str">
        <f t="shared" si="83"/>
        <v/>
      </c>
    </row>
    <row r="1325" spans="1:18" x14ac:dyDescent="0.2">
      <c r="A1325" t="s">
        <v>1204</v>
      </c>
      <c r="B1325" t="s">
        <v>2390</v>
      </c>
      <c r="C1325" t="s">
        <v>36</v>
      </c>
      <c r="D1325" s="5"/>
      <c r="E1325" s="39">
        <v>810</v>
      </c>
      <c r="F1325" s="195">
        <v>44633</v>
      </c>
      <c r="G1325" s="2">
        <v>60</v>
      </c>
      <c r="H1325" t="str">
        <f>B1325&amp;C1325</f>
        <v>Kaliska NOWERSpole-vault</v>
      </c>
      <c r="I1325" s="2">
        <f>E1325</f>
        <v>810</v>
      </c>
      <c r="J1325" s="2" cm="1">
        <f t="array" ref="J1325">MAX(IF($H$3:$H$4000=$H1325,$I$3:$I$4000))</f>
        <v>810</v>
      </c>
      <c r="K1325" s="2" t="str">
        <v>GBR</v>
      </c>
      <c r="L1325" s="21" t="str">
        <v>Charlotte ARTER</v>
      </c>
      <c r="M1325" s="47" t="str">
        <v>10000m</v>
      </c>
      <c r="N1325" s="95">
        <v>33407</v>
      </c>
      <c r="O1325" s="94" t="str">
        <f t="shared" si="80"/>
        <v>Charlotte ARTER10000m</v>
      </c>
      <c r="P1325" s="2">
        <f t="shared" si="81"/>
        <v>1124</v>
      </c>
      <c r="Q1325" s="2">
        <f t="shared" si="82"/>
        <v>45</v>
      </c>
      <c r="R1325" s="79" t="str">
        <f t="shared" si="83"/>
        <v/>
      </c>
    </row>
    <row r="1326" spans="1:18" x14ac:dyDescent="0.2">
      <c r="A1326" t="s">
        <v>1204</v>
      </c>
      <c r="B1326" t="s">
        <v>1448</v>
      </c>
      <c r="C1326" s="5" t="s">
        <v>40</v>
      </c>
      <c r="D1326" s="5">
        <v>31696</v>
      </c>
      <c r="E1326" s="39">
        <v>1012</v>
      </c>
      <c r="F1326" s="195">
        <v>44633</v>
      </c>
      <c r="G1326" s="2">
        <v>8</v>
      </c>
      <c r="H1326" t="str">
        <f>B1326&amp;C1326</f>
        <v>Kirsty LAWdiscus-throw</v>
      </c>
      <c r="I1326" s="2">
        <f>E1326</f>
        <v>1012</v>
      </c>
      <c r="J1326" s="2" cm="1">
        <f t="array" ref="J1326">MAX(IF($H$3:$H$4000=$H1326,$I$3:$I$4000))</f>
        <v>1074</v>
      </c>
      <c r="K1326" s="2" t="str">
        <v>GBR</v>
      </c>
      <c r="L1326" s="21" t="str">
        <v>Samantha HARRISON</v>
      </c>
      <c r="M1326" s="47" t="str">
        <v>10000m</v>
      </c>
      <c r="N1326" s="95">
        <v>34731</v>
      </c>
      <c r="O1326" s="94" t="str">
        <f t="shared" si="80"/>
        <v>Samantha HARRISON10000m</v>
      </c>
      <c r="P1326" s="2">
        <f t="shared" si="81"/>
        <v>1105</v>
      </c>
      <c r="Q1326" s="2">
        <f t="shared" si="82"/>
        <v>55</v>
      </c>
      <c r="R1326" s="79" t="str">
        <f t="shared" si="83"/>
        <v/>
      </c>
    </row>
    <row r="1327" spans="1:18" x14ac:dyDescent="0.2">
      <c r="A1327" t="s">
        <v>1204</v>
      </c>
      <c r="B1327" t="s">
        <v>2492</v>
      </c>
      <c r="C1327" s="5" t="s">
        <v>39</v>
      </c>
      <c r="D1327" s="5">
        <v>37707</v>
      </c>
      <c r="E1327" s="39">
        <v>856</v>
      </c>
      <c r="F1327" s="195">
        <v>44633</v>
      </c>
      <c r="G1327" s="2">
        <v>39</v>
      </c>
      <c r="H1327" t="str">
        <f>B1327&amp;C1327</f>
        <v>Teddy TEHOUDJAshot-put</v>
      </c>
      <c r="I1327" s="2">
        <f>E1327</f>
        <v>856</v>
      </c>
      <c r="J1327" s="2" cm="1">
        <f t="array" ref="J1327">MAX(IF($H$3:$H$4000=$H1327,$I$3:$I$4000))</f>
        <v>856</v>
      </c>
      <c r="K1327" s="2" t="str">
        <v>GBR</v>
      </c>
      <c r="L1327" s="21" t="str">
        <v>Mhairi MACLENNAN</v>
      </c>
      <c r="M1327" s="47" t="str">
        <v>10000m</v>
      </c>
      <c r="N1327" s="95">
        <v>34784</v>
      </c>
      <c r="O1327" s="94" t="str">
        <f t="shared" si="80"/>
        <v>Mhairi MACLENNAN10000m</v>
      </c>
      <c r="P1327" s="2">
        <f t="shared" si="81"/>
        <v>1084</v>
      </c>
      <c r="Q1327" s="2">
        <f t="shared" si="82"/>
        <v>74</v>
      </c>
      <c r="R1327" s="79" t="str">
        <f t="shared" si="83"/>
        <v/>
      </c>
    </row>
    <row r="1328" spans="1:18" x14ac:dyDescent="0.2">
      <c r="A1328" t="s">
        <v>1204</v>
      </c>
      <c r="B1328" t="s">
        <v>4875</v>
      </c>
      <c r="C1328" s="5" t="s">
        <v>39</v>
      </c>
      <c r="D1328" s="5">
        <v>29756</v>
      </c>
      <c r="E1328" s="39">
        <v>803</v>
      </c>
      <c r="F1328" s="195">
        <v>44633</v>
      </c>
      <c r="G1328" s="2">
        <v>63</v>
      </c>
      <c r="H1328" t="str">
        <f>B1328&amp;C1328</f>
        <v>Mhairi PORTERFIELD-WALTERSshot-put</v>
      </c>
      <c r="I1328" s="2">
        <f>E1328</f>
        <v>803</v>
      </c>
      <c r="J1328" s="2" cm="1">
        <f t="array" ref="J1328">MAX(IF($H$3:$H$4000=$H1328,$I$3:$I$4000))</f>
        <v>803</v>
      </c>
      <c r="K1328" s="2" t="str">
        <v>GBR</v>
      </c>
      <c r="L1328" s="21" t="str">
        <v>Eleanor BOLTON</v>
      </c>
      <c r="M1328" s="47" t="str">
        <v>10000m</v>
      </c>
      <c r="N1328" s="95">
        <v>36273</v>
      </c>
      <c r="O1328" s="94" t="str">
        <f t="shared" si="80"/>
        <v>Eleanor BOLTON10000m</v>
      </c>
      <c r="P1328" s="2">
        <f t="shared" si="81"/>
        <v>1083</v>
      </c>
      <c r="Q1328" s="2">
        <f t="shared" si="82"/>
        <v>75</v>
      </c>
      <c r="R1328" s="79" t="str">
        <f t="shared" si="83"/>
        <v/>
      </c>
    </row>
    <row r="1329" spans="1:18" x14ac:dyDescent="0.2">
      <c r="A1329" t="s">
        <v>1204</v>
      </c>
      <c r="B1329" t="s">
        <v>4877</v>
      </c>
      <c r="C1329" t="s">
        <v>42</v>
      </c>
      <c r="D1329" s="5"/>
      <c r="E1329" s="39">
        <v>786</v>
      </c>
      <c r="F1329" s="195">
        <v>44633</v>
      </c>
      <c r="G1329" s="2">
        <v>70</v>
      </c>
      <c r="H1329" t="str">
        <f>B1329&amp;C1329</f>
        <v>Rachel MACLENNANhammer-throw</v>
      </c>
      <c r="I1329" s="2">
        <f>E1329</f>
        <v>786</v>
      </c>
      <c r="J1329" s="2" cm="1">
        <f t="array" ref="J1329">MAX(IF($H$3:$H$4000=$H1329,$I$3:$I$4000))</f>
        <v>786</v>
      </c>
      <c r="K1329" s="2" t="str">
        <v>GBR</v>
      </c>
      <c r="L1329" s="21" t="str">
        <v>Hannah IRWIN</v>
      </c>
      <c r="M1329" s="47" t="str">
        <v>10000m</v>
      </c>
      <c r="N1329" s="95">
        <v>35969</v>
      </c>
      <c r="O1329" s="94" t="str">
        <f t="shared" si="80"/>
        <v>Hannah IRWIN10000m</v>
      </c>
      <c r="P1329" s="2">
        <f t="shared" si="81"/>
        <v>1077</v>
      </c>
      <c r="Q1329" s="2">
        <f t="shared" si="82"/>
        <v>80</v>
      </c>
      <c r="R1329" s="79" t="str">
        <f t="shared" si="83"/>
        <v/>
      </c>
    </row>
    <row r="1330" spans="1:18" x14ac:dyDescent="0.2">
      <c r="A1330" t="s">
        <v>1204</v>
      </c>
      <c r="B1330" t="s">
        <v>4868</v>
      </c>
      <c r="C1330" s="5" t="s">
        <v>38</v>
      </c>
      <c r="D1330" s="5">
        <v>32446</v>
      </c>
      <c r="E1330" s="39">
        <v>918</v>
      </c>
      <c r="F1330" s="195">
        <v>44632</v>
      </c>
      <c r="G1330" s="2">
        <v>73</v>
      </c>
      <c r="H1330" t="str">
        <f>B1330&amp;C1330</f>
        <v>Allison WILDERtriple-jump</v>
      </c>
      <c r="I1330" s="2">
        <f>E1330</f>
        <v>918</v>
      </c>
      <c r="J1330" s="2" cm="1">
        <f t="array" ref="J1330">MAX(IF($H$3:$H$4000=$H1330,$I$3:$I$4000))</f>
        <v>918</v>
      </c>
      <c r="K1330" s="2" t="str">
        <v>GBR</v>
      </c>
      <c r="L1330" s="21" t="str">
        <v>Havana ALLISTONE-GREAVES</v>
      </c>
      <c r="M1330" s="47" t="str">
        <v>400mh</v>
      </c>
      <c r="N1330" s="95">
        <v>37098</v>
      </c>
      <c r="O1330" s="94" t="str">
        <f t="shared" si="80"/>
        <v>Havana ALLISTONE-GREAVES400mh</v>
      </c>
      <c r="P1330" s="2">
        <f t="shared" si="81"/>
        <v>1041</v>
      </c>
      <c r="Q1330" s="2">
        <f t="shared" si="82"/>
        <v>78</v>
      </c>
      <c r="R1330" s="79" t="str">
        <f t="shared" si="83"/>
        <v/>
      </c>
    </row>
    <row r="1331" spans="1:18" x14ac:dyDescent="0.2">
      <c r="A1331" t="s">
        <v>1204</v>
      </c>
      <c r="B1331" t="s">
        <v>4871</v>
      </c>
      <c r="C1331" s="6" t="s">
        <v>36</v>
      </c>
      <c r="D1331" s="5">
        <v>36903</v>
      </c>
      <c r="E1331" s="39">
        <v>838</v>
      </c>
      <c r="F1331" s="195">
        <v>44632</v>
      </c>
      <c r="G1331" s="2">
        <v>52</v>
      </c>
      <c r="H1331" t="str">
        <f>B1331&amp;C1331</f>
        <v>Natasha PURCHASpole-vault</v>
      </c>
      <c r="I1331" s="2">
        <f>E1331</f>
        <v>838</v>
      </c>
      <c r="J1331" s="2" cm="1">
        <f t="array" ref="J1331">MAX(IF($H$3:$H$4000=$H1331,$I$3:$I$4000))</f>
        <v>838</v>
      </c>
      <c r="K1331" s="2" t="str">
        <v>GBR</v>
      </c>
      <c r="L1331" s="21" t="str">
        <v>Lauren WILLIAMS</v>
      </c>
      <c r="M1331" s="47" t="str">
        <v>400mh</v>
      </c>
      <c r="N1331" s="95">
        <v>36203</v>
      </c>
      <c r="O1331" s="94" t="str">
        <f t="shared" si="80"/>
        <v>Lauren WILLIAMS400mh</v>
      </c>
      <c r="P1331" s="2">
        <f t="shared" si="81"/>
        <v>1016</v>
      </c>
      <c r="Q1331" s="2">
        <f t="shared" si="82"/>
        <v>100</v>
      </c>
      <c r="R1331" s="79" t="str">
        <f t="shared" si="83"/>
        <v/>
      </c>
    </row>
    <row r="1332" spans="1:18" x14ac:dyDescent="0.2">
      <c r="A1332" t="s">
        <v>1204</v>
      </c>
      <c r="B1332" t="s">
        <v>2460</v>
      </c>
      <c r="C1332" s="5" t="s">
        <v>39</v>
      </c>
      <c r="D1332" s="5">
        <v>34358</v>
      </c>
      <c r="E1332" s="39">
        <v>1014</v>
      </c>
      <c r="F1332" s="195">
        <v>44632</v>
      </c>
      <c r="G1332" s="2">
        <v>8</v>
      </c>
      <c r="H1332" t="str">
        <f>B1332&amp;C1332</f>
        <v>Amelia STRICKLERshot-put</v>
      </c>
      <c r="I1332" s="2">
        <f>E1332</f>
        <v>1014</v>
      </c>
      <c r="J1332" s="2" cm="1">
        <f t="array" ref="J1332">MAX(IF($H$3:$H$4000=$H1332,$I$3:$I$4000))</f>
        <v>1089</v>
      </c>
      <c r="K1332" s="2" t="str">
        <v>GBR</v>
      </c>
      <c r="L1332" s="21" t="str">
        <v>Aimee PRATT</v>
      </c>
      <c r="M1332" s="47" t="str">
        <v>3000msc</v>
      </c>
      <c r="N1332" s="95">
        <v>35706</v>
      </c>
      <c r="O1332" s="94" t="str">
        <f t="shared" si="80"/>
        <v>Aimee PRATT3000msc</v>
      </c>
      <c r="P1332" s="2">
        <f t="shared" si="81"/>
        <v>1179</v>
      </c>
      <c r="Q1332" s="2">
        <f t="shared" si="82"/>
        <v>11</v>
      </c>
      <c r="R1332" s="79" t="str">
        <f t="shared" si="83"/>
        <v/>
      </c>
    </row>
    <row r="1333" spans="1:18" x14ac:dyDescent="0.2">
      <c r="A1333" t="s">
        <v>1204</v>
      </c>
      <c r="B1333" t="s">
        <v>2469</v>
      </c>
      <c r="C1333" s="5" t="s">
        <v>39</v>
      </c>
      <c r="D1333" s="5">
        <v>37230</v>
      </c>
      <c r="E1333" s="39">
        <v>946</v>
      </c>
      <c r="F1333" s="195">
        <v>44632</v>
      </c>
      <c r="G1333" s="2">
        <v>14</v>
      </c>
      <c r="H1333" t="str">
        <f>B1333&amp;C1333</f>
        <v>Serena VINCENTshot-put</v>
      </c>
      <c r="I1333" s="2">
        <f>E1333</f>
        <v>946</v>
      </c>
      <c r="J1333" s="2" cm="1">
        <f t="array" ref="J1333">MAX(IF($H$3:$H$4000=$H1333,$I$3:$I$4000))</f>
        <v>952</v>
      </c>
      <c r="K1333" s="2" t="str">
        <v>GBR</v>
      </c>
      <c r="L1333" s="21" t="str">
        <v>Maddy MUDD</v>
      </c>
      <c r="M1333" s="47" t="str">
        <v>pole-vault</v>
      </c>
      <c r="N1333" s="95">
        <v>36180</v>
      </c>
      <c r="O1333" s="94" t="str">
        <f t="shared" si="80"/>
        <v>Maddy MUDDpole-vault</v>
      </c>
      <c r="P1333" s="2">
        <f t="shared" si="81"/>
        <v>825</v>
      </c>
      <c r="Q1333" s="2">
        <f t="shared" si="82"/>
        <v>105</v>
      </c>
      <c r="R1333" s="79" t="str">
        <f t="shared" si="83"/>
        <v/>
      </c>
    </row>
    <row r="1334" spans="1:18" x14ac:dyDescent="0.2">
      <c r="A1334" t="s">
        <v>1204</v>
      </c>
      <c r="B1334" t="s">
        <v>2414</v>
      </c>
      <c r="C1334" s="5" t="s">
        <v>40</v>
      </c>
      <c r="D1334" s="5">
        <v>37319</v>
      </c>
      <c r="E1334" s="39">
        <v>905</v>
      </c>
      <c r="F1334" s="195">
        <v>44625</v>
      </c>
      <c r="G1334" s="2">
        <v>36</v>
      </c>
      <c r="H1334" t="str">
        <f>B1334&amp;C1334</f>
        <v>Samantha CALLAWAYdiscus-throw</v>
      </c>
      <c r="I1334" s="2">
        <f>E1334</f>
        <v>905</v>
      </c>
      <c r="J1334" s="2" cm="1">
        <f t="array" ref="J1334">MAX(IF($H$3:$H$4000=$H1334,$I$3:$I$4000))</f>
        <v>937</v>
      </c>
      <c r="K1334" s="2" t="str">
        <v>GBR</v>
      </c>
      <c r="L1334" s="21" t="str">
        <v>Ellie BAKER</v>
      </c>
      <c r="M1334" s="47" t="str">
        <v>800m</v>
      </c>
      <c r="N1334" s="95">
        <v>35949</v>
      </c>
      <c r="O1334" s="94" t="str">
        <f t="shared" si="80"/>
        <v>Ellie BAKER800m</v>
      </c>
      <c r="P1334" s="2">
        <f t="shared" si="81"/>
        <v>1170</v>
      </c>
      <c r="Q1334" s="2">
        <f t="shared" si="82"/>
        <v>15</v>
      </c>
      <c r="R1334" s="79" t="str">
        <f t="shared" si="83"/>
        <v/>
      </c>
    </row>
    <row r="1335" spans="1:18" x14ac:dyDescent="0.2">
      <c r="A1335" t="s">
        <v>1204</v>
      </c>
      <c r="B1335" t="s">
        <v>1449</v>
      </c>
      <c r="C1335" s="5" t="s">
        <v>40</v>
      </c>
      <c r="D1335" s="5">
        <v>35281</v>
      </c>
      <c r="E1335" s="39">
        <v>958</v>
      </c>
      <c r="F1335" s="195">
        <v>44619</v>
      </c>
      <c r="G1335" s="2">
        <v>18</v>
      </c>
      <c r="H1335" t="str">
        <f>B1335&amp;C1335</f>
        <v>Amy HOLDERdiscus-throw</v>
      </c>
      <c r="I1335" s="2">
        <f>E1335</f>
        <v>958</v>
      </c>
      <c r="J1335" s="2" cm="1">
        <f t="array" ref="J1335">MAX(IF($H$3:$H$4000=$H1335,$I$3:$I$4000))</f>
        <v>986</v>
      </c>
      <c r="K1335" s="2" t="str">
        <v>GBR</v>
      </c>
      <c r="L1335" s="21" t="str">
        <v>Lily PARRIS</v>
      </c>
      <c r="M1335" s="47" t="str">
        <v>100mh</v>
      </c>
      <c r="N1335" s="95">
        <v>37685</v>
      </c>
      <c r="O1335" s="94" t="str">
        <f t="shared" si="80"/>
        <v>Lily PARRIS100mh</v>
      </c>
      <c r="P1335" s="2">
        <f t="shared" si="81"/>
        <v>1069</v>
      </c>
      <c r="Q1335" s="2">
        <f t="shared" si="82"/>
        <v>80</v>
      </c>
      <c r="R1335" s="79" t="str">
        <f t="shared" si="83"/>
        <v/>
      </c>
    </row>
    <row r="1336" spans="1:18" x14ac:dyDescent="0.2">
      <c r="A1336" t="s">
        <v>1204</v>
      </c>
      <c r="B1336" t="s">
        <v>1453</v>
      </c>
      <c r="C1336" s="6" t="s">
        <v>40</v>
      </c>
      <c r="D1336" s="5">
        <v>34441</v>
      </c>
      <c r="E1336" s="39">
        <v>928</v>
      </c>
      <c r="F1336" s="195">
        <v>44619</v>
      </c>
      <c r="G1336" s="2">
        <v>26</v>
      </c>
      <c r="H1336" t="str">
        <f>B1336&amp;C1336</f>
        <v>Phoebe DOWSONdiscus-throw</v>
      </c>
      <c r="I1336" s="2">
        <f>E1336</f>
        <v>928</v>
      </c>
      <c r="J1336" s="2" cm="1">
        <f t="array" ref="J1336">MAX(IF($H$3:$H$4000=$H1336,$I$3:$I$4000))</f>
        <v>941</v>
      </c>
      <c r="K1336" s="2" t="str">
        <v>GBR</v>
      </c>
      <c r="L1336" s="21" t="str">
        <v>Jahisha THOMAS</v>
      </c>
      <c r="M1336" s="47" t="str">
        <v>long-jump</v>
      </c>
      <c r="N1336" s="95">
        <v>34660</v>
      </c>
      <c r="O1336" s="94" t="str">
        <f t="shared" si="80"/>
        <v>Jahisha THOMASlong-jump</v>
      </c>
      <c r="P1336" s="2">
        <f t="shared" si="81"/>
        <v>1123</v>
      </c>
      <c r="Q1336" s="2">
        <f t="shared" si="82"/>
        <v>20</v>
      </c>
      <c r="R1336" s="79" t="str">
        <f t="shared" si="83"/>
        <v/>
      </c>
    </row>
    <row r="1337" spans="1:18" x14ac:dyDescent="0.2">
      <c r="A1337" t="s">
        <v>1204</v>
      </c>
      <c r="B1337" s="5" t="s">
        <v>1455</v>
      </c>
      <c r="C1337" s="5" t="s">
        <v>40</v>
      </c>
      <c r="D1337" s="5">
        <v>37265</v>
      </c>
      <c r="E1337" s="39">
        <v>923</v>
      </c>
      <c r="F1337" s="195">
        <v>44619</v>
      </c>
      <c r="G1337" s="2">
        <v>31</v>
      </c>
      <c r="H1337" t="str">
        <f>B1337&amp;C1337</f>
        <v>Taia TUNSTALLdiscus-throw</v>
      </c>
      <c r="I1337" s="2">
        <f>E1337</f>
        <v>923</v>
      </c>
      <c r="J1337" s="2" cm="1">
        <f t="array" ref="J1337">MAX(IF($H$3:$H$4000=$H1337,$I$3:$I$4000))</f>
        <v>923</v>
      </c>
      <c r="K1337" s="2" t="str">
        <v>GBR</v>
      </c>
      <c r="L1337" s="21" t="str">
        <v>Molly PALMER</v>
      </c>
      <c r="M1337" s="47" t="str">
        <v>long-jump</v>
      </c>
      <c r="N1337" s="95">
        <v>37860</v>
      </c>
      <c r="O1337" s="94" t="str">
        <f t="shared" si="80"/>
        <v>Molly PALMERlong-jump</v>
      </c>
      <c r="P1337" s="2">
        <f t="shared" si="81"/>
        <v>1031</v>
      </c>
      <c r="Q1337" s="2">
        <f t="shared" si="82"/>
        <v>81</v>
      </c>
      <c r="R1337" s="79" t="str">
        <f t="shared" si="83"/>
        <v/>
      </c>
    </row>
    <row r="1338" spans="1:18" x14ac:dyDescent="0.2">
      <c r="A1338" t="s">
        <v>1204</v>
      </c>
      <c r="B1338" t="s">
        <v>1457</v>
      </c>
      <c r="C1338" s="5" t="s">
        <v>40</v>
      </c>
      <c r="D1338" s="5">
        <v>38076</v>
      </c>
      <c r="E1338" s="39">
        <v>877</v>
      </c>
      <c r="F1338" s="195">
        <v>44619</v>
      </c>
      <c r="G1338" s="2">
        <v>45</v>
      </c>
      <c r="H1338" t="str">
        <f>B1338&amp;C1338</f>
        <v>Zara OBAMAKINWAdiscus-throw</v>
      </c>
      <c r="I1338" s="2">
        <f>E1338</f>
        <v>877</v>
      </c>
      <c r="J1338" s="2" cm="1">
        <f t="array" ref="J1338">MAX(IF($H$3:$H$4000=$H1338,$I$3:$I$4000))</f>
        <v>877</v>
      </c>
      <c r="K1338" s="2" t="str">
        <v>GBR</v>
      </c>
      <c r="L1338" s="21" t="str">
        <v>Chloe VERNON-HAMILTON</v>
      </c>
      <c r="M1338" s="47" t="str">
        <v>triple-jump</v>
      </c>
      <c r="N1338" s="95">
        <v>33888</v>
      </c>
      <c r="O1338" s="94" t="str">
        <f t="shared" si="80"/>
        <v>Chloe VERNON-HAMILTONtriple-jump</v>
      </c>
      <c r="P1338" s="2">
        <f t="shared" si="81"/>
        <v>972</v>
      </c>
      <c r="Q1338" s="2">
        <f t="shared" si="82"/>
        <v>99</v>
      </c>
      <c r="R1338" s="79" t="str">
        <f t="shared" si="83"/>
        <v/>
      </c>
    </row>
    <row r="1339" spans="1:18" x14ac:dyDescent="0.2">
      <c r="A1339" t="s">
        <v>1204</v>
      </c>
      <c r="B1339" t="s">
        <v>1464</v>
      </c>
      <c r="C1339" s="5" t="s">
        <v>40</v>
      </c>
      <c r="D1339" s="5">
        <v>35549</v>
      </c>
      <c r="E1339" s="39">
        <v>840</v>
      </c>
      <c r="F1339" s="195">
        <v>44619</v>
      </c>
      <c r="G1339" s="2">
        <v>66</v>
      </c>
      <c r="H1339" t="str">
        <f>B1339&amp;C1339</f>
        <v>Kathryn WOODCOCKdiscus-throw</v>
      </c>
      <c r="I1339" s="2">
        <f>E1339</f>
        <v>840</v>
      </c>
      <c r="J1339" s="2" cm="1">
        <f t="array" ref="J1339">MAX(IF($H$3:$H$4000=$H1339,$I$3:$I$4000))</f>
        <v>870</v>
      </c>
      <c r="K1339" s="2" t="str">
        <v>GBR</v>
      </c>
      <c r="L1339" s="21" t="str">
        <v>Nikki MANSON</v>
      </c>
      <c r="M1339" s="47" t="str">
        <v>high-jump</v>
      </c>
      <c r="N1339" s="95">
        <v>34622</v>
      </c>
      <c r="O1339" s="94" t="str">
        <f t="shared" si="80"/>
        <v>Nikki MANSONhigh-jump</v>
      </c>
      <c r="P1339" s="2">
        <f t="shared" si="81"/>
        <v>1121</v>
      </c>
      <c r="Q1339" s="2">
        <f t="shared" si="82"/>
        <v>8</v>
      </c>
      <c r="R1339" s="79" t="str">
        <f t="shared" si="83"/>
        <v/>
      </c>
    </row>
    <row r="1340" spans="1:18" x14ac:dyDescent="0.2">
      <c r="A1340" t="s">
        <v>1204</v>
      </c>
      <c r="B1340" t="s">
        <v>1473</v>
      </c>
      <c r="C1340" s="5" t="s">
        <v>40</v>
      </c>
      <c r="D1340" s="5">
        <v>44581</v>
      </c>
      <c r="E1340" s="39">
        <v>804</v>
      </c>
      <c r="F1340" s="195">
        <v>44619</v>
      </c>
      <c r="G1340" s="2">
        <v>89</v>
      </c>
      <c r="H1340" t="str">
        <f>B1340&amp;C1340</f>
        <v>Emma BOTHAMdiscus-throw</v>
      </c>
      <c r="I1340" s="2">
        <f>E1340</f>
        <v>804</v>
      </c>
      <c r="J1340" s="2" cm="1">
        <f t="array" ref="J1340">MAX(IF($H$3:$H$4000=$H1340,$I$3:$I$4000))</f>
        <v>826</v>
      </c>
      <c r="K1340" s="2" t="str">
        <v>GBR</v>
      </c>
      <c r="L1340" s="21" t="str">
        <v>Carmen NEAT</v>
      </c>
      <c r="M1340" s="47" t="str">
        <v>high-jump</v>
      </c>
      <c r="N1340" s="95">
        <v>37187</v>
      </c>
      <c r="O1340" s="94" t="str">
        <f t="shared" si="80"/>
        <v>Carmen NEAThigh-jump</v>
      </c>
      <c r="P1340" s="2">
        <f t="shared" si="81"/>
        <v>1004</v>
      </c>
      <c r="Q1340" s="2">
        <f t="shared" si="82"/>
        <v>57</v>
      </c>
      <c r="R1340" s="79" t="str">
        <f t="shared" si="83"/>
        <v/>
      </c>
    </row>
    <row r="1341" spans="1:18" x14ac:dyDescent="0.2">
      <c r="A1341" t="s">
        <v>1204</v>
      </c>
      <c r="B1341" t="s">
        <v>1513</v>
      </c>
      <c r="C1341" s="5" t="s">
        <v>42</v>
      </c>
      <c r="D1341" s="5">
        <v>34134</v>
      </c>
      <c r="E1341" s="39">
        <v>1063</v>
      </c>
      <c r="F1341" s="195">
        <v>44619</v>
      </c>
      <c r="G1341" s="2">
        <v>9</v>
      </c>
      <c r="H1341" t="str">
        <f>B1341&amp;C1341</f>
        <v>Jessica MAYHOhammer-throw</v>
      </c>
      <c r="I1341" s="2">
        <f>E1341</f>
        <v>1063</v>
      </c>
      <c r="J1341" s="2" cm="1">
        <f t="array" ref="J1341">MAX(IF($H$3:$H$4000=$H1341,$I$3:$I$4000))</f>
        <v>1084</v>
      </c>
      <c r="K1341" s="2" t="str">
        <v>GBR</v>
      </c>
      <c r="L1341" s="21" t="str">
        <v>Beth DOBBIN</v>
      </c>
      <c r="M1341" s="47" t="str">
        <v>200m</v>
      </c>
      <c r="N1341" s="95">
        <v>34492</v>
      </c>
      <c r="O1341" s="94" t="str">
        <f t="shared" si="80"/>
        <v>Beth DOBBIN200m</v>
      </c>
      <c r="P1341" s="2">
        <f t="shared" si="81"/>
        <v>1157</v>
      </c>
      <c r="Q1341" s="2">
        <f t="shared" si="82"/>
        <v>21</v>
      </c>
      <c r="R1341" s="79" t="str">
        <f t="shared" si="83"/>
        <v/>
      </c>
    </row>
    <row r="1342" spans="1:18" x14ac:dyDescent="0.2">
      <c r="A1342" t="s">
        <v>1204</v>
      </c>
      <c r="B1342" t="s">
        <v>1514</v>
      </c>
      <c r="C1342" s="5" t="s">
        <v>42</v>
      </c>
      <c r="D1342" s="5">
        <v>37335</v>
      </c>
      <c r="E1342" s="39">
        <v>1041</v>
      </c>
      <c r="F1342" s="195">
        <v>44619</v>
      </c>
      <c r="G1342" s="2">
        <v>12</v>
      </c>
      <c r="H1342" t="str">
        <f>B1342&amp;C1342</f>
        <v>Charlotte PAYNEhammer-throw</v>
      </c>
      <c r="I1342" s="2">
        <f>E1342</f>
        <v>1041</v>
      </c>
      <c r="J1342" s="2" cm="1">
        <f t="array" ref="J1342">MAX(IF($H$3:$H$4000=$H1342,$I$3:$I$4000))</f>
        <v>1041</v>
      </c>
      <c r="K1342" s="2" t="str">
        <v>GBR</v>
      </c>
      <c r="L1342" s="21" t="str">
        <v>Jodie SMITH</v>
      </c>
      <c r="M1342" s="47" t="str">
        <v>long-jump</v>
      </c>
      <c r="N1342" s="95">
        <v>37197</v>
      </c>
      <c r="O1342" s="94" t="str">
        <f t="shared" si="80"/>
        <v>Jodie SMITHlong-jump</v>
      </c>
      <c r="P1342" s="2">
        <f t="shared" si="81"/>
        <v>1051</v>
      </c>
      <c r="Q1342" s="2">
        <f t="shared" si="82"/>
        <v>66</v>
      </c>
      <c r="R1342" s="79" t="str">
        <f t="shared" si="83"/>
        <v/>
      </c>
    </row>
    <row r="1343" spans="1:18" x14ac:dyDescent="0.2">
      <c r="A1343" t="s">
        <v>1204</v>
      </c>
      <c r="B1343" t="s">
        <v>1532</v>
      </c>
      <c r="C1343" s="5" t="s">
        <v>41</v>
      </c>
      <c r="D1343" s="5">
        <v>36423</v>
      </c>
      <c r="E1343" s="39">
        <v>998</v>
      </c>
      <c r="F1343" s="195">
        <v>44619</v>
      </c>
      <c r="G1343" s="2">
        <v>9</v>
      </c>
      <c r="H1343" t="str">
        <f>B1343&amp;C1343</f>
        <v>Rebekah WALTONjavelin-throw</v>
      </c>
      <c r="I1343" s="2">
        <f>E1343</f>
        <v>998</v>
      </c>
      <c r="J1343" s="2" cm="1">
        <f t="array" ref="J1343">MAX(IF($H$3:$H$4000=$H1343,$I$3:$I$4000))</f>
        <v>998</v>
      </c>
      <c r="K1343" s="2" t="str">
        <v>GBR</v>
      </c>
      <c r="L1343" s="21" t="str">
        <v>Ellen BARBER</v>
      </c>
      <c r="M1343" s="47" t="str">
        <v>long-jump</v>
      </c>
      <c r="N1343" s="95">
        <v>35769</v>
      </c>
      <c r="O1343" s="94" t="str">
        <f t="shared" si="80"/>
        <v>Ellen BARBERlong-jump</v>
      </c>
      <c r="P1343" s="2">
        <f t="shared" si="81"/>
        <v>1016</v>
      </c>
      <c r="Q1343" s="2">
        <f t="shared" si="82"/>
        <v>106</v>
      </c>
      <c r="R1343" s="79" t="str">
        <f t="shared" si="83"/>
        <v/>
      </c>
    </row>
    <row r="1344" spans="1:18" x14ac:dyDescent="0.2">
      <c r="A1344" t="s">
        <v>1204</v>
      </c>
      <c r="B1344" t="s">
        <v>1536</v>
      </c>
      <c r="C1344" s="5" t="s">
        <v>41</v>
      </c>
      <c r="D1344" s="5">
        <v>36003</v>
      </c>
      <c r="E1344" s="39">
        <v>935</v>
      </c>
      <c r="F1344" s="195">
        <v>44619</v>
      </c>
      <c r="G1344" s="2">
        <v>19</v>
      </c>
      <c r="H1344" t="str">
        <f>B1344&amp;C1344</f>
        <v>Emma HAMPLETTjavelin-throw</v>
      </c>
      <c r="I1344" s="2">
        <f>E1344</f>
        <v>935</v>
      </c>
      <c r="J1344" s="2" cm="1">
        <f t="array" ref="J1344">MAX(IF($H$3:$H$4000=$H1344,$I$3:$I$4000))</f>
        <v>935</v>
      </c>
      <c r="K1344" s="2" t="str">
        <v>GBR</v>
      </c>
      <c r="L1344" s="21" t="str">
        <v>Evelyne FONTEYNE</v>
      </c>
      <c r="M1344" s="47" t="str">
        <v>high-jump</v>
      </c>
      <c r="N1344" s="95">
        <v>0</v>
      </c>
      <c r="O1344" s="94" t="str">
        <f t="shared" si="80"/>
        <v>Evelyne FONTEYNEhigh-jump</v>
      </c>
      <c r="P1344" s="2">
        <f t="shared" si="81"/>
        <v>965</v>
      </c>
      <c r="Q1344" s="2">
        <f t="shared" si="82"/>
        <v>106</v>
      </c>
      <c r="R1344" s="79" t="str">
        <f t="shared" si="83"/>
        <v/>
      </c>
    </row>
    <row r="1345" spans="1:18" x14ac:dyDescent="0.2">
      <c r="A1345" t="s">
        <v>1204</v>
      </c>
      <c r="B1345" t="s">
        <v>1538</v>
      </c>
      <c r="C1345" s="5" t="s">
        <v>41</v>
      </c>
      <c r="D1345" s="5">
        <v>36420</v>
      </c>
      <c r="E1345" s="39">
        <v>912</v>
      </c>
      <c r="F1345" s="195">
        <v>44619</v>
      </c>
      <c r="G1345" s="2">
        <v>23</v>
      </c>
      <c r="H1345" t="str">
        <f>B1345&amp;C1345</f>
        <v>Emily DIBBLEjavelin-throw</v>
      </c>
      <c r="I1345" s="2">
        <f>E1345</f>
        <v>912</v>
      </c>
      <c r="J1345" s="2" cm="1">
        <f t="array" ref="J1345">MAX(IF($H$3:$H$4000=$H1345,$I$3:$I$4000))</f>
        <v>912</v>
      </c>
      <c r="K1345" s="2" t="str">
        <v>GBR</v>
      </c>
      <c r="L1345" s="21" t="str">
        <v>Jade O'DOWDA</v>
      </c>
      <c r="M1345" s="47" t="str">
        <v>heptathlon</v>
      </c>
      <c r="N1345" s="95">
        <v>36412</v>
      </c>
      <c r="O1345" s="94" t="str">
        <f t="shared" si="80"/>
        <v>Jade O'DOWDAheptathlon</v>
      </c>
      <c r="P1345" s="2">
        <f t="shared" si="81"/>
        <v>1084</v>
      </c>
      <c r="Q1345" s="2">
        <f t="shared" si="82"/>
        <v>4</v>
      </c>
      <c r="R1345" s="79" t="str">
        <f t="shared" si="83"/>
        <v/>
      </c>
    </row>
    <row r="1346" spans="1:18" x14ac:dyDescent="0.2">
      <c r="A1346" t="s">
        <v>1204</v>
      </c>
      <c r="B1346" t="s">
        <v>1549</v>
      </c>
      <c r="C1346" s="5" t="s">
        <v>41</v>
      </c>
      <c r="D1346" s="6">
        <v>37216</v>
      </c>
      <c r="E1346" s="39">
        <v>801</v>
      </c>
      <c r="F1346" s="195">
        <v>44619</v>
      </c>
      <c r="G1346" s="2">
        <v>55</v>
      </c>
      <c r="H1346" t="str">
        <f>B1346&amp;C1346</f>
        <v>Bethany MOULEjavelin-throw</v>
      </c>
      <c r="I1346" s="2">
        <f>E1346</f>
        <v>801</v>
      </c>
      <c r="J1346" s="2" cm="1">
        <f t="array" ref="J1346">MAX(IF($H$3:$H$4000=$H1346,$I$3:$I$4000))</f>
        <v>899</v>
      </c>
      <c r="K1346" s="2" t="str">
        <v>GBR</v>
      </c>
      <c r="L1346" s="21" t="str">
        <v>Ellen BARBER</v>
      </c>
      <c r="M1346" s="47" t="str">
        <v>heptathlon</v>
      </c>
      <c r="N1346" s="95">
        <v>35769</v>
      </c>
      <c r="O1346" s="94" t="str">
        <f t="shared" si="80"/>
        <v>Ellen BARBERheptathlon</v>
      </c>
      <c r="P1346" s="2">
        <f t="shared" si="81"/>
        <v>1080</v>
      </c>
      <c r="Q1346" s="2">
        <f t="shared" si="82"/>
        <v>5</v>
      </c>
      <c r="R1346" s="79" t="str">
        <f t="shared" si="83"/>
        <v/>
      </c>
    </row>
    <row r="1347" spans="1:18" x14ac:dyDescent="0.2">
      <c r="A1347" t="s">
        <v>1204</v>
      </c>
      <c r="B1347" t="s">
        <v>1571</v>
      </c>
      <c r="C1347" s="5" t="s">
        <v>82</v>
      </c>
      <c r="D1347" s="5">
        <v>32981</v>
      </c>
      <c r="E1347" s="39">
        <v>1208</v>
      </c>
      <c r="F1347" s="195">
        <v>44612</v>
      </c>
      <c r="G1347" s="2">
        <v>6</v>
      </c>
      <c r="H1347" t="str">
        <f>B1347&amp;C1347</f>
        <v>Jess PIASECKImarathon</v>
      </c>
      <c r="I1347" s="2">
        <f>E1347</f>
        <v>1208</v>
      </c>
      <c r="J1347" s="2" cm="1">
        <f t="array" ref="J1347">MAX(IF($H$3:$H$4000=$H1347,$I$3:$I$4000))</f>
        <v>1208</v>
      </c>
      <c r="K1347" s="2" t="str">
        <v>GBR</v>
      </c>
      <c r="L1347" s="21" t="str">
        <v>Jodie SMITH</v>
      </c>
      <c r="M1347" s="47" t="str">
        <v>heptathlon</v>
      </c>
      <c r="N1347" s="95">
        <v>37197</v>
      </c>
      <c r="O1347" s="94" t="str">
        <f t="shared" si="80"/>
        <v>Jodie SMITHheptathlon</v>
      </c>
      <c r="P1347" s="2">
        <f t="shared" si="81"/>
        <v>1052</v>
      </c>
      <c r="Q1347" s="2">
        <f t="shared" si="82"/>
        <v>6</v>
      </c>
      <c r="R1347" s="79" t="str">
        <f t="shared" si="83"/>
        <v/>
      </c>
    </row>
    <row r="1348" spans="1:18" x14ac:dyDescent="0.2">
      <c r="A1348" t="s">
        <v>1204</v>
      </c>
      <c r="B1348" t="s">
        <v>1572</v>
      </c>
      <c r="C1348" s="5" t="s">
        <v>82</v>
      </c>
      <c r="D1348" s="5">
        <v>33841</v>
      </c>
      <c r="E1348" s="39">
        <v>1159</v>
      </c>
      <c r="F1348" s="195">
        <v>44612</v>
      </c>
      <c r="G1348" s="2">
        <v>12</v>
      </c>
      <c r="H1348" t="str">
        <f>B1348&amp;C1348</f>
        <v>Rose HARVEYmarathon</v>
      </c>
      <c r="I1348" s="2">
        <f>E1348</f>
        <v>1159</v>
      </c>
      <c r="J1348" s="2" cm="1">
        <f t="array" ref="J1348">MAX(IF($H$3:$H$4000=$H1348,$I$3:$I$4000))</f>
        <v>1159</v>
      </c>
      <c r="K1348" s="2" t="str">
        <v>GBR</v>
      </c>
      <c r="L1348" s="21" t="str">
        <v>Emily TYRRELL</v>
      </c>
      <c r="M1348" s="47" t="str">
        <v>heptathlon</v>
      </c>
      <c r="N1348" s="95">
        <v>37260</v>
      </c>
      <c r="O1348" s="94" t="str">
        <f t="shared" ref="O1348:O1411" si="84">L1348&amp;M1348</f>
        <v>Emily TYRRELLheptathlon</v>
      </c>
      <c r="P1348" s="2">
        <f t="shared" ref="P1348:P1411" si="85">VLOOKUP(L1348&amp;M1348,$H$3:$J$3823,3,FALSE)</f>
        <v>896</v>
      </c>
      <c r="Q1348" s="2">
        <f t="shared" ref="Q1348:Q1411" si="86">COUNTIFS($M$3:$M$3102,M1348,$P$3:$P$3102,"&gt;"&amp;P1348)+1</f>
        <v>40</v>
      </c>
      <c r="R1348" s="79" t="str">
        <f t="shared" ref="R1348:R1411" si="87">IFERROR(IF(K1348="AUS",COUNTIFS($K$3:$K$3102,"AUS",$M$3:$M$3102,M1348,$P$3:$P$3102,"&gt;"&amp;P1348)+1,""),"")</f>
        <v/>
      </c>
    </row>
    <row r="1349" spans="1:18" x14ac:dyDescent="0.2">
      <c r="A1349" t="s">
        <v>1204</v>
      </c>
      <c r="B1349" t="s">
        <v>1577</v>
      </c>
      <c r="C1349" s="5" t="s">
        <v>82</v>
      </c>
      <c r="D1349" s="5">
        <v>34787</v>
      </c>
      <c r="E1349" s="39">
        <v>1089</v>
      </c>
      <c r="F1349" s="195">
        <v>44612</v>
      </c>
      <c r="G1349" s="2">
        <v>30</v>
      </c>
      <c r="H1349" t="str">
        <f>B1349&amp;C1349</f>
        <v>Philippa BOWDENmarathon</v>
      </c>
      <c r="I1349" s="2">
        <f>E1349</f>
        <v>1089</v>
      </c>
      <c r="J1349" s="2" cm="1">
        <f t="array" ref="J1349">MAX(IF($H$3:$H$4000=$H1349,$I$3:$I$4000))</f>
        <v>1089</v>
      </c>
      <c r="K1349" s="2" t="str">
        <v>GBR</v>
      </c>
      <c r="L1349" s="21" t="str">
        <v>Emma CANNING</v>
      </c>
      <c r="M1349" s="47" t="str">
        <v>heptathlon</v>
      </c>
      <c r="N1349" s="95">
        <v>35496</v>
      </c>
      <c r="O1349" s="94" t="str">
        <f t="shared" si="84"/>
        <v>Emma CANNINGheptathlon</v>
      </c>
      <c r="P1349" s="2">
        <f t="shared" si="85"/>
        <v>895</v>
      </c>
      <c r="Q1349" s="2">
        <f t="shared" si="86"/>
        <v>41</v>
      </c>
      <c r="R1349" s="79" t="str">
        <f t="shared" si="87"/>
        <v/>
      </c>
    </row>
    <row r="1350" spans="1:18" x14ac:dyDescent="0.2">
      <c r="A1350" t="s">
        <v>1204</v>
      </c>
      <c r="B1350" t="s">
        <v>1582</v>
      </c>
      <c r="C1350" s="5" t="s">
        <v>82</v>
      </c>
      <c r="D1350" s="5">
        <v>33111</v>
      </c>
      <c r="E1350" s="39">
        <v>1058</v>
      </c>
      <c r="F1350" s="195">
        <v>44612</v>
      </c>
      <c r="G1350" s="2">
        <v>36</v>
      </c>
      <c r="H1350" t="str">
        <f>B1350&amp;C1350</f>
        <v>Stephanie DAVISmarathon</v>
      </c>
      <c r="I1350" s="2">
        <f>E1350</f>
        <v>1058</v>
      </c>
      <c r="J1350" s="2" cm="1">
        <f t="array" ref="J1350">MAX(IF($H$3:$H$4000=$H1350,$I$3:$I$4000))</f>
        <v>1160</v>
      </c>
      <c r="K1350" s="2" t="str">
        <v>GBR</v>
      </c>
      <c r="L1350" s="21" t="str">
        <v>Zara TYAS</v>
      </c>
      <c r="M1350" s="47" t="str">
        <v>heptathlon</v>
      </c>
      <c r="N1350" s="95">
        <v>37740</v>
      </c>
      <c r="O1350" s="94" t="str">
        <f t="shared" si="84"/>
        <v>Zara TYASheptathlon</v>
      </c>
      <c r="P1350" s="2">
        <f t="shared" si="85"/>
        <v>885</v>
      </c>
      <c r="Q1350" s="2">
        <f t="shared" si="86"/>
        <v>45</v>
      </c>
      <c r="R1350" s="79" t="str">
        <f t="shared" si="87"/>
        <v/>
      </c>
    </row>
    <row r="1351" spans="1:18" x14ac:dyDescent="0.2">
      <c r="A1351" t="s">
        <v>1204</v>
      </c>
      <c r="B1351" t="s">
        <v>1586</v>
      </c>
      <c r="C1351" s="5" t="s">
        <v>82</v>
      </c>
      <c r="D1351" s="5">
        <v>34439</v>
      </c>
      <c r="E1351" s="39">
        <v>1041</v>
      </c>
      <c r="F1351" s="195">
        <v>44612</v>
      </c>
      <c r="G1351" s="2">
        <v>42</v>
      </c>
      <c r="H1351" t="str">
        <f>B1351&amp;C1351</f>
        <v>Sally RATCLIFFEmarathon</v>
      </c>
      <c r="I1351" s="2">
        <f>E1351</f>
        <v>1041</v>
      </c>
      <c r="J1351" s="2" cm="1">
        <f t="array" ref="J1351">MAX(IF($H$3:$H$4000=$H1351,$I$3:$I$4000))</f>
        <v>1041</v>
      </c>
      <c r="K1351" s="2" t="str">
        <v>GBR</v>
      </c>
      <c r="L1351" s="21" t="str">
        <v>Madison HUTTON</v>
      </c>
      <c r="M1351" s="47" t="str">
        <v>heptathlon</v>
      </c>
      <c r="N1351" s="95">
        <v>37636</v>
      </c>
      <c r="O1351" s="94" t="str">
        <f t="shared" si="84"/>
        <v>Madison HUTTONheptathlon</v>
      </c>
      <c r="P1351" s="2">
        <f t="shared" si="85"/>
        <v>843</v>
      </c>
      <c r="Q1351" s="2">
        <f t="shared" si="86"/>
        <v>56</v>
      </c>
      <c r="R1351" s="79" t="str">
        <f t="shared" si="87"/>
        <v/>
      </c>
    </row>
    <row r="1352" spans="1:18" x14ac:dyDescent="0.2">
      <c r="A1352" t="s">
        <v>1204</v>
      </c>
      <c r="B1352" t="s">
        <v>1589</v>
      </c>
      <c r="C1352" s="5" t="s">
        <v>82</v>
      </c>
      <c r="D1352" s="5">
        <v>34853</v>
      </c>
      <c r="E1352" s="39">
        <v>1022</v>
      </c>
      <c r="F1352" s="195">
        <v>44612</v>
      </c>
      <c r="G1352" s="2">
        <v>46</v>
      </c>
      <c r="H1352" t="str">
        <f>B1352&amp;C1352</f>
        <v>Victoria KENNYmarathon</v>
      </c>
      <c r="I1352" s="2">
        <f>E1352</f>
        <v>1022</v>
      </c>
      <c r="J1352" s="2" cm="1">
        <f t="array" ref="J1352">MAX(IF($H$3:$H$4000=$H1352,$I$3:$I$4000))</f>
        <v>1022</v>
      </c>
      <c r="K1352" s="2" t="str">
        <v>GBR</v>
      </c>
      <c r="L1352" s="21" t="str">
        <v>Amber ANNING</v>
      </c>
      <c r="M1352" s="47" t="str">
        <v>400m</v>
      </c>
      <c r="N1352" s="95">
        <v>36848</v>
      </c>
      <c r="O1352" s="94" t="str">
        <f t="shared" si="84"/>
        <v>Amber ANNING400m</v>
      </c>
      <c r="P1352" s="2">
        <f t="shared" si="85"/>
        <v>1135</v>
      </c>
      <c r="Q1352" s="2">
        <f t="shared" si="86"/>
        <v>35</v>
      </c>
      <c r="R1352" s="79" t="str">
        <f t="shared" si="87"/>
        <v/>
      </c>
    </row>
    <row r="1353" spans="1:18" x14ac:dyDescent="0.2">
      <c r="A1353" t="s">
        <v>1204</v>
      </c>
      <c r="B1353" t="s">
        <v>1592</v>
      </c>
      <c r="C1353" s="5" t="s">
        <v>82</v>
      </c>
      <c r="D1353" s="5">
        <v>30890</v>
      </c>
      <c r="E1353" s="39">
        <v>979</v>
      </c>
      <c r="F1353" s="195">
        <v>44612</v>
      </c>
      <c r="G1353" s="2">
        <v>56</v>
      </c>
      <c r="H1353" t="str">
        <f>B1353&amp;C1353</f>
        <v>Carla MOLINAROmarathon</v>
      </c>
      <c r="I1353" s="2">
        <f>E1353</f>
        <v>979</v>
      </c>
      <c r="J1353" s="2" cm="1">
        <f t="array" ref="J1353">MAX(IF($H$3:$H$4000=$H1353,$I$3:$I$4000))</f>
        <v>979</v>
      </c>
      <c r="K1353" s="2" t="str">
        <v>GBR</v>
      </c>
      <c r="L1353" s="21" t="str">
        <v>Eleanor COLBOURN</v>
      </c>
      <c r="M1353" s="47" t="str">
        <v>800m</v>
      </c>
      <c r="N1353" s="95">
        <v>38267</v>
      </c>
      <c r="O1353" s="94" t="str">
        <f t="shared" si="84"/>
        <v>Eleanor COLBOURN800m</v>
      </c>
      <c r="P1353" s="2">
        <f t="shared" si="85"/>
        <v>1074</v>
      </c>
      <c r="Q1353" s="2">
        <f t="shared" si="86"/>
        <v>112</v>
      </c>
      <c r="R1353" s="79" t="str">
        <f t="shared" si="87"/>
        <v/>
      </c>
    </row>
    <row r="1354" spans="1:18" x14ac:dyDescent="0.2">
      <c r="A1354" t="s">
        <v>1204</v>
      </c>
      <c r="B1354" t="s">
        <v>1594</v>
      </c>
      <c r="C1354" t="s">
        <v>82</v>
      </c>
      <c r="D1354" s="5"/>
      <c r="E1354" s="39">
        <v>944</v>
      </c>
      <c r="F1354" s="195">
        <v>44612</v>
      </c>
      <c r="G1354" s="2">
        <v>63</v>
      </c>
      <c r="H1354" t="str">
        <f>B1354&amp;C1354</f>
        <v>TAMSIN ANDERSONmarathon</v>
      </c>
      <c r="I1354" s="2">
        <f>E1354</f>
        <v>944</v>
      </c>
      <c r="J1354" s="2" cm="1">
        <f t="array" ref="J1354">MAX(IF($H$3:$H$4000=$H1354,$I$3:$I$4000))</f>
        <v>944</v>
      </c>
      <c r="K1354" s="2" t="str">
        <v>GBR</v>
      </c>
      <c r="L1354" s="21" t="str">
        <v>Stephanie MOSS</v>
      </c>
      <c r="M1354" s="47" t="str">
        <v>800m</v>
      </c>
      <c r="N1354" s="95">
        <v>37400</v>
      </c>
      <c r="O1354" s="94" t="str">
        <f t="shared" si="84"/>
        <v>Stephanie MOSS800m</v>
      </c>
      <c r="P1354" s="2">
        <f t="shared" si="85"/>
        <v>1073</v>
      </c>
      <c r="Q1354" s="2">
        <f t="shared" si="86"/>
        <v>114</v>
      </c>
      <c r="R1354" s="79" t="str">
        <f t="shared" si="87"/>
        <v/>
      </c>
    </row>
    <row r="1355" spans="1:18" x14ac:dyDescent="0.2">
      <c r="A1355" t="s">
        <v>1204</v>
      </c>
      <c r="B1355" t="s">
        <v>1598</v>
      </c>
      <c r="C1355" t="s">
        <v>82</v>
      </c>
      <c r="D1355" s="5"/>
      <c r="E1355" s="39">
        <v>911</v>
      </c>
      <c r="F1355" s="195">
        <v>44612</v>
      </c>
      <c r="G1355" s="2">
        <v>68</v>
      </c>
      <c r="H1355" t="str">
        <f>B1355&amp;C1355</f>
        <v>Sarah GURNEYmarathon</v>
      </c>
      <c r="I1355" s="2">
        <f>E1355</f>
        <v>911</v>
      </c>
      <c r="J1355" s="2" cm="1">
        <f t="array" ref="J1355">MAX(IF($H$3:$H$4000=$H1355,$I$3:$I$4000))</f>
        <v>911</v>
      </c>
      <c r="K1355" s="2" t="str">
        <v>GBR</v>
      </c>
      <c r="L1355" s="21" t="str">
        <v>Holly ARCHER</v>
      </c>
      <c r="M1355" s="47" t="str">
        <v>1500m</v>
      </c>
      <c r="N1355" s="95">
        <v>34280</v>
      </c>
      <c r="O1355" s="94" t="str">
        <f t="shared" si="84"/>
        <v>Holly ARCHER1500m</v>
      </c>
      <c r="P1355" s="2">
        <f t="shared" si="85"/>
        <v>1148</v>
      </c>
      <c r="Q1355" s="2">
        <f t="shared" si="86"/>
        <v>28</v>
      </c>
      <c r="R1355" s="79" t="str">
        <f t="shared" si="87"/>
        <v/>
      </c>
    </row>
    <row r="1356" spans="1:18" x14ac:dyDescent="0.2">
      <c r="A1356" t="s">
        <v>1204</v>
      </c>
      <c r="B1356" t="s">
        <v>1601</v>
      </c>
      <c r="C1356" t="s">
        <v>82</v>
      </c>
      <c r="D1356" s="5"/>
      <c r="E1356" s="39">
        <v>898</v>
      </c>
      <c r="F1356" s="195">
        <v>44612</v>
      </c>
      <c r="G1356" s="2">
        <v>73</v>
      </c>
      <c r="H1356" t="str">
        <f>B1356&amp;C1356</f>
        <v>Gillian SANDERSmarathon</v>
      </c>
      <c r="I1356" s="2">
        <f>E1356</f>
        <v>898</v>
      </c>
      <c r="J1356" s="2" cm="1">
        <f t="array" ref="J1356">MAX(IF($H$3:$H$4000=$H1356,$I$3:$I$4000))</f>
        <v>898</v>
      </c>
      <c r="K1356" s="2" t="str">
        <v>GBR</v>
      </c>
      <c r="L1356" s="21" t="str">
        <v>Jessica JUDD</v>
      </c>
      <c r="M1356" s="47" t="str">
        <v>1500m</v>
      </c>
      <c r="N1356" s="95">
        <v>34706</v>
      </c>
      <c r="O1356" s="94" t="str">
        <f t="shared" si="84"/>
        <v>Jessica JUDD1500m</v>
      </c>
      <c r="P1356" s="2">
        <f t="shared" si="85"/>
        <v>1143</v>
      </c>
      <c r="Q1356" s="2">
        <f t="shared" si="86"/>
        <v>32</v>
      </c>
      <c r="R1356" s="79" t="str">
        <f t="shared" si="87"/>
        <v/>
      </c>
    </row>
    <row r="1357" spans="1:18" x14ac:dyDescent="0.2">
      <c r="A1357" t="s">
        <v>1204</v>
      </c>
      <c r="B1357" t="s">
        <v>1602</v>
      </c>
      <c r="C1357" t="s">
        <v>82</v>
      </c>
      <c r="D1357" s="5"/>
      <c r="E1357" s="39">
        <v>890</v>
      </c>
      <c r="F1357" s="195">
        <v>44612</v>
      </c>
      <c r="G1357" s="2">
        <v>74</v>
      </c>
      <c r="H1357" t="str">
        <f>B1357&amp;C1357</f>
        <v>Katie LYSONSmarathon</v>
      </c>
      <c r="I1357" s="2">
        <f>E1357</f>
        <v>890</v>
      </c>
      <c r="J1357" s="2" cm="1">
        <f t="array" ref="J1357">MAX(IF($H$3:$H$4000=$H1357,$I$3:$I$4000))</f>
        <v>890</v>
      </c>
      <c r="K1357" s="2" t="str">
        <v>GBR</v>
      </c>
      <c r="L1357" s="21" t="str">
        <v>Sarah INGLIS</v>
      </c>
      <c r="M1357" s="47" t="str">
        <v>5000m</v>
      </c>
      <c r="N1357" s="95">
        <v>33478</v>
      </c>
      <c r="O1357" s="94" t="str">
        <f t="shared" si="84"/>
        <v>Sarah INGLIS5000m</v>
      </c>
      <c r="P1357" s="2">
        <f t="shared" si="85"/>
        <v>1117</v>
      </c>
      <c r="Q1357" s="2">
        <f t="shared" si="86"/>
        <v>52</v>
      </c>
      <c r="R1357" s="79" t="str">
        <f t="shared" si="87"/>
        <v/>
      </c>
    </row>
    <row r="1358" spans="1:18" x14ac:dyDescent="0.2">
      <c r="A1358" t="s">
        <v>1204</v>
      </c>
      <c r="B1358" t="s">
        <v>1603</v>
      </c>
      <c r="C1358" t="s">
        <v>82</v>
      </c>
      <c r="D1358" s="5"/>
      <c r="E1358" s="39">
        <v>884</v>
      </c>
      <c r="F1358" s="195">
        <v>44612</v>
      </c>
      <c r="G1358" s="2">
        <v>77</v>
      </c>
      <c r="H1358" t="str">
        <f>B1358&amp;C1358</f>
        <v>Karla BORLANDmarathon</v>
      </c>
      <c r="I1358" s="2">
        <f>E1358</f>
        <v>884</v>
      </c>
      <c r="J1358" s="2" cm="1">
        <f t="array" ref="J1358">MAX(IF($H$3:$H$4000=$H1358,$I$3:$I$4000))</f>
        <v>884</v>
      </c>
      <c r="K1358" s="2" t="str">
        <v>GBR</v>
      </c>
      <c r="L1358" s="21" t="str">
        <v>Jessica TURNER</v>
      </c>
      <c r="M1358" s="47" t="str">
        <v>400mh</v>
      </c>
      <c r="N1358" s="95">
        <v>34919</v>
      </c>
      <c r="O1358" s="94" t="str">
        <f t="shared" si="84"/>
        <v>Jessica TURNER400mh</v>
      </c>
      <c r="P1358" s="2">
        <f t="shared" si="85"/>
        <v>1180</v>
      </c>
      <c r="Q1358" s="2">
        <f t="shared" si="86"/>
        <v>4</v>
      </c>
      <c r="R1358" s="79" t="str">
        <f t="shared" si="87"/>
        <v/>
      </c>
    </row>
    <row r="1359" spans="1:18" x14ac:dyDescent="0.2">
      <c r="A1359" t="s">
        <v>1204</v>
      </c>
      <c r="B1359" t="s">
        <v>1415</v>
      </c>
      <c r="C1359" s="5" t="s">
        <v>36</v>
      </c>
      <c r="D1359" s="5">
        <v>34589</v>
      </c>
      <c r="E1359" s="39">
        <v>1055</v>
      </c>
      <c r="F1359" s="195">
        <v>44610</v>
      </c>
      <c r="G1359" s="2">
        <v>4</v>
      </c>
      <c r="H1359" t="str">
        <f>B1359&amp;C1359</f>
        <v>Sophie COOKpole-vault</v>
      </c>
      <c r="I1359" s="2">
        <f>E1359</f>
        <v>1055</v>
      </c>
      <c r="J1359" s="2" cm="1">
        <f t="array" ref="J1359">MAX(IF($H$3:$H$4000=$H1359,$I$3:$I$4000))</f>
        <v>1068</v>
      </c>
      <c r="K1359" s="2" t="str">
        <v>GBR</v>
      </c>
      <c r="L1359" s="21" t="str">
        <v>Nony MORDI</v>
      </c>
      <c r="M1359" s="47" t="str">
        <v>triple-jump</v>
      </c>
      <c r="N1359" s="95">
        <v>31983</v>
      </c>
      <c r="O1359" s="94" t="str">
        <f t="shared" si="84"/>
        <v>Nony MORDItriple-jump</v>
      </c>
      <c r="P1359" s="2">
        <f t="shared" si="85"/>
        <v>986</v>
      </c>
      <c r="Q1359" s="2">
        <f t="shared" si="86"/>
        <v>83</v>
      </c>
      <c r="R1359" s="79" t="str">
        <f t="shared" si="87"/>
        <v/>
      </c>
    </row>
    <row r="1360" spans="1:18" x14ac:dyDescent="0.2">
      <c r="A1360" t="s">
        <v>1204</v>
      </c>
      <c r="B1360" t="s">
        <v>1420</v>
      </c>
      <c r="C1360" s="5" t="s">
        <v>36</v>
      </c>
      <c r="D1360" s="5">
        <v>35817</v>
      </c>
      <c r="E1360" s="39">
        <v>902</v>
      </c>
      <c r="F1360" s="195">
        <v>44610</v>
      </c>
      <c r="G1360" s="2">
        <v>29</v>
      </c>
      <c r="H1360" t="str">
        <f>B1360&amp;C1360</f>
        <v>Megan BAILEYpole-vault</v>
      </c>
      <c r="I1360" s="2">
        <f>E1360</f>
        <v>902</v>
      </c>
      <c r="J1360" s="2" cm="1">
        <f t="array" ref="J1360">MAX(IF($H$3:$H$4000=$H1360,$I$3:$I$4000))</f>
        <v>960</v>
      </c>
      <c r="K1360" s="2" t="str">
        <v>GBR</v>
      </c>
      <c r="L1360" s="21" t="str">
        <v>Jodie SMITH</v>
      </c>
      <c r="M1360" s="47" t="str">
        <v>high-jump</v>
      </c>
      <c r="N1360" s="95">
        <v>37197</v>
      </c>
      <c r="O1360" s="94" t="str">
        <f t="shared" si="84"/>
        <v>Jodie SMITHhigh-jump</v>
      </c>
      <c r="P1360" s="2">
        <f t="shared" si="85"/>
        <v>1023</v>
      </c>
      <c r="Q1360" s="2">
        <f t="shared" si="86"/>
        <v>37</v>
      </c>
      <c r="R1360" s="79" t="str">
        <f t="shared" si="87"/>
        <v/>
      </c>
    </row>
    <row r="1361" spans="1:18" x14ac:dyDescent="0.2">
      <c r="A1361" t="s">
        <v>1204</v>
      </c>
      <c r="B1361" t="s">
        <v>1512</v>
      </c>
      <c r="C1361" s="5" t="s">
        <v>42</v>
      </c>
      <c r="D1361" s="5">
        <v>36503</v>
      </c>
      <c r="E1361" s="39">
        <v>1089</v>
      </c>
      <c r="F1361" s="195">
        <v>44605</v>
      </c>
      <c r="G1361" s="2">
        <v>6</v>
      </c>
      <c r="H1361" t="str">
        <f>B1361&amp;C1361</f>
        <v>Katie HEADhammer-throw</v>
      </c>
      <c r="I1361" s="2">
        <f>E1361</f>
        <v>1089</v>
      </c>
      <c r="J1361" s="2" cm="1">
        <f t="array" ref="J1361">MAX(IF($H$3:$H$4000=$H1361,$I$3:$I$4000))</f>
        <v>1089</v>
      </c>
      <c r="K1361" s="2" t="str">
        <v>GBR</v>
      </c>
      <c r="L1361" s="21" t="str">
        <v>Abigail PAWLETT</v>
      </c>
      <c r="M1361" s="47" t="str">
        <v>high-jump</v>
      </c>
      <c r="N1361" s="95">
        <v>37635</v>
      </c>
      <c r="O1361" s="94" t="str">
        <f t="shared" si="84"/>
        <v>Abigail PAWLETThigh-jump</v>
      </c>
      <c r="P1361" s="2">
        <f t="shared" si="85"/>
        <v>965</v>
      </c>
      <c r="Q1361" s="2">
        <f t="shared" si="86"/>
        <v>106</v>
      </c>
      <c r="R1361" s="79" t="str">
        <f t="shared" si="87"/>
        <v/>
      </c>
    </row>
    <row r="1362" spans="1:18" x14ac:dyDescent="0.2">
      <c r="A1362" t="s">
        <v>1204</v>
      </c>
      <c r="B1362" t="s">
        <v>1515</v>
      </c>
      <c r="C1362" s="6" t="s">
        <v>42</v>
      </c>
      <c r="D1362" s="5">
        <v>34772</v>
      </c>
      <c r="E1362" s="39">
        <v>1009</v>
      </c>
      <c r="F1362" s="195">
        <v>44605</v>
      </c>
      <c r="G1362" s="2">
        <v>16</v>
      </c>
      <c r="H1362" t="str">
        <f>B1362&amp;C1362</f>
        <v>Kayleigh PRESSWELLhammer-throw</v>
      </c>
      <c r="I1362" s="2">
        <f>E1362</f>
        <v>1009</v>
      </c>
      <c r="J1362" s="2" cm="1">
        <f t="array" ref="J1362">MAX(IF($H$3:$H$4000=$H1362,$I$3:$I$4000))</f>
        <v>1009</v>
      </c>
      <c r="K1362" s="2" t="str">
        <v>GBR</v>
      </c>
      <c r="L1362" s="21" t="str">
        <v>Jade O'DOWDA</v>
      </c>
      <c r="M1362" s="47" t="str">
        <v>high-jump</v>
      </c>
      <c r="N1362" s="95">
        <v>36412</v>
      </c>
      <c r="O1362" s="94" t="str">
        <f t="shared" si="84"/>
        <v>Jade O'DOWDAhigh-jump</v>
      </c>
      <c r="P1362" s="2">
        <f t="shared" si="85"/>
        <v>965</v>
      </c>
      <c r="Q1362" s="2">
        <f t="shared" si="86"/>
        <v>106</v>
      </c>
      <c r="R1362" s="79" t="str">
        <f t="shared" si="87"/>
        <v/>
      </c>
    </row>
    <row r="1363" spans="1:18" x14ac:dyDescent="0.2">
      <c r="A1363" t="s">
        <v>1204</v>
      </c>
      <c r="B1363" t="s">
        <v>1516</v>
      </c>
      <c r="C1363" s="5" t="s">
        <v>42</v>
      </c>
      <c r="D1363" s="6">
        <v>36064</v>
      </c>
      <c r="E1363" s="39">
        <v>963</v>
      </c>
      <c r="F1363" s="195">
        <v>44605</v>
      </c>
      <c r="G1363" s="2">
        <v>20</v>
      </c>
      <c r="H1363" t="str">
        <f>B1363&amp;C1363</f>
        <v>Philippa DAVENALLhammer-throw</v>
      </c>
      <c r="I1363" s="2">
        <f>E1363</f>
        <v>963</v>
      </c>
      <c r="J1363" s="2" cm="1">
        <f t="array" ref="J1363">MAX(IF($H$3:$H$4000=$H1363,$I$3:$I$4000))</f>
        <v>987</v>
      </c>
      <c r="K1363" s="2" t="str">
        <v>GBR</v>
      </c>
      <c r="L1363" s="21" t="str">
        <v>Chelsea WALKER</v>
      </c>
      <c r="M1363" s="47" t="str">
        <v>100mh</v>
      </c>
      <c r="N1363" s="95">
        <v>35610</v>
      </c>
      <c r="O1363" s="94" t="str">
        <f t="shared" si="84"/>
        <v>Chelsea WALKER100mh</v>
      </c>
      <c r="P1363" s="2">
        <f t="shared" si="85"/>
        <v>1047</v>
      </c>
      <c r="Q1363" s="2">
        <f t="shared" si="86"/>
        <v>108</v>
      </c>
      <c r="R1363" s="79" t="str">
        <f t="shared" si="87"/>
        <v/>
      </c>
    </row>
    <row r="1364" spans="1:18" x14ac:dyDescent="0.2">
      <c r="A1364" t="s">
        <v>1204</v>
      </c>
      <c r="B1364" s="5" t="s">
        <v>1221</v>
      </c>
      <c r="C1364" s="5" t="s">
        <v>27</v>
      </c>
      <c r="D1364" s="5">
        <v>36678</v>
      </c>
      <c r="E1364" s="39">
        <v>1096</v>
      </c>
      <c r="F1364" s="195">
        <v>44604</v>
      </c>
      <c r="G1364" s="2">
        <v>22</v>
      </c>
      <c r="H1364" t="str">
        <f>B1364&amp;C1364</f>
        <v>Katy-Ann MCDONALD800m</v>
      </c>
      <c r="I1364" s="2">
        <f>E1364</f>
        <v>1096</v>
      </c>
      <c r="J1364" s="2" cm="1">
        <f t="array" ref="J1364">MAX(IF($H$3:$H$4000=$H1364,$I$3:$I$4000))</f>
        <v>1133</v>
      </c>
      <c r="K1364" s="2" t="str">
        <v>GBR</v>
      </c>
      <c r="L1364" s="21" t="str">
        <v>Georgina ROGERS</v>
      </c>
      <c r="M1364" s="47" t="str">
        <v>400mh</v>
      </c>
      <c r="N1364" s="95">
        <v>35309</v>
      </c>
      <c r="O1364" s="94" t="str">
        <f t="shared" si="84"/>
        <v>Georgina ROGERS400mh</v>
      </c>
      <c r="P1364" s="2">
        <f t="shared" si="85"/>
        <v>1030</v>
      </c>
      <c r="Q1364" s="2">
        <f t="shared" si="86"/>
        <v>86</v>
      </c>
      <c r="R1364" s="79" t="str">
        <f t="shared" si="87"/>
        <v/>
      </c>
    </row>
    <row r="1365" spans="1:18" x14ac:dyDescent="0.2">
      <c r="A1365" t="s">
        <v>1204</v>
      </c>
      <c r="B1365" t="s">
        <v>1226</v>
      </c>
      <c r="C1365" s="6" t="s">
        <v>27</v>
      </c>
      <c r="D1365" s="6">
        <v>36138</v>
      </c>
      <c r="E1365" s="39">
        <v>1069</v>
      </c>
      <c r="F1365" s="195">
        <v>44604</v>
      </c>
      <c r="G1365" s="2">
        <v>38</v>
      </c>
      <c r="H1365" t="str">
        <f>B1365&amp;C1365</f>
        <v>Ellie LEATHER800m</v>
      </c>
      <c r="I1365" s="2">
        <f>E1365</f>
        <v>1069</v>
      </c>
      <c r="J1365" s="2" cm="1">
        <f t="array" ref="J1365">MAX(IF($H$3:$H$4000=$H1365,$I$3:$I$4000))</f>
        <v>1069</v>
      </c>
      <c r="K1365" s="2" t="str">
        <v>GBR</v>
      </c>
      <c r="L1365" s="21" t="str">
        <v>Alice HOPKINS</v>
      </c>
      <c r="M1365" s="47" t="str">
        <v>long-jump</v>
      </c>
      <c r="N1365" s="95">
        <v>36159</v>
      </c>
      <c r="O1365" s="94" t="str">
        <f t="shared" si="84"/>
        <v>Alice HOPKINSlong-jump</v>
      </c>
      <c r="P1365" s="2">
        <f t="shared" si="85"/>
        <v>1092</v>
      </c>
      <c r="Q1365" s="2">
        <f t="shared" si="86"/>
        <v>34</v>
      </c>
      <c r="R1365" s="79" t="str">
        <f t="shared" si="87"/>
        <v/>
      </c>
    </row>
    <row r="1366" spans="1:18" x14ac:dyDescent="0.2">
      <c r="A1366" t="s">
        <v>1204</v>
      </c>
      <c r="B1366" t="s">
        <v>1544</v>
      </c>
      <c r="C1366" s="5" t="s">
        <v>41</v>
      </c>
      <c r="D1366" s="5">
        <v>37150</v>
      </c>
      <c r="E1366" s="39">
        <v>833</v>
      </c>
      <c r="F1366" s="195">
        <v>44604</v>
      </c>
      <c r="G1366" s="2">
        <v>46</v>
      </c>
      <c r="H1366" t="str">
        <f>B1366&amp;C1366</f>
        <v>Lauren FARLEYjavelin-throw</v>
      </c>
      <c r="I1366" s="2">
        <f>E1366</f>
        <v>833</v>
      </c>
      <c r="J1366" s="2" cm="1">
        <f t="array" ref="J1366">MAX(IF($H$3:$H$4000=$H1366,$I$3:$I$4000))</f>
        <v>897</v>
      </c>
      <c r="K1366" s="2" t="str">
        <v>GBR</v>
      </c>
      <c r="L1366" s="21" t="str">
        <v>Bethan PARTRIDGE</v>
      </c>
      <c r="M1366" s="47" t="str">
        <v>high-jump</v>
      </c>
      <c r="N1366" s="95">
        <v>33065</v>
      </c>
      <c r="O1366" s="94" t="str">
        <f t="shared" si="84"/>
        <v>Bethan PARTRIDGEhigh-jump</v>
      </c>
      <c r="P1366" s="2">
        <f t="shared" si="85"/>
        <v>1023</v>
      </c>
      <c r="Q1366" s="2">
        <f t="shared" si="86"/>
        <v>37</v>
      </c>
      <c r="R1366" s="79" t="str">
        <f t="shared" si="87"/>
        <v/>
      </c>
    </row>
    <row r="1367" spans="1:18" x14ac:dyDescent="0.2">
      <c r="A1367" t="s">
        <v>1204</v>
      </c>
      <c r="B1367" t="s">
        <v>1294</v>
      </c>
      <c r="C1367" s="5" t="s">
        <v>29</v>
      </c>
      <c r="D1367" s="5">
        <v>36432</v>
      </c>
      <c r="E1367" s="39">
        <v>1010</v>
      </c>
      <c r="F1367" s="195">
        <v>44603</v>
      </c>
      <c r="G1367" s="2">
        <v>65</v>
      </c>
      <c r="H1367" t="str">
        <f>B1367&amp;C1367</f>
        <v>Julia PATERNAIN5000m</v>
      </c>
      <c r="I1367" s="2">
        <f>E1367</f>
        <v>1010</v>
      </c>
      <c r="J1367" s="2" cm="1">
        <f t="array" ref="J1367">MAX(IF($H$3:$H$4000=$H1367,$I$3:$I$4000))</f>
        <v>1010</v>
      </c>
      <c r="K1367" s="2" t="str">
        <v>GBR</v>
      </c>
      <c r="L1367" s="21" t="str">
        <v>Freya JONES</v>
      </c>
      <c r="M1367" s="47" t="str">
        <v>javelin-throw</v>
      </c>
      <c r="N1367" s="95">
        <v>34286</v>
      </c>
      <c r="O1367" s="94" t="str">
        <f t="shared" si="84"/>
        <v>Freya JONESjavelin-throw</v>
      </c>
      <c r="P1367" s="2">
        <f t="shared" si="85"/>
        <v>982</v>
      </c>
      <c r="Q1367" s="2">
        <f t="shared" si="86"/>
        <v>19</v>
      </c>
      <c r="R1367" s="79" t="str">
        <f t="shared" si="87"/>
        <v/>
      </c>
    </row>
    <row r="1368" spans="1:18" x14ac:dyDescent="0.2">
      <c r="A1368" t="s">
        <v>1204</v>
      </c>
      <c r="B1368" t="s">
        <v>1570</v>
      </c>
      <c r="C1368" s="5" t="s">
        <v>85</v>
      </c>
      <c r="D1368" s="5">
        <v>44640</v>
      </c>
      <c r="E1368" s="39">
        <v>767</v>
      </c>
      <c r="F1368" s="195">
        <v>44597</v>
      </c>
      <c r="G1368" s="2">
        <v>31</v>
      </c>
      <c r="H1368" t="str">
        <f>B1368&amp;C1368</f>
        <v>Millie MORRISrace-walking</v>
      </c>
      <c r="I1368" s="2">
        <f>E1368</f>
        <v>767</v>
      </c>
      <c r="J1368" s="2" cm="1">
        <f t="array" ref="J1368">MAX(IF($H$3:$H$4000=$H1368,$I$3:$I$4000))</f>
        <v>767</v>
      </c>
      <c r="K1368" s="2" t="str">
        <v>GBR</v>
      </c>
      <c r="L1368" s="21" t="str">
        <v>Emma ANDERSSON</v>
      </c>
      <c r="M1368" s="47" t="str">
        <v>pole-vault</v>
      </c>
      <c r="N1368" s="95">
        <v>33514</v>
      </c>
      <c r="O1368" s="94" t="str">
        <f t="shared" si="84"/>
        <v>Emma ANDERSSONpole-vault</v>
      </c>
      <c r="P1368" s="2">
        <f t="shared" si="85"/>
        <v>898</v>
      </c>
      <c r="Q1368" s="2">
        <f t="shared" si="86"/>
        <v>53</v>
      </c>
      <c r="R1368" s="79" t="str">
        <f t="shared" si="87"/>
        <v/>
      </c>
    </row>
    <row r="1369" spans="1:18" x14ac:dyDescent="0.2">
      <c r="A1369" t="s">
        <v>1204</v>
      </c>
      <c r="B1369" t="s">
        <v>1418</v>
      </c>
      <c r="C1369" s="5" t="s">
        <v>36</v>
      </c>
      <c r="D1369" s="5">
        <v>36896</v>
      </c>
      <c r="E1369" s="39">
        <v>932</v>
      </c>
      <c r="F1369" s="195">
        <v>44591</v>
      </c>
      <c r="G1369" s="2">
        <v>23</v>
      </c>
      <c r="H1369" t="str">
        <f>B1369&amp;C1369</f>
        <v>Felicia MILOROpole-vault</v>
      </c>
      <c r="I1369" s="2">
        <f>E1369</f>
        <v>932</v>
      </c>
      <c r="J1369" s="2" cm="1">
        <f t="array" ref="J1369">MAX(IF($H$3:$H$4000=$H1369,$I$3:$I$4000))</f>
        <v>932</v>
      </c>
      <c r="K1369" s="2" t="str">
        <v>GBR</v>
      </c>
      <c r="L1369" s="21" t="str">
        <v>Rhea SOUTHCOTT</v>
      </c>
      <c r="M1369" s="47" t="str">
        <v>shot-put</v>
      </c>
      <c r="N1369" s="95">
        <v>36980</v>
      </c>
      <c r="O1369" s="94" t="str">
        <f t="shared" si="84"/>
        <v>Rhea SOUTHCOTTshot-put</v>
      </c>
      <c r="P1369" s="2">
        <f t="shared" si="85"/>
        <v>845</v>
      </c>
      <c r="Q1369" s="2">
        <f t="shared" si="86"/>
        <v>91</v>
      </c>
      <c r="R1369" s="79" t="str">
        <f t="shared" si="87"/>
        <v/>
      </c>
    </row>
    <row r="1370" spans="1:18" x14ac:dyDescent="0.2">
      <c r="A1370" t="s">
        <v>1204</v>
      </c>
      <c r="B1370" t="s">
        <v>1419</v>
      </c>
      <c r="C1370" s="5" t="s">
        <v>36</v>
      </c>
      <c r="D1370" s="5">
        <v>37737</v>
      </c>
      <c r="E1370" s="39">
        <v>932</v>
      </c>
      <c r="F1370" s="195">
        <v>44591</v>
      </c>
      <c r="G1370" s="2">
        <v>23</v>
      </c>
      <c r="H1370" t="str">
        <f>B1370&amp;C1370</f>
        <v>Sophie ASHURSTpole-vault</v>
      </c>
      <c r="I1370" s="2">
        <f>E1370</f>
        <v>932</v>
      </c>
      <c r="J1370" s="2" cm="1">
        <f t="array" ref="J1370">MAX(IF($H$3:$H$4000=$H1370,$I$3:$I$4000))</f>
        <v>1024</v>
      </c>
      <c r="K1370" s="2" t="str">
        <v>GBR</v>
      </c>
      <c r="L1370" s="21" t="str">
        <v>Maria SCHOFIELD</v>
      </c>
      <c r="M1370" s="47" t="str">
        <v>hammer-throw</v>
      </c>
      <c r="N1370" s="95">
        <v>36777</v>
      </c>
      <c r="O1370" s="94" t="str">
        <f t="shared" si="84"/>
        <v>Maria SCHOFIELDhammer-throw</v>
      </c>
      <c r="P1370" s="2">
        <f t="shared" si="85"/>
        <v>848</v>
      </c>
      <c r="Q1370" s="2">
        <f t="shared" si="86"/>
        <v>84</v>
      </c>
      <c r="R1370" s="79" t="str">
        <f t="shared" si="87"/>
        <v/>
      </c>
    </row>
    <row r="1371" spans="1:18" x14ac:dyDescent="0.2">
      <c r="A1371" t="s">
        <v>1204</v>
      </c>
      <c r="B1371" t="s">
        <v>1425</v>
      </c>
      <c r="C1371" s="5" t="s">
        <v>36</v>
      </c>
      <c r="D1371" s="5">
        <v>36405</v>
      </c>
      <c r="E1371" s="39">
        <v>886</v>
      </c>
      <c r="F1371" s="195">
        <v>44591</v>
      </c>
      <c r="G1371" s="2">
        <v>32</v>
      </c>
      <c r="H1371" t="str">
        <f>B1371&amp;C1371</f>
        <v>Imogen SMITHpole-vault</v>
      </c>
      <c r="I1371" s="2">
        <f>E1371</f>
        <v>886</v>
      </c>
      <c r="J1371" s="2" cm="1">
        <f t="array" ref="J1371">MAX(IF($H$3:$H$4000=$H1371,$I$3:$I$4000))</f>
        <v>920</v>
      </c>
      <c r="K1371" s="2" t="str">
        <v>GBR</v>
      </c>
      <c r="L1371" s="21" t="str">
        <v>Shelayna OSKAN-CLARKE</v>
      </c>
      <c r="M1371" s="47" t="str">
        <v>800m</v>
      </c>
      <c r="N1371" s="95">
        <v>32893</v>
      </c>
      <c r="O1371" s="94" t="str">
        <f t="shared" si="84"/>
        <v>Shelayna OSKAN-CLARKE800m</v>
      </c>
      <c r="P1371" s="2">
        <f t="shared" si="85"/>
        <v>1092</v>
      </c>
      <c r="Q1371" s="2">
        <f t="shared" si="86"/>
        <v>88</v>
      </c>
      <c r="R1371" s="79" t="str">
        <f t="shared" si="87"/>
        <v/>
      </c>
    </row>
    <row r="1372" spans="1:18" x14ac:dyDescent="0.2">
      <c r="A1372" t="s">
        <v>1204</v>
      </c>
      <c r="B1372" t="s">
        <v>1429</v>
      </c>
      <c r="C1372" s="5" t="s">
        <v>36</v>
      </c>
      <c r="D1372" s="5">
        <v>34514</v>
      </c>
      <c r="E1372" s="39">
        <v>841</v>
      </c>
      <c r="F1372" s="195">
        <v>44591</v>
      </c>
      <c r="G1372" s="2">
        <v>50</v>
      </c>
      <c r="H1372" t="str">
        <f>B1372&amp;C1372</f>
        <v>Elizabeth EDDENpole-vault</v>
      </c>
      <c r="I1372" s="2">
        <f>E1372</f>
        <v>841</v>
      </c>
      <c r="J1372" s="2" cm="1">
        <f t="array" ref="J1372">MAX(IF($H$3:$H$4000=$H1372,$I$3:$I$4000))</f>
        <v>917</v>
      </c>
      <c r="K1372" s="2" t="str">
        <v>GBR</v>
      </c>
      <c r="L1372" s="21" t="str">
        <v>Yasmin LIVERPOOL</v>
      </c>
      <c r="M1372" s="47" t="str">
        <v>400m</v>
      </c>
      <c r="N1372" s="95">
        <v>36175</v>
      </c>
      <c r="O1372" s="94" t="str">
        <f t="shared" si="84"/>
        <v>Yasmin LIVERPOOL400m</v>
      </c>
      <c r="P1372" s="2">
        <f t="shared" si="85"/>
        <v>1137</v>
      </c>
      <c r="Q1372" s="2">
        <f t="shared" si="86"/>
        <v>32</v>
      </c>
      <c r="R1372" s="79" t="str">
        <f t="shared" si="87"/>
        <v/>
      </c>
    </row>
    <row r="1373" spans="1:18" x14ac:dyDescent="0.2">
      <c r="A1373" t="s">
        <v>1204</v>
      </c>
      <c r="B1373" t="s">
        <v>1430</v>
      </c>
      <c r="C1373" s="5" t="s">
        <v>36</v>
      </c>
      <c r="D1373" s="5">
        <v>37512</v>
      </c>
      <c r="E1373" s="39">
        <v>841</v>
      </c>
      <c r="F1373" s="195">
        <v>44591</v>
      </c>
      <c r="G1373" s="2">
        <v>50</v>
      </c>
      <c r="H1373" t="str">
        <f>B1373&amp;C1373</f>
        <v>Jasmine CAREYpole-vault</v>
      </c>
      <c r="I1373" s="2">
        <f>E1373</f>
        <v>841</v>
      </c>
      <c r="J1373" s="2" cm="1">
        <f t="array" ref="J1373">MAX(IF($H$3:$H$4000=$H1373,$I$3:$I$4000))</f>
        <v>841</v>
      </c>
      <c r="K1373" s="2" t="str">
        <v>GBR</v>
      </c>
      <c r="L1373" s="21" t="str">
        <v>Ese OKORO</v>
      </c>
      <c r="M1373" s="47" t="str">
        <v>400mh</v>
      </c>
      <c r="N1373" s="95">
        <v>33058</v>
      </c>
      <c r="O1373" s="94" t="str">
        <f t="shared" si="84"/>
        <v>Ese OKORO400mh</v>
      </c>
      <c r="P1373" s="2">
        <f t="shared" si="85"/>
        <v>1055</v>
      </c>
      <c r="Q1373" s="2">
        <f t="shared" si="86"/>
        <v>64</v>
      </c>
      <c r="R1373" s="79" t="str">
        <f t="shared" si="87"/>
        <v/>
      </c>
    </row>
    <row r="1374" spans="1:18" x14ac:dyDescent="0.2">
      <c r="A1374" t="s">
        <v>1204</v>
      </c>
      <c r="B1374" t="s">
        <v>1435</v>
      </c>
      <c r="C1374" s="6" t="s">
        <v>36</v>
      </c>
      <c r="D1374" s="5">
        <v>31026</v>
      </c>
      <c r="E1374" s="39">
        <v>810</v>
      </c>
      <c r="F1374" s="195">
        <v>44591</v>
      </c>
      <c r="G1374" s="2">
        <v>60</v>
      </c>
      <c r="H1374" t="str">
        <f>B1374&amp;C1374</f>
        <v>Mariette HILBORNEpole-vault</v>
      </c>
      <c r="I1374" s="2">
        <f>E1374</f>
        <v>810</v>
      </c>
      <c r="J1374" s="2" cm="1">
        <f t="array" ref="J1374">MAX(IF($H$3:$H$4000=$H1374,$I$3:$I$4000))</f>
        <v>859</v>
      </c>
      <c r="K1374" s="2" t="str">
        <v>GBR</v>
      </c>
      <c r="L1374" s="21" t="str">
        <v>Louise ROBINSON</v>
      </c>
      <c r="M1374" s="47" t="str">
        <v>400mh</v>
      </c>
      <c r="N1374" s="95">
        <v>36849</v>
      </c>
      <c r="O1374" s="94" t="str">
        <f t="shared" si="84"/>
        <v>Louise ROBINSON400mh</v>
      </c>
      <c r="P1374" s="2">
        <f t="shared" si="85"/>
        <v>1010</v>
      </c>
      <c r="Q1374" s="2">
        <f t="shared" si="86"/>
        <v>116</v>
      </c>
      <c r="R1374" s="79" t="str">
        <f t="shared" si="87"/>
        <v/>
      </c>
    </row>
    <row r="1375" spans="1:18" x14ac:dyDescent="0.2">
      <c r="A1375" t="s">
        <v>1204</v>
      </c>
      <c r="B1375" t="s">
        <v>1436</v>
      </c>
      <c r="C1375" t="s">
        <v>36</v>
      </c>
      <c r="D1375" s="5"/>
      <c r="E1375" s="39">
        <v>810</v>
      </c>
      <c r="F1375" s="195">
        <v>44591</v>
      </c>
      <c r="G1375" s="2">
        <v>60</v>
      </c>
      <c r="H1375" t="str">
        <f>B1375&amp;C1375</f>
        <v>Manon BAINESpole-vault</v>
      </c>
      <c r="I1375" s="2">
        <f>E1375</f>
        <v>810</v>
      </c>
      <c r="J1375" s="2" cm="1">
        <f t="array" ref="J1375">MAX(IF($H$3:$H$4000=$H1375,$I$3:$I$4000))</f>
        <v>810</v>
      </c>
      <c r="K1375" s="2" t="str">
        <v>GBR</v>
      </c>
      <c r="L1375" s="21" t="str">
        <v>Ore ADAMSON</v>
      </c>
      <c r="M1375" s="47" t="str">
        <v>triple-jump</v>
      </c>
      <c r="N1375" s="95">
        <v>37193</v>
      </c>
      <c r="O1375" s="94" t="str">
        <f t="shared" si="84"/>
        <v>Ore ADAMSONtriple-jump</v>
      </c>
      <c r="P1375" s="2">
        <f t="shared" si="85"/>
        <v>980</v>
      </c>
      <c r="Q1375" s="2">
        <f t="shared" si="86"/>
        <v>88</v>
      </c>
      <c r="R1375" s="79" t="str">
        <f t="shared" si="87"/>
        <v/>
      </c>
    </row>
    <row r="1376" spans="1:18" x14ac:dyDescent="0.2">
      <c r="A1376" t="s">
        <v>1204</v>
      </c>
      <c r="B1376" t="s">
        <v>1437</v>
      </c>
      <c r="C1376" s="5" t="s">
        <v>36</v>
      </c>
      <c r="D1376" s="5">
        <v>37831</v>
      </c>
      <c r="E1376" s="39">
        <v>810</v>
      </c>
      <c r="F1376" s="195">
        <v>44591</v>
      </c>
      <c r="G1376" s="2">
        <v>60</v>
      </c>
      <c r="H1376" t="str">
        <f>B1376&amp;C1376</f>
        <v>Emily SCRIVENERpole-vault</v>
      </c>
      <c r="I1376" s="2">
        <f>E1376</f>
        <v>810</v>
      </c>
      <c r="J1376" s="2" cm="1">
        <f t="array" ref="J1376">MAX(IF($H$3:$H$4000=$H1376,$I$3:$I$4000))</f>
        <v>838</v>
      </c>
      <c r="K1376" s="2" t="str">
        <v>GBR</v>
      </c>
      <c r="L1376" s="21" t="str">
        <v>Ella RUSH</v>
      </c>
      <c r="M1376" s="47" t="str">
        <v>high-jump</v>
      </c>
      <c r="N1376" s="95">
        <v>38085</v>
      </c>
      <c r="O1376" s="94" t="str">
        <f t="shared" si="84"/>
        <v>Ella RUSHhigh-jump</v>
      </c>
      <c r="P1376" s="2">
        <f t="shared" si="85"/>
        <v>974</v>
      </c>
      <c r="Q1376" s="2">
        <f t="shared" si="86"/>
        <v>83</v>
      </c>
      <c r="R1376" s="79" t="str">
        <f t="shared" si="87"/>
        <v/>
      </c>
    </row>
    <row r="1377" spans="1:18" x14ac:dyDescent="0.2">
      <c r="A1377" t="s">
        <v>1204</v>
      </c>
      <c r="B1377" t="s">
        <v>1596</v>
      </c>
      <c r="C1377" s="5" t="s">
        <v>82</v>
      </c>
      <c r="D1377" s="5">
        <v>31924</v>
      </c>
      <c r="E1377" s="39">
        <v>919</v>
      </c>
      <c r="F1377" s="195">
        <v>44584</v>
      </c>
      <c r="G1377" s="2">
        <v>66</v>
      </c>
      <c r="H1377" t="str">
        <f>B1377&amp;C1377</f>
        <v>Hannah OLDROYDmarathon</v>
      </c>
      <c r="I1377" s="2">
        <f>E1377</f>
        <v>919</v>
      </c>
      <c r="J1377" s="2" cm="1">
        <f t="array" ref="J1377">MAX(IF($H$3:$H$4000=$H1377,$I$3:$I$4000))</f>
        <v>919</v>
      </c>
      <c r="K1377" s="2" t="str">
        <v>GBR</v>
      </c>
      <c r="L1377" s="21" t="str">
        <v>Hayley MILLS</v>
      </c>
      <c r="M1377" s="47" t="str">
        <v>pole-vault</v>
      </c>
      <c r="N1377" s="95">
        <v>0</v>
      </c>
      <c r="O1377" s="94" t="str">
        <f t="shared" si="84"/>
        <v>Hayley MILLSpole-vault</v>
      </c>
      <c r="P1377" s="2">
        <f t="shared" si="85"/>
        <v>807</v>
      </c>
      <c r="Q1377" s="2">
        <f t="shared" si="86"/>
        <v>112</v>
      </c>
      <c r="R1377" s="79" t="str">
        <f t="shared" si="87"/>
        <v/>
      </c>
    </row>
    <row r="1378" spans="1:18" x14ac:dyDescent="0.2">
      <c r="A1378" t="s">
        <v>1204</v>
      </c>
      <c r="B1378" t="s">
        <v>1224</v>
      </c>
      <c r="C1378" s="5" t="s">
        <v>27</v>
      </c>
      <c r="D1378" s="5">
        <v>35643</v>
      </c>
      <c r="E1378" s="39">
        <v>1071</v>
      </c>
      <c r="F1378" s="195">
        <v>44583</v>
      </c>
      <c r="G1378" s="2">
        <v>36</v>
      </c>
      <c r="H1378" t="str">
        <f>B1378&amp;C1378</f>
        <v>Gemma FINCH800m</v>
      </c>
      <c r="I1378" s="2">
        <f>E1378</f>
        <v>1071</v>
      </c>
      <c r="J1378" s="2" cm="1">
        <f t="array" ref="J1378">MAX(IF($H$3:$H$4000=$H1378,$I$3:$I$4000))</f>
        <v>1112</v>
      </c>
      <c r="K1378" s="2" t="str">
        <v>GBR</v>
      </c>
      <c r="L1378" s="21" t="str">
        <v>Holly PAGE</v>
      </c>
      <c r="M1378" s="47" t="str">
        <v>3000msc</v>
      </c>
      <c r="N1378" s="95">
        <v>36755</v>
      </c>
      <c r="O1378" s="94" t="str">
        <f t="shared" si="84"/>
        <v>Holly PAGE3000msc</v>
      </c>
      <c r="P1378" s="2">
        <f t="shared" si="85"/>
        <v>1056</v>
      </c>
      <c r="Q1378" s="2">
        <f t="shared" si="86"/>
        <v>67</v>
      </c>
      <c r="R1378" s="79" t="str">
        <f t="shared" si="87"/>
        <v/>
      </c>
    </row>
    <row r="1379" spans="1:18" x14ac:dyDescent="0.2">
      <c r="A1379" t="s">
        <v>1204</v>
      </c>
      <c r="B1379" t="s">
        <v>1575</v>
      </c>
      <c r="C1379" s="5" t="s">
        <v>82</v>
      </c>
      <c r="D1379" s="5">
        <v>34641</v>
      </c>
      <c r="E1379" s="39">
        <v>1141</v>
      </c>
      <c r="F1379" s="195">
        <v>44577</v>
      </c>
      <c r="G1379" s="2">
        <v>18</v>
      </c>
      <c r="H1379" t="str">
        <f>B1379&amp;C1379</f>
        <v>Alice WRIGHTmarathon</v>
      </c>
      <c r="I1379" s="2">
        <f>E1379</f>
        <v>1141</v>
      </c>
      <c r="J1379" s="2" cm="1">
        <f t="array" ref="J1379">MAX(IF($H$3:$H$4000=$H1379,$I$3:$I$4000))</f>
        <v>1141</v>
      </c>
      <c r="K1379" s="2" t="str">
        <v>GBR</v>
      </c>
      <c r="L1379" s="21" t="str">
        <v>Verity OCKENDEN</v>
      </c>
      <c r="M1379" s="47" t="str">
        <v>5000m</v>
      </c>
      <c r="N1379" s="95">
        <v>33481</v>
      </c>
      <c r="O1379" s="94" t="str">
        <f t="shared" si="84"/>
        <v>Verity OCKENDEN5000m</v>
      </c>
      <c r="P1379" s="2">
        <f t="shared" si="85"/>
        <v>1156</v>
      </c>
      <c r="Q1379" s="2">
        <f t="shared" si="86"/>
        <v>26</v>
      </c>
      <c r="R1379" s="79" t="str">
        <f t="shared" si="87"/>
        <v/>
      </c>
    </row>
    <row r="1380" spans="1:18" x14ac:dyDescent="0.2">
      <c r="A1380" t="s">
        <v>1204</v>
      </c>
      <c r="B1380" t="s">
        <v>1576</v>
      </c>
      <c r="C1380" s="5" t="s">
        <v>82</v>
      </c>
      <c r="D1380" s="5">
        <v>35013</v>
      </c>
      <c r="E1380" s="39">
        <v>1089</v>
      </c>
      <c r="F1380" s="195">
        <v>44577</v>
      </c>
      <c r="G1380" s="2">
        <v>29</v>
      </c>
      <c r="H1380" t="str">
        <f>B1380&amp;C1380</f>
        <v>Emily KEARNEYmarathon</v>
      </c>
      <c r="I1380" s="2">
        <f>E1380</f>
        <v>1089</v>
      </c>
      <c r="J1380" s="2" cm="1">
        <f t="array" ref="J1380">MAX(IF($H$3:$H$4000=$H1380,$I$3:$I$4000))</f>
        <v>1089</v>
      </c>
      <c r="K1380" s="2" t="str">
        <v>GBR</v>
      </c>
      <c r="L1380" s="21" t="str">
        <v>Ada'ora CHIGBO</v>
      </c>
      <c r="M1380" s="47" t="str">
        <v>high-jump</v>
      </c>
      <c r="N1380" s="95">
        <v>36162</v>
      </c>
      <c r="O1380" s="94" t="str">
        <f t="shared" si="84"/>
        <v>Ada'ora CHIGBOhigh-jump</v>
      </c>
      <c r="P1380" s="2">
        <f t="shared" si="85"/>
        <v>965</v>
      </c>
      <c r="Q1380" s="2">
        <f t="shared" si="86"/>
        <v>106</v>
      </c>
      <c r="R1380" s="79" t="str">
        <f t="shared" si="87"/>
        <v/>
      </c>
    </row>
    <row r="1381" spans="1:18" x14ac:dyDescent="0.2">
      <c r="A1381" t="s">
        <v>1204</v>
      </c>
      <c r="B1381" t="s">
        <v>1444</v>
      </c>
      <c r="C1381" s="5" t="s">
        <v>40</v>
      </c>
      <c r="D1381" s="5">
        <v>31866</v>
      </c>
      <c r="E1381" s="39">
        <v>1104</v>
      </c>
      <c r="F1381" s="195">
        <v>44569</v>
      </c>
      <c r="G1381" s="2">
        <v>2</v>
      </c>
      <c r="H1381" t="str">
        <f>B1381&amp;C1381</f>
        <v>Jade LALLYdiscus-throw</v>
      </c>
      <c r="I1381" s="2">
        <f>E1381</f>
        <v>1104</v>
      </c>
      <c r="J1381" s="2" cm="1">
        <f t="array" ref="J1381">MAX(IF($H$3:$H$4000=$H1381,$I$3:$I$4000))</f>
        <v>1104</v>
      </c>
      <c r="K1381" s="2" t="str">
        <v>GBR</v>
      </c>
      <c r="L1381" s="21" t="str">
        <v>Emma NWOFOR</v>
      </c>
      <c r="M1381" s="47" t="str">
        <v>heptathlon</v>
      </c>
      <c r="N1381" s="95">
        <v>35299</v>
      </c>
      <c r="O1381" s="94" t="str">
        <f t="shared" si="84"/>
        <v>Emma NWOFORheptathlon</v>
      </c>
      <c r="P1381" s="2">
        <f t="shared" si="85"/>
        <v>1013</v>
      </c>
      <c r="Q1381" s="2">
        <f t="shared" si="86"/>
        <v>10</v>
      </c>
      <c r="R1381" s="79" t="str">
        <f t="shared" si="87"/>
        <v/>
      </c>
    </row>
    <row r="1382" spans="1:18" x14ac:dyDescent="0.2">
      <c r="A1382" t="s">
        <v>1204</v>
      </c>
      <c r="B1382" t="s">
        <v>2007</v>
      </c>
      <c r="C1382" s="5" t="s">
        <v>82</v>
      </c>
      <c r="D1382" s="5">
        <v>34300</v>
      </c>
      <c r="E1382" s="39">
        <v>1119</v>
      </c>
      <c r="F1382" s="195">
        <v>44493</v>
      </c>
      <c r="G1382" s="2">
        <v>77</v>
      </c>
      <c r="H1382" t="str">
        <f>B1382&amp;C1382</f>
        <v>Clara EVANSmarathon</v>
      </c>
      <c r="I1382" s="2">
        <f>E1382</f>
        <v>1119</v>
      </c>
      <c r="J1382" s="2" cm="1">
        <f t="array" ref="J1382">MAX(IF($H$3:$H$4000=$H1382,$I$3:$I$4000))</f>
        <v>1119</v>
      </c>
      <c r="K1382" s="2" t="str">
        <v>GBR</v>
      </c>
      <c r="L1382" s="21" t="str">
        <v>Olivia DOBSON</v>
      </c>
      <c r="M1382" s="47" t="str">
        <v>heptathlon</v>
      </c>
      <c r="N1382" s="95">
        <v>36977</v>
      </c>
      <c r="O1382" s="94" t="str">
        <f t="shared" si="84"/>
        <v>Olivia DOBSONheptathlon</v>
      </c>
      <c r="P1382" s="2">
        <f t="shared" si="85"/>
        <v>908</v>
      </c>
      <c r="Q1382" s="2">
        <f t="shared" si="86"/>
        <v>36</v>
      </c>
      <c r="R1382" s="79" t="str">
        <f t="shared" si="87"/>
        <v/>
      </c>
    </row>
    <row r="1383" spans="1:18" x14ac:dyDescent="0.2">
      <c r="A1383" t="s">
        <v>1204</v>
      </c>
      <c r="B1383" t="s">
        <v>2673</v>
      </c>
      <c r="C1383" s="5" t="s">
        <v>82</v>
      </c>
      <c r="D1383" s="5">
        <v>33399</v>
      </c>
      <c r="E1383" s="39">
        <v>1198</v>
      </c>
      <c r="F1383" s="195">
        <v>44472</v>
      </c>
      <c r="G1383" s="2">
        <v>15</v>
      </c>
      <c r="H1383" t="str">
        <f>B1383&amp;C1383</f>
        <v>Charlotte PURDUEmarathon</v>
      </c>
      <c r="I1383" s="2">
        <f>E1383</f>
        <v>1198</v>
      </c>
      <c r="J1383" s="2" cm="1">
        <f t="array" ref="J1383">MAX(IF($H$3:$H$4000=$H1383,$I$3:$I$4000))</f>
        <v>1198</v>
      </c>
      <c r="K1383" s="2" t="str">
        <v>GBR</v>
      </c>
      <c r="L1383" s="21" t="str">
        <v>Amy-Eloise MARKOVC</v>
      </c>
      <c r="M1383" s="47" t="str">
        <v>10000m</v>
      </c>
      <c r="N1383" s="95">
        <v>34916</v>
      </c>
      <c r="O1383" s="94" t="str">
        <f t="shared" si="84"/>
        <v>Amy-Eloise MARKOVC10000m</v>
      </c>
      <c r="P1383" s="2">
        <f t="shared" si="85"/>
        <v>1169</v>
      </c>
      <c r="Q1383" s="2">
        <f t="shared" si="86"/>
        <v>21</v>
      </c>
      <c r="R1383" s="79" t="str">
        <f t="shared" si="87"/>
        <v/>
      </c>
    </row>
    <row r="1384" spans="1:18" x14ac:dyDescent="0.2">
      <c r="A1384" t="s">
        <v>1204</v>
      </c>
      <c r="B1384" t="s">
        <v>1572</v>
      </c>
      <c r="C1384" s="5" t="s">
        <v>82</v>
      </c>
      <c r="D1384" s="5">
        <v>33841</v>
      </c>
      <c r="E1384" s="39">
        <v>1135</v>
      </c>
      <c r="F1384" s="195">
        <v>44472</v>
      </c>
      <c r="G1384" s="2">
        <v>62</v>
      </c>
      <c r="H1384" t="str">
        <f>B1384&amp;C1384</f>
        <v>Rose HARVEYmarathon</v>
      </c>
      <c r="I1384" s="2">
        <f>E1384</f>
        <v>1135</v>
      </c>
      <c r="J1384" s="2" cm="1">
        <f t="array" ref="J1384">MAX(IF($H$3:$H$4000=$H1384,$I$3:$I$4000))</f>
        <v>1159</v>
      </c>
      <c r="K1384" s="2" t="str">
        <v>GBR</v>
      </c>
      <c r="L1384" s="21" t="str">
        <v>Stephanie TWELL</v>
      </c>
      <c r="M1384" s="47" t="str">
        <v>10000m</v>
      </c>
      <c r="N1384" s="95">
        <v>32737</v>
      </c>
      <c r="O1384" s="94" t="str">
        <f t="shared" si="84"/>
        <v>Stephanie TWELL10000m</v>
      </c>
      <c r="P1384" s="2">
        <f t="shared" si="85"/>
        <v>1065</v>
      </c>
      <c r="Q1384" s="2">
        <f t="shared" si="86"/>
        <v>85</v>
      </c>
      <c r="R1384" s="79" t="str">
        <f t="shared" si="87"/>
        <v/>
      </c>
    </row>
    <row r="1385" spans="1:18" x14ac:dyDescent="0.2">
      <c r="A1385" t="s">
        <v>1204</v>
      </c>
      <c r="B1385" t="s">
        <v>2004</v>
      </c>
      <c r="C1385" s="5" t="s">
        <v>82</v>
      </c>
      <c r="D1385" s="5">
        <v>34731</v>
      </c>
      <c r="E1385" s="39">
        <v>1109</v>
      </c>
      <c r="F1385" s="195">
        <v>44472</v>
      </c>
      <c r="G1385" s="2">
        <v>83</v>
      </c>
      <c r="H1385" t="str">
        <f>B1385&amp;C1385</f>
        <v>Samantha HARRISONmarathon</v>
      </c>
      <c r="I1385" s="2">
        <f>E1385</f>
        <v>1109</v>
      </c>
      <c r="J1385" s="2" cm="1">
        <f t="array" ref="J1385">MAX(IF($H$3:$H$4000=$H1385,$I$3:$I$4000))</f>
        <v>1109</v>
      </c>
      <c r="K1385" s="2" t="str">
        <v>GBR</v>
      </c>
      <c r="L1385" s="21" t="str">
        <v>Amaya SCOTT-RULE</v>
      </c>
      <c r="M1385" s="47" t="str">
        <v>heptathlon</v>
      </c>
      <c r="N1385" s="95">
        <v>36937</v>
      </c>
      <c r="O1385" s="94" t="str">
        <f t="shared" si="84"/>
        <v>Amaya SCOTT-RULEheptathlon</v>
      </c>
      <c r="P1385" s="2">
        <f t="shared" si="85"/>
        <v>980</v>
      </c>
      <c r="Q1385" s="2">
        <f t="shared" si="86"/>
        <v>16</v>
      </c>
      <c r="R1385" s="79" t="str">
        <f t="shared" si="87"/>
        <v/>
      </c>
    </row>
    <row r="1386" spans="1:18" x14ac:dyDescent="0.2">
      <c r="A1386" t="s">
        <v>1204</v>
      </c>
      <c r="B1386" t="s">
        <v>5036</v>
      </c>
      <c r="C1386" s="5" t="s">
        <v>82</v>
      </c>
      <c r="D1386" s="5">
        <v>36587</v>
      </c>
      <c r="E1386" s="39">
        <v>1088</v>
      </c>
      <c r="F1386" s="195">
        <v>44472</v>
      </c>
      <c r="G1386" s="2">
        <v>92</v>
      </c>
      <c r="H1386" t="str">
        <f>B1386&amp;C1386</f>
        <v>Becky BRIGGSmarathon</v>
      </c>
      <c r="I1386" s="2">
        <f>E1386</f>
        <v>1088</v>
      </c>
      <c r="J1386" s="2" cm="1">
        <f t="array" ref="J1386">MAX(IF($H$3:$H$4000=$H1386,$I$3:$I$4000))</f>
        <v>1142</v>
      </c>
      <c r="K1386" s="2" t="str">
        <v>GBR</v>
      </c>
      <c r="L1386" s="21" t="str">
        <v>Amaya SCOTT-RULE</v>
      </c>
      <c r="M1386" s="47" t="str">
        <v>shot-put</v>
      </c>
      <c r="N1386" s="95">
        <v>36937</v>
      </c>
      <c r="O1386" s="94" t="str">
        <f t="shared" si="84"/>
        <v>Amaya SCOTT-RULEshot-put</v>
      </c>
      <c r="P1386" s="2">
        <f t="shared" si="85"/>
        <v>825</v>
      </c>
      <c r="Q1386" s="2">
        <f t="shared" si="86"/>
        <v>106</v>
      </c>
      <c r="R1386" s="79" t="str">
        <f t="shared" si="87"/>
        <v/>
      </c>
    </row>
    <row r="1387" spans="1:18" x14ac:dyDescent="0.2">
      <c r="A1387" t="s">
        <v>1204</v>
      </c>
      <c r="B1387" t="s">
        <v>2330</v>
      </c>
      <c r="C1387" s="5" t="s">
        <v>43</v>
      </c>
      <c r="D1387" s="5">
        <v>38085</v>
      </c>
      <c r="E1387" s="39">
        <v>952</v>
      </c>
      <c r="F1387" s="195">
        <v>44458</v>
      </c>
      <c r="G1387" s="2">
        <v>19</v>
      </c>
      <c r="H1387" t="str">
        <f>B1387&amp;C1387</f>
        <v>Ella RUSHheptathlon</v>
      </c>
      <c r="I1387" s="2">
        <f>E1387</f>
        <v>952</v>
      </c>
      <c r="J1387" s="2" cm="1">
        <f t="array" ref="J1387">MAX(IF($H$3:$H$4000=$H1387,$I$3:$I$4000))</f>
        <v>952</v>
      </c>
      <c r="K1387" s="2" t="str">
        <v>GBR</v>
      </c>
      <c r="L1387" s="21" t="str">
        <v>Adelle TRACEY</v>
      </c>
      <c r="M1387" s="47" t="str">
        <v>800m</v>
      </c>
      <c r="N1387" s="95">
        <v>34116</v>
      </c>
      <c r="O1387" s="94" t="str">
        <f t="shared" si="84"/>
        <v>Adelle TRACEY800m</v>
      </c>
      <c r="P1387" s="2">
        <f t="shared" si="85"/>
        <v>1171</v>
      </c>
      <c r="Q1387" s="2">
        <f t="shared" si="86"/>
        <v>14</v>
      </c>
      <c r="R1387" s="79" t="str">
        <f t="shared" si="87"/>
        <v/>
      </c>
    </row>
    <row r="1388" spans="1:18" x14ac:dyDescent="0.2">
      <c r="A1388" t="s">
        <v>1204</v>
      </c>
      <c r="B1388" t="s">
        <v>2317</v>
      </c>
      <c r="C1388" s="6" t="s">
        <v>35</v>
      </c>
      <c r="D1388" s="5">
        <v>44671</v>
      </c>
      <c r="E1388" s="39">
        <v>994</v>
      </c>
      <c r="F1388" s="195">
        <v>44457</v>
      </c>
      <c r="G1388" s="2">
        <v>56</v>
      </c>
      <c r="H1388" t="str">
        <f>B1388&amp;C1388</f>
        <v>Eloise HINDhigh-jump</v>
      </c>
      <c r="I1388" s="2">
        <f>E1388</f>
        <v>994</v>
      </c>
      <c r="J1388" s="2" cm="1">
        <f t="array" ref="J1388">MAX(IF($H$3:$H$4000=$H1388,$I$3:$I$4000))</f>
        <v>994</v>
      </c>
      <c r="K1388" s="2" t="str">
        <v>GBR</v>
      </c>
      <c r="L1388" s="21" t="str">
        <v>Jessica JUDD</v>
      </c>
      <c r="M1388" s="47" t="str">
        <v>5000m</v>
      </c>
      <c r="N1388" s="95">
        <v>34706</v>
      </c>
      <c r="O1388" s="94" t="str">
        <f t="shared" si="84"/>
        <v>Jessica JUDD5000m</v>
      </c>
      <c r="P1388" s="2">
        <f t="shared" si="85"/>
        <v>1151</v>
      </c>
      <c r="Q1388" s="2">
        <f t="shared" si="86"/>
        <v>33</v>
      </c>
      <c r="R1388" s="79" t="str">
        <f t="shared" si="87"/>
        <v/>
      </c>
    </row>
    <row r="1389" spans="1:18" x14ac:dyDescent="0.2">
      <c r="A1389" t="s">
        <v>1204</v>
      </c>
      <c r="B1389" t="s">
        <v>1660</v>
      </c>
      <c r="C1389" s="5" t="s">
        <v>2</v>
      </c>
      <c r="D1389" s="5">
        <v>33289</v>
      </c>
      <c r="E1389" s="39">
        <v>1118</v>
      </c>
      <c r="F1389" s="195">
        <v>44451</v>
      </c>
      <c r="G1389" s="2">
        <v>61</v>
      </c>
      <c r="H1389" t="str">
        <f>B1389&amp;C1389</f>
        <v>Ashleigh NELSON100m</v>
      </c>
      <c r="I1389" s="2">
        <f>E1389</f>
        <v>1118</v>
      </c>
      <c r="J1389" s="2" cm="1">
        <f t="array" ref="J1389">MAX(IF($H$3:$H$4000=$H1389,$I$3:$I$4000))</f>
        <v>1118</v>
      </c>
      <c r="K1389" s="2" t="str">
        <v>GBR</v>
      </c>
      <c r="L1389" s="21" t="str">
        <v>Stephanie TWELL</v>
      </c>
      <c r="M1389" s="47" t="str">
        <v>5000m</v>
      </c>
      <c r="N1389" s="95">
        <v>32737</v>
      </c>
      <c r="O1389" s="94" t="str">
        <f t="shared" si="84"/>
        <v>Stephanie TWELL5000m</v>
      </c>
      <c r="P1389" s="2">
        <f t="shared" si="85"/>
        <v>1094</v>
      </c>
      <c r="Q1389" s="2">
        <f t="shared" si="86"/>
        <v>76</v>
      </c>
      <c r="R1389" s="79" t="str">
        <f t="shared" si="87"/>
        <v/>
      </c>
    </row>
    <row r="1390" spans="1:18" x14ac:dyDescent="0.2">
      <c r="A1390" t="s">
        <v>1204</v>
      </c>
      <c r="B1390" t="s">
        <v>1765</v>
      </c>
      <c r="C1390" s="5" t="s">
        <v>28</v>
      </c>
      <c r="D1390" s="5">
        <v>33912</v>
      </c>
      <c r="E1390" s="39">
        <v>1149</v>
      </c>
      <c r="F1390" s="195">
        <v>44451</v>
      </c>
      <c r="G1390" s="2">
        <v>26</v>
      </c>
      <c r="H1390" t="str">
        <f>B1390&amp;C1390</f>
        <v>Alexandra BELL1500m</v>
      </c>
      <c r="I1390" s="2">
        <f>E1390</f>
        <v>1149</v>
      </c>
      <c r="J1390" s="2" cm="1">
        <f t="array" ref="J1390">MAX(IF($H$3:$H$4000=$H1390,$I$3:$I$4000))</f>
        <v>1149</v>
      </c>
      <c r="K1390" s="2" t="str">
        <v>GBR</v>
      </c>
      <c r="L1390" s="21" t="str">
        <v>Cindy SEMBER</v>
      </c>
      <c r="M1390" s="47" t="str">
        <v>100mh</v>
      </c>
      <c r="N1390" s="95">
        <v>34551</v>
      </c>
      <c r="O1390" s="94" t="str">
        <f t="shared" si="84"/>
        <v>Cindy SEMBER100mh</v>
      </c>
      <c r="P1390" s="2">
        <f t="shared" si="85"/>
        <v>1214</v>
      </c>
      <c r="Q1390" s="2">
        <f t="shared" si="86"/>
        <v>4</v>
      </c>
      <c r="R1390" s="79" t="str">
        <f t="shared" si="87"/>
        <v/>
      </c>
    </row>
    <row r="1391" spans="1:18" x14ac:dyDescent="0.2">
      <c r="A1391" t="s">
        <v>1204</v>
      </c>
      <c r="B1391" t="s">
        <v>1828</v>
      </c>
      <c r="C1391" s="5" t="s">
        <v>27</v>
      </c>
      <c r="D1391" s="5">
        <v>35855</v>
      </c>
      <c r="E1391" s="39">
        <v>1076</v>
      </c>
      <c r="F1391" s="195">
        <v>44450</v>
      </c>
      <c r="G1391" s="2">
        <v>94</v>
      </c>
      <c r="H1391" t="str">
        <f>B1391&amp;C1391</f>
        <v>Jill CHERRY800m</v>
      </c>
      <c r="I1391" s="2">
        <f>E1391</f>
        <v>1076</v>
      </c>
      <c r="J1391" s="2" cm="1">
        <f t="array" ref="J1391">MAX(IF($H$3:$H$4000=$H1391,$I$3:$I$4000))</f>
        <v>1076</v>
      </c>
      <c r="K1391" s="2" t="str">
        <v>GBR</v>
      </c>
      <c r="L1391" s="21" t="str">
        <v>Amy HERRINGTON</v>
      </c>
      <c r="M1391" s="47" t="str">
        <v>hammer-throw</v>
      </c>
      <c r="N1391" s="95">
        <v>35937</v>
      </c>
      <c r="O1391" s="94" t="str">
        <f t="shared" si="84"/>
        <v>Amy HERRINGTONhammer-throw</v>
      </c>
      <c r="P1391" s="2">
        <f t="shared" si="85"/>
        <v>1030</v>
      </c>
      <c r="Q1391" s="2">
        <f t="shared" si="86"/>
        <v>18</v>
      </c>
      <c r="R1391" s="79" t="str">
        <f t="shared" si="87"/>
        <v/>
      </c>
    </row>
    <row r="1392" spans="1:18" x14ac:dyDescent="0.2">
      <c r="A1392" t="s">
        <v>1204</v>
      </c>
      <c r="B1392" t="s">
        <v>2316</v>
      </c>
      <c r="C1392" s="5" t="s">
        <v>35</v>
      </c>
      <c r="D1392" s="5">
        <v>35910</v>
      </c>
      <c r="E1392" s="39">
        <v>994</v>
      </c>
      <c r="F1392" s="195">
        <v>44450</v>
      </c>
      <c r="G1392" s="2">
        <v>56</v>
      </c>
      <c r="H1392" t="str">
        <f>B1392&amp;C1392</f>
        <v>Bernice COULSONhigh-jump</v>
      </c>
      <c r="I1392" s="2">
        <f>E1392</f>
        <v>994</v>
      </c>
      <c r="J1392" s="2" cm="1">
        <f t="array" ref="J1392">MAX(IF($H$3:$H$4000=$H1392,$I$3:$I$4000))</f>
        <v>994</v>
      </c>
      <c r="K1392" s="2" t="str">
        <v>GBR</v>
      </c>
      <c r="L1392" s="21" t="str">
        <v>Olivia JONES</v>
      </c>
      <c r="M1392" s="47" t="str">
        <v>heptathlon</v>
      </c>
      <c r="N1392" s="95">
        <v>36576</v>
      </c>
      <c r="O1392" s="94" t="str">
        <f t="shared" si="84"/>
        <v>Olivia JONESheptathlon</v>
      </c>
      <c r="P1392" s="2">
        <f t="shared" si="85"/>
        <v>855</v>
      </c>
      <c r="Q1392" s="2">
        <f t="shared" si="86"/>
        <v>50</v>
      </c>
      <c r="R1392" s="79" t="str">
        <f t="shared" si="87"/>
        <v/>
      </c>
    </row>
    <row r="1393" spans="1:18" x14ac:dyDescent="0.2">
      <c r="A1393" t="s">
        <v>1204</v>
      </c>
      <c r="B1393" t="s">
        <v>2381</v>
      </c>
      <c r="C1393" s="5" t="s">
        <v>36</v>
      </c>
      <c r="D1393" s="5">
        <v>31942</v>
      </c>
      <c r="E1393" s="39">
        <v>838</v>
      </c>
      <c r="F1393" s="195">
        <v>44450</v>
      </c>
      <c r="G1393" s="2">
        <v>70</v>
      </c>
      <c r="H1393" t="str">
        <f>B1393&amp;C1393</f>
        <v>Emma LYONSpole-vault</v>
      </c>
      <c r="I1393" s="2">
        <f>E1393</f>
        <v>838</v>
      </c>
      <c r="J1393" s="2" cm="1">
        <f t="array" ref="J1393">MAX(IF($H$3:$H$4000=$H1393,$I$3:$I$4000))</f>
        <v>838</v>
      </c>
      <c r="K1393" s="2" t="str">
        <v>GBR</v>
      </c>
      <c r="L1393" s="21" t="str">
        <v>Megan LARKINS</v>
      </c>
      <c r="M1393" s="47" t="str">
        <v>hammer-throw</v>
      </c>
      <c r="N1393" s="95">
        <v>36009</v>
      </c>
      <c r="O1393" s="94" t="str">
        <f t="shared" si="84"/>
        <v>Megan LARKINShammer-throw</v>
      </c>
      <c r="P1393" s="2">
        <f t="shared" si="85"/>
        <v>865</v>
      </c>
      <c r="Q1393" s="2">
        <f t="shared" si="86"/>
        <v>74</v>
      </c>
      <c r="R1393" s="79" t="str">
        <f t="shared" si="87"/>
        <v/>
      </c>
    </row>
    <row r="1394" spans="1:18" x14ac:dyDescent="0.2">
      <c r="A1394" t="s">
        <v>1204</v>
      </c>
      <c r="B1394" t="s">
        <v>2447</v>
      </c>
      <c r="C1394" s="5" t="s">
        <v>40</v>
      </c>
      <c r="D1394" s="5">
        <v>36075</v>
      </c>
      <c r="E1394" s="39">
        <v>831</v>
      </c>
      <c r="F1394" s="195">
        <v>44450</v>
      </c>
      <c r="G1394" s="2">
        <v>92</v>
      </c>
      <c r="H1394" t="str">
        <f>B1394&amp;C1394</f>
        <v>Sophie MACEdiscus-throw</v>
      </c>
      <c r="I1394" s="2">
        <f>E1394</f>
        <v>831</v>
      </c>
      <c r="J1394" s="2" cm="1">
        <f t="array" ref="J1394">MAX(IF($H$3:$H$4000=$H1394,$I$3:$I$4000))</f>
        <v>831</v>
      </c>
      <c r="K1394" s="2" t="str">
        <v>GBR</v>
      </c>
      <c r="L1394" s="21" t="str">
        <v>Shara PROCTOR</v>
      </c>
      <c r="M1394" s="47" t="str">
        <v>long-jump</v>
      </c>
      <c r="N1394" s="95">
        <v>32402</v>
      </c>
      <c r="O1394" s="94" t="str">
        <f t="shared" si="84"/>
        <v>Shara PROCTORlong-jump</v>
      </c>
      <c r="P1394" s="2">
        <f t="shared" si="85"/>
        <v>1167</v>
      </c>
      <c r="Q1394" s="2">
        <f t="shared" si="86"/>
        <v>9</v>
      </c>
      <c r="R1394" s="79" t="str">
        <f t="shared" si="87"/>
        <v/>
      </c>
    </row>
    <row r="1395" spans="1:18" x14ac:dyDescent="0.2">
      <c r="A1395" t="s">
        <v>1204</v>
      </c>
      <c r="B1395" t="s">
        <v>1612</v>
      </c>
      <c r="C1395" s="5" t="s">
        <v>2</v>
      </c>
      <c r="D1395" s="5">
        <v>35037</v>
      </c>
      <c r="E1395" s="39">
        <v>1228</v>
      </c>
      <c r="F1395" s="195">
        <v>44448</v>
      </c>
      <c r="G1395" s="2">
        <v>4</v>
      </c>
      <c r="H1395" t="str">
        <f>B1395&amp;C1395</f>
        <v>Dina ASHER-SMITH100m</v>
      </c>
      <c r="I1395" s="2">
        <f>E1395</f>
        <v>1228</v>
      </c>
      <c r="J1395" s="2" cm="1">
        <f t="array" ref="J1395">MAX(IF($H$3:$H$4000=$H1395,$I$3:$I$4000))</f>
        <v>1228</v>
      </c>
      <c r="K1395" s="2" t="str">
        <v>GBR</v>
      </c>
      <c r="L1395" s="21" t="str">
        <v>Nicole FLOREZ</v>
      </c>
      <c r="M1395" s="47" t="str">
        <v>3000msc</v>
      </c>
      <c r="N1395" s="95">
        <v>0</v>
      </c>
      <c r="O1395" s="94" t="str">
        <f t="shared" si="84"/>
        <v>Nicole FLOREZ3000msc</v>
      </c>
      <c r="P1395" s="2">
        <f t="shared" si="85"/>
        <v>1020</v>
      </c>
      <c r="Q1395" s="2">
        <f t="shared" si="86"/>
        <v>96</v>
      </c>
      <c r="R1395" s="79" t="str">
        <f t="shared" si="87"/>
        <v/>
      </c>
    </row>
    <row r="1396" spans="1:18" x14ac:dyDescent="0.2">
      <c r="A1396" t="s">
        <v>1204</v>
      </c>
      <c r="B1396" t="s">
        <v>1614</v>
      </c>
      <c r="C1396" s="5" t="s">
        <v>2</v>
      </c>
      <c r="D1396" s="5">
        <v>35306</v>
      </c>
      <c r="E1396" s="39">
        <v>1215</v>
      </c>
      <c r="F1396" s="195">
        <v>44448</v>
      </c>
      <c r="G1396" s="2">
        <v>7</v>
      </c>
      <c r="H1396" t="str">
        <f>B1396&amp;C1396</f>
        <v>Daryll NEITA100m</v>
      </c>
      <c r="I1396" s="2">
        <f>E1396</f>
        <v>1215</v>
      </c>
      <c r="J1396" s="2" cm="1">
        <f t="array" ref="J1396">MAX(IF($H$3:$H$4000=$H1396,$I$3:$I$4000))</f>
        <v>1215</v>
      </c>
      <c r="K1396" s="2" t="str">
        <v>GBR</v>
      </c>
      <c r="L1396" s="21" t="str">
        <v>Jahisha THOMAS</v>
      </c>
      <c r="M1396" s="47" t="str">
        <v>triple-jump</v>
      </c>
      <c r="N1396" s="95">
        <v>34660</v>
      </c>
      <c r="O1396" s="94" t="str">
        <f t="shared" si="84"/>
        <v>Jahisha THOMAStriple-jump</v>
      </c>
      <c r="P1396" s="2">
        <f t="shared" si="85"/>
        <v>1027</v>
      </c>
      <c r="Q1396" s="2">
        <f t="shared" si="86"/>
        <v>39</v>
      </c>
      <c r="R1396" s="79" t="str">
        <f t="shared" si="87"/>
        <v/>
      </c>
    </row>
    <row r="1397" spans="1:18" x14ac:dyDescent="0.2">
      <c r="A1397" t="s">
        <v>1204</v>
      </c>
      <c r="B1397" t="s">
        <v>1614</v>
      </c>
      <c r="C1397" s="6" t="s">
        <v>25</v>
      </c>
      <c r="D1397" s="5">
        <v>35306</v>
      </c>
      <c r="E1397" s="39">
        <v>1154</v>
      </c>
      <c r="F1397" s="195">
        <v>44448</v>
      </c>
      <c r="G1397" s="2">
        <v>21</v>
      </c>
      <c r="H1397" t="str">
        <f>B1397&amp;C1397</f>
        <v>Daryll NEITA200m</v>
      </c>
      <c r="I1397" s="2">
        <f>E1397</f>
        <v>1154</v>
      </c>
      <c r="J1397" s="2" cm="1">
        <f t="array" ref="J1397">MAX(IF($H$3:$H$4000=$H1397,$I$3:$I$4000))</f>
        <v>1154</v>
      </c>
      <c r="K1397" s="2" t="str">
        <v>GBR</v>
      </c>
      <c r="L1397" s="21" t="str">
        <v>Luisa CHANTLER EDMOND</v>
      </c>
      <c r="M1397" s="47" t="str">
        <v>discus-throw</v>
      </c>
      <c r="N1397" s="95">
        <v>36318</v>
      </c>
      <c r="O1397" s="94" t="str">
        <f t="shared" si="84"/>
        <v>Luisa CHANTLER EDMONDdiscus-throw</v>
      </c>
      <c r="P1397" s="2">
        <f t="shared" si="85"/>
        <v>833</v>
      </c>
      <c r="Q1397" s="2">
        <f t="shared" si="86"/>
        <v>102</v>
      </c>
      <c r="R1397" s="79" t="str">
        <f t="shared" si="87"/>
        <v/>
      </c>
    </row>
    <row r="1398" spans="1:18" x14ac:dyDescent="0.2">
      <c r="A1398" t="s">
        <v>1204</v>
      </c>
      <c r="B1398" t="s">
        <v>2370</v>
      </c>
      <c r="C1398" t="s">
        <v>36</v>
      </c>
      <c r="D1398" s="5"/>
      <c r="E1398" s="39">
        <v>868</v>
      </c>
      <c r="F1398" s="195">
        <v>44444</v>
      </c>
      <c r="G1398" s="2">
        <v>55</v>
      </c>
      <c r="H1398" t="str">
        <f>B1398&amp;C1398</f>
        <v>Nemiah MUNIRpole-vault</v>
      </c>
      <c r="I1398" s="2">
        <f>E1398</f>
        <v>868</v>
      </c>
      <c r="J1398" s="2" cm="1">
        <f t="array" ref="J1398">MAX(IF($H$3:$H$4000=$H1398,$I$3:$I$4000))</f>
        <v>871</v>
      </c>
      <c r="K1398" s="2" t="str">
        <v>GBR</v>
      </c>
      <c r="L1398" s="21" t="str">
        <v>Maggie OKUL</v>
      </c>
      <c r="M1398" s="47" t="str">
        <v>hammer-throw</v>
      </c>
      <c r="N1398" s="95">
        <v>35704</v>
      </c>
      <c r="O1398" s="94" t="str">
        <f t="shared" si="84"/>
        <v>Maggie OKULhammer-throw</v>
      </c>
      <c r="P1398" s="2">
        <f t="shared" si="85"/>
        <v>859</v>
      </c>
      <c r="Q1398" s="2">
        <f t="shared" si="86"/>
        <v>75</v>
      </c>
      <c r="R1398" s="79" t="str">
        <f t="shared" si="87"/>
        <v/>
      </c>
    </row>
    <row r="1399" spans="1:18" x14ac:dyDescent="0.2">
      <c r="A1399" t="s">
        <v>1204</v>
      </c>
      <c r="B1399" t="s">
        <v>1538</v>
      </c>
      <c r="C1399" s="5" t="s">
        <v>41</v>
      </c>
      <c r="D1399" s="5">
        <v>36420</v>
      </c>
      <c r="E1399" s="39">
        <v>851</v>
      </c>
      <c r="F1399" s="195">
        <v>44444</v>
      </c>
      <c r="G1399" s="2">
        <v>59</v>
      </c>
      <c r="H1399" t="str">
        <f>B1399&amp;C1399</f>
        <v>Emily DIBBLEjavelin-throw</v>
      </c>
      <c r="I1399" s="2">
        <f>E1399</f>
        <v>851</v>
      </c>
      <c r="J1399" s="2" cm="1">
        <f t="array" ref="J1399">MAX(IF($H$3:$H$4000=$H1399,$I$3:$I$4000))</f>
        <v>912</v>
      </c>
      <c r="K1399" s="2" t="str">
        <v>GBR</v>
      </c>
      <c r="L1399" s="21" t="str">
        <v>Lina NIELSEN</v>
      </c>
      <c r="M1399" s="47" t="str">
        <v>400m</v>
      </c>
      <c r="N1399" s="95">
        <v>35137</v>
      </c>
      <c r="O1399" s="94" t="str">
        <f t="shared" si="84"/>
        <v>Lina NIELSEN400m</v>
      </c>
      <c r="P1399" s="2">
        <f t="shared" si="85"/>
        <v>1105</v>
      </c>
      <c r="Q1399" s="2">
        <f t="shared" si="86"/>
        <v>67</v>
      </c>
      <c r="R1399" s="79" t="str">
        <f t="shared" si="87"/>
        <v/>
      </c>
    </row>
    <row r="1400" spans="1:18" x14ac:dyDescent="0.2">
      <c r="A1400" t="s">
        <v>1204</v>
      </c>
      <c r="B1400" s="5" t="s">
        <v>2484</v>
      </c>
      <c r="C1400" s="5" t="s">
        <v>39</v>
      </c>
      <c r="D1400" s="5">
        <v>33702</v>
      </c>
      <c r="E1400" s="39">
        <v>868</v>
      </c>
      <c r="F1400" s="195">
        <v>44443</v>
      </c>
      <c r="G1400" s="2">
        <v>61</v>
      </c>
      <c r="H1400" t="str">
        <f>B1400&amp;C1400</f>
        <v>Shauna THOMPSONshot-put</v>
      </c>
      <c r="I1400" s="2">
        <f>E1400</f>
        <v>868</v>
      </c>
      <c r="J1400" s="2" cm="1">
        <f t="array" ref="J1400">MAX(IF($H$3:$H$4000=$H1400,$I$3:$I$4000))</f>
        <v>868</v>
      </c>
      <c r="K1400" s="2" t="str">
        <v>GBR</v>
      </c>
      <c r="L1400" s="21" t="str">
        <v>Toni MOORE</v>
      </c>
      <c r="M1400" s="47" t="str">
        <v>3000msc</v>
      </c>
      <c r="N1400" s="95">
        <v>0</v>
      </c>
      <c r="O1400" s="94" t="str">
        <f t="shared" si="84"/>
        <v>Toni MOORE3000msc</v>
      </c>
      <c r="P1400" s="2">
        <f t="shared" si="85"/>
        <v>1022</v>
      </c>
      <c r="Q1400" s="2">
        <f t="shared" si="86"/>
        <v>94</v>
      </c>
      <c r="R1400" s="79" t="str">
        <f t="shared" si="87"/>
        <v/>
      </c>
    </row>
    <row r="1401" spans="1:18" x14ac:dyDescent="0.2">
      <c r="A1401" t="s">
        <v>1204</v>
      </c>
      <c r="B1401" t="s">
        <v>1612</v>
      </c>
      <c r="C1401" s="5" t="s">
        <v>25</v>
      </c>
      <c r="D1401" s="5">
        <v>35037</v>
      </c>
      <c r="E1401" s="39">
        <v>1233</v>
      </c>
      <c r="F1401" s="195">
        <v>44442</v>
      </c>
      <c r="G1401" s="2">
        <v>6</v>
      </c>
      <c r="H1401" t="str">
        <f>B1401&amp;C1401</f>
        <v>Dina ASHER-SMITH200m</v>
      </c>
      <c r="I1401" s="2">
        <f>E1401</f>
        <v>1233</v>
      </c>
      <c r="J1401" s="2" cm="1">
        <f t="array" ref="J1401">MAX(IF($H$3:$H$4000=$H1401,$I$3:$I$4000))</f>
        <v>1233</v>
      </c>
      <c r="K1401" s="2" t="str">
        <v>GBR</v>
      </c>
      <c r="L1401" s="21" t="str">
        <v>Funminiyi OLAJIDE</v>
      </c>
      <c r="M1401" s="47" t="str">
        <v>long-jump</v>
      </c>
      <c r="N1401" s="95">
        <v>37411</v>
      </c>
      <c r="O1401" s="94" t="str">
        <f t="shared" si="84"/>
        <v>Funminiyi OLAJIDElong-jump</v>
      </c>
      <c r="P1401" s="2">
        <f t="shared" si="85"/>
        <v>1060</v>
      </c>
      <c r="Q1401" s="2">
        <f t="shared" si="86"/>
        <v>57</v>
      </c>
      <c r="R1401" s="79" t="str">
        <f t="shared" si="87"/>
        <v/>
      </c>
    </row>
    <row r="1402" spans="1:18" x14ac:dyDescent="0.2">
      <c r="A1402" t="s">
        <v>1204</v>
      </c>
      <c r="B1402" t="s">
        <v>1676</v>
      </c>
      <c r="C1402" s="5" t="s">
        <v>2</v>
      </c>
      <c r="D1402" s="5">
        <v>34492</v>
      </c>
      <c r="E1402" s="39">
        <v>1103</v>
      </c>
      <c r="F1402" s="195">
        <v>44438</v>
      </c>
      <c r="G1402" s="2">
        <v>83</v>
      </c>
      <c r="H1402" t="str">
        <f>B1402&amp;C1402</f>
        <v>Beth DOBBIN100m</v>
      </c>
      <c r="I1402" s="2">
        <f>E1402</f>
        <v>1103</v>
      </c>
      <c r="J1402" s="2" cm="1">
        <f t="array" ref="J1402">MAX(IF($H$3:$H$4000=$H1402,$I$3:$I$4000))</f>
        <v>1103</v>
      </c>
      <c r="K1402" s="2" t="str">
        <v>GBR</v>
      </c>
      <c r="L1402" s="21" t="str">
        <v>Lina NIELSEN</v>
      </c>
      <c r="M1402" s="47" t="str">
        <v>400mh</v>
      </c>
      <c r="N1402" s="95">
        <v>35137</v>
      </c>
      <c r="O1402" s="94" t="str">
        <f t="shared" si="84"/>
        <v>Lina NIELSEN400mh</v>
      </c>
      <c r="P1402" s="2">
        <f t="shared" si="85"/>
        <v>1164</v>
      </c>
      <c r="Q1402" s="2">
        <f t="shared" si="86"/>
        <v>8</v>
      </c>
      <c r="R1402" s="79" t="str">
        <f t="shared" si="87"/>
        <v/>
      </c>
    </row>
    <row r="1403" spans="1:18" x14ac:dyDescent="0.2">
      <c r="A1403" t="s">
        <v>1204</v>
      </c>
      <c r="B1403" t="s">
        <v>4569</v>
      </c>
      <c r="C1403" s="5" t="s">
        <v>43</v>
      </c>
      <c r="D1403" s="5">
        <v>36745</v>
      </c>
      <c r="E1403" s="39">
        <v>930</v>
      </c>
      <c r="F1403" s="195">
        <v>44437</v>
      </c>
      <c r="G1403" s="2">
        <v>24</v>
      </c>
      <c r="H1403" t="str">
        <f>B1403&amp;C1403</f>
        <v>Lauren EVANSheptathlon</v>
      </c>
      <c r="I1403" s="2">
        <f>E1403</f>
        <v>930</v>
      </c>
      <c r="J1403" s="2" cm="1">
        <f t="array" ref="J1403">MAX(IF($H$3:$H$4000=$H1403,$I$3:$I$4000))</f>
        <v>930</v>
      </c>
      <c r="K1403" s="2" t="str">
        <v>GBR</v>
      </c>
      <c r="L1403" s="21" t="str">
        <v>Eve MAHER</v>
      </c>
      <c r="M1403" s="47" t="str">
        <v>high-jump</v>
      </c>
      <c r="N1403" s="95">
        <v>0</v>
      </c>
      <c r="O1403" s="94" t="str">
        <f t="shared" si="84"/>
        <v>Eve MAHERhigh-jump</v>
      </c>
      <c r="P1403" s="2">
        <f t="shared" si="85"/>
        <v>974</v>
      </c>
      <c r="Q1403" s="2">
        <f t="shared" si="86"/>
        <v>83</v>
      </c>
      <c r="R1403" s="79" t="str">
        <f t="shared" si="87"/>
        <v/>
      </c>
    </row>
    <row r="1404" spans="1:18" x14ac:dyDescent="0.2">
      <c r="A1404" t="s">
        <v>1204</v>
      </c>
      <c r="B1404" t="s">
        <v>4570</v>
      </c>
      <c r="C1404" s="5" t="s">
        <v>43</v>
      </c>
      <c r="D1404" s="5">
        <v>36246</v>
      </c>
      <c r="E1404" s="39">
        <v>915</v>
      </c>
      <c r="F1404" s="195">
        <v>44437</v>
      </c>
      <c r="G1404" s="2">
        <v>27</v>
      </c>
      <c r="H1404" t="str">
        <f>B1404&amp;C1404</f>
        <v>Lauryn DAVEYheptathlon</v>
      </c>
      <c r="I1404" s="2">
        <f>E1404</f>
        <v>915</v>
      </c>
      <c r="J1404" s="2" cm="1">
        <f t="array" ref="J1404">MAX(IF($H$3:$H$4000=$H1404,$I$3:$I$4000))</f>
        <v>915</v>
      </c>
      <c r="K1404" s="2" t="str">
        <v>GBR</v>
      </c>
      <c r="L1404" s="21" t="str">
        <v>Lara MOFFAT</v>
      </c>
      <c r="M1404" s="47" t="str">
        <v>hammer-throw</v>
      </c>
      <c r="N1404" s="95">
        <v>37886</v>
      </c>
      <c r="O1404" s="94" t="str">
        <f t="shared" si="84"/>
        <v>Lara MOFFAThammer-throw</v>
      </c>
      <c r="P1404" s="2">
        <f t="shared" si="85"/>
        <v>820</v>
      </c>
      <c r="Q1404" s="2">
        <f t="shared" si="86"/>
        <v>107</v>
      </c>
      <c r="R1404" s="79" t="str">
        <f t="shared" si="87"/>
        <v/>
      </c>
    </row>
    <row r="1405" spans="1:18" x14ac:dyDescent="0.2">
      <c r="A1405" t="s">
        <v>1204</v>
      </c>
      <c r="B1405" t="s">
        <v>4571</v>
      </c>
      <c r="C1405" s="5" t="s">
        <v>43</v>
      </c>
      <c r="D1405" s="5">
        <v>36252</v>
      </c>
      <c r="E1405" s="39">
        <v>901</v>
      </c>
      <c r="F1405" s="195">
        <v>44437</v>
      </c>
      <c r="G1405" s="2">
        <v>32</v>
      </c>
      <c r="H1405" t="str">
        <f>B1405&amp;C1405</f>
        <v>Ashleigh SPILIOPOULOUheptathlon</v>
      </c>
      <c r="I1405" s="2">
        <f>E1405</f>
        <v>901</v>
      </c>
      <c r="J1405" s="2" cm="1">
        <f t="array" ref="J1405">MAX(IF($H$3:$H$4000=$H1405,$I$3:$I$4000))</f>
        <v>901</v>
      </c>
      <c r="K1405" s="2" t="str">
        <v>GBR</v>
      </c>
      <c r="L1405" s="21" t="str">
        <v>Jessica TURNER</v>
      </c>
      <c r="M1405" s="47" t="str">
        <v>400m</v>
      </c>
      <c r="N1405" s="95">
        <v>34919</v>
      </c>
      <c r="O1405" s="94" t="str">
        <f t="shared" si="84"/>
        <v>Jessica TURNER400m</v>
      </c>
      <c r="P1405" s="2">
        <f t="shared" si="85"/>
        <v>1091</v>
      </c>
      <c r="Q1405" s="2">
        <f t="shared" si="86"/>
        <v>86</v>
      </c>
      <c r="R1405" s="79" t="str">
        <f t="shared" si="87"/>
        <v/>
      </c>
    </row>
    <row r="1406" spans="1:18" x14ac:dyDescent="0.2">
      <c r="A1406" t="s">
        <v>1204</v>
      </c>
      <c r="B1406" t="s">
        <v>4580</v>
      </c>
      <c r="C1406" s="5" t="s">
        <v>43</v>
      </c>
      <c r="D1406" s="5">
        <v>34991</v>
      </c>
      <c r="E1406" s="39">
        <v>848</v>
      </c>
      <c r="F1406" s="195">
        <v>44437</v>
      </c>
      <c r="G1406" s="2">
        <v>48</v>
      </c>
      <c r="H1406" t="str">
        <f>B1406&amp;C1406</f>
        <v>Jordanna MORRISHheptathlon</v>
      </c>
      <c r="I1406" s="2">
        <f>E1406</f>
        <v>848</v>
      </c>
      <c r="J1406" s="2" cm="1">
        <f t="array" ref="J1406">MAX(IF($H$3:$H$4000=$H1406,$I$3:$I$4000))</f>
        <v>848</v>
      </c>
      <c r="K1406" s="2" t="str">
        <v>GBR</v>
      </c>
      <c r="L1406" s="21" t="str">
        <v>Verity OCKENDEN</v>
      </c>
      <c r="M1406" s="47" t="str">
        <v>1500m</v>
      </c>
      <c r="N1406" s="95">
        <v>33481</v>
      </c>
      <c r="O1406" s="94" t="str">
        <f t="shared" si="84"/>
        <v>Verity OCKENDEN1500m</v>
      </c>
      <c r="P1406" s="2">
        <f t="shared" si="85"/>
        <v>1132</v>
      </c>
      <c r="Q1406" s="2">
        <f t="shared" si="86"/>
        <v>43</v>
      </c>
      <c r="R1406" s="79" t="str">
        <f t="shared" si="87"/>
        <v/>
      </c>
    </row>
    <row r="1407" spans="1:18" x14ac:dyDescent="0.2">
      <c r="A1407" t="s">
        <v>1204</v>
      </c>
      <c r="B1407" t="s">
        <v>1747</v>
      </c>
      <c r="C1407" s="5" t="s">
        <v>26</v>
      </c>
      <c r="D1407" s="5">
        <v>37318</v>
      </c>
      <c r="E1407" s="39">
        <v>1103</v>
      </c>
      <c r="F1407" s="195">
        <v>44436</v>
      </c>
      <c r="G1407" s="2">
        <v>65</v>
      </c>
      <c r="H1407" t="str">
        <f>B1407&amp;C1407</f>
        <v>Keely HODGKINSON400m</v>
      </c>
      <c r="I1407" s="2">
        <f>E1407</f>
        <v>1103</v>
      </c>
      <c r="J1407" s="2" cm="1">
        <f t="array" ref="J1407">MAX(IF($H$3:$H$4000=$H1407,$I$3:$I$4000))</f>
        <v>1103</v>
      </c>
      <c r="K1407" s="2" t="str">
        <v>GBR</v>
      </c>
      <c r="L1407" s="21" t="str">
        <v>Holly MILLS</v>
      </c>
      <c r="M1407" s="47" t="str">
        <v>100mh</v>
      </c>
      <c r="N1407" s="95">
        <v>36631</v>
      </c>
      <c r="O1407" s="94" t="str">
        <f t="shared" si="84"/>
        <v>Holly MILLS100mh</v>
      </c>
      <c r="P1407" s="2">
        <f t="shared" si="85"/>
        <v>1127</v>
      </c>
      <c r="Q1407" s="2">
        <f t="shared" si="86"/>
        <v>31</v>
      </c>
      <c r="R1407" s="79" t="str">
        <f t="shared" si="87"/>
        <v/>
      </c>
    </row>
    <row r="1408" spans="1:18" x14ac:dyDescent="0.2">
      <c r="A1408" t="s">
        <v>1204</v>
      </c>
      <c r="B1408" t="s">
        <v>1870</v>
      </c>
      <c r="C1408" s="5" t="s">
        <v>28</v>
      </c>
      <c r="D1408" s="6">
        <v>35618</v>
      </c>
      <c r="E1408" s="39">
        <v>1082</v>
      </c>
      <c r="F1408" s="195">
        <v>44436</v>
      </c>
      <c r="G1408" s="2">
        <v>98</v>
      </c>
      <c r="H1408" t="str">
        <f>B1408&amp;C1408</f>
        <v>Hannah NUTTALL1500m</v>
      </c>
      <c r="I1408" s="2">
        <f>E1408</f>
        <v>1082</v>
      </c>
      <c r="J1408" s="2" cm="1">
        <f t="array" ref="J1408">MAX(IF($H$3:$H$4000=$H1408,$I$3:$I$4000))</f>
        <v>1082</v>
      </c>
      <c r="K1408" s="2" t="str">
        <v>GBR</v>
      </c>
      <c r="L1408" s="21" t="str">
        <v>Zara TYAS</v>
      </c>
      <c r="M1408" s="47" t="str">
        <v>high-jump</v>
      </c>
      <c r="N1408" s="95">
        <v>37740</v>
      </c>
      <c r="O1408" s="94" t="str">
        <f t="shared" si="84"/>
        <v>Zara TYAShigh-jump</v>
      </c>
      <c r="P1408" s="2">
        <f t="shared" si="85"/>
        <v>1023</v>
      </c>
      <c r="Q1408" s="2">
        <f t="shared" si="86"/>
        <v>37</v>
      </c>
      <c r="R1408" s="79" t="str">
        <f t="shared" si="87"/>
        <v/>
      </c>
    </row>
    <row r="1409" spans="1:18" x14ac:dyDescent="0.2">
      <c r="A1409" t="s">
        <v>1204</v>
      </c>
      <c r="B1409" t="s">
        <v>2285</v>
      </c>
      <c r="C1409" s="5" t="s">
        <v>38</v>
      </c>
      <c r="D1409" s="5">
        <v>31406</v>
      </c>
      <c r="E1409" s="39">
        <v>968</v>
      </c>
      <c r="F1409" s="195">
        <v>44436</v>
      </c>
      <c r="G1409" s="2">
        <v>95</v>
      </c>
      <c r="H1409" t="str">
        <f>B1409&amp;C1409</f>
        <v>Angela BARRETTtriple-jump</v>
      </c>
      <c r="I1409" s="2">
        <f>E1409</f>
        <v>968</v>
      </c>
      <c r="J1409" s="2" cm="1">
        <f t="array" ref="J1409">MAX(IF($H$3:$H$4000=$H1409,$I$3:$I$4000))</f>
        <v>968</v>
      </c>
      <c r="K1409" s="2" t="str">
        <v>GBR</v>
      </c>
      <c r="L1409" s="21" t="str">
        <v>Lois WARDEN</v>
      </c>
      <c r="M1409" s="47" t="str">
        <v>pole-vault</v>
      </c>
      <c r="N1409" s="95">
        <v>37341</v>
      </c>
      <c r="O1409" s="94" t="str">
        <f t="shared" si="84"/>
        <v>Lois WARDENpole-vault</v>
      </c>
      <c r="P1409" s="2">
        <f t="shared" si="85"/>
        <v>822</v>
      </c>
      <c r="Q1409" s="2">
        <f t="shared" si="86"/>
        <v>107</v>
      </c>
      <c r="R1409" s="79" t="str">
        <f t="shared" si="87"/>
        <v/>
      </c>
    </row>
    <row r="1410" spans="1:18" x14ac:dyDescent="0.2">
      <c r="A1410" t="s">
        <v>1204</v>
      </c>
      <c r="B1410" t="s">
        <v>2334</v>
      </c>
      <c r="C1410" s="6" t="s">
        <v>35</v>
      </c>
      <c r="D1410" s="5">
        <v>44640</v>
      </c>
      <c r="E1410" s="39">
        <v>974</v>
      </c>
      <c r="F1410" s="195">
        <v>44436</v>
      </c>
      <c r="G1410" s="2">
        <v>73</v>
      </c>
      <c r="H1410" t="str">
        <f>B1410&amp;C1410</f>
        <v>Lili CHURCHhigh-jump</v>
      </c>
      <c r="I1410" s="2">
        <f>E1410</f>
        <v>974</v>
      </c>
      <c r="J1410" s="2" cm="1">
        <f t="array" ref="J1410">MAX(IF($H$3:$H$4000=$H1410,$I$3:$I$4000))</f>
        <v>974</v>
      </c>
      <c r="K1410" s="2" t="str">
        <v>GBR</v>
      </c>
      <c r="L1410" s="21" t="str">
        <v>Elise THORNER</v>
      </c>
      <c r="M1410" s="47" t="str">
        <v>3000msc</v>
      </c>
      <c r="N1410" s="95">
        <v>36966</v>
      </c>
      <c r="O1410" s="94" t="str">
        <f t="shared" si="84"/>
        <v>Elise THORNER3000msc</v>
      </c>
      <c r="P1410" s="2">
        <f t="shared" si="85"/>
        <v>1112</v>
      </c>
      <c r="Q1410" s="2">
        <f t="shared" si="86"/>
        <v>43</v>
      </c>
      <c r="R1410" s="79" t="str">
        <f t="shared" si="87"/>
        <v/>
      </c>
    </row>
    <row r="1411" spans="1:18" x14ac:dyDescent="0.2">
      <c r="A1411" t="s">
        <v>1204</v>
      </c>
      <c r="B1411" t="s">
        <v>2335</v>
      </c>
      <c r="C1411" s="5" t="s">
        <v>35</v>
      </c>
      <c r="D1411" s="6">
        <v>36069</v>
      </c>
      <c r="E1411" s="39">
        <v>974</v>
      </c>
      <c r="F1411" s="195">
        <v>44436</v>
      </c>
      <c r="G1411" s="2">
        <v>73</v>
      </c>
      <c r="H1411" t="str">
        <f>B1411&amp;C1411</f>
        <v>Hannah TAPLEYhigh-jump</v>
      </c>
      <c r="I1411" s="2">
        <f>E1411</f>
        <v>974</v>
      </c>
      <c r="J1411" s="2" cm="1">
        <f t="array" ref="J1411">MAX(IF($H$3:$H$4000=$H1411,$I$3:$I$4000))</f>
        <v>974</v>
      </c>
      <c r="K1411" s="2" t="str">
        <v>GBR</v>
      </c>
      <c r="L1411" s="21" t="str">
        <v>Jessica SWANNACK</v>
      </c>
      <c r="M1411" s="47" t="str">
        <v>pole-vault</v>
      </c>
      <c r="N1411" s="95">
        <v>36064</v>
      </c>
      <c r="O1411" s="94" t="str">
        <f t="shared" si="84"/>
        <v>Jessica SWANNACKpole-vault</v>
      </c>
      <c r="P1411" s="2">
        <f t="shared" si="85"/>
        <v>947</v>
      </c>
      <c r="Q1411" s="2">
        <f t="shared" si="86"/>
        <v>34</v>
      </c>
      <c r="R1411" s="79" t="str">
        <f t="shared" si="87"/>
        <v/>
      </c>
    </row>
    <row r="1412" spans="1:18" x14ac:dyDescent="0.2">
      <c r="A1412" t="s">
        <v>1204</v>
      </c>
      <c r="B1412" t="s">
        <v>1420</v>
      </c>
      <c r="C1412" s="5" t="s">
        <v>36</v>
      </c>
      <c r="D1412" s="5">
        <v>35817</v>
      </c>
      <c r="E1412" s="39">
        <v>960</v>
      </c>
      <c r="F1412" s="195">
        <v>44436</v>
      </c>
      <c r="G1412" s="2">
        <v>25</v>
      </c>
      <c r="H1412" t="str">
        <f>B1412&amp;C1412</f>
        <v>Megan BAILEYpole-vault</v>
      </c>
      <c r="I1412" s="2">
        <f>E1412</f>
        <v>960</v>
      </c>
      <c r="J1412" s="2" cm="1">
        <f t="array" ref="J1412">MAX(IF($H$3:$H$4000=$H1412,$I$3:$I$4000))</f>
        <v>960</v>
      </c>
      <c r="K1412" s="2" t="str">
        <v>GBR</v>
      </c>
      <c r="L1412" s="21" t="str">
        <v>Jodie WILLIAMS</v>
      </c>
      <c r="M1412" s="47" t="str">
        <v>100m</v>
      </c>
      <c r="N1412" s="95">
        <v>34240</v>
      </c>
      <c r="O1412" s="94" t="str">
        <f t="shared" ref="O1412:O1475" si="88">L1412&amp;M1412</f>
        <v>Jodie WILLIAMS100m</v>
      </c>
      <c r="P1412" s="2">
        <f t="shared" ref="P1412:P1475" si="89">VLOOKUP(L1412&amp;M1412,$H$3:$J$3823,3,FALSE)</f>
        <v>1102</v>
      </c>
      <c r="Q1412" s="2">
        <f t="shared" ref="Q1412:Q1475" si="90">COUNTIFS($M$3:$M$3102,M1412,$P$3:$P$3102,"&gt;"&amp;P1412)+1</f>
        <v>94</v>
      </c>
      <c r="R1412" s="79" t="str">
        <f t="shared" ref="R1412:R1475" si="91">IFERROR(IF(K1412="AUS",COUNTIFS($K$3:$K$3102,"AUS",$M$3:$M$3102,M1412,$P$3:$P$3102,"&gt;"&amp;P1412)+1,""),"")</f>
        <v/>
      </c>
    </row>
    <row r="1413" spans="1:18" x14ac:dyDescent="0.2">
      <c r="A1413" t="s">
        <v>1204</v>
      </c>
      <c r="B1413" t="s">
        <v>1417</v>
      </c>
      <c r="C1413" s="5" t="s">
        <v>36</v>
      </c>
      <c r="D1413" s="6">
        <v>37203</v>
      </c>
      <c r="E1413" s="39">
        <v>898</v>
      </c>
      <c r="F1413" s="195">
        <v>44436</v>
      </c>
      <c r="G1413" s="2">
        <v>42</v>
      </c>
      <c r="H1413" t="str">
        <f>B1413&amp;C1413</f>
        <v>Jade SPENCER-SMITHpole-vault</v>
      </c>
      <c r="I1413" s="2">
        <f>E1413</f>
        <v>898</v>
      </c>
      <c r="J1413" s="2" cm="1">
        <f t="array" ref="J1413">MAX(IF($H$3:$H$4000=$H1413,$I$3:$I$4000))</f>
        <v>963</v>
      </c>
      <c r="K1413" s="2" t="str">
        <v>GBR</v>
      </c>
      <c r="L1413" s="21" t="str">
        <v>Tiffany PORTER</v>
      </c>
      <c r="M1413" s="47" t="str">
        <v>100mh</v>
      </c>
      <c r="N1413" s="95">
        <v>32094</v>
      </c>
      <c r="O1413" s="94" t="str">
        <f t="shared" si="88"/>
        <v>Tiffany PORTER100mh</v>
      </c>
      <c r="P1413" s="2">
        <f t="shared" si="89"/>
        <v>1202</v>
      </c>
      <c r="Q1413" s="2">
        <f t="shared" si="90"/>
        <v>7</v>
      </c>
      <c r="R1413" s="79" t="str">
        <f t="shared" si="91"/>
        <v/>
      </c>
    </row>
    <row r="1414" spans="1:18" x14ac:dyDescent="0.2">
      <c r="A1414" t="s">
        <v>1204</v>
      </c>
      <c r="B1414" t="s">
        <v>1448</v>
      </c>
      <c r="C1414" s="5" t="s">
        <v>40</v>
      </c>
      <c r="D1414" s="5">
        <v>31696</v>
      </c>
      <c r="E1414" s="39">
        <v>1074</v>
      </c>
      <c r="F1414" s="195">
        <v>44436</v>
      </c>
      <c r="G1414" s="2">
        <v>11</v>
      </c>
      <c r="H1414" t="str">
        <f>B1414&amp;C1414</f>
        <v>Kirsty LAWdiscus-throw</v>
      </c>
      <c r="I1414" s="2">
        <f>E1414</f>
        <v>1074</v>
      </c>
      <c r="J1414" s="2" cm="1">
        <f t="array" ref="J1414">MAX(IF($H$3:$H$4000=$H1414,$I$3:$I$4000))</f>
        <v>1074</v>
      </c>
      <c r="K1414" s="2" t="str">
        <v>GBR</v>
      </c>
      <c r="L1414" s="21" t="str">
        <v>Katie LAMBERT</v>
      </c>
      <c r="M1414" s="47" t="str">
        <v>hammer-throw</v>
      </c>
      <c r="N1414" s="95">
        <v>36105</v>
      </c>
      <c r="O1414" s="94" t="str">
        <f t="shared" si="88"/>
        <v>Katie LAMBERThammer-throw</v>
      </c>
      <c r="P1414" s="2">
        <f t="shared" si="89"/>
        <v>854</v>
      </c>
      <c r="Q1414" s="2">
        <f t="shared" si="90"/>
        <v>83</v>
      </c>
      <c r="R1414" s="79" t="str">
        <f t="shared" si="91"/>
        <v/>
      </c>
    </row>
    <row r="1415" spans="1:18" x14ac:dyDescent="0.2">
      <c r="A1415" t="s">
        <v>1204</v>
      </c>
      <c r="B1415" t="s">
        <v>1457</v>
      </c>
      <c r="C1415" s="5" t="s">
        <v>40</v>
      </c>
      <c r="D1415" s="5">
        <v>38076</v>
      </c>
      <c r="E1415" s="39">
        <v>870</v>
      </c>
      <c r="F1415" s="195">
        <v>44436</v>
      </c>
      <c r="G1415" s="2">
        <v>67</v>
      </c>
      <c r="H1415" t="str">
        <f>B1415&amp;C1415</f>
        <v>Zara OBAMAKINWAdiscus-throw</v>
      </c>
      <c r="I1415" s="2">
        <f>E1415</f>
        <v>870</v>
      </c>
      <c r="J1415" s="2" cm="1">
        <f t="array" ref="J1415">MAX(IF($H$3:$H$4000=$H1415,$I$3:$I$4000))</f>
        <v>877</v>
      </c>
      <c r="K1415" s="2" t="str">
        <v>GBR</v>
      </c>
      <c r="L1415" s="21" t="str">
        <v>Alix STILL</v>
      </c>
      <c r="M1415" s="47" t="str">
        <v>heptathlon</v>
      </c>
      <c r="N1415" s="95">
        <v>36600</v>
      </c>
      <c r="O1415" s="94" t="str">
        <f t="shared" si="88"/>
        <v>Alix STILLheptathlon</v>
      </c>
      <c r="P1415" s="2">
        <f t="shared" si="89"/>
        <v>952</v>
      </c>
      <c r="Q1415" s="2">
        <f t="shared" si="90"/>
        <v>20</v>
      </c>
      <c r="R1415" s="79" t="str">
        <f t="shared" si="91"/>
        <v/>
      </c>
    </row>
    <row r="1416" spans="1:18" x14ac:dyDescent="0.2">
      <c r="A1416" t="s">
        <v>1204</v>
      </c>
      <c r="B1416" t="s">
        <v>2432</v>
      </c>
      <c r="C1416" s="5" t="s">
        <v>39</v>
      </c>
      <c r="D1416" s="5">
        <v>35336</v>
      </c>
      <c r="E1416" s="39">
        <v>1031</v>
      </c>
      <c r="F1416" s="195">
        <v>44436</v>
      </c>
      <c r="G1416" s="2">
        <v>13</v>
      </c>
      <c r="H1416" t="str">
        <f>B1416&amp;C1416</f>
        <v>Adele NICOLLshot-put</v>
      </c>
      <c r="I1416" s="2">
        <f>E1416</f>
        <v>1031</v>
      </c>
      <c r="J1416" s="2" cm="1">
        <f t="array" ref="J1416">MAX(IF($H$3:$H$4000=$H1416,$I$3:$I$4000))</f>
        <v>1031</v>
      </c>
      <c r="K1416" s="2" t="str">
        <v>GBR</v>
      </c>
      <c r="L1416" s="21" t="str">
        <v>Amy-Eloise MARKOVC</v>
      </c>
      <c r="M1416" s="47" t="str">
        <v>1500m</v>
      </c>
      <c r="N1416" s="95">
        <v>34916</v>
      </c>
      <c r="O1416" s="94" t="str">
        <f t="shared" si="88"/>
        <v>Amy-Eloise MARKOVC1500m</v>
      </c>
      <c r="P1416" s="2">
        <f t="shared" si="89"/>
        <v>1130</v>
      </c>
      <c r="Q1416" s="2">
        <f t="shared" si="90"/>
        <v>44</v>
      </c>
      <c r="R1416" s="79" t="str">
        <f t="shared" si="91"/>
        <v/>
      </c>
    </row>
    <row r="1417" spans="1:18" x14ac:dyDescent="0.2">
      <c r="A1417" t="s">
        <v>1204</v>
      </c>
      <c r="B1417" t="s">
        <v>2503</v>
      </c>
      <c r="C1417" s="5" t="s">
        <v>39</v>
      </c>
      <c r="D1417" s="5">
        <v>32871</v>
      </c>
      <c r="E1417" s="39">
        <v>821</v>
      </c>
      <c r="F1417" s="195">
        <v>44436</v>
      </c>
      <c r="G1417" s="2">
        <v>94</v>
      </c>
      <c r="H1417" t="str">
        <f>B1417&amp;C1417</f>
        <v>Jo ROWLANDshot-put</v>
      </c>
      <c r="I1417" s="2">
        <f>E1417</f>
        <v>821</v>
      </c>
      <c r="J1417" s="2" cm="1">
        <f t="array" ref="J1417">MAX(IF($H$3:$H$4000=$H1417,$I$3:$I$4000))</f>
        <v>821</v>
      </c>
      <c r="K1417" s="2" t="str">
        <v>GBR</v>
      </c>
      <c r="L1417" s="21" t="str">
        <v>Sophie MERRITT</v>
      </c>
      <c r="M1417" s="47" t="str">
        <v>shot-put</v>
      </c>
      <c r="N1417" s="95">
        <v>35894</v>
      </c>
      <c r="O1417" s="94" t="str">
        <f t="shared" si="88"/>
        <v>Sophie MERRITTshot-put</v>
      </c>
      <c r="P1417" s="2">
        <f t="shared" si="89"/>
        <v>893</v>
      </c>
      <c r="Q1417" s="2">
        <f t="shared" si="90"/>
        <v>54</v>
      </c>
      <c r="R1417" s="79" t="str">
        <f t="shared" si="91"/>
        <v/>
      </c>
    </row>
    <row r="1418" spans="1:18" x14ac:dyDescent="0.2">
      <c r="A1418" t="s">
        <v>1204</v>
      </c>
      <c r="B1418" t="s">
        <v>1512</v>
      </c>
      <c r="C1418" s="5" t="s">
        <v>42</v>
      </c>
      <c r="D1418" s="5">
        <v>36503</v>
      </c>
      <c r="E1418" s="39">
        <v>1019</v>
      </c>
      <c r="F1418" s="195">
        <v>44436</v>
      </c>
      <c r="G1418" s="2">
        <v>17</v>
      </c>
      <c r="H1418" t="str">
        <f>B1418&amp;C1418</f>
        <v>Katie HEADhammer-throw</v>
      </c>
      <c r="I1418" s="2">
        <f>E1418</f>
        <v>1019</v>
      </c>
      <c r="J1418" s="2" cm="1">
        <f t="array" ref="J1418">MAX(IF($H$3:$H$4000=$H1418,$I$3:$I$4000))</f>
        <v>1089</v>
      </c>
      <c r="K1418" s="2" t="str">
        <v>GBR</v>
      </c>
      <c r="L1418" s="21" t="str">
        <v>Chelsea WALKER</v>
      </c>
      <c r="M1418" s="47" t="str">
        <v>400mh</v>
      </c>
      <c r="N1418" s="95">
        <v>35610</v>
      </c>
      <c r="O1418" s="94" t="str">
        <f t="shared" si="88"/>
        <v>Chelsea WALKER400mh</v>
      </c>
      <c r="P1418" s="2">
        <f t="shared" si="89"/>
        <v>1043</v>
      </c>
      <c r="Q1418" s="2">
        <f t="shared" si="90"/>
        <v>75</v>
      </c>
      <c r="R1418" s="79" t="str">
        <f t="shared" si="91"/>
        <v/>
      </c>
    </row>
    <row r="1419" spans="1:18" x14ac:dyDescent="0.2">
      <c r="A1419" t="s">
        <v>1204</v>
      </c>
      <c r="B1419" t="s">
        <v>2521</v>
      </c>
      <c r="C1419" s="5" t="s">
        <v>42</v>
      </c>
      <c r="D1419" s="5">
        <v>34101</v>
      </c>
      <c r="E1419" s="39">
        <v>997</v>
      </c>
      <c r="F1419" s="195">
        <v>44436</v>
      </c>
      <c r="G1419" s="2">
        <v>23</v>
      </c>
      <c r="H1419" t="str">
        <f>B1419&amp;C1419</f>
        <v>Pippa WINGATEhammer-throw</v>
      </c>
      <c r="I1419" s="2">
        <f>E1419</f>
        <v>997</v>
      </c>
      <c r="J1419" s="2" cm="1">
        <f t="array" ref="J1419">MAX(IF($H$3:$H$4000=$H1419,$I$3:$I$4000))</f>
        <v>997</v>
      </c>
      <c r="K1419" s="2" t="str">
        <v>GBR</v>
      </c>
      <c r="L1419" s="21" t="str">
        <v>Eavion RICHARDSON</v>
      </c>
      <c r="M1419" s="47" t="str">
        <v>triple-jump</v>
      </c>
      <c r="N1419" s="95">
        <v>35963</v>
      </c>
      <c r="O1419" s="94" t="str">
        <f t="shared" si="88"/>
        <v>Eavion RICHARDSONtriple-jump</v>
      </c>
      <c r="P1419" s="2">
        <f t="shared" si="89"/>
        <v>967</v>
      </c>
      <c r="Q1419" s="2">
        <f t="shared" si="90"/>
        <v>108</v>
      </c>
      <c r="R1419" s="79" t="str">
        <f t="shared" si="91"/>
        <v/>
      </c>
    </row>
    <row r="1420" spans="1:18" x14ac:dyDescent="0.2">
      <c r="A1420" t="s">
        <v>1204</v>
      </c>
      <c r="B1420" t="s">
        <v>2570</v>
      </c>
      <c r="C1420" s="5" t="s">
        <v>42</v>
      </c>
      <c r="D1420" s="5">
        <v>34598</v>
      </c>
      <c r="E1420" s="39">
        <v>830</v>
      </c>
      <c r="F1420" s="195">
        <v>44436</v>
      </c>
      <c r="G1420" s="2">
        <v>92</v>
      </c>
      <c r="H1420" t="str">
        <f>B1420&amp;C1420</f>
        <v>Annabelle PALMERhammer-throw</v>
      </c>
      <c r="I1420" s="2">
        <f>E1420</f>
        <v>830</v>
      </c>
      <c r="J1420" s="2" cm="1">
        <f t="array" ref="J1420">MAX(IF($H$3:$H$4000=$H1420,$I$3:$I$4000))</f>
        <v>830</v>
      </c>
      <c r="K1420" s="2" t="str">
        <v>GBR</v>
      </c>
      <c r="L1420" s="21" t="str">
        <v>Poppy TANK</v>
      </c>
      <c r="M1420" s="47" t="str">
        <v>5000m</v>
      </c>
      <c r="N1420" s="95">
        <v>35769</v>
      </c>
      <c r="O1420" s="94" t="str">
        <f t="shared" si="88"/>
        <v>Poppy TANK5000m</v>
      </c>
      <c r="P1420" s="2">
        <f t="shared" si="89"/>
        <v>1077</v>
      </c>
      <c r="Q1420" s="2">
        <f t="shared" si="90"/>
        <v>97</v>
      </c>
      <c r="R1420" s="79" t="str">
        <f t="shared" si="91"/>
        <v/>
      </c>
    </row>
    <row r="1421" spans="1:18" x14ac:dyDescent="0.2">
      <c r="A1421" t="s">
        <v>1204</v>
      </c>
      <c r="B1421" t="s">
        <v>1212</v>
      </c>
      <c r="C1421" s="5" t="s">
        <v>28</v>
      </c>
      <c r="D1421" s="5">
        <v>35860</v>
      </c>
      <c r="E1421" s="39">
        <v>1168</v>
      </c>
      <c r="F1421" s="195">
        <v>44434</v>
      </c>
      <c r="G1421" s="2">
        <v>14</v>
      </c>
      <c r="H1421" t="str">
        <f>B1421&amp;C1421</f>
        <v>Jemma REEKIE1500m</v>
      </c>
      <c r="I1421" s="2">
        <f>E1421</f>
        <v>1168</v>
      </c>
      <c r="J1421" s="2" cm="1">
        <f t="array" ref="J1421">MAX(IF($H$3:$H$4000=$H1421,$I$3:$I$4000))</f>
        <v>1168</v>
      </c>
      <c r="K1421" s="2" t="str">
        <v>GBR</v>
      </c>
      <c r="L1421" s="21" t="str">
        <v>Bella WILLIAMS</v>
      </c>
      <c r="M1421" s="47" t="str">
        <v>10000m</v>
      </c>
      <c r="N1421" s="95">
        <v>36073</v>
      </c>
      <c r="O1421" s="94" t="str">
        <f t="shared" si="88"/>
        <v>Bella WILLIAMS10000m</v>
      </c>
      <c r="P1421" s="2">
        <f t="shared" si="89"/>
        <v>1072</v>
      </c>
      <c r="Q1421" s="2">
        <f t="shared" si="90"/>
        <v>84</v>
      </c>
      <c r="R1421" s="79" t="str">
        <f t="shared" si="91"/>
        <v/>
      </c>
    </row>
    <row r="1422" spans="1:18" x14ac:dyDescent="0.2">
      <c r="A1422" t="s">
        <v>1204</v>
      </c>
      <c r="B1422" t="s">
        <v>1784</v>
      </c>
      <c r="C1422" s="5" t="s">
        <v>27</v>
      </c>
      <c r="D1422" s="5">
        <v>33306</v>
      </c>
      <c r="E1422" s="39">
        <v>1133</v>
      </c>
      <c r="F1422" s="195">
        <v>44432</v>
      </c>
      <c r="G1422" s="2">
        <v>29</v>
      </c>
      <c r="H1422" t="str">
        <f>B1422&amp;C1422</f>
        <v>Jenny SELMAN800m</v>
      </c>
      <c r="I1422" s="2">
        <f>E1422</f>
        <v>1133</v>
      </c>
      <c r="J1422" s="2" cm="1">
        <f t="array" ref="J1422">MAX(IF($H$3:$H$4000=$H1422,$I$3:$I$4000))</f>
        <v>1133</v>
      </c>
      <c r="K1422" s="2" t="str">
        <v>GBR</v>
      </c>
      <c r="L1422" s="21" t="str">
        <v>Grace BROCK</v>
      </c>
      <c r="M1422" s="47" t="str">
        <v>10000m</v>
      </c>
      <c r="N1422" s="95">
        <v>36944</v>
      </c>
      <c r="O1422" s="94" t="str">
        <f t="shared" si="88"/>
        <v>Grace BROCK10000m</v>
      </c>
      <c r="P1422" s="2">
        <f t="shared" si="89"/>
        <v>1036</v>
      </c>
      <c r="Q1422" s="2">
        <f t="shared" si="90"/>
        <v>103</v>
      </c>
      <c r="R1422" s="79" t="str">
        <f t="shared" si="91"/>
        <v/>
      </c>
    </row>
    <row r="1423" spans="1:18" x14ac:dyDescent="0.2">
      <c r="A1423" t="s">
        <v>1204</v>
      </c>
      <c r="B1423" t="s">
        <v>1799</v>
      </c>
      <c r="C1423" s="6" t="s">
        <v>27</v>
      </c>
      <c r="D1423" s="5">
        <v>37071</v>
      </c>
      <c r="E1423" s="39">
        <v>1110</v>
      </c>
      <c r="F1423" s="195">
        <v>44432</v>
      </c>
      <c r="G1423" s="2">
        <v>51</v>
      </c>
      <c r="H1423" t="str">
        <f>B1423&amp;C1423</f>
        <v>Sarah CALVERT800m</v>
      </c>
      <c r="I1423" s="2">
        <f>E1423</f>
        <v>1110</v>
      </c>
      <c r="J1423" s="2" cm="1">
        <f t="array" ref="J1423">MAX(IF($H$3:$H$4000=$H1423,$I$3:$I$4000))</f>
        <v>1110</v>
      </c>
      <c r="K1423" s="2" t="str">
        <v>GBR</v>
      </c>
      <c r="L1423" s="21" t="str">
        <v>Lina NIELSEN</v>
      </c>
      <c r="M1423" s="47" t="str">
        <v>200m</v>
      </c>
      <c r="N1423" s="95">
        <v>35137</v>
      </c>
      <c r="O1423" s="94" t="str">
        <f t="shared" si="88"/>
        <v>Lina NIELSEN200m</v>
      </c>
      <c r="P1423" s="2">
        <f t="shared" si="89"/>
        <v>1121</v>
      </c>
      <c r="Q1423" s="2">
        <f t="shared" si="90"/>
        <v>45</v>
      </c>
      <c r="R1423" s="79" t="str">
        <f t="shared" si="91"/>
        <v/>
      </c>
    </row>
    <row r="1424" spans="1:18" x14ac:dyDescent="0.2">
      <c r="A1424" t="s">
        <v>1204</v>
      </c>
      <c r="B1424" t="s">
        <v>1821</v>
      </c>
      <c r="C1424" s="5" t="s">
        <v>27</v>
      </c>
      <c r="D1424" s="5">
        <v>36574</v>
      </c>
      <c r="E1424" s="39">
        <v>1084</v>
      </c>
      <c r="F1424" s="195">
        <v>44432</v>
      </c>
      <c r="G1424" s="2">
        <v>84</v>
      </c>
      <c r="H1424" t="str">
        <f>B1424&amp;C1424</f>
        <v>Emily SIMPSON800m</v>
      </c>
      <c r="I1424" s="2">
        <f>E1424</f>
        <v>1084</v>
      </c>
      <c r="J1424" s="2" cm="1">
        <f t="array" ref="J1424">MAX(IF($H$3:$H$4000=$H1424,$I$3:$I$4000))</f>
        <v>1084</v>
      </c>
      <c r="K1424" s="2" t="str">
        <v>GBR</v>
      </c>
      <c r="L1424" s="21" t="str">
        <v>Emily KEARNEY</v>
      </c>
      <c r="M1424" s="47" t="str">
        <v>10000m</v>
      </c>
      <c r="N1424" s="95">
        <v>35013</v>
      </c>
      <c r="O1424" s="94" t="str">
        <f t="shared" si="88"/>
        <v>Emily KEARNEY10000m</v>
      </c>
      <c r="P1424" s="2">
        <f t="shared" si="89"/>
        <v>1078</v>
      </c>
      <c r="Q1424" s="2">
        <f t="shared" si="90"/>
        <v>79</v>
      </c>
      <c r="R1424" s="79" t="str">
        <f t="shared" si="91"/>
        <v/>
      </c>
    </row>
    <row r="1425" spans="1:18" x14ac:dyDescent="0.2">
      <c r="A1425" t="s">
        <v>1204</v>
      </c>
      <c r="B1425" t="s">
        <v>1660</v>
      </c>
      <c r="C1425" s="5" t="s">
        <v>25</v>
      </c>
      <c r="D1425" s="5">
        <v>33289</v>
      </c>
      <c r="E1425" s="39">
        <v>1129</v>
      </c>
      <c r="F1425" s="195">
        <v>44429</v>
      </c>
      <c r="G1425" s="2">
        <v>35</v>
      </c>
      <c r="H1425" t="str">
        <f>B1425&amp;C1425</f>
        <v>Ashleigh NELSON200m</v>
      </c>
      <c r="I1425" s="2">
        <f>E1425</f>
        <v>1129</v>
      </c>
      <c r="J1425" s="2" cm="1">
        <f t="array" ref="J1425">MAX(IF($H$3:$H$4000=$H1425,$I$3:$I$4000))</f>
        <v>1129</v>
      </c>
      <c r="K1425" s="2" t="str">
        <v>GBR</v>
      </c>
      <c r="L1425" s="21" t="str">
        <v>Natasha COCKRAM</v>
      </c>
      <c r="M1425" s="47" t="str">
        <v>marathon</v>
      </c>
      <c r="N1425" s="95">
        <v>33920</v>
      </c>
      <c r="O1425" s="94" t="str">
        <f t="shared" si="88"/>
        <v>Natasha COCKRAMmarathon</v>
      </c>
      <c r="P1425" s="2">
        <f t="shared" si="89"/>
        <v>1132</v>
      </c>
      <c r="Q1425" s="2">
        <f t="shared" si="90"/>
        <v>74</v>
      </c>
      <c r="R1425" s="79" t="str">
        <f t="shared" si="91"/>
        <v/>
      </c>
    </row>
    <row r="1426" spans="1:18" x14ac:dyDescent="0.2">
      <c r="A1426" t="s">
        <v>1204</v>
      </c>
      <c r="B1426" t="s">
        <v>2064</v>
      </c>
      <c r="C1426" s="5" t="s">
        <v>32</v>
      </c>
      <c r="D1426" s="5">
        <v>35164</v>
      </c>
      <c r="E1426" s="39">
        <v>1102</v>
      </c>
      <c r="F1426" s="195">
        <v>44429</v>
      </c>
      <c r="G1426" s="2">
        <v>45</v>
      </c>
      <c r="H1426" t="str">
        <f>B1426&amp;C1426</f>
        <v>Heather PATON100mh</v>
      </c>
      <c r="I1426" s="2">
        <f>E1426</f>
        <v>1102</v>
      </c>
      <c r="J1426" s="2" cm="1">
        <f t="array" ref="J1426">MAX(IF($H$3:$H$4000=$H1426,$I$3:$I$4000))</f>
        <v>1102</v>
      </c>
      <c r="K1426" s="2" t="str">
        <v>GBR</v>
      </c>
      <c r="L1426" s="21" t="str">
        <v>Rosie EDWARDS</v>
      </c>
      <c r="M1426" s="47" t="str">
        <v>marathon</v>
      </c>
      <c r="N1426" s="95">
        <v>32375</v>
      </c>
      <c r="O1426" s="94" t="str">
        <f t="shared" si="88"/>
        <v>Rosie EDWARDSmarathon</v>
      </c>
      <c r="P1426" s="2">
        <f t="shared" si="89"/>
        <v>1114</v>
      </c>
      <c r="Q1426" s="2">
        <f t="shared" si="90"/>
        <v>90</v>
      </c>
      <c r="R1426" s="79" t="str">
        <f t="shared" si="91"/>
        <v/>
      </c>
    </row>
    <row r="1427" spans="1:18" x14ac:dyDescent="0.2">
      <c r="A1427" t="s">
        <v>1204</v>
      </c>
      <c r="B1427" t="s">
        <v>2111</v>
      </c>
      <c r="C1427" s="6" t="s">
        <v>33</v>
      </c>
      <c r="D1427" s="5">
        <v>34500</v>
      </c>
      <c r="E1427" s="39">
        <v>1197</v>
      </c>
      <c r="F1427" s="195">
        <v>44429</v>
      </c>
      <c r="G1427" s="2">
        <v>2</v>
      </c>
      <c r="H1427" t="str">
        <f>B1427&amp;C1427</f>
        <v>Jessie KNIGHT400mh</v>
      </c>
      <c r="I1427" s="2">
        <f>E1427</f>
        <v>1197</v>
      </c>
      <c r="J1427" s="2" cm="1">
        <f t="array" ref="J1427">MAX(IF($H$3:$H$4000=$H1427,$I$3:$I$4000))</f>
        <v>1197</v>
      </c>
      <c r="K1427" s="2" t="str">
        <v>GBR</v>
      </c>
      <c r="L1427" s="21" t="str">
        <v>Rebecca GENTRY</v>
      </c>
      <c r="M1427" s="47" t="str">
        <v>marathon</v>
      </c>
      <c r="N1427" s="95">
        <v>0</v>
      </c>
      <c r="O1427" s="94" t="str">
        <f t="shared" si="88"/>
        <v>Rebecca GENTRYmarathon</v>
      </c>
      <c r="P1427" s="2">
        <f t="shared" si="89"/>
        <v>1113</v>
      </c>
      <c r="Q1427" s="2">
        <f t="shared" si="90"/>
        <v>92</v>
      </c>
      <c r="R1427" s="79" t="str">
        <f t="shared" si="91"/>
        <v/>
      </c>
    </row>
    <row r="1428" spans="1:18" x14ac:dyDescent="0.2">
      <c r="A1428" t="s">
        <v>1204</v>
      </c>
      <c r="B1428" t="s">
        <v>2364</v>
      </c>
      <c r="C1428" s="5" t="s">
        <v>36</v>
      </c>
      <c r="D1428" s="5">
        <v>38047</v>
      </c>
      <c r="E1428" s="39">
        <v>874</v>
      </c>
      <c r="F1428" s="195">
        <v>44426</v>
      </c>
      <c r="G1428" s="2">
        <v>53</v>
      </c>
      <c r="H1428" t="str">
        <f>B1428&amp;C1428</f>
        <v>Isabel THOMASpole-vault</v>
      </c>
      <c r="I1428" s="2">
        <f>E1428</f>
        <v>874</v>
      </c>
      <c r="J1428" s="2" cm="1">
        <f t="array" ref="J1428">MAX(IF($H$3:$H$4000=$H1428,$I$3:$I$4000))</f>
        <v>874</v>
      </c>
      <c r="K1428" s="2" t="str">
        <v>GBR</v>
      </c>
      <c r="L1428" s="21" t="str">
        <v>Sarah INGLIS</v>
      </c>
      <c r="M1428" s="47" t="str">
        <v>marathon</v>
      </c>
      <c r="N1428" s="95">
        <v>33478</v>
      </c>
      <c r="O1428" s="94" t="str">
        <f t="shared" si="88"/>
        <v>Sarah INGLISmarathon</v>
      </c>
      <c r="P1428" s="2">
        <f t="shared" si="89"/>
        <v>1092</v>
      </c>
      <c r="Q1428" s="2">
        <f t="shared" si="90"/>
        <v>103</v>
      </c>
      <c r="R1428" s="79" t="str">
        <f t="shared" si="91"/>
        <v/>
      </c>
    </row>
    <row r="1429" spans="1:18" x14ac:dyDescent="0.2">
      <c r="A1429" t="s">
        <v>1204</v>
      </c>
      <c r="B1429" t="s">
        <v>2365</v>
      </c>
      <c r="C1429" s="5" t="s">
        <v>36</v>
      </c>
      <c r="D1429" s="5">
        <v>36146</v>
      </c>
      <c r="E1429" s="39">
        <v>874</v>
      </c>
      <c r="F1429" s="195">
        <v>44426</v>
      </c>
      <c r="G1429" s="2">
        <v>53</v>
      </c>
      <c r="H1429" t="str">
        <f>B1429&amp;C1429</f>
        <v>Carys JONESpole-vault</v>
      </c>
      <c r="I1429" s="2">
        <f>E1429</f>
        <v>874</v>
      </c>
      <c r="J1429" s="2" cm="1">
        <f t="array" ref="J1429">MAX(IF($H$3:$H$4000=$H1429,$I$3:$I$4000))</f>
        <v>874</v>
      </c>
      <c r="K1429" s="2" t="str">
        <v>GBR</v>
      </c>
      <c r="L1429" s="21" t="str">
        <v>Emily KEARNEY</v>
      </c>
      <c r="M1429" s="47" t="str">
        <v>5000m</v>
      </c>
      <c r="N1429" s="95">
        <v>35013</v>
      </c>
      <c r="O1429" s="94" t="str">
        <f t="shared" si="88"/>
        <v>Emily KEARNEY5000m</v>
      </c>
      <c r="P1429" s="2">
        <f t="shared" si="89"/>
        <v>1087</v>
      </c>
      <c r="Q1429" s="2">
        <f t="shared" si="90"/>
        <v>85</v>
      </c>
      <c r="R1429" s="79" t="str">
        <f t="shared" si="91"/>
        <v/>
      </c>
    </row>
    <row r="1430" spans="1:18" x14ac:dyDescent="0.2">
      <c r="A1430" t="s">
        <v>1204</v>
      </c>
      <c r="B1430" t="s">
        <v>2457</v>
      </c>
      <c r="C1430" s="5" t="s">
        <v>39</v>
      </c>
      <c r="D1430" s="5">
        <v>34577</v>
      </c>
      <c r="E1430" s="39">
        <v>1112</v>
      </c>
      <c r="F1430" s="195">
        <v>44426</v>
      </c>
      <c r="G1430" s="2">
        <v>6</v>
      </c>
      <c r="H1430" t="str">
        <f>B1430&amp;C1430</f>
        <v>Sophie MCKINNAshot-put</v>
      </c>
      <c r="I1430" s="2">
        <f>E1430</f>
        <v>1112</v>
      </c>
      <c r="J1430" s="2" cm="1">
        <f t="array" ref="J1430">MAX(IF($H$3:$H$4000=$H1430,$I$3:$I$4000))</f>
        <v>1112</v>
      </c>
      <c r="K1430" s="2" t="str">
        <v>GBR</v>
      </c>
      <c r="L1430" s="21" t="str">
        <v>Lily PARTRIDGE</v>
      </c>
      <c r="M1430" s="47" t="str">
        <v>10000m</v>
      </c>
      <c r="N1430" s="95">
        <v>33306</v>
      </c>
      <c r="O1430" s="94" t="str">
        <f t="shared" si="88"/>
        <v>Lily PARTRIDGE10000m</v>
      </c>
      <c r="P1430" s="2">
        <f t="shared" si="89"/>
        <v>1110</v>
      </c>
      <c r="Q1430" s="2">
        <f t="shared" si="90"/>
        <v>50</v>
      </c>
      <c r="R1430" s="79" t="str">
        <f t="shared" si="91"/>
        <v/>
      </c>
    </row>
    <row r="1431" spans="1:18" x14ac:dyDescent="0.2">
      <c r="A1431" t="s">
        <v>1204</v>
      </c>
      <c r="B1431" t="s">
        <v>2544</v>
      </c>
      <c r="C1431" s="6" t="s">
        <v>42</v>
      </c>
      <c r="D1431" s="5">
        <v>37360</v>
      </c>
      <c r="E1431" s="39">
        <v>890</v>
      </c>
      <c r="F1431" s="195">
        <v>44426</v>
      </c>
      <c r="G1431" s="2">
        <v>56</v>
      </c>
      <c r="H1431" t="str">
        <f>B1431&amp;C1431</f>
        <v>Zoe PRICEhammer-throw</v>
      </c>
      <c r="I1431" s="2">
        <f>E1431</f>
        <v>890</v>
      </c>
      <c r="J1431" s="2" cm="1">
        <f t="array" ref="J1431">MAX(IF($H$3:$H$4000=$H1431,$I$3:$I$4000))</f>
        <v>890</v>
      </c>
      <c r="K1431" s="2" t="str">
        <v>GBR</v>
      </c>
      <c r="L1431" s="21" t="str">
        <v>Jennifer NESBITT</v>
      </c>
      <c r="M1431" s="47" t="str">
        <v>10000m</v>
      </c>
      <c r="N1431" s="95">
        <v>34723</v>
      </c>
      <c r="O1431" s="94" t="str">
        <f t="shared" si="88"/>
        <v>Jennifer NESBITT10000m</v>
      </c>
      <c r="P1431" s="2">
        <f t="shared" si="89"/>
        <v>1100</v>
      </c>
      <c r="Q1431" s="2">
        <f t="shared" si="90"/>
        <v>59</v>
      </c>
      <c r="R1431" s="79" t="str">
        <f t="shared" si="91"/>
        <v/>
      </c>
    </row>
    <row r="1432" spans="1:18" x14ac:dyDescent="0.2">
      <c r="A1432" t="s">
        <v>1204</v>
      </c>
      <c r="B1432" t="s">
        <v>1670</v>
      </c>
      <c r="C1432" s="5" t="s">
        <v>2</v>
      </c>
      <c r="D1432" s="5">
        <v>35829</v>
      </c>
      <c r="E1432" s="39">
        <v>1106</v>
      </c>
      <c r="F1432" s="195">
        <v>44423</v>
      </c>
      <c r="G1432" s="2">
        <v>75</v>
      </c>
      <c r="H1432" t="str">
        <f>B1432&amp;C1432</f>
        <v>Hannah BRIER100m</v>
      </c>
      <c r="I1432" s="2">
        <f>E1432</f>
        <v>1106</v>
      </c>
      <c r="J1432" s="2" cm="1">
        <f t="array" ref="J1432">MAX(IF($H$3:$H$4000=$H1432,$I$3:$I$4000))</f>
        <v>1106</v>
      </c>
      <c r="K1432" s="2" t="str">
        <v>GBR</v>
      </c>
      <c r="L1432" s="21" t="str">
        <v>Clara EVANS</v>
      </c>
      <c r="M1432" s="47" t="str">
        <v>10000m</v>
      </c>
      <c r="N1432" s="95">
        <v>34300</v>
      </c>
      <c r="O1432" s="94" t="str">
        <f t="shared" si="88"/>
        <v>Clara EVANS10000m</v>
      </c>
      <c r="P1432" s="2">
        <f t="shared" si="89"/>
        <v>1096</v>
      </c>
      <c r="Q1432" s="2">
        <f t="shared" si="90"/>
        <v>61</v>
      </c>
      <c r="R1432" s="79" t="str">
        <f t="shared" si="91"/>
        <v/>
      </c>
    </row>
    <row r="1433" spans="1:18" x14ac:dyDescent="0.2">
      <c r="A1433" t="s">
        <v>1204</v>
      </c>
      <c r="B1433" t="s">
        <v>1799</v>
      </c>
      <c r="C1433" s="5" t="s">
        <v>28</v>
      </c>
      <c r="D1433" s="5">
        <v>37071</v>
      </c>
      <c r="E1433" s="39">
        <v>1091</v>
      </c>
      <c r="F1433" s="195">
        <v>44423</v>
      </c>
      <c r="G1433" s="2">
        <v>85</v>
      </c>
      <c r="H1433" t="str">
        <f>B1433&amp;C1433</f>
        <v>Sarah CALVERT1500m</v>
      </c>
      <c r="I1433" s="2">
        <f>E1433</f>
        <v>1091</v>
      </c>
      <c r="J1433" s="2" cm="1">
        <f t="array" ref="J1433">MAX(IF($H$3:$H$4000=$H1433,$I$3:$I$4000))</f>
        <v>1091</v>
      </c>
      <c r="K1433" s="2" t="str">
        <v>GBR</v>
      </c>
      <c r="L1433" s="21" t="str">
        <v>Pagen SPOONER</v>
      </c>
      <c r="M1433" s="47" t="str">
        <v>race-walking</v>
      </c>
      <c r="N1433" s="95">
        <v>36950</v>
      </c>
      <c r="O1433" s="94" t="str">
        <f t="shared" si="88"/>
        <v>Pagen SPOONERrace-walking</v>
      </c>
      <c r="P1433" s="2">
        <f t="shared" si="89"/>
        <v>749</v>
      </c>
      <c r="Q1433" s="2">
        <f t="shared" si="90"/>
        <v>65</v>
      </c>
      <c r="R1433" s="79" t="str">
        <f t="shared" si="91"/>
        <v/>
      </c>
    </row>
    <row r="1434" spans="1:18" x14ac:dyDescent="0.2">
      <c r="A1434" t="s">
        <v>1204</v>
      </c>
      <c r="B1434" t="s">
        <v>2052</v>
      </c>
      <c r="C1434" s="6" t="s">
        <v>32</v>
      </c>
      <c r="D1434" s="5">
        <v>37054</v>
      </c>
      <c r="E1434" s="39">
        <v>1123</v>
      </c>
      <c r="F1434" s="195">
        <v>44423</v>
      </c>
      <c r="G1434" s="2">
        <v>31</v>
      </c>
      <c r="H1434" t="str">
        <f>B1434&amp;C1434</f>
        <v>Jenna BLUNDELL100mh</v>
      </c>
      <c r="I1434" s="2">
        <f>E1434</f>
        <v>1123</v>
      </c>
      <c r="J1434" s="2" cm="1">
        <f t="array" ref="J1434">MAX(IF($H$3:$H$4000=$H1434,$I$3:$I$4000))</f>
        <v>1123</v>
      </c>
      <c r="K1434" s="2" t="str">
        <v>GBR</v>
      </c>
      <c r="L1434" s="21" t="str">
        <v>Hannah SEGRAVE</v>
      </c>
      <c r="M1434" s="47" t="str">
        <v>800m</v>
      </c>
      <c r="N1434" s="95">
        <v>34803</v>
      </c>
      <c r="O1434" s="94" t="str">
        <f t="shared" si="88"/>
        <v>Hannah SEGRAVE800m</v>
      </c>
      <c r="P1434" s="2">
        <f t="shared" si="89"/>
        <v>1139</v>
      </c>
      <c r="Q1434" s="2">
        <f t="shared" si="90"/>
        <v>22</v>
      </c>
      <c r="R1434" s="79" t="str">
        <f t="shared" si="91"/>
        <v/>
      </c>
    </row>
    <row r="1435" spans="1:18" x14ac:dyDescent="0.2">
      <c r="A1435" t="s">
        <v>1204</v>
      </c>
      <c r="B1435" t="s">
        <v>2069</v>
      </c>
      <c r="C1435" s="5" t="s">
        <v>32</v>
      </c>
      <c r="D1435" s="5">
        <v>32775</v>
      </c>
      <c r="E1435" s="39">
        <v>1090</v>
      </c>
      <c r="F1435" s="195">
        <v>44423</v>
      </c>
      <c r="G1435" s="2">
        <v>50</v>
      </c>
      <c r="H1435" t="str">
        <f>B1435&amp;C1435</f>
        <v>Caryl GRANVILLE100mh</v>
      </c>
      <c r="I1435" s="2">
        <f>E1435</f>
        <v>1090</v>
      </c>
      <c r="J1435" s="2" cm="1">
        <f t="array" ref="J1435">MAX(IF($H$3:$H$4000=$H1435,$I$3:$I$4000))</f>
        <v>1090</v>
      </c>
      <c r="K1435" s="2" t="str">
        <v>GBR</v>
      </c>
      <c r="L1435" s="21" t="str">
        <v>Eilish MCCOLGAN</v>
      </c>
      <c r="M1435" s="47" t="str">
        <v>10000m</v>
      </c>
      <c r="N1435" s="95">
        <v>33202</v>
      </c>
      <c r="O1435" s="94" t="str">
        <f t="shared" si="88"/>
        <v>Eilish MCCOLGAN10000m</v>
      </c>
      <c r="P1435" s="2">
        <f t="shared" si="89"/>
        <v>1194</v>
      </c>
      <c r="Q1435" s="2">
        <f t="shared" si="90"/>
        <v>9</v>
      </c>
      <c r="R1435" s="79" t="str">
        <f t="shared" si="91"/>
        <v/>
      </c>
    </row>
    <row r="1436" spans="1:18" x14ac:dyDescent="0.2">
      <c r="A1436" t="s">
        <v>1204</v>
      </c>
      <c r="B1436" t="s">
        <v>2557</v>
      </c>
      <c r="C1436" s="5" t="s">
        <v>42</v>
      </c>
      <c r="D1436" s="5">
        <v>36988</v>
      </c>
      <c r="E1436" s="39">
        <v>848</v>
      </c>
      <c r="F1436" s="195">
        <v>44423</v>
      </c>
      <c r="G1436" s="2">
        <v>73</v>
      </c>
      <c r="H1436" t="str">
        <f>B1436&amp;C1436</f>
        <v>Cerys THOMAShammer-throw</v>
      </c>
      <c r="I1436" s="2">
        <f>E1436</f>
        <v>848</v>
      </c>
      <c r="J1436" s="2" cm="1">
        <f t="array" ref="J1436">MAX(IF($H$3:$H$4000=$H1436,$I$3:$I$4000))</f>
        <v>848</v>
      </c>
      <c r="K1436" s="2" t="str">
        <v>GHA</v>
      </c>
      <c r="L1436" s="21" t="str">
        <v>Josephine ANOKYE</v>
      </c>
      <c r="M1436" s="47" t="str">
        <v>400m</v>
      </c>
      <c r="N1436" s="95">
        <v>33755</v>
      </c>
      <c r="O1436" s="94" t="str">
        <f t="shared" si="88"/>
        <v>Josephine ANOKYE400m</v>
      </c>
      <c r="P1436" s="2">
        <f t="shared" si="89"/>
        <v>1067</v>
      </c>
      <c r="Q1436" s="2">
        <f t="shared" si="90"/>
        <v>121</v>
      </c>
      <c r="R1436" s="79" t="str">
        <f t="shared" si="91"/>
        <v/>
      </c>
    </row>
    <row r="1437" spans="1:18" x14ac:dyDescent="0.2">
      <c r="A1437" t="s">
        <v>1204</v>
      </c>
      <c r="B1437" t="s">
        <v>2571</v>
      </c>
      <c r="C1437" s="5" t="s">
        <v>42</v>
      </c>
      <c r="D1437" s="5">
        <v>36824</v>
      </c>
      <c r="E1437" s="39">
        <v>830</v>
      </c>
      <c r="F1437" s="195">
        <v>44423</v>
      </c>
      <c r="G1437" s="2">
        <v>93</v>
      </c>
      <c r="H1437" t="str">
        <f>B1437&amp;C1437</f>
        <v>Anna LOUGHLINhammer-throw</v>
      </c>
      <c r="I1437" s="2">
        <f>E1437</f>
        <v>830</v>
      </c>
      <c r="J1437" s="2" cm="1">
        <f t="array" ref="J1437">MAX(IF($H$3:$H$4000=$H1437,$I$3:$I$4000))</f>
        <v>830</v>
      </c>
      <c r="K1437" s="2" t="str">
        <v>GHA</v>
      </c>
      <c r="L1437" s="21" t="str">
        <v>Deborah ACQUAH</v>
      </c>
      <c r="M1437" s="47" t="str">
        <v>long-jump</v>
      </c>
      <c r="N1437" s="95">
        <v>35208</v>
      </c>
      <c r="O1437" s="94" t="str">
        <f t="shared" si="88"/>
        <v>Deborah ACQUAHlong-jump</v>
      </c>
      <c r="P1437" s="2">
        <f t="shared" si="89"/>
        <v>1194</v>
      </c>
      <c r="Q1437" s="2">
        <f t="shared" si="90"/>
        <v>6</v>
      </c>
      <c r="R1437" s="79" t="str">
        <f t="shared" si="91"/>
        <v/>
      </c>
    </row>
    <row r="1438" spans="1:18" x14ac:dyDescent="0.2">
      <c r="A1438" t="s">
        <v>1204</v>
      </c>
      <c r="B1438" t="s">
        <v>1567</v>
      </c>
      <c r="C1438" s="5" t="s">
        <v>85</v>
      </c>
      <c r="D1438" s="5">
        <v>33184</v>
      </c>
      <c r="E1438" s="39">
        <v>1073</v>
      </c>
      <c r="F1438" s="195">
        <v>44423</v>
      </c>
      <c r="G1438" s="2">
        <v>4</v>
      </c>
      <c r="H1438" t="str">
        <f>B1438&amp;C1438</f>
        <v>Bethan DAVIESrace-walking</v>
      </c>
      <c r="I1438" s="2">
        <f>E1438</f>
        <v>1073</v>
      </c>
      <c r="J1438" s="2" cm="1">
        <f t="array" ref="J1438">MAX(IF($H$3:$H$4000=$H1438,$I$3:$I$4000))</f>
        <v>1073</v>
      </c>
      <c r="K1438" s="2" t="str">
        <v>GHA</v>
      </c>
      <c r="L1438" s="21" t="str">
        <v>Jacqueline POKUAAH</v>
      </c>
      <c r="M1438" s="47" t="str">
        <v>triple-jump</v>
      </c>
      <c r="N1438" s="95">
        <v>0</v>
      </c>
      <c r="O1438" s="94" t="str">
        <f t="shared" si="88"/>
        <v>Jacqueline POKUAAHtriple-jump</v>
      </c>
      <c r="P1438" s="2">
        <f t="shared" si="89"/>
        <v>1069</v>
      </c>
      <c r="Q1438" s="2">
        <f t="shared" si="90"/>
        <v>20</v>
      </c>
      <c r="R1438" s="79" t="str">
        <f t="shared" si="91"/>
        <v/>
      </c>
    </row>
    <row r="1439" spans="1:18" x14ac:dyDescent="0.2">
      <c r="A1439" t="s">
        <v>1204</v>
      </c>
      <c r="B1439" t="s">
        <v>1566</v>
      </c>
      <c r="C1439" s="5" t="s">
        <v>85</v>
      </c>
      <c r="D1439" s="5">
        <v>34267</v>
      </c>
      <c r="E1439" s="39">
        <v>1030</v>
      </c>
      <c r="F1439" s="195">
        <v>44423</v>
      </c>
      <c r="G1439" s="2">
        <v>5</v>
      </c>
      <c r="H1439" t="str">
        <f>B1439&amp;C1439</f>
        <v>Heather LEWISrace-walking</v>
      </c>
      <c r="I1439" s="2">
        <f>E1439</f>
        <v>1030</v>
      </c>
      <c r="J1439" s="2" cm="1">
        <f t="array" ref="J1439">MAX(IF($H$3:$H$4000=$H1439,$I$3:$I$4000))</f>
        <v>1051</v>
      </c>
      <c r="K1439" s="2" t="str">
        <v>GHA</v>
      </c>
      <c r="L1439" s="21" t="str">
        <v>Deborah ACQUAH</v>
      </c>
      <c r="M1439" s="47" t="str">
        <v>triple-jump</v>
      </c>
      <c r="N1439" s="95">
        <v>35208</v>
      </c>
      <c r="O1439" s="94" t="str">
        <f t="shared" si="88"/>
        <v>Deborah ACQUAHtriple-jump</v>
      </c>
      <c r="P1439" s="2">
        <f t="shared" si="89"/>
        <v>1131</v>
      </c>
      <c r="Q1439" s="2">
        <f t="shared" si="90"/>
        <v>8</v>
      </c>
      <c r="R1439" s="79" t="str">
        <f t="shared" si="91"/>
        <v/>
      </c>
    </row>
    <row r="1440" spans="1:18" x14ac:dyDescent="0.2">
      <c r="A1440" t="s">
        <v>1204</v>
      </c>
      <c r="B1440" t="s">
        <v>2648</v>
      </c>
      <c r="C1440" s="5" t="s">
        <v>85</v>
      </c>
      <c r="D1440" s="5">
        <v>34934</v>
      </c>
      <c r="E1440" s="39">
        <v>841</v>
      </c>
      <c r="F1440" s="195">
        <v>44423</v>
      </c>
      <c r="G1440" s="2">
        <v>34</v>
      </c>
      <c r="H1440" t="str">
        <f>B1440&amp;C1440</f>
        <v>Jasmine NICHOLLSrace-walking</v>
      </c>
      <c r="I1440" s="2">
        <f>E1440</f>
        <v>841</v>
      </c>
      <c r="J1440" s="2" cm="1">
        <f t="array" ref="J1440">MAX(IF($H$3:$H$4000=$H1440,$I$3:$I$4000))</f>
        <v>841</v>
      </c>
      <c r="K1440" s="2" t="str">
        <v>GHA</v>
      </c>
      <c r="L1440" s="21" t="str">
        <v>Abigail KWARTENG</v>
      </c>
      <c r="M1440" s="47" t="str">
        <v>high-jump</v>
      </c>
      <c r="N1440" s="95">
        <v>35443</v>
      </c>
      <c r="O1440" s="94" t="str">
        <f t="shared" si="88"/>
        <v>Abigail KWARTENGhigh-jump</v>
      </c>
      <c r="P1440" s="2">
        <f t="shared" si="89"/>
        <v>1062</v>
      </c>
      <c r="Q1440" s="2">
        <f t="shared" si="90"/>
        <v>21</v>
      </c>
      <c r="R1440" s="79" t="str">
        <f t="shared" si="91"/>
        <v/>
      </c>
    </row>
    <row r="1441" spans="1:18" x14ac:dyDescent="0.2">
      <c r="A1441" t="s">
        <v>1204</v>
      </c>
      <c r="B1441" t="s">
        <v>1812</v>
      </c>
      <c r="C1441" s="5" t="s">
        <v>27</v>
      </c>
      <c r="D1441" s="5">
        <v>34280</v>
      </c>
      <c r="E1441" s="39">
        <v>1093</v>
      </c>
      <c r="F1441" s="195">
        <v>44422</v>
      </c>
      <c r="G1441" s="2">
        <v>75</v>
      </c>
      <c r="H1441" t="str">
        <f>B1441&amp;C1441</f>
        <v>Holly ARCHER800m</v>
      </c>
      <c r="I1441" s="2">
        <f>E1441</f>
        <v>1093</v>
      </c>
      <c r="J1441" s="2" cm="1">
        <f t="array" ref="J1441">MAX(IF($H$3:$H$4000=$H1441,$I$3:$I$4000))</f>
        <v>1093</v>
      </c>
      <c r="K1441" s="2" t="str">
        <v>GHA</v>
      </c>
      <c r="L1441" s="21" t="str">
        <v>Martha BISSAH</v>
      </c>
      <c r="M1441" s="47" t="str">
        <v>800m</v>
      </c>
      <c r="N1441" s="95">
        <v>35666</v>
      </c>
      <c r="O1441" s="94" t="str">
        <f t="shared" si="88"/>
        <v>Martha BISSAH800m</v>
      </c>
      <c r="P1441" s="2">
        <f t="shared" si="89"/>
        <v>1088</v>
      </c>
      <c r="Q1441" s="2">
        <f t="shared" si="90"/>
        <v>92</v>
      </c>
      <c r="R1441" s="79" t="str">
        <f t="shared" si="91"/>
        <v/>
      </c>
    </row>
    <row r="1442" spans="1:18" x14ac:dyDescent="0.2">
      <c r="A1442" t="s">
        <v>1204</v>
      </c>
      <c r="B1442" t="s">
        <v>1824</v>
      </c>
      <c r="C1442" s="5" t="s">
        <v>27</v>
      </c>
      <c r="D1442" s="5">
        <v>36269</v>
      </c>
      <c r="E1442" s="39">
        <v>1081</v>
      </c>
      <c r="F1442" s="195">
        <v>44422</v>
      </c>
      <c r="G1442" s="2">
        <v>87</v>
      </c>
      <c r="H1442" t="str">
        <f>B1442&amp;C1442</f>
        <v>Sabrina SINHA800m</v>
      </c>
      <c r="I1442" s="2">
        <f>E1442</f>
        <v>1081</v>
      </c>
      <c r="J1442" s="2" cm="1">
        <f t="array" ref="J1442">MAX(IF($H$3:$H$4000=$H1442,$I$3:$I$4000))</f>
        <v>1081</v>
      </c>
      <c r="K1442" s="2" t="str">
        <v>GHA</v>
      </c>
      <c r="L1442" s="21" t="str">
        <v>Jacqueline POKUAAH</v>
      </c>
      <c r="M1442" s="47" t="str">
        <v>long-jump</v>
      </c>
      <c r="N1442" s="95">
        <v>0</v>
      </c>
      <c r="O1442" s="94" t="str">
        <f t="shared" si="88"/>
        <v>Jacqueline POKUAAHlong-jump</v>
      </c>
      <c r="P1442" s="2">
        <f t="shared" si="89"/>
        <v>1019</v>
      </c>
      <c r="Q1442" s="2">
        <f t="shared" si="90"/>
        <v>102</v>
      </c>
      <c r="R1442" s="79" t="str">
        <f t="shared" si="91"/>
        <v/>
      </c>
    </row>
    <row r="1443" spans="1:18" x14ac:dyDescent="0.2">
      <c r="A1443" t="s">
        <v>1204</v>
      </c>
      <c r="B1443" t="s">
        <v>2324</v>
      </c>
      <c r="C1443" s="5" t="s">
        <v>35</v>
      </c>
      <c r="D1443" s="5">
        <v>34795</v>
      </c>
      <c r="E1443" s="39">
        <v>984</v>
      </c>
      <c r="F1443" s="195">
        <v>44422</v>
      </c>
      <c r="G1443" s="2">
        <v>59</v>
      </c>
      <c r="H1443" t="str">
        <f>B1443&amp;C1443</f>
        <v>Camellia HAYEShigh-jump</v>
      </c>
      <c r="I1443" s="2">
        <f>E1443</f>
        <v>984</v>
      </c>
      <c r="J1443" s="2" cm="1">
        <f t="array" ref="J1443">MAX(IF($H$3:$H$4000=$H1443,$I$3:$I$4000))</f>
        <v>984</v>
      </c>
      <c r="K1443" s="2" t="str">
        <v>GHA</v>
      </c>
      <c r="L1443" s="21" t="str">
        <v>Gemma ACHEAMPONG</v>
      </c>
      <c r="M1443" s="47" t="str">
        <v>100m</v>
      </c>
      <c r="N1443" s="95">
        <v>34013</v>
      </c>
      <c r="O1443" s="94" t="str">
        <f t="shared" si="88"/>
        <v>Gemma ACHEAMPONG100m</v>
      </c>
      <c r="P1443" s="2">
        <f t="shared" si="89"/>
        <v>1112</v>
      </c>
      <c r="Q1443" s="2">
        <f t="shared" si="90"/>
        <v>78</v>
      </c>
      <c r="R1443" s="79" t="str">
        <f t="shared" si="91"/>
        <v/>
      </c>
    </row>
    <row r="1444" spans="1:18" x14ac:dyDescent="0.2">
      <c r="A1444" t="s">
        <v>1204</v>
      </c>
      <c r="B1444" t="s">
        <v>2339</v>
      </c>
      <c r="C1444" s="5" t="s">
        <v>35</v>
      </c>
      <c r="D1444" s="5">
        <v>38132</v>
      </c>
      <c r="E1444" s="39">
        <v>965</v>
      </c>
      <c r="F1444" s="195">
        <v>44422</v>
      </c>
      <c r="G1444" s="2">
        <v>89</v>
      </c>
      <c r="H1444" t="str">
        <f>B1444&amp;C1444</f>
        <v>Rosie SHARPLEShigh-jump</v>
      </c>
      <c r="I1444" s="2">
        <f>E1444</f>
        <v>965</v>
      </c>
      <c r="J1444" s="2" cm="1">
        <f t="array" ref="J1444">MAX(IF($H$3:$H$4000=$H1444,$I$3:$I$4000))</f>
        <v>965</v>
      </c>
      <c r="K1444" s="2" t="str">
        <v>GHA</v>
      </c>
      <c r="L1444" s="21" t="str">
        <v>Safia BRIGHT</v>
      </c>
      <c r="M1444" s="47" t="str">
        <v>100m</v>
      </c>
      <c r="N1444" s="95">
        <v>34820</v>
      </c>
      <c r="O1444" s="94" t="str">
        <f t="shared" si="88"/>
        <v>Safia BRIGHT100m</v>
      </c>
      <c r="P1444" s="2">
        <f t="shared" si="89"/>
        <v>1099</v>
      </c>
      <c r="Q1444" s="2">
        <f t="shared" si="90"/>
        <v>97</v>
      </c>
      <c r="R1444" s="79" t="str">
        <f t="shared" si="91"/>
        <v/>
      </c>
    </row>
    <row r="1445" spans="1:18" x14ac:dyDescent="0.2">
      <c r="A1445" t="s">
        <v>1204</v>
      </c>
      <c r="B1445" t="s">
        <v>2432</v>
      </c>
      <c r="C1445" s="5" t="s">
        <v>40</v>
      </c>
      <c r="D1445" s="5">
        <v>35336</v>
      </c>
      <c r="E1445" s="39">
        <v>864</v>
      </c>
      <c r="F1445" s="195">
        <v>44422</v>
      </c>
      <c r="G1445" s="2">
        <v>71</v>
      </c>
      <c r="H1445" t="str">
        <f>B1445&amp;C1445</f>
        <v>Adele NICOLLdiscus-throw</v>
      </c>
      <c r="I1445" s="2">
        <f>E1445</f>
        <v>864</v>
      </c>
      <c r="J1445" s="2" cm="1">
        <f t="array" ref="J1445">MAX(IF($H$3:$H$4000=$H1445,$I$3:$I$4000))</f>
        <v>864</v>
      </c>
      <c r="K1445" s="2" t="str">
        <v>GHA</v>
      </c>
      <c r="L1445" s="21" t="str">
        <v>Agnes ABU</v>
      </c>
      <c r="M1445" s="47" t="str">
        <v>400m</v>
      </c>
      <c r="N1445" s="95">
        <v>33725</v>
      </c>
      <c r="O1445" s="94" t="str">
        <f t="shared" si="88"/>
        <v>Agnes ABU400m</v>
      </c>
      <c r="P1445" s="2">
        <f t="shared" si="89"/>
        <v>1076</v>
      </c>
      <c r="Q1445" s="2">
        <f t="shared" si="90"/>
        <v>110</v>
      </c>
      <c r="R1445" s="79" t="str">
        <f t="shared" si="91"/>
        <v/>
      </c>
    </row>
    <row r="1446" spans="1:18" x14ac:dyDescent="0.2">
      <c r="A1446" t="s">
        <v>1204</v>
      </c>
      <c r="B1446" t="s">
        <v>2542</v>
      </c>
      <c r="C1446" s="5" t="s">
        <v>42</v>
      </c>
      <c r="D1446" s="5">
        <v>36461</v>
      </c>
      <c r="E1446" s="39">
        <v>896</v>
      </c>
      <c r="F1446" s="195">
        <v>44422</v>
      </c>
      <c r="G1446" s="2">
        <v>53</v>
      </c>
      <c r="H1446" t="str">
        <f>B1446&amp;C1446</f>
        <v>Danielle BROOMhammer-throw</v>
      </c>
      <c r="I1446" s="2">
        <f>E1446</f>
        <v>896</v>
      </c>
      <c r="J1446" s="2" cm="1">
        <f t="array" ref="J1446">MAX(IF($H$3:$H$4000=$H1446,$I$3:$I$4000))</f>
        <v>896</v>
      </c>
      <c r="K1446" s="2" t="str">
        <v>GHA</v>
      </c>
      <c r="L1446" s="21" t="str">
        <v>Nadia EKE</v>
      </c>
      <c r="M1446" s="47" t="str">
        <v>triple-jump</v>
      </c>
      <c r="N1446" s="95">
        <v>33980</v>
      </c>
      <c r="O1446" s="94" t="str">
        <f t="shared" si="88"/>
        <v>Nadia EKEtriple-jump</v>
      </c>
      <c r="P1446" s="2">
        <f t="shared" si="89"/>
        <v>1029</v>
      </c>
      <c r="Q1446" s="2">
        <f t="shared" si="90"/>
        <v>36</v>
      </c>
      <c r="R1446" s="79" t="str">
        <f t="shared" si="91"/>
        <v/>
      </c>
    </row>
    <row r="1447" spans="1:18" x14ac:dyDescent="0.2">
      <c r="A1447" t="s">
        <v>1204</v>
      </c>
      <c r="B1447" t="s">
        <v>1513</v>
      </c>
      <c r="C1447" s="5" t="s">
        <v>42</v>
      </c>
      <c r="D1447" s="5">
        <v>34134</v>
      </c>
      <c r="E1447" s="39">
        <v>1084</v>
      </c>
      <c r="F1447" s="195">
        <v>44420</v>
      </c>
      <c r="G1447" s="2">
        <v>8</v>
      </c>
      <c r="H1447" t="str">
        <f>B1447&amp;C1447</f>
        <v>Jessica MAYHOhammer-throw</v>
      </c>
      <c r="I1447" s="2">
        <f>E1447</f>
        <v>1084</v>
      </c>
      <c r="J1447" s="2" cm="1">
        <f t="array" ref="J1447">MAX(IF($H$3:$H$4000=$H1447,$I$3:$I$4000))</f>
        <v>1084</v>
      </c>
      <c r="K1447" s="2" t="str">
        <v>GHA</v>
      </c>
      <c r="L1447" s="21" t="str">
        <v>Josephine ANOKYE</v>
      </c>
      <c r="M1447" s="47" t="str">
        <v>100m</v>
      </c>
      <c r="N1447" s="95">
        <v>33755</v>
      </c>
      <c r="O1447" s="94" t="str">
        <f t="shared" si="88"/>
        <v>Josephine ANOKYE100m</v>
      </c>
      <c r="P1447" s="2">
        <f t="shared" si="89"/>
        <v>1114</v>
      </c>
      <c r="Q1447" s="2">
        <f t="shared" si="90"/>
        <v>75</v>
      </c>
      <c r="R1447" s="79" t="str">
        <f t="shared" si="91"/>
        <v/>
      </c>
    </row>
    <row r="1448" spans="1:18" x14ac:dyDescent="0.2">
      <c r="A1448" t="s">
        <v>1204</v>
      </c>
      <c r="B1448" t="s">
        <v>1803</v>
      </c>
      <c r="C1448" s="5" t="s">
        <v>27</v>
      </c>
      <c r="D1448" s="5">
        <v>36520</v>
      </c>
      <c r="E1448" s="39">
        <v>1105</v>
      </c>
      <c r="F1448" s="195">
        <v>44419</v>
      </c>
      <c r="G1448" s="2">
        <v>59</v>
      </c>
      <c r="H1448" t="str">
        <f>B1448&amp;C1448</f>
        <v>Khahisa MHLANGA800m</v>
      </c>
      <c r="I1448" s="2">
        <f>E1448</f>
        <v>1105</v>
      </c>
      <c r="J1448" s="2" cm="1">
        <f t="array" ref="J1448">MAX(IF($H$3:$H$4000=$H1448,$I$3:$I$4000))</f>
        <v>1105</v>
      </c>
      <c r="K1448" s="2" t="str">
        <v>GHA</v>
      </c>
      <c r="L1448" s="21" t="str">
        <v>Josephine ANOKYE</v>
      </c>
      <c r="M1448" s="47" t="str">
        <v>200m</v>
      </c>
      <c r="N1448" s="95">
        <v>33755</v>
      </c>
      <c r="O1448" s="94" t="str">
        <f t="shared" si="88"/>
        <v>Josephine ANOKYE200m</v>
      </c>
      <c r="P1448" s="2">
        <f t="shared" si="89"/>
        <v>1135</v>
      </c>
      <c r="Q1448" s="2">
        <f t="shared" si="90"/>
        <v>32</v>
      </c>
      <c r="R1448" s="79" t="str">
        <f t="shared" si="91"/>
        <v/>
      </c>
    </row>
    <row r="1449" spans="1:18" x14ac:dyDescent="0.2">
      <c r="A1449" t="s">
        <v>1204</v>
      </c>
      <c r="B1449" t="s">
        <v>1825</v>
      </c>
      <c r="C1449" s="5" t="s">
        <v>27</v>
      </c>
      <c r="D1449" s="5"/>
      <c r="E1449" s="39">
        <v>1077</v>
      </c>
      <c r="F1449" s="195">
        <v>44419</v>
      </c>
      <c r="G1449" s="2">
        <v>91</v>
      </c>
      <c r="H1449" t="str">
        <f>B1449&amp;C1449</f>
        <v>Lilly HAWKINS800m</v>
      </c>
      <c r="I1449" s="2">
        <f>E1449</f>
        <v>1077</v>
      </c>
      <c r="J1449" s="2" cm="1">
        <f t="array" ref="J1449">MAX(IF($H$3:$H$4000=$H1449,$I$3:$I$4000))</f>
        <v>1077</v>
      </c>
      <c r="K1449" s="2" t="str">
        <v>GRN</v>
      </c>
      <c r="L1449" s="21" t="str">
        <v>Joniar THOMAS</v>
      </c>
      <c r="M1449" s="47" t="str">
        <v>long-jump</v>
      </c>
      <c r="N1449" s="95">
        <v>37011</v>
      </c>
      <c r="O1449" s="94" t="str">
        <f t="shared" si="88"/>
        <v>Joniar THOMASlong-jump</v>
      </c>
      <c r="P1449" s="2">
        <f t="shared" si="89"/>
        <v>1020</v>
      </c>
      <c r="Q1449" s="2">
        <f t="shared" si="90"/>
        <v>94</v>
      </c>
      <c r="R1449" s="79" t="str">
        <f t="shared" si="91"/>
        <v/>
      </c>
    </row>
    <row r="1450" spans="1:18" x14ac:dyDescent="0.2">
      <c r="A1450" t="s">
        <v>1204</v>
      </c>
      <c r="B1450" t="s">
        <v>1772</v>
      </c>
      <c r="C1450" s="5" t="s">
        <v>28</v>
      </c>
      <c r="D1450" s="5">
        <v>35949</v>
      </c>
      <c r="E1450" s="39">
        <v>1153</v>
      </c>
      <c r="F1450" s="195">
        <v>44419</v>
      </c>
      <c r="G1450" s="2">
        <v>23</v>
      </c>
      <c r="H1450" t="str">
        <f>B1450&amp;C1450</f>
        <v>Ellie BAKER1500m</v>
      </c>
      <c r="I1450" s="2">
        <f>E1450</f>
        <v>1153</v>
      </c>
      <c r="J1450" s="2" cm="1">
        <f t="array" ref="J1450">MAX(IF($H$3:$H$4000=$H1450,$I$3:$I$4000))</f>
        <v>1153</v>
      </c>
      <c r="K1450" s="2" t="str">
        <v>GRN</v>
      </c>
      <c r="L1450" s="21" t="str">
        <v>Joniar THOMAS</v>
      </c>
      <c r="M1450" s="47" t="str">
        <v>100mh</v>
      </c>
      <c r="N1450" s="95">
        <v>37011</v>
      </c>
      <c r="O1450" s="94" t="str">
        <f t="shared" si="88"/>
        <v>Joniar THOMAS100mh</v>
      </c>
      <c r="P1450" s="2">
        <f t="shared" si="89"/>
        <v>984</v>
      </c>
      <c r="Q1450" s="2">
        <f t="shared" si="90"/>
        <v>150</v>
      </c>
      <c r="R1450" s="79" t="str">
        <f t="shared" si="91"/>
        <v/>
      </c>
    </row>
    <row r="1451" spans="1:18" x14ac:dyDescent="0.2">
      <c r="A1451" t="s">
        <v>1204</v>
      </c>
      <c r="B1451" t="s">
        <v>1771</v>
      </c>
      <c r="C1451" s="5" t="s">
        <v>28</v>
      </c>
      <c r="D1451" s="5">
        <v>34116</v>
      </c>
      <c r="E1451" s="39">
        <v>1153</v>
      </c>
      <c r="F1451" s="195">
        <v>44419</v>
      </c>
      <c r="G1451" s="2">
        <v>24</v>
      </c>
      <c r="H1451" t="str">
        <f>B1451&amp;C1451</f>
        <v>Adelle TRACEY1500m</v>
      </c>
      <c r="I1451" s="2">
        <f>E1451</f>
        <v>1153</v>
      </c>
      <c r="J1451" s="2" cm="1">
        <f t="array" ref="J1451">MAX(IF($H$3:$H$4000=$H1451,$I$3:$I$4000))</f>
        <v>1153</v>
      </c>
      <c r="K1451" s="2" t="str">
        <v>GRN</v>
      </c>
      <c r="L1451" s="21" t="str">
        <v>Kelsie MURREL-ROSS</v>
      </c>
      <c r="M1451" s="47" t="str">
        <v>shot-put</v>
      </c>
      <c r="N1451" s="95">
        <v>37416</v>
      </c>
      <c r="O1451" s="94" t="str">
        <f t="shared" si="88"/>
        <v>Kelsie MURREL-ROSSshot-put</v>
      </c>
      <c r="P1451" s="2">
        <f t="shared" si="89"/>
        <v>969</v>
      </c>
      <c r="Q1451" s="2">
        <f t="shared" si="90"/>
        <v>27</v>
      </c>
      <c r="R1451" s="79" t="str">
        <f t="shared" si="91"/>
        <v/>
      </c>
    </row>
    <row r="1452" spans="1:18" x14ac:dyDescent="0.2">
      <c r="A1452" t="s">
        <v>1204</v>
      </c>
      <c r="B1452" t="s">
        <v>2053</v>
      </c>
      <c r="C1452" s="5" t="s">
        <v>37</v>
      </c>
      <c r="D1452" s="5">
        <v>36631</v>
      </c>
      <c r="E1452" s="39">
        <v>1068</v>
      </c>
      <c r="F1452" s="195">
        <v>44416</v>
      </c>
      <c r="G1452" s="2">
        <v>42</v>
      </c>
      <c r="H1452" t="str">
        <f>B1452&amp;C1452</f>
        <v>Holly MILLSlong-jump</v>
      </c>
      <c r="I1452" s="2">
        <f>E1452</f>
        <v>1068</v>
      </c>
      <c r="J1452" s="2" cm="1">
        <f t="array" ref="J1452">MAX(IF($H$3:$H$4000=$H1452,$I$3:$I$4000))</f>
        <v>1068</v>
      </c>
      <c r="K1452" s="2" t="str">
        <v>GRN</v>
      </c>
      <c r="L1452" s="21" t="str">
        <v>Ahshareah ENOE</v>
      </c>
      <c r="M1452" s="47" t="str">
        <v>high-jump</v>
      </c>
      <c r="N1452" s="95">
        <v>37782</v>
      </c>
      <c r="O1452" s="94" t="str">
        <f t="shared" si="88"/>
        <v>Ahshareah ENOEhigh-jump</v>
      </c>
      <c r="P1452" s="2">
        <f t="shared" si="89"/>
        <v>926</v>
      </c>
      <c r="Q1452" s="2">
        <f t="shared" si="90"/>
        <v>134</v>
      </c>
      <c r="R1452" s="79" t="str">
        <f t="shared" si="91"/>
        <v/>
      </c>
    </row>
    <row r="1453" spans="1:18" x14ac:dyDescent="0.2">
      <c r="A1453" t="s">
        <v>1204</v>
      </c>
      <c r="B1453" t="s">
        <v>2539</v>
      </c>
      <c r="C1453" s="5" t="s">
        <v>42</v>
      </c>
      <c r="D1453" s="5">
        <v>35979</v>
      </c>
      <c r="E1453" s="39">
        <v>905</v>
      </c>
      <c r="F1453" s="195">
        <v>44416</v>
      </c>
      <c r="G1453" s="2">
        <v>51</v>
      </c>
      <c r="H1453" t="str">
        <f>B1453&amp;C1453</f>
        <v>Cathy COLEMANhammer-throw</v>
      </c>
      <c r="I1453" s="2">
        <f>E1453</f>
        <v>905</v>
      </c>
      <c r="J1453" s="2" cm="1">
        <f t="array" ref="J1453">MAX(IF($H$3:$H$4000=$H1453,$I$3:$I$4000))</f>
        <v>905</v>
      </c>
      <c r="K1453" s="2" t="str">
        <v>GRN</v>
      </c>
      <c r="L1453" s="21" t="str">
        <v>Jamora ALVES</v>
      </c>
      <c r="M1453" s="47" t="str">
        <v>discus-throw</v>
      </c>
      <c r="N1453" s="95">
        <v>37876</v>
      </c>
      <c r="O1453" s="94" t="str">
        <f t="shared" si="88"/>
        <v>Jamora ALVESdiscus-throw</v>
      </c>
      <c r="P1453" s="2">
        <f t="shared" si="89"/>
        <v>822</v>
      </c>
      <c r="Q1453" s="2">
        <f t="shared" si="90"/>
        <v>112</v>
      </c>
      <c r="R1453" s="79" t="str">
        <f t="shared" si="91"/>
        <v/>
      </c>
    </row>
    <row r="1454" spans="1:18" x14ac:dyDescent="0.2">
      <c r="A1454" t="s">
        <v>1204</v>
      </c>
      <c r="B1454" t="s">
        <v>2117</v>
      </c>
      <c r="C1454" s="5" t="s">
        <v>33</v>
      </c>
      <c r="D1454" s="5">
        <v>35090</v>
      </c>
      <c r="E1454" s="39">
        <v>1144</v>
      </c>
      <c r="F1454" s="195">
        <v>44415</v>
      </c>
      <c r="G1454" s="2">
        <v>17</v>
      </c>
      <c r="H1454" t="str">
        <f>B1454&amp;C1454</f>
        <v>Nicole KENDALL400mh</v>
      </c>
      <c r="I1454" s="2">
        <f>E1454</f>
        <v>1144</v>
      </c>
      <c r="J1454" s="2" cm="1">
        <f t="array" ref="J1454">MAX(IF($H$3:$H$4000=$H1454,$I$3:$I$4000))</f>
        <v>1144</v>
      </c>
      <c r="K1454" s="2" t="str">
        <v>GRN</v>
      </c>
      <c r="L1454" s="21" t="str">
        <v>Jamora ALVES</v>
      </c>
      <c r="M1454" s="47" t="str">
        <v>shot-put</v>
      </c>
      <c r="N1454" s="95">
        <v>37876</v>
      </c>
      <c r="O1454" s="94" t="str">
        <f t="shared" si="88"/>
        <v>Jamora ALVESshot-put</v>
      </c>
      <c r="P1454" s="2">
        <f t="shared" si="89"/>
        <v>849</v>
      </c>
      <c r="Q1454" s="2">
        <f t="shared" si="90"/>
        <v>88</v>
      </c>
      <c r="R1454" s="79" t="str">
        <f t="shared" si="91"/>
        <v/>
      </c>
    </row>
    <row r="1455" spans="1:18" x14ac:dyDescent="0.2">
      <c r="A1455" t="s">
        <v>1204</v>
      </c>
      <c r="B1455" t="s">
        <v>2161</v>
      </c>
      <c r="C1455" s="5" t="s">
        <v>33</v>
      </c>
      <c r="D1455" s="5">
        <v>36852</v>
      </c>
      <c r="E1455" s="39">
        <v>1013</v>
      </c>
      <c r="F1455" s="195">
        <v>44415</v>
      </c>
      <c r="G1455" s="2">
        <v>90</v>
      </c>
      <c r="H1455" t="str">
        <f>B1455&amp;C1455</f>
        <v>Amy PYE400mh</v>
      </c>
      <c r="I1455" s="2">
        <f>E1455</f>
        <v>1013</v>
      </c>
      <c r="J1455" s="2" cm="1">
        <f t="array" ref="J1455">MAX(IF($H$3:$H$4000=$H1455,$I$3:$I$4000))</f>
        <v>1013</v>
      </c>
      <c r="K1455" s="2" t="str">
        <v>GRN</v>
      </c>
      <c r="L1455" s="21" t="str">
        <v>Joniar THOMAS</v>
      </c>
      <c r="M1455" s="47" t="str">
        <v>heptathlon</v>
      </c>
      <c r="N1455" s="95">
        <v>37011</v>
      </c>
      <c r="O1455" s="94" t="str">
        <f t="shared" si="88"/>
        <v>Joniar THOMASheptathlon</v>
      </c>
      <c r="P1455" s="2">
        <f t="shared" si="89"/>
        <v>930</v>
      </c>
      <c r="Q1455" s="2">
        <f t="shared" si="90"/>
        <v>29</v>
      </c>
      <c r="R1455" s="79" t="str">
        <f t="shared" si="91"/>
        <v/>
      </c>
    </row>
    <row r="1456" spans="1:18" x14ac:dyDescent="0.2">
      <c r="A1456" t="s">
        <v>1204</v>
      </c>
      <c r="B1456" t="s">
        <v>1516</v>
      </c>
      <c r="C1456" s="5" t="s">
        <v>42</v>
      </c>
      <c r="D1456" s="5">
        <v>36064</v>
      </c>
      <c r="E1456" s="39">
        <v>987</v>
      </c>
      <c r="F1456" s="195">
        <v>44415</v>
      </c>
      <c r="G1456" s="2">
        <v>26</v>
      </c>
      <c r="H1456" t="str">
        <f>B1456&amp;C1456</f>
        <v>Philippa DAVENALLhammer-throw</v>
      </c>
      <c r="I1456" s="2">
        <f>E1456</f>
        <v>987</v>
      </c>
      <c r="J1456" s="2" cm="1">
        <f t="array" ref="J1456">MAX(IF($H$3:$H$4000=$H1456,$I$3:$I$4000))</f>
        <v>987</v>
      </c>
      <c r="K1456" s="2" t="str">
        <v>GRN</v>
      </c>
      <c r="L1456" s="21" t="str">
        <v>Meleni RODNEY</v>
      </c>
      <c r="M1456" s="47" t="str">
        <v>400m</v>
      </c>
      <c r="N1456" s="95">
        <v>35973</v>
      </c>
      <c r="O1456" s="94" t="str">
        <f t="shared" si="88"/>
        <v>Meleni RODNEY400m</v>
      </c>
      <c r="P1456" s="2">
        <f t="shared" si="89"/>
        <v>1153</v>
      </c>
      <c r="Q1456" s="2">
        <f t="shared" si="90"/>
        <v>23</v>
      </c>
      <c r="R1456" s="79" t="str">
        <f t="shared" si="91"/>
        <v/>
      </c>
    </row>
    <row r="1457" spans="1:18" x14ac:dyDescent="0.2">
      <c r="A1457" t="s">
        <v>1204</v>
      </c>
      <c r="B1457" t="s">
        <v>2559</v>
      </c>
      <c r="C1457" s="5" t="s">
        <v>42</v>
      </c>
      <c r="D1457" s="5">
        <v>36605</v>
      </c>
      <c r="E1457" s="39">
        <v>844</v>
      </c>
      <c r="F1457" s="195">
        <v>44415</v>
      </c>
      <c r="G1457" s="2">
        <v>78</v>
      </c>
      <c r="H1457" t="str">
        <f>B1457&amp;C1457</f>
        <v>Ffion PALMERhammer-throw</v>
      </c>
      <c r="I1457" s="2">
        <f>E1457</f>
        <v>844</v>
      </c>
      <c r="J1457" s="2" cm="1">
        <f t="array" ref="J1457">MAX(IF($H$3:$H$4000=$H1457,$I$3:$I$4000))</f>
        <v>844</v>
      </c>
      <c r="K1457" s="2" t="str">
        <v>GRN</v>
      </c>
      <c r="L1457" s="21" t="str">
        <v>Candesha SCOTT</v>
      </c>
      <c r="M1457" s="47" t="str">
        <v>javelin-throw</v>
      </c>
      <c r="N1457" s="95">
        <v>35443</v>
      </c>
      <c r="O1457" s="94" t="str">
        <f t="shared" si="88"/>
        <v>Candesha SCOTTjavelin-throw</v>
      </c>
      <c r="P1457" s="2">
        <f t="shared" si="89"/>
        <v>855</v>
      </c>
      <c r="Q1457" s="2">
        <f t="shared" si="90"/>
        <v>66</v>
      </c>
      <c r="R1457" s="79" t="str">
        <f t="shared" si="91"/>
        <v/>
      </c>
    </row>
    <row r="1458" spans="1:18" x14ac:dyDescent="0.2">
      <c r="A1458" t="s">
        <v>1204</v>
      </c>
      <c r="B1458" t="s">
        <v>1764</v>
      </c>
      <c r="C1458" s="5" t="s">
        <v>28</v>
      </c>
      <c r="D1458" s="5">
        <v>34098</v>
      </c>
      <c r="E1458" s="39">
        <v>1250</v>
      </c>
      <c r="F1458" s="195">
        <v>44414</v>
      </c>
      <c r="G1458" s="2">
        <v>2</v>
      </c>
      <c r="H1458" t="str">
        <f>B1458&amp;C1458</f>
        <v>Laura MUIR1500m</v>
      </c>
      <c r="I1458" s="2">
        <f>E1458</f>
        <v>1250</v>
      </c>
      <c r="J1458" s="2" cm="1">
        <f t="array" ref="J1458">MAX(IF($H$3:$H$4000=$H1458,$I$3:$I$4000))</f>
        <v>1250</v>
      </c>
      <c r="K1458" s="2" t="str">
        <v>GRN</v>
      </c>
      <c r="L1458" s="21" t="str">
        <v>Amanda CRAWFORD</v>
      </c>
      <c r="M1458" s="47" t="str">
        <v>400m</v>
      </c>
      <c r="N1458" s="95">
        <v>36295</v>
      </c>
      <c r="O1458" s="94" t="str">
        <f t="shared" si="88"/>
        <v>Amanda CRAWFORD400m</v>
      </c>
      <c r="P1458" s="2">
        <f t="shared" si="89"/>
        <v>1090</v>
      </c>
      <c r="Q1458" s="2">
        <f t="shared" si="90"/>
        <v>88</v>
      </c>
      <c r="R1458" s="79" t="str">
        <f t="shared" si="91"/>
        <v/>
      </c>
    </row>
    <row r="1459" spans="1:18" x14ac:dyDescent="0.2">
      <c r="A1459" t="s">
        <v>1204</v>
      </c>
      <c r="B1459" t="s">
        <v>2287</v>
      </c>
      <c r="C1459" s="5" t="s">
        <v>35</v>
      </c>
      <c r="D1459" s="5">
        <v>35562</v>
      </c>
      <c r="E1459" s="39">
        <v>1170</v>
      </c>
      <c r="F1459" s="195">
        <v>44413</v>
      </c>
      <c r="G1459" s="2">
        <v>3</v>
      </c>
      <c r="H1459" t="str">
        <f>B1459&amp;C1459</f>
        <v>Morgan LAKEhigh-jump</v>
      </c>
      <c r="I1459" s="2">
        <f>E1459</f>
        <v>1170</v>
      </c>
      <c r="J1459" s="2" cm="1">
        <f t="array" ref="J1459">MAX(IF($H$3:$H$4000=$H1459,$I$3:$I$4000))</f>
        <v>1170</v>
      </c>
      <c r="K1459" s="2" t="str">
        <v>GRN</v>
      </c>
      <c r="L1459" s="21" t="str">
        <v>Halle HAZZARD</v>
      </c>
      <c r="M1459" s="47" t="str">
        <v>100m</v>
      </c>
      <c r="N1459" s="95">
        <v>36195</v>
      </c>
      <c r="O1459" s="94" t="str">
        <f t="shared" si="88"/>
        <v>Halle HAZZARD100m</v>
      </c>
      <c r="P1459" s="2">
        <f t="shared" si="89"/>
        <v>1129</v>
      </c>
      <c r="Q1459" s="2">
        <f t="shared" si="90"/>
        <v>56</v>
      </c>
      <c r="R1459" s="79" t="str">
        <f t="shared" si="91"/>
        <v/>
      </c>
    </row>
    <row r="1460" spans="1:18" x14ac:dyDescent="0.2">
      <c r="A1460" t="s">
        <v>1204</v>
      </c>
      <c r="B1460" t="s">
        <v>1674</v>
      </c>
      <c r="C1460" s="5" t="s">
        <v>26</v>
      </c>
      <c r="D1460" s="5">
        <v>34240</v>
      </c>
      <c r="E1460" s="39">
        <v>1207</v>
      </c>
      <c r="F1460" s="195">
        <v>44412</v>
      </c>
      <c r="G1460" s="2">
        <v>6</v>
      </c>
      <c r="H1460" t="str">
        <f>B1460&amp;C1460</f>
        <v>Jodie WILLIAMS400m</v>
      </c>
      <c r="I1460" s="2">
        <f>E1460</f>
        <v>1207</v>
      </c>
      <c r="J1460" s="2" cm="1">
        <f t="array" ref="J1460">MAX(IF($H$3:$H$4000=$H1460,$I$3:$I$4000))</f>
        <v>1207</v>
      </c>
      <c r="K1460" s="2" t="str">
        <v>GUY</v>
      </c>
      <c r="L1460" s="21" t="str">
        <v>Alyssa SANDY</v>
      </c>
      <c r="M1460" s="47" t="str">
        <v>100mh</v>
      </c>
      <c r="N1460" s="95">
        <v>36108</v>
      </c>
      <c r="O1460" s="94" t="str">
        <f t="shared" si="88"/>
        <v>Alyssa SANDY100mh</v>
      </c>
      <c r="P1460" s="2">
        <f t="shared" si="89"/>
        <v>1053</v>
      </c>
      <c r="Q1460" s="2">
        <f t="shared" si="90"/>
        <v>100</v>
      </c>
      <c r="R1460" s="79" t="str">
        <f t="shared" si="91"/>
        <v/>
      </c>
    </row>
    <row r="1461" spans="1:18" x14ac:dyDescent="0.2">
      <c r="A1461" t="s">
        <v>1204</v>
      </c>
      <c r="B1461" t="s">
        <v>1878</v>
      </c>
      <c r="C1461" s="5" t="s">
        <v>34</v>
      </c>
      <c r="D1461" s="5">
        <v>34611</v>
      </c>
      <c r="E1461" s="39">
        <v>1194</v>
      </c>
      <c r="F1461" s="195">
        <v>44412</v>
      </c>
      <c r="G1461" s="2">
        <v>8</v>
      </c>
      <c r="H1461" t="str">
        <f>B1461&amp;C1461</f>
        <v>Elizabeth BIRD3000msc</v>
      </c>
      <c r="I1461" s="2">
        <f>E1461</f>
        <v>1194</v>
      </c>
      <c r="J1461" s="2" cm="1">
        <f t="array" ref="J1461">MAX(IF($H$3:$H$4000=$H1461,$I$3:$I$4000))</f>
        <v>1194</v>
      </c>
      <c r="K1461" s="2" t="str">
        <v>GUY</v>
      </c>
      <c r="L1461" s="21" t="str">
        <v>Natricia HOOPER</v>
      </c>
      <c r="M1461" s="47" t="str">
        <v>triple-jump</v>
      </c>
      <c r="N1461" s="95">
        <v>36123</v>
      </c>
      <c r="O1461" s="94" t="str">
        <f t="shared" si="88"/>
        <v>Natricia HOOPERtriple-jump</v>
      </c>
      <c r="P1461" s="2">
        <f t="shared" si="89"/>
        <v>1112</v>
      </c>
      <c r="Q1461" s="2">
        <f t="shared" si="90"/>
        <v>10</v>
      </c>
      <c r="R1461" s="79" t="str">
        <f t="shared" si="91"/>
        <v/>
      </c>
    </row>
    <row r="1462" spans="1:18" x14ac:dyDescent="0.2">
      <c r="A1462" t="s">
        <v>1204</v>
      </c>
      <c r="B1462" t="s">
        <v>2054</v>
      </c>
      <c r="C1462" s="6" t="s">
        <v>32</v>
      </c>
      <c r="D1462" s="6">
        <v>33978</v>
      </c>
      <c r="E1462" s="39">
        <v>1113</v>
      </c>
      <c r="F1462" s="195">
        <v>44412</v>
      </c>
      <c r="G1462" s="2">
        <v>34</v>
      </c>
      <c r="H1462" t="str">
        <f>B1462&amp;C1462</f>
        <v>Katarina JOHNSON-THOMPSON100mh</v>
      </c>
      <c r="I1462" s="2">
        <f>E1462</f>
        <v>1113</v>
      </c>
      <c r="J1462" s="2" cm="1">
        <f t="array" ref="J1462">MAX(IF($H$3:$H$4000=$H1462,$I$3:$I$4000))</f>
        <v>1113</v>
      </c>
      <c r="K1462" s="2" t="str">
        <v>GUY</v>
      </c>
      <c r="L1462" s="21" t="str">
        <v>Chantoba BRIGHT</v>
      </c>
      <c r="M1462" s="47" t="str">
        <v>triple-jump</v>
      </c>
      <c r="N1462" s="95">
        <v>36620</v>
      </c>
      <c r="O1462" s="94" t="str">
        <f t="shared" si="88"/>
        <v>Chantoba BRIGHTtriple-jump</v>
      </c>
      <c r="P1462" s="2">
        <f t="shared" si="89"/>
        <v>1069</v>
      </c>
      <c r="Q1462" s="2">
        <f t="shared" si="90"/>
        <v>20</v>
      </c>
      <c r="R1462" s="79" t="str">
        <f t="shared" si="91"/>
        <v/>
      </c>
    </row>
    <row r="1463" spans="1:18" x14ac:dyDescent="0.2">
      <c r="A1463" t="s">
        <v>1204</v>
      </c>
      <c r="B1463" t="s">
        <v>2054</v>
      </c>
      <c r="C1463" s="6" t="s">
        <v>35</v>
      </c>
      <c r="D1463" s="5">
        <v>33978</v>
      </c>
      <c r="E1463" s="39">
        <v>1082</v>
      </c>
      <c r="F1463" s="195">
        <v>44412</v>
      </c>
      <c r="G1463" s="2">
        <v>13</v>
      </c>
      <c r="H1463" t="str">
        <f>B1463&amp;C1463</f>
        <v>Katarina JOHNSON-THOMPSONhigh-jump</v>
      </c>
      <c r="I1463" s="2">
        <f>E1463</f>
        <v>1082</v>
      </c>
      <c r="J1463" s="2" cm="1">
        <f t="array" ref="J1463">MAX(IF($H$3:$H$4000=$H1463,$I$3:$I$4000))</f>
        <v>1082</v>
      </c>
      <c r="K1463" s="2" t="str">
        <v>GUY</v>
      </c>
      <c r="L1463" s="21" t="str">
        <v>Keliza SMITH</v>
      </c>
      <c r="M1463" s="47" t="str">
        <v>100m</v>
      </c>
      <c r="N1463" s="95">
        <v>37736</v>
      </c>
      <c r="O1463" s="94" t="str">
        <f t="shared" si="88"/>
        <v>Keliza SMITH100m</v>
      </c>
      <c r="P1463" s="2">
        <f t="shared" si="89"/>
        <v>1038</v>
      </c>
      <c r="Q1463" s="2">
        <f t="shared" si="90"/>
        <v>166</v>
      </c>
      <c r="R1463" s="79" t="str">
        <f t="shared" si="91"/>
        <v/>
      </c>
    </row>
    <row r="1464" spans="1:18" x14ac:dyDescent="0.2">
      <c r="A1464" t="s">
        <v>1204</v>
      </c>
      <c r="B1464" t="s">
        <v>1747</v>
      </c>
      <c r="C1464" s="5" t="s">
        <v>27</v>
      </c>
      <c r="D1464" s="5">
        <v>37318</v>
      </c>
      <c r="E1464" s="39">
        <v>1237</v>
      </c>
      <c r="F1464" s="195">
        <v>44411</v>
      </c>
      <c r="G1464" s="2">
        <v>1</v>
      </c>
      <c r="H1464" t="str">
        <f>B1464&amp;C1464</f>
        <v>Keely HODGKINSON800m</v>
      </c>
      <c r="I1464" s="2">
        <f>E1464</f>
        <v>1237</v>
      </c>
      <c r="J1464" s="2" cm="1">
        <f t="array" ref="J1464">MAX(IF($H$3:$H$4000=$H1464,$I$3:$I$4000))</f>
        <v>1237</v>
      </c>
      <c r="K1464" s="2" t="str">
        <v>GUY</v>
      </c>
      <c r="L1464" s="21" t="str">
        <v>Natrena HOOPER</v>
      </c>
      <c r="M1464" s="47" t="str">
        <v>high-jump</v>
      </c>
      <c r="N1464" s="95">
        <v>33271</v>
      </c>
      <c r="O1464" s="94" t="str">
        <f t="shared" si="88"/>
        <v>Natrena HOOPERhigh-jump</v>
      </c>
      <c r="P1464" s="2">
        <f t="shared" si="89"/>
        <v>974</v>
      </c>
      <c r="Q1464" s="2">
        <f t="shared" si="90"/>
        <v>83</v>
      </c>
      <c r="R1464" s="79" t="str">
        <f t="shared" si="91"/>
        <v/>
      </c>
    </row>
    <row r="1465" spans="1:18" x14ac:dyDescent="0.2">
      <c r="A1465" t="s">
        <v>1204</v>
      </c>
      <c r="B1465" t="s">
        <v>1212</v>
      </c>
      <c r="C1465" s="5" t="s">
        <v>27</v>
      </c>
      <c r="D1465" s="5">
        <v>35860</v>
      </c>
      <c r="E1465" s="39">
        <v>1218</v>
      </c>
      <c r="F1465" s="195">
        <v>44411</v>
      </c>
      <c r="G1465" s="2">
        <v>4</v>
      </c>
      <c r="H1465" t="str">
        <f>B1465&amp;C1465</f>
        <v>Jemma REEKIE800m</v>
      </c>
      <c r="I1465" s="2">
        <f>E1465</f>
        <v>1218</v>
      </c>
      <c r="J1465" s="2" cm="1">
        <f t="array" ref="J1465">MAX(IF($H$3:$H$4000=$H1465,$I$3:$I$4000))</f>
        <v>1218</v>
      </c>
      <c r="K1465" s="2" t="str">
        <v>GUY</v>
      </c>
      <c r="L1465" s="21" t="str">
        <v>Kenisha PHILLIPS</v>
      </c>
      <c r="M1465" s="47" t="str">
        <v>400m</v>
      </c>
      <c r="N1465" s="95">
        <v>37016</v>
      </c>
      <c r="O1465" s="94" t="str">
        <f t="shared" si="88"/>
        <v>Kenisha PHILLIPS400m</v>
      </c>
      <c r="P1465" s="2">
        <f t="shared" si="89"/>
        <v>1026</v>
      </c>
      <c r="Q1465" s="2">
        <f t="shared" si="90"/>
        <v>163</v>
      </c>
      <c r="R1465" s="79" t="str">
        <f t="shared" si="91"/>
        <v/>
      </c>
    </row>
    <row r="1466" spans="1:18" x14ac:dyDescent="0.2">
      <c r="A1466" t="s">
        <v>1204</v>
      </c>
      <c r="B1466" t="s">
        <v>1765</v>
      </c>
      <c r="C1466" s="6" t="s">
        <v>27</v>
      </c>
      <c r="D1466" s="5">
        <v>33912</v>
      </c>
      <c r="E1466" s="39">
        <v>1204</v>
      </c>
      <c r="F1466" s="195">
        <v>44411</v>
      </c>
      <c r="G1466" s="2">
        <v>5</v>
      </c>
      <c r="H1466" t="str">
        <f>B1466&amp;C1466</f>
        <v>Alexandra BELL800m</v>
      </c>
      <c r="I1466" s="2">
        <f>E1466</f>
        <v>1204</v>
      </c>
      <c r="J1466" s="2" cm="1">
        <f t="array" ref="J1466">MAX(IF($H$3:$H$4000=$H1466,$I$3:$I$4000))</f>
        <v>1204</v>
      </c>
      <c r="K1466" s="2" t="str">
        <v>GUY</v>
      </c>
      <c r="L1466" s="21" t="str">
        <v>Aliyah ABRAMS</v>
      </c>
      <c r="M1466" s="47" t="str">
        <v>400m</v>
      </c>
      <c r="N1466" s="95">
        <v>35523</v>
      </c>
      <c r="O1466" s="94" t="str">
        <f t="shared" si="88"/>
        <v>Aliyah ABRAMS400m</v>
      </c>
      <c r="P1466" s="2">
        <f t="shared" si="89"/>
        <v>1148</v>
      </c>
      <c r="Q1466" s="2">
        <f t="shared" si="90"/>
        <v>25</v>
      </c>
      <c r="R1466" s="79" t="str">
        <f t="shared" si="91"/>
        <v/>
      </c>
    </row>
    <row r="1467" spans="1:18" x14ac:dyDescent="0.2">
      <c r="A1467" t="s">
        <v>1204</v>
      </c>
      <c r="B1467" t="s">
        <v>1782</v>
      </c>
      <c r="C1467" s="5" t="s">
        <v>28</v>
      </c>
      <c r="D1467" s="5">
        <v>34402</v>
      </c>
      <c r="E1467" s="39">
        <v>1183</v>
      </c>
      <c r="F1467" s="195">
        <v>44410</v>
      </c>
      <c r="G1467" s="2">
        <v>9</v>
      </c>
      <c r="H1467" t="str">
        <f>B1467&amp;C1467</f>
        <v>Katie SNOWDEN1500m</v>
      </c>
      <c r="I1467" s="2">
        <f>E1467</f>
        <v>1183</v>
      </c>
      <c r="J1467" s="2" cm="1">
        <f t="array" ref="J1467">MAX(IF($H$3:$H$4000=$H1467,$I$3:$I$4000))</f>
        <v>1183</v>
      </c>
      <c r="K1467" s="2" t="str">
        <v>GUY</v>
      </c>
      <c r="L1467" s="21" t="str">
        <v>Natrena HOOPER</v>
      </c>
      <c r="M1467" s="47" t="str">
        <v>triple-jump</v>
      </c>
      <c r="N1467" s="95">
        <v>33271</v>
      </c>
      <c r="O1467" s="94" t="str">
        <f t="shared" si="88"/>
        <v>Natrena HOOPERtriple-jump</v>
      </c>
      <c r="P1467" s="2">
        <f t="shared" si="89"/>
        <v>976</v>
      </c>
      <c r="Q1467" s="2">
        <f t="shared" si="90"/>
        <v>92</v>
      </c>
      <c r="R1467" s="79" t="str">
        <f t="shared" si="91"/>
        <v/>
      </c>
    </row>
    <row r="1468" spans="1:18" x14ac:dyDescent="0.2">
      <c r="A1468" t="s">
        <v>1204</v>
      </c>
      <c r="B1468" t="s">
        <v>1787</v>
      </c>
      <c r="C1468" s="5" t="s">
        <v>28</v>
      </c>
      <c r="D1468" s="5">
        <v>34764</v>
      </c>
      <c r="E1468" s="39">
        <v>1156</v>
      </c>
      <c r="F1468" s="195">
        <v>44410</v>
      </c>
      <c r="G1468" s="2">
        <v>21</v>
      </c>
      <c r="H1468" t="str">
        <f>B1468&amp;C1468</f>
        <v>Revee WALCOTT-NOLAN1500m</v>
      </c>
      <c r="I1468" s="2">
        <f>E1468</f>
        <v>1156</v>
      </c>
      <c r="J1468" s="2" cm="1">
        <f t="array" ref="J1468">MAX(IF($H$3:$H$4000=$H1468,$I$3:$I$4000))</f>
        <v>1156</v>
      </c>
      <c r="K1468" s="2" t="str">
        <v>GUY</v>
      </c>
      <c r="L1468" s="21" t="str">
        <v>Jenea MCCAMMON</v>
      </c>
      <c r="M1468" s="47" t="str">
        <v>100mh</v>
      </c>
      <c r="N1468" s="95">
        <v>33398</v>
      </c>
      <c r="O1468" s="94" t="str">
        <f t="shared" si="88"/>
        <v>Jenea MCCAMMON100mh</v>
      </c>
      <c r="P1468" s="2">
        <f t="shared" si="89"/>
        <v>1056</v>
      </c>
      <c r="Q1468" s="2">
        <f t="shared" si="90"/>
        <v>96</v>
      </c>
      <c r="R1468" s="79" t="str">
        <f t="shared" si="91"/>
        <v/>
      </c>
    </row>
    <row r="1469" spans="1:18" x14ac:dyDescent="0.2">
      <c r="A1469" t="s">
        <v>1204</v>
      </c>
      <c r="B1469" t="s">
        <v>2178</v>
      </c>
      <c r="C1469" s="5" t="s">
        <v>37</v>
      </c>
      <c r="D1469" s="5">
        <v>32876</v>
      </c>
      <c r="E1469" s="39">
        <v>1163</v>
      </c>
      <c r="F1469" s="195">
        <v>44409</v>
      </c>
      <c r="G1469" s="2">
        <v>12</v>
      </c>
      <c r="H1469" t="str">
        <f>B1469&amp;C1469</f>
        <v>Abigail IROZURUlong-jump</v>
      </c>
      <c r="I1469" s="2">
        <f>E1469</f>
        <v>1163</v>
      </c>
      <c r="J1469" s="2" cm="1">
        <f t="array" ref="J1469">MAX(IF($H$3:$H$4000=$H1469,$I$3:$I$4000))</f>
        <v>1163</v>
      </c>
      <c r="K1469" s="2" t="str">
        <v>GUY</v>
      </c>
      <c r="L1469" s="21" t="str">
        <v>Chantoba BRIGHT</v>
      </c>
      <c r="M1469" s="47" t="str">
        <v>long-jump</v>
      </c>
      <c r="N1469" s="95">
        <v>36620</v>
      </c>
      <c r="O1469" s="94" t="str">
        <f t="shared" si="88"/>
        <v>Chantoba BRIGHTlong-jump</v>
      </c>
      <c r="P1469" s="2">
        <f t="shared" si="89"/>
        <v>1101</v>
      </c>
      <c r="Q1469" s="2">
        <f t="shared" si="90"/>
        <v>29</v>
      </c>
      <c r="R1469" s="79" t="str">
        <f t="shared" si="91"/>
        <v/>
      </c>
    </row>
    <row r="1470" spans="1:18" x14ac:dyDescent="0.2">
      <c r="A1470" t="s">
        <v>1204</v>
      </c>
      <c r="B1470" t="s">
        <v>2063</v>
      </c>
      <c r="C1470" s="5" t="s">
        <v>32</v>
      </c>
      <c r="D1470" s="5">
        <v>35698</v>
      </c>
      <c r="E1470" s="39">
        <v>1103</v>
      </c>
      <c r="F1470" s="195">
        <v>44408</v>
      </c>
      <c r="G1470" s="2">
        <v>44</v>
      </c>
      <c r="H1470" t="str">
        <f>B1470&amp;C1470</f>
        <v>Megan MARRS100mh</v>
      </c>
      <c r="I1470" s="2">
        <f>E1470</f>
        <v>1103</v>
      </c>
      <c r="J1470" s="2" cm="1">
        <f t="array" ref="J1470">MAX(IF($H$3:$H$4000=$H1470,$I$3:$I$4000))</f>
        <v>1103</v>
      </c>
      <c r="K1470" s="2" t="str">
        <v>GUY</v>
      </c>
      <c r="L1470" s="21" t="str">
        <v>Jasmine ABRAMS</v>
      </c>
      <c r="M1470" s="47" t="str">
        <v>100m</v>
      </c>
      <c r="N1470" s="95">
        <v>34407</v>
      </c>
      <c r="O1470" s="94" t="str">
        <f t="shared" si="88"/>
        <v>Jasmine ABRAMS100m</v>
      </c>
      <c r="P1470" s="2">
        <f t="shared" si="89"/>
        <v>1159</v>
      </c>
      <c r="Q1470" s="2">
        <f t="shared" si="90"/>
        <v>35</v>
      </c>
      <c r="R1470" s="79" t="str">
        <f t="shared" si="91"/>
        <v/>
      </c>
    </row>
    <row r="1471" spans="1:18" x14ac:dyDescent="0.2">
      <c r="A1471" t="s">
        <v>1204</v>
      </c>
      <c r="B1471" t="s">
        <v>2323</v>
      </c>
      <c r="C1471" s="5" t="s">
        <v>35</v>
      </c>
      <c r="D1471" s="5">
        <v>36432</v>
      </c>
      <c r="E1471" s="39">
        <v>984</v>
      </c>
      <c r="F1471" s="195">
        <v>44408</v>
      </c>
      <c r="G1471" s="2">
        <v>59</v>
      </c>
      <c r="H1471" t="str">
        <f>B1471&amp;C1471</f>
        <v>Emily MADDENhigh-jump</v>
      </c>
      <c r="I1471" s="2">
        <f>E1471</f>
        <v>984</v>
      </c>
      <c r="J1471" s="2" cm="1">
        <f t="array" ref="J1471">MAX(IF($H$3:$H$4000=$H1471,$I$3:$I$4000))</f>
        <v>984</v>
      </c>
      <c r="K1471" s="2" t="str">
        <v>GUY</v>
      </c>
      <c r="L1471" s="21" t="str">
        <v>Andrea FOSTER</v>
      </c>
      <c r="M1471" s="47" t="str">
        <v>800m</v>
      </c>
      <c r="N1471" s="95">
        <v>35501</v>
      </c>
      <c r="O1471" s="94" t="str">
        <f t="shared" si="88"/>
        <v>Andrea FOSTER800m</v>
      </c>
      <c r="P1471" s="2">
        <f t="shared" si="89"/>
        <v>1102</v>
      </c>
      <c r="Q1471" s="2">
        <f t="shared" si="90"/>
        <v>69</v>
      </c>
      <c r="R1471" s="79" t="str">
        <f t="shared" si="91"/>
        <v/>
      </c>
    </row>
    <row r="1472" spans="1:18" x14ac:dyDescent="0.2">
      <c r="A1472" t="s">
        <v>1204</v>
      </c>
      <c r="B1472" t="s">
        <v>1844</v>
      </c>
      <c r="C1472" s="5" t="s">
        <v>29</v>
      </c>
      <c r="D1472" s="5">
        <v>34916</v>
      </c>
      <c r="E1472" s="39">
        <v>1157</v>
      </c>
      <c r="F1472" s="195">
        <v>44407</v>
      </c>
      <c r="G1472" s="2">
        <v>25</v>
      </c>
      <c r="H1472" t="str">
        <f>B1472&amp;C1472</f>
        <v>Amy-Eloise MARKOVC5000m</v>
      </c>
      <c r="I1472" s="2">
        <f>E1472</f>
        <v>1157</v>
      </c>
      <c r="J1472" s="2" cm="1">
        <f t="array" ref="J1472">MAX(IF($H$3:$H$4000=$H1472,$I$3:$I$4000))</f>
        <v>1157</v>
      </c>
      <c r="K1472" s="2" t="str">
        <v>GUY</v>
      </c>
      <c r="L1472" s="21" t="str">
        <v>Anisha GIBBONS</v>
      </c>
      <c r="M1472" s="47" t="str">
        <v>javelin-throw</v>
      </c>
      <c r="N1472" s="95">
        <v>38255</v>
      </c>
      <c r="O1472" s="94" t="str">
        <f t="shared" si="88"/>
        <v>Anisha GIBBONSjavelin-throw</v>
      </c>
      <c r="P1472" s="2">
        <f t="shared" si="89"/>
        <v>807</v>
      </c>
      <c r="Q1472" s="2">
        <f t="shared" si="90"/>
        <v>103</v>
      </c>
      <c r="R1472" s="79" t="str">
        <f t="shared" si="91"/>
        <v/>
      </c>
    </row>
    <row r="1473" spans="1:18" x14ac:dyDescent="0.2">
      <c r="A1473" t="s">
        <v>1204</v>
      </c>
      <c r="B1473" t="s">
        <v>1415</v>
      </c>
      <c r="C1473" s="5" t="s">
        <v>36</v>
      </c>
      <c r="D1473" s="5">
        <v>34589</v>
      </c>
      <c r="E1473" s="39">
        <v>1068</v>
      </c>
      <c r="F1473" s="195">
        <v>44407</v>
      </c>
      <c r="G1473" s="2">
        <v>8</v>
      </c>
      <c r="H1473" t="str">
        <f>B1473&amp;C1473</f>
        <v>Sophie COOKpole-vault</v>
      </c>
      <c r="I1473" s="2">
        <f>E1473</f>
        <v>1068</v>
      </c>
      <c r="J1473" s="2" cm="1">
        <f t="array" ref="J1473">MAX(IF($H$3:$H$4000=$H1473,$I$3:$I$4000))</f>
        <v>1068</v>
      </c>
      <c r="K1473" s="2" t="str">
        <v>IND</v>
      </c>
      <c r="L1473" s="21" t="str">
        <v>Aishawarya MISHRA</v>
      </c>
      <c r="M1473" s="47" t="str">
        <v>200m</v>
      </c>
      <c r="N1473" s="95">
        <v>35658</v>
      </c>
      <c r="O1473" s="94" t="str">
        <f t="shared" si="88"/>
        <v>Aishawarya MISHRA200m</v>
      </c>
      <c r="P1473" s="2">
        <f t="shared" si="89"/>
        <v>1079</v>
      </c>
      <c r="Q1473" s="2">
        <f t="shared" si="90"/>
        <v>114</v>
      </c>
      <c r="R1473" s="79" t="str">
        <f t="shared" si="91"/>
        <v/>
      </c>
    </row>
    <row r="1474" spans="1:18" x14ac:dyDescent="0.2">
      <c r="A1474" t="s">
        <v>1204</v>
      </c>
      <c r="B1474" t="s">
        <v>1816</v>
      </c>
      <c r="C1474" s="5" t="s">
        <v>27</v>
      </c>
      <c r="D1474" s="5">
        <v>38023</v>
      </c>
      <c r="E1474" s="39">
        <v>1090</v>
      </c>
      <c r="F1474" s="195">
        <v>44401</v>
      </c>
      <c r="G1474" s="2">
        <v>79</v>
      </c>
      <c r="H1474" t="str">
        <f>B1474&amp;C1474</f>
        <v>Abigail IVES800m</v>
      </c>
      <c r="I1474" s="2">
        <f>E1474</f>
        <v>1090</v>
      </c>
      <c r="J1474" s="2" cm="1">
        <f t="array" ref="J1474">MAX(IF($H$3:$H$4000=$H1474,$I$3:$I$4000))</f>
        <v>1090</v>
      </c>
      <c r="K1474" s="2" t="str">
        <v>IND</v>
      </c>
      <c r="L1474" s="21" t="str">
        <v>KM. CHANDA</v>
      </c>
      <c r="M1474" s="47" t="str">
        <v>800m</v>
      </c>
      <c r="N1474" s="95">
        <v>37119</v>
      </c>
      <c r="O1474" s="94" t="str">
        <f t="shared" si="88"/>
        <v>KM. CHANDA800m</v>
      </c>
      <c r="P1474" s="2">
        <f t="shared" si="89"/>
        <v>1125</v>
      </c>
      <c r="Q1474" s="2">
        <f t="shared" si="90"/>
        <v>39</v>
      </c>
      <c r="R1474" s="79" t="str">
        <f t="shared" si="91"/>
        <v/>
      </c>
    </row>
    <row r="1475" spans="1:18" x14ac:dyDescent="0.2">
      <c r="A1475" t="s">
        <v>1204</v>
      </c>
      <c r="B1475" t="s">
        <v>1824</v>
      </c>
      <c r="C1475" s="5" t="s">
        <v>28</v>
      </c>
      <c r="D1475" s="5">
        <v>36269</v>
      </c>
      <c r="E1475" s="39">
        <v>1094</v>
      </c>
      <c r="F1475" s="195">
        <v>44401</v>
      </c>
      <c r="G1475" s="2">
        <v>76</v>
      </c>
      <c r="H1475" t="str">
        <f>B1475&amp;C1475</f>
        <v>Sabrina SINHA1500m</v>
      </c>
      <c r="I1475" s="2">
        <f>E1475</f>
        <v>1094</v>
      </c>
      <c r="J1475" s="2" cm="1">
        <f t="array" ref="J1475">MAX(IF($H$3:$H$4000=$H1475,$I$3:$I$4000))</f>
        <v>1094</v>
      </c>
      <c r="K1475" s="2" t="str">
        <v>IND</v>
      </c>
      <c r="L1475" s="21" t="str">
        <v>Lili DAS</v>
      </c>
      <c r="M1475" s="47" t="str">
        <v>800m</v>
      </c>
      <c r="N1475" s="95">
        <v>35872</v>
      </c>
      <c r="O1475" s="94" t="str">
        <f t="shared" si="88"/>
        <v>Lili DAS800m</v>
      </c>
      <c r="P1475" s="2">
        <f t="shared" si="89"/>
        <v>1110</v>
      </c>
      <c r="Q1475" s="2">
        <f t="shared" si="90"/>
        <v>53</v>
      </c>
      <c r="R1475" s="79" t="str">
        <f t="shared" si="91"/>
        <v/>
      </c>
    </row>
    <row r="1476" spans="1:18" x14ac:dyDescent="0.2">
      <c r="A1476" t="s">
        <v>1204</v>
      </c>
      <c r="B1476" t="s">
        <v>1971</v>
      </c>
      <c r="C1476" s="5" t="s">
        <v>29</v>
      </c>
      <c r="D1476" s="5">
        <v>34723</v>
      </c>
      <c r="E1476" s="39">
        <v>1096</v>
      </c>
      <c r="F1476" s="195">
        <v>44401</v>
      </c>
      <c r="G1476" s="2">
        <v>68</v>
      </c>
      <c r="H1476" t="str">
        <f>B1476&amp;C1476</f>
        <v>Jennifer NESBITT5000m</v>
      </c>
      <c r="I1476" s="2">
        <f>E1476</f>
        <v>1096</v>
      </c>
      <c r="J1476" s="2" cm="1">
        <f t="array" ref="J1476">MAX(IF($H$3:$H$4000=$H1476,$I$3:$I$4000))</f>
        <v>1116</v>
      </c>
      <c r="K1476" s="2" t="str">
        <v>IND</v>
      </c>
      <c r="L1476" s="21" t="str">
        <v>Yamuna LADKAT</v>
      </c>
      <c r="M1476" s="47" t="str">
        <v>800m</v>
      </c>
      <c r="N1476" s="95">
        <v>35905</v>
      </c>
      <c r="O1476" s="94" t="str">
        <f t="shared" ref="O1476:O1539" si="92">L1476&amp;M1476</f>
        <v>Yamuna LADKAT800m</v>
      </c>
      <c r="P1476" s="2">
        <f t="shared" ref="P1476:P1539" si="93">VLOOKUP(L1476&amp;M1476,$H$3:$J$3823,3,FALSE)</f>
        <v>1102</v>
      </c>
      <c r="Q1476" s="2">
        <f t="shared" ref="Q1476:Q1539" si="94">COUNTIFS($M$3:$M$3102,M1476,$P$3:$P$3102,"&gt;"&amp;P1476)+1</f>
        <v>69</v>
      </c>
      <c r="R1476" s="79" t="str">
        <f t="shared" ref="R1476:R1539" si="95">IFERROR(IF(K1476="AUS",COUNTIFS($K$3:$K$3102,"AUS",$M$3:$M$3102,M1476,$P$3:$P$3102,"&gt;"&amp;P1476)+1,""),"")</f>
        <v/>
      </c>
    </row>
    <row r="1477" spans="1:18" x14ac:dyDescent="0.2">
      <c r="A1477" t="s">
        <v>1204</v>
      </c>
      <c r="B1477" t="s">
        <v>2199</v>
      </c>
      <c r="C1477" s="5" t="s">
        <v>37</v>
      </c>
      <c r="D1477" s="5">
        <v>33874</v>
      </c>
      <c r="E1477" s="39">
        <v>1084</v>
      </c>
      <c r="F1477" s="195">
        <v>44401</v>
      </c>
      <c r="G1477" s="2">
        <v>36</v>
      </c>
      <c r="H1477" t="str">
        <f>B1477&amp;C1477</f>
        <v>Rebecca CHAPMANlong-jump</v>
      </c>
      <c r="I1477" s="2">
        <f>E1477</f>
        <v>1084</v>
      </c>
      <c r="J1477" s="2" cm="1">
        <f t="array" ref="J1477">MAX(IF($H$3:$H$4000=$H1477,$I$3:$I$4000))</f>
        <v>1084</v>
      </c>
      <c r="K1477" s="2" t="str">
        <v>IND</v>
      </c>
      <c r="L1477" s="21" t="str">
        <v>Twinkle CHAUDHARY</v>
      </c>
      <c r="M1477" s="47" t="str">
        <v>800m</v>
      </c>
      <c r="N1477" s="95">
        <v>34989</v>
      </c>
      <c r="O1477" s="94" t="str">
        <f t="shared" si="92"/>
        <v>Twinkle CHAUDHARY800m</v>
      </c>
      <c r="P1477" s="2">
        <f t="shared" si="93"/>
        <v>1100</v>
      </c>
      <c r="Q1477" s="2">
        <f t="shared" si="94"/>
        <v>73</v>
      </c>
      <c r="R1477" s="79" t="str">
        <f t="shared" si="95"/>
        <v/>
      </c>
    </row>
    <row r="1478" spans="1:18" x14ac:dyDescent="0.2">
      <c r="A1478" t="s">
        <v>1204</v>
      </c>
      <c r="B1478" t="s">
        <v>1435</v>
      </c>
      <c r="C1478" s="5" t="s">
        <v>36</v>
      </c>
      <c r="D1478" s="5">
        <v>31026</v>
      </c>
      <c r="E1478" s="39">
        <v>859</v>
      </c>
      <c r="F1478" s="195">
        <v>44398</v>
      </c>
      <c r="G1478" s="2">
        <v>61</v>
      </c>
      <c r="H1478" t="str">
        <f>B1478&amp;C1478</f>
        <v>Mariette HILBORNEpole-vault</v>
      </c>
      <c r="I1478" s="2">
        <f>E1478</f>
        <v>859</v>
      </c>
      <c r="J1478" s="2" cm="1">
        <f t="array" ref="J1478">MAX(IF($H$3:$H$4000=$H1478,$I$3:$I$4000))</f>
        <v>859</v>
      </c>
      <c r="K1478" s="2" t="str">
        <v>IND</v>
      </c>
      <c r="L1478" s="21" t="str">
        <v>Radha CHAUDHARY</v>
      </c>
      <c r="M1478" s="47" t="str">
        <v>800m</v>
      </c>
      <c r="N1478" s="95">
        <v>36924</v>
      </c>
      <c r="O1478" s="94" t="str">
        <f t="shared" si="92"/>
        <v>Radha CHAUDHARY800m</v>
      </c>
      <c r="P1478" s="2">
        <f t="shared" si="93"/>
        <v>1087</v>
      </c>
      <c r="Q1478" s="2">
        <f t="shared" si="94"/>
        <v>94</v>
      </c>
      <c r="R1478" s="79" t="str">
        <f t="shared" si="95"/>
        <v/>
      </c>
    </row>
    <row r="1479" spans="1:18" x14ac:dyDescent="0.2">
      <c r="A1479" t="s">
        <v>1204</v>
      </c>
      <c r="B1479" t="s">
        <v>1739</v>
      </c>
      <c r="C1479" s="5" t="s">
        <v>26</v>
      </c>
      <c r="D1479" s="5">
        <v>34028</v>
      </c>
      <c r="E1479" s="39">
        <v>1112</v>
      </c>
      <c r="F1479" s="195">
        <v>44395</v>
      </c>
      <c r="G1479" s="2">
        <v>54</v>
      </c>
      <c r="H1479" t="str">
        <f>B1479&amp;C1479</f>
        <v>Victoria OHURUOGU400m</v>
      </c>
      <c r="I1479" s="2">
        <f>E1479</f>
        <v>1112</v>
      </c>
      <c r="J1479" s="2" cm="1">
        <f t="array" ref="J1479">MAX(IF($H$3:$H$4000=$H1479,$I$3:$I$4000))</f>
        <v>1112</v>
      </c>
      <c r="K1479" s="2" t="str">
        <v>IND</v>
      </c>
      <c r="L1479" s="21" t="str">
        <v>Shalu CHAUDHARY</v>
      </c>
      <c r="M1479" s="47" t="str">
        <v>800m</v>
      </c>
      <c r="N1479" s="95">
        <v>34361</v>
      </c>
      <c r="O1479" s="94" t="str">
        <f t="shared" si="92"/>
        <v>Shalu CHAUDHARY800m</v>
      </c>
      <c r="P1479" s="2">
        <f t="shared" si="93"/>
        <v>1085</v>
      </c>
      <c r="Q1479" s="2">
        <f t="shared" si="94"/>
        <v>98</v>
      </c>
      <c r="R1479" s="79" t="str">
        <f t="shared" si="95"/>
        <v/>
      </c>
    </row>
    <row r="1480" spans="1:18" x14ac:dyDescent="0.2">
      <c r="A1480" t="s">
        <v>1204</v>
      </c>
      <c r="B1480" t="s">
        <v>1757</v>
      </c>
      <c r="C1480" s="5" t="s">
        <v>26</v>
      </c>
      <c r="D1480" s="5">
        <v>35000</v>
      </c>
      <c r="E1480" s="39">
        <v>1089</v>
      </c>
      <c r="F1480" s="195">
        <v>44395</v>
      </c>
      <c r="G1480" s="2">
        <v>83</v>
      </c>
      <c r="H1480" t="str">
        <f>B1480&amp;C1480</f>
        <v>Amy HILLYARD400m</v>
      </c>
      <c r="I1480" s="2">
        <f>E1480</f>
        <v>1089</v>
      </c>
      <c r="J1480" s="2" cm="1">
        <f t="array" ref="J1480">MAX(IF($H$3:$H$4000=$H1480,$I$3:$I$4000))</f>
        <v>1089</v>
      </c>
      <c r="K1480" s="2" t="str">
        <v>IND</v>
      </c>
      <c r="L1480" s="21" t="str">
        <v>. SUNITA</v>
      </c>
      <c r="M1480" s="47" t="str">
        <v>800m</v>
      </c>
      <c r="N1480" s="95">
        <v>35885</v>
      </c>
      <c r="O1480" s="94" t="str">
        <f t="shared" si="92"/>
        <v>. SUNITA800m</v>
      </c>
      <c r="P1480" s="2">
        <f t="shared" si="93"/>
        <v>1034</v>
      </c>
      <c r="Q1480" s="2">
        <f t="shared" si="94"/>
        <v>138</v>
      </c>
      <c r="R1480" s="79" t="str">
        <f t="shared" si="95"/>
        <v/>
      </c>
    </row>
    <row r="1481" spans="1:18" x14ac:dyDescent="0.2">
      <c r="A1481" t="s">
        <v>1204</v>
      </c>
      <c r="B1481" t="s">
        <v>1761</v>
      </c>
      <c r="C1481" s="5" t="s">
        <v>26</v>
      </c>
      <c r="D1481" s="5">
        <v>32717</v>
      </c>
      <c r="E1481" s="39">
        <v>1079</v>
      </c>
      <c r="F1481" s="195">
        <v>44395</v>
      </c>
      <c r="G1481" s="2">
        <v>94</v>
      </c>
      <c r="H1481" t="str">
        <f>B1481&amp;C1481</f>
        <v>Susanna BANJO400m</v>
      </c>
      <c r="I1481" s="2">
        <f>E1481</f>
        <v>1079</v>
      </c>
      <c r="J1481" s="2" cm="1">
        <f t="array" ref="J1481">MAX(IF($H$3:$H$4000=$H1481,$I$3:$I$4000))</f>
        <v>1079</v>
      </c>
      <c r="K1481" s="2" t="str">
        <v>IND</v>
      </c>
      <c r="L1481" s="21" t="str">
        <v>. BHATERI</v>
      </c>
      <c r="M1481" s="47" t="str">
        <v>400mh</v>
      </c>
      <c r="N1481" s="95">
        <v>35205</v>
      </c>
      <c r="O1481" s="94" t="str">
        <f t="shared" si="92"/>
        <v>. BHATERI400mh</v>
      </c>
      <c r="P1481" s="2">
        <f t="shared" si="93"/>
        <v>962</v>
      </c>
      <c r="Q1481" s="2">
        <f t="shared" si="94"/>
        <v>156</v>
      </c>
      <c r="R1481" s="79" t="str">
        <f t="shared" si="95"/>
        <v/>
      </c>
    </row>
    <row r="1482" spans="1:18" x14ac:dyDescent="0.2">
      <c r="A1482" t="s">
        <v>1204</v>
      </c>
      <c r="B1482" t="s">
        <v>2095</v>
      </c>
      <c r="C1482" s="5" t="s">
        <v>32</v>
      </c>
      <c r="D1482" s="5">
        <v>31302</v>
      </c>
      <c r="E1482" s="39">
        <v>1061</v>
      </c>
      <c r="F1482" s="195">
        <v>44395</v>
      </c>
      <c r="G1482" s="2">
        <v>82</v>
      </c>
      <c r="H1482" t="str">
        <f>B1482&amp;C1482</f>
        <v>Angelita BROADBELT-BLAKE100mh</v>
      </c>
      <c r="I1482" s="2">
        <f>E1482</f>
        <v>1061</v>
      </c>
      <c r="J1482" s="2" cm="1">
        <f t="array" ref="J1482">MAX(IF($H$3:$H$4000=$H1482,$I$3:$I$4000))</f>
        <v>1061</v>
      </c>
      <c r="K1482" s="2" t="str">
        <v>IND</v>
      </c>
      <c r="L1482" s="21" t="str">
        <v>Gothandapni KARTHIKA</v>
      </c>
      <c r="M1482" s="47" t="str">
        <v>triple-jump</v>
      </c>
      <c r="N1482" s="95">
        <v>35066</v>
      </c>
      <c r="O1482" s="94" t="str">
        <f t="shared" si="92"/>
        <v>Gothandapni KARTHIKAtriple-jump</v>
      </c>
      <c r="P1482" s="2">
        <f t="shared" si="93"/>
        <v>1030</v>
      </c>
      <c r="Q1482" s="2">
        <f t="shared" si="94"/>
        <v>34</v>
      </c>
      <c r="R1482" s="79" t="str">
        <f t="shared" si="95"/>
        <v/>
      </c>
    </row>
    <row r="1483" spans="1:18" x14ac:dyDescent="0.2">
      <c r="A1483" t="s">
        <v>1204</v>
      </c>
      <c r="B1483" t="s">
        <v>2118</v>
      </c>
      <c r="C1483" s="5" t="s">
        <v>33</v>
      </c>
      <c r="D1483" s="5">
        <v>34586</v>
      </c>
      <c r="E1483" s="39">
        <v>1139</v>
      </c>
      <c r="F1483" s="195">
        <v>44395</v>
      </c>
      <c r="G1483" s="2">
        <v>19</v>
      </c>
      <c r="H1483" t="str">
        <f>B1483&amp;C1483</f>
        <v>Hayley MCLEAN400mh</v>
      </c>
      <c r="I1483" s="2">
        <f>E1483</f>
        <v>1139</v>
      </c>
      <c r="J1483" s="2" cm="1">
        <f t="array" ref="J1483">MAX(IF($H$3:$H$4000=$H1483,$I$3:$I$4000))</f>
        <v>1139</v>
      </c>
      <c r="K1483" s="2" t="str">
        <v>IND</v>
      </c>
      <c r="L1483" s="21" t="str">
        <v>Sharvari PARULEKAR</v>
      </c>
      <c r="M1483" s="47" t="str">
        <v>triple-jump</v>
      </c>
      <c r="N1483" s="95">
        <v>37336</v>
      </c>
      <c r="O1483" s="94" t="str">
        <f t="shared" si="92"/>
        <v>Sharvari PARULEKARtriple-jump</v>
      </c>
      <c r="P1483" s="2">
        <f t="shared" si="93"/>
        <v>1003</v>
      </c>
      <c r="Q1483" s="2">
        <f t="shared" si="94"/>
        <v>60</v>
      </c>
      <c r="R1483" s="79" t="str">
        <f t="shared" si="95"/>
        <v/>
      </c>
    </row>
    <row r="1484" spans="1:18" x14ac:dyDescent="0.2">
      <c r="A1484" t="s">
        <v>1204</v>
      </c>
      <c r="B1484" t="s">
        <v>2257</v>
      </c>
      <c r="C1484" s="5" t="s">
        <v>38</v>
      </c>
      <c r="D1484" s="5">
        <v>35128</v>
      </c>
      <c r="E1484" s="39">
        <v>1015</v>
      </c>
      <c r="F1484" s="195">
        <v>44395</v>
      </c>
      <c r="G1484" s="2">
        <v>44</v>
      </c>
      <c r="H1484" t="str">
        <f>B1484&amp;C1484</f>
        <v>Lia STEPHENSONtriple-jump</v>
      </c>
      <c r="I1484" s="2">
        <f>E1484</f>
        <v>1015</v>
      </c>
      <c r="J1484" s="2" cm="1">
        <f t="array" ref="J1484">MAX(IF($H$3:$H$4000=$H1484,$I$3:$I$4000))</f>
        <v>1015</v>
      </c>
      <c r="K1484" s="2" t="str">
        <v>IND</v>
      </c>
      <c r="L1484" s="21" t="str">
        <v>Rubina YADAV</v>
      </c>
      <c r="M1484" s="47" t="str">
        <v>high-jump</v>
      </c>
      <c r="N1484" s="95">
        <v>36905</v>
      </c>
      <c r="O1484" s="94" t="str">
        <f t="shared" si="92"/>
        <v>Rubina YADAVhigh-jump</v>
      </c>
      <c r="P1484" s="2">
        <f t="shared" si="93"/>
        <v>936</v>
      </c>
      <c r="Q1484" s="2">
        <f t="shared" si="94"/>
        <v>125</v>
      </c>
      <c r="R1484" s="79" t="str">
        <f t="shared" si="95"/>
        <v/>
      </c>
    </row>
    <row r="1485" spans="1:18" x14ac:dyDescent="0.2">
      <c r="A1485" t="s">
        <v>1204</v>
      </c>
      <c r="B1485" t="s">
        <v>2338</v>
      </c>
      <c r="C1485" s="5" t="s">
        <v>35</v>
      </c>
      <c r="D1485" s="5">
        <v>37439</v>
      </c>
      <c r="E1485" s="39">
        <v>965</v>
      </c>
      <c r="F1485" s="195">
        <v>44395</v>
      </c>
      <c r="G1485" s="2">
        <v>89</v>
      </c>
      <c r="H1485" t="str">
        <f>B1485&amp;C1485</f>
        <v>Hannah MOAThigh-jump</v>
      </c>
      <c r="I1485" s="2">
        <f>E1485</f>
        <v>965</v>
      </c>
      <c r="J1485" s="2" cm="1">
        <f t="array" ref="J1485">MAX(IF($H$3:$H$4000=$H1485,$I$3:$I$4000))</f>
        <v>965</v>
      </c>
      <c r="K1485" s="2" t="str">
        <v>IND</v>
      </c>
      <c r="L1485" s="21" t="str">
        <v>Nidhi RANI</v>
      </c>
      <c r="M1485" s="47" t="str">
        <v>discus-throw</v>
      </c>
      <c r="N1485" s="95">
        <v>35433</v>
      </c>
      <c r="O1485" s="94" t="str">
        <f t="shared" si="92"/>
        <v>Nidhi RANIdiscus-throw</v>
      </c>
      <c r="P1485" s="2">
        <f t="shared" si="93"/>
        <v>989</v>
      </c>
      <c r="Q1485" s="2">
        <f t="shared" si="94"/>
        <v>26</v>
      </c>
      <c r="R1485" s="79" t="str">
        <f t="shared" si="95"/>
        <v/>
      </c>
    </row>
    <row r="1486" spans="1:18" x14ac:dyDescent="0.2">
      <c r="A1486" t="s">
        <v>1204</v>
      </c>
      <c r="B1486" t="s">
        <v>2360</v>
      </c>
      <c r="C1486" s="5" t="s">
        <v>36</v>
      </c>
      <c r="D1486" s="5">
        <v>36123</v>
      </c>
      <c r="E1486" s="39">
        <v>898</v>
      </c>
      <c r="F1486" s="195">
        <v>44395</v>
      </c>
      <c r="G1486" s="2">
        <v>42</v>
      </c>
      <c r="H1486" t="str">
        <f>B1486&amp;C1486</f>
        <v>Sophie DOWSONpole-vault</v>
      </c>
      <c r="I1486" s="2">
        <f>E1486</f>
        <v>898</v>
      </c>
      <c r="J1486" s="2" cm="1">
        <f t="array" ref="J1486">MAX(IF($H$3:$H$4000=$H1486,$I$3:$I$4000))</f>
        <v>898</v>
      </c>
      <c r="K1486" s="2" t="str">
        <v>IND</v>
      </c>
      <c r="L1486" s="21" t="str">
        <v>Sonal GOYAL</v>
      </c>
      <c r="M1486" s="47" t="str">
        <v>discus-throw</v>
      </c>
      <c r="N1486" s="95">
        <v>35881</v>
      </c>
      <c r="O1486" s="94" t="str">
        <f t="shared" si="92"/>
        <v>Sonal GOYALdiscus-throw</v>
      </c>
      <c r="P1486" s="2">
        <f t="shared" si="93"/>
        <v>926</v>
      </c>
      <c r="Q1486" s="2">
        <f t="shared" si="94"/>
        <v>46</v>
      </c>
      <c r="R1486" s="79" t="str">
        <f t="shared" si="95"/>
        <v/>
      </c>
    </row>
    <row r="1487" spans="1:18" x14ac:dyDescent="0.2">
      <c r="A1487" t="s">
        <v>1204</v>
      </c>
      <c r="B1487" t="s">
        <v>2368</v>
      </c>
      <c r="C1487" s="5" t="s">
        <v>36</v>
      </c>
      <c r="D1487" s="5">
        <v>35620</v>
      </c>
      <c r="E1487" s="39">
        <v>868</v>
      </c>
      <c r="F1487" s="195">
        <v>44395</v>
      </c>
      <c r="G1487" s="2">
        <v>55</v>
      </c>
      <c r="H1487" t="str">
        <f>B1487&amp;C1487</f>
        <v>Abigail ROBERTSpole-vault</v>
      </c>
      <c r="I1487" s="2">
        <f>E1487</f>
        <v>868</v>
      </c>
      <c r="J1487" s="2" cm="1">
        <f t="array" ref="J1487">MAX(IF($H$3:$H$4000=$H1487,$I$3:$I$4000))</f>
        <v>868</v>
      </c>
      <c r="K1487" s="2" t="str">
        <v>IND</v>
      </c>
      <c r="L1487" s="21" t="str">
        <v>Komal JAGADALE</v>
      </c>
      <c r="M1487" s="47" t="str">
        <v>3000msc</v>
      </c>
      <c r="N1487" s="95">
        <v>36186</v>
      </c>
      <c r="O1487" s="94" t="str">
        <f t="shared" si="92"/>
        <v>Komal JAGADALE3000msc</v>
      </c>
      <c r="P1487" s="2">
        <f t="shared" si="93"/>
        <v>1125</v>
      </c>
      <c r="Q1487" s="2">
        <f t="shared" si="94"/>
        <v>38</v>
      </c>
      <c r="R1487" s="79" t="str">
        <f t="shared" si="95"/>
        <v/>
      </c>
    </row>
    <row r="1488" spans="1:18" x14ac:dyDescent="0.2">
      <c r="A1488" t="s">
        <v>1204</v>
      </c>
      <c r="B1488" t="s">
        <v>1922</v>
      </c>
      <c r="C1488" s="5" t="s">
        <v>34</v>
      </c>
      <c r="D1488" s="5">
        <v>33984</v>
      </c>
      <c r="E1488" s="39">
        <v>1029</v>
      </c>
      <c r="F1488" s="195">
        <v>44394</v>
      </c>
      <c r="G1488" s="2">
        <v>78</v>
      </c>
      <c r="H1488" t="str">
        <f>B1488&amp;C1488</f>
        <v>Iona LAKE3000msc</v>
      </c>
      <c r="I1488" s="2">
        <f>E1488</f>
        <v>1029</v>
      </c>
      <c r="J1488" s="2" cm="1">
        <f t="array" ref="J1488">MAX(IF($H$3:$H$4000=$H1488,$I$3:$I$4000))</f>
        <v>1029</v>
      </c>
      <c r="K1488" s="2" t="str">
        <v>IND</v>
      </c>
      <c r="L1488" s="21" t="str">
        <v>Richa BHADAURIYA</v>
      </c>
      <c r="M1488" s="47" t="str">
        <v>3000msc</v>
      </c>
      <c r="N1488" s="95">
        <v>35458</v>
      </c>
      <c r="O1488" s="94" t="str">
        <f t="shared" si="92"/>
        <v>Richa BHADAURIYA3000msc</v>
      </c>
      <c r="P1488" s="2">
        <f t="shared" si="93"/>
        <v>1060</v>
      </c>
      <c r="Q1488" s="2">
        <f t="shared" si="94"/>
        <v>61</v>
      </c>
      <c r="R1488" s="79" t="str">
        <f t="shared" si="95"/>
        <v/>
      </c>
    </row>
    <row r="1489" spans="1:18" x14ac:dyDescent="0.2">
      <c r="A1489" t="s">
        <v>1204</v>
      </c>
      <c r="B1489" t="s">
        <v>1931</v>
      </c>
      <c r="C1489" s="5" t="s">
        <v>34</v>
      </c>
      <c r="D1489" s="5">
        <v>35960</v>
      </c>
      <c r="E1489" s="39">
        <v>1013</v>
      </c>
      <c r="F1489" s="195">
        <v>44394</v>
      </c>
      <c r="G1489" s="2">
        <v>90</v>
      </c>
      <c r="H1489" t="str">
        <f>B1489&amp;C1489</f>
        <v>Emily MOYES3000msc</v>
      </c>
      <c r="I1489" s="2">
        <f>E1489</f>
        <v>1013</v>
      </c>
      <c r="J1489" s="2" cm="1">
        <f t="array" ref="J1489">MAX(IF($H$3:$H$4000=$H1489,$I$3:$I$4000))</f>
        <v>1013</v>
      </c>
      <c r="K1489" s="2" t="str">
        <v>IND</v>
      </c>
      <c r="L1489" s="21" t="str">
        <v>G. MAHESHWARI</v>
      </c>
      <c r="M1489" s="47" t="str">
        <v>3000msc</v>
      </c>
      <c r="N1489" s="95">
        <v>36756</v>
      </c>
      <c r="O1489" s="94" t="str">
        <f t="shared" si="92"/>
        <v>G. MAHESHWARI3000msc</v>
      </c>
      <c r="P1489" s="2">
        <f t="shared" si="93"/>
        <v>984</v>
      </c>
      <c r="Q1489" s="2">
        <f t="shared" si="94"/>
        <v>117</v>
      </c>
      <c r="R1489" s="79" t="str">
        <f t="shared" si="95"/>
        <v/>
      </c>
    </row>
    <row r="1490" spans="1:18" x14ac:dyDescent="0.2">
      <c r="A1490" t="s">
        <v>1204</v>
      </c>
      <c r="B1490" t="s">
        <v>1978</v>
      </c>
      <c r="C1490" s="5" t="s">
        <v>29</v>
      </c>
      <c r="D1490" s="5">
        <v>35310</v>
      </c>
      <c r="E1490" s="39">
        <v>1082</v>
      </c>
      <c r="F1490" s="195">
        <v>44394</v>
      </c>
      <c r="G1490" s="2">
        <v>82</v>
      </c>
      <c r="H1490" t="str">
        <f>B1490&amp;C1490</f>
        <v>Abbie DONNELLY5000m</v>
      </c>
      <c r="I1490" s="2">
        <f>E1490</f>
        <v>1082</v>
      </c>
      <c r="J1490" s="2" cm="1">
        <f t="array" ref="J1490">MAX(IF($H$3:$H$4000=$H1490,$I$3:$I$4000))</f>
        <v>1082</v>
      </c>
      <c r="K1490" s="2" t="str">
        <v>IND</v>
      </c>
      <c r="L1490" s="21" t="str">
        <v>susmita TIGGA</v>
      </c>
      <c r="M1490" s="47" t="str">
        <v>3000msc</v>
      </c>
      <c r="N1490" s="95">
        <v>37980</v>
      </c>
      <c r="O1490" s="94" t="str">
        <f t="shared" si="92"/>
        <v>susmita TIGGA3000msc</v>
      </c>
      <c r="P1490" s="2">
        <f t="shared" si="93"/>
        <v>904</v>
      </c>
      <c r="Q1490" s="2">
        <f t="shared" si="94"/>
        <v>134</v>
      </c>
      <c r="R1490" s="79" t="str">
        <f t="shared" si="95"/>
        <v/>
      </c>
    </row>
    <row r="1491" spans="1:18" x14ac:dyDescent="0.2">
      <c r="A1491" t="s">
        <v>1204</v>
      </c>
      <c r="B1491" t="s">
        <v>1980</v>
      </c>
      <c r="C1491" s="5" t="s">
        <v>29</v>
      </c>
      <c r="D1491" s="5">
        <v>31453</v>
      </c>
      <c r="E1491" s="39">
        <v>1080</v>
      </c>
      <c r="F1491" s="195">
        <v>44394</v>
      </c>
      <c r="G1491" s="2">
        <v>84</v>
      </c>
      <c r="H1491" t="str">
        <f>B1491&amp;C1491</f>
        <v>Morag MILLAR5000m</v>
      </c>
      <c r="I1491" s="2">
        <f>E1491</f>
        <v>1080</v>
      </c>
      <c r="J1491" s="2" cm="1">
        <f t="array" ref="J1491">MAX(IF($H$3:$H$4000=$H1491,$I$3:$I$4000))</f>
        <v>1080</v>
      </c>
      <c r="K1491" s="2" t="str">
        <v>IND</v>
      </c>
      <c r="L1491" s="21" t="str">
        <v>James NAYANA</v>
      </c>
      <c r="M1491" s="47" t="str">
        <v>long-jump</v>
      </c>
      <c r="N1491" s="95">
        <v>34990</v>
      </c>
      <c r="O1491" s="94" t="str">
        <f t="shared" si="92"/>
        <v>James NAYANAlong-jump</v>
      </c>
      <c r="P1491" s="2">
        <f t="shared" si="93"/>
        <v>1101</v>
      </c>
      <c r="Q1491" s="2">
        <f t="shared" si="94"/>
        <v>29</v>
      </c>
      <c r="R1491" s="79" t="str">
        <f t="shared" si="95"/>
        <v/>
      </c>
    </row>
    <row r="1492" spans="1:18" x14ac:dyDescent="0.2">
      <c r="A1492" t="s">
        <v>1204</v>
      </c>
      <c r="B1492" t="s">
        <v>2202</v>
      </c>
      <c r="C1492" s="5" t="s">
        <v>37</v>
      </c>
      <c r="D1492" s="5">
        <v>36409</v>
      </c>
      <c r="E1492" s="39">
        <v>1068</v>
      </c>
      <c r="F1492" s="195">
        <v>44394</v>
      </c>
      <c r="G1492" s="2">
        <v>42</v>
      </c>
      <c r="H1492" t="str">
        <f>B1492&amp;C1492</f>
        <v>Charlotte JONESlong-jump</v>
      </c>
      <c r="I1492" s="2">
        <f>E1492</f>
        <v>1068</v>
      </c>
      <c r="J1492" s="2" cm="1">
        <f t="array" ref="J1492">MAX(IF($H$3:$H$4000=$H1492,$I$3:$I$4000))</f>
        <v>1068</v>
      </c>
      <c r="K1492" s="2" t="str">
        <v>IND</v>
      </c>
      <c r="L1492" s="21" t="str">
        <v>Sherin ABDUL GAFOOR</v>
      </c>
      <c r="M1492" s="47" t="str">
        <v>long-jump</v>
      </c>
      <c r="N1492" s="95">
        <v>36580</v>
      </c>
      <c r="O1492" s="94" t="str">
        <f t="shared" si="92"/>
        <v>Sherin ABDUL GAFOORlong-jump</v>
      </c>
      <c r="P1492" s="2">
        <f t="shared" si="93"/>
        <v>1097</v>
      </c>
      <c r="Q1492" s="2">
        <f t="shared" si="94"/>
        <v>33</v>
      </c>
      <c r="R1492" s="79" t="str">
        <f t="shared" si="95"/>
        <v/>
      </c>
    </row>
    <row r="1493" spans="1:18" x14ac:dyDescent="0.2">
      <c r="A1493" t="s">
        <v>1204</v>
      </c>
      <c r="B1493" t="s">
        <v>2222</v>
      </c>
      <c r="C1493" s="5" t="s">
        <v>37</v>
      </c>
      <c r="D1493" s="5">
        <v>34707</v>
      </c>
      <c r="E1493" s="39">
        <v>1027</v>
      </c>
      <c r="F1493" s="195">
        <v>44394</v>
      </c>
      <c r="G1493" s="2">
        <v>75</v>
      </c>
      <c r="H1493" t="str">
        <f>B1493&amp;C1493</f>
        <v>Katie STAINTONlong-jump</v>
      </c>
      <c r="I1493" s="2">
        <f>E1493</f>
        <v>1027</v>
      </c>
      <c r="J1493" s="2" cm="1">
        <f t="array" ref="J1493">MAX(IF($H$3:$H$4000=$H1493,$I$3:$I$4000))</f>
        <v>1027</v>
      </c>
      <c r="K1493" s="2" t="str">
        <v>IND</v>
      </c>
      <c r="L1493" s="21" t="str">
        <v>Pooja SAINI</v>
      </c>
      <c r="M1493" s="47" t="str">
        <v>long-jump</v>
      </c>
      <c r="N1493" s="95">
        <v>36443</v>
      </c>
      <c r="O1493" s="94" t="str">
        <f t="shared" si="92"/>
        <v>Pooja SAINIlong-jump</v>
      </c>
      <c r="P1493" s="2">
        <f t="shared" si="93"/>
        <v>1047</v>
      </c>
      <c r="Q1493" s="2">
        <f t="shared" si="94"/>
        <v>68</v>
      </c>
      <c r="R1493" s="79" t="str">
        <f t="shared" si="95"/>
        <v/>
      </c>
    </row>
    <row r="1494" spans="1:18" x14ac:dyDescent="0.2">
      <c r="A1494" t="s">
        <v>1204</v>
      </c>
      <c r="B1494" t="s">
        <v>2403</v>
      </c>
      <c r="C1494" s="5" t="s">
        <v>40</v>
      </c>
      <c r="D1494" s="5">
        <v>34642</v>
      </c>
      <c r="E1494" s="39">
        <v>1013</v>
      </c>
      <c r="F1494" s="195">
        <v>44394</v>
      </c>
      <c r="G1494" s="2">
        <v>20</v>
      </c>
      <c r="H1494" t="str">
        <f>B1494&amp;C1494</f>
        <v>Shadine DUQUEMINdiscus-throw</v>
      </c>
      <c r="I1494" s="2">
        <f>E1494</f>
        <v>1013</v>
      </c>
      <c r="J1494" s="2" cm="1">
        <f t="array" ref="J1494">MAX(IF($H$3:$H$4000=$H1494,$I$3:$I$4000))</f>
        <v>1013</v>
      </c>
      <c r="K1494" s="2" t="str">
        <v>IND</v>
      </c>
      <c r="L1494" s="21" t="str">
        <v>Bhavani YADAV</v>
      </c>
      <c r="M1494" s="47" t="str">
        <v>long-jump</v>
      </c>
      <c r="N1494" s="95">
        <v>36148</v>
      </c>
      <c r="O1494" s="94" t="str">
        <f t="shared" si="92"/>
        <v>Bhavani YADAVlong-jump</v>
      </c>
      <c r="P1494" s="2">
        <f t="shared" si="93"/>
        <v>995</v>
      </c>
      <c r="Q1494" s="2">
        <f t="shared" si="94"/>
        <v>125</v>
      </c>
      <c r="R1494" s="79" t="str">
        <f t="shared" si="95"/>
        <v/>
      </c>
    </row>
    <row r="1495" spans="1:18" x14ac:dyDescent="0.2">
      <c r="A1495" t="s">
        <v>1204</v>
      </c>
      <c r="B1495" t="s">
        <v>1669</v>
      </c>
      <c r="C1495" s="5" t="s">
        <v>2</v>
      </c>
      <c r="D1495" s="5">
        <v>38138</v>
      </c>
      <c r="E1495" s="39">
        <v>1106</v>
      </c>
      <c r="F1495" s="195">
        <v>44393</v>
      </c>
      <c r="G1495" s="2">
        <v>75</v>
      </c>
      <c r="H1495" t="str">
        <f>B1495&amp;C1495</f>
        <v>Joy EZE100m</v>
      </c>
      <c r="I1495" s="2">
        <f>E1495</f>
        <v>1106</v>
      </c>
      <c r="J1495" s="2" cm="1">
        <f t="array" ref="J1495">MAX(IF($H$3:$H$4000=$H1495,$I$3:$I$4000))</f>
        <v>1106</v>
      </c>
      <c r="K1495" s="2" t="str">
        <v>IND</v>
      </c>
      <c r="L1495" s="21" t="str">
        <v>Swapna BARMAN</v>
      </c>
      <c r="M1495" s="47" t="str">
        <v>high-jump</v>
      </c>
      <c r="N1495" s="95">
        <v>35367</v>
      </c>
      <c r="O1495" s="94" t="str">
        <f t="shared" si="92"/>
        <v>Swapna BARMANhigh-jump</v>
      </c>
      <c r="P1495" s="2">
        <f t="shared" si="93"/>
        <v>1043</v>
      </c>
      <c r="Q1495" s="2">
        <f t="shared" si="94"/>
        <v>32</v>
      </c>
      <c r="R1495" s="79" t="str">
        <f t="shared" si="95"/>
        <v/>
      </c>
    </row>
    <row r="1496" spans="1:18" x14ac:dyDescent="0.2">
      <c r="A1496" t="s">
        <v>1204</v>
      </c>
      <c r="B1496" t="s">
        <v>1759</v>
      </c>
      <c r="C1496" s="5" t="s">
        <v>26</v>
      </c>
      <c r="D1496" s="5">
        <v>37744</v>
      </c>
      <c r="E1496" s="39">
        <v>1086</v>
      </c>
      <c r="F1496" s="195">
        <v>44393</v>
      </c>
      <c r="G1496" s="2">
        <v>88</v>
      </c>
      <c r="H1496" t="str">
        <f>B1496&amp;C1496</f>
        <v>Yemi Mary JOHN400m</v>
      </c>
      <c r="I1496" s="2">
        <f>E1496</f>
        <v>1086</v>
      </c>
      <c r="J1496" s="2" cm="1">
        <f t="array" ref="J1496">MAX(IF($H$3:$H$4000=$H1496,$I$3:$I$4000))</f>
        <v>1086</v>
      </c>
      <c r="K1496" s="2" t="str">
        <v>IND</v>
      </c>
      <c r="L1496" s="21" t="str">
        <v>. TANUSHREE</v>
      </c>
      <c r="M1496" s="47" t="str">
        <v>high-jump</v>
      </c>
      <c r="N1496" s="95">
        <v>37301</v>
      </c>
      <c r="O1496" s="94" t="str">
        <f t="shared" si="92"/>
        <v>. TANUSHREEhigh-jump</v>
      </c>
      <c r="P1496" s="2">
        <f t="shared" si="93"/>
        <v>926</v>
      </c>
      <c r="Q1496" s="2">
        <f t="shared" si="94"/>
        <v>134</v>
      </c>
      <c r="R1496" s="79" t="str">
        <f t="shared" si="95"/>
        <v/>
      </c>
    </row>
    <row r="1497" spans="1:18" x14ac:dyDescent="0.2">
      <c r="A1497" t="s">
        <v>1204</v>
      </c>
      <c r="B1497" t="s">
        <v>2103</v>
      </c>
      <c r="C1497" s="5" t="s">
        <v>37</v>
      </c>
      <c r="D1497" s="5">
        <v>37635</v>
      </c>
      <c r="E1497" s="39">
        <v>1018</v>
      </c>
      <c r="F1497" s="195">
        <v>44393</v>
      </c>
      <c r="G1497" s="2">
        <v>88</v>
      </c>
      <c r="H1497" t="str">
        <f>B1497&amp;C1497</f>
        <v>Abigail PAWLETTlong-jump</v>
      </c>
      <c r="I1497" s="2">
        <f>E1497</f>
        <v>1018</v>
      </c>
      <c r="J1497" s="2" cm="1">
        <f t="array" ref="J1497">MAX(IF($H$3:$H$4000=$H1497,$I$3:$I$4000))</f>
        <v>1018</v>
      </c>
      <c r="K1497" s="2" t="str">
        <v>IND</v>
      </c>
      <c r="L1497" s="21" t="str">
        <v>Annu RANI</v>
      </c>
      <c r="M1497" s="47" t="str">
        <v>javelin-throw</v>
      </c>
      <c r="N1497" s="95">
        <v>33845</v>
      </c>
      <c r="O1497" s="94" t="str">
        <f t="shared" si="92"/>
        <v>Annu RANIjavelin-throw</v>
      </c>
      <c r="P1497" s="2">
        <f t="shared" si="93"/>
        <v>1138</v>
      </c>
      <c r="Q1497" s="2">
        <f t="shared" si="94"/>
        <v>4</v>
      </c>
      <c r="R1497" s="79" t="str">
        <f t="shared" si="95"/>
        <v/>
      </c>
    </row>
    <row r="1498" spans="1:18" x14ac:dyDescent="0.2">
      <c r="A1498" t="s">
        <v>1204</v>
      </c>
      <c r="B1498" t="s">
        <v>2103</v>
      </c>
      <c r="C1498" s="5" t="s">
        <v>43</v>
      </c>
      <c r="D1498" s="5">
        <v>37635</v>
      </c>
      <c r="E1498" s="39">
        <v>995</v>
      </c>
      <c r="F1498" s="195">
        <v>44393</v>
      </c>
      <c r="G1498" s="2">
        <v>12</v>
      </c>
      <c r="H1498" t="str">
        <f>B1498&amp;C1498</f>
        <v>Abigail PAWLETTheptathlon</v>
      </c>
      <c r="I1498" s="2">
        <f>E1498</f>
        <v>995</v>
      </c>
      <c r="J1498" s="2" cm="1">
        <f t="array" ref="J1498">MAX(IF($H$3:$H$4000=$H1498,$I$3:$I$4000))</f>
        <v>995</v>
      </c>
      <c r="K1498" s="2" t="str">
        <v>IND</v>
      </c>
      <c r="L1498" s="21" t="str">
        <v>Shilpa RANI</v>
      </c>
      <c r="M1498" s="47" t="str">
        <v>javelin-throw</v>
      </c>
      <c r="N1498" s="95">
        <v>35231</v>
      </c>
      <c r="O1498" s="94" t="str">
        <f t="shared" si="92"/>
        <v>Shilpa RANIjavelin-throw</v>
      </c>
      <c r="P1498" s="2">
        <f t="shared" si="93"/>
        <v>999</v>
      </c>
      <c r="Q1498" s="2">
        <f t="shared" si="94"/>
        <v>15</v>
      </c>
      <c r="R1498" s="79" t="str">
        <f t="shared" si="95"/>
        <v/>
      </c>
    </row>
    <row r="1499" spans="1:18" x14ac:dyDescent="0.2">
      <c r="A1499" t="s">
        <v>1204</v>
      </c>
      <c r="B1499" t="s">
        <v>1674</v>
      </c>
      <c r="C1499" s="5" t="s">
        <v>25</v>
      </c>
      <c r="D1499" s="5">
        <v>34240</v>
      </c>
      <c r="E1499" s="39">
        <v>1175</v>
      </c>
      <c r="F1499" s="195">
        <v>44390</v>
      </c>
      <c r="G1499" s="2">
        <v>14</v>
      </c>
      <c r="H1499" t="str">
        <f>B1499&amp;C1499</f>
        <v>Jodie WILLIAMS200m</v>
      </c>
      <c r="I1499" s="2">
        <f>E1499</f>
        <v>1175</v>
      </c>
      <c r="J1499" s="2" cm="1">
        <f t="array" ref="J1499">MAX(IF($H$3:$H$4000=$H1499,$I$3:$I$4000))</f>
        <v>1175</v>
      </c>
      <c r="K1499" s="2" t="str">
        <v>IND</v>
      </c>
      <c r="L1499" s="21" t="str">
        <v>Sanjana CHOUDHARY</v>
      </c>
      <c r="M1499" s="47" t="str">
        <v>javelin-throw</v>
      </c>
      <c r="N1499" s="95">
        <v>36350</v>
      </c>
      <c r="O1499" s="94" t="str">
        <f t="shared" si="92"/>
        <v>Sanjana CHOUDHARYjavelin-throw</v>
      </c>
      <c r="P1499" s="2">
        <f t="shared" si="93"/>
        <v>977</v>
      </c>
      <c r="Q1499" s="2">
        <f t="shared" si="94"/>
        <v>22</v>
      </c>
      <c r="R1499" s="79" t="str">
        <f t="shared" si="95"/>
        <v/>
      </c>
    </row>
    <row r="1500" spans="1:18" x14ac:dyDescent="0.2">
      <c r="A1500" t="s">
        <v>1204</v>
      </c>
      <c r="B1500" t="s">
        <v>2054</v>
      </c>
      <c r="C1500" s="5" t="s">
        <v>37</v>
      </c>
      <c r="D1500" s="5">
        <v>33978</v>
      </c>
      <c r="E1500" s="39">
        <v>1020</v>
      </c>
      <c r="F1500" s="195">
        <v>44390</v>
      </c>
      <c r="G1500" s="2">
        <v>83</v>
      </c>
      <c r="H1500" t="str">
        <f>B1500&amp;C1500</f>
        <v>Katarina JOHNSON-THOMPSONlong-jump</v>
      </c>
      <c r="I1500" s="2">
        <f>E1500</f>
        <v>1020</v>
      </c>
      <c r="J1500" s="2" cm="1">
        <f t="array" ref="J1500">MAX(IF($H$3:$H$4000=$H1500,$I$3:$I$4000))</f>
        <v>1020</v>
      </c>
      <c r="K1500" s="2" t="str">
        <v>IND</v>
      </c>
      <c r="L1500" s="21" t="str">
        <v>Karishma SANIL</v>
      </c>
      <c r="M1500" s="47" t="str">
        <v>javelin-throw</v>
      </c>
      <c r="N1500" s="95">
        <v>36681</v>
      </c>
      <c r="O1500" s="94" t="str">
        <f t="shared" si="92"/>
        <v>Karishma SANILjavelin-throw</v>
      </c>
      <c r="P1500" s="2">
        <f t="shared" si="93"/>
        <v>948</v>
      </c>
      <c r="Q1500" s="2">
        <f t="shared" si="94"/>
        <v>26</v>
      </c>
      <c r="R1500" s="79" t="str">
        <f t="shared" si="95"/>
        <v/>
      </c>
    </row>
    <row r="1501" spans="1:18" x14ac:dyDescent="0.2">
      <c r="A1501" t="s">
        <v>1204</v>
      </c>
      <c r="B1501" t="s">
        <v>2342</v>
      </c>
      <c r="C1501" s="5" t="s">
        <v>36</v>
      </c>
      <c r="D1501" s="5">
        <v>36602</v>
      </c>
      <c r="E1501" s="39">
        <v>1117</v>
      </c>
      <c r="F1501" s="195">
        <v>44390</v>
      </c>
      <c r="G1501" s="2">
        <v>6</v>
      </c>
      <c r="H1501" t="str">
        <f>B1501&amp;C1501</f>
        <v>Molly CAUDERYpole-vault</v>
      </c>
      <c r="I1501" s="2">
        <f>E1501</f>
        <v>1117</v>
      </c>
      <c r="J1501" s="2" cm="1">
        <f t="array" ref="J1501">MAX(IF($H$3:$H$4000=$H1501,$I$3:$I$4000))</f>
        <v>1117</v>
      </c>
      <c r="K1501" s="2" t="str">
        <v>IND</v>
      </c>
      <c r="L1501" s="21" t="str">
        <v>Uma CHOUDHARY</v>
      </c>
      <c r="M1501" s="47" t="str">
        <v>javelin-throw</v>
      </c>
      <c r="N1501" s="95">
        <v>36437</v>
      </c>
      <c r="O1501" s="94" t="str">
        <f t="shared" si="92"/>
        <v>Uma CHOUDHARYjavelin-throw</v>
      </c>
      <c r="P1501" s="2">
        <f t="shared" si="93"/>
        <v>851</v>
      </c>
      <c r="Q1501" s="2">
        <f t="shared" si="94"/>
        <v>68</v>
      </c>
      <c r="R1501" s="79" t="str">
        <f t="shared" si="95"/>
        <v/>
      </c>
    </row>
    <row r="1502" spans="1:18" x14ac:dyDescent="0.2">
      <c r="A1502" t="s">
        <v>1204</v>
      </c>
      <c r="B1502" t="s">
        <v>2181</v>
      </c>
      <c r="C1502" s="5" t="s">
        <v>37</v>
      </c>
      <c r="D1502" s="5">
        <v>36688</v>
      </c>
      <c r="E1502" s="39">
        <v>1136</v>
      </c>
      <c r="F1502" s="195">
        <v>44388</v>
      </c>
      <c r="G1502" s="2">
        <v>15</v>
      </c>
      <c r="H1502" t="str">
        <f>B1502&amp;C1502</f>
        <v>Lucy HADAWAYlong-jump</v>
      </c>
      <c r="I1502" s="2">
        <f>E1502</f>
        <v>1136</v>
      </c>
      <c r="J1502" s="2" cm="1">
        <f t="array" ref="J1502">MAX(IF($H$3:$H$4000=$H1502,$I$3:$I$4000))</f>
        <v>1136</v>
      </c>
      <c r="K1502" s="2" t="str">
        <v>IND</v>
      </c>
      <c r="L1502" s="21" t="str">
        <v>Hemamalini NEELAKANDAN</v>
      </c>
      <c r="M1502" s="47" t="str">
        <v>javelin-throw</v>
      </c>
      <c r="N1502" s="95">
        <v>36628</v>
      </c>
      <c r="O1502" s="94" t="str">
        <f t="shared" si="92"/>
        <v>Hemamalini NEELAKANDANjavelin-throw</v>
      </c>
      <c r="P1502" s="2">
        <f t="shared" si="93"/>
        <v>841</v>
      </c>
      <c r="Q1502" s="2">
        <f t="shared" si="94"/>
        <v>80</v>
      </c>
      <c r="R1502" s="79" t="str">
        <f t="shared" si="95"/>
        <v/>
      </c>
    </row>
    <row r="1503" spans="1:18" x14ac:dyDescent="0.2">
      <c r="A1503" t="s">
        <v>1204</v>
      </c>
      <c r="B1503" t="s">
        <v>2565</v>
      </c>
      <c r="C1503" s="5" t="s">
        <v>42</v>
      </c>
      <c r="D1503" s="5">
        <v>37206</v>
      </c>
      <c r="E1503" s="39">
        <v>837</v>
      </c>
      <c r="F1503" s="195">
        <v>44388</v>
      </c>
      <c r="G1503" s="2">
        <v>84</v>
      </c>
      <c r="H1503" t="str">
        <f>B1503&amp;C1503</f>
        <v>Phoebe BAGGOTThammer-throw</v>
      </c>
      <c r="I1503" s="2">
        <f>E1503</f>
        <v>837</v>
      </c>
      <c r="J1503" s="2" cm="1">
        <f t="array" ref="J1503">MAX(IF($H$3:$H$4000=$H1503,$I$3:$I$4000))</f>
        <v>837</v>
      </c>
      <c r="K1503" s="2" t="str">
        <v>IND</v>
      </c>
      <c r="L1503" s="21" t="str">
        <v>Dutee CHAND</v>
      </c>
      <c r="M1503" s="47" t="str">
        <v>100m</v>
      </c>
      <c r="N1503" s="95">
        <v>35098</v>
      </c>
      <c r="O1503" s="94" t="str">
        <f t="shared" si="92"/>
        <v>Dutee CHAND100m</v>
      </c>
      <c r="P1503" s="2">
        <f t="shared" si="93"/>
        <v>1163</v>
      </c>
      <c r="Q1503" s="2">
        <f t="shared" si="94"/>
        <v>33</v>
      </c>
      <c r="R1503" s="79" t="str">
        <f t="shared" si="95"/>
        <v/>
      </c>
    </row>
    <row r="1504" spans="1:18" x14ac:dyDescent="0.2">
      <c r="A1504" t="s">
        <v>1204</v>
      </c>
      <c r="B1504" t="s">
        <v>1629</v>
      </c>
      <c r="C1504" s="5" t="s">
        <v>2</v>
      </c>
      <c r="D1504" s="5">
        <v>35781</v>
      </c>
      <c r="E1504" s="39">
        <v>1167</v>
      </c>
      <c r="F1504" s="195">
        <v>44387</v>
      </c>
      <c r="G1504" s="2">
        <v>23</v>
      </c>
      <c r="H1504" t="str">
        <f>B1504&amp;C1504</f>
        <v>Imani LANSIQUOT100m</v>
      </c>
      <c r="I1504" s="2">
        <f>E1504</f>
        <v>1167</v>
      </c>
      <c r="J1504" s="2" cm="1">
        <f t="array" ref="J1504">MAX(IF($H$3:$H$4000=$H1504,$I$3:$I$4000))</f>
        <v>1167</v>
      </c>
      <c r="K1504" s="2" t="str">
        <v>IND</v>
      </c>
      <c r="L1504" s="21" t="str">
        <v>Simi NOORMBLAKAL SAMUVEL</v>
      </c>
      <c r="M1504" s="47" t="str">
        <v>100m</v>
      </c>
      <c r="N1504" s="95">
        <v>35725</v>
      </c>
      <c r="O1504" s="94" t="str">
        <f t="shared" si="92"/>
        <v>Simi NOORMBLAKAL SAMUVEL100m</v>
      </c>
      <c r="P1504" s="2">
        <f t="shared" si="93"/>
        <v>1050</v>
      </c>
      <c r="Q1504" s="2">
        <f t="shared" si="94"/>
        <v>152</v>
      </c>
      <c r="R1504" s="79" t="str">
        <f t="shared" si="95"/>
        <v/>
      </c>
    </row>
    <row r="1505" spans="1:18" x14ac:dyDescent="0.2">
      <c r="A1505" t="s">
        <v>1204</v>
      </c>
      <c r="B1505" t="s">
        <v>1700</v>
      </c>
      <c r="C1505" s="5" t="s">
        <v>25</v>
      </c>
      <c r="D1505" s="5">
        <v>37210</v>
      </c>
      <c r="E1505" s="39">
        <v>1112</v>
      </c>
      <c r="F1505" s="195">
        <v>44387</v>
      </c>
      <c r="G1505" s="2">
        <v>59</v>
      </c>
      <c r="H1505" t="str">
        <f>B1505&amp;C1505</f>
        <v>Kiah DUBARRY-GAY200m</v>
      </c>
      <c r="I1505" s="2">
        <f>E1505</f>
        <v>1112</v>
      </c>
      <c r="J1505" s="2" cm="1">
        <f t="array" ref="J1505">MAX(IF($H$3:$H$4000=$H1505,$I$3:$I$4000))</f>
        <v>1112</v>
      </c>
      <c r="K1505" s="2" t="str">
        <v>IND</v>
      </c>
      <c r="L1505" s="21" t="str">
        <v>Daneshwari ASHOK THAKKANNAVAR</v>
      </c>
      <c r="M1505" s="47" t="str">
        <v>100m</v>
      </c>
      <c r="N1505" s="95">
        <v>36752</v>
      </c>
      <c r="O1505" s="94" t="str">
        <f t="shared" si="92"/>
        <v>Daneshwari ASHOK THAKKANNAVAR100m</v>
      </c>
      <c r="P1505" s="2">
        <f t="shared" si="93"/>
        <v>1097</v>
      </c>
      <c r="Q1505" s="2">
        <f t="shared" si="94"/>
        <v>101</v>
      </c>
      <c r="R1505" s="79" t="str">
        <f t="shared" si="95"/>
        <v/>
      </c>
    </row>
    <row r="1506" spans="1:18" x14ac:dyDescent="0.2">
      <c r="A1506" t="s">
        <v>1204</v>
      </c>
      <c r="B1506" t="s">
        <v>2391</v>
      </c>
      <c r="C1506" s="5" t="s">
        <v>36</v>
      </c>
      <c r="D1506" s="5"/>
      <c r="E1506" s="39">
        <v>807</v>
      </c>
      <c r="F1506" s="195">
        <v>44387</v>
      </c>
      <c r="G1506" s="2">
        <v>92</v>
      </c>
      <c r="H1506" t="str">
        <f>B1506&amp;C1506</f>
        <v>Nyree PERRYpole-vault</v>
      </c>
      <c r="I1506" s="2">
        <f>E1506</f>
        <v>807</v>
      </c>
      <c r="J1506" s="2" cm="1">
        <f t="array" ref="J1506">MAX(IF($H$3:$H$4000=$H1506,$I$3:$I$4000))</f>
        <v>810</v>
      </c>
      <c r="K1506" s="2" t="str">
        <v>IND</v>
      </c>
      <c r="L1506" s="21" t="str">
        <v>Aishawarya MISHRA</v>
      </c>
      <c r="M1506" s="47" t="str">
        <v>400m</v>
      </c>
      <c r="N1506" s="95">
        <v>35658</v>
      </c>
      <c r="O1506" s="94" t="str">
        <f t="shared" si="92"/>
        <v>Aishawarya MISHRA400m</v>
      </c>
      <c r="P1506" s="2">
        <f t="shared" si="93"/>
        <v>1159</v>
      </c>
      <c r="Q1506" s="2">
        <f t="shared" si="94"/>
        <v>20</v>
      </c>
      <c r="R1506" s="79" t="str">
        <f t="shared" si="95"/>
        <v/>
      </c>
    </row>
    <row r="1507" spans="1:18" x14ac:dyDescent="0.2">
      <c r="A1507" t="s">
        <v>1204</v>
      </c>
      <c r="B1507" t="s">
        <v>1764</v>
      </c>
      <c r="C1507" s="5" t="s">
        <v>27</v>
      </c>
      <c r="D1507" s="5">
        <v>34098</v>
      </c>
      <c r="E1507" s="39">
        <v>1221</v>
      </c>
      <c r="F1507" s="195">
        <v>44386</v>
      </c>
      <c r="G1507" s="2">
        <v>3</v>
      </c>
      <c r="H1507" t="str">
        <f>B1507&amp;C1507</f>
        <v>Laura MUIR800m</v>
      </c>
      <c r="I1507" s="2">
        <f>E1507</f>
        <v>1221</v>
      </c>
      <c r="J1507" s="2" cm="1">
        <f t="array" ref="J1507">MAX(IF($H$3:$H$4000=$H1507,$I$3:$I$4000))</f>
        <v>1221</v>
      </c>
      <c r="K1507" s="2" t="str">
        <v>IND</v>
      </c>
      <c r="L1507" s="21" t="str">
        <v>Jyothika Sri DANDI</v>
      </c>
      <c r="M1507" s="47" t="str">
        <v>400m</v>
      </c>
      <c r="N1507" s="95">
        <v>36723</v>
      </c>
      <c r="O1507" s="94" t="str">
        <f t="shared" si="92"/>
        <v>Jyothika Sri DANDI400m</v>
      </c>
      <c r="P1507" s="2">
        <f t="shared" si="93"/>
        <v>1086</v>
      </c>
      <c r="Q1507" s="2">
        <f t="shared" si="94"/>
        <v>93</v>
      </c>
      <c r="R1507" s="79" t="str">
        <f t="shared" si="95"/>
        <v/>
      </c>
    </row>
    <row r="1508" spans="1:18" x14ac:dyDescent="0.2">
      <c r="A1508" t="s">
        <v>1204</v>
      </c>
      <c r="B1508" t="s">
        <v>2109</v>
      </c>
      <c r="C1508" s="5" t="s">
        <v>32</v>
      </c>
      <c r="D1508" s="5">
        <v>37567</v>
      </c>
      <c r="E1508" s="39">
        <v>1048</v>
      </c>
      <c r="F1508" s="195">
        <v>44386</v>
      </c>
      <c r="G1508" s="2">
        <v>98</v>
      </c>
      <c r="H1508" t="str">
        <f>B1508&amp;C1508</f>
        <v>Danielle HALES100mh</v>
      </c>
      <c r="I1508" s="2">
        <f>E1508</f>
        <v>1048</v>
      </c>
      <c r="J1508" s="2" cm="1">
        <f t="array" ref="J1508">MAX(IF($H$3:$H$4000=$H1508,$I$3:$I$4000))</f>
        <v>1048</v>
      </c>
      <c r="K1508" s="2" t="str">
        <v>IND</v>
      </c>
      <c r="L1508" s="21" t="str">
        <v>Ramraj VITHYA</v>
      </c>
      <c r="M1508" s="47" t="str">
        <v>400m</v>
      </c>
      <c r="N1508" s="95">
        <v>36058</v>
      </c>
      <c r="O1508" s="94" t="str">
        <f t="shared" si="92"/>
        <v>Ramraj VITHYA400m</v>
      </c>
      <c r="P1508" s="2">
        <f t="shared" si="93"/>
        <v>1030</v>
      </c>
      <c r="Q1508" s="2">
        <f t="shared" si="94"/>
        <v>157</v>
      </c>
      <c r="R1508" s="79" t="str">
        <f t="shared" si="95"/>
        <v/>
      </c>
    </row>
    <row r="1509" spans="1:18" x14ac:dyDescent="0.2">
      <c r="A1509" t="s">
        <v>1204</v>
      </c>
      <c r="B1509" t="s">
        <v>2153</v>
      </c>
      <c r="C1509" s="5" t="s">
        <v>33</v>
      </c>
      <c r="D1509" s="5">
        <v>38126</v>
      </c>
      <c r="E1509" s="39">
        <v>1021</v>
      </c>
      <c r="F1509" s="195">
        <v>44386</v>
      </c>
      <c r="G1509" s="2">
        <v>80</v>
      </c>
      <c r="H1509" t="str">
        <f>B1509&amp;C1509</f>
        <v>Emily NEWNHAM400mh</v>
      </c>
      <c r="I1509" s="2">
        <f>E1509</f>
        <v>1021</v>
      </c>
      <c r="J1509" s="2" cm="1">
        <f t="array" ref="J1509">MAX(IF($H$3:$H$4000=$H1509,$I$3:$I$4000))</f>
        <v>1021</v>
      </c>
      <c r="K1509" s="2" t="str">
        <v>IND</v>
      </c>
      <c r="L1509" s="21" t="str">
        <v>. ANKITA</v>
      </c>
      <c r="M1509" s="47" t="str">
        <v>1500m</v>
      </c>
      <c r="N1509" s="95">
        <v>37292</v>
      </c>
      <c r="O1509" s="94" t="str">
        <f t="shared" si="92"/>
        <v>. ANKITA1500m</v>
      </c>
      <c r="P1509" s="2">
        <f t="shared" si="93"/>
        <v>1080</v>
      </c>
      <c r="Q1509" s="2">
        <f t="shared" si="94"/>
        <v>116</v>
      </c>
      <c r="R1509" s="79" t="str">
        <f t="shared" si="95"/>
        <v/>
      </c>
    </row>
    <row r="1510" spans="1:18" x14ac:dyDescent="0.2">
      <c r="A1510" t="s">
        <v>1204</v>
      </c>
      <c r="B1510" t="s">
        <v>2104</v>
      </c>
      <c r="C1510" s="5" t="s">
        <v>37</v>
      </c>
      <c r="D1510" s="5">
        <v>36412</v>
      </c>
      <c r="E1510" s="39">
        <v>1029</v>
      </c>
      <c r="F1510" s="195">
        <v>44386</v>
      </c>
      <c r="G1510" s="2">
        <v>73</v>
      </c>
      <c r="H1510" t="str">
        <f>B1510&amp;C1510</f>
        <v>Jade O'DOWDAlong-jump</v>
      </c>
      <c r="I1510" s="2">
        <f>E1510</f>
        <v>1029</v>
      </c>
      <c r="J1510" s="2" cm="1">
        <f t="array" ref="J1510">MAX(IF($H$3:$H$4000=$H1510,$I$3:$I$4000))</f>
        <v>1029</v>
      </c>
      <c r="K1510" s="2" t="str">
        <v>IND</v>
      </c>
      <c r="L1510" s="21" t="str">
        <v>KM. CHANDA</v>
      </c>
      <c r="M1510" s="47" t="str">
        <v>1500m</v>
      </c>
      <c r="N1510" s="95">
        <v>37119</v>
      </c>
      <c r="O1510" s="94" t="str">
        <f t="shared" si="92"/>
        <v>KM. CHANDA1500m</v>
      </c>
      <c r="P1510" s="2">
        <f t="shared" si="93"/>
        <v>1085</v>
      </c>
      <c r="Q1510" s="2">
        <f t="shared" si="94"/>
        <v>110</v>
      </c>
      <c r="R1510" s="79" t="str">
        <f t="shared" si="95"/>
        <v/>
      </c>
    </row>
    <row r="1511" spans="1:18" x14ac:dyDescent="0.2">
      <c r="A1511" t="s">
        <v>1204</v>
      </c>
      <c r="B1511" t="s">
        <v>1419</v>
      </c>
      <c r="C1511" s="5" t="s">
        <v>36</v>
      </c>
      <c r="D1511" s="5">
        <v>37737</v>
      </c>
      <c r="E1511" s="39">
        <v>1024</v>
      </c>
      <c r="F1511" s="195">
        <v>44386</v>
      </c>
      <c r="G1511" s="2">
        <v>15</v>
      </c>
      <c r="H1511" t="str">
        <f>B1511&amp;C1511</f>
        <v>Sophie ASHURSTpole-vault</v>
      </c>
      <c r="I1511" s="2">
        <f>E1511</f>
        <v>1024</v>
      </c>
      <c r="J1511" s="2" cm="1">
        <f t="array" ref="J1511">MAX(IF($H$3:$H$4000=$H1511,$I$3:$I$4000))</f>
        <v>1024</v>
      </c>
      <c r="K1511" s="2" t="str">
        <v>IND</v>
      </c>
      <c r="L1511" s="21" t="str">
        <v>. SUNITA</v>
      </c>
      <c r="M1511" s="47" t="str">
        <v>1500m</v>
      </c>
      <c r="N1511" s="95">
        <v>35885</v>
      </c>
      <c r="O1511" s="94" t="str">
        <f t="shared" si="92"/>
        <v>. SUNITA1500m</v>
      </c>
      <c r="P1511" s="2">
        <f t="shared" si="93"/>
        <v>1000</v>
      </c>
      <c r="Q1511" s="2">
        <f t="shared" si="94"/>
        <v>171</v>
      </c>
      <c r="R1511" s="79" t="str">
        <f t="shared" si="95"/>
        <v/>
      </c>
    </row>
    <row r="1512" spans="1:18" x14ac:dyDescent="0.2">
      <c r="A1512" t="s">
        <v>1204</v>
      </c>
      <c r="B1512" t="s">
        <v>2379</v>
      </c>
      <c r="C1512" t="s">
        <v>36</v>
      </c>
      <c r="D1512" s="5"/>
      <c r="E1512" s="39">
        <v>838</v>
      </c>
      <c r="F1512" s="195">
        <v>44386</v>
      </c>
      <c r="G1512" s="2">
        <v>70</v>
      </c>
      <c r="H1512" t="str">
        <f>B1512&amp;C1512</f>
        <v>Ivy SPENCERpole-vault</v>
      </c>
      <c r="I1512" s="2">
        <f>E1512</f>
        <v>838</v>
      </c>
      <c r="J1512" s="2" cm="1">
        <f t="array" ref="J1512">MAX(IF($H$3:$H$4000=$H1512,$I$3:$I$4000))</f>
        <v>838</v>
      </c>
      <c r="K1512" s="2" t="str">
        <v>IND</v>
      </c>
      <c r="L1512" s="21" t="str">
        <v>Kathiriya SHRADDHA</v>
      </c>
      <c r="M1512" s="47" t="str">
        <v>1500m</v>
      </c>
      <c r="N1512" s="95">
        <v>37245</v>
      </c>
      <c r="O1512" s="94" t="str">
        <f t="shared" si="92"/>
        <v>Kathiriya SHRADDHA1500m</v>
      </c>
      <c r="P1512" s="2">
        <f t="shared" si="93"/>
        <v>992</v>
      </c>
      <c r="Q1512" s="2">
        <f t="shared" si="94"/>
        <v>180</v>
      </c>
      <c r="R1512" s="79" t="str">
        <f t="shared" si="95"/>
        <v/>
      </c>
    </row>
    <row r="1513" spans="1:18" x14ac:dyDescent="0.2">
      <c r="A1513" t="s">
        <v>1204</v>
      </c>
      <c r="B1513" t="s">
        <v>1532</v>
      </c>
      <c r="C1513" s="5" t="s">
        <v>41</v>
      </c>
      <c r="D1513" s="5">
        <v>36423</v>
      </c>
      <c r="E1513" s="39">
        <v>972</v>
      </c>
      <c r="F1513" s="195">
        <v>44386</v>
      </c>
      <c r="G1513" s="2">
        <v>20</v>
      </c>
      <c r="H1513" t="str">
        <f>B1513&amp;C1513</f>
        <v>Rebekah WALTONjavelin-throw</v>
      </c>
      <c r="I1513" s="2">
        <f>E1513</f>
        <v>972</v>
      </c>
      <c r="J1513" s="2" cm="1">
        <f t="array" ref="J1513">MAX(IF($H$3:$H$4000=$H1513,$I$3:$I$4000))</f>
        <v>998</v>
      </c>
      <c r="K1513" s="2" t="str">
        <v>IND</v>
      </c>
      <c r="L1513" s="21" t="str">
        <v>Jyothi YARRAJI</v>
      </c>
      <c r="M1513" s="47" t="str">
        <v>100mh</v>
      </c>
      <c r="N1513" s="95">
        <v>36400</v>
      </c>
      <c r="O1513" s="94" t="str">
        <f t="shared" si="92"/>
        <v>Jyothi YARRAJI100mh</v>
      </c>
      <c r="P1513" s="2">
        <f t="shared" si="93"/>
        <v>1092</v>
      </c>
      <c r="Q1513" s="2">
        <f t="shared" si="94"/>
        <v>54</v>
      </c>
      <c r="R1513" s="79" t="str">
        <f t="shared" si="95"/>
        <v/>
      </c>
    </row>
    <row r="1514" spans="1:18" x14ac:dyDescent="0.2">
      <c r="A1514" t="s">
        <v>1204</v>
      </c>
      <c r="B1514" t="s">
        <v>1554</v>
      </c>
      <c r="C1514" s="5" t="s">
        <v>41</v>
      </c>
      <c r="D1514" s="5">
        <v>38113</v>
      </c>
      <c r="E1514" s="39">
        <v>842</v>
      </c>
      <c r="F1514" s="195">
        <v>44386</v>
      </c>
      <c r="G1514" s="2">
        <v>67</v>
      </c>
      <c r="H1514" t="str">
        <f>B1514&amp;C1514</f>
        <v>Sophie HAMILTONjavelin-throw</v>
      </c>
      <c r="I1514" s="2">
        <f>E1514</f>
        <v>842</v>
      </c>
      <c r="J1514" s="2" cm="1">
        <f t="array" ref="J1514">MAX(IF($H$3:$H$4000=$H1514,$I$3:$I$4000))</f>
        <v>842</v>
      </c>
      <c r="K1514" s="2" t="str">
        <v>IND</v>
      </c>
      <c r="L1514" s="21" t="str">
        <v>Chandrasekar KANIMOZHI</v>
      </c>
      <c r="M1514" s="47" t="str">
        <v>100mh</v>
      </c>
      <c r="N1514" s="95">
        <v>35742</v>
      </c>
      <c r="O1514" s="94" t="str">
        <f t="shared" si="92"/>
        <v>Chandrasekar KANIMOZHI100mh</v>
      </c>
      <c r="P1514" s="2">
        <f t="shared" si="93"/>
        <v>1078</v>
      </c>
      <c r="Q1514" s="2">
        <f t="shared" si="94"/>
        <v>69</v>
      </c>
      <c r="R1514" s="79" t="str">
        <f t="shared" si="95"/>
        <v/>
      </c>
    </row>
    <row r="1515" spans="1:18" x14ac:dyDescent="0.2">
      <c r="A1515" t="s">
        <v>1204</v>
      </c>
      <c r="B1515" t="s">
        <v>2121</v>
      </c>
      <c r="C1515" s="5" t="s">
        <v>33</v>
      </c>
      <c r="D1515" s="5">
        <v>36881</v>
      </c>
      <c r="E1515" s="39">
        <v>1106</v>
      </c>
      <c r="F1515" s="195">
        <v>44385</v>
      </c>
      <c r="G1515" s="2">
        <v>31</v>
      </c>
      <c r="H1515" t="str">
        <f>B1515&amp;C1515</f>
        <v>Zoe POLLOCK400mh</v>
      </c>
      <c r="I1515" s="2">
        <f>E1515</f>
        <v>1106</v>
      </c>
      <c r="J1515" s="2" cm="1">
        <f t="array" ref="J1515">MAX(IF($H$3:$H$4000=$H1515,$I$3:$I$4000))</f>
        <v>1106</v>
      </c>
      <c r="K1515" s="2" t="str">
        <v>IND</v>
      </c>
      <c r="L1515" s="21" t="str">
        <v>Moumita MONDAL</v>
      </c>
      <c r="M1515" s="47" t="str">
        <v>100mh</v>
      </c>
      <c r="N1515" s="95">
        <v>37234</v>
      </c>
      <c r="O1515" s="94" t="str">
        <f t="shared" si="92"/>
        <v>Moumita MONDAL100mh</v>
      </c>
      <c r="P1515" s="2">
        <f t="shared" si="93"/>
        <v>1009</v>
      </c>
      <c r="Q1515" s="2">
        <f t="shared" si="94"/>
        <v>124</v>
      </c>
      <c r="R1515" s="79" t="str">
        <f t="shared" si="95"/>
        <v/>
      </c>
    </row>
    <row r="1516" spans="1:18" x14ac:dyDescent="0.2">
      <c r="A1516" t="s">
        <v>1204</v>
      </c>
      <c r="B1516" t="s">
        <v>1655</v>
      </c>
      <c r="C1516" s="5" t="s">
        <v>25</v>
      </c>
      <c r="D1516" s="5">
        <v>34937</v>
      </c>
      <c r="E1516" s="39">
        <v>1118</v>
      </c>
      <c r="F1516" s="195">
        <v>44383</v>
      </c>
      <c r="G1516" s="2">
        <v>45</v>
      </c>
      <c r="H1516" t="str">
        <f>B1516&amp;C1516</f>
        <v>Desiree HENRY200m</v>
      </c>
      <c r="I1516" s="2">
        <f>E1516</f>
        <v>1118</v>
      </c>
      <c r="J1516" s="2" cm="1">
        <f t="array" ref="J1516">MAX(IF($H$3:$H$4000=$H1516,$I$3:$I$4000))</f>
        <v>1118</v>
      </c>
      <c r="K1516" s="2" t="str">
        <v>IND</v>
      </c>
      <c r="L1516" s="21" t="str">
        <v>Unnathi AIYAPPA</v>
      </c>
      <c r="M1516" s="47" t="str">
        <v>100mh</v>
      </c>
      <c r="N1516" s="95">
        <v>38508</v>
      </c>
      <c r="O1516" s="94" t="str">
        <f t="shared" si="92"/>
        <v>Unnathi AIYAPPA100mh</v>
      </c>
      <c r="P1516" s="2">
        <f t="shared" si="93"/>
        <v>1002</v>
      </c>
      <c r="Q1516" s="2">
        <f t="shared" si="94"/>
        <v>135</v>
      </c>
      <c r="R1516" s="79" t="str">
        <f t="shared" si="95"/>
        <v/>
      </c>
    </row>
    <row r="1517" spans="1:18" x14ac:dyDescent="0.2">
      <c r="A1517" t="s">
        <v>1204</v>
      </c>
      <c r="B1517" t="s">
        <v>1473</v>
      </c>
      <c r="C1517" s="6" t="s">
        <v>40</v>
      </c>
      <c r="D1517" s="5">
        <v>44581</v>
      </c>
      <c r="E1517" s="39">
        <v>826</v>
      </c>
      <c r="F1517" s="195">
        <v>44381</v>
      </c>
      <c r="G1517" s="2">
        <v>99</v>
      </c>
      <c r="H1517" t="str">
        <f>B1517&amp;C1517</f>
        <v>Emma BOTHAMdiscus-throw</v>
      </c>
      <c r="I1517" s="2">
        <f>E1517</f>
        <v>826</v>
      </c>
      <c r="J1517" s="2" cm="1">
        <f t="array" ref="J1517">MAX(IF($H$3:$H$4000=$H1517,$I$3:$I$4000))</f>
        <v>826</v>
      </c>
      <c r="K1517" s="2" t="str">
        <v>IND</v>
      </c>
      <c r="L1517" s="21" t="str">
        <v>Medha KAMATH</v>
      </c>
      <c r="M1517" s="47" t="str">
        <v>100mh</v>
      </c>
      <c r="N1517" s="95">
        <v>35768</v>
      </c>
      <c r="O1517" s="94" t="str">
        <f t="shared" si="92"/>
        <v>Medha KAMATH100mh</v>
      </c>
      <c r="P1517" s="2">
        <f t="shared" si="93"/>
        <v>966</v>
      </c>
      <c r="Q1517" s="2">
        <f t="shared" si="94"/>
        <v>162</v>
      </c>
      <c r="R1517" s="79" t="str">
        <f t="shared" si="95"/>
        <v/>
      </c>
    </row>
    <row r="1518" spans="1:18" x14ac:dyDescent="0.2">
      <c r="A1518" t="s">
        <v>1204</v>
      </c>
      <c r="B1518" t="s">
        <v>2053</v>
      </c>
      <c r="C1518" s="5" t="s">
        <v>39</v>
      </c>
      <c r="D1518" s="5">
        <v>36631</v>
      </c>
      <c r="E1518" s="39">
        <v>820</v>
      </c>
      <c r="F1518" s="195">
        <v>44381</v>
      </c>
      <c r="G1518" s="2">
        <v>97</v>
      </c>
      <c r="H1518" t="str">
        <f>B1518&amp;C1518</f>
        <v>Holly MILLSshot-put</v>
      </c>
      <c r="I1518" s="2">
        <f>E1518</f>
        <v>820</v>
      </c>
      <c r="J1518" s="2" cm="1">
        <f t="array" ref="J1518">MAX(IF($H$3:$H$4000=$H1518,$I$3:$I$4000))</f>
        <v>820</v>
      </c>
      <c r="K1518" s="2" t="str">
        <v>IND</v>
      </c>
      <c r="L1518" s="21" t="str">
        <v>Kachnar CHAUDHARY</v>
      </c>
      <c r="M1518" s="47" t="str">
        <v>shot-put</v>
      </c>
      <c r="N1518" s="95">
        <v>36297</v>
      </c>
      <c r="O1518" s="94" t="str">
        <f t="shared" si="92"/>
        <v>Kachnar CHAUDHARYshot-put</v>
      </c>
      <c r="P1518" s="2">
        <f t="shared" si="93"/>
        <v>892</v>
      </c>
      <c r="Q1518" s="2">
        <f t="shared" si="94"/>
        <v>56</v>
      </c>
      <c r="R1518" s="79" t="str">
        <f t="shared" si="95"/>
        <v/>
      </c>
    </row>
    <row r="1519" spans="1:18" x14ac:dyDescent="0.2">
      <c r="A1519" t="s">
        <v>1204</v>
      </c>
      <c r="B1519" t="s">
        <v>2537</v>
      </c>
      <c r="C1519" t="s">
        <v>42</v>
      </c>
      <c r="D1519" s="5"/>
      <c r="E1519" s="39">
        <v>907</v>
      </c>
      <c r="F1519" s="195">
        <v>44381</v>
      </c>
      <c r="G1519" s="2">
        <v>49</v>
      </c>
      <c r="H1519" t="str">
        <f>B1519&amp;C1519</f>
        <v>Hannah BLOODhammer-throw</v>
      </c>
      <c r="I1519" s="2">
        <f>E1519</f>
        <v>907</v>
      </c>
      <c r="J1519" s="2" cm="1">
        <f t="array" ref="J1519">MAX(IF($H$3:$H$4000=$H1519,$I$3:$I$4000))</f>
        <v>907</v>
      </c>
      <c r="K1519" s="2" t="str">
        <v>IND</v>
      </c>
      <c r="L1519" s="21" t="str">
        <v>M.V. JILNA</v>
      </c>
      <c r="M1519" s="47" t="str">
        <v>100m</v>
      </c>
      <c r="N1519" s="95">
        <v>35792</v>
      </c>
      <c r="O1519" s="94" t="str">
        <f t="shared" si="92"/>
        <v>M.V. JILNA100m</v>
      </c>
      <c r="P1519" s="2">
        <f t="shared" si="93"/>
        <v>1066</v>
      </c>
      <c r="Q1519" s="2">
        <f t="shared" si="94"/>
        <v>131</v>
      </c>
      <c r="R1519" s="79" t="str">
        <f t="shared" si="95"/>
        <v/>
      </c>
    </row>
    <row r="1520" spans="1:18" x14ac:dyDescent="0.2">
      <c r="A1520" t="s">
        <v>1204</v>
      </c>
      <c r="B1520" t="s">
        <v>2460</v>
      </c>
      <c r="C1520" s="6" t="s">
        <v>39</v>
      </c>
      <c r="D1520" s="5">
        <v>34358</v>
      </c>
      <c r="E1520" s="39">
        <v>1089</v>
      </c>
      <c r="F1520" s="195">
        <v>44380</v>
      </c>
      <c r="G1520" s="2">
        <v>9</v>
      </c>
      <c r="H1520" t="str">
        <f>B1520&amp;C1520</f>
        <v>Amelia STRICKLERshot-put</v>
      </c>
      <c r="I1520" s="2">
        <f>E1520</f>
        <v>1089</v>
      </c>
      <c r="J1520" s="2" cm="1">
        <f t="array" ref="J1520">MAX(IF($H$3:$H$4000=$H1520,$I$3:$I$4000))</f>
        <v>1089</v>
      </c>
      <c r="K1520" s="2" t="str">
        <v>IND</v>
      </c>
      <c r="L1520" s="21" t="str">
        <v>. SUMMY</v>
      </c>
      <c r="M1520" s="47" t="str">
        <v>400m</v>
      </c>
      <c r="N1520" s="95">
        <v>37762</v>
      </c>
      <c r="O1520" s="94" t="str">
        <f t="shared" si="92"/>
        <v>. SUMMY400m</v>
      </c>
      <c r="P1520" s="2">
        <f t="shared" si="93"/>
        <v>1028</v>
      </c>
      <c r="Q1520" s="2">
        <f t="shared" si="94"/>
        <v>161</v>
      </c>
      <c r="R1520" s="79" t="str">
        <f t="shared" si="95"/>
        <v/>
      </c>
    </row>
    <row r="1521" spans="1:18" x14ac:dyDescent="0.2">
      <c r="A1521" t="s">
        <v>1204</v>
      </c>
      <c r="B1521" t="s">
        <v>1514</v>
      </c>
      <c r="C1521" s="5" t="s">
        <v>42</v>
      </c>
      <c r="D1521" s="5">
        <v>37335</v>
      </c>
      <c r="E1521" s="39">
        <v>998</v>
      </c>
      <c r="F1521" s="195">
        <v>44380</v>
      </c>
      <c r="G1521" s="2">
        <v>22</v>
      </c>
      <c r="H1521" t="str">
        <f>B1521&amp;C1521</f>
        <v>Charlotte PAYNEhammer-throw</v>
      </c>
      <c r="I1521" s="2">
        <f>E1521</f>
        <v>998</v>
      </c>
      <c r="J1521" s="2" cm="1">
        <f t="array" ref="J1521">MAX(IF($H$3:$H$4000=$H1521,$I$3:$I$4000))</f>
        <v>1041</v>
      </c>
      <c r="K1521" s="2" t="str">
        <v>IND</v>
      </c>
      <c r="L1521" s="21" t="str">
        <v>Sanjivani JADHAV</v>
      </c>
      <c r="M1521" s="47" t="str">
        <v>10000m</v>
      </c>
      <c r="N1521" s="95">
        <v>35258</v>
      </c>
      <c r="O1521" s="94" t="str">
        <f t="shared" si="92"/>
        <v>Sanjivani JADHAV10000m</v>
      </c>
      <c r="P1521" s="2">
        <f t="shared" si="93"/>
        <v>1075</v>
      </c>
      <c r="Q1521" s="2">
        <f t="shared" si="94"/>
        <v>81</v>
      </c>
      <c r="R1521" s="79" t="str">
        <f t="shared" si="95"/>
        <v/>
      </c>
    </row>
    <row r="1522" spans="1:18" x14ac:dyDescent="0.2">
      <c r="A1522" t="s">
        <v>1204</v>
      </c>
      <c r="B1522" t="s">
        <v>2600</v>
      </c>
      <c r="C1522" s="5" t="s">
        <v>41</v>
      </c>
      <c r="D1522" s="5">
        <v>37952</v>
      </c>
      <c r="E1522" s="39">
        <v>862</v>
      </c>
      <c r="F1522" s="195">
        <v>44380</v>
      </c>
      <c r="G1522" s="2">
        <v>53</v>
      </c>
      <c r="H1522" t="str">
        <f>B1522&amp;C1522</f>
        <v>Harriette MORTLOCKjavelin-throw</v>
      </c>
      <c r="I1522" s="2">
        <f>E1522</f>
        <v>862</v>
      </c>
      <c r="J1522" s="2" cm="1">
        <f t="array" ref="J1522">MAX(IF($H$3:$H$4000=$H1522,$I$3:$I$4000))</f>
        <v>862</v>
      </c>
      <c r="K1522" s="2" t="str">
        <v>IND</v>
      </c>
      <c r="L1522" s="21" t="str">
        <v>. SEEMA</v>
      </c>
      <c r="M1522" s="47" t="str">
        <v>10000m</v>
      </c>
      <c r="N1522" s="95">
        <v>36901</v>
      </c>
      <c r="O1522" s="94" t="str">
        <f t="shared" si="92"/>
        <v>. SEEMA10000m</v>
      </c>
      <c r="P1522" s="2">
        <f t="shared" si="93"/>
        <v>1009</v>
      </c>
      <c r="Q1522" s="2">
        <f t="shared" si="94"/>
        <v>109</v>
      </c>
      <c r="R1522" s="79" t="str">
        <f t="shared" si="95"/>
        <v/>
      </c>
    </row>
    <row r="1523" spans="1:18" x14ac:dyDescent="0.2">
      <c r="A1523" t="s">
        <v>1204</v>
      </c>
      <c r="B1523" t="s">
        <v>2607</v>
      </c>
      <c r="C1523" s="5" t="s">
        <v>41</v>
      </c>
      <c r="D1523" s="5">
        <v>36321</v>
      </c>
      <c r="E1523" s="39">
        <v>849</v>
      </c>
      <c r="F1523" s="195">
        <v>44380</v>
      </c>
      <c r="G1523" s="2">
        <v>62</v>
      </c>
      <c r="H1523" t="str">
        <f>B1523&amp;C1523</f>
        <v>Leah HILLMANjavelin-throw</v>
      </c>
      <c r="I1523" s="2">
        <f>E1523</f>
        <v>849</v>
      </c>
      <c r="J1523" s="2" cm="1">
        <f t="array" ref="J1523">MAX(IF($H$3:$H$4000=$H1523,$I$3:$I$4000))</f>
        <v>849</v>
      </c>
      <c r="K1523" s="2" t="str">
        <v>IND</v>
      </c>
      <c r="L1523" s="21" t="str">
        <v>Kavita YADAV</v>
      </c>
      <c r="M1523" s="47" t="str">
        <v>10000m</v>
      </c>
      <c r="N1523" s="95">
        <v>36107</v>
      </c>
      <c r="O1523" s="94" t="str">
        <f t="shared" si="92"/>
        <v>Kavita YADAV10000m</v>
      </c>
      <c r="P1523" s="2">
        <f t="shared" si="93"/>
        <v>989</v>
      </c>
      <c r="Q1523" s="2">
        <f t="shared" si="94"/>
        <v>114</v>
      </c>
      <c r="R1523" s="79" t="str">
        <f t="shared" si="95"/>
        <v/>
      </c>
    </row>
    <row r="1524" spans="1:18" x14ac:dyDescent="0.2">
      <c r="A1524" t="s">
        <v>1204</v>
      </c>
      <c r="B1524" t="s">
        <v>1831</v>
      </c>
      <c r="C1524" s="5" t="s">
        <v>29</v>
      </c>
      <c r="D1524" s="5">
        <v>33202</v>
      </c>
      <c r="E1524" s="39">
        <v>1225</v>
      </c>
      <c r="F1524" s="195">
        <v>44378</v>
      </c>
      <c r="G1524" s="2">
        <v>3</v>
      </c>
      <c r="H1524" t="str">
        <f>B1524&amp;C1524</f>
        <v>Eilish MCCOLGAN5000m</v>
      </c>
      <c r="I1524" s="2">
        <f>E1524</f>
        <v>1225</v>
      </c>
      <c r="J1524" s="2" cm="1">
        <f t="array" ref="J1524">MAX(IF($H$3:$H$4000=$H1524,$I$3:$I$4000))</f>
        <v>1225</v>
      </c>
      <c r="K1524" s="2" t="str">
        <v>IND</v>
      </c>
      <c r="L1524" s="21" t="str">
        <v>P. Rosy MEENA</v>
      </c>
      <c r="M1524" s="47" t="str">
        <v>pole-vault</v>
      </c>
      <c r="N1524" s="95">
        <v>35731</v>
      </c>
      <c r="O1524" s="94" t="str">
        <f t="shared" si="92"/>
        <v>P. Rosy MEENApole-vault</v>
      </c>
      <c r="P1524" s="2">
        <f t="shared" si="93"/>
        <v>960</v>
      </c>
      <c r="Q1524" s="2">
        <f t="shared" si="94"/>
        <v>28</v>
      </c>
      <c r="R1524" s="79" t="str">
        <f t="shared" si="95"/>
        <v/>
      </c>
    </row>
    <row r="1525" spans="1:18" x14ac:dyDescent="0.2">
      <c r="A1525" t="s">
        <v>1204</v>
      </c>
      <c r="B1525" t="s">
        <v>1713</v>
      </c>
      <c r="C1525" s="5" t="s">
        <v>25</v>
      </c>
      <c r="D1525" s="5">
        <v>34321</v>
      </c>
      <c r="E1525" s="39">
        <v>1103</v>
      </c>
      <c r="F1525" s="195">
        <v>44374</v>
      </c>
      <c r="G1525" s="2">
        <v>89</v>
      </c>
      <c r="H1525" t="str">
        <f>B1525&amp;C1525</f>
        <v>Bianca WILLIAMS200m</v>
      </c>
      <c r="I1525" s="2">
        <f>E1525</f>
        <v>1103</v>
      </c>
      <c r="J1525" s="2" cm="1">
        <f t="array" ref="J1525">MAX(IF($H$3:$H$4000=$H1525,$I$3:$I$4000))</f>
        <v>1103</v>
      </c>
      <c r="K1525" s="2" t="str">
        <v>IND</v>
      </c>
      <c r="L1525" s="21" t="str">
        <v>Baranica ELANGOAN</v>
      </c>
      <c r="M1525" s="47" t="str">
        <v>pole-vault</v>
      </c>
      <c r="N1525" s="95">
        <v>35464</v>
      </c>
      <c r="O1525" s="94" t="str">
        <f t="shared" si="92"/>
        <v>Baranica ELANGOANpole-vault</v>
      </c>
      <c r="P1525" s="2">
        <f t="shared" si="93"/>
        <v>929</v>
      </c>
      <c r="Q1525" s="2">
        <f t="shared" si="94"/>
        <v>42</v>
      </c>
      <c r="R1525" s="79" t="str">
        <f t="shared" si="95"/>
        <v/>
      </c>
    </row>
    <row r="1526" spans="1:18" x14ac:dyDescent="0.2">
      <c r="A1526" t="s">
        <v>1204</v>
      </c>
      <c r="B1526" t="s">
        <v>1969</v>
      </c>
      <c r="C1526" s="5" t="s">
        <v>29</v>
      </c>
      <c r="D1526" s="5">
        <v>33407</v>
      </c>
      <c r="E1526" s="39">
        <v>1097</v>
      </c>
      <c r="F1526" s="195">
        <v>44374</v>
      </c>
      <c r="G1526" s="2">
        <v>67</v>
      </c>
      <c r="H1526" t="str">
        <f>B1526&amp;C1526</f>
        <v>Charlotte ARTER5000m</v>
      </c>
      <c r="I1526" s="2">
        <f>E1526</f>
        <v>1097</v>
      </c>
      <c r="J1526" s="2" cm="1">
        <f t="array" ref="J1526">MAX(IF($H$3:$H$4000=$H1526,$I$3:$I$4000))</f>
        <v>1105</v>
      </c>
      <c r="K1526" s="2" t="str">
        <v>IND</v>
      </c>
      <c r="L1526" s="21" t="str">
        <v>. POOJA</v>
      </c>
      <c r="M1526" s="47" t="str">
        <v>pole-vault</v>
      </c>
      <c r="N1526" s="95">
        <v>37139</v>
      </c>
      <c r="O1526" s="94" t="str">
        <f t="shared" si="92"/>
        <v>. POOJApole-vault</v>
      </c>
      <c r="P1526" s="2">
        <f t="shared" si="93"/>
        <v>944</v>
      </c>
      <c r="Q1526" s="2">
        <f t="shared" si="94"/>
        <v>36</v>
      </c>
      <c r="R1526" s="79" t="str">
        <f t="shared" si="95"/>
        <v/>
      </c>
    </row>
    <row r="1527" spans="1:18" x14ac:dyDescent="0.2">
      <c r="A1527" t="s">
        <v>1204</v>
      </c>
      <c r="B1527" t="s">
        <v>2051</v>
      </c>
      <c r="C1527" s="5" t="s">
        <v>32</v>
      </c>
      <c r="D1527" s="5">
        <v>35879</v>
      </c>
      <c r="E1527" s="39">
        <v>1131</v>
      </c>
      <c r="F1527" s="195">
        <v>44374</v>
      </c>
      <c r="G1527" s="2">
        <v>29</v>
      </c>
      <c r="H1527" t="str">
        <f>B1527&amp;C1527</f>
        <v>Alicia BARRETT100mh</v>
      </c>
      <c r="I1527" s="2">
        <f>E1527</f>
        <v>1131</v>
      </c>
      <c r="J1527" s="2" cm="1">
        <f t="array" ref="J1527">MAX(IF($H$3:$H$4000=$H1527,$I$3:$I$4000))</f>
        <v>1131</v>
      </c>
      <c r="K1527" s="2" t="str">
        <v>IND</v>
      </c>
      <c r="L1527" s="21" t="str">
        <v>Vanshika GHANGHAS</v>
      </c>
      <c r="M1527" s="47" t="str">
        <v>pole-vault</v>
      </c>
      <c r="N1527" s="95">
        <v>38574</v>
      </c>
      <c r="O1527" s="94" t="str">
        <f t="shared" si="92"/>
        <v>Vanshika GHANGHASpole-vault</v>
      </c>
      <c r="P1527" s="2">
        <f t="shared" si="93"/>
        <v>807</v>
      </c>
      <c r="Q1527" s="2">
        <f t="shared" si="94"/>
        <v>112</v>
      </c>
      <c r="R1527" s="79" t="str">
        <f t="shared" si="95"/>
        <v/>
      </c>
    </row>
    <row r="1528" spans="1:18" x14ac:dyDescent="0.2">
      <c r="A1528" t="s">
        <v>1204</v>
      </c>
      <c r="B1528" t="s">
        <v>2062</v>
      </c>
      <c r="C1528" s="5" t="s">
        <v>32</v>
      </c>
      <c r="D1528" s="5">
        <v>35299</v>
      </c>
      <c r="E1528" s="39">
        <v>1110</v>
      </c>
      <c r="F1528" s="195">
        <v>44374</v>
      </c>
      <c r="G1528" s="2">
        <v>42</v>
      </c>
      <c r="H1528" t="str">
        <f>B1528&amp;C1528</f>
        <v>Emma NWOFOR100mh</v>
      </c>
      <c r="I1528" s="2">
        <f>E1528</f>
        <v>1110</v>
      </c>
      <c r="J1528" s="2" cm="1">
        <f t="array" ref="J1528">MAX(IF($H$3:$H$4000=$H1528,$I$3:$I$4000))</f>
        <v>1110</v>
      </c>
      <c r="K1528" s="2" t="str">
        <v>IND</v>
      </c>
      <c r="L1528" s="21" t="str">
        <v>G. SINDHUSHREE</v>
      </c>
      <c r="M1528" s="47" t="str">
        <v>pole-vault</v>
      </c>
      <c r="N1528" s="95">
        <v>36822</v>
      </c>
      <c r="O1528" s="94" t="str">
        <f t="shared" si="92"/>
        <v>G. SINDHUSHREEpole-vault</v>
      </c>
      <c r="P1528" s="2">
        <f t="shared" si="93"/>
        <v>807</v>
      </c>
      <c r="Q1528" s="2">
        <f t="shared" si="94"/>
        <v>112</v>
      </c>
      <c r="R1528" s="79" t="str">
        <f t="shared" si="95"/>
        <v/>
      </c>
    </row>
    <row r="1529" spans="1:18" x14ac:dyDescent="0.2">
      <c r="A1529" t="s">
        <v>1204</v>
      </c>
      <c r="B1529" t="s">
        <v>2100</v>
      </c>
      <c r="C1529" s="5" t="s">
        <v>32</v>
      </c>
      <c r="D1529" s="5">
        <v>37330</v>
      </c>
      <c r="E1529" s="39">
        <v>1057</v>
      </c>
      <c r="F1529" s="195">
        <v>44374</v>
      </c>
      <c r="G1529" s="2">
        <v>84</v>
      </c>
      <c r="H1529" t="str">
        <f>B1529&amp;C1529</f>
        <v>Mallory CLULEY100mh</v>
      </c>
      <c r="I1529" s="2">
        <f>E1529</f>
        <v>1057</v>
      </c>
      <c r="J1529" s="2" cm="1">
        <f t="array" ref="J1529">MAX(IF($H$3:$H$4000=$H1529,$I$3:$I$4000))</f>
        <v>1057</v>
      </c>
      <c r="K1529" s="2" t="str">
        <v>IND</v>
      </c>
      <c r="L1529" s="21" t="str">
        <v>Poorna RAORANE</v>
      </c>
      <c r="M1529" s="47" t="str">
        <v>shot-put</v>
      </c>
      <c r="N1529" s="95">
        <v>36886</v>
      </c>
      <c r="O1529" s="94" t="str">
        <f t="shared" si="92"/>
        <v>Poorna RAORANEshot-put</v>
      </c>
      <c r="P1529" s="2">
        <f t="shared" si="93"/>
        <v>937</v>
      </c>
      <c r="Q1529" s="2">
        <f t="shared" si="94"/>
        <v>40</v>
      </c>
      <c r="R1529" s="79" t="str">
        <f t="shared" si="95"/>
        <v/>
      </c>
    </row>
    <row r="1530" spans="1:18" x14ac:dyDescent="0.2">
      <c r="A1530" t="s">
        <v>1204</v>
      </c>
      <c r="B1530" t="s">
        <v>2103</v>
      </c>
      <c r="C1530" s="5" t="s">
        <v>32</v>
      </c>
      <c r="D1530" s="6">
        <v>37635</v>
      </c>
      <c r="E1530" s="39">
        <v>1056</v>
      </c>
      <c r="F1530" s="195">
        <v>44374</v>
      </c>
      <c r="G1530" s="2">
        <v>90</v>
      </c>
      <c r="H1530" t="str">
        <f>B1530&amp;C1530</f>
        <v>Abigail PAWLETT100mh</v>
      </c>
      <c r="I1530" s="2">
        <f>E1530</f>
        <v>1056</v>
      </c>
      <c r="J1530" s="2" cm="1">
        <f t="array" ref="J1530">MAX(IF($H$3:$H$4000=$H1530,$I$3:$I$4000))</f>
        <v>1056</v>
      </c>
      <c r="K1530" s="2" t="str">
        <v>IND</v>
      </c>
      <c r="L1530" s="21" t="str">
        <v>. CINTHA</v>
      </c>
      <c r="M1530" s="47" t="str">
        <v>3000msc</v>
      </c>
      <c r="N1530" s="95">
        <v>34054</v>
      </c>
      <c r="O1530" s="94" t="str">
        <f t="shared" si="92"/>
        <v>. CINTHA3000msc</v>
      </c>
      <c r="P1530" s="2">
        <f t="shared" si="93"/>
        <v>1047</v>
      </c>
      <c r="Q1530" s="2">
        <f t="shared" si="94"/>
        <v>73</v>
      </c>
      <c r="R1530" s="79" t="str">
        <f t="shared" si="95"/>
        <v/>
      </c>
    </row>
    <row r="1531" spans="1:18" x14ac:dyDescent="0.2">
      <c r="A1531" t="s">
        <v>1204</v>
      </c>
      <c r="B1531" t="s">
        <v>2405</v>
      </c>
      <c r="C1531" s="5" t="s">
        <v>40</v>
      </c>
      <c r="D1531" s="6">
        <v>32435</v>
      </c>
      <c r="E1531" s="39">
        <v>1004</v>
      </c>
      <c r="F1531" s="195">
        <v>44374</v>
      </c>
      <c r="G1531" s="2">
        <v>22</v>
      </c>
      <c r="H1531" t="str">
        <f>B1531&amp;C1531</f>
        <v>Eden FRANCISdiscus-throw</v>
      </c>
      <c r="I1531" s="2">
        <f>E1531</f>
        <v>1004</v>
      </c>
      <c r="J1531" s="2" cm="1">
        <f t="array" ref="J1531">MAX(IF($H$3:$H$4000=$H1531,$I$3:$I$4000))</f>
        <v>1004</v>
      </c>
      <c r="K1531" s="2" t="str">
        <v>IND</v>
      </c>
      <c r="L1531" s="21" t="str">
        <v>Preenu YADAV</v>
      </c>
      <c r="M1531" s="47" t="str">
        <v>3000msc</v>
      </c>
      <c r="N1531" s="95">
        <v>34878</v>
      </c>
      <c r="O1531" s="94" t="str">
        <f t="shared" si="92"/>
        <v>Preenu YADAV3000msc</v>
      </c>
      <c r="P1531" s="2">
        <f t="shared" si="93"/>
        <v>992</v>
      </c>
      <c r="Q1531" s="2">
        <f t="shared" si="94"/>
        <v>109</v>
      </c>
      <c r="R1531" s="79" t="str">
        <f t="shared" si="95"/>
        <v/>
      </c>
    </row>
    <row r="1532" spans="1:18" x14ac:dyDescent="0.2">
      <c r="A1532" t="s">
        <v>1204</v>
      </c>
      <c r="B1532" t="s">
        <v>2497</v>
      </c>
      <c r="C1532" s="5" t="s">
        <v>39</v>
      </c>
      <c r="D1532" s="5">
        <v>35577</v>
      </c>
      <c r="E1532" s="39">
        <v>837</v>
      </c>
      <c r="F1532" s="195">
        <v>44374</v>
      </c>
      <c r="G1532" s="2">
        <v>86</v>
      </c>
      <c r="H1532" t="str">
        <f>B1532&amp;C1532</f>
        <v>Sabrina FORTUNEshot-put</v>
      </c>
      <c r="I1532" s="2">
        <f>E1532</f>
        <v>837</v>
      </c>
      <c r="J1532" s="2" cm="1">
        <f t="array" ref="J1532">MAX(IF($H$3:$H$4000=$H1532,$I$3:$I$4000))</f>
        <v>837</v>
      </c>
      <c r="K1532" s="2" t="str">
        <v>IND</v>
      </c>
      <c r="L1532" s="21" t="str">
        <v>NANDINI GUPTA</v>
      </c>
      <c r="M1532" s="47" t="str">
        <v>3000msc</v>
      </c>
      <c r="N1532" s="95">
        <v>33831</v>
      </c>
      <c r="O1532" s="94" t="str">
        <f t="shared" si="92"/>
        <v>NANDINI GUPTA3000msc</v>
      </c>
      <c r="P1532" s="2">
        <f t="shared" si="93"/>
        <v>917</v>
      </c>
      <c r="Q1532" s="2">
        <f t="shared" si="94"/>
        <v>131</v>
      </c>
      <c r="R1532" s="79" t="str">
        <f t="shared" si="95"/>
        <v/>
      </c>
    </row>
    <row r="1533" spans="1:18" x14ac:dyDescent="0.2">
      <c r="A1533" t="s">
        <v>1204</v>
      </c>
      <c r="B1533" t="s">
        <v>2222</v>
      </c>
      <c r="C1533" s="5" t="s">
        <v>43</v>
      </c>
      <c r="D1533" s="5">
        <v>34707</v>
      </c>
      <c r="E1533" s="39">
        <v>1048</v>
      </c>
      <c r="F1533" s="195">
        <v>44374</v>
      </c>
      <c r="G1533" s="2">
        <v>7</v>
      </c>
      <c r="H1533" t="str">
        <f>B1533&amp;C1533</f>
        <v>Katie STAINTONheptathlon</v>
      </c>
      <c r="I1533" s="2">
        <f>E1533</f>
        <v>1048</v>
      </c>
      <c r="J1533" s="2" cm="1">
        <f t="array" ref="J1533">MAX(IF($H$3:$H$4000=$H1533,$I$3:$I$4000))</f>
        <v>1048</v>
      </c>
      <c r="K1533" s="2" t="str">
        <v>IND</v>
      </c>
      <c r="L1533" s="21" t="str">
        <v>S. PUSHPANJLI</v>
      </c>
      <c r="M1533" s="47" t="str">
        <v>100mh</v>
      </c>
      <c r="N1533" s="95">
        <v>35458</v>
      </c>
      <c r="O1533" s="94" t="str">
        <f t="shared" si="92"/>
        <v>S. PUSHPANJLI100mh</v>
      </c>
      <c r="P1533" s="2">
        <f t="shared" si="93"/>
        <v>975</v>
      </c>
      <c r="Q1533" s="2">
        <f t="shared" si="94"/>
        <v>157</v>
      </c>
      <c r="R1533" s="79" t="str">
        <f t="shared" si="95"/>
        <v/>
      </c>
    </row>
    <row r="1534" spans="1:18" x14ac:dyDescent="0.2">
      <c r="A1534" t="s">
        <v>1204</v>
      </c>
      <c r="B1534" t="s">
        <v>4568</v>
      </c>
      <c r="C1534" s="5" t="s">
        <v>43</v>
      </c>
      <c r="D1534" s="5">
        <v>36443</v>
      </c>
      <c r="E1534" s="39">
        <v>942</v>
      </c>
      <c r="F1534" s="195">
        <v>44374</v>
      </c>
      <c r="G1534" s="2">
        <v>21</v>
      </c>
      <c r="H1534" t="str">
        <f>B1534&amp;C1534</f>
        <v>Natasha SMITHheptathlon</v>
      </c>
      <c r="I1534" s="2">
        <f>E1534</f>
        <v>942</v>
      </c>
      <c r="J1534" s="2" cm="1">
        <f t="array" ref="J1534">MAX(IF($H$3:$H$4000=$H1534,$I$3:$I$4000))</f>
        <v>942</v>
      </c>
      <c r="K1534" s="2" t="str">
        <v>IND</v>
      </c>
      <c r="L1534" s="21" t="str">
        <v>Aishwarya BABU SAB</v>
      </c>
      <c r="M1534" s="47" t="str">
        <v>long-jump</v>
      </c>
      <c r="N1534" s="95">
        <v>35596</v>
      </c>
      <c r="O1534" s="94" t="str">
        <f t="shared" si="92"/>
        <v>Aishwarya BABU SABlong-jump</v>
      </c>
      <c r="P1534" s="2">
        <f t="shared" si="93"/>
        <v>1119</v>
      </c>
      <c r="Q1534" s="2">
        <f t="shared" si="94"/>
        <v>23</v>
      </c>
      <c r="R1534" s="79" t="str">
        <f t="shared" si="95"/>
        <v/>
      </c>
    </row>
    <row r="1535" spans="1:18" x14ac:dyDescent="0.2">
      <c r="A1535" t="s">
        <v>1204</v>
      </c>
      <c r="B1535" t="s">
        <v>4581</v>
      </c>
      <c r="C1535" s="5" t="s">
        <v>43</v>
      </c>
      <c r="D1535" s="5">
        <v>37884</v>
      </c>
      <c r="E1535" s="39">
        <v>847</v>
      </c>
      <c r="F1535" s="195">
        <v>44374</v>
      </c>
      <c r="G1535" s="2">
        <v>49</v>
      </c>
      <c r="H1535" t="str">
        <f>B1535&amp;C1535</f>
        <v>Katie CHAPMANheptathlon</v>
      </c>
      <c r="I1535" s="2">
        <f>E1535</f>
        <v>847</v>
      </c>
      <c r="J1535" s="2" cm="1">
        <f t="array" ref="J1535">MAX(IF($H$3:$H$4000=$H1535,$I$3:$I$4000))</f>
        <v>847</v>
      </c>
      <c r="K1535" s="2" t="str">
        <v>IND</v>
      </c>
      <c r="L1535" s="21" t="str">
        <v>Gothandapni KARTHIKA</v>
      </c>
      <c r="M1535" s="47" t="str">
        <v>long-jump</v>
      </c>
      <c r="N1535" s="95">
        <v>35066</v>
      </c>
      <c r="O1535" s="94" t="str">
        <f t="shared" si="92"/>
        <v>Gothandapni KARTHIKAlong-jump</v>
      </c>
      <c r="P1535" s="2">
        <f t="shared" si="93"/>
        <v>1051</v>
      </c>
      <c r="Q1535" s="2">
        <f t="shared" si="94"/>
        <v>66</v>
      </c>
      <c r="R1535" s="79" t="str">
        <f t="shared" si="95"/>
        <v/>
      </c>
    </row>
    <row r="1536" spans="1:18" x14ac:dyDescent="0.2">
      <c r="A1536" t="s">
        <v>1204</v>
      </c>
      <c r="B1536" t="s">
        <v>1631</v>
      </c>
      <c r="C1536" s="5" t="s">
        <v>2</v>
      </c>
      <c r="D1536" s="5">
        <v>33171</v>
      </c>
      <c r="E1536" s="39">
        <v>1165</v>
      </c>
      <c r="F1536" s="195">
        <v>44373</v>
      </c>
      <c r="G1536" s="2">
        <v>24</v>
      </c>
      <c r="H1536" t="str">
        <f>B1536&amp;C1536</f>
        <v>Asha PHILIP100m</v>
      </c>
      <c r="I1536" s="2">
        <f>E1536</f>
        <v>1165</v>
      </c>
      <c r="J1536" s="2" cm="1">
        <f t="array" ref="J1536">MAX(IF($H$3:$H$4000=$H1536,$I$3:$I$4000))</f>
        <v>1165</v>
      </c>
      <c r="K1536" s="2" t="str">
        <v>IND</v>
      </c>
      <c r="L1536" s="21" t="str">
        <v>Renu GREWAL</v>
      </c>
      <c r="M1536" s="47" t="str">
        <v>long-jump</v>
      </c>
      <c r="N1536" s="95">
        <v>36150</v>
      </c>
      <c r="O1536" s="94" t="str">
        <f t="shared" si="92"/>
        <v>Renu GREWALlong-jump</v>
      </c>
      <c r="P1536" s="2">
        <f t="shared" si="93"/>
        <v>1036</v>
      </c>
      <c r="Q1536" s="2">
        <f t="shared" si="94"/>
        <v>75</v>
      </c>
      <c r="R1536" s="79" t="str">
        <f t="shared" si="95"/>
        <v/>
      </c>
    </row>
    <row r="1537" spans="1:18" x14ac:dyDescent="0.2">
      <c r="A1537" t="s">
        <v>1204</v>
      </c>
      <c r="B1537" t="s">
        <v>1640</v>
      </c>
      <c r="C1537" s="5" t="s">
        <v>2</v>
      </c>
      <c r="D1537" s="5">
        <v>36379</v>
      </c>
      <c r="E1537" s="39">
        <v>1150</v>
      </c>
      <c r="F1537" s="195">
        <v>44373</v>
      </c>
      <c r="G1537" s="2">
        <v>36</v>
      </c>
      <c r="H1537" t="str">
        <f>B1537&amp;C1537</f>
        <v>Kristal AWUAH100m</v>
      </c>
      <c r="I1537" s="2">
        <f>E1537</f>
        <v>1150</v>
      </c>
      <c r="J1537" s="2" cm="1">
        <f t="array" ref="J1537">MAX(IF($H$3:$H$4000=$H1537,$I$3:$I$4000))</f>
        <v>1150</v>
      </c>
      <c r="K1537" s="2" t="str">
        <v>IND</v>
      </c>
      <c r="L1537" s="21" t="str">
        <v>P.S UMA</v>
      </c>
      <c r="M1537" s="47" t="str">
        <v>shot-put</v>
      </c>
      <c r="N1537" s="95">
        <v>35384</v>
      </c>
      <c r="O1537" s="94" t="str">
        <f t="shared" si="92"/>
        <v>P.S UMAshot-put</v>
      </c>
      <c r="P1537" s="2">
        <f t="shared" si="93"/>
        <v>850</v>
      </c>
      <c r="Q1537" s="2">
        <f t="shared" si="94"/>
        <v>87</v>
      </c>
      <c r="R1537" s="79" t="str">
        <f t="shared" si="95"/>
        <v/>
      </c>
    </row>
    <row r="1538" spans="1:18" x14ac:dyDescent="0.2">
      <c r="A1538" t="s">
        <v>1204</v>
      </c>
      <c r="B1538" t="s">
        <v>1655</v>
      </c>
      <c r="C1538" s="5" t="s">
        <v>2</v>
      </c>
      <c r="D1538" s="5">
        <v>34937</v>
      </c>
      <c r="E1538" s="39">
        <v>1125</v>
      </c>
      <c r="F1538" s="195">
        <v>44373</v>
      </c>
      <c r="G1538" s="2">
        <v>57</v>
      </c>
      <c r="H1538" t="str">
        <f>B1538&amp;C1538</f>
        <v>Desiree HENRY100m</v>
      </c>
      <c r="I1538" s="2">
        <f>E1538</f>
        <v>1125</v>
      </c>
      <c r="J1538" s="2" cm="1">
        <f t="array" ref="J1538">MAX(IF($H$3:$H$4000=$H1538,$I$3:$I$4000))</f>
        <v>1125</v>
      </c>
      <c r="K1538" s="2" t="str">
        <v>IND</v>
      </c>
      <c r="L1538" s="21" t="str">
        <v>Anamika DAS</v>
      </c>
      <c r="M1538" s="47" t="str">
        <v>shot-put</v>
      </c>
      <c r="N1538" s="95">
        <v>36247</v>
      </c>
      <c r="O1538" s="94" t="str">
        <f t="shared" si="92"/>
        <v>Anamika DASshot-put</v>
      </c>
      <c r="P1538" s="2">
        <f t="shared" si="93"/>
        <v>861</v>
      </c>
      <c r="Q1538" s="2">
        <f t="shared" si="94"/>
        <v>80</v>
      </c>
      <c r="R1538" s="79" t="str">
        <f t="shared" si="95"/>
        <v/>
      </c>
    </row>
    <row r="1539" spans="1:18" x14ac:dyDescent="0.2">
      <c r="A1539" t="s">
        <v>1204</v>
      </c>
      <c r="B1539" s="5" t="s">
        <v>1725</v>
      </c>
      <c r="C1539" s="5" t="s">
        <v>26</v>
      </c>
      <c r="D1539" s="6">
        <v>35908</v>
      </c>
      <c r="E1539" s="39">
        <v>1142</v>
      </c>
      <c r="F1539" s="195">
        <v>44373</v>
      </c>
      <c r="G1539" s="2">
        <v>26</v>
      </c>
      <c r="H1539" t="str">
        <f>B1539&amp;C1539</f>
        <v>Hannah WILLIAMS400m</v>
      </c>
      <c r="I1539" s="2">
        <f>E1539</f>
        <v>1142</v>
      </c>
      <c r="J1539" s="2" cm="1">
        <f t="array" ref="J1539">MAX(IF($H$3:$H$4000=$H1539,$I$3:$I$4000))</f>
        <v>1142</v>
      </c>
      <c r="K1539" s="2" t="str">
        <v>IND</v>
      </c>
      <c r="L1539" s="21" t="str">
        <v>Suravi BISWAS</v>
      </c>
      <c r="M1539" s="47" t="str">
        <v>shot-put</v>
      </c>
      <c r="N1539" s="95">
        <v>35716</v>
      </c>
      <c r="O1539" s="94" t="str">
        <f t="shared" si="92"/>
        <v>Suravi BISWASshot-put</v>
      </c>
      <c r="P1539" s="2">
        <f t="shared" si="93"/>
        <v>771</v>
      </c>
      <c r="Q1539" s="2">
        <f t="shared" si="94"/>
        <v>150</v>
      </c>
      <c r="R1539" s="79" t="str">
        <f t="shared" si="95"/>
        <v/>
      </c>
    </row>
    <row r="1540" spans="1:18" x14ac:dyDescent="0.2">
      <c r="A1540" t="s">
        <v>1204</v>
      </c>
      <c r="B1540" t="s">
        <v>1784</v>
      </c>
      <c r="C1540" s="5" t="s">
        <v>28</v>
      </c>
      <c r="D1540" s="5">
        <v>33306</v>
      </c>
      <c r="E1540" s="39">
        <v>1115</v>
      </c>
      <c r="F1540" s="195">
        <v>44373</v>
      </c>
      <c r="G1540" s="2">
        <v>53</v>
      </c>
      <c r="H1540" t="str">
        <f>B1540&amp;C1540</f>
        <v>Jenny SELMAN1500m</v>
      </c>
      <c r="I1540" s="2">
        <f>E1540</f>
        <v>1115</v>
      </c>
      <c r="J1540" s="2" cm="1">
        <f t="array" ref="J1540">MAX(IF($H$3:$H$4000=$H1540,$I$3:$I$4000))</f>
        <v>1115</v>
      </c>
      <c r="K1540" s="2" t="str">
        <v>IND</v>
      </c>
      <c r="L1540" s="21" t="str">
        <v>Manikam LOGANAYAKI</v>
      </c>
      <c r="M1540" s="47" t="str">
        <v>400mh</v>
      </c>
      <c r="N1540" s="95">
        <v>35584</v>
      </c>
      <c r="O1540" s="94" t="str">
        <f t="shared" ref="O1540:O1603" si="96">L1540&amp;M1540</f>
        <v>Manikam LOGANAYAKI400mh</v>
      </c>
      <c r="P1540" s="2">
        <f t="shared" ref="P1540:P1603" si="97">VLOOKUP(L1540&amp;M1540,$H$3:$J$3823,3,FALSE)</f>
        <v>997</v>
      </c>
      <c r="Q1540" s="2">
        <f t="shared" ref="Q1540:Q1603" si="98">COUNTIFS($M$3:$M$3102,M1540,$P$3:$P$3102,"&gt;"&amp;P1540)+1</f>
        <v>129</v>
      </c>
      <c r="R1540" s="79" t="str">
        <f t="shared" ref="R1540:R1603" si="99">IFERROR(IF(K1540="AUS",COUNTIFS($K$3:$K$3102,"AUS",$M$3:$M$3102,M1540,$P$3:$P$3102,"&gt;"&amp;P1540)+1,""),"")</f>
        <v/>
      </c>
    </row>
    <row r="1541" spans="1:18" x14ac:dyDescent="0.2">
      <c r="A1541" t="s">
        <v>1204</v>
      </c>
      <c r="B1541" t="s">
        <v>1904</v>
      </c>
      <c r="C1541" s="5" t="s">
        <v>34</v>
      </c>
      <c r="D1541" s="5">
        <v>35382</v>
      </c>
      <c r="E1541" s="39">
        <v>1069</v>
      </c>
      <c r="F1541" s="195">
        <v>44373</v>
      </c>
      <c r="G1541" s="2">
        <v>56</v>
      </c>
      <c r="H1541" t="str">
        <f>B1541&amp;C1541</f>
        <v>Kate SEARY3000msc</v>
      </c>
      <c r="I1541" s="2">
        <f>E1541</f>
        <v>1069</v>
      </c>
      <c r="J1541" s="2" cm="1">
        <f t="array" ref="J1541">MAX(IF($H$3:$H$4000=$H1541,$I$3:$I$4000))</f>
        <v>1105</v>
      </c>
      <c r="K1541" s="2" t="str">
        <v>IND</v>
      </c>
      <c r="L1541" s="21" t="str">
        <v>Renu GREWAL</v>
      </c>
      <c r="M1541" s="47" t="str">
        <v>triple-jump</v>
      </c>
      <c r="N1541" s="95">
        <v>36150</v>
      </c>
      <c r="O1541" s="94" t="str">
        <f t="shared" si="96"/>
        <v>Renu GREWALtriple-jump</v>
      </c>
      <c r="P1541" s="2">
        <f t="shared" si="97"/>
        <v>1076</v>
      </c>
      <c r="Q1541" s="2">
        <f t="shared" si="98"/>
        <v>19</v>
      </c>
      <c r="R1541" s="79" t="str">
        <f t="shared" si="99"/>
        <v/>
      </c>
    </row>
    <row r="1542" spans="1:18" x14ac:dyDescent="0.2">
      <c r="A1542" t="s">
        <v>1204</v>
      </c>
      <c r="B1542" t="s">
        <v>1908</v>
      </c>
      <c r="C1542" s="5" t="s">
        <v>34</v>
      </c>
      <c r="D1542" s="5">
        <v>35479</v>
      </c>
      <c r="E1542" s="39">
        <v>1057</v>
      </c>
      <c r="F1542" s="195">
        <v>44373</v>
      </c>
      <c r="G1542" s="2">
        <v>60</v>
      </c>
      <c r="H1542" t="str">
        <f>B1542&amp;C1542</f>
        <v>Stevie LAWRENCE-WRIST3000msc</v>
      </c>
      <c r="I1542" s="2">
        <f>E1542</f>
        <v>1057</v>
      </c>
      <c r="J1542" s="2" cm="1">
        <f t="array" ref="J1542">MAX(IF($H$3:$H$4000=$H1542,$I$3:$I$4000))</f>
        <v>1057</v>
      </c>
      <c r="K1542" s="2" t="str">
        <v>IND</v>
      </c>
      <c r="L1542" s="21" t="str">
        <v>Bhairabi DAS</v>
      </c>
      <c r="M1542" s="47" t="str">
        <v>triple-jump</v>
      </c>
      <c r="N1542" s="95">
        <v>34732</v>
      </c>
      <c r="O1542" s="94" t="str">
        <f t="shared" si="96"/>
        <v>Bhairabi DAStriple-jump</v>
      </c>
      <c r="P1542" s="2">
        <f t="shared" si="97"/>
        <v>1037</v>
      </c>
      <c r="Q1542" s="2">
        <f t="shared" si="98"/>
        <v>30</v>
      </c>
      <c r="R1542" s="79" t="str">
        <f t="shared" si="99"/>
        <v/>
      </c>
    </row>
    <row r="1543" spans="1:18" x14ac:dyDescent="0.2">
      <c r="A1543" t="s">
        <v>1204</v>
      </c>
      <c r="B1543" t="s">
        <v>1919</v>
      </c>
      <c r="C1543" s="5" t="s">
        <v>34</v>
      </c>
      <c r="D1543" s="5">
        <v>33640</v>
      </c>
      <c r="E1543" s="39">
        <v>1034</v>
      </c>
      <c r="F1543" s="195">
        <v>44373</v>
      </c>
      <c r="G1543" s="2">
        <v>75</v>
      </c>
      <c r="H1543" t="str">
        <f>B1543&amp;C1543</f>
        <v>Gemma KERSEY3000msc</v>
      </c>
      <c r="I1543" s="2">
        <f>E1543</f>
        <v>1034</v>
      </c>
      <c r="J1543" s="2" cm="1">
        <f t="array" ref="J1543">MAX(IF($H$3:$H$4000=$H1543,$I$3:$I$4000))</f>
        <v>1034</v>
      </c>
      <c r="K1543" s="2" t="str">
        <v>IND</v>
      </c>
      <c r="L1543" s="21" t="str">
        <v>Rintu MATHEW</v>
      </c>
      <c r="M1543" s="47" t="str">
        <v>triple-jump</v>
      </c>
      <c r="N1543" s="95">
        <v>33751</v>
      </c>
      <c r="O1543" s="94" t="str">
        <f t="shared" si="96"/>
        <v>Rintu MATHEWtriple-jump</v>
      </c>
      <c r="P1543" s="2">
        <f t="shared" si="97"/>
        <v>924</v>
      </c>
      <c r="Q1543" s="2">
        <f t="shared" si="98"/>
        <v>129</v>
      </c>
      <c r="R1543" s="79" t="str">
        <f t="shared" si="99"/>
        <v/>
      </c>
    </row>
    <row r="1544" spans="1:18" x14ac:dyDescent="0.2">
      <c r="A1544" t="s">
        <v>1204</v>
      </c>
      <c r="B1544" t="s">
        <v>1921</v>
      </c>
      <c r="C1544" s="5" t="s">
        <v>34</v>
      </c>
      <c r="D1544" s="5">
        <v>36056</v>
      </c>
      <c r="E1544" s="39">
        <v>1032</v>
      </c>
      <c r="F1544" s="195">
        <v>44373</v>
      </c>
      <c r="G1544" s="2">
        <v>76</v>
      </c>
      <c r="H1544" t="str">
        <f>B1544&amp;C1544</f>
        <v>Lucy JONES3000msc</v>
      </c>
      <c r="I1544" s="2">
        <f>E1544</f>
        <v>1032</v>
      </c>
      <c r="J1544" s="2" cm="1">
        <f t="array" ref="J1544">MAX(IF($H$3:$H$4000=$H1544,$I$3:$I$4000))</f>
        <v>1032</v>
      </c>
      <c r="K1544" s="2" t="str">
        <v>IND</v>
      </c>
      <c r="L1544" s="21" t="str">
        <v>Jyoti JAKHAR RANA</v>
      </c>
      <c r="M1544" s="47" t="str">
        <v>hammer-throw</v>
      </c>
      <c r="N1544" s="95">
        <v>34053</v>
      </c>
      <c r="O1544" s="94" t="str">
        <f t="shared" si="96"/>
        <v>Jyoti JAKHAR RANAhammer-throw</v>
      </c>
      <c r="P1544" s="2">
        <f t="shared" si="97"/>
        <v>905</v>
      </c>
      <c r="Q1544" s="2">
        <f t="shared" si="98"/>
        <v>54</v>
      </c>
      <c r="R1544" s="79" t="str">
        <f t="shared" si="99"/>
        <v/>
      </c>
    </row>
    <row r="1545" spans="1:18" x14ac:dyDescent="0.2">
      <c r="A1545" t="s">
        <v>1204</v>
      </c>
      <c r="B1545" t="s">
        <v>2114</v>
      </c>
      <c r="C1545" s="5" t="s">
        <v>33</v>
      </c>
      <c r="D1545" s="5">
        <v>32827</v>
      </c>
      <c r="E1545" s="39">
        <v>1148</v>
      </c>
      <c r="F1545" s="195">
        <v>44373</v>
      </c>
      <c r="G1545" s="2">
        <v>13</v>
      </c>
      <c r="H1545" t="str">
        <f>B1545&amp;C1545</f>
        <v>Meghan BEESLEY400mh</v>
      </c>
      <c r="I1545" s="2">
        <f>E1545</f>
        <v>1148</v>
      </c>
      <c r="J1545" s="2" cm="1">
        <f t="array" ref="J1545">MAX(IF($H$3:$H$4000=$H1545,$I$3:$I$4000))</f>
        <v>1148</v>
      </c>
      <c r="K1545" s="2" t="str">
        <v>IND</v>
      </c>
      <c r="L1545" s="21" t="str">
        <v>Rekha SINGH</v>
      </c>
      <c r="M1545" s="47" t="str">
        <v>hammer-throw</v>
      </c>
      <c r="N1545" s="95">
        <v>35794</v>
      </c>
      <c r="O1545" s="94" t="str">
        <f t="shared" si="96"/>
        <v>Rekha SINGHhammer-throw</v>
      </c>
      <c r="P1545" s="2">
        <f t="shared" si="97"/>
        <v>859</v>
      </c>
      <c r="Q1545" s="2">
        <f t="shared" si="98"/>
        <v>75</v>
      </c>
      <c r="R1545" s="79" t="str">
        <f t="shared" si="99"/>
        <v/>
      </c>
    </row>
    <row r="1546" spans="1:18" x14ac:dyDescent="0.2">
      <c r="A1546" t="s">
        <v>1204</v>
      </c>
      <c r="B1546" t="s">
        <v>2069</v>
      </c>
      <c r="C1546" s="5" t="s">
        <v>33</v>
      </c>
      <c r="D1546" s="5">
        <v>32775</v>
      </c>
      <c r="E1546" s="39">
        <v>1111</v>
      </c>
      <c r="F1546" s="195">
        <v>44373</v>
      </c>
      <c r="G1546" s="2">
        <v>28</v>
      </c>
      <c r="H1546" t="str">
        <f>B1546&amp;C1546</f>
        <v>Caryl GRANVILLE400mh</v>
      </c>
      <c r="I1546" s="2">
        <f>E1546</f>
        <v>1111</v>
      </c>
      <c r="J1546" s="2" cm="1">
        <f t="array" ref="J1546">MAX(IF($H$3:$H$4000=$H1546,$I$3:$I$4000))</f>
        <v>1111</v>
      </c>
      <c r="K1546" s="2" t="str">
        <v>IND</v>
      </c>
      <c r="L1546" s="21" t="str">
        <v>Kulvinder KAUR</v>
      </c>
      <c r="M1546" s="47" t="str">
        <v>hammer-throw</v>
      </c>
      <c r="N1546" s="95">
        <v>35841</v>
      </c>
      <c r="O1546" s="94" t="str">
        <f t="shared" si="96"/>
        <v>Kulvinder KAURhammer-throw</v>
      </c>
      <c r="P1546" s="2">
        <f t="shared" si="97"/>
        <v>843</v>
      </c>
      <c r="Q1546" s="2">
        <f t="shared" si="98"/>
        <v>90</v>
      </c>
      <c r="R1546" s="79" t="str">
        <f t="shared" si="99"/>
        <v/>
      </c>
    </row>
    <row r="1547" spans="1:18" x14ac:dyDescent="0.2">
      <c r="A1547" t="s">
        <v>1204</v>
      </c>
      <c r="B1547" t="s">
        <v>2231</v>
      </c>
      <c r="C1547" s="5" t="s">
        <v>35</v>
      </c>
      <c r="D1547" s="5">
        <v>35769</v>
      </c>
      <c r="E1547" s="39">
        <v>974</v>
      </c>
      <c r="F1547" s="195">
        <v>44373</v>
      </c>
      <c r="G1547" s="2">
        <v>73</v>
      </c>
      <c r="H1547" t="str">
        <f>B1547&amp;C1547</f>
        <v>Ellen BARBERhigh-jump</v>
      </c>
      <c r="I1547" s="2">
        <f>E1547</f>
        <v>974</v>
      </c>
      <c r="J1547" s="2" cm="1">
        <f t="array" ref="J1547">MAX(IF($H$3:$H$4000=$H1547,$I$3:$I$4000))</f>
        <v>974</v>
      </c>
      <c r="K1547" s="2" t="str">
        <v>IND</v>
      </c>
      <c r="L1547" s="21" t="str">
        <v>Senthilvel SRINITHI</v>
      </c>
      <c r="M1547" s="47" t="str">
        <v>hammer-throw</v>
      </c>
      <c r="N1547" s="95">
        <v>35444</v>
      </c>
      <c r="O1547" s="94" t="str">
        <f t="shared" si="96"/>
        <v>Senthilvel SRINITHIhammer-throw</v>
      </c>
      <c r="P1547" s="2">
        <f t="shared" si="97"/>
        <v>742</v>
      </c>
      <c r="Q1547" s="2">
        <f t="shared" si="98"/>
        <v>135</v>
      </c>
      <c r="R1547" s="79" t="str">
        <f t="shared" si="99"/>
        <v/>
      </c>
    </row>
    <row r="1548" spans="1:18" x14ac:dyDescent="0.2">
      <c r="A1548" t="s">
        <v>1204</v>
      </c>
      <c r="B1548" t="s">
        <v>2340</v>
      </c>
      <c r="C1548" s="5" t="s">
        <v>36</v>
      </c>
      <c r="D1548" s="5">
        <v>33544</v>
      </c>
      <c r="E1548" s="39">
        <v>1239</v>
      </c>
      <c r="F1548" s="195">
        <v>44373</v>
      </c>
      <c r="G1548" s="2">
        <v>1</v>
      </c>
      <c r="H1548" t="str">
        <f>B1548&amp;C1548</f>
        <v>Holly BRADSHAWpole-vault</v>
      </c>
      <c r="I1548" s="2">
        <f>E1548</f>
        <v>1239</v>
      </c>
      <c r="J1548" s="2" cm="1">
        <f t="array" ref="J1548">MAX(IF($H$3:$H$4000=$H1548,$I$3:$I$4000))</f>
        <v>1239</v>
      </c>
      <c r="K1548" s="2" t="str">
        <v>IND</v>
      </c>
      <c r="L1548" s="21" t="str">
        <v>Swapna BARMAN</v>
      </c>
      <c r="M1548" s="47" t="str">
        <v>javelin-throw</v>
      </c>
      <c r="N1548" s="95">
        <v>35367</v>
      </c>
      <c r="O1548" s="94" t="str">
        <f t="shared" si="96"/>
        <v>Swapna BARMANjavelin-throw</v>
      </c>
      <c r="P1548" s="2">
        <f t="shared" si="97"/>
        <v>940</v>
      </c>
      <c r="Q1548" s="2">
        <f t="shared" si="98"/>
        <v>30</v>
      </c>
      <c r="R1548" s="79" t="str">
        <f t="shared" si="99"/>
        <v/>
      </c>
    </row>
    <row r="1549" spans="1:18" x14ac:dyDescent="0.2">
      <c r="A1549" t="s">
        <v>1204</v>
      </c>
      <c r="B1549" t="s">
        <v>2350</v>
      </c>
      <c r="C1549" s="5" t="s">
        <v>36</v>
      </c>
      <c r="D1549" s="5">
        <v>38299</v>
      </c>
      <c r="E1549" s="39">
        <v>990</v>
      </c>
      <c r="F1549" s="195">
        <v>44373</v>
      </c>
      <c r="G1549" s="2">
        <v>19</v>
      </c>
      <c r="H1549" t="str">
        <f>B1549&amp;C1549</f>
        <v>Gemma TUTTONpole-vault</v>
      </c>
      <c r="I1549" s="2">
        <f>E1549</f>
        <v>990</v>
      </c>
      <c r="J1549" s="2" cm="1">
        <f t="array" ref="J1549">MAX(IF($H$3:$H$4000=$H1549,$I$3:$I$4000))</f>
        <v>990</v>
      </c>
      <c r="K1549" s="2" t="str">
        <v>IND</v>
      </c>
      <c r="L1549" s="21" t="str">
        <v>K. RASHMI</v>
      </c>
      <c r="M1549" s="47" t="str">
        <v>javelin-throw</v>
      </c>
      <c r="N1549" s="95">
        <v>34297</v>
      </c>
      <c r="O1549" s="94" t="str">
        <f t="shared" si="96"/>
        <v>K. RASHMIjavelin-throw</v>
      </c>
      <c r="P1549" s="2">
        <f t="shared" si="97"/>
        <v>927</v>
      </c>
      <c r="Q1549" s="2">
        <f t="shared" si="98"/>
        <v>37</v>
      </c>
      <c r="R1549" s="79" t="str">
        <f t="shared" si="99"/>
        <v/>
      </c>
    </row>
    <row r="1550" spans="1:18" x14ac:dyDescent="0.2">
      <c r="A1550" t="s">
        <v>1204</v>
      </c>
      <c r="B1550" t="s">
        <v>2492</v>
      </c>
      <c r="C1550" s="5" t="s">
        <v>39</v>
      </c>
      <c r="D1550" s="5">
        <v>37707</v>
      </c>
      <c r="E1550" s="39">
        <v>842</v>
      </c>
      <c r="F1550" s="195">
        <v>44373</v>
      </c>
      <c r="G1550" s="2">
        <v>80</v>
      </c>
      <c r="H1550" t="str">
        <f>B1550&amp;C1550</f>
        <v>Teddy TEHOUDJAshot-put</v>
      </c>
      <c r="I1550" s="2">
        <f>E1550</f>
        <v>842</v>
      </c>
      <c r="J1550" s="2" cm="1">
        <f t="array" ref="J1550">MAX(IF($H$3:$H$4000=$H1550,$I$3:$I$4000))</f>
        <v>856</v>
      </c>
      <c r="K1550" s="2" t="str">
        <v>IND</v>
      </c>
      <c r="L1550" s="21" t="str">
        <v>Sundaram SARASWATHI</v>
      </c>
      <c r="M1550" s="47" t="str">
        <v>javelin-throw</v>
      </c>
      <c r="N1550" s="95">
        <v>31074</v>
      </c>
      <c r="O1550" s="94" t="str">
        <f t="shared" si="96"/>
        <v>Sundaram SARASWATHIjavelin-throw</v>
      </c>
      <c r="P1550" s="2">
        <f t="shared" si="97"/>
        <v>781</v>
      </c>
      <c r="Q1550" s="2">
        <f t="shared" si="98"/>
        <v>122</v>
      </c>
      <c r="R1550" s="79" t="str">
        <f t="shared" si="99"/>
        <v/>
      </c>
    </row>
    <row r="1551" spans="1:18" x14ac:dyDescent="0.2">
      <c r="A1551" t="s">
        <v>1204</v>
      </c>
      <c r="B1551" t="s">
        <v>2516</v>
      </c>
      <c r="C1551" s="5" t="s">
        <v>42</v>
      </c>
      <c r="D1551" s="5">
        <v>34211</v>
      </c>
      <c r="E1551" s="39">
        <v>1020</v>
      </c>
      <c r="F1551" s="195">
        <v>44373</v>
      </c>
      <c r="G1551" s="2">
        <v>16</v>
      </c>
      <c r="H1551" t="str">
        <f>B1551&amp;C1551</f>
        <v>Rachel HUNTERhammer-throw</v>
      </c>
      <c r="I1551" s="2">
        <f>E1551</f>
        <v>1020</v>
      </c>
      <c r="J1551" s="2" cm="1">
        <f t="array" ref="J1551">MAX(IF($H$3:$H$4000=$H1551,$I$3:$I$4000))</f>
        <v>1020</v>
      </c>
      <c r="K1551" s="2" t="str">
        <v>IND</v>
      </c>
      <c r="L1551" s="21" t="str">
        <v>Himashree ROY</v>
      </c>
      <c r="M1551" s="47" t="str">
        <v>100m</v>
      </c>
      <c r="N1551" s="95">
        <v>34773</v>
      </c>
      <c r="O1551" s="94" t="str">
        <f t="shared" si="96"/>
        <v>Himashree ROY100m</v>
      </c>
      <c r="P1551" s="2">
        <f t="shared" si="97"/>
        <v>1058</v>
      </c>
      <c r="Q1551" s="2">
        <f t="shared" si="98"/>
        <v>138</v>
      </c>
      <c r="R1551" s="79" t="str">
        <f t="shared" si="99"/>
        <v/>
      </c>
    </row>
    <row r="1552" spans="1:18" x14ac:dyDescent="0.2">
      <c r="A1552" t="s">
        <v>1204</v>
      </c>
      <c r="B1552" t="s">
        <v>2166</v>
      </c>
      <c r="C1552" s="5" t="s">
        <v>33</v>
      </c>
      <c r="D1552" s="5">
        <v>34952</v>
      </c>
      <c r="E1552" s="39">
        <v>1010</v>
      </c>
      <c r="F1552" s="195">
        <v>44372</v>
      </c>
      <c r="G1552" s="2">
        <v>97</v>
      </c>
      <c r="H1552" t="str">
        <f>B1552&amp;C1552</f>
        <v>Mhairi PATIENCE400mh</v>
      </c>
      <c r="I1552" s="2">
        <f>E1552</f>
        <v>1010</v>
      </c>
      <c r="J1552" s="2" cm="1">
        <f t="array" ref="J1552">MAX(IF($H$3:$H$4000=$H1552,$I$3:$I$4000))</f>
        <v>1010</v>
      </c>
      <c r="K1552" s="2" t="str">
        <v>IND</v>
      </c>
      <c r="L1552" s="21" t="str">
        <v>Sonia BAISHYA</v>
      </c>
      <c r="M1552" s="47" t="str">
        <v>400m</v>
      </c>
      <c r="N1552" s="95">
        <v>35064</v>
      </c>
      <c r="O1552" s="94" t="str">
        <f t="shared" si="96"/>
        <v>Sonia BAISHYA400m</v>
      </c>
      <c r="P1552" s="2">
        <f t="shared" si="97"/>
        <v>1036</v>
      </c>
      <c r="Q1552" s="2">
        <f t="shared" si="98"/>
        <v>152</v>
      </c>
      <c r="R1552" s="79" t="str">
        <f t="shared" si="99"/>
        <v/>
      </c>
    </row>
    <row r="1553" spans="1:18" x14ac:dyDescent="0.2">
      <c r="A1553" t="s">
        <v>1204</v>
      </c>
      <c r="B1553" t="s">
        <v>1978</v>
      </c>
      <c r="C1553" s="5" t="s">
        <v>30</v>
      </c>
      <c r="D1553" s="5">
        <v>35310</v>
      </c>
      <c r="E1553" s="39">
        <v>1060</v>
      </c>
      <c r="F1553" s="195">
        <v>44371</v>
      </c>
      <c r="G1553" s="2">
        <v>85</v>
      </c>
      <c r="H1553" t="str">
        <f>B1553&amp;C1553</f>
        <v>Abbie DONNELLY10000m</v>
      </c>
      <c r="I1553" s="2">
        <f>E1553</f>
        <v>1060</v>
      </c>
      <c r="J1553" s="2" cm="1">
        <f t="array" ref="J1553">MAX(IF($H$3:$H$4000=$H1553,$I$3:$I$4000))</f>
        <v>1060</v>
      </c>
      <c r="K1553" s="2" t="str">
        <v>IND</v>
      </c>
      <c r="L1553" s="21" t="str">
        <v>Abinaya Sudhakara SHETTY</v>
      </c>
      <c r="M1553" s="47" t="str">
        <v>high-jump</v>
      </c>
      <c r="N1553" s="95">
        <v>36327</v>
      </c>
      <c r="O1553" s="94" t="str">
        <f t="shared" si="96"/>
        <v>Abinaya Sudhakara SHETTYhigh-jump</v>
      </c>
      <c r="P1553" s="2">
        <f t="shared" si="97"/>
        <v>1052</v>
      </c>
      <c r="Q1553" s="2">
        <f t="shared" si="98"/>
        <v>27</v>
      </c>
      <c r="R1553" s="79" t="str">
        <f t="shared" si="99"/>
        <v/>
      </c>
    </row>
    <row r="1554" spans="1:18" x14ac:dyDescent="0.2">
      <c r="A1554" t="s">
        <v>1204</v>
      </c>
      <c r="B1554" t="s">
        <v>2030</v>
      </c>
      <c r="C1554" s="5" t="s">
        <v>30</v>
      </c>
      <c r="D1554" s="5">
        <v>31288</v>
      </c>
      <c r="E1554" s="39">
        <v>1038</v>
      </c>
      <c r="F1554" s="195">
        <v>44371</v>
      </c>
      <c r="G1554" s="2">
        <v>96</v>
      </c>
      <c r="H1554" t="str">
        <f>B1554&amp;C1554</f>
        <v>Claire DUCK10000m</v>
      </c>
      <c r="I1554" s="2">
        <f>E1554</f>
        <v>1038</v>
      </c>
      <c r="J1554" s="2" cm="1">
        <f t="array" ref="J1554">MAX(IF($H$3:$H$4000=$H1554,$I$3:$I$4000))</f>
        <v>1038</v>
      </c>
      <c r="K1554" s="2" t="str">
        <v>IND</v>
      </c>
      <c r="L1554" s="21" t="str">
        <v>Rachan KRISHNA</v>
      </c>
      <c r="M1554" s="47" t="str">
        <v>pole-vault</v>
      </c>
      <c r="N1554" s="95">
        <v>34478</v>
      </c>
      <c r="O1554" s="94" t="str">
        <f t="shared" si="96"/>
        <v>Rachan KRISHNApole-vault</v>
      </c>
      <c r="P1554" s="2">
        <f t="shared" si="97"/>
        <v>868</v>
      </c>
      <c r="Q1554" s="2">
        <f t="shared" si="98"/>
        <v>69</v>
      </c>
      <c r="R1554" s="79" t="str">
        <f t="shared" si="99"/>
        <v/>
      </c>
    </row>
    <row r="1555" spans="1:18" x14ac:dyDescent="0.2">
      <c r="A1555" t="s">
        <v>1204</v>
      </c>
      <c r="B1555" t="s">
        <v>1640</v>
      </c>
      <c r="C1555" s="5" t="s">
        <v>25</v>
      </c>
      <c r="D1555" s="5">
        <v>36379</v>
      </c>
      <c r="E1555" s="39">
        <v>1111</v>
      </c>
      <c r="F1555" s="195">
        <v>44367</v>
      </c>
      <c r="G1555" s="2">
        <v>55</v>
      </c>
      <c r="H1555" t="str">
        <f>B1555&amp;C1555</f>
        <v>Kristal AWUAH200m</v>
      </c>
      <c r="I1555" s="2">
        <f>E1555</f>
        <v>1111</v>
      </c>
      <c r="J1555" s="2" cm="1">
        <f t="array" ref="J1555">MAX(IF($H$3:$H$4000=$H1555,$I$3:$I$4000))</f>
        <v>1111</v>
      </c>
      <c r="K1555" s="2" t="str">
        <v>IND</v>
      </c>
      <c r="L1555" s="21" t="str">
        <v>Suravi BISWAS</v>
      </c>
      <c r="M1555" s="47" t="str">
        <v>discus-throw</v>
      </c>
      <c r="N1555" s="95">
        <v>35716</v>
      </c>
      <c r="O1555" s="94" t="str">
        <f t="shared" si="96"/>
        <v>Suravi BISWASdiscus-throw</v>
      </c>
      <c r="P1555" s="2">
        <f t="shared" si="97"/>
        <v>870</v>
      </c>
      <c r="Q1555" s="2">
        <f t="shared" si="98"/>
        <v>75</v>
      </c>
      <c r="R1555" s="79" t="str">
        <f t="shared" si="99"/>
        <v/>
      </c>
    </row>
    <row r="1556" spans="1:18" x14ac:dyDescent="0.2">
      <c r="A1556" t="s">
        <v>1204</v>
      </c>
      <c r="B1556" t="s">
        <v>1710</v>
      </c>
      <c r="C1556" s="5" t="s">
        <v>25</v>
      </c>
      <c r="D1556" s="6">
        <v>36609</v>
      </c>
      <c r="E1556" s="39">
        <v>1091</v>
      </c>
      <c r="F1556" s="195">
        <v>44367</v>
      </c>
      <c r="G1556" s="2">
        <v>82</v>
      </c>
      <c r="H1556" t="str">
        <f>B1556&amp;C1556</f>
        <v>Georgina ADAM200m</v>
      </c>
      <c r="I1556" s="2">
        <f>E1556</f>
        <v>1091</v>
      </c>
      <c r="J1556" s="2" cm="1">
        <f t="array" ref="J1556">MAX(IF($H$3:$H$4000=$H1556,$I$3:$I$4000))</f>
        <v>1091</v>
      </c>
      <c r="K1556" s="2" t="str">
        <v>IND</v>
      </c>
      <c r="L1556" s="21" t="str">
        <v>J.S. PRIYANKA</v>
      </c>
      <c r="M1556" s="47" t="str">
        <v>discus-throw</v>
      </c>
      <c r="N1556" s="95">
        <v>35126</v>
      </c>
      <c r="O1556" s="94" t="str">
        <f t="shared" si="96"/>
        <v>J.S. PRIYANKAdiscus-throw</v>
      </c>
      <c r="P1556" s="2">
        <f t="shared" si="97"/>
        <v>794</v>
      </c>
      <c r="Q1556" s="2">
        <f t="shared" si="98"/>
        <v>130</v>
      </c>
      <c r="R1556" s="79" t="str">
        <f t="shared" si="99"/>
        <v/>
      </c>
    </row>
    <row r="1557" spans="1:18" x14ac:dyDescent="0.2">
      <c r="A1557" t="s">
        <v>1204</v>
      </c>
      <c r="B1557" t="s">
        <v>1898</v>
      </c>
      <c r="C1557" s="5" t="s">
        <v>34</v>
      </c>
      <c r="D1557" s="5">
        <v>36976</v>
      </c>
      <c r="E1557" s="39">
        <v>1094</v>
      </c>
      <c r="F1557" s="195">
        <v>44367</v>
      </c>
      <c r="G1557" s="2">
        <v>45</v>
      </c>
      <c r="H1557" t="str">
        <f>B1557&amp;C1557</f>
        <v>Sarah TAIT3000msc</v>
      </c>
      <c r="I1557" s="2">
        <f>E1557</f>
        <v>1094</v>
      </c>
      <c r="J1557" s="2" cm="1">
        <f t="array" ref="J1557">MAX(IF($H$3:$H$4000=$H1557,$I$3:$I$4000))</f>
        <v>1094</v>
      </c>
      <c r="K1557" s="2" t="str">
        <v>IND</v>
      </c>
      <c r="L1557" s="21" t="str">
        <v>Srabani NANDA</v>
      </c>
      <c r="M1557" s="47" t="str">
        <v>200m</v>
      </c>
      <c r="N1557" s="95">
        <v>33365</v>
      </c>
      <c r="O1557" s="94" t="str">
        <f t="shared" si="96"/>
        <v>Srabani NANDA200m</v>
      </c>
      <c r="P1557" s="2">
        <f t="shared" si="97"/>
        <v>1106</v>
      </c>
      <c r="Q1557" s="2">
        <f t="shared" si="98"/>
        <v>67</v>
      </c>
      <c r="R1557" s="79" t="str">
        <f t="shared" si="99"/>
        <v/>
      </c>
    </row>
    <row r="1558" spans="1:18" x14ac:dyDescent="0.2">
      <c r="A1558" t="s">
        <v>1204</v>
      </c>
      <c r="B1558" t="s">
        <v>2359</v>
      </c>
      <c r="C1558" s="5" t="s">
        <v>36</v>
      </c>
      <c r="D1558" s="5">
        <v>36553</v>
      </c>
      <c r="E1558" s="39">
        <v>898</v>
      </c>
      <c r="F1558" s="195">
        <v>44367</v>
      </c>
      <c r="G1558" s="2">
        <v>42</v>
      </c>
      <c r="H1558" t="str">
        <f>B1558&amp;C1558</f>
        <v>Esther LEONGpole-vault</v>
      </c>
      <c r="I1558" s="2">
        <f>E1558</f>
        <v>898</v>
      </c>
      <c r="J1558" s="2" cm="1">
        <f t="array" ref="J1558">MAX(IF($H$3:$H$4000=$H1558,$I$3:$I$4000))</f>
        <v>898</v>
      </c>
      <c r="K1558" s="2" t="str">
        <v>IND</v>
      </c>
      <c r="L1558" s="21" t="str">
        <v>Priya HABBATHANAHALLI MOHAN</v>
      </c>
      <c r="M1558" s="47" t="str">
        <v>400m</v>
      </c>
      <c r="N1558" s="95">
        <v>37695</v>
      </c>
      <c r="O1558" s="94" t="str">
        <f t="shared" si="96"/>
        <v>Priya HABBATHANAHALLI MOHAN400m</v>
      </c>
      <c r="P1558" s="2">
        <f t="shared" si="97"/>
        <v>1112</v>
      </c>
      <c r="Q1558" s="2">
        <f t="shared" si="98"/>
        <v>56</v>
      </c>
      <c r="R1558" s="79" t="str">
        <f t="shared" si="99"/>
        <v/>
      </c>
    </row>
    <row r="1559" spans="1:18" x14ac:dyDescent="0.2">
      <c r="A1559" t="s">
        <v>1204</v>
      </c>
      <c r="B1559" t="s">
        <v>2469</v>
      </c>
      <c r="C1559" s="5" t="s">
        <v>39</v>
      </c>
      <c r="D1559" s="5">
        <v>37230</v>
      </c>
      <c r="E1559" s="39">
        <v>952</v>
      </c>
      <c r="F1559" s="195">
        <v>44367</v>
      </c>
      <c r="G1559" s="2">
        <v>32</v>
      </c>
      <c r="H1559" t="str">
        <f>B1559&amp;C1559</f>
        <v>Serena VINCENTshot-put</v>
      </c>
      <c r="I1559" s="2">
        <f>E1559</f>
        <v>952</v>
      </c>
      <c r="J1559" s="2" cm="1">
        <f t="array" ref="J1559">MAX(IF($H$3:$H$4000=$H1559,$I$3:$I$4000))</f>
        <v>952</v>
      </c>
      <c r="K1559" s="2" t="str">
        <v>IND</v>
      </c>
      <c r="L1559" s="21" t="str">
        <v>Poovamma Raju MACHETTIRA</v>
      </c>
      <c r="M1559" s="47" t="str">
        <v>400m</v>
      </c>
      <c r="N1559" s="95">
        <v>33029</v>
      </c>
      <c r="O1559" s="94" t="str">
        <f t="shared" si="96"/>
        <v>Poovamma Raju MACHETTIRA400m</v>
      </c>
      <c r="P1559" s="2">
        <f t="shared" si="97"/>
        <v>1109</v>
      </c>
      <c r="Q1559" s="2">
        <f t="shared" si="98"/>
        <v>60</v>
      </c>
      <c r="R1559" s="79" t="str">
        <f t="shared" si="99"/>
        <v/>
      </c>
    </row>
    <row r="1560" spans="1:18" x14ac:dyDescent="0.2">
      <c r="A1560" t="s">
        <v>1204</v>
      </c>
      <c r="B1560" t="s">
        <v>1092</v>
      </c>
      <c r="C1560" s="5" t="s">
        <v>41</v>
      </c>
      <c r="D1560" s="5">
        <v>36576</v>
      </c>
      <c r="E1560" s="39">
        <v>813</v>
      </c>
      <c r="F1560" s="195">
        <v>44367</v>
      </c>
      <c r="G1560" s="2">
        <v>82</v>
      </c>
      <c r="H1560" t="str">
        <f>B1560&amp;C1560</f>
        <v>Olivia JONESjavelin-throw</v>
      </c>
      <c r="I1560" s="2">
        <f>E1560</f>
        <v>813</v>
      </c>
      <c r="J1560" s="2" cm="1">
        <f t="array" ref="J1560">MAX(IF($H$3:$H$4000=$H1560,$I$3:$I$4000))</f>
        <v>813</v>
      </c>
      <c r="K1560" s="2" t="str">
        <v>IND</v>
      </c>
      <c r="L1560" s="21" t="str">
        <v>Jisna MATHEW</v>
      </c>
      <c r="M1560" s="47" t="str">
        <v>400m</v>
      </c>
      <c r="N1560" s="95">
        <v>36167</v>
      </c>
      <c r="O1560" s="94" t="str">
        <f t="shared" si="96"/>
        <v>Jisna MATHEW400m</v>
      </c>
      <c r="P1560" s="2">
        <f t="shared" si="97"/>
        <v>1073</v>
      </c>
      <c r="Q1560" s="2">
        <f t="shared" si="98"/>
        <v>114</v>
      </c>
      <c r="R1560" s="79" t="str">
        <f t="shared" si="99"/>
        <v/>
      </c>
    </row>
    <row r="1561" spans="1:18" x14ac:dyDescent="0.2">
      <c r="A1561" t="s">
        <v>1204</v>
      </c>
      <c r="B1561" t="s">
        <v>1569</v>
      </c>
      <c r="C1561" s="5" t="s">
        <v>85</v>
      </c>
      <c r="D1561" s="5">
        <v>36717</v>
      </c>
      <c r="E1561" s="39">
        <v>849</v>
      </c>
      <c r="F1561" s="195">
        <v>44367</v>
      </c>
      <c r="G1561" s="2">
        <v>32</v>
      </c>
      <c r="H1561" t="str">
        <f>B1561&amp;C1561</f>
        <v>Abigail JENNINGSrace-walking</v>
      </c>
      <c r="I1561" s="2">
        <f>E1561</f>
        <v>849</v>
      </c>
      <c r="J1561" s="2" cm="1">
        <f t="array" ref="J1561">MAX(IF($H$3:$H$4000=$H1561,$I$3:$I$4000))</f>
        <v>871</v>
      </c>
      <c r="K1561" s="2" t="str">
        <v>IND</v>
      </c>
      <c r="L1561" s="21" t="str">
        <v>N. S. INCHARA</v>
      </c>
      <c r="M1561" s="47" t="str">
        <v>400m</v>
      </c>
      <c r="N1561" s="95">
        <v>35587</v>
      </c>
      <c r="O1561" s="94" t="str">
        <f t="shared" si="96"/>
        <v>N. S. INCHARA400m</v>
      </c>
      <c r="P1561" s="2">
        <f t="shared" si="97"/>
        <v>1062</v>
      </c>
      <c r="Q1561" s="2">
        <f t="shared" si="98"/>
        <v>123</v>
      </c>
      <c r="R1561" s="79" t="str">
        <f t="shared" si="99"/>
        <v/>
      </c>
    </row>
    <row r="1562" spans="1:18" x14ac:dyDescent="0.2">
      <c r="A1562" t="s">
        <v>1204</v>
      </c>
      <c r="B1562" t="s">
        <v>1854</v>
      </c>
      <c r="C1562" s="5" t="s">
        <v>28</v>
      </c>
      <c r="D1562" s="5">
        <v>35706</v>
      </c>
      <c r="E1562" s="39">
        <v>1100</v>
      </c>
      <c r="F1562" s="195">
        <v>44366</v>
      </c>
      <c r="G1562" s="2">
        <v>67</v>
      </c>
      <c r="H1562" t="str">
        <f>B1562&amp;C1562</f>
        <v>Aimee PRATT1500m</v>
      </c>
      <c r="I1562" s="2">
        <f>E1562</f>
        <v>1100</v>
      </c>
      <c r="J1562" s="2" cm="1">
        <f t="array" ref="J1562">MAX(IF($H$3:$H$4000=$H1562,$I$3:$I$4000))</f>
        <v>1100</v>
      </c>
      <c r="K1562" s="2" t="str">
        <v>IND</v>
      </c>
      <c r="L1562" s="21" t="str">
        <v>Parul CHAUDHARY</v>
      </c>
      <c r="M1562" s="47" t="str">
        <v>3000msc</v>
      </c>
      <c r="N1562" s="95">
        <v>34804</v>
      </c>
      <c r="O1562" s="94" t="str">
        <f t="shared" si="96"/>
        <v>Parul CHAUDHARY3000msc</v>
      </c>
      <c r="P1562" s="2">
        <f t="shared" si="97"/>
        <v>1148</v>
      </c>
      <c r="Q1562" s="2">
        <f t="shared" si="98"/>
        <v>25</v>
      </c>
      <c r="R1562" s="79" t="str">
        <f t="shared" si="99"/>
        <v/>
      </c>
    </row>
    <row r="1563" spans="1:18" x14ac:dyDescent="0.2">
      <c r="A1563" t="s">
        <v>1204</v>
      </c>
      <c r="B1563" t="s">
        <v>2230</v>
      </c>
      <c r="C1563" s="5" t="s">
        <v>37</v>
      </c>
      <c r="D1563" s="5">
        <v>37237</v>
      </c>
      <c r="E1563" s="39">
        <v>1018</v>
      </c>
      <c r="F1563" s="195">
        <v>44366</v>
      </c>
      <c r="G1563" s="2">
        <v>88</v>
      </c>
      <c r="H1563" t="str">
        <f>B1563&amp;C1563</f>
        <v>Amy LAUREN ROLFElong-jump</v>
      </c>
      <c r="I1563" s="2">
        <f>E1563</f>
        <v>1018</v>
      </c>
      <c r="J1563" s="2" cm="1">
        <f t="array" ref="J1563">MAX(IF($H$3:$H$4000=$H1563,$I$3:$I$4000))</f>
        <v>1018</v>
      </c>
      <c r="K1563" s="2" t="str">
        <v>IND</v>
      </c>
      <c r="L1563" s="21" t="str">
        <v>Varsha NAGAR</v>
      </c>
      <c r="M1563" s="47" t="str">
        <v>3000msc</v>
      </c>
      <c r="N1563" s="95">
        <v>36300</v>
      </c>
      <c r="O1563" s="94" t="str">
        <f t="shared" si="96"/>
        <v>Varsha NAGAR3000msc</v>
      </c>
      <c r="P1563" s="2">
        <f t="shared" si="97"/>
        <v>881</v>
      </c>
      <c r="Q1563" s="2">
        <f t="shared" si="98"/>
        <v>141</v>
      </c>
      <c r="R1563" s="79" t="str">
        <f t="shared" si="99"/>
        <v/>
      </c>
    </row>
    <row r="1564" spans="1:18" x14ac:dyDescent="0.2">
      <c r="A1564" t="s">
        <v>1204</v>
      </c>
      <c r="B1564" t="s">
        <v>1430</v>
      </c>
      <c r="C1564" s="5" t="s">
        <v>36</v>
      </c>
      <c r="D1564" s="5">
        <v>37512</v>
      </c>
      <c r="E1564" s="39">
        <v>838</v>
      </c>
      <c r="F1564" s="195">
        <v>44366</v>
      </c>
      <c r="G1564" s="2">
        <v>70</v>
      </c>
      <c r="H1564" t="str">
        <f>B1564&amp;C1564</f>
        <v>Jasmine CAREYpole-vault</v>
      </c>
      <c r="I1564" s="2">
        <f>E1564</f>
        <v>838</v>
      </c>
      <c r="J1564" s="2" cm="1">
        <f t="array" ref="J1564">MAX(IF($H$3:$H$4000=$H1564,$I$3:$I$4000))</f>
        <v>841</v>
      </c>
      <c r="K1564" s="2" t="str">
        <v>IND</v>
      </c>
      <c r="L1564" s="21" t="str">
        <v>Anu RAGHAVAN</v>
      </c>
      <c r="M1564" s="47" t="str">
        <v>400mh</v>
      </c>
      <c r="N1564" s="95">
        <v>34079</v>
      </c>
      <c r="O1564" s="94" t="str">
        <f t="shared" si="96"/>
        <v>Anu RAGHAVAN400mh</v>
      </c>
      <c r="P1564" s="2">
        <f t="shared" si="97"/>
        <v>1065</v>
      </c>
      <c r="Q1564" s="2">
        <f t="shared" si="98"/>
        <v>57</v>
      </c>
      <c r="R1564" s="79" t="str">
        <f t="shared" si="99"/>
        <v/>
      </c>
    </row>
    <row r="1565" spans="1:18" x14ac:dyDescent="0.2">
      <c r="A1565" t="s">
        <v>1204</v>
      </c>
      <c r="B1565" t="s">
        <v>2493</v>
      </c>
      <c r="C1565" s="5" t="s">
        <v>39</v>
      </c>
      <c r="D1565" s="5">
        <v>38051</v>
      </c>
      <c r="E1565" s="39">
        <v>842</v>
      </c>
      <c r="F1565" s="195">
        <v>44366</v>
      </c>
      <c r="G1565" s="2">
        <v>81</v>
      </c>
      <c r="H1565" t="str">
        <f>B1565&amp;C1565</f>
        <v>Omolola KUPONIYIshot-put</v>
      </c>
      <c r="I1565" s="2">
        <f>E1565</f>
        <v>842</v>
      </c>
      <c r="J1565" s="2" cm="1">
        <f t="array" ref="J1565">MAX(IF($H$3:$H$4000=$H1565,$I$3:$I$4000))</f>
        <v>842</v>
      </c>
      <c r="K1565" s="2" t="str">
        <v>IND</v>
      </c>
      <c r="L1565" s="21" t="str">
        <v>Ramraj VITHYA</v>
      </c>
      <c r="M1565" s="47" t="str">
        <v>400mh</v>
      </c>
      <c r="N1565" s="95">
        <v>36058</v>
      </c>
      <c r="O1565" s="94" t="str">
        <f t="shared" si="96"/>
        <v>Ramraj VITHYA400mh</v>
      </c>
      <c r="P1565" s="2">
        <f t="shared" si="97"/>
        <v>1067</v>
      </c>
      <c r="Q1565" s="2">
        <f t="shared" si="98"/>
        <v>56</v>
      </c>
      <c r="R1565" s="79" t="str">
        <f t="shared" si="99"/>
        <v/>
      </c>
    </row>
    <row r="1566" spans="1:18" x14ac:dyDescent="0.2">
      <c r="A1566" t="s">
        <v>1204</v>
      </c>
      <c r="B1566" t="s">
        <v>2536</v>
      </c>
      <c r="C1566" s="5" t="s">
        <v>42</v>
      </c>
      <c r="D1566" s="5">
        <v>37521</v>
      </c>
      <c r="E1566" s="39">
        <v>919</v>
      </c>
      <c r="F1566" s="195">
        <v>44366</v>
      </c>
      <c r="G1566" s="2">
        <v>47</v>
      </c>
      <c r="H1566" t="str">
        <f>B1566&amp;C1566</f>
        <v>Kirsty COSTELLOhammer-throw</v>
      </c>
      <c r="I1566" s="2">
        <f>E1566</f>
        <v>919</v>
      </c>
      <c r="J1566" s="2" cm="1">
        <f t="array" ref="J1566">MAX(IF($H$3:$H$4000=$H1566,$I$3:$I$4000))</f>
        <v>919</v>
      </c>
      <c r="K1566" s="2" t="str">
        <v>IND</v>
      </c>
      <c r="L1566" s="21" t="str">
        <v>Pragyan PRASANT</v>
      </c>
      <c r="M1566" s="47" t="str">
        <v>400mh</v>
      </c>
      <c r="N1566" s="95">
        <v>36513</v>
      </c>
      <c r="O1566" s="94" t="str">
        <f t="shared" si="96"/>
        <v>Pragyan PRASANT400mh</v>
      </c>
      <c r="P1566" s="2">
        <f t="shared" si="97"/>
        <v>1044</v>
      </c>
      <c r="Q1566" s="2">
        <f t="shared" si="98"/>
        <v>74</v>
      </c>
      <c r="R1566" s="79" t="str">
        <f t="shared" si="99"/>
        <v/>
      </c>
    </row>
    <row r="1567" spans="1:18" x14ac:dyDescent="0.2">
      <c r="A1567" t="s">
        <v>1204</v>
      </c>
      <c r="B1567" t="s">
        <v>2591</v>
      </c>
      <c r="C1567" s="5" t="s">
        <v>41</v>
      </c>
      <c r="D1567" s="5">
        <v>37723</v>
      </c>
      <c r="E1567" s="39">
        <v>900</v>
      </c>
      <c r="F1567" s="195">
        <v>44366</v>
      </c>
      <c r="G1567" s="2">
        <v>37</v>
      </c>
      <c r="H1567" t="str">
        <f>B1567&amp;C1567</f>
        <v>Elizabeth KORCZAKjavelin-throw</v>
      </c>
      <c r="I1567" s="2">
        <f>E1567</f>
        <v>900</v>
      </c>
      <c r="J1567" s="2" cm="1">
        <f t="array" ref="J1567">MAX(IF($H$3:$H$4000=$H1567,$I$3:$I$4000))</f>
        <v>900</v>
      </c>
      <c r="K1567" s="2" t="str">
        <v>IND</v>
      </c>
      <c r="L1567" s="21" t="str">
        <v>Sinchal KAVERAMMA</v>
      </c>
      <c r="M1567" s="47" t="str">
        <v>400mh</v>
      </c>
      <c r="N1567" s="95">
        <v>36927</v>
      </c>
      <c r="O1567" s="94" t="str">
        <f t="shared" si="96"/>
        <v>Sinchal KAVERAMMA400mh</v>
      </c>
      <c r="P1567" s="2">
        <f t="shared" si="97"/>
        <v>1020</v>
      </c>
      <c r="Q1567" s="2">
        <f t="shared" si="98"/>
        <v>96</v>
      </c>
      <c r="R1567" s="79" t="str">
        <f t="shared" si="99"/>
        <v/>
      </c>
    </row>
    <row r="1568" spans="1:18" x14ac:dyDescent="0.2">
      <c r="A1568" t="s">
        <v>1204</v>
      </c>
      <c r="B1568" t="s">
        <v>1570</v>
      </c>
      <c r="C1568" s="6" t="s">
        <v>85</v>
      </c>
      <c r="D1568" s="6">
        <v>44640</v>
      </c>
      <c r="E1568" s="39">
        <v>756</v>
      </c>
      <c r="F1568" s="195">
        <v>44366</v>
      </c>
      <c r="G1568" s="2">
        <v>49</v>
      </c>
      <c r="H1568" t="str">
        <f>B1568&amp;C1568</f>
        <v>Millie MORRISrace-walking</v>
      </c>
      <c r="I1568" s="2">
        <f>E1568</f>
        <v>756</v>
      </c>
      <c r="J1568" s="2" cm="1">
        <f t="array" ref="J1568">MAX(IF($H$3:$H$4000=$H1568,$I$3:$I$4000))</f>
        <v>767</v>
      </c>
      <c r="K1568" s="2" t="str">
        <v>IND</v>
      </c>
      <c r="L1568" s="21" t="str">
        <v>Aishwarya BABU SAB</v>
      </c>
      <c r="M1568" s="47" t="str">
        <v>triple-jump</v>
      </c>
      <c r="N1568" s="95">
        <v>35596</v>
      </c>
      <c r="O1568" s="94" t="str">
        <f t="shared" si="96"/>
        <v>Aishwarya BABU SABtriple-jump</v>
      </c>
      <c r="P1568" s="2">
        <f t="shared" si="97"/>
        <v>1111</v>
      </c>
      <c r="Q1568" s="2">
        <f t="shared" si="98"/>
        <v>11</v>
      </c>
      <c r="R1568" s="79" t="str">
        <f t="shared" si="99"/>
        <v/>
      </c>
    </row>
    <row r="1569" spans="1:18" x14ac:dyDescent="0.2">
      <c r="A1569" t="s">
        <v>1204</v>
      </c>
      <c r="B1569" t="s">
        <v>1797</v>
      </c>
      <c r="C1569" s="5" t="s">
        <v>27</v>
      </c>
      <c r="D1569" s="5">
        <v>36664</v>
      </c>
      <c r="E1569" s="39">
        <v>1110</v>
      </c>
      <c r="F1569" s="195">
        <v>44363</v>
      </c>
      <c r="G1569" s="2">
        <v>49</v>
      </c>
      <c r="H1569" t="str">
        <f>B1569&amp;C1569</f>
        <v>Erin WALLACE800m</v>
      </c>
      <c r="I1569" s="2">
        <f>E1569</f>
        <v>1110</v>
      </c>
      <c r="J1569" s="2" cm="1">
        <f t="array" ref="J1569">MAX(IF($H$3:$H$4000=$H1569,$I$3:$I$4000))</f>
        <v>1110</v>
      </c>
      <c r="K1569" s="2" t="str">
        <v>IND</v>
      </c>
      <c r="L1569" s="21" t="str">
        <v>Kamalpreet KAUR</v>
      </c>
      <c r="M1569" s="47" t="str">
        <v>discus-throw</v>
      </c>
      <c r="N1569" s="95">
        <v>35128</v>
      </c>
      <c r="O1569" s="94" t="str">
        <f t="shared" si="96"/>
        <v>Kamalpreet KAURdiscus-throw</v>
      </c>
      <c r="P1569" s="2">
        <f t="shared" si="97"/>
        <v>1193</v>
      </c>
      <c r="Q1569" s="2">
        <f t="shared" si="98"/>
        <v>2</v>
      </c>
      <c r="R1569" s="79" t="str">
        <f t="shared" si="99"/>
        <v/>
      </c>
    </row>
    <row r="1570" spans="1:18" x14ac:dyDescent="0.2">
      <c r="A1570" t="s">
        <v>1204</v>
      </c>
      <c r="B1570" t="s">
        <v>1693</v>
      </c>
      <c r="C1570" s="5" t="s">
        <v>26</v>
      </c>
      <c r="D1570" s="5">
        <v>35029</v>
      </c>
      <c r="E1570" s="39">
        <v>1162</v>
      </c>
      <c r="F1570" s="195">
        <v>44362</v>
      </c>
      <c r="G1570" s="2">
        <v>19</v>
      </c>
      <c r="H1570" t="str">
        <f>B1570&amp;C1570</f>
        <v>Ama PIPI400m</v>
      </c>
      <c r="I1570" s="2">
        <f>E1570</f>
        <v>1162</v>
      </c>
      <c r="J1570" s="2" cm="1">
        <f t="array" ref="J1570">MAX(IF($H$3:$H$4000=$H1570,$I$3:$I$4000))</f>
        <v>1162</v>
      </c>
      <c r="K1570" s="2" t="str">
        <v>IND</v>
      </c>
      <c r="L1570" s="21" t="str">
        <v>Ramneet KAUR</v>
      </c>
      <c r="M1570" s="47" t="str">
        <v>shot-put</v>
      </c>
      <c r="N1570" s="95">
        <v>37983</v>
      </c>
      <c r="O1570" s="94" t="str">
        <f t="shared" si="96"/>
        <v>Ramneet KAURshot-put</v>
      </c>
      <c r="P1570" s="2">
        <f t="shared" si="97"/>
        <v>825</v>
      </c>
      <c r="Q1570" s="2">
        <f t="shared" si="98"/>
        <v>106</v>
      </c>
      <c r="R1570" s="79" t="str">
        <f t="shared" si="99"/>
        <v/>
      </c>
    </row>
    <row r="1571" spans="1:18" x14ac:dyDescent="0.2">
      <c r="A1571" t="s">
        <v>1204</v>
      </c>
      <c r="B1571" t="s">
        <v>1709</v>
      </c>
      <c r="C1571" s="6" t="s">
        <v>25</v>
      </c>
      <c r="D1571" s="5">
        <v>31159</v>
      </c>
      <c r="E1571" s="39">
        <v>1091</v>
      </c>
      <c r="F1571" s="195">
        <v>44360</v>
      </c>
      <c r="G1571" s="2">
        <v>78</v>
      </c>
      <c r="H1571" t="str">
        <f>B1571&amp;C1571</f>
        <v>Margaret ADEOYE200m</v>
      </c>
      <c r="I1571" s="2">
        <f>E1571</f>
        <v>1091</v>
      </c>
      <c r="J1571" s="2" cm="1">
        <f t="array" ref="J1571">MAX(IF($H$3:$H$4000=$H1571,$I$3:$I$4000))</f>
        <v>1091</v>
      </c>
      <c r="K1571" s="2" t="str">
        <v>IND</v>
      </c>
      <c r="L1571" s="21" t="str">
        <v>Sekar Dhana LAKSHMI</v>
      </c>
      <c r="M1571" s="47" t="str">
        <v>200m</v>
      </c>
      <c r="N1571" s="95">
        <v>35951</v>
      </c>
      <c r="O1571" s="94" t="str">
        <f t="shared" si="96"/>
        <v>Sekar Dhana LAKSHMI200m</v>
      </c>
      <c r="P1571" s="2">
        <f t="shared" si="97"/>
        <v>1120</v>
      </c>
      <c r="Q1571" s="2">
        <f t="shared" si="98"/>
        <v>48</v>
      </c>
      <c r="R1571" s="79" t="str">
        <f t="shared" si="99"/>
        <v/>
      </c>
    </row>
    <row r="1572" spans="1:18" x14ac:dyDescent="0.2">
      <c r="A1572" t="s">
        <v>1204</v>
      </c>
      <c r="B1572" t="s">
        <v>1709</v>
      </c>
      <c r="C1572" s="5" t="s">
        <v>26</v>
      </c>
      <c r="D1572" s="5">
        <v>31159</v>
      </c>
      <c r="E1572" s="39">
        <v>1081</v>
      </c>
      <c r="F1572" s="195">
        <v>44360</v>
      </c>
      <c r="G1572" s="2">
        <v>92</v>
      </c>
      <c r="H1572" t="str">
        <f>B1572&amp;C1572</f>
        <v>Margaret ADEOYE400m</v>
      </c>
      <c r="I1572" s="2">
        <f>E1572</f>
        <v>1081</v>
      </c>
      <c r="J1572" s="2" cm="1">
        <f t="array" ref="J1572">MAX(IF($H$3:$H$4000=$H1572,$I$3:$I$4000))</f>
        <v>1081</v>
      </c>
      <c r="K1572" s="2" t="str">
        <v>IND</v>
      </c>
      <c r="L1572" s="21" t="str">
        <v>Hima DAS</v>
      </c>
      <c r="M1572" s="47" t="str">
        <v>200m</v>
      </c>
      <c r="N1572" s="95">
        <v>36534</v>
      </c>
      <c r="O1572" s="94" t="str">
        <f t="shared" si="96"/>
        <v>Hima DAS200m</v>
      </c>
      <c r="P1572" s="2">
        <f t="shared" si="97"/>
        <v>1147</v>
      </c>
      <c r="Q1572" s="2">
        <f t="shared" si="98"/>
        <v>26</v>
      </c>
      <c r="R1572" s="79" t="str">
        <f t="shared" si="99"/>
        <v/>
      </c>
    </row>
    <row r="1573" spans="1:18" x14ac:dyDescent="0.2">
      <c r="A1573" t="s">
        <v>1204</v>
      </c>
      <c r="B1573" t="s">
        <v>2291</v>
      </c>
      <c r="C1573" s="5" t="s">
        <v>35</v>
      </c>
      <c r="D1573" s="5">
        <v>36011</v>
      </c>
      <c r="E1573" s="39">
        <v>1121</v>
      </c>
      <c r="F1573" s="195">
        <v>44360</v>
      </c>
      <c r="G1573" s="2">
        <v>7</v>
      </c>
      <c r="H1573" t="str">
        <f>B1573&amp;C1573</f>
        <v>Laura ZIALORhigh-jump</v>
      </c>
      <c r="I1573" s="2">
        <f>E1573</f>
        <v>1121</v>
      </c>
      <c r="J1573" s="2" cm="1">
        <f t="array" ref="J1573">MAX(IF($H$3:$H$4000=$H1573,$I$3:$I$4000))</f>
        <v>1121</v>
      </c>
      <c r="K1573" s="2" t="str">
        <v>IND</v>
      </c>
      <c r="L1573" s="21" t="str">
        <v>Lili DAS</v>
      </c>
      <c r="M1573" s="47" t="str">
        <v>1500m</v>
      </c>
      <c r="N1573" s="95">
        <v>35872</v>
      </c>
      <c r="O1573" s="94" t="str">
        <f t="shared" si="96"/>
        <v>Lili DAS1500m</v>
      </c>
      <c r="P1573" s="2">
        <f t="shared" si="97"/>
        <v>1107</v>
      </c>
      <c r="Q1573" s="2">
        <f t="shared" si="98"/>
        <v>71</v>
      </c>
      <c r="R1573" s="79" t="str">
        <f t="shared" si="99"/>
        <v/>
      </c>
    </row>
    <row r="1574" spans="1:18" x14ac:dyDescent="0.2">
      <c r="A1574" t="s">
        <v>1204</v>
      </c>
      <c r="B1574" t="s">
        <v>1425</v>
      </c>
      <c r="C1574" s="6" t="s">
        <v>36</v>
      </c>
      <c r="D1574" s="5">
        <v>36405</v>
      </c>
      <c r="E1574" s="39">
        <v>920</v>
      </c>
      <c r="F1574" s="195">
        <v>44360</v>
      </c>
      <c r="G1574" s="2">
        <v>36</v>
      </c>
      <c r="H1574" t="str">
        <f>B1574&amp;C1574</f>
        <v>Imogen SMITHpole-vault</v>
      </c>
      <c r="I1574" s="2">
        <f>E1574</f>
        <v>920</v>
      </c>
      <c r="J1574" s="2" cm="1">
        <f t="array" ref="J1574">MAX(IF($H$3:$H$4000=$H1574,$I$3:$I$4000))</f>
        <v>920</v>
      </c>
      <c r="K1574" s="2" t="str">
        <v>IND</v>
      </c>
      <c r="L1574" s="21" t="str">
        <v>Kavita YADAV</v>
      </c>
      <c r="M1574" s="47" t="str">
        <v>5000m</v>
      </c>
      <c r="N1574" s="95">
        <v>36107</v>
      </c>
      <c r="O1574" s="94" t="str">
        <f t="shared" si="96"/>
        <v>Kavita YADAV5000m</v>
      </c>
      <c r="P1574" s="2">
        <f t="shared" si="97"/>
        <v>984</v>
      </c>
      <c r="Q1574" s="2">
        <f t="shared" si="98"/>
        <v>156</v>
      </c>
      <c r="R1574" s="79" t="str">
        <f t="shared" si="99"/>
        <v/>
      </c>
    </row>
    <row r="1575" spans="1:18" x14ac:dyDescent="0.2">
      <c r="A1575" t="s">
        <v>1204</v>
      </c>
      <c r="B1575" t="s">
        <v>2390</v>
      </c>
      <c r="C1575" t="s">
        <v>36</v>
      </c>
      <c r="D1575" s="5"/>
      <c r="E1575" s="39">
        <v>807</v>
      </c>
      <c r="F1575" s="195">
        <v>44360</v>
      </c>
      <c r="G1575" s="2">
        <v>92</v>
      </c>
      <c r="H1575" t="str">
        <f>B1575&amp;C1575</f>
        <v>Kaliska NOWERSpole-vault</v>
      </c>
      <c r="I1575" s="2">
        <f>E1575</f>
        <v>807</v>
      </c>
      <c r="J1575" s="2" cm="1">
        <f t="array" ref="J1575">MAX(IF($H$3:$H$4000=$H1575,$I$3:$I$4000))</f>
        <v>810</v>
      </c>
      <c r="K1575" s="2" t="str">
        <v>IND</v>
      </c>
      <c r="L1575" s="21" t="str">
        <v>. SIMMY</v>
      </c>
      <c r="M1575" s="47" t="str">
        <v>400mh</v>
      </c>
      <c r="N1575" s="95">
        <v>37886</v>
      </c>
      <c r="O1575" s="94" t="str">
        <f t="shared" si="96"/>
        <v>. SIMMY400mh</v>
      </c>
      <c r="P1575" s="2">
        <f t="shared" si="97"/>
        <v>1040</v>
      </c>
      <c r="Q1575" s="2">
        <f t="shared" si="98"/>
        <v>81</v>
      </c>
      <c r="R1575" s="79" t="str">
        <f t="shared" si="99"/>
        <v/>
      </c>
    </row>
    <row r="1576" spans="1:18" x14ac:dyDescent="0.2">
      <c r="A1576" t="s">
        <v>1204</v>
      </c>
      <c r="B1576" t="s">
        <v>1464</v>
      </c>
      <c r="C1576" s="5" t="s">
        <v>40</v>
      </c>
      <c r="D1576" s="5">
        <v>35549</v>
      </c>
      <c r="E1576" s="39">
        <v>870</v>
      </c>
      <c r="F1576" s="195">
        <v>44360</v>
      </c>
      <c r="G1576" s="2">
        <v>68</v>
      </c>
      <c r="H1576" t="str">
        <f>B1576&amp;C1576</f>
        <v>Kathryn WOODCOCKdiscus-throw</v>
      </c>
      <c r="I1576" s="2">
        <f>E1576</f>
        <v>870</v>
      </c>
      <c r="J1576" s="2" cm="1">
        <f t="array" ref="J1576">MAX(IF($H$3:$H$4000=$H1576,$I$3:$I$4000))</f>
        <v>870</v>
      </c>
      <c r="K1576" s="2" t="str">
        <v>IND</v>
      </c>
      <c r="L1576" s="21" t="str">
        <v>Bhateri SINGH</v>
      </c>
      <c r="M1576" s="47" t="str">
        <v>400mh</v>
      </c>
      <c r="N1576" s="95">
        <v>0</v>
      </c>
      <c r="O1576" s="94" t="str">
        <f t="shared" si="96"/>
        <v>Bhateri SINGH400mh</v>
      </c>
      <c r="P1576" s="2">
        <f t="shared" si="97"/>
        <v>1015</v>
      </c>
      <c r="Q1576" s="2">
        <f t="shared" si="98"/>
        <v>102</v>
      </c>
      <c r="R1576" s="79" t="str">
        <f t="shared" si="99"/>
        <v/>
      </c>
    </row>
    <row r="1577" spans="1:18" x14ac:dyDescent="0.2">
      <c r="A1577" t="s">
        <v>1204</v>
      </c>
      <c r="B1577" t="s">
        <v>2449</v>
      </c>
      <c r="C1577" s="5" t="s">
        <v>40</v>
      </c>
      <c r="D1577" s="6">
        <v>36911</v>
      </c>
      <c r="E1577" s="39">
        <v>829</v>
      </c>
      <c r="F1577" s="195">
        <v>44360</v>
      </c>
      <c r="G1577" s="2">
        <v>94</v>
      </c>
      <c r="H1577" t="str">
        <f>B1577&amp;C1577</f>
        <v>Heather CUBBAGEdiscus-throw</v>
      </c>
      <c r="I1577" s="2">
        <f>E1577</f>
        <v>829</v>
      </c>
      <c r="J1577" s="2" cm="1">
        <f t="array" ref="J1577">MAX(IF($H$3:$H$4000=$H1577,$I$3:$I$4000))</f>
        <v>829</v>
      </c>
      <c r="K1577" s="2" t="str">
        <v>IND</v>
      </c>
      <c r="L1577" s="21" t="str">
        <v>Ancy SOJAN EDAPPILLY</v>
      </c>
      <c r="M1577" s="47" t="str">
        <v>long-jump</v>
      </c>
      <c r="N1577" s="95">
        <v>36951</v>
      </c>
      <c r="O1577" s="94" t="str">
        <f t="shared" si="96"/>
        <v>Ancy SOJAN EDAPPILLYlong-jump</v>
      </c>
      <c r="P1577" s="2">
        <f t="shared" si="97"/>
        <v>1122</v>
      </c>
      <c r="Q1577" s="2">
        <f t="shared" si="98"/>
        <v>22</v>
      </c>
      <c r="R1577" s="79" t="str">
        <f t="shared" si="99"/>
        <v/>
      </c>
    </row>
    <row r="1578" spans="1:18" x14ac:dyDescent="0.2">
      <c r="A1578" t="s">
        <v>1204</v>
      </c>
      <c r="B1578" t="s">
        <v>2405</v>
      </c>
      <c r="C1578" s="5" t="s">
        <v>39</v>
      </c>
      <c r="D1578" s="5">
        <v>32435</v>
      </c>
      <c r="E1578" s="39">
        <v>976</v>
      </c>
      <c r="F1578" s="195">
        <v>44360</v>
      </c>
      <c r="G1578" s="2">
        <v>25</v>
      </c>
      <c r="H1578" t="str">
        <f>B1578&amp;C1578</f>
        <v>Eden FRANCISshot-put</v>
      </c>
      <c r="I1578" s="2">
        <f>E1578</f>
        <v>976</v>
      </c>
      <c r="J1578" s="2" cm="1">
        <f t="array" ref="J1578">MAX(IF($H$3:$H$4000=$H1578,$I$3:$I$4000))</f>
        <v>976</v>
      </c>
      <c r="K1578" s="2" t="str">
        <v>IND</v>
      </c>
      <c r="L1578" s="21" t="str">
        <v>. SUSMITA</v>
      </c>
      <c r="M1578" s="47" t="str">
        <v>long-jump</v>
      </c>
      <c r="N1578" s="95">
        <v>38344</v>
      </c>
      <c r="O1578" s="94" t="str">
        <f t="shared" si="96"/>
        <v>. SUSMITAlong-jump</v>
      </c>
      <c r="P1578" s="2">
        <f t="shared" si="97"/>
        <v>973</v>
      </c>
      <c r="Q1578" s="2">
        <f t="shared" si="98"/>
        <v>133</v>
      </c>
      <c r="R1578" s="79" t="str">
        <f t="shared" si="99"/>
        <v/>
      </c>
    </row>
    <row r="1579" spans="1:18" x14ac:dyDescent="0.2">
      <c r="A1579" t="s">
        <v>1204</v>
      </c>
      <c r="B1579" t="s">
        <v>2053</v>
      </c>
      <c r="C1579" s="5" t="s">
        <v>43</v>
      </c>
      <c r="D1579" s="5">
        <v>36631</v>
      </c>
      <c r="E1579" s="39">
        <v>1116</v>
      </c>
      <c r="F1579" s="195">
        <v>44360</v>
      </c>
      <c r="G1579" s="2">
        <v>3</v>
      </c>
      <c r="H1579" t="str">
        <f>B1579&amp;C1579</f>
        <v>Holly MILLSheptathlon</v>
      </c>
      <c r="I1579" s="2">
        <f>E1579</f>
        <v>1116</v>
      </c>
      <c r="J1579" s="2" cm="1">
        <f t="array" ref="J1579">MAX(IF($H$3:$H$4000=$H1579,$I$3:$I$4000))</f>
        <v>1116</v>
      </c>
      <c r="K1579" s="2" t="str">
        <v>IND</v>
      </c>
      <c r="L1579" s="21" t="str">
        <v>Ravada KUSUMA</v>
      </c>
      <c r="M1579" s="47" t="str">
        <v>long-jump</v>
      </c>
      <c r="N1579" s="95">
        <v>37149</v>
      </c>
      <c r="O1579" s="94" t="str">
        <f t="shared" si="96"/>
        <v>Ravada KUSUMAlong-jump</v>
      </c>
      <c r="P1579" s="2">
        <f t="shared" si="97"/>
        <v>964</v>
      </c>
      <c r="Q1579" s="2">
        <f t="shared" si="98"/>
        <v>138</v>
      </c>
      <c r="R1579" s="79" t="str">
        <f t="shared" si="99"/>
        <v/>
      </c>
    </row>
    <row r="1580" spans="1:18" x14ac:dyDescent="0.2">
      <c r="A1580" t="s">
        <v>1204</v>
      </c>
      <c r="B1580" t="s">
        <v>1797</v>
      </c>
      <c r="C1580" s="5" t="s">
        <v>28</v>
      </c>
      <c r="D1580" s="5">
        <v>36664</v>
      </c>
      <c r="E1580" s="39">
        <v>1141</v>
      </c>
      <c r="F1580" s="195">
        <v>44359</v>
      </c>
      <c r="G1580" s="2">
        <v>34</v>
      </c>
      <c r="H1580" t="str">
        <f>B1580&amp;C1580</f>
        <v>Erin WALLACE1500m</v>
      </c>
      <c r="I1580" s="2">
        <f>E1580</f>
        <v>1141</v>
      </c>
      <c r="J1580" s="2" cm="1">
        <f t="array" ref="J1580">MAX(IF($H$3:$H$4000=$H1580,$I$3:$I$4000))</f>
        <v>1141</v>
      </c>
      <c r="K1580" s="2" t="str">
        <v>IND</v>
      </c>
      <c r="L1580" s="21" t="str">
        <v>Vanshika KUMAR</v>
      </c>
      <c r="M1580" s="47" t="str">
        <v>pole-vault</v>
      </c>
      <c r="N1580" s="95">
        <v>44701</v>
      </c>
      <c r="O1580" s="94" t="str">
        <f t="shared" si="96"/>
        <v>Vanshika KUMARpole-vault</v>
      </c>
      <c r="P1580" s="2">
        <f t="shared" si="97"/>
        <v>868</v>
      </c>
      <c r="Q1580" s="2">
        <f t="shared" si="98"/>
        <v>69</v>
      </c>
      <c r="R1580" s="79" t="str">
        <f t="shared" si="99"/>
        <v/>
      </c>
    </row>
    <row r="1581" spans="1:18" x14ac:dyDescent="0.2">
      <c r="A1581" t="s">
        <v>1204</v>
      </c>
      <c r="B1581" t="s">
        <v>2288</v>
      </c>
      <c r="C1581" s="5" t="s">
        <v>35</v>
      </c>
      <c r="D1581" s="5">
        <v>35675</v>
      </c>
      <c r="E1581" s="39">
        <v>1150</v>
      </c>
      <c r="F1581" s="195">
        <v>44359</v>
      </c>
      <c r="G1581" s="2">
        <v>5</v>
      </c>
      <c r="H1581" t="str">
        <f>B1581&amp;C1581</f>
        <v>Emily BORTHWICKhigh-jump</v>
      </c>
      <c r="I1581" s="2">
        <f>E1581</f>
        <v>1150</v>
      </c>
      <c r="J1581" s="2" cm="1">
        <f t="array" ref="J1581">MAX(IF($H$3:$H$4000=$H1581,$I$3:$I$4000))</f>
        <v>1150</v>
      </c>
      <c r="K1581" s="2" t="str">
        <v>IND</v>
      </c>
      <c r="L1581" s="21" t="str">
        <v>Abha KHATUA</v>
      </c>
      <c r="M1581" s="47" t="str">
        <v>shot-put</v>
      </c>
      <c r="N1581" s="95">
        <v>34889</v>
      </c>
      <c r="O1581" s="94" t="str">
        <f t="shared" si="96"/>
        <v>Abha KHATUAshot-put</v>
      </c>
      <c r="P1581" s="2">
        <f t="shared" si="97"/>
        <v>1028</v>
      </c>
      <c r="Q1581" s="2">
        <f t="shared" si="98"/>
        <v>15</v>
      </c>
      <c r="R1581" s="79" t="str">
        <f t="shared" si="99"/>
        <v/>
      </c>
    </row>
    <row r="1582" spans="1:18" x14ac:dyDescent="0.2">
      <c r="A1582" t="s">
        <v>1204</v>
      </c>
      <c r="B1582" t="s">
        <v>2053</v>
      </c>
      <c r="C1582" s="6" t="s">
        <v>35</v>
      </c>
      <c r="D1582" s="6">
        <v>36631</v>
      </c>
      <c r="E1582" s="39">
        <v>1072</v>
      </c>
      <c r="F1582" s="195">
        <v>44359</v>
      </c>
      <c r="G1582" s="2">
        <v>15</v>
      </c>
      <c r="H1582" t="str">
        <f>B1582&amp;C1582</f>
        <v>Holly MILLShigh-jump</v>
      </c>
      <c r="I1582" s="2">
        <f>E1582</f>
        <v>1072</v>
      </c>
      <c r="J1582" s="2" cm="1">
        <f t="array" ref="J1582">MAX(IF($H$3:$H$4000=$H1582,$I$3:$I$4000))</f>
        <v>1072</v>
      </c>
      <c r="K1582" s="2" t="str">
        <v>IND</v>
      </c>
      <c r="L1582" s="21" t="str">
        <v>Manpreet KAUR</v>
      </c>
      <c r="M1582" s="47" t="str">
        <v>shot-put</v>
      </c>
      <c r="N1582" s="95">
        <v>33060</v>
      </c>
      <c r="O1582" s="94" t="str">
        <f t="shared" si="96"/>
        <v>Manpreet KAURshot-put</v>
      </c>
      <c r="P1582" s="2">
        <f t="shared" si="97"/>
        <v>1024</v>
      </c>
      <c r="Q1582" s="2">
        <f t="shared" si="98"/>
        <v>16</v>
      </c>
      <c r="R1582" s="79" t="str">
        <f t="shared" si="99"/>
        <v/>
      </c>
    </row>
    <row r="1583" spans="1:18" x14ac:dyDescent="0.2">
      <c r="A1583" t="s">
        <v>1204</v>
      </c>
      <c r="B1583" t="s">
        <v>2402</v>
      </c>
      <c r="C1583" s="5" t="s">
        <v>40</v>
      </c>
      <c r="D1583" s="5">
        <v>36073</v>
      </c>
      <c r="E1583" s="39">
        <v>1021</v>
      </c>
      <c r="F1583" s="195">
        <v>44359</v>
      </c>
      <c r="G1583" s="2">
        <v>19</v>
      </c>
      <c r="H1583" t="str">
        <f>B1583&amp;C1583</f>
        <v>Divine OLADIPOdiscus-throw</v>
      </c>
      <c r="I1583" s="2">
        <f>E1583</f>
        <v>1021</v>
      </c>
      <c r="J1583" s="2" cm="1">
        <f t="array" ref="J1583">MAX(IF($H$3:$H$4000=$H1583,$I$3:$I$4000))</f>
        <v>1021</v>
      </c>
      <c r="K1583" s="2" t="str">
        <v>IND</v>
      </c>
      <c r="L1583" s="21" t="str">
        <v>Yogita KUMAR</v>
      </c>
      <c r="M1583" s="47" t="str">
        <v>shot-put</v>
      </c>
      <c r="N1583" s="95">
        <v>0</v>
      </c>
      <c r="O1583" s="94" t="str">
        <f t="shared" si="96"/>
        <v>Yogita KUMARshot-put</v>
      </c>
      <c r="P1583" s="2">
        <f t="shared" si="97"/>
        <v>874</v>
      </c>
      <c r="Q1583" s="2">
        <f t="shared" si="98"/>
        <v>67</v>
      </c>
      <c r="R1583" s="79" t="str">
        <f t="shared" si="99"/>
        <v/>
      </c>
    </row>
    <row r="1584" spans="1:18" x14ac:dyDescent="0.2">
      <c r="A1584" t="s">
        <v>1204</v>
      </c>
      <c r="B1584" t="s">
        <v>2062</v>
      </c>
      <c r="C1584" s="5" t="s">
        <v>41</v>
      </c>
      <c r="D1584" s="5">
        <v>35299</v>
      </c>
      <c r="E1584" s="39">
        <v>805</v>
      </c>
      <c r="F1584" s="195">
        <v>44359</v>
      </c>
      <c r="G1584" s="2">
        <v>94</v>
      </c>
      <c r="H1584" t="str">
        <f>B1584&amp;C1584</f>
        <v>Emma NWOFORjavelin-throw</v>
      </c>
      <c r="I1584" s="2">
        <f>E1584</f>
        <v>805</v>
      </c>
      <c r="J1584" s="2" cm="1">
        <f t="array" ref="J1584">MAX(IF($H$3:$H$4000=$H1584,$I$3:$I$4000))</f>
        <v>805</v>
      </c>
      <c r="K1584" s="2" t="str">
        <v>IND</v>
      </c>
      <c r="L1584" s="21" t="str">
        <v>. BHATERI</v>
      </c>
      <c r="M1584" s="47" t="str">
        <v>hammer-throw</v>
      </c>
      <c r="N1584" s="95">
        <v>36112</v>
      </c>
      <c r="O1584" s="94" t="str">
        <f t="shared" si="96"/>
        <v>. BHATERIhammer-throw</v>
      </c>
      <c r="P1584" s="2">
        <f t="shared" si="97"/>
        <v>752</v>
      </c>
      <c r="Q1584" s="2">
        <f t="shared" si="98"/>
        <v>131</v>
      </c>
      <c r="R1584" s="79" t="str">
        <f t="shared" si="99"/>
        <v/>
      </c>
    </row>
    <row r="1585" spans="1:18" x14ac:dyDescent="0.2">
      <c r="A1585" t="s">
        <v>1204</v>
      </c>
      <c r="B1585" t="s">
        <v>2171</v>
      </c>
      <c r="C1585" s="5" t="s">
        <v>37</v>
      </c>
      <c r="D1585" s="5">
        <v>33472</v>
      </c>
      <c r="E1585" s="39">
        <v>1205</v>
      </c>
      <c r="F1585" s="195">
        <v>44358</v>
      </c>
      <c r="G1585" s="2">
        <v>4</v>
      </c>
      <c r="H1585" t="str">
        <f>B1585&amp;C1585</f>
        <v>Lorraine UGENlong-jump</v>
      </c>
      <c r="I1585" s="2">
        <f>E1585</f>
        <v>1205</v>
      </c>
      <c r="J1585" s="2" cm="1">
        <f t="array" ref="J1585">MAX(IF($H$3:$H$4000=$H1585,$I$3:$I$4000))</f>
        <v>1205</v>
      </c>
      <c r="K1585" s="2" t="str">
        <v>IND</v>
      </c>
      <c r="L1585" s="21" t="str">
        <v>. AISHWARYA</v>
      </c>
      <c r="M1585" s="47" t="str">
        <v>hammer-throw</v>
      </c>
      <c r="N1585" s="95">
        <v>37158</v>
      </c>
      <c r="O1585" s="94" t="str">
        <f t="shared" si="96"/>
        <v>. AISHWARYAhammer-throw</v>
      </c>
      <c r="P1585" s="2">
        <f t="shared" si="97"/>
        <v>732</v>
      </c>
      <c r="Q1585" s="2">
        <f t="shared" si="98"/>
        <v>141</v>
      </c>
      <c r="R1585" s="79" t="str">
        <f t="shared" si="99"/>
        <v/>
      </c>
    </row>
    <row r="1586" spans="1:18" x14ac:dyDescent="0.2">
      <c r="A1586" t="s">
        <v>1204</v>
      </c>
      <c r="B1586" t="s">
        <v>1694</v>
      </c>
      <c r="C1586" s="5" t="s">
        <v>26</v>
      </c>
      <c r="D1586" s="5">
        <v>35653</v>
      </c>
      <c r="E1586" s="39">
        <v>1167</v>
      </c>
      <c r="F1586" s="195">
        <v>44357</v>
      </c>
      <c r="G1586" s="2">
        <v>17</v>
      </c>
      <c r="H1586" t="str">
        <f>B1586&amp;C1586</f>
        <v>Nicole YEARGIN400m</v>
      </c>
      <c r="I1586" s="2">
        <f>E1586</f>
        <v>1167</v>
      </c>
      <c r="J1586" s="2" cm="1">
        <f t="array" ref="J1586">MAX(IF($H$3:$H$4000=$H1586,$I$3:$I$4000))</f>
        <v>1167</v>
      </c>
      <c r="K1586" s="2" t="str">
        <v>IND</v>
      </c>
      <c r="L1586" s="21" t="str">
        <v>Sharmila KUMARI</v>
      </c>
      <c r="M1586" s="47" t="str">
        <v>javelin-throw</v>
      </c>
      <c r="N1586" s="95">
        <v>34760</v>
      </c>
      <c r="O1586" s="94" t="str">
        <f t="shared" si="96"/>
        <v>Sharmila KUMARIjavelin-throw</v>
      </c>
      <c r="P1586" s="2">
        <f t="shared" si="97"/>
        <v>1021</v>
      </c>
      <c r="Q1586" s="2">
        <f t="shared" si="98"/>
        <v>11</v>
      </c>
      <c r="R1586" s="79" t="str">
        <f t="shared" si="99"/>
        <v/>
      </c>
    </row>
    <row r="1587" spans="1:18" x14ac:dyDescent="0.2">
      <c r="A1587" t="s">
        <v>1204</v>
      </c>
      <c r="B1587" t="s">
        <v>1731</v>
      </c>
      <c r="C1587" s="5" t="s">
        <v>26</v>
      </c>
      <c r="D1587" s="5">
        <v>33400</v>
      </c>
      <c r="E1587" s="39">
        <v>1133</v>
      </c>
      <c r="F1587" s="195">
        <v>44357</v>
      </c>
      <c r="G1587" s="2">
        <v>36</v>
      </c>
      <c r="H1587" t="str">
        <f>B1587&amp;C1587</f>
        <v>Emily DIAMOND400m</v>
      </c>
      <c r="I1587" s="2">
        <f>E1587</f>
        <v>1133</v>
      </c>
      <c r="J1587" s="2" cm="1">
        <f t="array" ref="J1587">MAX(IF($H$3:$H$4000=$H1587,$I$3:$I$4000))</f>
        <v>1133</v>
      </c>
      <c r="K1587" s="2" t="str">
        <v>IND</v>
      </c>
      <c r="L1587" s="21" t="str">
        <v>Bharti BHADANA</v>
      </c>
      <c r="M1587" s="47" t="str">
        <v>race-walking</v>
      </c>
      <c r="N1587" s="95">
        <v>37462</v>
      </c>
      <c r="O1587" s="94" t="str">
        <f t="shared" si="96"/>
        <v>Bharti BHADANArace-walking</v>
      </c>
      <c r="P1587" s="2">
        <f t="shared" si="97"/>
        <v>893</v>
      </c>
      <c r="Q1587" s="2">
        <f t="shared" si="98"/>
        <v>35</v>
      </c>
      <c r="R1587" s="79" t="str">
        <f t="shared" si="99"/>
        <v/>
      </c>
    </row>
    <row r="1588" spans="1:18" x14ac:dyDescent="0.2">
      <c r="A1588" t="s">
        <v>1204</v>
      </c>
      <c r="B1588" t="s">
        <v>1831</v>
      </c>
      <c r="C1588" s="5" t="s">
        <v>28</v>
      </c>
      <c r="D1588" s="5">
        <v>33202</v>
      </c>
      <c r="E1588" s="39">
        <v>1189</v>
      </c>
      <c r="F1588" s="195">
        <v>44357</v>
      </c>
      <c r="G1588" s="2">
        <v>7</v>
      </c>
      <c r="H1588" t="str">
        <f>B1588&amp;C1588</f>
        <v>Eilish MCCOLGAN1500m</v>
      </c>
      <c r="I1588" s="2">
        <f>E1588</f>
        <v>1189</v>
      </c>
      <c r="J1588" s="2" cm="1">
        <f t="array" ref="J1588">MAX(IF($H$3:$H$4000=$H1588,$I$3:$I$4000))</f>
        <v>1189</v>
      </c>
      <c r="K1588" s="2" t="str">
        <v>IND</v>
      </c>
      <c r="L1588" s="21" t="str">
        <v>Kajal PANDEY</v>
      </c>
      <c r="M1588" s="47" t="str">
        <v>race-walking</v>
      </c>
      <c r="N1588" s="95">
        <v>0</v>
      </c>
      <c r="O1588" s="94" t="str">
        <f t="shared" si="96"/>
        <v>Kajal PANDEYrace-walking</v>
      </c>
      <c r="P1588" s="2">
        <f t="shared" si="97"/>
        <v>839</v>
      </c>
      <c r="Q1588" s="2">
        <f t="shared" si="98"/>
        <v>43</v>
      </c>
      <c r="R1588" s="79" t="str">
        <f t="shared" si="99"/>
        <v/>
      </c>
    </row>
    <row r="1589" spans="1:18" x14ac:dyDescent="0.2">
      <c r="A1589" t="s">
        <v>1204</v>
      </c>
      <c r="B1589" t="s">
        <v>1982</v>
      </c>
      <c r="C1589" s="5" t="s">
        <v>30</v>
      </c>
      <c r="D1589" s="5">
        <v>35769</v>
      </c>
      <c r="E1589" s="39">
        <v>1095</v>
      </c>
      <c r="F1589" s="195">
        <v>44357</v>
      </c>
      <c r="G1589" s="2">
        <v>62</v>
      </c>
      <c r="H1589" t="str">
        <f>B1589&amp;C1589</f>
        <v>Poppy TANK10000m</v>
      </c>
      <c r="I1589" s="2">
        <f>E1589</f>
        <v>1095</v>
      </c>
      <c r="J1589" s="2" cm="1">
        <f t="array" ref="J1589">MAX(IF($H$3:$H$4000=$H1589,$I$3:$I$4000))</f>
        <v>1095</v>
      </c>
      <c r="K1589" s="2" t="str">
        <v>IND</v>
      </c>
      <c r="L1589" s="21" t="str">
        <v>. PREETI</v>
      </c>
      <c r="M1589" s="47" t="str">
        <v>race-walking</v>
      </c>
      <c r="N1589" s="95">
        <v>0</v>
      </c>
      <c r="O1589" s="94" t="str">
        <f t="shared" si="96"/>
        <v>. PREETIrace-walking</v>
      </c>
      <c r="P1589" s="2">
        <f t="shared" si="97"/>
        <v>837</v>
      </c>
      <c r="Q1589" s="2">
        <f t="shared" si="98"/>
        <v>45</v>
      </c>
      <c r="R1589" s="79" t="str">
        <f t="shared" si="99"/>
        <v/>
      </c>
    </row>
    <row r="1590" spans="1:18" x14ac:dyDescent="0.2">
      <c r="A1590" t="s">
        <v>1204</v>
      </c>
      <c r="B1590" t="s">
        <v>1723</v>
      </c>
      <c r="C1590" s="5" t="s">
        <v>26</v>
      </c>
      <c r="D1590" s="5">
        <v>35137</v>
      </c>
      <c r="E1590" s="39">
        <v>1149</v>
      </c>
      <c r="F1590" s="195">
        <v>44356</v>
      </c>
      <c r="G1590" s="2">
        <v>22</v>
      </c>
      <c r="H1590" t="str">
        <f>B1590&amp;C1590</f>
        <v>Laviai NIELSEN400m</v>
      </c>
      <c r="I1590" s="2">
        <f>E1590</f>
        <v>1149</v>
      </c>
      <c r="J1590" s="2" cm="1">
        <f t="array" ref="J1590">MAX(IF($H$3:$H$4000=$H1590,$I$3:$I$4000))</f>
        <v>1149</v>
      </c>
      <c r="K1590" s="2" t="str">
        <v>IND</v>
      </c>
      <c r="L1590" s="21" t="str">
        <v>. SONIKA</v>
      </c>
      <c r="M1590" s="47" t="str">
        <v>race-walking</v>
      </c>
      <c r="N1590" s="95">
        <v>0</v>
      </c>
      <c r="O1590" s="94" t="str">
        <f t="shared" si="96"/>
        <v>. SONIKArace-walking</v>
      </c>
      <c r="P1590" s="2">
        <f t="shared" si="97"/>
        <v>746</v>
      </c>
      <c r="Q1590" s="2">
        <f t="shared" si="98"/>
        <v>66</v>
      </c>
      <c r="R1590" s="79" t="str">
        <f t="shared" si="99"/>
        <v/>
      </c>
    </row>
    <row r="1591" spans="1:18" x14ac:dyDescent="0.2">
      <c r="A1591" t="s">
        <v>1204</v>
      </c>
      <c r="B1591" t="s">
        <v>1778</v>
      </c>
      <c r="C1591" s="5" t="s">
        <v>27</v>
      </c>
      <c r="D1591" s="5">
        <v>36629</v>
      </c>
      <c r="E1591" s="39">
        <v>1140</v>
      </c>
      <c r="F1591" s="195">
        <v>44356</v>
      </c>
      <c r="G1591" s="2">
        <v>21</v>
      </c>
      <c r="H1591" t="str">
        <f>B1591&amp;C1591</f>
        <v>Isabelle BOFFEY800m</v>
      </c>
      <c r="I1591" s="2">
        <f>E1591</f>
        <v>1140</v>
      </c>
      <c r="J1591" s="2" cm="1">
        <f t="array" ref="J1591">MAX(IF($H$3:$H$4000=$H1591,$I$3:$I$4000))</f>
        <v>1140</v>
      </c>
      <c r="K1591" s="2" t="str">
        <v>IND</v>
      </c>
      <c r="L1591" s="21" t="str">
        <v>. JYOTI</v>
      </c>
      <c r="M1591" s="47" t="str">
        <v>javelin-throw</v>
      </c>
      <c r="N1591" s="95">
        <v>37347</v>
      </c>
      <c r="O1591" s="94" t="str">
        <f t="shared" si="96"/>
        <v>. JYOTIjavelin-throw</v>
      </c>
      <c r="P1591" s="2">
        <f t="shared" si="97"/>
        <v>857</v>
      </c>
      <c r="Q1591" s="2">
        <f t="shared" si="98"/>
        <v>64</v>
      </c>
      <c r="R1591" s="79" t="str">
        <f t="shared" si="99"/>
        <v/>
      </c>
    </row>
    <row r="1592" spans="1:18" x14ac:dyDescent="0.2">
      <c r="A1592" t="s">
        <v>1204</v>
      </c>
      <c r="B1592" t="s">
        <v>1864</v>
      </c>
      <c r="C1592" s="6" t="s">
        <v>28</v>
      </c>
      <c r="D1592" s="5">
        <v>34211</v>
      </c>
      <c r="E1592" s="39">
        <v>1091</v>
      </c>
      <c r="F1592" s="195">
        <v>44356</v>
      </c>
      <c r="G1592" s="2">
        <v>88</v>
      </c>
      <c r="H1592" t="str">
        <f>B1592&amp;C1592</f>
        <v>Melissa COURTNEY-BRYANT1500m</v>
      </c>
      <c r="I1592" s="2">
        <f>E1592</f>
        <v>1091</v>
      </c>
      <c r="J1592" s="2" cm="1">
        <f t="array" ref="J1592">MAX(IF($H$3:$H$4000=$H1592,$I$3:$I$4000))</f>
        <v>1091</v>
      </c>
      <c r="K1592" s="2" t="str">
        <v>IND</v>
      </c>
      <c r="L1592" s="21" t="str">
        <v>Deepika KUMAR</v>
      </c>
      <c r="M1592" s="47" t="str">
        <v>javelin-throw</v>
      </c>
      <c r="N1592" s="95">
        <v>44701</v>
      </c>
      <c r="O1592" s="94" t="str">
        <f t="shared" si="96"/>
        <v>Deepika KUMARjavelin-throw</v>
      </c>
      <c r="P1592" s="2">
        <f t="shared" si="97"/>
        <v>855</v>
      </c>
      <c r="Q1592" s="2">
        <f t="shared" si="98"/>
        <v>66</v>
      </c>
      <c r="R1592" s="79" t="str">
        <f t="shared" si="99"/>
        <v/>
      </c>
    </row>
    <row r="1593" spans="1:18" x14ac:dyDescent="0.2">
      <c r="A1593" t="s">
        <v>1204</v>
      </c>
      <c r="B1593" t="s">
        <v>1903</v>
      </c>
      <c r="C1593" s="5" t="s">
        <v>34</v>
      </c>
      <c r="D1593" s="5">
        <v>36706</v>
      </c>
      <c r="E1593" s="39">
        <v>1073</v>
      </c>
      <c r="F1593" s="195">
        <v>44356</v>
      </c>
      <c r="G1593" s="2">
        <v>54</v>
      </c>
      <c r="H1593" t="str">
        <f>B1593&amp;C1593</f>
        <v>Maisie GRICE3000msc</v>
      </c>
      <c r="I1593" s="2">
        <f>E1593</f>
        <v>1073</v>
      </c>
      <c r="J1593" s="2" cm="1">
        <f t="array" ref="J1593">MAX(IF($H$3:$H$4000=$H1593,$I$3:$I$4000))</f>
        <v>1073</v>
      </c>
      <c r="K1593" s="2" t="str">
        <v>IND</v>
      </c>
      <c r="L1593" s="21" t="str">
        <v>Priyanka KUMAR</v>
      </c>
      <c r="M1593" s="47" t="str">
        <v>javelin-throw</v>
      </c>
      <c r="N1593" s="95">
        <v>35524</v>
      </c>
      <c r="O1593" s="94" t="str">
        <f t="shared" si="96"/>
        <v>Priyanka KUMARjavelin-throw</v>
      </c>
      <c r="P1593" s="2">
        <f t="shared" si="97"/>
        <v>770</v>
      </c>
      <c r="Q1593" s="2">
        <f t="shared" si="98"/>
        <v>129</v>
      </c>
      <c r="R1593" s="79" t="str">
        <f t="shared" si="99"/>
        <v/>
      </c>
    </row>
    <row r="1594" spans="1:18" x14ac:dyDescent="0.2">
      <c r="A1594" t="s">
        <v>1204</v>
      </c>
      <c r="B1594" t="s">
        <v>1913</v>
      </c>
      <c r="C1594" s="5" t="s">
        <v>34</v>
      </c>
      <c r="D1594" s="6">
        <v>34469</v>
      </c>
      <c r="E1594" s="39">
        <v>1047</v>
      </c>
      <c r="F1594" s="195">
        <v>44356</v>
      </c>
      <c r="G1594" s="2">
        <v>68</v>
      </c>
      <c r="H1594" t="str">
        <f>B1594&amp;C1594</f>
        <v>Lauren COOPER3000msc</v>
      </c>
      <c r="I1594" s="2">
        <f>E1594</f>
        <v>1047</v>
      </c>
      <c r="J1594" s="2" cm="1">
        <f t="array" ref="J1594">MAX(IF($H$3:$H$4000=$H1594,$I$3:$I$4000))</f>
        <v>1047</v>
      </c>
      <c r="K1594" s="2" t="str">
        <v>IND</v>
      </c>
      <c r="L1594" s="21" t="str">
        <v>. NEELAM</v>
      </c>
      <c r="M1594" s="47" t="str">
        <v>javelin-throw</v>
      </c>
      <c r="N1594" s="95">
        <v>0</v>
      </c>
      <c r="O1594" s="94" t="str">
        <f t="shared" si="96"/>
        <v>. NEELAMjavelin-throw</v>
      </c>
      <c r="P1594" s="2">
        <f t="shared" si="97"/>
        <v>762</v>
      </c>
      <c r="Q1594" s="2">
        <f t="shared" si="98"/>
        <v>132</v>
      </c>
      <c r="R1594" s="79" t="str">
        <f t="shared" si="99"/>
        <v/>
      </c>
    </row>
    <row r="1595" spans="1:18" x14ac:dyDescent="0.2">
      <c r="A1595" t="s">
        <v>1204</v>
      </c>
      <c r="B1595" t="s">
        <v>1917</v>
      </c>
      <c r="C1595" s="5" t="s">
        <v>34</v>
      </c>
      <c r="D1595" s="5">
        <v>33395</v>
      </c>
      <c r="E1595" s="39">
        <v>1040</v>
      </c>
      <c r="F1595" s="195">
        <v>44356</v>
      </c>
      <c r="G1595" s="2">
        <v>72</v>
      </c>
      <c r="H1595" t="str">
        <f>B1595&amp;C1595</f>
        <v>Lauren HALL3000msc</v>
      </c>
      <c r="I1595" s="2">
        <f>E1595</f>
        <v>1040</v>
      </c>
      <c r="J1595" s="2" cm="1">
        <f t="array" ref="J1595">MAX(IF($H$3:$H$4000=$H1595,$I$3:$I$4000))</f>
        <v>1040</v>
      </c>
      <c r="K1595" s="2" t="str">
        <v>IND</v>
      </c>
      <c r="L1595" s="21" t="str">
        <v>Divya MOHAN</v>
      </c>
      <c r="M1595" s="47" t="str">
        <v>pole-vault</v>
      </c>
      <c r="N1595" s="95">
        <v>36369</v>
      </c>
      <c r="O1595" s="94" t="str">
        <f t="shared" si="96"/>
        <v>Divya MOHANpole-vault</v>
      </c>
      <c r="P1595" s="2">
        <f t="shared" si="97"/>
        <v>914</v>
      </c>
      <c r="Q1595" s="2">
        <f t="shared" si="98"/>
        <v>49</v>
      </c>
      <c r="R1595" s="79" t="str">
        <f t="shared" si="99"/>
        <v/>
      </c>
    </row>
    <row r="1596" spans="1:18" x14ac:dyDescent="0.2">
      <c r="A1596" t="s">
        <v>1204</v>
      </c>
      <c r="B1596" t="s">
        <v>1920</v>
      </c>
      <c r="C1596" s="5" t="s">
        <v>34</v>
      </c>
      <c r="D1596" s="5">
        <v>36469</v>
      </c>
      <c r="E1596" s="39">
        <v>1032</v>
      </c>
      <c r="F1596" s="195">
        <v>44356</v>
      </c>
      <c r="G1596" s="2">
        <v>76</v>
      </c>
      <c r="H1596" t="str">
        <f>B1596&amp;C1596</f>
        <v>India WEIR3000msc</v>
      </c>
      <c r="I1596" s="2">
        <f>E1596</f>
        <v>1032</v>
      </c>
      <c r="J1596" s="2" cm="1">
        <f t="array" ref="J1596">MAX(IF($H$3:$H$4000=$H1596,$I$3:$I$4000))</f>
        <v>1032</v>
      </c>
      <c r="K1596" s="2" t="str">
        <v>IND</v>
      </c>
      <c r="L1596" s="21" t="str">
        <v>Reshma RAVEENDRAN</v>
      </c>
      <c r="M1596" s="47" t="str">
        <v>pole-vault</v>
      </c>
      <c r="N1596" s="95">
        <v>35115</v>
      </c>
      <c r="O1596" s="94" t="str">
        <f t="shared" si="96"/>
        <v>Reshma RAVEENDRANpole-vault</v>
      </c>
      <c r="P1596" s="2">
        <f t="shared" si="97"/>
        <v>838</v>
      </c>
      <c r="Q1596" s="2">
        <f t="shared" si="98"/>
        <v>92</v>
      </c>
      <c r="R1596" s="79" t="str">
        <f t="shared" si="99"/>
        <v/>
      </c>
    </row>
    <row r="1597" spans="1:18" x14ac:dyDescent="0.2">
      <c r="A1597" t="s">
        <v>1204</v>
      </c>
      <c r="B1597" t="s">
        <v>1693</v>
      </c>
      <c r="C1597" s="5" t="s">
        <v>25</v>
      </c>
      <c r="D1597" s="5">
        <v>35029</v>
      </c>
      <c r="E1597" s="39">
        <v>1121</v>
      </c>
      <c r="F1597" s="195">
        <v>44355</v>
      </c>
      <c r="G1597" s="2">
        <v>41</v>
      </c>
      <c r="H1597" t="str">
        <f>B1597&amp;C1597</f>
        <v>Ama PIPI200m</v>
      </c>
      <c r="I1597" s="2">
        <f>E1597</f>
        <v>1121</v>
      </c>
      <c r="J1597" s="2" cm="1">
        <f t="array" ref="J1597">MAX(IF($H$3:$H$4000=$H1597,$I$3:$I$4000))</f>
        <v>1121</v>
      </c>
      <c r="K1597" s="2" t="str">
        <v>IND</v>
      </c>
      <c r="L1597" s="21" t="str">
        <v>K. Arsha BABU</v>
      </c>
      <c r="M1597" s="47" t="str">
        <v>pole-vault</v>
      </c>
      <c r="N1597" s="95">
        <v>36237</v>
      </c>
      <c r="O1597" s="94" t="str">
        <f t="shared" si="96"/>
        <v>K. Arsha BABUpole-vault</v>
      </c>
      <c r="P1597" s="2">
        <f t="shared" si="97"/>
        <v>807</v>
      </c>
      <c r="Q1597" s="2">
        <f t="shared" si="98"/>
        <v>112</v>
      </c>
      <c r="R1597" s="79" t="str">
        <f t="shared" si="99"/>
        <v/>
      </c>
    </row>
    <row r="1598" spans="1:18" x14ac:dyDescent="0.2">
      <c r="A1598" t="s">
        <v>1204</v>
      </c>
      <c r="B1598" t="s">
        <v>2237</v>
      </c>
      <c r="C1598" s="5" t="s">
        <v>38</v>
      </c>
      <c r="D1598" s="5">
        <v>35903</v>
      </c>
      <c r="E1598" s="39">
        <v>1140</v>
      </c>
      <c r="F1598" s="195">
        <v>44355</v>
      </c>
      <c r="G1598" s="2">
        <v>5</v>
      </c>
      <c r="H1598" t="str">
        <f>B1598&amp;C1598</f>
        <v>Naomi OGBETAtriple-jump</v>
      </c>
      <c r="I1598" s="2">
        <f>E1598</f>
        <v>1140</v>
      </c>
      <c r="J1598" s="2" cm="1">
        <f t="array" ref="J1598">MAX(IF($H$3:$H$4000=$H1598,$I$3:$I$4000))</f>
        <v>1140</v>
      </c>
      <c r="K1598" s="2" t="str">
        <v>IND</v>
      </c>
      <c r="L1598" s="21" t="str">
        <v>Angel DEVASYA P.</v>
      </c>
      <c r="M1598" s="47" t="str">
        <v>high-jump</v>
      </c>
      <c r="N1598" s="95">
        <v>34674</v>
      </c>
      <c r="O1598" s="94" t="str">
        <f t="shared" si="96"/>
        <v>Angel DEVASYA P.high-jump</v>
      </c>
      <c r="P1598" s="2">
        <f t="shared" si="97"/>
        <v>1013</v>
      </c>
      <c r="Q1598" s="2">
        <f t="shared" si="98"/>
        <v>52</v>
      </c>
      <c r="R1598" s="79" t="str">
        <f t="shared" si="99"/>
        <v/>
      </c>
    </row>
    <row r="1599" spans="1:18" x14ac:dyDescent="0.2">
      <c r="A1599" t="s">
        <v>1204</v>
      </c>
      <c r="B1599" t="s">
        <v>1782</v>
      </c>
      <c r="C1599" s="5" t="s">
        <v>27</v>
      </c>
      <c r="D1599" s="5">
        <v>34402</v>
      </c>
      <c r="E1599" s="39">
        <v>1134</v>
      </c>
      <c r="F1599" s="195">
        <v>44354</v>
      </c>
      <c r="G1599" s="2">
        <v>26</v>
      </c>
      <c r="H1599" t="str">
        <f>B1599&amp;C1599</f>
        <v>Katie SNOWDEN800m</v>
      </c>
      <c r="I1599" s="2">
        <f>E1599</f>
        <v>1134</v>
      </c>
      <c r="J1599" s="2" cm="1">
        <f t="array" ref="J1599">MAX(IF($H$3:$H$4000=$H1599,$I$3:$I$4000))</f>
        <v>1134</v>
      </c>
      <c r="K1599" s="2" t="str">
        <v>IND</v>
      </c>
      <c r="L1599" s="21" t="str">
        <v>Libia SHAJI</v>
      </c>
      <c r="M1599" s="47" t="str">
        <v>high-jump</v>
      </c>
      <c r="N1599" s="95">
        <v>35536</v>
      </c>
      <c r="O1599" s="94" t="str">
        <f t="shared" si="96"/>
        <v>Libia SHAJIhigh-jump</v>
      </c>
      <c r="P1599" s="2">
        <f t="shared" si="97"/>
        <v>926</v>
      </c>
      <c r="Q1599" s="2">
        <f t="shared" si="98"/>
        <v>134</v>
      </c>
      <c r="R1599" s="79" t="str">
        <f t="shared" si="99"/>
        <v/>
      </c>
    </row>
    <row r="1600" spans="1:18" x14ac:dyDescent="0.2">
      <c r="A1600" t="s">
        <v>1204</v>
      </c>
      <c r="B1600" t="s">
        <v>1787</v>
      </c>
      <c r="C1600" s="5" t="s">
        <v>27</v>
      </c>
      <c r="D1600" s="5">
        <v>34764</v>
      </c>
      <c r="E1600" s="39">
        <v>1125</v>
      </c>
      <c r="F1600" s="195">
        <v>44354</v>
      </c>
      <c r="G1600" s="2">
        <v>34</v>
      </c>
      <c r="H1600" t="str">
        <f>B1600&amp;C1600</f>
        <v>Revee WALCOTT-NOLAN800m</v>
      </c>
      <c r="I1600" s="2">
        <f>E1600</f>
        <v>1125</v>
      </c>
      <c r="J1600" s="2" cm="1">
        <f t="array" ref="J1600">MAX(IF($H$3:$H$4000=$H1600,$I$3:$I$4000))</f>
        <v>1125</v>
      </c>
      <c r="K1600" s="2" t="str">
        <v>IND</v>
      </c>
      <c r="L1600" s="21" t="str">
        <v>Athira SOMARAJ</v>
      </c>
      <c r="M1600" s="47" t="str">
        <v>high-jump</v>
      </c>
      <c r="N1600" s="95">
        <v>36094</v>
      </c>
      <c r="O1600" s="94" t="str">
        <f t="shared" si="96"/>
        <v>Athira SOMARAJhigh-jump</v>
      </c>
      <c r="P1600" s="2">
        <f t="shared" si="97"/>
        <v>936</v>
      </c>
      <c r="Q1600" s="2">
        <f t="shared" si="98"/>
        <v>125</v>
      </c>
      <c r="R1600" s="79" t="str">
        <f t="shared" si="99"/>
        <v/>
      </c>
    </row>
    <row r="1601" spans="1:18" x14ac:dyDescent="0.2">
      <c r="A1601" t="s">
        <v>1204</v>
      </c>
      <c r="B1601" t="s">
        <v>1826</v>
      </c>
      <c r="C1601" s="5" t="s">
        <v>27</v>
      </c>
      <c r="D1601" s="5">
        <v>35383</v>
      </c>
      <c r="E1601" s="39">
        <v>1076</v>
      </c>
      <c r="F1601" s="195">
        <v>44354</v>
      </c>
      <c r="G1601" s="2">
        <v>92</v>
      </c>
      <c r="H1601" t="str">
        <f>B1601&amp;C1601</f>
        <v>Mari SMITH800m</v>
      </c>
      <c r="I1601" s="2">
        <f>E1601</f>
        <v>1076</v>
      </c>
      <c r="J1601" s="2" cm="1">
        <f t="array" ref="J1601">MAX(IF($H$3:$H$4000=$H1601,$I$3:$I$4000))</f>
        <v>1076</v>
      </c>
      <c r="K1601" s="2" t="str">
        <v>IND</v>
      </c>
      <c r="L1601" s="21" t="str">
        <v>Jaison MARIYA</v>
      </c>
      <c r="M1601" s="47" t="str">
        <v>pole-vault</v>
      </c>
      <c r="N1601" s="95">
        <v>35696</v>
      </c>
      <c r="O1601" s="94" t="str">
        <f t="shared" si="96"/>
        <v>Jaison MARIYApole-vault</v>
      </c>
      <c r="P1601" s="2">
        <f t="shared" si="97"/>
        <v>929</v>
      </c>
      <c r="Q1601" s="2">
        <f t="shared" si="98"/>
        <v>42</v>
      </c>
      <c r="R1601" s="79" t="str">
        <f t="shared" si="99"/>
        <v/>
      </c>
    </row>
    <row r="1602" spans="1:18" x14ac:dyDescent="0.2">
      <c r="A1602" t="s">
        <v>1204</v>
      </c>
      <c r="B1602" t="s">
        <v>1733</v>
      </c>
      <c r="C1602" s="5" t="s">
        <v>26</v>
      </c>
      <c r="D1602" s="5">
        <v>34632</v>
      </c>
      <c r="E1602" s="39">
        <v>1127</v>
      </c>
      <c r="F1602" s="195">
        <v>44353</v>
      </c>
      <c r="G1602" s="2">
        <v>39</v>
      </c>
      <c r="H1602" t="str">
        <f>B1602&amp;C1602</f>
        <v>Zoey CLARK400m</v>
      </c>
      <c r="I1602" s="2">
        <f>E1602</f>
        <v>1127</v>
      </c>
      <c r="J1602" s="2" cm="1">
        <f t="array" ref="J1602">MAX(IF($H$3:$H$4000=$H1602,$I$3:$I$4000))</f>
        <v>1127</v>
      </c>
      <c r="K1602" s="2" t="str">
        <v>IND</v>
      </c>
      <c r="L1602" s="21" t="str">
        <v>Preethika ANANDHAN</v>
      </c>
      <c r="M1602" s="47" t="str">
        <v>pole-vault</v>
      </c>
      <c r="N1602" s="95">
        <v>35952</v>
      </c>
      <c r="O1602" s="94" t="str">
        <f t="shared" si="96"/>
        <v>Preethika ANANDHANpole-vault</v>
      </c>
      <c r="P1602" s="2">
        <f t="shared" si="97"/>
        <v>807</v>
      </c>
      <c r="Q1602" s="2">
        <f t="shared" si="98"/>
        <v>112</v>
      </c>
      <c r="R1602" s="79" t="str">
        <f t="shared" si="99"/>
        <v/>
      </c>
    </row>
    <row r="1603" spans="1:18" x14ac:dyDescent="0.2">
      <c r="A1603" t="s">
        <v>1204</v>
      </c>
      <c r="B1603" t="s">
        <v>2065</v>
      </c>
      <c r="C1603" s="5" t="s">
        <v>32</v>
      </c>
      <c r="D1603" s="5">
        <v>36259</v>
      </c>
      <c r="E1603" s="39">
        <v>1099</v>
      </c>
      <c r="F1603" s="195">
        <v>44353</v>
      </c>
      <c r="G1603" s="2">
        <v>47</v>
      </c>
      <c r="H1603" t="str">
        <f>B1603&amp;C1603</f>
        <v>Anastasia DAVIES100mh</v>
      </c>
      <c r="I1603" s="2">
        <f>E1603</f>
        <v>1099</v>
      </c>
      <c r="J1603" s="2" cm="1">
        <f t="array" ref="J1603">MAX(IF($H$3:$H$4000=$H1603,$I$3:$I$4000))</f>
        <v>1099</v>
      </c>
      <c r="K1603" s="2" t="str">
        <v>IND</v>
      </c>
      <c r="L1603" s="21" t="str">
        <v>Seema PUNIA</v>
      </c>
      <c r="M1603" s="47" t="str">
        <v>discus-throw</v>
      </c>
      <c r="N1603" s="95">
        <v>30524</v>
      </c>
      <c r="O1603" s="94" t="str">
        <f t="shared" si="96"/>
        <v>Seema PUNIAdiscus-throw</v>
      </c>
      <c r="P1603" s="2">
        <f t="shared" si="97"/>
        <v>1140</v>
      </c>
      <c r="Q1603" s="2">
        <f t="shared" si="98"/>
        <v>3</v>
      </c>
      <c r="R1603" s="79" t="str">
        <f t="shared" si="99"/>
        <v/>
      </c>
    </row>
    <row r="1604" spans="1:18" x14ac:dyDescent="0.2">
      <c r="A1604" t="s">
        <v>1204</v>
      </c>
      <c r="B1604" t="s">
        <v>2082</v>
      </c>
      <c r="C1604" s="5" t="s">
        <v>32</v>
      </c>
      <c r="D1604" s="5">
        <v>36326</v>
      </c>
      <c r="E1604" s="39">
        <v>1075</v>
      </c>
      <c r="F1604" s="195">
        <v>44353</v>
      </c>
      <c r="G1604" s="2">
        <v>63</v>
      </c>
      <c r="H1604" t="str">
        <f>B1604&amp;C1604</f>
        <v>Isabella HILDITCH100mh</v>
      </c>
      <c r="I1604" s="2">
        <f>E1604</f>
        <v>1075</v>
      </c>
      <c r="J1604" s="2" cm="1">
        <f t="array" ref="J1604">MAX(IF($H$3:$H$4000=$H1604,$I$3:$I$4000))</f>
        <v>1075</v>
      </c>
      <c r="K1604" s="2" t="str">
        <v>IND</v>
      </c>
      <c r="L1604" s="21" t="str">
        <v>Sunita DEVI</v>
      </c>
      <c r="M1604" s="47" t="str">
        <v>discus-throw</v>
      </c>
      <c r="N1604" s="95">
        <v>36605</v>
      </c>
      <c r="O1604" s="94" t="str">
        <f t="shared" ref="O1604:O1667" si="100">L1604&amp;M1604</f>
        <v>Sunita DEVIdiscus-throw</v>
      </c>
      <c r="P1604" s="2">
        <f t="shared" ref="P1604:P1667" si="101">VLOOKUP(L1604&amp;M1604,$H$3:$J$3823,3,FALSE)</f>
        <v>852</v>
      </c>
      <c r="Q1604" s="2">
        <f t="shared" ref="Q1604:Q1667" si="102">COUNTIFS($M$3:$M$3102,M1604,$P$3:$P$3102,"&gt;"&amp;P1604)+1</f>
        <v>89</v>
      </c>
      <c r="R1604" s="79" t="str">
        <f t="shared" ref="R1604:R1667" si="103">IFERROR(IF(K1604="AUS",COUNTIFS($K$3:$K$3102,"AUS",$M$3:$M$3102,M1604,$P$3:$P$3102,"&gt;"&amp;P1604)+1,""),"")</f>
        <v/>
      </c>
    </row>
    <row r="1605" spans="1:18" x14ac:dyDescent="0.2">
      <c r="A1605" t="s">
        <v>1204</v>
      </c>
      <c r="B1605" t="s">
        <v>2119</v>
      </c>
      <c r="C1605" s="5" t="s">
        <v>33</v>
      </c>
      <c r="D1605" s="5">
        <v>33010</v>
      </c>
      <c r="E1605" s="39">
        <v>1113</v>
      </c>
      <c r="F1605" s="195">
        <v>44353</v>
      </c>
      <c r="G1605" s="2">
        <v>24</v>
      </c>
      <c r="H1605" t="str">
        <f>B1605&amp;C1605</f>
        <v>Jessica TAPPIN400mh</v>
      </c>
      <c r="I1605" s="2">
        <f>E1605</f>
        <v>1113</v>
      </c>
      <c r="J1605" s="2" cm="1">
        <f t="array" ref="J1605">MAX(IF($H$3:$H$4000=$H1605,$I$3:$I$4000))</f>
        <v>1113</v>
      </c>
      <c r="K1605" s="2" t="str">
        <v>IND</v>
      </c>
      <c r="L1605" s="21" t="str">
        <v>. POOJA</v>
      </c>
      <c r="M1605" s="47" t="str">
        <v>discus-throw</v>
      </c>
      <c r="N1605" s="95">
        <v>37246</v>
      </c>
      <c r="O1605" s="94" t="str">
        <f t="shared" si="100"/>
        <v>. POOJAdiscus-throw</v>
      </c>
      <c r="P1605" s="2">
        <f t="shared" si="101"/>
        <v>815</v>
      </c>
      <c r="Q1605" s="2">
        <f t="shared" si="102"/>
        <v>117</v>
      </c>
      <c r="R1605" s="79" t="str">
        <f t="shared" si="103"/>
        <v/>
      </c>
    </row>
    <row r="1606" spans="1:18" x14ac:dyDescent="0.2">
      <c r="A1606" t="s">
        <v>1204</v>
      </c>
      <c r="B1606" t="s">
        <v>2172</v>
      </c>
      <c r="C1606" s="5" t="s">
        <v>37</v>
      </c>
      <c r="D1606" s="5">
        <v>34475</v>
      </c>
      <c r="E1606" s="39">
        <v>1196</v>
      </c>
      <c r="F1606" s="195">
        <v>44353</v>
      </c>
      <c r="G1606" s="2">
        <v>5</v>
      </c>
      <c r="H1606" t="str">
        <f>B1606&amp;C1606</f>
        <v>Jazmin SAWYERSlong-jump</v>
      </c>
      <c r="I1606" s="2">
        <f>E1606</f>
        <v>1196</v>
      </c>
      <c r="J1606" s="2" cm="1">
        <f t="array" ref="J1606">MAX(IF($H$3:$H$4000=$H1606,$I$3:$I$4000))</f>
        <v>1196</v>
      </c>
      <c r="K1606" s="2" t="str">
        <v>IND</v>
      </c>
      <c r="L1606" s="21" t="str">
        <v>Padariya KHUSHI</v>
      </c>
      <c r="M1606" s="47" t="str">
        <v>discus-throw</v>
      </c>
      <c r="N1606" s="95">
        <v>37872</v>
      </c>
      <c r="O1606" s="94" t="str">
        <f t="shared" si="100"/>
        <v>Padariya KHUSHIdiscus-throw</v>
      </c>
      <c r="P1606" s="2">
        <f t="shared" si="101"/>
        <v>805</v>
      </c>
      <c r="Q1606" s="2">
        <f t="shared" si="102"/>
        <v>125</v>
      </c>
      <c r="R1606" s="79" t="str">
        <f t="shared" si="103"/>
        <v/>
      </c>
    </row>
    <row r="1607" spans="1:18" x14ac:dyDescent="0.2">
      <c r="A1607" t="s">
        <v>1204</v>
      </c>
      <c r="B1607" t="s">
        <v>2331</v>
      </c>
      <c r="C1607" s="5" t="s">
        <v>35</v>
      </c>
      <c r="D1607" s="5">
        <v>34359</v>
      </c>
      <c r="E1607" s="39">
        <v>974</v>
      </c>
      <c r="F1607" s="195">
        <v>44353</v>
      </c>
      <c r="G1607" s="2">
        <v>73</v>
      </c>
      <c r="H1607" t="str">
        <f>B1607&amp;C1607</f>
        <v>Deborah MARTINhigh-jump</v>
      </c>
      <c r="I1607" s="2">
        <f>E1607</f>
        <v>974</v>
      </c>
      <c r="J1607" s="2" cm="1">
        <f t="array" ref="J1607">MAX(IF($H$3:$H$4000=$H1607,$I$3:$I$4000))</f>
        <v>974</v>
      </c>
      <c r="K1607" s="2" t="str">
        <v>IND</v>
      </c>
      <c r="L1607" s="21" t="str">
        <v>Manpreet KAUR</v>
      </c>
      <c r="M1607" s="47" t="str">
        <v>shot-put</v>
      </c>
      <c r="N1607" s="95">
        <v>35129</v>
      </c>
      <c r="O1607" s="94" t="str">
        <f t="shared" si="100"/>
        <v>Manpreet KAURshot-put</v>
      </c>
      <c r="P1607" s="2">
        <f t="shared" si="101"/>
        <v>1024</v>
      </c>
      <c r="Q1607" s="2">
        <f t="shared" si="102"/>
        <v>16</v>
      </c>
      <c r="R1607" s="79" t="str">
        <f t="shared" si="103"/>
        <v/>
      </c>
    </row>
    <row r="1608" spans="1:18" x14ac:dyDescent="0.2">
      <c r="A1608" t="s">
        <v>1204</v>
      </c>
      <c r="B1608" t="s">
        <v>2332</v>
      </c>
      <c r="C1608" s="5" t="s">
        <v>35</v>
      </c>
      <c r="D1608" s="5">
        <v>37969</v>
      </c>
      <c r="E1608" s="39">
        <v>974</v>
      </c>
      <c r="F1608" s="195">
        <v>44353</v>
      </c>
      <c r="G1608" s="2">
        <v>73</v>
      </c>
      <c r="H1608" t="str">
        <f>B1608&amp;C1608</f>
        <v>Rhiana BURRELLhigh-jump</v>
      </c>
      <c r="I1608" s="2">
        <f>E1608</f>
        <v>974</v>
      </c>
      <c r="J1608" s="2" cm="1">
        <f t="array" ref="J1608">MAX(IF($H$3:$H$4000=$H1608,$I$3:$I$4000))</f>
        <v>974</v>
      </c>
      <c r="K1608" s="2" t="str">
        <v>IND</v>
      </c>
      <c r="L1608" s="21" t="str">
        <v>Divya JEETHBHAD</v>
      </c>
      <c r="M1608" s="47" t="str">
        <v>shot-put</v>
      </c>
      <c r="N1608" s="95">
        <v>33724</v>
      </c>
      <c r="O1608" s="94" t="str">
        <f t="shared" si="100"/>
        <v>Divya JEETHBHADshot-put</v>
      </c>
      <c r="P1608" s="2">
        <f t="shared" si="101"/>
        <v>794</v>
      </c>
      <c r="Q1608" s="2">
        <f t="shared" si="102"/>
        <v>128</v>
      </c>
      <c r="R1608" s="79" t="str">
        <f t="shared" si="103"/>
        <v/>
      </c>
    </row>
    <row r="1609" spans="1:18" x14ac:dyDescent="0.2">
      <c r="A1609" t="s">
        <v>1204</v>
      </c>
      <c r="B1609" t="s">
        <v>2333</v>
      </c>
      <c r="C1609" s="5" t="s">
        <v>35</v>
      </c>
      <c r="D1609" s="5">
        <v>38327</v>
      </c>
      <c r="E1609" s="39">
        <v>974</v>
      </c>
      <c r="F1609" s="195">
        <v>44353</v>
      </c>
      <c r="G1609" s="2">
        <v>73</v>
      </c>
      <c r="H1609" t="str">
        <f>B1609&amp;C1609</f>
        <v>Halle FERGUSONhigh-jump</v>
      </c>
      <c r="I1609" s="2">
        <f>E1609</f>
        <v>974</v>
      </c>
      <c r="J1609" s="2" cm="1">
        <f t="array" ref="J1609">MAX(IF($H$3:$H$4000=$H1609,$I$3:$I$4000))</f>
        <v>974</v>
      </c>
      <c r="K1609" s="2" t="str">
        <v>IND</v>
      </c>
      <c r="L1609" s="21" t="str">
        <v>Jyoti VAISHNAV</v>
      </c>
      <c r="M1609" s="47" t="str">
        <v>shot-put</v>
      </c>
      <c r="N1609" s="95">
        <v>38012</v>
      </c>
      <c r="O1609" s="94" t="str">
        <f t="shared" si="100"/>
        <v>Jyoti VAISHNAVshot-put</v>
      </c>
      <c r="P1609" s="2">
        <f t="shared" si="101"/>
        <v>780</v>
      </c>
      <c r="Q1609" s="2">
        <f t="shared" si="102"/>
        <v>141</v>
      </c>
      <c r="R1609" s="79" t="str">
        <f t="shared" si="103"/>
        <v/>
      </c>
    </row>
    <row r="1610" spans="1:18" x14ac:dyDescent="0.2">
      <c r="A1610" t="s">
        <v>1204</v>
      </c>
      <c r="B1610" t="s">
        <v>2345</v>
      </c>
      <c r="C1610" s="5" t="s">
        <v>36</v>
      </c>
      <c r="D1610" s="5">
        <v>33625</v>
      </c>
      <c r="E1610" s="39">
        <v>1052</v>
      </c>
      <c r="F1610" s="195">
        <v>44353</v>
      </c>
      <c r="G1610" s="2">
        <v>11</v>
      </c>
      <c r="H1610" t="str">
        <f>B1610&amp;C1610</f>
        <v>Jade IVEpole-vault</v>
      </c>
      <c r="I1610" s="2">
        <f>E1610</f>
        <v>1052</v>
      </c>
      <c r="J1610" s="2" cm="1">
        <f t="array" ref="J1610">MAX(IF($H$3:$H$4000=$H1610,$I$3:$I$4000))</f>
        <v>1052</v>
      </c>
      <c r="K1610" s="2" t="str">
        <v>IND</v>
      </c>
      <c r="L1610" s="21" t="str">
        <v>Sarita Romit SINGH</v>
      </c>
      <c r="M1610" s="47" t="str">
        <v>hammer-throw</v>
      </c>
      <c r="N1610" s="95">
        <v>32807</v>
      </c>
      <c r="O1610" s="94" t="str">
        <f t="shared" si="100"/>
        <v>Sarita Romit SINGHhammer-throw</v>
      </c>
      <c r="P1610" s="2">
        <f t="shared" si="101"/>
        <v>961</v>
      </c>
      <c r="Q1610" s="2">
        <f t="shared" si="102"/>
        <v>34</v>
      </c>
      <c r="R1610" s="79" t="str">
        <f t="shared" si="103"/>
        <v/>
      </c>
    </row>
    <row r="1611" spans="1:18" x14ac:dyDescent="0.2">
      <c r="A1611" t="s">
        <v>1204</v>
      </c>
      <c r="B1611" t="s">
        <v>2371</v>
      </c>
      <c r="C1611" s="5" t="s">
        <v>36</v>
      </c>
      <c r="D1611" s="5">
        <v>34343</v>
      </c>
      <c r="E1611" s="39">
        <v>853</v>
      </c>
      <c r="F1611" s="195">
        <v>44353</v>
      </c>
      <c r="G1611" s="2">
        <v>62</v>
      </c>
      <c r="H1611" t="str">
        <f>B1611&amp;C1611</f>
        <v>Clare MAURERpole-vault</v>
      </c>
      <c r="I1611" s="2">
        <f>E1611</f>
        <v>853</v>
      </c>
      <c r="J1611" s="2" cm="1">
        <f t="array" ref="J1611">MAX(IF($H$3:$H$4000=$H1611,$I$3:$I$4000))</f>
        <v>853</v>
      </c>
      <c r="K1611" s="2" t="str">
        <v>IND</v>
      </c>
      <c r="L1611" s="21" t="str">
        <v>Shakshi SHARMA</v>
      </c>
      <c r="M1611" s="47" t="str">
        <v>javelin-throw</v>
      </c>
      <c r="N1611" s="95">
        <v>37296</v>
      </c>
      <c r="O1611" s="94" t="str">
        <f t="shared" si="100"/>
        <v>Shakshi SHARMAjavelin-throw</v>
      </c>
      <c r="P1611" s="2">
        <f t="shared" si="101"/>
        <v>825</v>
      </c>
      <c r="Q1611" s="2">
        <f t="shared" si="102"/>
        <v>90</v>
      </c>
      <c r="R1611" s="79" t="str">
        <f t="shared" si="103"/>
        <v/>
      </c>
    </row>
    <row r="1612" spans="1:18" x14ac:dyDescent="0.2">
      <c r="A1612" t="s">
        <v>1204</v>
      </c>
      <c r="B1612" t="s">
        <v>2475</v>
      </c>
      <c r="C1612" s="5" t="s">
        <v>39</v>
      </c>
      <c r="D1612" s="5">
        <v>37564</v>
      </c>
      <c r="E1612" s="39">
        <v>897</v>
      </c>
      <c r="F1612" s="195">
        <v>44353</v>
      </c>
      <c r="G1612" s="2">
        <v>45</v>
      </c>
      <c r="H1612" t="str">
        <f>B1612&amp;C1612</f>
        <v>Nana GYEDUshot-put</v>
      </c>
      <c r="I1612" s="2">
        <f>E1612</f>
        <v>897</v>
      </c>
      <c r="J1612" s="2" cm="1">
        <f t="array" ref="J1612">MAX(IF($H$3:$H$4000=$H1612,$I$3:$I$4000))</f>
        <v>906</v>
      </c>
      <c r="K1612" s="2" t="str">
        <v>IND</v>
      </c>
      <c r="L1612" s="21" t="str">
        <v>Srabani NANDA</v>
      </c>
      <c r="M1612" s="47" t="str">
        <v>400m</v>
      </c>
      <c r="N1612" s="95">
        <v>33365</v>
      </c>
      <c r="O1612" s="94" t="str">
        <f t="shared" si="100"/>
        <v>Srabani NANDA400m</v>
      </c>
      <c r="P1612" s="2">
        <f t="shared" si="101"/>
        <v>1047</v>
      </c>
      <c r="Q1612" s="2">
        <f t="shared" si="102"/>
        <v>137</v>
      </c>
      <c r="R1612" s="79" t="str">
        <f t="shared" si="103"/>
        <v/>
      </c>
    </row>
    <row r="1613" spans="1:18" x14ac:dyDescent="0.2">
      <c r="A1613" t="s">
        <v>1204</v>
      </c>
      <c r="B1613" t="s">
        <v>2522</v>
      </c>
      <c r="C1613" s="5" t="s">
        <v>42</v>
      </c>
      <c r="D1613" s="5">
        <v>34584</v>
      </c>
      <c r="E1613" s="39">
        <v>996</v>
      </c>
      <c r="F1613" s="195">
        <v>44353</v>
      </c>
      <c r="G1613" s="2">
        <v>24</v>
      </c>
      <c r="H1613" t="str">
        <f>B1613&amp;C1613</f>
        <v>Racheal SOMOYEhammer-throw</v>
      </c>
      <c r="I1613" s="2">
        <f>E1613</f>
        <v>996</v>
      </c>
      <c r="J1613" s="2" cm="1">
        <f t="array" ref="J1613">MAX(IF($H$3:$H$4000=$H1613,$I$3:$I$4000))</f>
        <v>996</v>
      </c>
      <c r="K1613" s="2" t="str">
        <v>IND</v>
      </c>
      <c r="L1613" s="21" t="str">
        <v>Priya HABBATHANAHALLI MOHAN</v>
      </c>
      <c r="M1613" s="47" t="str">
        <v>200m</v>
      </c>
      <c r="N1613" s="95">
        <v>37695</v>
      </c>
      <c r="O1613" s="94" t="str">
        <f t="shared" si="100"/>
        <v>Priya HABBATHANAHALLI MOHAN200m</v>
      </c>
      <c r="P1613" s="2">
        <f t="shared" si="101"/>
        <v>1048</v>
      </c>
      <c r="Q1613" s="2">
        <f t="shared" si="102"/>
        <v>144</v>
      </c>
      <c r="R1613" s="79" t="str">
        <f t="shared" si="103"/>
        <v/>
      </c>
    </row>
    <row r="1614" spans="1:18" x14ac:dyDescent="0.2">
      <c r="A1614" t="s">
        <v>1204</v>
      </c>
      <c r="B1614" t="s">
        <v>1536</v>
      </c>
      <c r="C1614" s="5" t="s">
        <v>41</v>
      </c>
      <c r="D1614" s="5">
        <v>36003</v>
      </c>
      <c r="E1614" s="39">
        <v>910</v>
      </c>
      <c r="F1614" s="195">
        <v>44353</v>
      </c>
      <c r="G1614" s="2">
        <v>33</v>
      </c>
      <c r="H1614" t="str">
        <f>B1614&amp;C1614</f>
        <v>Emma HAMPLETTjavelin-throw</v>
      </c>
      <c r="I1614" s="2">
        <f>E1614</f>
        <v>910</v>
      </c>
      <c r="J1614" s="2" cm="1">
        <f t="array" ref="J1614">MAX(IF($H$3:$H$4000=$H1614,$I$3:$I$4000))</f>
        <v>935</v>
      </c>
      <c r="K1614" s="2" t="str">
        <v>IND</v>
      </c>
      <c r="L1614" s="21" t="str">
        <v>E.B. ARPITHA</v>
      </c>
      <c r="M1614" s="47" t="str">
        <v>800m</v>
      </c>
      <c r="N1614" s="95">
        <v>37094</v>
      </c>
      <c r="O1614" s="94" t="str">
        <f t="shared" si="100"/>
        <v>E.B. ARPITHA800m</v>
      </c>
      <c r="P1614" s="2">
        <f t="shared" si="101"/>
        <v>1036</v>
      </c>
      <c r="Q1614" s="2">
        <f t="shared" si="102"/>
        <v>135</v>
      </c>
      <c r="R1614" s="79" t="str">
        <f t="shared" si="103"/>
        <v/>
      </c>
    </row>
    <row r="1615" spans="1:18" x14ac:dyDescent="0.2">
      <c r="A1615" t="s">
        <v>1204</v>
      </c>
      <c r="B1615" t="s">
        <v>1544</v>
      </c>
      <c r="C1615" s="5" t="s">
        <v>41</v>
      </c>
      <c r="D1615" s="5">
        <v>37150</v>
      </c>
      <c r="E1615" s="39">
        <v>897</v>
      </c>
      <c r="F1615" s="195">
        <v>44353</v>
      </c>
      <c r="G1615" s="2">
        <v>40</v>
      </c>
      <c r="H1615" t="str">
        <f>B1615&amp;C1615</f>
        <v>Lauren FARLEYjavelin-throw</v>
      </c>
      <c r="I1615" s="2">
        <f>E1615</f>
        <v>897</v>
      </c>
      <c r="J1615" s="2" cm="1">
        <f t="array" ref="J1615">MAX(IF($H$3:$H$4000=$H1615,$I$3:$I$4000))</f>
        <v>897</v>
      </c>
      <c r="K1615" s="2" t="str">
        <v>IND</v>
      </c>
      <c r="L1615" s="21" t="str">
        <v>. POOJA</v>
      </c>
      <c r="M1615" s="47" t="str">
        <v>800m</v>
      </c>
      <c r="N1615" s="95">
        <v>37424</v>
      </c>
      <c r="O1615" s="94" t="str">
        <f t="shared" si="100"/>
        <v>. POOJA800m</v>
      </c>
      <c r="P1615" s="2">
        <f t="shared" si="101"/>
        <v>1030</v>
      </c>
      <c r="Q1615" s="2">
        <f t="shared" si="102"/>
        <v>142</v>
      </c>
      <c r="R1615" s="79" t="str">
        <f t="shared" si="103"/>
        <v/>
      </c>
    </row>
    <row r="1616" spans="1:18" x14ac:dyDescent="0.2">
      <c r="A1616" t="s">
        <v>1204</v>
      </c>
      <c r="B1616" t="s">
        <v>2610</v>
      </c>
      <c r="C1616" s="5" t="s">
        <v>41</v>
      </c>
      <c r="D1616" s="5">
        <v>34499</v>
      </c>
      <c r="E1616" s="39">
        <v>843</v>
      </c>
      <c r="F1616" s="195">
        <v>44353</v>
      </c>
      <c r="G1616" s="2">
        <v>66</v>
      </c>
      <c r="H1616" t="str">
        <f>B1616&amp;C1616</f>
        <v>Hannah JOHNSONjavelin-throw</v>
      </c>
      <c r="I1616" s="2">
        <f>E1616</f>
        <v>843</v>
      </c>
      <c r="J1616" s="2" cm="1">
        <f t="array" ref="J1616">MAX(IF($H$3:$H$4000=$H1616,$I$3:$I$4000))</f>
        <v>843</v>
      </c>
      <c r="K1616" s="2" t="str">
        <v>IND</v>
      </c>
      <c r="L1616" s="21" t="str">
        <v>Sunita DEVI</v>
      </c>
      <c r="M1616" s="47" t="str">
        <v>800m</v>
      </c>
      <c r="N1616" s="95">
        <v>36605</v>
      </c>
      <c r="O1616" s="94" t="str">
        <f t="shared" si="100"/>
        <v>Sunita DEVI800m</v>
      </c>
      <c r="P1616" s="2">
        <f t="shared" si="101"/>
        <v>1020</v>
      </c>
      <c r="Q1616" s="2">
        <f t="shared" si="102"/>
        <v>149</v>
      </c>
      <c r="R1616" s="79" t="str">
        <f t="shared" si="103"/>
        <v/>
      </c>
    </row>
    <row r="1617" spans="1:18" x14ac:dyDescent="0.2">
      <c r="A1617" t="s">
        <v>1204</v>
      </c>
      <c r="B1617" t="s">
        <v>1839</v>
      </c>
      <c r="C1617" s="5" t="s">
        <v>30</v>
      </c>
      <c r="D1617" s="5">
        <v>34706</v>
      </c>
      <c r="E1617" s="39">
        <v>1174</v>
      </c>
      <c r="F1617" s="195">
        <v>44352</v>
      </c>
      <c r="G1617" s="2">
        <v>20</v>
      </c>
      <c r="H1617" t="str">
        <f>B1617&amp;C1617</f>
        <v>Jessica JUDD10000m</v>
      </c>
      <c r="I1617" s="2">
        <f>E1617</f>
        <v>1174</v>
      </c>
      <c r="J1617" s="2" cm="1">
        <f t="array" ref="J1617">MAX(IF($H$3:$H$4000=$H1617,$I$3:$I$4000))</f>
        <v>1174</v>
      </c>
      <c r="K1617" s="2" t="str">
        <v>IND</v>
      </c>
      <c r="L1617" s="21" t="str">
        <v>Komal JAGADALE</v>
      </c>
      <c r="M1617" s="47" t="str">
        <v>5000m</v>
      </c>
      <c r="N1617" s="95">
        <v>36186</v>
      </c>
      <c r="O1617" s="94" t="str">
        <f t="shared" si="100"/>
        <v>Komal JAGADALE5000m</v>
      </c>
      <c r="P1617" s="2">
        <f t="shared" si="101"/>
        <v>1041</v>
      </c>
      <c r="Q1617" s="2">
        <f t="shared" si="102"/>
        <v>122</v>
      </c>
      <c r="R1617" s="79" t="str">
        <f t="shared" si="103"/>
        <v/>
      </c>
    </row>
    <row r="1618" spans="1:18" x14ac:dyDescent="0.2">
      <c r="A1618" t="s">
        <v>1204</v>
      </c>
      <c r="B1618" t="s">
        <v>1843</v>
      </c>
      <c r="C1618" s="5" t="s">
        <v>30</v>
      </c>
      <c r="D1618" s="5">
        <v>33481</v>
      </c>
      <c r="E1618" s="39">
        <v>1154</v>
      </c>
      <c r="F1618" s="195">
        <v>44352</v>
      </c>
      <c r="G1618" s="2">
        <v>26</v>
      </c>
      <c r="H1618" t="str">
        <f>B1618&amp;C1618</f>
        <v>Verity OCKENDEN10000m</v>
      </c>
      <c r="I1618" s="2">
        <f>E1618</f>
        <v>1154</v>
      </c>
      <c r="J1618" s="2" cm="1">
        <f t="array" ref="J1618">MAX(IF($H$3:$H$4000=$H1618,$I$3:$I$4000))</f>
        <v>1154</v>
      </c>
      <c r="K1618" s="2" t="str">
        <v>IND</v>
      </c>
      <c r="L1618" s="21" t="str">
        <v>. BHARTI</v>
      </c>
      <c r="M1618" s="47" t="str">
        <v>5000m</v>
      </c>
      <c r="N1618" s="95">
        <v>35431</v>
      </c>
      <c r="O1618" s="94" t="str">
        <f t="shared" si="100"/>
        <v>. BHARTI5000m</v>
      </c>
      <c r="P1618" s="2">
        <f t="shared" si="101"/>
        <v>1037</v>
      </c>
      <c r="Q1618" s="2">
        <f t="shared" si="102"/>
        <v>123</v>
      </c>
      <c r="R1618" s="79" t="str">
        <f t="shared" si="103"/>
        <v/>
      </c>
    </row>
    <row r="1619" spans="1:18" x14ac:dyDescent="0.2">
      <c r="A1619" t="s">
        <v>1204</v>
      </c>
      <c r="B1619" t="s">
        <v>1969</v>
      </c>
      <c r="C1619" s="5" t="s">
        <v>30</v>
      </c>
      <c r="D1619" s="5">
        <v>33407</v>
      </c>
      <c r="E1619" s="39">
        <v>1124</v>
      </c>
      <c r="F1619" s="195">
        <v>44352</v>
      </c>
      <c r="G1619" s="2">
        <v>44</v>
      </c>
      <c r="H1619" t="str">
        <f>B1619&amp;C1619</f>
        <v>Charlotte ARTER10000m</v>
      </c>
      <c r="I1619" s="2">
        <f>E1619</f>
        <v>1124</v>
      </c>
      <c r="J1619" s="2" cm="1">
        <f t="array" ref="J1619">MAX(IF($H$3:$H$4000=$H1619,$I$3:$I$4000))</f>
        <v>1124</v>
      </c>
      <c r="K1619" s="2" t="str">
        <v>IND</v>
      </c>
      <c r="L1619" s="21" t="str">
        <v>. BADHO</v>
      </c>
      <c r="M1619" s="47" t="str">
        <v>5000m</v>
      </c>
      <c r="N1619" s="95">
        <v>37174</v>
      </c>
      <c r="O1619" s="94" t="str">
        <f t="shared" si="100"/>
        <v>. BADHO5000m</v>
      </c>
      <c r="P1619" s="2">
        <f t="shared" si="101"/>
        <v>1023</v>
      </c>
      <c r="Q1619" s="2">
        <f t="shared" si="102"/>
        <v>135</v>
      </c>
      <c r="R1619" s="79" t="str">
        <f t="shared" si="103"/>
        <v/>
      </c>
    </row>
    <row r="1620" spans="1:18" x14ac:dyDescent="0.2">
      <c r="A1620" t="s">
        <v>1204</v>
      </c>
      <c r="B1620" t="s">
        <v>2004</v>
      </c>
      <c r="C1620" s="5" t="s">
        <v>30</v>
      </c>
      <c r="D1620" s="5">
        <v>34731</v>
      </c>
      <c r="E1620" s="39">
        <v>1105</v>
      </c>
      <c r="F1620" s="195">
        <v>44352</v>
      </c>
      <c r="G1620" s="2">
        <v>55</v>
      </c>
      <c r="H1620" t="str">
        <f>B1620&amp;C1620</f>
        <v>Samantha HARRISON10000m</v>
      </c>
      <c r="I1620" s="2">
        <f>E1620</f>
        <v>1105</v>
      </c>
      <c r="J1620" s="2" cm="1">
        <f t="array" ref="J1620">MAX(IF($H$3:$H$4000=$H1620,$I$3:$I$4000))</f>
        <v>1105</v>
      </c>
      <c r="K1620" s="2" t="str">
        <v>IND</v>
      </c>
      <c r="L1620" s="21" t="str">
        <v>KM ANKITA</v>
      </c>
      <c r="M1620" s="47" t="str">
        <v>5000m</v>
      </c>
      <c r="N1620" s="95">
        <v>37292</v>
      </c>
      <c r="O1620" s="94" t="str">
        <f t="shared" si="100"/>
        <v>KM ANKITA5000m</v>
      </c>
      <c r="P1620" s="2">
        <f t="shared" si="101"/>
        <v>984</v>
      </c>
      <c r="Q1620" s="2">
        <f t="shared" si="102"/>
        <v>156</v>
      </c>
      <c r="R1620" s="79" t="str">
        <f t="shared" si="103"/>
        <v/>
      </c>
    </row>
    <row r="1621" spans="1:18" x14ac:dyDescent="0.2">
      <c r="A1621" t="s">
        <v>1204</v>
      </c>
      <c r="B1621" t="s">
        <v>2010</v>
      </c>
      <c r="C1621" s="5" t="s">
        <v>30</v>
      </c>
      <c r="D1621" s="5">
        <v>34409</v>
      </c>
      <c r="E1621" s="39">
        <v>1091</v>
      </c>
      <c r="F1621" s="195">
        <v>44352</v>
      </c>
      <c r="G1621" s="2">
        <v>66</v>
      </c>
      <c r="H1621" t="str">
        <f>B1621&amp;C1621</f>
        <v>Beth KIDGER10000m</v>
      </c>
      <c r="I1621" s="2">
        <f>E1621</f>
        <v>1091</v>
      </c>
      <c r="J1621" s="2" cm="1">
        <f t="array" ref="J1621">MAX(IF($H$3:$H$4000=$H1621,$I$3:$I$4000))</f>
        <v>1091</v>
      </c>
      <c r="K1621" s="2" t="str">
        <v>IND</v>
      </c>
      <c r="L1621" s="21" t="str">
        <v>R. ARATHI</v>
      </c>
      <c r="M1621" s="47" t="str">
        <v>400mh</v>
      </c>
      <c r="N1621" s="95">
        <v>37032</v>
      </c>
      <c r="O1621" s="94" t="str">
        <f t="shared" si="100"/>
        <v>R. ARATHI400mh</v>
      </c>
      <c r="P1621" s="2">
        <f t="shared" si="101"/>
        <v>1070</v>
      </c>
      <c r="Q1621" s="2">
        <f t="shared" si="102"/>
        <v>54</v>
      </c>
      <c r="R1621" s="79" t="str">
        <f t="shared" si="103"/>
        <v/>
      </c>
    </row>
    <row r="1622" spans="1:18" x14ac:dyDescent="0.2">
      <c r="A1622" t="s">
        <v>1204</v>
      </c>
      <c r="B1622" t="s">
        <v>2013</v>
      </c>
      <c r="C1622" s="5" t="s">
        <v>30</v>
      </c>
      <c r="D1622" s="5">
        <v>34784</v>
      </c>
      <c r="E1622" s="39">
        <v>1084</v>
      </c>
      <c r="F1622" s="195">
        <v>44352</v>
      </c>
      <c r="G1622" s="2">
        <v>71</v>
      </c>
      <c r="H1622" t="str">
        <f>B1622&amp;C1622</f>
        <v>Mhairi MACLENNAN10000m</v>
      </c>
      <c r="I1622" s="2">
        <f>E1622</f>
        <v>1084</v>
      </c>
      <c r="J1622" s="2" cm="1">
        <f t="array" ref="J1622">MAX(IF($H$3:$H$4000=$H1622,$I$3:$I$4000))</f>
        <v>1084</v>
      </c>
      <c r="K1622" s="2" t="str">
        <v>IND</v>
      </c>
      <c r="L1622" s="21" t="str">
        <v>. RUPAL</v>
      </c>
      <c r="M1622" s="47" t="str">
        <v>400mh</v>
      </c>
      <c r="N1622" s="95">
        <v>38344</v>
      </c>
      <c r="O1622" s="94" t="str">
        <f t="shared" si="100"/>
        <v>. RUPAL400mh</v>
      </c>
      <c r="P1622" s="2">
        <f t="shared" si="101"/>
        <v>1042</v>
      </c>
      <c r="Q1622" s="2">
        <f t="shared" si="102"/>
        <v>77</v>
      </c>
      <c r="R1622" s="79" t="str">
        <f t="shared" si="103"/>
        <v/>
      </c>
    </row>
    <row r="1623" spans="1:18" x14ac:dyDescent="0.2">
      <c r="A1623" t="s">
        <v>1204</v>
      </c>
      <c r="B1623" t="s">
        <v>2014</v>
      </c>
      <c r="C1623" s="5" t="s">
        <v>30</v>
      </c>
      <c r="D1623" s="5">
        <v>36273</v>
      </c>
      <c r="E1623" s="39">
        <v>1083</v>
      </c>
      <c r="F1623" s="195">
        <v>44352</v>
      </c>
      <c r="G1623" s="2">
        <v>73</v>
      </c>
      <c r="H1623" t="str">
        <f>B1623&amp;C1623</f>
        <v>Eleanor BOLTON10000m</v>
      </c>
      <c r="I1623" s="2">
        <f>E1623</f>
        <v>1083</v>
      </c>
      <c r="J1623" s="2" cm="1">
        <f t="array" ref="J1623">MAX(IF($H$3:$H$4000=$H1623,$I$3:$I$4000))</f>
        <v>1083</v>
      </c>
      <c r="K1623" s="2" t="str">
        <v>IND</v>
      </c>
      <c r="L1623" s="21" t="str">
        <v>. GUDIYA</v>
      </c>
      <c r="M1623" s="47" t="str">
        <v>400mh</v>
      </c>
      <c r="N1623" s="95">
        <v>36052</v>
      </c>
      <c r="O1623" s="94" t="str">
        <f t="shared" si="100"/>
        <v>. GUDIYA400mh</v>
      </c>
      <c r="P1623" s="2">
        <f t="shared" si="101"/>
        <v>1036</v>
      </c>
      <c r="Q1623" s="2">
        <f t="shared" si="102"/>
        <v>84</v>
      </c>
      <c r="R1623" s="79" t="str">
        <f t="shared" si="103"/>
        <v/>
      </c>
    </row>
    <row r="1624" spans="1:18" x14ac:dyDescent="0.2">
      <c r="A1624" t="s">
        <v>1204</v>
      </c>
      <c r="B1624" t="s">
        <v>2017</v>
      </c>
      <c r="C1624" s="5" t="s">
        <v>30</v>
      </c>
      <c r="D1624" s="5">
        <v>35969</v>
      </c>
      <c r="E1624" s="39">
        <v>1077</v>
      </c>
      <c r="F1624" s="195">
        <v>44352</v>
      </c>
      <c r="G1624" s="2">
        <v>78</v>
      </c>
      <c r="H1624" t="str">
        <f>B1624&amp;C1624</f>
        <v>Hannah IRWIN10000m</v>
      </c>
      <c r="I1624" s="2">
        <f>E1624</f>
        <v>1077</v>
      </c>
      <c r="J1624" s="2" cm="1">
        <f t="array" ref="J1624">MAX(IF($H$3:$H$4000=$H1624,$I$3:$I$4000))</f>
        <v>1077</v>
      </c>
      <c r="K1624" s="2" t="str">
        <v>IND</v>
      </c>
      <c r="L1624" s="21" t="str">
        <v>Anila VENU</v>
      </c>
      <c r="M1624" s="47" t="str">
        <v>400mh</v>
      </c>
      <c r="N1624" s="95">
        <v>36135</v>
      </c>
      <c r="O1624" s="94" t="str">
        <f t="shared" si="100"/>
        <v>Anila VENU400mh</v>
      </c>
      <c r="P1624" s="2">
        <f t="shared" si="101"/>
        <v>995</v>
      </c>
      <c r="Q1624" s="2">
        <f t="shared" si="102"/>
        <v>130</v>
      </c>
      <c r="R1624" s="79" t="str">
        <f t="shared" si="103"/>
        <v/>
      </c>
    </row>
    <row r="1625" spans="1:18" x14ac:dyDescent="0.2">
      <c r="A1625" t="s">
        <v>1204</v>
      </c>
      <c r="B1625" t="s">
        <v>2145</v>
      </c>
      <c r="C1625" s="5" t="s">
        <v>33</v>
      </c>
      <c r="D1625" s="5">
        <v>37098</v>
      </c>
      <c r="E1625" s="39">
        <v>1041</v>
      </c>
      <c r="F1625" s="195">
        <v>44352</v>
      </c>
      <c r="G1625" s="2">
        <v>68</v>
      </c>
      <c r="H1625" t="str">
        <f>B1625&amp;C1625</f>
        <v>Havana ALLISTONE-GREAVES400mh</v>
      </c>
      <c r="I1625" s="2">
        <f>E1625</f>
        <v>1041</v>
      </c>
      <c r="J1625" s="2" cm="1">
        <f t="array" ref="J1625">MAX(IF($H$3:$H$4000=$H1625,$I$3:$I$4000))</f>
        <v>1041</v>
      </c>
      <c r="K1625" s="2" t="str">
        <v>IND</v>
      </c>
      <c r="L1625" s="21" t="str">
        <v>Saravanan HARSHINI</v>
      </c>
      <c r="M1625" s="47" t="str">
        <v>long-jump</v>
      </c>
      <c r="N1625" s="95">
        <v>36382</v>
      </c>
      <c r="O1625" s="94" t="str">
        <f t="shared" si="100"/>
        <v>Saravanan HARSHINIlong-jump</v>
      </c>
      <c r="P1625" s="2">
        <f t="shared" si="101"/>
        <v>1023</v>
      </c>
      <c r="Q1625" s="2">
        <f t="shared" si="102"/>
        <v>90</v>
      </c>
      <c r="R1625" s="79" t="str">
        <f t="shared" si="103"/>
        <v/>
      </c>
    </row>
    <row r="1626" spans="1:18" x14ac:dyDescent="0.2">
      <c r="A1626" t="s">
        <v>1204</v>
      </c>
      <c r="B1626" t="s">
        <v>2156</v>
      </c>
      <c r="C1626" s="5" t="s">
        <v>33</v>
      </c>
      <c r="D1626" s="5">
        <v>36203</v>
      </c>
      <c r="E1626" s="39">
        <v>1016</v>
      </c>
      <c r="F1626" s="195">
        <v>44352</v>
      </c>
      <c r="G1626" s="2">
        <v>85</v>
      </c>
      <c r="H1626" t="str">
        <f>B1626&amp;C1626</f>
        <v>Lauren WILLIAMS400mh</v>
      </c>
      <c r="I1626" s="2">
        <f>E1626</f>
        <v>1016</v>
      </c>
      <c r="J1626" s="2" cm="1">
        <f t="array" ref="J1626">MAX(IF($H$3:$H$4000=$H1626,$I$3:$I$4000))</f>
        <v>1016</v>
      </c>
      <c r="K1626" s="2" t="str">
        <v>IND</v>
      </c>
      <c r="L1626" s="21" t="str">
        <v>Sruthi LAKSHMI</v>
      </c>
      <c r="M1626" s="47" t="str">
        <v>long-jump</v>
      </c>
      <c r="N1626" s="95">
        <v>35159</v>
      </c>
      <c r="O1626" s="94" t="str">
        <f t="shared" si="100"/>
        <v>Sruthi LAKSHMIlong-jump</v>
      </c>
      <c r="P1626" s="2">
        <f t="shared" si="101"/>
        <v>1016</v>
      </c>
      <c r="Q1626" s="2">
        <f t="shared" si="102"/>
        <v>106</v>
      </c>
      <c r="R1626" s="79" t="str">
        <f t="shared" si="103"/>
        <v/>
      </c>
    </row>
    <row r="1627" spans="1:18" x14ac:dyDescent="0.2">
      <c r="A1627" t="s">
        <v>1204</v>
      </c>
      <c r="B1627" t="s">
        <v>1854</v>
      </c>
      <c r="C1627" s="5" t="s">
        <v>34</v>
      </c>
      <c r="D1627" s="5">
        <v>35706</v>
      </c>
      <c r="E1627" s="39">
        <v>1179</v>
      </c>
      <c r="F1627" s="195">
        <v>44350</v>
      </c>
      <c r="G1627" s="2">
        <v>11</v>
      </c>
      <c r="H1627" t="str">
        <f>B1627&amp;C1627</f>
        <v>Aimee PRATT3000msc</v>
      </c>
      <c r="I1627" s="2">
        <f>E1627</f>
        <v>1179</v>
      </c>
      <c r="J1627" s="2" cm="1">
        <f t="array" ref="J1627">MAX(IF($H$3:$H$4000=$H1627,$I$3:$I$4000))</f>
        <v>1179</v>
      </c>
      <c r="K1627" s="2" t="str">
        <v>IND</v>
      </c>
      <c r="L1627" s="21" t="str">
        <v>Sandra BABU</v>
      </c>
      <c r="M1627" s="47" t="str">
        <v>long-jump</v>
      </c>
      <c r="N1627" s="95">
        <v>37075</v>
      </c>
      <c r="O1627" s="94" t="str">
        <f t="shared" si="100"/>
        <v>Sandra BABUlong-jump</v>
      </c>
      <c r="P1627" s="2">
        <f t="shared" si="101"/>
        <v>1062</v>
      </c>
      <c r="Q1627" s="2">
        <f t="shared" si="102"/>
        <v>56</v>
      </c>
      <c r="R1627" s="79" t="str">
        <f t="shared" si="103"/>
        <v/>
      </c>
    </row>
    <row r="1628" spans="1:18" x14ac:dyDescent="0.2">
      <c r="A1628" t="s">
        <v>1204</v>
      </c>
      <c r="B1628" t="s">
        <v>1429</v>
      </c>
      <c r="C1628" s="5" t="s">
        <v>36</v>
      </c>
      <c r="D1628" s="5">
        <v>34514</v>
      </c>
      <c r="E1628" s="39">
        <v>917</v>
      </c>
      <c r="F1628" s="195">
        <v>44349</v>
      </c>
      <c r="G1628" s="2">
        <v>37</v>
      </c>
      <c r="H1628" t="str">
        <f>B1628&amp;C1628</f>
        <v>Elizabeth EDDENpole-vault</v>
      </c>
      <c r="I1628" s="2">
        <f>E1628</f>
        <v>917</v>
      </c>
      <c r="J1628" s="2" cm="1">
        <f t="array" ref="J1628">MAX(IF($H$3:$H$4000=$H1628,$I$3:$I$4000))</f>
        <v>917</v>
      </c>
      <c r="K1628" s="2" t="str">
        <v>IND</v>
      </c>
      <c r="L1628" s="21" t="str">
        <v>A. SHERIN</v>
      </c>
      <c r="M1628" s="47" t="str">
        <v>long-jump</v>
      </c>
      <c r="N1628" s="95">
        <v>0</v>
      </c>
      <c r="O1628" s="94" t="str">
        <f t="shared" si="100"/>
        <v>A. SHERINlong-jump</v>
      </c>
      <c r="P1628" s="2">
        <f t="shared" si="101"/>
        <v>1000</v>
      </c>
      <c r="Q1628" s="2">
        <f t="shared" si="102"/>
        <v>120</v>
      </c>
      <c r="R1628" s="79" t="str">
        <f t="shared" si="103"/>
        <v/>
      </c>
    </row>
    <row r="1629" spans="1:18" x14ac:dyDescent="0.2">
      <c r="A1629" t="s">
        <v>1204</v>
      </c>
      <c r="B1629" t="s">
        <v>2383</v>
      </c>
      <c r="C1629" s="5" t="s">
        <v>36</v>
      </c>
      <c r="D1629" s="5">
        <v>36180</v>
      </c>
      <c r="E1629" s="39">
        <v>825</v>
      </c>
      <c r="F1629" s="195">
        <v>44349</v>
      </c>
      <c r="G1629" s="2">
        <v>86</v>
      </c>
      <c r="H1629" t="str">
        <f>B1629&amp;C1629</f>
        <v>Maddy MUDDpole-vault</v>
      </c>
      <c r="I1629" s="2">
        <f>E1629</f>
        <v>825</v>
      </c>
      <c r="J1629" s="2" cm="1">
        <f t="array" ref="J1629">MAX(IF($H$3:$H$4000=$H1629,$I$3:$I$4000))</f>
        <v>825</v>
      </c>
      <c r="K1629" s="2" t="str">
        <v>IND</v>
      </c>
      <c r="L1629" s="21" t="str">
        <v>Bhagavathi BHAVANI</v>
      </c>
      <c r="M1629" s="47" t="str">
        <v>long-jump</v>
      </c>
      <c r="N1629" s="95">
        <v>0</v>
      </c>
      <c r="O1629" s="94" t="str">
        <f t="shared" si="100"/>
        <v>Bhagavathi BHAVANIlong-jump</v>
      </c>
      <c r="P1629" s="2">
        <f t="shared" si="101"/>
        <v>984</v>
      </c>
      <c r="Q1629" s="2">
        <f t="shared" si="102"/>
        <v>129</v>
      </c>
      <c r="R1629" s="79" t="str">
        <f t="shared" si="103"/>
        <v/>
      </c>
    </row>
    <row r="1630" spans="1:18" x14ac:dyDescent="0.2">
      <c r="A1630" t="s">
        <v>1204</v>
      </c>
      <c r="B1630" t="s">
        <v>1772</v>
      </c>
      <c r="C1630" s="5" t="s">
        <v>27</v>
      </c>
      <c r="D1630" s="5">
        <v>35949</v>
      </c>
      <c r="E1630" s="39">
        <v>1170</v>
      </c>
      <c r="F1630" s="195">
        <v>44348</v>
      </c>
      <c r="G1630" s="2">
        <v>15</v>
      </c>
      <c r="H1630" t="str">
        <f>B1630&amp;C1630</f>
        <v>Ellie BAKER800m</v>
      </c>
      <c r="I1630" s="2">
        <f>E1630</f>
        <v>1170</v>
      </c>
      <c r="J1630" s="2" cm="1">
        <f t="array" ref="J1630">MAX(IF($H$3:$H$4000=$H1630,$I$3:$I$4000))</f>
        <v>1170</v>
      </c>
      <c r="K1630" s="2" t="str">
        <v>IND</v>
      </c>
      <c r="L1630" s="21" t="str">
        <v>Vedpathak SURABH</v>
      </c>
      <c r="M1630" s="47" t="str">
        <v>hammer-throw</v>
      </c>
      <c r="N1630" s="95">
        <v>36036</v>
      </c>
      <c r="O1630" s="94" t="str">
        <f t="shared" si="100"/>
        <v>Vedpathak SURABHhammer-throw</v>
      </c>
      <c r="P1630" s="2">
        <f t="shared" si="101"/>
        <v>855</v>
      </c>
      <c r="Q1630" s="2">
        <f t="shared" si="102"/>
        <v>80</v>
      </c>
      <c r="R1630" s="79" t="str">
        <f t="shared" si="103"/>
        <v/>
      </c>
    </row>
    <row r="1631" spans="1:18" x14ac:dyDescent="0.2">
      <c r="A1631" t="s">
        <v>1204</v>
      </c>
      <c r="B1631" t="s">
        <v>2088</v>
      </c>
      <c r="C1631" s="5" t="s">
        <v>32</v>
      </c>
      <c r="D1631" s="5">
        <v>37685</v>
      </c>
      <c r="E1631" s="39">
        <v>1069</v>
      </c>
      <c r="F1631" s="195">
        <v>44347</v>
      </c>
      <c r="G1631" s="2">
        <v>71</v>
      </c>
      <c r="H1631" t="str">
        <f>B1631&amp;C1631</f>
        <v>Lily PARRIS100mh</v>
      </c>
      <c r="I1631" s="2">
        <f>E1631</f>
        <v>1069</v>
      </c>
      <c r="J1631" s="2" cm="1">
        <f t="array" ref="J1631">MAX(IF($H$3:$H$4000=$H1631,$I$3:$I$4000))</f>
        <v>1069</v>
      </c>
      <c r="K1631" s="2" t="str">
        <v>IND</v>
      </c>
      <c r="L1631" s="21" t="str">
        <v>Aakanksha SANDH</v>
      </c>
      <c r="M1631" s="47" t="str">
        <v>hammer-throw</v>
      </c>
      <c r="N1631" s="95">
        <v>0</v>
      </c>
      <c r="O1631" s="94" t="str">
        <f t="shared" si="100"/>
        <v>Aakanksha SANDHhammer-throw</v>
      </c>
      <c r="P1631" s="2">
        <f t="shared" si="101"/>
        <v>775</v>
      </c>
      <c r="Q1631" s="2">
        <f t="shared" si="102"/>
        <v>121</v>
      </c>
      <c r="R1631" s="79" t="str">
        <f t="shared" si="103"/>
        <v/>
      </c>
    </row>
    <row r="1632" spans="1:18" x14ac:dyDescent="0.2">
      <c r="A1632" t="s">
        <v>1204</v>
      </c>
      <c r="B1632" t="s">
        <v>2184</v>
      </c>
      <c r="C1632" s="5" t="s">
        <v>37</v>
      </c>
      <c r="D1632" s="5">
        <v>34660</v>
      </c>
      <c r="E1632" s="39">
        <v>1123</v>
      </c>
      <c r="F1632" s="195">
        <v>44347</v>
      </c>
      <c r="G1632" s="2">
        <v>16</v>
      </c>
      <c r="H1632" t="str">
        <f>B1632&amp;C1632</f>
        <v>Jahisha THOMASlong-jump</v>
      </c>
      <c r="I1632" s="2">
        <f>E1632</f>
        <v>1123</v>
      </c>
      <c r="J1632" s="2" cm="1">
        <f t="array" ref="J1632">MAX(IF($H$3:$H$4000=$H1632,$I$3:$I$4000))</f>
        <v>1123</v>
      </c>
      <c r="K1632" s="2" t="str">
        <v>IND</v>
      </c>
      <c r="L1632" s="21" t="str">
        <v>Divya SHANDILYA</v>
      </c>
      <c r="M1632" s="47" t="str">
        <v>hammer-throw</v>
      </c>
      <c r="N1632" s="95">
        <v>35981</v>
      </c>
      <c r="O1632" s="94" t="str">
        <f t="shared" si="100"/>
        <v>Divya SHANDILYAhammer-throw</v>
      </c>
      <c r="P1632" s="2">
        <f t="shared" si="101"/>
        <v>764</v>
      </c>
      <c r="Q1632" s="2">
        <f t="shared" si="102"/>
        <v>127</v>
      </c>
      <c r="R1632" s="79" t="str">
        <f t="shared" si="103"/>
        <v/>
      </c>
    </row>
    <row r="1633" spans="1:18" x14ac:dyDescent="0.2">
      <c r="A1633" t="s">
        <v>1204</v>
      </c>
      <c r="B1633" t="s">
        <v>2219</v>
      </c>
      <c r="C1633" s="5" t="s">
        <v>37</v>
      </c>
      <c r="D1633" s="5">
        <v>37860</v>
      </c>
      <c r="E1633" s="39">
        <v>1031</v>
      </c>
      <c r="F1633" s="195">
        <v>44347</v>
      </c>
      <c r="G1633" s="2">
        <v>71</v>
      </c>
      <c r="H1633" t="str">
        <f>B1633&amp;C1633</f>
        <v>Molly PALMERlong-jump</v>
      </c>
      <c r="I1633" s="2">
        <f>E1633</f>
        <v>1031</v>
      </c>
      <c r="J1633" s="2" cm="1">
        <f t="array" ref="J1633">MAX(IF($H$3:$H$4000=$H1633,$I$3:$I$4000))</f>
        <v>1031</v>
      </c>
      <c r="K1633" s="2" t="str">
        <v>IND</v>
      </c>
      <c r="L1633" s="21" t="str">
        <v>Amandeep KAUR</v>
      </c>
      <c r="M1633" s="47" t="str">
        <v>hammer-throw</v>
      </c>
      <c r="N1633" s="95">
        <v>37263</v>
      </c>
      <c r="O1633" s="94" t="str">
        <f t="shared" si="100"/>
        <v>Amandeep KAURhammer-throw</v>
      </c>
      <c r="P1633" s="2">
        <f t="shared" si="101"/>
        <v>766</v>
      </c>
      <c r="Q1633" s="2">
        <f t="shared" si="102"/>
        <v>124</v>
      </c>
      <c r="R1633" s="79" t="str">
        <f t="shared" si="103"/>
        <v/>
      </c>
    </row>
    <row r="1634" spans="1:18" x14ac:dyDescent="0.2">
      <c r="A1634" t="s">
        <v>1204</v>
      </c>
      <c r="B1634" t="s">
        <v>2279</v>
      </c>
      <c r="C1634" s="5" t="s">
        <v>38</v>
      </c>
      <c r="D1634" s="5">
        <v>33888</v>
      </c>
      <c r="E1634" s="39">
        <v>972</v>
      </c>
      <c r="F1634" s="195">
        <v>44347</v>
      </c>
      <c r="G1634" s="2">
        <v>89</v>
      </c>
      <c r="H1634" t="str">
        <f>B1634&amp;C1634</f>
        <v>Chloe VERNON-HAMILTONtriple-jump</v>
      </c>
      <c r="I1634" s="2">
        <f>E1634</f>
        <v>972</v>
      </c>
      <c r="J1634" s="2" cm="1">
        <f t="array" ref="J1634">MAX(IF($H$3:$H$4000=$H1634,$I$3:$I$4000))</f>
        <v>972</v>
      </c>
      <c r="K1634" s="2" t="str">
        <v>IND</v>
      </c>
      <c r="L1634" s="21" t="str">
        <v>. RITESH</v>
      </c>
      <c r="M1634" s="47" t="str">
        <v>hammer-throw</v>
      </c>
      <c r="N1634" s="95">
        <v>36167</v>
      </c>
      <c r="O1634" s="94" t="str">
        <f t="shared" si="100"/>
        <v>. RITESHhammer-throw</v>
      </c>
      <c r="P1634" s="2">
        <f t="shared" si="101"/>
        <v>759</v>
      </c>
      <c r="Q1634" s="2">
        <f t="shared" si="102"/>
        <v>128</v>
      </c>
      <c r="R1634" s="79" t="str">
        <f t="shared" si="103"/>
        <v/>
      </c>
    </row>
    <row r="1635" spans="1:18" x14ac:dyDescent="0.2">
      <c r="A1635" t="s">
        <v>1204</v>
      </c>
      <c r="B1635" t="s">
        <v>2290</v>
      </c>
      <c r="C1635" s="5" t="s">
        <v>35</v>
      </c>
      <c r="D1635" s="5">
        <v>34622</v>
      </c>
      <c r="E1635" s="39">
        <v>1121</v>
      </c>
      <c r="F1635" s="195">
        <v>44347</v>
      </c>
      <c r="G1635" s="2">
        <v>7</v>
      </c>
      <c r="H1635" t="str">
        <f>B1635&amp;C1635</f>
        <v>Nikki MANSONhigh-jump</v>
      </c>
      <c r="I1635" s="2">
        <f>E1635</f>
        <v>1121</v>
      </c>
      <c r="J1635" s="2" cm="1">
        <f t="array" ref="J1635">MAX(IF($H$3:$H$4000=$H1635,$I$3:$I$4000))</f>
        <v>1121</v>
      </c>
      <c r="K1635" s="2" t="str">
        <v>IND</v>
      </c>
      <c r="L1635" s="21" t="str">
        <v>Bhadwati CHOUDHARY</v>
      </c>
      <c r="M1635" s="47" t="str">
        <v>hammer-throw</v>
      </c>
      <c r="N1635" s="95">
        <v>37095</v>
      </c>
      <c r="O1635" s="94" t="str">
        <f t="shared" si="100"/>
        <v>Bhadwati CHOUDHARYhammer-throw</v>
      </c>
      <c r="P1635" s="2">
        <f t="shared" si="101"/>
        <v>846</v>
      </c>
      <c r="Q1635" s="2">
        <f t="shared" si="102"/>
        <v>86</v>
      </c>
      <c r="R1635" s="79" t="str">
        <f t="shared" si="103"/>
        <v/>
      </c>
    </row>
    <row r="1636" spans="1:18" x14ac:dyDescent="0.2">
      <c r="A1636" t="s">
        <v>1204</v>
      </c>
      <c r="B1636" t="s">
        <v>2313</v>
      </c>
      <c r="C1636" s="5" t="s">
        <v>35</v>
      </c>
      <c r="D1636" s="5">
        <v>37187</v>
      </c>
      <c r="E1636" s="39">
        <v>1004</v>
      </c>
      <c r="F1636" s="195">
        <v>44347</v>
      </c>
      <c r="G1636" s="2">
        <v>50</v>
      </c>
      <c r="H1636" t="str">
        <f>B1636&amp;C1636</f>
        <v>Carmen NEAThigh-jump</v>
      </c>
      <c r="I1636" s="2">
        <f>E1636</f>
        <v>1004</v>
      </c>
      <c r="J1636" s="2" cm="1">
        <f t="array" ref="J1636">MAX(IF($H$3:$H$4000=$H1636,$I$3:$I$4000))</f>
        <v>1004</v>
      </c>
      <c r="K1636" s="2" t="str">
        <v>IND</v>
      </c>
      <c r="L1636" s="21" t="str">
        <v>Pushpa JAKHAR</v>
      </c>
      <c r="M1636" s="47" t="str">
        <v>javelin-throw</v>
      </c>
      <c r="N1636" s="95">
        <v>35763</v>
      </c>
      <c r="O1636" s="94" t="str">
        <f t="shared" si="100"/>
        <v>Pushpa JAKHARjavelin-throw</v>
      </c>
      <c r="P1636" s="2">
        <f t="shared" si="101"/>
        <v>939</v>
      </c>
      <c r="Q1636" s="2">
        <f t="shared" si="102"/>
        <v>31</v>
      </c>
      <c r="R1636" s="79" t="str">
        <f t="shared" si="103"/>
        <v/>
      </c>
    </row>
    <row r="1637" spans="1:18" x14ac:dyDescent="0.2">
      <c r="A1637" t="s">
        <v>1204</v>
      </c>
      <c r="B1637" t="s">
        <v>1515</v>
      </c>
      <c r="C1637" s="5" t="s">
        <v>42</v>
      </c>
      <c r="D1637" s="5">
        <v>34772</v>
      </c>
      <c r="E1637" s="39">
        <v>983</v>
      </c>
      <c r="F1637" s="195">
        <v>44347</v>
      </c>
      <c r="G1637" s="2">
        <v>28</v>
      </c>
      <c r="H1637" t="str">
        <f>B1637&amp;C1637</f>
        <v>Kayleigh PRESSWELLhammer-throw</v>
      </c>
      <c r="I1637" s="2">
        <f>E1637</f>
        <v>983</v>
      </c>
      <c r="J1637" s="2" cm="1">
        <f t="array" ref="J1637">MAX(IF($H$3:$H$4000=$H1637,$I$3:$I$4000))</f>
        <v>1009</v>
      </c>
      <c r="K1637" s="2" t="str">
        <v>IND</v>
      </c>
      <c r="L1637" s="21" t="str">
        <v>. ARTI</v>
      </c>
      <c r="M1637" s="47" t="str">
        <v>javelin-throw</v>
      </c>
      <c r="N1637" s="95">
        <v>0</v>
      </c>
      <c r="O1637" s="94" t="str">
        <f t="shared" si="100"/>
        <v>. ARTIjavelin-throw</v>
      </c>
      <c r="P1637" s="2">
        <f t="shared" si="101"/>
        <v>791</v>
      </c>
      <c r="Q1637" s="2">
        <f t="shared" si="102"/>
        <v>116</v>
      </c>
      <c r="R1637" s="79" t="str">
        <f t="shared" si="103"/>
        <v/>
      </c>
    </row>
    <row r="1638" spans="1:18" x14ac:dyDescent="0.2">
      <c r="A1638" t="s">
        <v>1204</v>
      </c>
      <c r="B1638" t="s">
        <v>1676</v>
      </c>
      <c r="C1638" s="5" t="s">
        <v>25</v>
      </c>
      <c r="D1638" s="5">
        <v>34492</v>
      </c>
      <c r="E1638" s="39">
        <v>1157</v>
      </c>
      <c r="F1638" s="195">
        <v>44346</v>
      </c>
      <c r="G1638" s="2">
        <v>19</v>
      </c>
      <c r="H1638" t="str">
        <f>B1638&amp;C1638</f>
        <v>Beth DOBBIN200m</v>
      </c>
      <c r="I1638" s="2">
        <f>E1638</f>
        <v>1157</v>
      </c>
      <c r="J1638" s="2" cm="1">
        <f t="array" ref="J1638">MAX(IF($H$3:$H$4000=$H1638,$I$3:$I$4000))</f>
        <v>1157</v>
      </c>
      <c r="K1638" s="2" t="str">
        <v>IND</v>
      </c>
      <c r="L1638" s="21" t="str">
        <v>. HARITA</v>
      </c>
      <c r="M1638" s="47" t="str">
        <v>javelin-throw</v>
      </c>
      <c r="N1638" s="95">
        <v>37229</v>
      </c>
      <c r="O1638" s="94" t="str">
        <f t="shared" si="100"/>
        <v>. HARITAjavelin-throw</v>
      </c>
      <c r="P1638" s="2">
        <f t="shared" si="101"/>
        <v>808</v>
      </c>
      <c r="Q1638" s="2">
        <f t="shared" si="102"/>
        <v>100</v>
      </c>
      <c r="R1638" s="79" t="str">
        <f t="shared" si="103"/>
        <v/>
      </c>
    </row>
    <row r="1639" spans="1:18" x14ac:dyDescent="0.2">
      <c r="A1639" t="s">
        <v>1204</v>
      </c>
      <c r="B1639" t="s">
        <v>2207</v>
      </c>
      <c r="C1639" s="5" t="s">
        <v>37</v>
      </c>
      <c r="D1639" s="5">
        <v>37197</v>
      </c>
      <c r="E1639" s="39">
        <v>1051</v>
      </c>
      <c r="F1639" s="195">
        <v>44346</v>
      </c>
      <c r="G1639" s="2">
        <v>57</v>
      </c>
      <c r="H1639" t="str">
        <f>B1639&amp;C1639</f>
        <v>Jodie SMITHlong-jump</v>
      </c>
      <c r="I1639" s="2">
        <f>E1639</f>
        <v>1051</v>
      </c>
      <c r="J1639" s="2" cm="1">
        <f t="array" ref="J1639">MAX(IF($H$3:$H$4000=$H1639,$I$3:$I$4000))</f>
        <v>1051</v>
      </c>
      <c r="K1639" s="2" t="str">
        <v>IND</v>
      </c>
      <c r="L1639" s="21" t="str">
        <v>Kajal PARMAR</v>
      </c>
      <c r="M1639" s="47" t="str">
        <v>javelin-throw</v>
      </c>
      <c r="N1639" s="95">
        <v>36312</v>
      </c>
      <c r="O1639" s="94" t="str">
        <f t="shared" si="100"/>
        <v>Kajal PARMARjavelin-throw</v>
      </c>
      <c r="P1639" s="2">
        <f t="shared" si="101"/>
        <v>773</v>
      </c>
      <c r="Q1639" s="2">
        <f t="shared" si="102"/>
        <v>126</v>
      </c>
      <c r="R1639" s="79" t="str">
        <f t="shared" si="103"/>
        <v/>
      </c>
    </row>
    <row r="1640" spans="1:18" x14ac:dyDescent="0.2">
      <c r="A1640" t="s">
        <v>1204</v>
      </c>
      <c r="B1640" t="s">
        <v>2231</v>
      </c>
      <c r="C1640" s="5" t="s">
        <v>37</v>
      </c>
      <c r="D1640" s="5">
        <v>35769</v>
      </c>
      <c r="E1640" s="39">
        <v>1016</v>
      </c>
      <c r="F1640" s="195">
        <v>44346</v>
      </c>
      <c r="G1640" s="2">
        <v>93</v>
      </c>
      <c r="H1640" t="str">
        <f>B1640&amp;C1640</f>
        <v>Ellen BARBERlong-jump</v>
      </c>
      <c r="I1640" s="2">
        <f>E1640</f>
        <v>1016</v>
      </c>
      <c r="J1640" s="2" cm="1">
        <f t="array" ref="J1640">MAX(IF($H$3:$H$4000=$H1640,$I$3:$I$4000))</f>
        <v>1016</v>
      </c>
      <c r="K1640" s="2" t="str">
        <v>IND</v>
      </c>
      <c r="L1640" s="21" t="str">
        <v>Priya ATTRI</v>
      </c>
      <c r="M1640" s="47" t="str">
        <v>javelin-throw</v>
      </c>
      <c r="N1640" s="95">
        <v>36647</v>
      </c>
      <c r="O1640" s="94" t="str">
        <f t="shared" si="100"/>
        <v>Priya ATTRIjavelin-throw</v>
      </c>
      <c r="P1640" s="2">
        <f t="shared" si="101"/>
        <v>772</v>
      </c>
      <c r="Q1640" s="2">
        <f t="shared" si="102"/>
        <v>128</v>
      </c>
      <c r="R1640" s="79" t="str">
        <f t="shared" si="103"/>
        <v/>
      </c>
    </row>
    <row r="1641" spans="1:18" x14ac:dyDescent="0.2">
      <c r="A1641" t="s">
        <v>1204</v>
      </c>
      <c r="B1641" t="s">
        <v>2337</v>
      </c>
      <c r="C1641" t="s">
        <v>35</v>
      </c>
      <c r="D1641" s="5"/>
      <c r="E1641" s="39">
        <v>965</v>
      </c>
      <c r="F1641" s="195">
        <v>44346</v>
      </c>
      <c r="G1641" s="2">
        <v>89</v>
      </c>
      <c r="H1641" t="str">
        <f>B1641&amp;C1641</f>
        <v>Evelyne FONTEYNEhigh-jump</v>
      </c>
      <c r="I1641" s="2">
        <f>E1641</f>
        <v>965</v>
      </c>
      <c r="J1641" s="2" cm="1">
        <f t="array" ref="J1641">MAX(IF($H$3:$H$4000=$H1641,$I$3:$I$4000))</f>
        <v>965</v>
      </c>
      <c r="K1641" s="2" t="str">
        <v>IND</v>
      </c>
      <c r="L1641" s="21" t="str">
        <v>Manu KUMARI</v>
      </c>
      <c r="M1641" s="47" t="str">
        <v>javelin-throw</v>
      </c>
      <c r="N1641" s="95">
        <v>35102</v>
      </c>
      <c r="O1641" s="94" t="str">
        <f t="shared" si="100"/>
        <v>Manu KUMARIjavelin-throw</v>
      </c>
      <c r="P1641" s="2">
        <f t="shared" si="101"/>
        <v>762</v>
      </c>
      <c r="Q1641" s="2">
        <f t="shared" si="102"/>
        <v>132</v>
      </c>
      <c r="R1641" s="79" t="str">
        <f t="shared" si="103"/>
        <v/>
      </c>
    </row>
    <row r="1642" spans="1:18" x14ac:dyDescent="0.2">
      <c r="A1642" t="s">
        <v>1204</v>
      </c>
      <c r="B1642" t="s">
        <v>2104</v>
      </c>
      <c r="C1642" s="5" t="s">
        <v>43</v>
      </c>
      <c r="D1642" s="5">
        <v>36412</v>
      </c>
      <c r="E1642" s="39">
        <v>1084</v>
      </c>
      <c r="F1642" s="195">
        <v>44346</v>
      </c>
      <c r="G1642" s="2">
        <v>4</v>
      </c>
      <c r="H1642" t="str">
        <f>B1642&amp;C1642</f>
        <v>Jade O'DOWDAheptathlon</v>
      </c>
      <c r="I1642" s="2">
        <f>E1642</f>
        <v>1084</v>
      </c>
      <c r="J1642" s="2" cm="1">
        <f t="array" ref="J1642">MAX(IF($H$3:$H$4000=$H1642,$I$3:$I$4000))</f>
        <v>1084</v>
      </c>
      <c r="K1642" s="2" t="str">
        <v>IND</v>
      </c>
      <c r="L1642" s="21" t="str">
        <v>Snehalata YADAV</v>
      </c>
      <c r="M1642" s="47" t="str">
        <v>800m</v>
      </c>
      <c r="N1642" s="95">
        <v>0</v>
      </c>
      <c r="O1642" s="94" t="str">
        <f t="shared" si="100"/>
        <v>Snehalata YADAV800m</v>
      </c>
      <c r="P1642" s="2">
        <f t="shared" si="101"/>
        <v>998</v>
      </c>
      <c r="Q1642" s="2">
        <f t="shared" si="102"/>
        <v>172</v>
      </c>
      <c r="R1642" s="79" t="str">
        <f t="shared" si="103"/>
        <v/>
      </c>
    </row>
    <row r="1643" spans="1:18" x14ac:dyDescent="0.2">
      <c r="A1643" t="s">
        <v>1204</v>
      </c>
      <c r="B1643" t="s">
        <v>2231</v>
      </c>
      <c r="C1643" s="5" t="s">
        <v>43</v>
      </c>
      <c r="D1643" s="5">
        <v>35769</v>
      </c>
      <c r="E1643" s="39">
        <v>1080</v>
      </c>
      <c r="F1643" s="195">
        <v>44346</v>
      </c>
      <c r="G1643" s="2">
        <v>5</v>
      </c>
      <c r="H1643" t="str">
        <f>B1643&amp;C1643</f>
        <v>Ellen BARBERheptathlon</v>
      </c>
      <c r="I1643" s="2">
        <f>E1643</f>
        <v>1080</v>
      </c>
      <c r="J1643" s="2" cm="1">
        <f t="array" ref="J1643">MAX(IF($H$3:$H$4000=$H1643,$I$3:$I$4000))</f>
        <v>1080</v>
      </c>
      <c r="K1643" s="2" t="str">
        <v>IND</v>
      </c>
      <c r="L1643" s="21" t="str">
        <v>Aparna ROY</v>
      </c>
      <c r="M1643" s="47" t="str">
        <v>100mh</v>
      </c>
      <c r="N1643" s="95">
        <v>37042</v>
      </c>
      <c r="O1643" s="94" t="str">
        <f t="shared" si="100"/>
        <v>Aparna ROY100mh</v>
      </c>
      <c r="P1643" s="2">
        <f t="shared" si="101"/>
        <v>1073</v>
      </c>
      <c r="Q1643" s="2">
        <f t="shared" si="102"/>
        <v>73</v>
      </c>
      <c r="R1643" s="79" t="str">
        <f t="shared" si="103"/>
        <v/>
      </c>
    </row>
    <row r="1644" spans="1:18" x14ac:dyDescent="0.2">
      <c r="A1644" t="s">
        <v>1204</v>
      </c>
      <c r="B1644" t="s">
        <v>2207</v>
      </c>
      <c r="C1644" s="5" t="s">
        <v>43</v>
      </c>
      <c r="D1644" s="5">
        <v>37197</v>
      </c>
      <c r="E1644" s="39">
        <v>1052</v>
      </c>
      <c r="F1644" s="195">
        <v>44346</v>
      </c>
      <c r="G1644" s="2">
        <v>6</v>
      </c>
      <c r="H1644" t="str">
        <f>B1644&amp;C1644</f>
        <v>Jodie SMITHheptathlon</v>
      </c>
      <c r="I1644" s="2">
        <f>E1644</f>
        <v>1052</v>
      </c>
      <c r="J1644" s="2" cm="1">
        <f t="array" ref="J1644">MAX(IF($H$3:$H$4000=$H1644,$I$3:$I$4000))</f>
        <v>1052</v>
      </c>
      <c r="K1644" s="2" t="str">
        <v>IND</v>
      </c>
      <c r="L1644" s="21" t="str">
        <v>S. NANDHINI</v>
      </c>
      <c r="M1644" s="47" t="str">
        <v>100mh</v>
      </c>
      <c r="N1644" s="95">
        <v>36141</v>
      </c>
      <c r="O1644" s="94" t="str">
        <f t="shared" si="100"/>
        <v>S. NANDHINI100mh</v>
      </c>
      <c r="P1644" s="2">
        <f t="shared" si="101"/>
        <v>1016</v>
      </c>
      <c r="Q1644" s="2">
        <f t="shared" si="102"/>
        <v>121</v>
      </c>
      <c r="R1644" s="79" t="str">
        <f t="shared" si="103"/>
        <v/>
      </c>
    </row>
    <row r="1645" spans="1:18" x14ac:dyDescent="0.2">
      <c r="A1645" t="s">
        <v>1204</v>
      </c>
      <c r="B1645" t="s">
        <v>4572</v>
      </c>
      <c r="C1645" s="5" t="s">
        <v>43</v>
      </c>
      <c r="D1645" s="5">
        <v>37260</v>
      </c>
      <c r="E1645" s="39">
        <v>896</v>
      </c>
      <c r="F1645" s="195">
        <v>44346</v>
      </c>
      <c r="G1645" s="2">
        <v>33</v>
      </c>
      <c r="H1645" t="str">
        <f>B1645&amp;C1645</f>
        <v>Emily TYRRELLheptathlon</v>
      </c>
      <c r="I1645" s="2">
        <f>E1645</f>
        <v>896</v>
      </c>
      <c r="J1645" s="2" cm="1">
        <f t="array" ref="J1645">MAX(IF($H$3:$H$4000=$H1645,$I$3:$I$4000))</f>
        <v>896</v>
      </c>
      <c r="K1645" s="2" t="str">
        <v>IND</v>
      </c>
      <c r="L1645" s="21" t="str">
        <v>Ann Rose TOMY</v>
      </c>
      <c r="M1645" s="47" t="str">
        <v>100mh</v>
      </c>
      <c r="N1645" s="95">
        <v>37401</v>
      </c>
      <c r="O1645" s="94" t="str">
        <f t="shared" si="100"/>
        <v>Ann Rose TOMY100mh</v>
      </c>
      <c r="P1645" s="2">
        <f t="shared" si="101"/>
        <v>979</v>
      </c>
      <c r="Q1645" s="2">
        <f t="shared" si="102"/>
        <v>154</v>
      </c>
      <c r="R1645" s="79" t="str">
        <f t="shared" si="103"/>
        <v/>
      </c>
    </row>
    <row r="1646" spans="1:18" x14ac:dyDescent="0.2">
      <c r="A1646" t="s">
        <v>1204</v>
      </c>
      <c r="B1646" t="s">
        <v>4573</v>
      </c>
      <c r="C1646" s="5" t="s">
        <v>43</v>
      </c>
      <c r="D1646" s="5">
        <v>35496</v>
      </c>
      <c r="E1646" s="39">
        <v>895</v>
      </c>
      <c r="F1646" s="195">
        <v>44346</v>
      </c>
      <c r="G1646" s="2">
        <v>35</v>
      </c>
      <c r="H1646" t="str">
        <f>B1646&amp;C1646</f>
        <v>Emma CANNINGheptathlon</v>
      </c>
      <c r="I1646" s="2">
        <f>E1646</f>
        <v>895</v>
      </c>
      <c r="J1646" s="2" cm="1">
        <f t="array" ref="J1646">MAX(IF($H$3:$H$4000=$H1646,$I$3:$I$4000))</f>
        <v>895</v>
      </c>
      <c r="K1646" s="2" t="str">
        <v>IND</v>
      </c>
      <c r="L1646" s="21" t="str">
        <v>Nandhini KONGAN</v>
      </c>
      <c r="M1646" s="47" t="str">
        <v>100mh</v>
      </c>
      <c r="N1646" s="95">
        <v>36354</v>
      </c>
      <c r="O1646" s="94" t="str">
        <f t="shared" si="100"/>
        <v>Nandhini KONGAN100mh</v>
      </c>
      <c r="P1646" s="2">
        <f t="shared" si="101"/>
        <v>969</v>
      </c>
      <c r="Q1646" s="2">
        <f t="shared" si="102"/>
        <v>161</v>
      </c>
      <c r="R1646" s="79" t="str">
        <f t="shared" si="103"/>
        <v/>
      </c>
    </row>
    <row r="1647" spans="1:18" x14ac:dyDescent="0.2">
      <c r="A1647" t="s">
        <v>1204</v>
      </c>
      <c r="B1647" t="s">
        <v>2303</v>
      </c>
      <c r="C1647" s="5" t="s">
        <v>43</v>
      </c>
      <c r="D1647" s="5">
        <v>37740</v>
      </c>
      <c r="E1647" s="39">
        <v>885</v>
      </c>
      <c r="F1647" s="195">
        <v>44346</v>
      </c>
      <c r="G1647" s="2">
        <v>39</v>
      </c>
      <c r="H1647" t="str">
        <f>B1647&amp;C1647</f>
        <v>Zara TYASheptathlon</v>
      </c>
      <c r="I1647" s="2">
        <f>E1647</f>
        <v>885</v>
      </c>
      <c r="J1647" s="2" cm="1">
        <f t="array" ref="J1647">MAX(IF($H$3:$H$4000=$H1647,$I$3:$I$4000))</f>
        <v>885</v>
      </c>
      <c r="K1647" s="2" t="str">
        <v>IND</v>
      </c>
      <c r="L1647" s="21" t="str">
        <v>K. PRAJNA</v>
      </c>
      <c r="M1647" s="47" t="str">
        <v>400mh</v>
      </c>
      <c r="N1647" s="95">
        <v>37097</v>
      </c>
      <c r="O1647" s="94" t="str">
        <f t="shared" si="100"/>
        <v>K. PRAJNA400mh</v>
      </c>
      <c r="P1647" s="2">
        <f t="shared" si="101"/>
        <v>976</v>
      </c>
      <c r="Q1647" s="2">
        <f t="shared" si="102"/>
        <v>143</v>
      </c>
      <c r="R1647" s="79" t="str">
        <f t="shared" si="103"/>
        <v/>
      </c>
    </row>
    <row r="1648" spans="1:18" x14ac:dyDescent="0.2">
      <c r="A1648" t="s">
        <v>1204</v>
      </c>
      <c r="B1648" t="s">
        <v>4582</v>
      </c>
      <c r="C1648" s="5" t="s">
        <v>43</v>
      </c>
      <c r="D1648" s="5">
        <v>37636</v>
      </c>
      <c r="E1648" s="39">
        <v>843</v>
      </c>
      <c r="F1648" s="195">
        <v>44346</v>
      </c>
      <c r="G1648" s="2">
        <v>50</v>
      </c>
      <c r="H1648" t="str">
        <f>B1648&amp;C1648</f>
        <v>Madison HUTTONheptathlon</v>
      </c>
      <c r="I1648" s="2">
        <f>E1648</f>
        <v>843</v>
      </c>
      <c r="J1648" s="2" cm="1">
        <f t="array" ref="J1648">MAX(IF($H$3:$H$4000=$H1648,$I$3:$I$4000))</f>
        <v>843</v>
      </c>
      <c r="K1648" s="2" t="str">
        <v>IND</v>
      </c>
      <c r="L1648" s="21" t="str">
        <v>J. DHIVYA</v>
      </c>
      <c r="M1648" s="47" t="str">
        <v>400mh</v>
      </c>
      <c r="N1648" s="95">
        <v>35826</v>
      </c>
      <c r="O1648" s="94" t="str">
        <f t="shared" si="100"/>
        <v>J. DHIVYA400mh</v>
      </c>
      <c r="P1648" s="2">
        <f t="shared" si="101"/>
        <v>957</v>
      </c>
      <c r="Q1648" s="2">
        <f t="shared" si="102"/>
        <v>161</v>
      </c>
      <c r="R1648" s="79" t="str">
        <f t="shared" si="103"/>
        <v/>
      </c>
    </row>
    <row r="1649" spans="1:18" x14ac:dyDescent="0.2">
      <c r="A1649" t="s">
        <v>1204</v>
      </c>
      <c r="B1649" t="s">
        <v>1703</v>
      </c>
      <c r="C1649" s="5" t="s">
        <v>26</v>
      </c>
      <c r="D1649" s="5">
        <v>36848</v>
      </c>
      <c r="E1649" s="39">
        <v>1135</v>
      </c>
      <c r="F1649" s="195">
        <v>44345</v>
      </c>
      <c r="G1649" s="2">
        <v>34</v>
      </c>
      <c r="H1649" t="str">
        <f>B1649&amp;C1649</f>
        <v>Amber ANNING400m</v>
      </c>
      <c r="I1649" s="2">
        <f>E1649</f>
        <v>1135</v>
      </c>
      <c r="J1649" s="2" cm="1">
        <f t="array" ref="J1649">MAX(IF($H$3:$H$4000=$H1649,$I$3:$I$4000))</f>
        <v>1135</v>
      </c>
      <c r="K1649" s="2" t="str">
        <v>IND</v>
      </c>
      <c r="L1649" s="21" t="str">
        <v>Vengatesh PAVITHRA</v>
      </c>
      <c r="M1649" s="47" t="str">
        <v>pole-vault</v>
      </c>
      <c r="N1649" s="95">
        <v>37233</v>
      </c>
      <c r="O1649" s="94" t="str">
        <f t="shared" si="100"/>
        <v>Vengatesh PAVITHRApole-vault</v>
      </c>
      <c r="P1649" s="2">
        <f t="shared" si="101"/>
        <v>960</v>
      </c>
      <c r="Q1649" s="2">
        <f t="shared" si="102"/>
        <v>28</v>
      </c>
      <c r="R1649" s="79" t="str">
        <f t="shared" si="103"/>
        <v/>
      </c>
    </row>
    <row r="1650" spans="1:18" x14ac:dyDescent="0.2">
      <c r="A1650" t="s">
        <v>1204</v>
      </c>
      <c r="B1650" t="s">
        <v>1221</v>
      </c>
      <c r="C1650" s="5" t="s">
        <v>27</v>
      </c>
      <c r="D1650" s="5">
        <v>36678</v>
      </c>
      <c r="E1650" s="39">
        <v>1133</v>
      </c>
      <c r="F1650" s="195">
        <v>44345</v>
      </c>
      <c r="G1650" s="2">
        <v>30</v>
      </c>
      <c r="H1650" t="str">
        <f>B1650&amp;C1650</f>
        <v>Katy-Ann MCDONALD800m</v>
      </c>
      <c r="I1650" s="2">
        <f>E1650</f>
        <v>1133</v>
      </c>
      <c r="J1650" s="2" cm="1">
        <f t="array" ref="J1650">MAX(IF($H$3:$H$4000=$H1650,$I$3:$I$4000))</f>
        <v>1133</v>
      </c>
      <c r="K1650" s="2" t="str">
        <v>IND</v>
      </c>
      <c r="L1650" s="21" t="str">
        <v>. POOJA</v>
      </c>
      <c r="M1650" s="47" t="str">
        <v>pole-vault</v>
      </c>
      <c r="N1650" s="95">
        <v>37689</v>
      </c>
      <c r="O1650" s="94" t="str">
        <f t="shared" si="100"/>
        <v>. POOJApole-vault</v>
      </c>
      <c r="P1650" s="2">
        <f t="shared" si="101"/>
        <v>944</v>
      </c>
      <c r="Q1650" s="2">
        <f t="shared" si="102"/>
        <v>36</v>
      </c>
      <c r="R1650" s="79" t="str">
        <f t="shared" si="103"/>
        <v/>
      </c>
    </row>
    <row r="1651" spans="1:18" x14ac:dyDescent="0.2">
      <c r="A1651" t="s">
        <v>1204</v>
      </c>
      <c r="B1651" t="s">
        <v>1224</v>
      </c>
      <c r="C1651" s="5" t="s">
        <v>27</v>
      </c>
      <c r="D1651" s="5">
        <v>35643</v>
      </c>
      <c r="E1651" s="39">
        <v>1112</v>
      </c>
      <c r="F1651" s="195">
        <v>44345</v>
      </c>
      <c r="G1651" s="2">
        <v>47</v>
      </c>
      <c r="H1651" t="str">
        <f>B1651&amp;C1651</f>
        <v>Gemma FINCH800m</v>
      </c>
      <c r="I1651" s="2">
        <f>E1651</f>
        <v>1112</v>
      </c>
      <c r="J1651" s="2" cm="1">
        <f t="array" ref="J1651">MAX(IF($H$3:$H$4000=$H1651,$I$3:$I$4000))</f>
        <v>1112</v>
      </c>
      <c r="K1651" s="2" t="str">
        <v>IND</v>
      </c>
      <c r="L1651" s="21" t="str">
        <v>. SATHYA</v>
      </c>
      <c r="M1651" s="47" t="str">
        <v>pole-vault</v>
      </c>
      <c r="N1651" s="95">
        <v>37013</v>
      </c>
      <c r="O1651" s="94" t="str">
        <f t="shared" si="100"/>
        <v>. SATHYApole-vault</v>
      </c>
      <c r="P1651" s="2">
        <f t="shared" si="101"/>
        <v>883</v>
      </c>
      <c r="Q1651" s="2">
        <f t="shared" si="102"/>
        <v>58</v>
      </c>
      <c r="R1651" s="79" t="str">
        <f t="shared" si="103"/>
        <v/>
      </c>
    </row>
    <row r="1652" spans="1:18" x14ac:dyDescent="0.2">
      <c r="A1652" t="s">
        <v>1204</v>
      </c>
      <c r="B1652" t="s">
        <v>1829</v>
      </c>
      <c r="C1652" s="5" t="s">
        <v>27</v>
      </c>
      <c r="D1652" s="5">
        <v>38267</v>
      </c>
      <c r="E1652" s="39">
        <v>1074</v>
      </c>
      <c r="F1652" s="195">
        <v>44345</v>
      </c>
      <c r="G1652" s="2">
        <v>97</v>
      </c>
      <c r="H1652" t="str">
        <f>B1652&amp;C1652</f>
        <v>Eleanor COLBOURN800m</v>
      </c>
      <c r="I1652" s="2">
        <f>E1652</f>
        <v>1074</v>
      </c>
      <c r="J1652" s="2" cm="1">
        <f t="array" ref="J1652">MAX(IF($H$3:$H$4000=$H1652,$I$3:$I$4000))</f>
        <v>1074</v>
      </c>
      <c r="K1652" s="2" t="str">
        <v>IND</v>
      </c>
      <c r="L1652" s="21" t="str">
        <v>B. BALANISHA</v>
      </c>
      <c r="M1652" s="47" t="str">
        <v>pole-vault</v>
      </c>
      <c r="N1652" s="95">
        <v>37282</v>
      </c>
      <c r="O1652" s="94" t="str">
        <f t="shared" si="100"/>
        <v>B. BALANISHApole-vault</v>
      </c>
      <c r="P1652" s="2">
        <f t="shared" si="101"/>
        <v>807</v>
      </c>
      <c r="Q1652" s="2">
        <f t="shared" si="102"/>
        <v>112</v>
      </c>
      <c r="R1652" s="79" t="str">
        <f t="shared" si="103"/>
        <v/>
      </c>
    </row>
    <row r="1653" spans="1:18" x14ac:dyDescent="0.2">
      <c r="A1653" t="s">
        <v>1204</v>
      </c>
      <c r="B1653" t="s">
        <v>1830</v>
      </c>
      <c r="C1653" s="5" t="s">
        <v>27</v>
      </c>
      <c r="D1653" s="5">
        <v>37400</v>
      </c>
      <c r="E1653" s="39">
        <v>1073</v>
      </c>
      <c r="F1653" s="195">
        <v>44345</v>
      </c>
      <c r="G1653" s="2">
        <v>98</v>
      </c>
      <c r="H1653" t="str">
        <f>B1653&amp;C1653</f>
        <v>Stephanie MOSS800m</v>
      </c>
      <c r="I1653" s="2">
        <f>E1653</f>
        <v>1073</v>
      </c>
      <c r="J1653" s="2" cm="1">
        <f t="array" ref="J1653">MAX(IF($H$3:$H$4000=$H1653,$I$3:$I$4000))</f>
        <v>1073</v>
      </c>
      <c r="K1653" s="2" t="str">
        <v>IND</v>
      </c>
      <c r="L1653" s="21" t="str">
        <v>Babita PATEL</v>
      </c>
      <c r="M1653" s="47" t="str">
        <v>pole-vault</v>
      </c>
      <c r="N1653" s="95">
        <v>36750</v>
      </c>
      <c r="O1653" s="94" t="str">
        <f t="shared" si="100"/>
        <v>Babita PATELpole-vault</v>
      </c>
      <c r="P1653" s="2">
        <f t="shared" si="101"/>
        <v>807</v>
      </c>
      <c r="Q1653" s="2">
        <f t="shared" si="102"/>
        <v>112</v>
      </c>
      <c r="R1653" s="79" t="str">
        <f t="shared" si="103"/>
        <v/>
      </c>
    </row>
    <row r="1654" spans="1:18" x14ac:dyDescent="0.2">
      <c r="A1654" t="s">
        <v>1204</v>
      </c>
      <c r="B1654" t="s">
        <v>1812</v>
      </c>
      <c r="C1654" s="5" t="s">
        <v>28</v>
      </c>
      <c r="D1654" s="5">
        <v>34280</v>
      </c>
      <c r="E1654" s="39">
        <v>1148</v>
      </c>
      <c r="F1654" s="195">
        <v>44345</v>
      </c>
      <c r="G1654" s="2">
        <v>28</v>
      </c>
      <c r="H1654" t="str">
        <f>B1654&amp;C1654</f>
        <v>Holly ARCHER1500m</v>
      </c>
      <c r="I1654" s="2">
        <f>E1654</f>
        <v>1148</v>
      </c>
      <c r="J1654" s="2" cm="1">
        <f t="array" ref="J1654">MAX(IF($H$3:$H$4000=$H1654,$I$3:$I$4000))</f>
        <v>1148</v>
      </c>
      <c r="K1654" s="2" t="str">
        <v>IND</v>
      </c>
      <c r="L1654" s="21" t="str">
        <v>. GARIMA</v>
      </c>
      <c r="M1654" s="47" t="str">
        <v>discus-throw</v>
      </c>
      <c r="N1654" s="95">
        <v>37455</v>
      </c>
      <c r="O1654" s="94" t="str">
        <f t="shared" si="100"/>
        <v>. GARIMAdiscus-throw</v>
      </c>
      <c r="P1654" s="2">
        <f t="shared" si="101"/>
        <v>860</v>
      </c>
      <c r="Q1654" s="2">
        <f t="shared" si="102"/>
        <v>82</v>
      </c>
      <c r="R1654" s="79" t="str">
        <f t="shared" si="103"/>
        <v/>
      </c>
    </row>
    <row r="1655" spans="1:18" x14ac:dyDescent="0.2">
      <c r="A1655" t="s">
        <v>1204</v>
      </c>
      <c r="B1655" t="s">
        <v>1839</v>
      </c>
      <c r="C1655" s="5" t="s">
        <v>28</v>
      </c>
      <c r="D1655" s="6">
        <v>34706</v>
      </c>
      <c r="E1655" s="39">
        <v>1143</v>
      </c>
      <c r="F1655" s="195">
        <v>44345</v>
      </c>
      <c r="G1655" s="2">
        <v>33</v>
      </c>
      <c r="H1655" t="str">
        <f>B1655&amp;C1655</f>
        <v>Jessica JUDD1500m</v>
      </c>
      <c r="I1655" s="2">
        <f>E1655</f>
        <v>1143</v>
      </c>
      <c r="J1655" s="2" cm="1">
        <f t="array" ref="J1655">MAX(IF($H$3:$H$4000=$H1655,$I$3:$I$4000))</f>
        <v>1143</v>
      </c>
      <c r="K1655" s="2" t="str">
        <v>IND</v>
      </c>
      <c r="L1655" s="21" t="str">
        <v>. TANUJA</v>
      </c>
      <c r="M1655" s="47" t="str">
        <v>discus-throw</v>
      </c>
      <c r="N1655" s="95">
        <v>0</v>
      </c>
      <c r="O1655" s="94" t="str">
        <f t="shared" si="100"/>
        <v>. TANUJAdiscus-throw</v>
      </c>
      <c r="P1655" s="2">
        <f t="shared" si="101"/>
        <v>833</v>
      </c>
      <c r="Q1655" s="2">
        <f t="shared" si="102"/>
        <v>102</v>
      </c>
      <c r="R1655" s="79" t="str">
        <f t="shared" si="103"/>
        <v/>
      </c>
    </row>
    <row r="1656" spans="1:18" x14ac:dyDescent="0.2">
      <c r="A1656" t="s">
        <v>1204</v>
      </c>
      <c r="B1656" t="s">
        <v>1959</v>
      </c>
      <c r="C1656" s="5" t="s">
        <v>29</v>
      </c>
      <c r="D1656" s="5">
        <v>33478</v>
      </c>
      <c r="E1656" s="39">
        <v>1117</v>
      </c>
      <c r="F1656" s="195">
        <v>44345</v>
      </c>
      <c r="G1656" s="2">
        <v>52</v>
      </c>
      <c r="H1656" t="str">
        <f>B1656&amp;C1656</f>
        <v>Sarah INGLIS5000m</v>
      </c>
      <c r="I1656" s="2">
        <f>E1656</f>
        <v>1117</v>
      </c>
      <c r="J1656" s="2" cm="1">
        <f t="array" ref="J1656">MAX(IF($H$3:$H$4000=$H1656,$I$3:$I$4000))</f>
        <v>1117</v>
      </c>
      <c r="K1656" s="2" t="str">
        <v>IND</v>
      </c>
      <c r="L1656" s="21" t="str">
        <v>Shalni CHAUDHARY</v>
      </c>
      <c r="M1656" s="47" t="str">
        <v>discus-throw</v>
      </c>
      <c r="N1656" s="95">
        <v>37570</v>
      </c>
      <c r="O1656" s="94" t="str">
        <f t="shared" si="100"/>
        <v>Shalni CHAUDHARYdiscus-throw</v>
      </c>
      <c r="P1656" s="2">
        <f t="shared" si="101"/>
        <v>822</v>
      </c>
      <c r="Q1656" s="2">
        <f t="shared" si="102"/>
        <v>112</v>
      </c>
      <c r="R1656" s="79" t="str">
        <f t="shared" si="103"/>
        <v/>
      </c>
    </row>
    <row r="1657" spans="1:18" x14ac:dyDescent="0.2">
      <c r="A1657" t="s">
        <v>1204</v>
      </c>
      <c r="B1657" t="s">
        <v>1752</v>
      </c>
      <c r="C1657" s="5" t="s">
        <v>33</v>
      </c>
      <c r="D1657" s="5">
        <v>34919</v>
      </c>
      <c r="E1657" s="39">
        <v>1180</v>
      </c>
      <c r="F1657" s="195">
        <v>44345</v>
      </c>
      <c r="G1657" s="2">
        <v>4</v>
      </c>
      <c r="H1657" t="str">
        <f>B1657&amp;C1657</f>
        <v>Jessica TURNER400mh</v>
      </c>
      <c r="I1657" s="2">
        <f>E1657</f>
        <v>1180</v>
      </c>
      <c r="J1657" s="2" cm="1">
        <f t="array" ref="J1657">MAX(IF($H$3:$H$4000=$H1657,$I$3:$I$4000))</f>
        <v>1180</v>
      </c>
      <c r="K1657" s="2" t="str">
        <v>IND</v>
      </c>
      <c r="L1657" s="21" t="str">
        <v>Sneha SURYAKAN</v>
      </c>
      <c r="M1657" s="47" t="str">
        <v>hammer-throw</v>
      </c>
      <c r="N1657" s="95">
        <v>36535</v>
      </c>
      <c r="O1657" s="94" t="str">
        <f t="shared" si="100"/>
        <v>Sneha SURYAKANhammer-throw</v>
      </c>
      <c r="P1657" s="2">
        <f t="shared" si="101"/>
        <v>835</v>
      </c>
      <c r="Q1657" s="2">
        <f t="shared" si="102"/>
        <v>97</v>
      </c>
      <c r="R1657" s="79" t="str">
        <f t="shared" si="103"/>
        <v/>
      </c>
    </row>
    <row r="1658" spans="1:18" x14ac:dyDescent="0.2">
      <c r="A1658" t="s">
        <v>1204</v>
      </c>
      <c r="B1658" t="s">
        <v>5540</v>
      </c>
      <c r="C1658" s="5" t="s">
        <v>38</v>
      </c>
      <c r="D1658" s="5">
        <v>37280</v>
      </c>
      <c r="E1658" s="39">
        <v>1079</v>
      </c>
      <c r="F1658" s="195">
        <v>44345</v>
      </c>
      <c r="G1658" s="2">
        <v>15</v>
      </c>
      <c r="H1658" t="str">
        <f>B1658&amp;C1658</f>
        <v>Temi OJORAtriple-jump</v>
      </c>
      <c r="I1658" s="2">
        <f>E1658</f>
        <v>1079</v>
      </c>
      <c r="J1658" s="2" cm="1">
        <f t="array" ref="J1658">MAX(IF($H$3:$H$4000=$H1658,$I$3:$I$4000))</f>
        <v>1079</v>
      </c>
      <c r="K1658" s="2" t="str">
        <v>IND</v>
      </c>
      <c r="L1658" s="21" t="str">
        <v>Amandeep KAUR</v>
      </c>
      <c r="M1658" s="47" t="str">
        <v>hammer-throw</v>
      </c>
      <c r="N1658" s="95">
        <v>36209</v>
      </c>
      <c r="O1658" s="94" t="str">
        <f t="shared" si="100"/>
        <v>Amandeep KAURhammer-throw</v>
      </c>
      <c r="P1658" s="2">
        <f t="shared" si="101"/>
        <v>766</v>
      </c>
      <c r="Q1658" s="2">
        <f t="shared" si="102"/>
        <v>124</v>
      </c>
      <c r="R1658" s="79" t="str">
        <f t="shared" si="103"/>
        <v/>
      </c>
    </row>
    <row r="1659" spans="1:18" x14ac:dyDescent="0.2">
      <c r="A1659" t="s">
        <v>1204</v>
      </c>
      <c r="B1659" t="s">
        <v>2268</v>
      </c>
      <c r="C1659" s="5" t="s">
        <v>38</v>
      </c>
      <c r="D1659" s="5">
        <v>31983</v>
      </c>
      <c r="E1659" s="39">
        <v>986</v>
      </c>
      <c r="F1659" s="195">
        <v>44345</v>
      </c>
      <c r="G1659" s="2">
        <v>69</v>
      </c>
      <c r="H1659" t="str">
        <f>B1659&amp;C1659</f>
        <v>Nony MORDItriple-jump</v>
      </c>
      <c r="I1659" s="2">
        <f>E1659</f>
        <v>986</v>
      </c>
      <c r="J1659" s="2" cm="1">
        <f t="array" ref="J1659">MAX(IF($H$3:$H$4000=$H1659,$I$3:$I$4000))</f>
        <v>986</v>
      </c>
      <c r="K1659" s="2" t="str">
        <v>IND</v>
      </c>
      <c r="L1659" s="21" t="str">
        <v>. TANU</v>
      </c>
      <c r="M1659" s="47" t="str">
        <v>javelin-throw</v>
      </c>
      <c r="N1659" s="95">
        <v>37574</v>
      </c>
      <c r="O1659" s="94" t="str">
        <f t="shared" si="100"/>
        <v>. TANUjavelin-throw</v>
      </c>
      <c r="P1659" s="2">
        <f t="shared" si="101"/>
        <v>739</v>
      </c>
      <c r="Q1659" s="2">
        <f t="shared" si="102"/>
        <v>145</v>
      </c>
      <c r="R1659" s="79" t="str">
        <f t="shared" si="103"/>
        <v/>
      </c>
    </row>
    <row r="1660" spans="1:18" x14ac:dyDescent="0.2">
      <c r="A1660" t="s">
        <v>1204</v>
      </c>
      <c r="B1660" t="s">
        <v>2207</v>
      </c>
      <c r="C1660" s="5" t="s">
        <v>35</v>
      </c>
      <c r="D1660" s="5">
        <v>37197</v>
      </c>
      <c r="E1660" s="39">
        <v>1023</v>
      </c>
      <c r="F1660" s="195">
        <v>44345</v>
      </c>
      <c r="G1660" s="2">
        <v>33</v>
      </c>
      <c r="H1660" t="str">
        <f>B1660&amp;C1660</f>
        <v>Jodie SMITHhigh-jump</v>
      </c>
      <c r="I1660" s="2">
        <f>E1660</f>
        <v>1023</v>
      </c>
      <c r="J1660" s="2" cm="1">
        <f t="array" ref="J1660">MAX(IF($H$3:$H$4000=$H1660,$I$3:$I$4000))</f>
        <v>1023</v>
      </c>
      <c r="K1660" s="2" t="str">
        <v>IND</v>
      </c>
      <c r="L1660" s="21" t="str">
        <v>. RUPAL</v>
      </c>
      <c r="M1660" s="47" t="str">
        <v>400m</v>
      </c>
      <c r="N1660" s="95">
        <v>38344</v>
      </c>
      <c r="O1660" s="94" t="str">
        <f t="shared" si="100"/>
        <v>. RUPAL400m</v>
      </c>
      <c r="P1660" s="2">
        <f t="shared" si="101"/>
        <v>1086</v>
      </c>
      <c r="Q1660" s="2">
        <f t="shared" si="102"/>
        <v>93</v>
      </c>
      <c r="R1660" s="79" t="str">
        <f t="shared" si="103"/>
        <v/>
      </c>
    </row>
    <row r="1661" spans="1:18" x14ac:dyDescent="0.2">
      <c r="A1661" t="s">
        <v>1204</v>
      </c>
      <c r="B1661" t="s">
        <v>2103</v>
      </c>
      <c r="C1661" s="5" t="s">
        <v>35</v>
      </c>
      <c r="D1661" s="5">
        <v>37635</v>
      </c>
      <c r="E1661" s="39">
        <v>965</v>
      </c>
      <c r="F1661" s="195">
        <v>44345</v>
      </c>
      <c r="G1661" s="2">
        <v>89</v>
      </c>
      <c r="H1661" t="str">
        <f>B1661&amp;C1661</f>
        <v>Abigail PAWLETThigh-jump</v>
      </c>
      <c r="I1661" s="2">
        <f>E1661</f>
        <v>965</v>
      </c>
      <c r="J1661" s="2" cm="1">
        <f t="array" ref="J1661">MAX(IF($H$3:$H$4000=$H1661,$I$3:$I$4000))</f>
        <v>965</v>
      </c>
      <c r="K1661" s="2" t="str">
        <v>IND</v>
      </c>
      <c r="L1661" s="21" t="str">
        <v>Florence BARLA</v>
      </c>
      <c r="M1661" s="47" t="str">
        <v>400m</v>
      </c>
      <c r="N1661" s="95">
        <v>44581</v>
      </c>
      <c r="O1661" s="94" t="str">
        <f t="shared" si="100"/>
        <v>Florence BARLA400m</v>
      </c>
      <c r="P1661" s="2">
        <f t="shared" si="101"/>
        <v>1069</v>
      </c>
      <c r="Q1661" s="2">
        <f t="shared" si="102"/>
        <v>117</v>
      </c>
      <c r="R1661" s="79" t="str">
        <f t="shared" si="103"/>
        <v/>
      </c>
    </row>
    <row r="1662" spans="1:18" x14ac:dyDescent="0.2">
      <c r="A1662" t="s">
        <v>1204</v>
      </c>
      <c r="B1662" t="s">
        <v>2104</v>
      </c>
      <c r="C1662" s="5" t="s">
        <v>35</v>
      </c>
      <c r="D1662" s="5">
        <v>36412</v>
      </c>
      <c r="E1662" s="39">
        <v>965</v>
      </c>
      <c r="F1662" s="195">
        <v>44345</v>
      </c>
      <c r="G1662" s="2">
        <v>89</v>
      </c>
      <c r="H1662" t="str">
        <f>B1662&amp;C1662</f>
        <v>Jade O'DOWDAhigh-jump</v>
      </c>
      <c r="I1662" s="2">
        <f>E1662</f>
        <v>965</v>
      </c>
      <c r="J1662" s="2" cm="1">
        <f t="array" ref="J1662">MAX(IF($H$3:$H$4000=$H1662,$I$3:$I$4000))</f>
        <v>965</v>
      </c>
      <c r="K1662" s="2" t="str">
        <v>IND</v>
      </c>
      <c r="L1662" s="21" t="str">
        <v>George LINIET</v>
      </c>
      <c r="M1662" s="47" t="str">
        <v>400m</v>
      </c>
      <c r="N1662" s="95">
        <v>36228</v>
      </c>
      <c r="O1662" s="94" t="str">
        <f t="shared" si="100"/>
        <v>George LINIET400m</v>
      </c>
      <c r="P1662" s="2">
        <f t="shared" si="101"/>
        <v>1046</v>
      </c>
      <c r="Q1662" s="2">
        <f t="shared" si="102"/>
        <v>139</v>
      </c>
      <c r="R1662" s="79" t="str">
        <f t="shared" si="103"/>
        <v/>
      </c>
    </row>
    <row r="1663" spans="1:18" x14ac:dyDescent="0.2">
      <c r="A1663" t="s">
        <v>1204</v>
      </c>
      <c r="B1663" t="s">
        <v>1424</v>
      </c>
      <c r="C1663" s="5" t="s">
        <v>36</v>
      </c>
      <c r="D1663" s="5">
        <v>36337</v>
      </c>
      <c r="E1663" s="39">
        <v>810</v>
      </c>
      <c r="F1663" s="195">
        <v>44345</v>
      </c>
      <c r="G1663" s="2">
        <v>91</v>
      </c>
      <c r="H1663" t="str">
        <f>B1663&amp;C1663</f>
        <v>Jessica ROBINSONpole-vault</v>
      </c>
      <c r="I1663" s="2">
        <f>E1663</f>
        <v>810</v>
      </c>
      <c r="J1663" s="2" cm="1">
        <f t="array" ref="J1663">MAX(IF($H$3:$H$4000=$H1663,$I$3:$I$4000))</f>
        <v>963</v>
      </c>
      <c r="K1663" s="2" t="str">
        <v>IND</v>
      </c>
      <c r="L1663" s="21" t="str">
        <v>R. ARATHI</v>
      </c>
      <c r="M1663" s="47" t="str">
        <v>400m</v>
      </c>
      <c r="N1663" s="95">
        <v>37032</v>
      </c>
      <c r="O1663" s="94" t="str">
        <f t="shared" si="100"/>
        <v>R. ARATHI400m</v>
      </c>
      <c r="P1663" s="2">
        <f t="shared" si="101"/>
        <v>1041</v>
      </c>
      <c r="Q1663" s="2">
        <f t="shared" si="102"/>
        <v>143</v>
      </c>
      <c r="R1663" s="79" t="str">
        <f t="shared" si="103"/>
        <v/>
      </c>
    </row>
    <row r="1664" spans="1:18" x14ac:dyDescent="0.2">
      <c r="A1664" t="s">
        <v>1204</v>
      </c>
      <c r="B1664" t="s">
        <v>2110</v>
      </c>
      <c r="C1664" s="5" t="s">
        <v>32</v>
      </c>
      <c r="D1664" s="5">
        <v>35610</v>
      </c>
      <c r="E1664" s="39">
        <v>1047</v>
      </c>
      <c r="F1664" s="195">
        <v>44344</v>
      </c>
      <c r="G1664" s="2">
        <v>99</v>
      </c>
      <c r="H1664" t="str">
        <f>B1664&amp;C1664</f>
        <v>Chelsea WALKER100mh</v>
      </c>
      <c r="I1664" s="2">
        <f>E1664</f>
        <v>1047</v>
      </c>
      <c r="J1664" s="2" cm="1">
        <f t="array" ref="J1664">MAX(IF($H$3:$H$4000=$H1664,$I$3:$I$4000))</f>
        <v>1047</v>
      </c>
      <c r="K1664" s="2" t="str">
        <v>IND</v>
      </c>
      <c r="L1664" s="21" t="str">
        <v>M. LIKITHA</v>
      </c>
      <c r="M1664" s="47" t="str">
        <v>400m</v>
      </c>
      <c r="N1664" s="95">
        <v>35463</v>
      </c>
      <c r="O1664" s="94" t="str">
        <f t="shared" si="100"/>
        <v>M. LIKITHA400m</v>
      </c>
      <c r="P1664" s="2">
        <f t="shared" si="101"/>
        <v>1035</v>
      </c>
      <c r="Q1664" s="2">
        <f t="shared" si="102"/>
        <v>154</v>
      </c>
      <c r="R1664" s="79" t="str">
        <f t="shared" si="103"/>
        <v/>
      </c>
    </row>
    <row r="1665" spans="1:18" x14ac:dyDescent="0.2">
      <c r="A1665" t="s">
        <v>1204</v>
      </c>
      <c r="B1665" t="s">
        <v>1449</v>
      </c>
      <c r="C1665" s="5" t="s">
        <v>40</v>
      </c>
      <c r="D1665" s="5">
        <v>35281</v>
      </c>
      <c r="E1665" s="39">
        <v>986</v>
      </c>
      <c r="F1665" s="195">
        <v>44343</v>
      </c>
      <c r="G1665" s="2">
        <v>25</v>
      </c>
      <c r="H1665" t="str">
        <f>B1665&amp;C1665</f>
        <v>Amy HOLDERdiscus-throw</v>
      </c>
      <c r="I1665" s="2">
        <f>E1665</f>
        <v>986</v>
      </c>
      <c r="J1665" s="2" cm="1">
        <f t="array" ref="J1665">MAX(IF($H$3:$H$4000=$H1665,$I$3:$I$4000))</f>
        <v>986</v>
      </c>
      <c r="K1665" s="2" t="str">
        <v>IND</v>
      </c>
      <c r="L1665" s="21" t="str">
        <v>D. BHAGYALAXMI</v>
      </c>
      <c r="M1665" s="47" t="str">
        <v>1500m</v>
      </c>
      <c r="N1665" s="95">
        <v>37785</v>
      </c>
      <c r="O1665" s="94" t="str">
        <f t="shared" si="100"/>
        <v>D. BHAGYALAXMI1500m</v>
      </c>
      <c r="P1665" s="2">
        <f t="shared" si="101"/>
        <v>992</v>
      </c>
      <c r="Q1665" s="2">
        <f t="shared" si="102"/>
        <v>180</v>
      </c>
      <c r="R1665" s="79" t="str">
        <f t="shared" si="103"/>
        <v/>
      </c>
    </row>
    <row r="1666" spans="1:18" x14ac:dyDescent="0.2">
      <c r="A1666" t="s">
        <v>1204</v>
      </c>
      <c r="B1666" t="s">
        <v>1939</v>
      </c>
      <c r="C1666" s="5" t="s">
        <v>34</v>
      </c>
      <c r="D1666" s="5">
        <v>36749</v>
      </c>
      <c r="E1666" s="39">
        <v>989</v>
      </c>
      <c r="F1666" s="195">
        <v>44339</v>
      </c>
      <c r="G1666" s="2">
        <v>99</v>
      </c>
      <c r="H1666" t="str">
        <f>B1666&amp;C1666</f>
        <v>Yasmin AUSTRIDGE3000msc</v>
      </c>
      <c r="I1666" s="2">
        <f>E1666</f>
        <v>989</v>
      </c>
      <c r="J1666" s="2" cm="1">
        <f t="array" ref="J1666">MAX(IF($H$3:$H$4000=$H1666,$I$3:$I$4000))</f>
        <v>1012</v>
      </c>
      <c r="K1666" s="2" t="str">
        <v>IND</v>
      </c>
      <c r="L1666" s="21" t="str">
        <v>Rebi PAI</v>
      </c>
      <c r="M1666" s="47" t="str">
        <v>3000msc</v>
      </c>
      <c r="N1666" s="95">
        <v>37237</v>
      </c>
      <c r="O1666" s="94" t="str">
        <f t="shared" si="100"/>
        <v>Rebi PAI3000msc</v>
      </c>
      <c r="P1666" s="2">
        <f t="shared" si="101"/>
        <v>1018</v>
      </c>
      <c r="Q1666" s="2">
        <f t="shared" si="102"/>
        <v>98</v>
      </c>
      <c r="R1666" s="79" t="str">
        <f t="shared" si="103"/>
        <v/>
      </c>
    </row>
    <row r="1667" spans="1:18" x14ac:dyDescent="0.2">
      <c r="A1667" t="s">
        <v>1204</v>
      </c>
      <c r="B1667" t="s">
        <v>2148</v>
      </c>
      <c r="C1667" s="5" t="s">
        <v>33</v>
      </c>
      <c r="D1667" s="5">
        <v>35309</v>
      </c>
      <c r="E1667" s="39">
        <v>1030</v>
      </c>
      <c r="F1667" s="195">
        <v>44339</v>
      </c>
      <c r="G1667" s="2">
        <v>73</v>
      </c>
      <c r="H1667" t="str">
        <f>B1667&amp;C1667</f>
        <v>Georgina ROGERS400mh</v>
      </c>
      <c r="I1667" s="2">
        <f>E1667</f>
        <v>1030</v>
      </c>
      <c r="J1667" s="2" cm="1">
        <f t="array" ref="J1667">MAX(IF($H$3:$H$4000=$H1667,$I$3:$I$4000))</f>
        <v>1030</v>
      </c>
      <c r="K1667" s="2" t="str">
        <v>IND</v>
      </c>
      <c r="L1667" s="21" t="str">
        <v>Shaili DHAMA</v>
      </c>
      <c r="M1667" s="47" t="str">
        <v>3000msc</v>
      </c>
      <c r="N1667" s="95">
        <v>36201</v>
      </c>
      <c r="O1667" s="94" t="str">
        <f t="shared" si="100"/>
        <v>Shaili DHAMA3000msc</v>
      </c>
      <c r="P1667" s="2">
        <f t="shared" si="101"/>
        <v>971</v>
      </c>
      <c r="Q1667" s="2">
        <f t="shared" si="102"/>
        <v>120</v>
      </c>
      <c r="R1667" s="79" t="str">
        <f t="shared" si="103"/>
        <v/>
      </c>
    </row>
    <row r="1668" spans="1:18" x14ac:dyDescent="0.2">
      <c r="A1668" t="s">
        <v>1204</v>
      </c>
      <c r="B1668" t="s">
        <v>2195</v>
      </c>
      <c r="C1668" s="5" t="s">
        <v>37</v>
      </c>
      <c r="D1668" s="5">
        <v>36159</v>
      </c>
      <c r="E1668" s="39">
        <v>1092</v>
      </c>
      <c r="F1668" s="195">
        <v>44339</v>
      </c>
      <c r="G1668" s="2">
        <v>33</v>
      </c>
      <c r="H1668" t="str">
        <f>B1668&amp;C1668</f>
        <v>Alice HOPKINSlong-jump</v>
      </c>
      <c r="I1668" s="2">
        <f>E1668</f>
        <v>1092</v>
      </c>
      <c r="J1668" s="2" cm="1">
        <f t="array" ref="J1668">MAX(IF($H$3:$H$4000=$H1668,$I$3:$I$4000))</f>
        <v>1092</v>
      </c>
      <c r="K1668" s="2" t="str">
        <v>IND</v>
      </c>
      <c r="L1668" s="21" t="str">
        <v>Vaishnavi SAWANT</v>
      </c>
      <c r="M1668" s="47" t="str">
        <v>3000msc</v>
      </c>
      <c r="N1668" s="95">
        <v>36978</v>
      </c>
      <c r="O1668" s="94" t="str">
        <f t="shared" ref="O1668:O1731" si="104">L1668&amp;M1668</f>
        <v>Vaishnavi SAWANT3000msc</v>
      </c>
      <c r="P1668" s="2">
        <f t="shared" ref="P1668:P1731" si="105">VLOOKUP(L1668&amp;M1668,$H$3:$J$3823,3,FALSE)</f>
        <v>928</v>
      </c>
      <c r="Q1668" s="2">
        <f t="shared" ref="Q1668:Q1731" si="106">COUNTIFS($M$3:$M$3102,M1668,$P$3:$P$3102,"&gt;"&amp;P1668)+1</f>
        <v>129</v>
      </c>
      <c r="R1668" s="79" t="str">
        <f t="shared" ref="R1668:R1731" si="107">IFERROR(IF(K1668="AUS",COUNTIFS($K$3:$K$3102,"AUS",$M$3:$M$3102,M1668,$P$3:$P$3102,"&gt;"&amp;P1668)+1,""),"")</f>
        <v/>
      </c>
    </row>
    <row r="1669" spans="1:18" x14ac:dyDescent="0.2">
      <c r="A1669" t="s">
        <v>1204</v>
      </c>
      <c r="B1669" t="s">
        <v>2306</v>
      </c>
      <c r="C1669" s="5" t="s">
        <v>35</v>
      </c>
      <c r="D1669" s="5">
        <v>33065</v>
      </c>
      <c r="E1669" s="39">
        <v>1023</v>
      </c>
      <c r="F1669" s="195">
        <v>44339</v>
      </c>
      <c r="G1669" s="2">
        <v>33</v>
      </c>
      <c r="H1669" t="str">
        <f>B1669&amp;C1669</f>
        <v>Bethan PARTRIDGEhigh-jump</v>
      </c>
      <c r="I1669" s="2">
        <f>E1669</f>
        <v>1023</v>
      </c>
      <c r="J1669" s="2" cm="1">
        <f t="array" ref="J1669">MAX(IF($H$3:$H$4000=$H1669,$I$3:$I$4000))</f>
        <v>1023</v>
      </c>
      <c r="K1669" s="2" t="str">
        <v>IND</v>
      </c>
      <c r="L1669" s="21" t="str">
        <v>Kajal SHARMA</v>
      </c>
      <c r="M1669" s="47" t="str">
        <v>3000msc</v>
      </c>
      <c r="N1669" s="95">
        <v>37137</v>
      </c>
      <c r="O1669" s="94" t="str">
        <f t="shared" si="104"/>
        <v>Kajal SHARMA3000msc</v>
      </c>
      <c r="P1669" s="2">
        <f t="shared" si="105"/>
        <v>915</v>
      </c>
      <c r="Q1669" s="2">
        <f t="shared" si="106"/>
        <v>132</v>
      </c>
      <c r="R1669" s="79" t="str">
        <f t="shared" si="107"/>
        <v/>
      </c>
    </row>
    <row r="1670" spans="1:18" x14ac:dyDescent="0.2">
      <c r="A1670" t="s">
        <v>1204</v>
      </c>
      <c r="B1670" t="s">
        <v>2414</v>
      </c>
      <c r="C1670" s="5" t="s">
        <v>40</v>
      </c>
      <c r="D1670" s="5">
        <v>37319</v>
      </c>
      <c r="E1670" s="39">
        <v>937</v>
      </c>
      <c r="F1670" s="195">
        <v>44339</v>
      </c>
      <c r="G1670" s="2">
        <v>38</v>
      </c>
      <c r="H1670" t="str">
        <f>B1670&amp;C1670</f>
        <v>Samantha CALLAWAYdiscus-throw</v>
      </c>
      <c r="I1670" s="2">
        <f>E1670</f>
        <v>937</v>
      </c>
      <c r="J1670" s="2" cm="1">
        <f t="array" ref="J1670">MAX(IF($H$3:$H$4000=$H1670,$I$3:$I$4000))</f>
        <v>937</v>
      </c>
      <c r="K1670" s="2" t="str">
        <v>IND</v>
      </c>
      <c r="L1670" s="21" t="str">
        <v>Shashi LATA</v>
      </c>
      <c r="M1670" s="47" t="str">
        <v>3000msc</v>
      </c>
      <c r="N1670" s="95">
        <v>0</v>
      </c>
      <c r="O1670" s="94" t="str">
        <f t="shared" si="104"/>
        <v>Shashi LATA3000msc</v>
      </c>
      <c r="P1670" s="2">
        <f t="shared" si="105"/>
        <v>912</v>
      </c>
      <c r="Q1670" s="2">
        <f t="shared" si="106"/>
        <v>133</v>
      </c>
      <c r="R1670" s="79" t="str">
        <f t="shared" si="107"/>
        <v/>
      </c>
    </row>
    <row r="1671" spans="1:18" x14ac:dyDescent="0.2">
      <c r="A1671" t="s">
        <v>1204</v>
      </c>
      <c r="B1671" t="s">
        <v>2583</v>
      </c>
      <c r="C1671" s="5" t="s">
        <v>41</v>
      </c>
      <c r="D1671" s="6">
        <v>34286</v>
      </c>
      <c r="E1671" s="39">
        <v>982</v>
      </c>
      <c r="F1671" s="195">
        <v>44339</v>
      </c>
      <c r="G1671" s="2">
        <v>16</v>
      </c>
      <c r="H1671" t="str">
        <f>B1671&amp;C1671</f>
        <v>Freya JONESjavelin-throw</v>
      </c>
      <c r="I1671" s="2">
        <f>E1671</f>
        <v>982</v>
      </c>
      <c r="J1671" s="2" cm="1">
        <f t="array" ref="J1671">MAX(IF($H$3:$H$4000=$H1671,$I$3:$I$4000))</f>
        <v>982</v>
      </c>
      <c r="K1671" s="2" t="str">
        <v>IND</v>
      </c>
      <c r="L1671" s="21" t="str">
        <v>K. SWETHA</v>
      </c>
      <c r="M1671" s="47" t="str">
        <v>3000msc</v>
      </c>
      <c r="N1671" s="95">
        <v>36000</v>
      </c>
      <c r="O1671" s="94" t="str">
        <f t="shared" si="104"/>
        <v>K. SWETHA3000msc</v>
      </c>
      <c r="P1671" s="2">
        <f t="shared" si="105"/>
        <v>903</v>
      </c>
      <c r="Q1671" s="2">
        <f t="shared" si="106"/>
        <v>135</v>
      </c>
      <c r="R1671" s="79" t="str">
        <f t="shared" si="107"/>
        <v/>
      </c>
    </row>
    <row r="1672" spans="1:18" x14ac:dyDescent="0.2">
      <c r="A1672" t="s">
        <v>1204</v>
      </c>
      <c r="B1672" t="s">
        <v>2358</v>
      </c>
      <c r="C1672" s="5" t="s">
        <v>36</v>
      </c>
      <c r="D1672" s="5">
        <v>33514</v>
      </c>
      <c r="E1672" s="39">
        <v>898</v>
      </c>
      <c r="F1672" s="195">
        <v>44338</v>
      </c>
      <c r="G1672" s="2">
        <v>42</v>
      </c>
      <c r="H1672" t="str">
        <f>B1672&amp;C1672</f>
        <v>Emma ANDERSSONpole-vault</v>
      </c>
      <c r="I1672" s="2">
        <f>E1672</f>
        <v>898</v>
      </c>
      <c r="J1672" s="2" cm="1">
        <f t="array" ref="J1672">MAX(IF($H$3:$H$4000=$H1672,$I$3:$I$4000))</f>
        <v>898</v>
      </c>
      <c r="K1672" s="2" t="str">
        <v>IND</v>
      </c>
      <c r="L1672" s="21" t="str">
        <v>D.R. SMITHA</v>
      </c>
      <c r="M1672" s="47" t="str">
        <v>3000msc</v>
      </c>
      <c r="N1672" s="95">
        <v>36869</v>
      </c>
      <c r="O1672" s="94" t="str">
        <f t="shared" si="104"/>
        <v>D.R. SMITHA3000msc</v>
      </c>
      <c r="P1672" s="2">
        <f t="shared" si="105"/>
        <v>893</v>
      </c>
      <c r="Q1672" s="2">
        <f t="shared" si="106"/>
        <v>138</v>
      </c>
      <c r="R1672" s="79" t="str">
        <f t="shared" si="107"/>
        <v/>
      </c>
    </row>
    <row r="1673" spans="1:18" x14ac:dyDescent="0.2">
      <c r="A1673" t="s">
        <v>1204</v>
      </c>
      <c r="B1673" t="s">
        <v>2490</v>
      </c>
      <c r="C1673" s="5" t="s">
        <v>39</v>
      </c>
      <c r="D1673" s="5">
        <v>36980</v>
      </c>
      <c r="E1673" s="39">
        <v>845</v>
      </c>
      <c r="F1673" s="195">
        <v>44338</v>
      </c>
      <c r="G1673" s="2">
        <v>78</v>
      </c>
      <c r="H1673" t="str">
        <f>B1673&amp;C1673</f>
        <v>Rhea SOUTHCOTTshot-put</v>
      </c>
      <c r="I1673" s="2">
        <f>E1673</f>
        <v>845</v>
      </c>
      <c r="J1673" s="2" cm="1">
        <f t="array" ref="J1673">MAX(IF($H$3:$H$4000=$H1673,$I$3:$I$4000))</f>
        <v>845</v>
      </c>
      <c r="K1673" s="2" t="str">
        <v>IND</v>
      </c>
      <c r="L1673" s="21" t="str">
        <v>Sandra BABU</v>
      </c>
      <c r="M1673" s="47" t="str">
        <v>triple-jump</v>
      </c>
      <c r="N1673" s="95">
        <v>37075</v>
      </c>
      <c r="O1673" s="94" t="str">
        <f t="shared" si="104"/>
        <v>Sandra BABUtriple-jump</v>
      </c>
      <c r="P1673" s="2">
        <f t="shared" si="105"/>
        <v>1027</v>
      </c>
      <c r="Q1673" s="2">
        <f t="shared" si="106"/>
        <v>39</v>
      </c>
      <c r="R1673" s="79" t="str">
        <f t="shared" si="107"/>
        <v/>
      </c>
    </row>
    <row r="1674" spans="1:18" x14ac:dyDescent="0.2">
      <c r="A1674" t="s">
        <v>1204</v>
      </c>
      <c r="B1674" t="s">
        <v>2556</v>
      </c>
      <c r="C1674" s="5" t="s">
        <v>42</v>
      </c>
      <c r="D1674" s="5">
        <v>36777</v>
      </c>
      <c r="E1674" s="39">
        <v>848</v>
      </c>
      <c r="F1674" s="195">
        <v>44338</v>
      </c>
      <c r="G1674" s="2">
        <v>73</v>
      </c>
      <c r="H1674" t="str">
        <f>B1674&amp;C1674</f>
        <v>Maria SCHOFIELDhammer-throw</v>
      </c>
      <c r="I1674" s="2">
        <f>E1674</f>
        <v>848</v>
      </c>
      <c r="J1674" s="2" cm="1">
        <f t="array" ref="J1674">MAX(IF($H$3:$H$4000=$H1674,$I$3:$I$4000))</f>
        <v>848</v>
      </c>
      <c r="K1674" s="2" t="str">
        <v>IND</v>
      </c>
      <c r="L1674" s="21" t="str">
        <v>S. NANDHINI</v>
      </c>
      <c r="M1674" s="47" t="str">
        <v>triple-jump</v>
      </c>
      <c r="N1674" s="95">
        <v>36141</v>
      </c>
      <c r="O1674" s="94" t="str">
        <f t="shared" si="104"/>
        <v>S. NANDHINItriple-jump</v>
      </c>
      <c r="P1674" s="2">
        <f t="shared" si="105"/>
        <v>1012</v>
      </c>
      <c r="Q1674" s="2">
        <f t="shared" si="106"/>
        <v>53</v>
      </c>
      <c r="R1674" s="79" t="str">
        <f t="shared" si="107"/>
        <v/>
      </c>
    </row>
    <row r="1675" spans="1:18" x14ac:dyDescent="0.2">
      <c r="A1675" t="s">
        <v>1204</v>
      </c>
      <c r="B1675" t="s">
        <v>1814</v>
      </c>
      <c r="C1675" s="5" t="s">
        <v>27</v>
      </c>
      <c r="D1675" s="5">
        <v>32893</v>
      </c>
      <c r="E1675" s="39">
        <v>1092</v>
      </c>
      <c r="F1675" s="195">
        <v>44337</v>
      </c>
      <c r="G1675" s="2">
        <v>77</v>
      </c>
      <c r="H1675" t="str">
        <f>B1675&amp;C1675</f>
        <v>Shelayna OSKAN-CLARKE800m</v>
      </c>
      <c r="I1675" s="2">
        <f>E1675</f>
        <v>1092</v>
      </c>
      <c r="J1675" s="2" cm="1">
        <f t="array" ref="J1675">MAX(IF($H$3:$H$4000=$H1675,$I$3:$I$4000))</f>
        <v>1092</v>
      </c>
      <c r="K1675" s="2" t="str">
        <v>IND</v>
      </c>
      <c r="L1675" s="21" t="str">
        <v>J. COLESHIYA</v>
      </c>
      <c r="M1675" s="47" t="str">
        <v>triple-jump</v>
      </c>
      <c r="N1675" s="95">
        <v>37584</v>
      </c>
      <c r="O1675" s="94" t="str">
        <f t="shared" si="104"/>
        <v>J. COLESHIYAtriple-jump</v>
      </c>
      <c r="P1675" s="2">
        <f t="shared" si="105"/>
        <v>1006</v>
      </c>
      <c r="Q1675" s="2">
        <f t="shared" si="106"/>
        <v>57</v>
      </c>
      <c r="R1675" s="79" t="str">
        <f t="shared" si="107"/>
        <v/>
      </c>
    </row>
    <row r="1676" spans="1:18" x14ac:dyDescent="0.2">
      <c r="A1676" t="s">
        <v>1204</v>
      </c>
      <c r="B1676" t="s">
        <v>1694</v>
      </c>
      <c r="C1676" s="5" t="s">
        <v>25</v>
      </c>
      <c r="D1676" s="5">
        <v>35653</v>
      </c>
      <c r="E1676" s="39">
        <v>1116</v>
      </c>
      <c r="F1676" s="195">
        <v>44332</v>
      </c>
      <c r="G1676" s="2">
        <v>47</v>
      </c>
      <c r="H1676" t="str">
        <f>B1676&amp;C1676</f>
        <v>Nicole YEARGIN200m</v>
      </c>
      <c r="I1676" s="2">
        <f>E1676</f>
        <v>1116</v>
      </c>
      <c r="J1676" s="2" cm="1">
        <f t="array" ref="J1676">MAX(IF($H$3:$H$4000=$H1676,$I$3:$I$4000))</f>
        <v>1116</v>
      </c>
      <c r="K1676" s="2" t="str">
        <v>IND</v>
      </c>
      <c r="L1676" s="21" t="str">
        <v>Meera SHIBU</v>
      </c>
      <c r="M1676" s="47" t="str">
        <v>triple-jump</v>
      </c>
      <c r="N1676" s="95">
        <v>37462</v>
      </c>
      <c r="O1676" s="94" t="str">
        <f t="shared" si="104"/>
        <v>Meera SHIBUtriple-jump</v>
      </c>
      <c r="P1676" s="2">
        <f t="shared" si="105"/>
        <v>1001</v>
      </c>
      <c r="Q1676" s="2">
        <f t="shared" si="106"/>
        <v>63</v>
      </c>
      <c r="R1676" s="79" t="str">
        <f t="shared" si="107"/>
        <v/>
      </c>
    </row>
    <row r="1677" spans="1:18" x14ac:dyDescent="0.2">
      <c r="A1677" t="s">
        <v>1204</v>
      </c>
      <c r="B1677" t="s">
        <v>1727</v>
      </c>
      <c r="C1677" s="5" t="s">
        <v>26</v>
      </c>
      <c r="D1677" s="5">
        <v>36175</v>
      </c>
      <c r="E1677" s="39">
        <v>1137</v>
      </c>
      <c r="F1677" s="195">
        <v>44332</v>
      </c>
      <c r="G1677" s="2">
        <v>30</v>
      </c>
      <c r="H1677" t="str">
        <f>B1677&amp;C1677</f>
        <v>Yasmin LIVERPOOL400m</v>
      </c>
      <c r="I1677" s="2">
        <f>E1677</f>
        <v>1137</v>
      </c>
      <c r="J1677" s="2" cm="1">
        <f t="array" ref="J1677">MAX(IF($H$3:$H$4000=$H1677,$I$3:$I$4000))</f>
        <v>1137</v>
      </c>
      <c r="K1677" s="2" t="str">
        <v>IND</v>
      </c>
      <c r="L1677" s="21" t="str">
        <v>I. ASHA</v>
      </c>
      <c r="M1677" s="47" t="str">
        <v>triple-jump</v>
      </c>
      <c r="N1677" s="95">
        <v>36329</v>
      </c>
      <c r="O1677" s="94" t="str">
        <f t="shared" si="104"/>
        <v>I. ASHAtriple-jump</v>
      </c>
      <c r="P1677" s="2">
        <f t="shared" si="105"/>
        <v>1022</v>
      </c>
      <c r="Q1677" s="2">
        <f t="shared" si="106"/>
        <v>44</v>
      </c>
      <c r="R1677" s="79" t="str">
        <f t="shared" si="107"/>
        <v/>
      </c>
    </row>
    <row r="1678" spans="1:18" x14ac:dyDescent="0.2">
      <c r="A1678" t="s">
        <v>1204</v>
      </c>
      <c r="B1678" t="s">
        <v>2136</v>
      </c>
      <c r="C1678" s="5" t="s">
        <v>33</v>
      </c>
      <c r="D1678" s="5">
        <v>33058</v>
      </c>
      <c r="E1678" s="39">
        <v>1055</v>
      </c>
      <c r="F1678" s="195">
        <v>44332</v>
      </c>
      <c r="G1678" s="2">
        <v>55</v>
      </c>
      <c r="H1678" t="str">
        <f>B1678&amp;C1678</f>
        <v>Ese OKORO400mh</v>
      </c>
      <c r="I1678" s="2">
        <f>E1678</f>
        <v>1055</v>
      </c>
      <c r="J1678" s="2" cm="1">
        <f t="array" ref="J1678">MAX(IF($H$3:$H$4000=$H1678,$I$3:$I$4000))</f>
        <v>1055</v>
      </c>
      <c r="K1678" s="2" t="str">
        <v>IND</v>
      </c>
      <c r="L1678" s="21" t="str">
        <v>P. BABISHA</v>
      </c>
      <c r="M1678" s="47" t="str">
        <v>triple-jump</v>
      </c>
      <c r="N1678" s="95">
        <v>37251</v>
      </c>
      <c r="O1678" s="94" t="str">
        <f t="shared" si="104"/>
        <v>P. BABISHAtriple-jump</v>
      </c>
      <c r="P1678" s="2">
        <f t="shared" si="105"/>
        <v>985</v>
      </c>
      <c r="Q1678" s="2">
        <f t="shared" si="106"/>
        <v>85</v>
      </c>
      <c r="R1678" s="79" t="str">
        <f t="shared" si="107"/>
        <v/>
      </c>
    </row>
    <row r="1679" spans="1:18" x14ac:dyDescent="0.2">
      <c r="A1679" t="s">
        <v>1204</v>
      </c>
      <c r="B1679" t="s">
        <v>2165</v>
      </c>
      <c r="C1679" s="5" t="s">
        <v>33</v>
      </c>
      <c r="D1679" s="5">
        <v>36849</v>
      </c>
      <c r="E1679" s="39">
        <v>1010</v>
      </c>
      <c r="F1679" s="195">
        <v>44332</v>
      </c>
      <c r="G1679" s="2">
        <v>95</v>
      </c>
      <c r="H1679" t="str">
        <f>B1679&amp;C1679</f>
        <v>Louise ROBINSON400mh</v>
      </c>
      <c r="I1679" s="2">
        <f>E1679</f>
        <v>1010</v>
      </c>
      <c r="J1679" s="2" cm="1">
        <f t="array" ref="J1679">MAX(IF($H$3:$H$4000=$H1679,$I$3:$I$4000))</f>
        <v>1010</v>
      </c>
      <c r="K1679" s="2" t="str">
        <v>IND</v>
      </c>
      <c r="L1679" s="21" t="str">
        <v>Arshdeep KAUR</v>
      </c>
      <c r="M1679" s="47" t="str">
        <v>triple-jump</v>
      </c>
      <c r="N1679" s="95">
        <v>36466</v>
      </c>
      <c r="O1679" s="94" t="str">
        <f t="shared" si="104"/>
        <v>Arshdeep KAURtriple-jump</v>
      </c>
      <c r="P1679" s="2">
        <f t="shared" si="105"/>
        <v>975</v>
      </c>
      <c r="Q1679" s="2">
        <f t="shared" si="106"/>
        <v>93</v>
      </c>
      <c r="R1679" s="79" t="str">
        <f t="shared" si="107"/>
        <v/>
      </c>
    </row>
    <row r="1680" spans="1:18" x14ac:dyDescent="0.2">
      <c r="A1680" t="s">
        <v>1204</v>
      </c>
      <c r="B1680" t="s">
        <v>2214</v>
      </c>
      <c r="C1680" s="6" t="s">
        <v>38</v>
      </c>
      <c r="D1680" s="5">
        <v>37193</v>
      </c>
      <c r="E1680" s="39">
        <v>980</v>
      </c>
      <c r="F1680" s="195">
        <v>44332</v>
      </c>
      <c r="G1680" s="2">
        <v>75</v>
      </c>
      <c r="H1680" t="str">
        <f>B1680&amp;C1680</f>
        <v>Ore ADAMSONtriple-jump</v>
      </c>
      <c r="I1680" s="2">
        <f>E1680</f>
        <v>980</v>
      </c>
      <c r="J1680" s="2" cm="1">
        <f t="array" ref="J1680">MAX(IF($H$3:$H$4000=$H1680,$I$3:$I$4000))</f>
        <v>980</v>
      </c>
      <c r="K1680" s="2" t="str">
        <v>IND</v>
      </c>
      <c r="L1680" s="21" t="str">
        <v>P.R. AISWARYA</v>
      </c>
      <c r="M1680" s="47" t="str">
        <v>triple-jump</v>
      </c>
      <c r="N1680" s="95">
        <v>36482</v>
      </c>
      <c r="O1680" s="94" t="str">
        <f t="shared" si="104"/>
        <v>P.R. AISWARYAtriple-jump</v>
      </c>
      <c r="P1680" s="2">
        <f t="shared" si="105"/>
        <v>950</v>
      </c>
      <c r="Q1680" s="2">
        <f t="shared" si="106"/>
        <v>116</v>
      </c>
      <c r="R1680" s="79" t="str">
        <f t="shared" si="107"/>
        <v/>
      </c>
    </row>
    <row r="1681" spans="1:18" x14ac:dyDescent="0.2">
      <c r="A1681" t="s">
        <v>1204</v>
      </c>
      <c r="B1681" t="s">
        <v>2330</v>
      </c>
      <c r="C1681" s="5" t="s">
        <v>35</v>
      </c>
      <c r="D1681" s="5">
        <v>38085</v>
      </c>
      <c r="E1681" s="39">
        <v>974</v>
      </c>
      <c r="F1681" s="195">
        <v>44332</v>
      </c>
      <c r="G1681" s="2">
        <v>73</v>
      </c>
      <c r="H1681" t="str">
        <f>B1681&amp;C1681</f>
        <v>Ella RUSHhigh-jump</v>
      </c>
      <c r="I1681" s="2">
        <f>E1681</f>
        <v>974</v>
      </c>
      <c r="J1681" s="2" cm="1">
        <f t="array" ref="J1681">MAX(IF($H$3:$H$4000=$H1681,$I$3:$I$4000))</f>
        <v>974</v>
      </c>
      <c r="K1681" s="2" t="str">
        <v>IND</v>
      </c>
      <c r="L1681" s="21" t="str">
        <v>Gayathry SIVAKUMAR</v>
      </c>
      <c r="M1681" s="47" t="str">
        <v>triple-jump</v>
      </c>
      <c r="N1681" s="95">
        <v>36948</v>
      </c>
      <c r="O1681" s="94" t="str">
        <f t="shared" si="104"/>
        <v>Gayathry SIVAKUMARtriple-jump</v>
      </c>
      <c r="P1681" s="2">
        <f t="shared" si="105"/>
        <v>974</v>
      </c>
      <c r="Q1681" s="2">
        <f t="shared" si="106"/>
        <v>94</v>
      </c>
      <c r="R1681" s="79" t="str">
        <f t="shared" si="107"/>
        <v/>
      </c>
    </row>
    <row r="1682" spans="1:18" x14ac:dyDescent="0.2">
      <c r="A1682" t="s">
        <v>1204</v>
      </c>
      <c r="B1682" t="s">
        <v>2389</v>
      </c>
      <c r="C1682" t="s">
        <v>36</v>
      </c>
      <c r="D1682" s="5"/>
      <c r="E1682" s="39">
        <v>807</v>
      </c>
      <c r="F1682" s="195">
        <v>44332</v>
      </c>
      <c r="G1682" s="2">
        <v>92</v>
      </c>
      <c r="H1682" t="str">
        <f>B1682&amp;C1682</f>
        <v>Hayley MILLSpole-vault</v>
      </c>
      <c r="I1682" s="2">
        <f>E1682</f>
        <v>807</v>
      </c>
      <c r="J1682" s="2" cm="1">
        <f t="array" ref="J1682">MAX(IF($H$3:$H$4000=$H1682,$I$3:$I$4000))</f>
        <v>807</v>
      </c>
      <c r="K1682" s="2" t="str">
        <v>IND</v>
      </c>
      <c r="L1682" s="21" t="str">
        <v>Anu MATHEW</v>
      </c>
      <c r="M1682" s="47" t="str">
        <v>triple-jump</v>
      </c>
      <c r="N1682" s="95">
        <v>37263</v>
      </c>
      <c r="O1682" s="94" t="str">
        <f t="shared" si="104"/>
        <v>Anu MATHEWtriple-jump</v>
      </c>
      <c r="P1682" s="2">
        <f t="shared" si="105"/>
        <v>939</v>
      </c>
      <c r="Q1682" s="2">
        <f t="shared" si="106"/>
        <v>119</v>
      </c>
      <c r="R1682" s="79" t="str">
        <f t="shared" si="107"/>
        <v/>
      </c>
    </row>
    <row r="1683" spans="1:18" x14ac:dyDescent="0.2">
      <c r="A1683" t="s">
        <v>1204</v>
      </c>
      <c r="B1683" t="s">
        <v>1911</v>
      </c>
      <c r="C1683" s="5" t="s">
        <v>34</v>
      </c>
      <c r="D1683" s="5">
        <v>36755</v>
      </c>
      <c r="E1683" s="39">
        <v>1056</v>
      </c>
      <c r="F1683" s="195">
        <v>44331</v>
      </c>
      <c r="G1683" s="2">
        <v>64</v>
      </c>
      <c r="H1683" t="str">
        <f>B1683&amp;C1683</f>
        <v>Holly PAGE3000msc</v>
      </c>
      <c r="I1683" s="2">
        <f>E1683</f>
        <v>1056</v>
      </c>
      <c r="J1683" s="2" cm="1">
        <f t="array" ref="J1683">MAX(IF($H$3:$H$4000=$H1683,$I$3:$I$4000))</f>
        <v>1056</v>
      </c>
      <c r="K1683" s="2" t="str">
        <v>IND</v>
      </c>
      <c r="L1683" s="21" t="str">
        <v>Sawant POORVA</v>
      </c>
      <c r="M1683" s="47" t="str">
        <v>triple-jump</v>
      </c>
      <c r="N1683" s="95">
        <v>37644</v>
      </c>
      <c r="O1683" s="94" t="str">
        <f t="shared" si="104"/>
        <v>Sawant POORVAtriple-jump</v>
      </c>
      <c r="P1683" s="2">
        <f t="shared" si="105"/>
        <v>933</v>
      </c>
      <c r="Q1683" s="2">
        <f t="shared" si="106"/>
        <v>123</v>
      </c>
      <c r="R1683" s="79" t="str">
        <f t="shared" si="107"/>
        <v/>
      </c>
    </row>
    <row r="1684" spans="1:18" x14ac:dyDescent="0.2">
      <c r="A1684" t="s">
        <v>1204</v>
      </c>
      <c r="B1684" t="s">
        <v>1843</v>
      </c>
      <c r="C1684" s="6" t="s">
        <v>29</v>
      </c>
      <c r="D1684" s="5">
        <v>33481</v>
      </c>
      <c r="E1684" s="39">
        <v>1156</v>
      </c>
      <c r="F1684" s="195">
        <v>44331</v>
      </c>
      <c r="G1684" s="2">
        <v>26</v>
      </c>
      <c r="H1684" t="str">
        <f>B1684&amp;C1684</f>
        <v>Verity OCKENDEN5000m</v>
      </c>
      <c r="I1684" s="2">
        <f>E1684</f>
        <v>1156</v>
      </c>
      <c r="J1684" s="2" cm="1">
        <f t="array" ref="J1684">MAX(IF($H$3:$H$4000=$H1684,$I$3:$I$4000))</f>
        <v>1156</v>
      </c>
      <c r="K1684" s="2" t="str">
        <v>IND</v>
      </c>
      <c r="L1684" s="21" t="str">
        <v>Gracena GLISTUS MERY</v>
      </c>
      <c r="M1684" s="47" t="str">
        <v>high-jump</v>
      </c>
      <c r="N1684" s="95">
        <v>36669</v>
      </c>
      <c r="O1684" s="94" t="str">
        <f t="shared" si="104"/>
        <v>Gracena GLISTUS MERYhigh-jump</v>
      </c>
      <c r="P1684" s="2">
        <f t="shared" si="105"/>
        <v>1062</v>
      </c>
      <c r="Q1684" s="2">
        <f t="shared" si="106"/>
        <v>21</v>
      </c>
      <c r="R1684" s="79" t="str">
        <f t="shared" si="107"/>
        <v/>
      </c>
    </row>
    <row r="1685" spans="1:18" x14ac:dyDescent="0.2">
      <c r="A1685" t="s">
        <v>1204</v>
      </c>
      <c r="B1685" t="s">
        <v>2214</v>
      </c>
      <c r="C1685" s="5" t="s">
        <v>37</v>
      </c>
      <c r="D1685" s="5">
        <v>37193</v>
      </c>
      <c r="E1685" s="39">
        <v>1036</v>
      </c>
      <c r="F1685" s="195">
        <v>44331</v>
      </c>
      <c r="G1685" s="2">
        <v>65</v>
      </c>
      <c r="H1685" t="str">
        <f>B1685&amp;C1685</f>
        <v>Ore ADAMSONlong-jump</v>
      </c>
      <c r="I1685" s="2">
        <f>E1685</f>
        <v>1036</v>
      </c>
      <c r="J1685" s="2" cm="1">
        <f t="array" ref="J1685">MAX(IF($H$3:$H$4000=$H1685,$I$3:$I$4000))</f>
        <v>1036</v>
      </c>
      <c r="K1685" s="2" t="str">
        <v>IND</v>
      </c>
      <c r="L1685" s="21" t="str">
        <v>A.Kevinaa ASWINE</v>
      </c>
      <c r="M1685" s="47" t="str">
        <v>high-jump</v>
      </c>
      <c r="N1685" s="95">
        <v>37338</v>
      </c>
      <c r="O1685" s="94" t="str">
        <f t="shared" si="104"/>
        <v>A.Kevinaa ASWINEhigh-jump</v>
      </c>
      <c r="P1685" s="2">
        <f t="shared" si="105"/>
        <v>984</v>
      </c>
      <c r="Q1685" s="2">
        <f t="shared" si="106"/>
        <v>69</v>
      </c>
      <c r="R1685" s="79" t="str">
        <f t="shared" si="107"/>
        <v/>
      </c>
    </row>
    <row r="1686" spans="1:18" x14ac:dyDescent="0.2">
      <c r="A1686" t="s">
        <v>1204</v>
      </c>
      <c r="B1686" t="s">
        <v>2329</v>
      </c>
      <c r="C1686" s="5" t="s">
        <v>35</v>
      </c>
      <c r="D1686" s="5">
        <v>36430</v>
      </c>
      <c r="E1686" s="39">
        <v>974</v>
      </c>
      <c r="F1686" s="195">
        <v>44331</v>
      </c>
      <c r="G1686" s="2">
        <v>73</v>
      </c>
      <c r="H1686" t="str">
        <f>B1686&amp;C1686</f>
        <v>Rebecca HAWKINShigh-jump</v>
      </c>
      <c r="I1686" s="2">
        <f>E1686</f>
        <v>974</v>
      </c>
      <c r="J1686" s="2" cm="1">
        <f t="array" ref="J1686">MAX(IF($H$3:$H$4000=$H1686,$I$3:$I$4000))</f>
        <v>974</v>
      </c>
      <c r="K1686" s="2" t="str">
        <v>IND</v>
      </c>
      <c r="L1686" s="21" t="str">
        <v>K.H. SALIHA</v>
      </c>
      <c r="M1686" s="47" t="str">
        <v>high-jump</v>
      </c>
      <c r="N1686" s="95">
        <v>37513</v>
      </c>
      <c r="O1686" s="94" t="str">
        <f t="shared" si="104"/>
        <v>K.H. SALIHAhigh-jump</v>
      </c>
      <c r="P1686" s="2">
        <f t="shared" si="105"/>
        <v>955</v>
      </c>
      <c r="Q1686" s="2">
        <f t="shared" si="106"/>
        <v>121</v>
      </c>
      <c r="R1686" s="79" t="str">
        <f t="shared" si="107"/>
        <v/>
      </c>
    </row>
    <row r="1687" spans="1:18" x14ac:dyDescent="0.2">
      <c r="A1687" t="s">
        <v>1204</v>
      </c>
      <c r="B1687" t="s">
        <v>2336</v>
      </c>
      <c r="C1687" s="5" t="s">
        <v>35</v>
      </c>
      <c r="D1687" s="5">
        <v>36162</v>
      </c>
      <c r="E1687" s="39">
        <v>965</v>
      </c>
      <c r="F1687" s="195">
        <v>44331</v>
      </c>
      <c r="G1687" s="2">
        <v>89</v>
      </c>
      <c r="H1687" t="str">
        <f>B1687&amp;C1687</f>
        <v>Ada'ora CHIGBOhigh-jump</v>
      </c>
      <c r="I1687" s="2">
        <f>E1687</f>
        <v>965</v>
      </c>
      <c r="J1687" s="2" cm="1">
        <f t="array" ref="J1687">MAX(IF($H$3:$H$4000=$H1687,$I$3:$I$4000))</f>
        <v>965</v>
      </c>
      <c r="K1687" s="2" t="str">
        <v>IND</v>
      </c>
      <c r="L1687" s="21" t="str">
        <v>. TANU</v>
      </c>
      <c r="M1687" s="47" t="str">
        <v>high-jump</v>
      </c>
      <c r="N1687" s="95">
        <v>37574</v>
      </c>
      <c r="O1687" s="94" t="str">
        <f t="shared" si="104"/>
        <v>. TANUhigh-jump</v>
      </c>
      <c r="P1687" s="2">
        <f t="shared" si="105"/>
        <v>936</v>
      </c>
      <c r="Q1687" s="2">
        <f t="shared" si="106"/>
        <v>125</v>
      </c>
      <c r="R1687" s="79" t="str">
        <f t="shared" si="107"/>
        <v/>
      </c>
    </row>
    <row r="1688" spans="1:18" x14ac:dyDescent="0.2">
      <c r="A1688" t="s">
        <v>1204</v>
      </c>
      <c r="B1688" t="s">
        <v>2402</v>
      </c>
      <c r="C1688" s="5" t="s">
        <v>39</v>
      </c>
      <c r="D1688" s="5">
        <v>36073</v>
      </c>
      <c r="E1688" s="39">
        <v>1033</v>
      </c>
      <c r="F1688" s="195">
        <v>44331</v>
      </c>
      <c r="G1688" s="2">
        <v>12</v>
      </c>
      <c r="H1688" t="str">
        <f>B1688&amp;C1688</f>
        <v>Divine OLADIPOshot-put</v>
      </c>
      <c r="I1688" s="2">
        <f>E1688</f>
        <v>1033</v>
      </c>
      <c r="J1688" s="2" cm="1">
        <f t="array" ref="J1688">MAX(IF($H$3:$H$4000=$H1688,$I$3:$I$4000))</f>
        <v>1047</v>
      </c>
      <c r="K1688" s="2" t="str">
        <v>IND</v>
      </c>
      <c r="L1688" s="21" t="str">
        <v>. MANSHI</v>
      </c>
      <c r="M1688" s="47" t="str">
        <v>high-jump</v>
      </c>
      <c r="N1688" s="95">
        <v>37502</v>
      </c>
      <c r="O1688" s="94" t="str">
        <f t="shared" si="104"/>
        <v>. MANSHIhigh-jump</v>
      </c>
      <c r="P1688" s="2">
        <f t="shared" si="105"/>
        <v>936</v>
      </c>
      <c r="Q1688" s="2">
        <f t="shared" si="106"/>
        <v>125</v>
      </c>
      <c r="R1688" s="79" t="str">
        <f t="shared" si="107"/>
        <v/>
      </c>
    </row>
    <row r="1689" spans="1:18" x14ac:dyDescent="0.2">
      <c r="A1689" t="s">
        <v>1204</v>
      </c>
      <c r="B1689" t="s">
        <v>1549</v>
      </c>
      <c r="C1689" s="5" t="s">
        <v>41</v>
      </c>
      <c r="D1689" s="5">
        <v>37216</v>
      </c>
      <c r="E1689" s="39">
        <v>899</v>
      </c>
      <c r="F1689" s="195">
        <v>44331</v>
      </c>
      <c r="G1689" s="2">
        <v>38</v>
      </c>
      <c r="H1689" t="str">
        <f>B1689&amp;C1689</f>
        <v>Bethany MOULEjavelin-throw</v>
      </c>
      <c r="I1689" s="2">
        <f>E1689</f>
        <v>899</v>
      </c>
      <c r="J1689" s="2" cm="1">
        <f t="array" ref="J1689">MAX(IF($H$3:$H$4000=$H1689,$I$3:$I$4000))</f>
        <v>899</v>
      </c>
      <c r="K1689" s="2" t="str">
        <v>IND</v>
      </c>
      <c r="L1689" s="21" t="str">
        <v>. REKHA</v>
      </c>
      <c r="M1689" s="47" t="str">
        <v>high-jump</v>
      </c>
      <c r="N1689" s="95">
        <v>36184</v>
      </c>
      <c r="O1689" s="94" t="str">
        <f t="shared" si="104"/>
        <v>. REKHAhigh-jump</v>
      </c>
      <c r="P1689" s="2">
        <f t="shared" si="105"/>
        <v>984</v>
      </c>
      <c r="Q1689" s="2">
        <f t="shared" si="106"/>
        <v>69</v>
      </c>
      <c r="R1689" s="79" t="str">
        <f t="shared" si="107"/>
        <v/>
      </c>
    </row>
    <row r="1690" spans="1:18" x14ac:dyDescent="0.2">
      <c r="A1690" t="s">
        <v>1204</v>
      </c>
      <c r="B1690" t="s">
        <v>2062</v>
      </c>
      <c r="C1690" s="5" t="s">
        <v>43</v>
      </c>
      <c r="D1690" s="5">
        <v>35299</v>
      </c>
      <c r="E1690" s="39">
        <v>1013</v>
      </c>
      <c r="F1690" s="195">
        <v>44331</v>
      </c>
      <c r="G1690" s="2">
        <v>9</v>
      </c>
      <c r="H1690" t="str">
        <f>B1690&amp;C1690</f>
        <v>Emma NWOFORheptathlon</v>
      </c>
      <c r="I1690" s="2">
        <f>E1690</f>
        <v>1013</v>
      </c>
      <c r="J1690" s="2" cm="1">
        <f t="array" ref="J1690">MAX(IF($H$3:$H$4000=$H1690,$I$3:$I$4000))</f>
        <v>1013</v>
      </c>
      <c r="K1690" s="2" t="str">
        <v>IND</v>
      </c>
      <c r="L1690" s="21" t="str">
        <v>. GORIMA</v>
      </c>
      <c r="M1690" s="47" t="str">
        <v>discus-throw</v>
      </c>
      <c r="N1690" s="95">
        <v>0</v>
      </c>
      <c r="O1690" s="94" t="str">
        <f t="shared" si="104"/>
        <v>. GORIMAdiscus-throw</v>
      </c>
      <c r="P1690" s="2">
        <f t="shared" si="105"/>
        <v>820</v>
      </c>
      <c r="Q1690" s="2">
        <f t="shared" si="106"/>
        <v>114</v>
      </c>
      <c r="R1690" s="79" t="str">
        <f t="shared" si="107"/>
        <v/>
      </c>
    </row>
    <row r="1691" spans="1:18" x14ac:dyDescent="0.2">
      <c r="A1691" t="s">
        <v>1204</v>
      </c>
      <c r="B1691" t="s">
        <v>2500</v>
      </c>
      <c r="C1691" s="5" t="s">
        <v>43</v>
      </c>
      <c r="D1691" s="5">
        <v>36977</v>
      </c>
      <c r="E1691" s="39">
        <v>908</v>
      </c>
      <c r="F1691" s="195">
        <v>44331</v>
      </c>
      <c r="G1691" s="2">
        <v>30</v>
      </c>
      <c r="H1691" t="str">
        <f>B1691&amp;C1691</f>
        <v>Olivia DOBSONheptathlon</v>
      </c>
      <c r="I1691" s="2">
        <f>E1691</f>
        <v>908</v>
      </c>
      <c r="J1691" s="2" cm="1">
        <f t="array" ref="J1691">MAX(IF($H$3:$H$4000=$H1691,$I$3:$I$4000))</f>
        <v>908</v>
      </c>
      <c r="K1691" s="2" t="str">
        <v>IND</v>
      </c>
      <c r="L1691" s="21" t="str">
        <v>Shalini CHOUDHA</v>
      </c>
      <c r="M1691" s="47" t="str">
        <v>discus-throw</v>
      </c>
      <c r="N1691" s="95">
        <v>0</v>
      </c>
      <c r="O1691" s="94" t="str">
        <f t="shared" si="104"/>
        <v>Shalini CHOUDHAdiscus-throw</v>
      </c>
      <c r="P1691" s="2">
        <f t="shared" si="105"/>
        <v>803</v>
      </c>
      <c r="Q1691" s="2">
        <f t="shared" si="106"/>
        <v>126</v>
      </c>
      <c r="R1691" s="79" t="str">
        <f t="shared" si="107"/>
        <v/>
      </c>
    </row>
    <row r="1692" spans="1:18" x14ac:dyDescent="0.2">
      <c r="A1692" t="s">
        <v>1204</v>
      </c>
      <c r="B1692" t="s">
        <v>1844</v>
      </c>
      <c r="C1692" s="5" t="s">
        <v>30</v>
      </c>
      <c r="D1692" s="5">
        <v>34916</v>
      </c>
      <c r="E1692" s="39">
        <v>1169</v>
      </c>
      <c r="F1692" s="195">
        <v>44330</v>
      </c>
      <c r="G1692" s="2">
        <v>21</v>
      </c>
      <c r="H1692" t="str">
        <f>B1692&amp;C1692</f>
        <v>Amy-Eloise MARKOVC10000m</v>
      </c>
      <c r="I1692" s="2">
        <f>E1692</f>
        <v>1169</v>
      </c>
      <c r="J1692" s="2" cm="1">
        <f t="array" ref="J1692">MAX(IF($H$3:$H$4000=$H1692,$I$3:$I$4000))</f>
        <v>1169</v>
      </c>
      <c r="K1692" s="2" t="str">
        <v>IND</v>
      </c>
      <c r="L1692" s="21" t="str">
        <v>Shweta SINGH</v>
      </c>
      <c r="M1692" s="47" t="str">
        <v>discus-throw</v>
      </c>
      <c r="N1692" s="95">
        <v>37340</v>
      </c>
      <c r="O1692" s="94" t="str">
        <f t="shared" si="104"/>
        <v>Shweta SINGHdiscus-throw</v>
      </c>
      <c r="P1692" s="2">
        <f t="shared" si="105"/>
        <v>803</v>
      </c>
      <c r="Q1692" s="2">
        <f t="shared" si="106"/>
        <v>126</v>
      </c>
      <c r="R1692" s="79" t="str">
        <f t="shared" si="107"/>
        <v/>
      </c>
    </row>
    <row r="1693" spans="1:18" x14ac:dyDescent="0.2">
      <c r="A1693" t="s">
        <v>1204</v>
      </c>
      <c r="B1693" t="s">
        <v>1972</v>
      </c>
      <c r="C1693" s="5" t="s">
        <v>30</v>
      </c>
      <c r="D1693" s="5">
        <v>32737</v>
      </c>
      <c r="E1693" s="39">
        <v>1065</v>
      </c>
      <c r="F1693" s="195">
        <v>44330</v>
      </c>
      <c r="G1693" s="2">
        <v>82</v>
      </c>
      <c r="H1693" t="str">
        <f>B1693&amp;C1693</f>
        <v>Stephanie TWELL10000m</v>
      </c>
      <c r="I1693" s="2">
        <f>E1693</f>
        <v>1065</v>
      </c>
      <c r="J1693" s="2" cm="1">
        <f t="array" ref="J1693">MAX(IF($H$3:$H$4000=$H1693,$I$3:$I$4000))</f>
        <v>1065</v>
      </c>
      <c r="K1693" s="2" t="str">
        <v>IND</v>
      </c>
      <c r="L1693" s="21" t="str">
        <v>. YOGITA</v>
      </c>
      <c r="M1693" s="47" t="str">
        <v>shot-put</v>
      </c>
      <c r="N1693" s="95">
        <v>36831</v>
      </c>
      <c r="O1693" s="94" t="str">
        <f t="shared" si="104"/>
        <v>. YOGITAshot-put</v>
      </c>
      <c r="P1693" s="2">
        <f t="shared" si="105"/>
        <v>884</v>
      </c>
      <c r="Q1693" s="2">
        <f t="shared" si="106"/>
        <v>60</v>
      </c>
      <c r="R1693" s="79" t="str">
        <f t="shared" si="107"/>
        <v/>
      </c>
    </row>
    <row r="1694" spans="1:18" x14ac:dyDescent="0.2">
      <c r="A1694" t="s">
        <v>1204</v>
      </c>
      <c r="B1694" t="s">
        <v>2500</v>
      </c>
      <c r="C1694" s="5" t="s">
        <v>39</v>
      </c>
      <c r="D1694" s="5">
        <v>36977</v>
      </c>
      <c r="E1694" s="39">
        <v>833</v>
      </c>
      <c r="F1694" s="195">
        <v>44330</v>
      </c>
      <c r="G1694" s="2">
        <v>90</v>
      </c>
      <c r="H1694" t="str">
        <f>B1694&amp;C1694</f>
        <v>Olivia DOBSONshot-put</v>
      </c>
      <c r="I1694" s="2">
        <f>E1694</f>
        <v>833</v>
      </c>
      <c r="J1694" s="2" cm="1">
        <f t="array" ref="J1694">MAX(IF($H$3:$H$4000=$H1694,$I$3:$I$4000))</f>
        <v>844</v>
      </c>
      <c r="K1694" s="2" t="str">
        <v>IND</v>
      </c>
      <c r="L1694" s="21" t="str">
        <v>V. AMBIKA</v>
      </c>
      <c r="M1694" s="47" t="str">
        <v>shot-put</v>
      </c>
      <c r="N1694" s="95">
        <v>36629</v>
      </c>
      <c r="O1694" s="94" t="str">
        <f t="shared" si="104"/>
        <v>V. AMBIKAshot-put</v>
      </c>
      <c r="P1694" s="2">
        <f t="shared" si="105"/>
        <v>872</v>
      </c>
      <c r="Q1694" s="2">
        <f t="shared" si="106"/>
        <v>72</v>
      </c>
      <c r="R1694" s="79" t="str">
        <f t="shared" si="107"/>
        <v/>
      </c>
    </row>
    <row r="1695" spans="1:18" x14ac:dyDescent="0.2">
      <c r="A1695" t="s">
        <v>1204</v>
      </c>
      <c r="B1695" t="s">
        <v>2500</v>
      </c>
      <c r="C1695" s="5" t="s">
        <v>41</v>
      </c>
      <c r="D1695" s="5">
        <v>36977</v>
      </c>
      <c r="E1695" s="39">
        <v>808</v>
      </c>
      <c r="F1695" s="195">
        <v>44330</v>
      </c>
      <c r="G1695" s="2">
        <v>87</v>
      </c>
      <c r="H1695" t="str">
        <f>B1695&amp;C1695</f>
        <v>Olivia DOBSONjavelin-throw</v>
      </c>
      <c r="I1695" s="2">
        <f>E1695</f>
        <v>808</v>
      </c>
      <c r="J1695" s="2" cm="1">
        <f t="array" ref="J1695">MAX(IF($H$3:$H$4000=$H1695,$I$3:$I$4000))</f>
        <v>808</v>
      </c>
      <c r="K1695" s="2" t="str">
        <v>IND</v>
      </c>
      <c r="L1695" s="21" t="str">
        <v>. REKHA</v>
      </c>
      <c r="M1695" s="47" t="str">
        <v>shot-put</v>
      </c>
      <c r="N1695" s="95">
        <v>36184</v>
      </c>
      <c r="O1695" s="94" t="str">
        <f t="shared" si="104"/>
        <v>. REKHAshot-put</v>
      </c>
      <c r="P1695" s="2">
        <f t="shared" si="105"/>
        <v>868</v>
      </c>
      <c r="Q1695" s="2">
        <f t="shared" si="106"/>
        <v>73</v>
      </c>
      <c r="R1695" s="79" t="str">
        <f t="shared" si="107"/>
        <v/>
      </c>
    </row>
    <row r="1696" spans="1:18" x14ac:dyDescent="0.2">
      <c r="A1696" t="s">
        <v>1204</v>
      </c>
      <c r="B1696" t="s">
        <v>2501</v>
      </c>
      <c r="C1696" s="5" t="s">
        <v>43</v>
      </c>
      <c r="D1696" s="5">
        <v>36937</v>
      </c>
      <c r="E1696" s="39">
        <v>980</v>
      </c>
      <c r="F1696" s="195">
        <v>44330</v>
      </c>
      <c r="G1696" s="2">
        <v>14</v>
      </c>
      <c r="H1696" t="str">
        <f>B1696&amp;C1696</f>
        <v>Amaya SCOTT-RULEheptathlon</v>
      </c>
      <c r="I1696" s="2">
        <f>E1696</f>
        <v>980</v>
      </c>
      <c r="J1696" s="2" cm="1">
        <f t="array" ref="J1696">MAX(IF($H$3:$H$4000=$H1696,$I$3:$I$4000))</f>
        <v>980</v>
      </c>
      <c r="K1696" s="2" t="str">
        <v>IND</v>
      </c>
      <c r="L1696" s="21" t="str">
        <v>Jasmine KAUR</v>
      </c>
      <c r="M1696" s="47" t="str">
        <v>shot-put</v>
      </c>
      <c r="N1696" s="95">
        <v>37663</v>
      </c>
      <c r="O1696" s="94" t="str">
        <f t="shared" si="104"/>
        <v>Jasmine KAURshot-put</v>
      </c>
      <c r="P1696" s="2">
        <f t="shared" si="105"/>
        <v>830</v>
      </c>
      <c r="Q1696" s="2">
        <f t="shared" si="106"/>
        <v>103</v>
      </c>
      <c r="R1696" s="79" t="str">
        <f t="shared" si="107"/>
        <v/>
      </c>
    </row>
    <row r="1697" spans="1:18" x14ac:dyDescent="0.2">
      <c r="A1697" t="s">
        <v>1204</v>
      </c>
      <c r="B1697" t="s">
        <v>2501</v>
      </c>
      <c r="C1697" s="5" t="s">
        <v>39</v>
      </c>
      <c r="D1697" s="5">
        <v>36937</v>
      </c>
      <c r="E1697" s="39">
        <v>825</v>
      </c>
      <c r="F1697" s="195">
        <v>44329</v>
      </c>
      <c r="G1697" s="2">
        <v>92</v>
      </c>
      <c r="H1697" t="str">
        <f>B1697&amp;C1697</f>
        <v>Amaya SCOTT-RULEshot-put</v>
      </c>
      <c r="I1697" s="2">
        <f>E1697</f>
        <v>825</v>
      </c>
      <c r="J1697" s="2" cm="1">
        <f t="array" ref="J1697">MAX(IF($H$3:$H$4000=$H1697,$I$3:$I$4000))</f>
        <v>825</v>
      </c>
      <c r="K1697" s="2" t="str">
        <v>IND</v>
      </c>
      <c r="L1697" s="21" t="str">
        <v>Prity CHAKRABORTY</v>
      </c>
      <c r="M1697" s="47" t="str">
        <v>shot-put</v>
      </c>
      <c r="N1697" s="95">
        <v>37345</v>
      </c>
      <c r="O1697" s="94" t="str">
        <f t="shared" si="104"/>
        <v>Prity CHAKRABORTYshot-put</v>
      </c>
      <c r="P1697" s="2">
        <f t="shared" si="105"/>
        <v>778</v>
      </c>
      <c r="Q1697" s="2">
        <f t="shared" si="106"/>
        <v>144</v>
      </c>
      <c r="R1697" s="79" t="str">
        <f t="shared" si="107"/>
        <v/>
      </c>
    </row>
    <row r="1698" spans="1:18" x14ac:dyDescent="0.2">
      <c r="A1698" t="s">
        <v>1204</v>
      </c>
      <c r="B1698" t="s">
        <v>2104</v>
      </c>
      <c r="C1698" s="5" t="s">
        <v>32</v>
      </c>
      <c r="D1698" s="5">
        <v>36412</v>
      </c>
      <c r="E1698" s="39">
        <v>1052</v>
      </c>
      <c r="F1698" s="195">
        <v>44328</v>
      </c>
      <c r="G1698" s="2">
        <v>91</v>
      </c>
      <c r="H1698" t="str">
        <f>B1698&amp;C1698</f>
        <v>Jade O'DOWDA100mh</v>
      </c>
      <c r="I1698" s="2">
        <f>E1698</f>
        <v>1052</v>
      </c>
      <c r="J1698" s="2" cm="1">
        <f t="array" ref="J1698">MAX(IF($H$3:$H$4000=$H1698,$I$3:$I$4000))</f>
        <v>1052</v>
      </c>
      <c r="K1698" s="2" t="str">
        <v>IND</v>
      </c>
      <c r="L1698" s="21" t="str">
        <v>. BHARTI</v>
      </c>
      <c r="M1698" s="47" t="str">
        <v>10000m</v>
      </c>
      <c r="N1698" s="95">
        <v>35431</v>
      </c>
      <c r="O1698" s="94" t="str">
        <f t="shared" si="104"/>
        <v>. BHARTI10000m</v>
      </c>
      <c r="P1698" s="2">
        <f t="shared" si="105"/>
        <v>1012</v>
      </c>
      <c r="Q1698" s="2">
        <f t="shared" si="106"/>
        <v>108</v>
      </c>
      <c r="R1698" s="79" t="str">
        <f t="shared" si="107"/>
        <v/>
      </c>
    </row>
    <row r="1699" spans="1:18" x14ac:dyDescent="0.2">
      <c r="A1699" t="s">
        <v>1204</v>
      </c>
      <c r="B1699" t="s">
        <v>2575</v>
      </c>
      <c r="C1699" t="s">
        <v>42</v>
      </c>
      <c r="D1699" s="5">
        <v>2000</v>
      </c>
      <c r="E1699" s="39">
        <v>816</v>
      </c>
      <c r="F1699" s="195">
        <v>44328</v>
      </c>
      <c r="G1699" s="2">
        <v>100</v>
      </c>
      <c r="H1699" t="str">
        <f>B1699&amp;C1699</f>
        <v>Poppy BEANhammer-throw</v>
      </c>
      <c r="I1699" s="2">
        <f>E1699</f>
        <v>816</v>
      </c>
      <c r="J1699" s="2" cm="1">
        <f t="array" ref="J1699">MAX(IF($H$3:$H$4000=$H1699,$I$3:$I$4000))</f>
        <v>855</v>
      </c>
      <c r="K1699" s="2" t="str">
        <v>IND</v>
      </c>
      <c r="L1699" s="21" t="str">
        <v>KM ANKITA</v>
      </c>
      <c r="M1699" s="47" t="str">
        <v>10000m</v>
      </c>
      <c r="N1699" s="95">
        <v>37292</v>
      </c>
      <c r="O1699" s="94" t="str">
        <f t="shared" si="104"/>
        <v>KM ANKITA10000m</v>
      </c>
      <c r="P1699" s="2">
        <f t="shared" si="105"/>
        <v>1002</v>
      </c>
      <c r="Q1699" s="2">
        <f t="shared" si="106"/>
        <v>111</v>
      </c>
      <c r="R1699" s="79" t="str">
        <f t="shared" si="107"/>
        <v/>
      </c>
    </row>
    <row r="1700" spans="1:18" x14ac:dyDescent="0.2">
      <c r="A1700" t="s">
        <v>1204</v>
      </c>
      <c r="B1700" t="s">
        <v>2231</v>
      </c>
      <c r="C1700" s="5" t="s">
        <v>41</v>
      </c>
      <c r="D1700" s="5">
        <v>35769</v>
      </c>
      <c r="E1700" s="39">
        <v>810</v>
      </c>
      <c r="F1700" s="195">
        <v>44328</v>
      </c>
      <c r="G1700" s="2">
        <v>85</v>
      </c>
      <c r="H1700" t="str">
        <f>B1700&amp;C1700</f>
        <v>Ellen BARBERjavelin-throw</v>
      </c>
      <c r="I1700" s="2">
        <f>E1700</f>
        <v>810</v>
      </c>
      <c r="J1700" s="2" cm="1">
        <f t="array" ref="J1700">MAX(IF($H$3:$H$4000=$H1700,$I$3:$I$4000))</f>
        <v>810</v>
      </c>
      <c r="K1700" s="2" t="str">
        <v>IND</v>
      </c>
      <c r="L1700" s="21" t="str">
        <v>K.M LKSHMI</v>
      </c>
      <c r="M1700" s="47" t="str">
        <v>10000m</v>
      </c>
      <c r="N1700" s="95">
        <v>0</v>
      </c>
      <c r="O1700" s="94" t="str">
        <f t="shared" si="104"/>
        <v>K.M LKSHMI10000m</v>
      </c>
      <c r="P1700" s="2">
        <f t="shared" si="105"/>
        <v>1001</v>
      </c>
      <c r="Q1700" s="2">
        <f t="shared" si="106"/>
        <v>112</v>
      </c>
      <c r="R1700" s="79" t="str">
        <f t="shared" si="107"/>
        <v/>
      </c>
    </row>
    <row r="1701" spans="1:18" x14ac:dyDescent="0.2">
      <c r="A1701" t="s">
        <v>1204</v>
      </c>
      <c r="B1701" t="s">
        <v>1568</v>
      </c>
      <c r="C1701" s="5" t="s">
        <v>85</v>
      </c>
      <c r="D1701" s="5">
        <v>33944</v>
      </c>
      <c r="E1701" s="39">
        <v>875</v>
      </c>
      <c r="F1701" s="195">
        <v>44326</v>
      </c>
      <c r="G1701" s="2">
        <v>29</v>
      </c>
      <c r="H1701" t="str">
        <f>B1701&amp;C1701</f>
        <v>Erika KELLYrace-walking</v>
      </c>
      <c r="I1701" s="2">
        <f>E1701</f>
        <v>875</v>
      </c>
      <c r="J1701" s="2" cm="1">
        <f t="array" ref="J1701">MAX(IF($H$3:$H$4000=$H1701,$I$3:$I$4000))</f>
        <v>923</v>
      </c>
      <c r="K1701" s="2" t="str">
        <v>IND</v>
      </c>
      <c r="L1701" s="21" t="str">
        <v>. BADHO</v>
      </c>
      <c r="M1701" s="47" t="str">
        <v>10000m</v>
      </c>
      <c r="N1701" s="95">
        <v>37174</v>
      </c>
      <c r="O1701" s="94" t="str">
        <f t="shared" si="104"/>
        <v>. BADHO10000m</v>
      </c>
      <c r="P1701" s="2">
        <f t="shared" si="105"/>
        <v>994</v>
      </c>
      <c r="Q1701" s="2">
        <f t="shared" si="106"/>
        <v>113</v>
      </c>
      <c r="R1701" s="79" t="str">
        <f t="shared" si="107"/>
        <v/>
      </c>
    </row>
    <row r="1702" spans="1:18" x14ac:dyDescent="0.2">
      <c r="A1702" t="s">
        <v>1204</v>
      </c>
      <c r="B1702" t="s">
        <v>2655</v>
      </c>
      <c r="C1702" s="5" t="s">
        <v>85</v>
      </c>
      <c r="D1702" s="5">
        <v>38517</v>
      </c>
      <c r="E1702" s="39">
        <v>768</v>
      </c>
      <c r="F1702" s="195">
        <v>44326</v>
      </c>
      <c r="G1702" s="2">
        <v>45</v>
      </c>
      <c r="H1702" t="str">
        <f>B1702&amp;C1702</f>
        <v>Mia DUNWELLrace-walking</v>
      </c>
      <c r="I1702" s="2">
        <f>E1702</f>
        <v>768</v>
      </c>
      <c r="J1702" s="2" cm="1">
        <f t="array" ref="J1702">MAX(IF($H$3:$H$4000=$H1702,$I$3:$I$4000))</f>
        <v>768</v>
      </c>
      <c r="K1702" s="2" t="str">
        <v>IND</v>
      </c>
      <c r="L1702" s="21" t="str">
        <v>Supriti KACHHAP</v>
      </c>
      <c r="M1702" s="47" t="str">
        <v>10000m</v>
      </c>
      <c r="N1702" s="95">
        <v>37714</v>
      </c>
      <c r="O1702" s="94" t="str">
        <f t="shared" si="104"/>
        <v>Supriti KACHHAP10000m</v>
      </c>
      <c r="P1702" s="2">
        <f t="shared" si="105"/>
        <v>973</v>
      </c>
      <c r="Q1702" s="2">
        <f t="shared" si="106"/>
        <v>119</v>
      </c>
      <c r="R1702" s="79" t="str">
        <f t="shared" si="107"/>
        <v/>
      </c>
    </row>
    <row r="1703" spans="1:18" x14ac:dyDescent="0.2">
      <c r="A1703" t="s">
        <v>1204</v>
      </c>
      <c r="B1703" t="s">
        <v>1771</v>
      </c>
      <c r="C1703" s="5" t="s">
        <v>27</v>
      </c>
      <c r="D1703" s="5">
        <v>34116</v>
      </c>
      <c r="E1703" s="39">
        <v>1171</v>
      </c>
      <c r="F1703" s="195">
        <v>44325</v>
      </c>
      <c r="G1703" s="2">
        <v>14</v>
      </c>
      <c r="H1703" t="str">
        <f>B1703&amp;C1703</f>
        <v>Adelle TRACEY800m</v>
      </c>
      <c r="I1703" s="2">
        <f>E1703</f>
        <v>1171</v>
      </c>
      <c r="J1703" s="2" cm="1">
        <f t="array" ref="J1703">MAX(IF($H$3:$H$4000=$H1703,$I$3:$I$4000))</f>
        <v>1171</v>
      </c>
      <c r="K1703" s="2" t="str">
        <v>IND</v>
      </c>
      <c r="L1703" s="21" t="str">
        <v>Reema PATEL</v>
      </c>
      <c r="M1703" s="47" t="str">
        <v>10000m</v>
      </c>
      <c r="N1703" s="95">
        <v>36265</v>
      </c>
      <c r="O1703" s="94" t="str">
        <f t="shared" si="104"/>
        <v>Reema PATEL10000m</v>
      </c>
      <c r="P1703" s="2">
        <f t="shared" si="105"/>
        <v>971</v>
      </c>
      <c r="Q1703" s="2">
        <f t="shared" si="106"/>
        <v>120</v>
      </c>
      <c r="R1703" s="79" t="str">
        <f t="shared" si="107"/>
        <v/>
      </c>
    </row>
    <row r="1704" spans="1:18" x14ac:dyDescent="0.2">
      <c r="A1704" t="s">
        <v>1204</v>
      </c>
      <c r="B1704" t="s">
        <v>1839</v>
      </c>
      <c r="C1704" s="5" t="s">
        <v>29</v>
      </c>
      <c r="D1704" s="5">
        <v>34706</v>
      </c>
      <c r="E1704" s="39">
        <v>1151</v>
      </c>
      <c r="F1704" s="195">
        <v>44325</v>
      </c>
      <c r="G1704" s="2">
        <v>33</v>
      </c>
      <c r="H1704" t="str">
        <f>B1704&amp;C1704</f>
        <v>Jessica JUDD5000m</v>
      </c>
      <c r="I1704" s="2">
        <f>E1704</f>
        <v>1151</v>
      </c>
      <c r="J1704" s="2" cm="1">
        <f t="array" ref="J1704">MAX(IF($H$3:$H$4000=$H1704,$I$3:$I$4000))</f>
        <v>1151</v>
      </c>
      <c r="K1704" s="2" t="str">
        <v>IND</v>
      </c>
      <c r="L1704" s="21" t="str">
        <v>Poonam Dinkar SONUNE</v>
      </c>
      <c r="M1704" s="47" t="str">
        <v>10000m</v>
      </c>
      <c r="N1704" s="95">
        <v>36620</v>
      </c>
      <c r="O1704" s="94" t="str">
        <f t="shared" si="104"/>
        <v>Poonam Dinkar SONUNE10000m</v>
      </c>
      <c r="P1704" s="2">
        <f t="shared" si="105"/>
        <v>940</v>
      </c>
      <c r="Q1704" s="2">
        <f t="shared" si="106"/>
        <v>130</v>
      </c>
      <c r="R1704" s="79" t="str">
        <f t="shared" si="107"/>
        <v/>
      </c>
    </row>
    <row r="1705" spans="1:18" x14ac:dyDescent="0.2">
      <c r="A1705" t="s">
        <v>1204</v>
      </c>
      <c r="B1705" t="s">
        <v>1972</v>
      </c>
      <c r="C1705" s="5" t="s">
        <v>29</v>
      </c>
      <c r="D1705" s="5">
        <v>32737</v>
      </c>
      <c r="E1705" s="39">
        <v>1094</v>
      </c>
      <c r="F1705" s="195">
        <v>44325</v>
      </c>
      <c r="G1705" s="2">
        <v>70</v>
      </c>
      <c r="H1705" t="str">
        <f>B1705&amp;C1705</f>
        <v>Stephanie TWELL5000m</v>
      </c>
      <c r="I1705" s="2">
        <f>E1705</f>
        <v>1094</v>
      </c>
      <c r="J1705" s="2" cm="1">
        <f t="array" ref="J1705">MAX(IF($H$3:$H$4000=$H1705,$I$3:$I$4000))</f>
        <v>1094</v>
      </c>
      <c r="K1705" s="2" t="str">
        <v>IND</v>
      </c>
      <c r="L1705" s="21" t="str">
        <v>Amrita PATEL</v>
      </c>
      <c r="M1705" s="47" t="str">
        <v>10000m</v>
      </c>
      <c r="N1705" s="95">
        <v>36958</v>
      </c>
      <c r="O1705" s="94" t="str">
        <f t="shared" si="104"/>
        <v>Amrita PATEL10000m</v>
      </c>
      <c r="P1705" s="2">
        <f t="shared" si="105"/>
        <v>907</v>
      </c>
      <c r="Q1705" s="2">
        <f t="shared" si="106"/>
        <v>136</v>
      </c>
      <c r="R1705" s="79" t="str">
        <f t="shared" si="107"/>
        <v/>
      </c>
    </row>
    <row r="1706" spans="1:18" x14ac:dyDescent="0.2">
      <c r="A1706" t="s">
        <v>1204</v>
      </c>
      <c r="B1706" t="s">
        <v>2035</v>
      </c>
      <c r="C1706" s="5" t="s">
        <v>32</v>
      </c>
      <c r="D1706" s="6">
        <v>34551</v>
      </c>
      <c r="E1706" s="39">
        <v>1214</v>
      </c>
      <c r="F1706" s="195">
        <v>44325</v>
      </c>
      <c r="G1706" s="2">
        <v>4</v>
      </c>
      <c r="H1706" t="str">
        <f>B1706&amp;C1706</f>
        <v>Cindy SEMBER100mh</v>
      </c>
      <c r="I1706" s="2">
        <f>E1706</f>
        <v>1214</v>
      </c>
      <c r="J1706" s="2" cm="1">
        <f t="array" ref="J1706">MAX(IF($H$3:$H$4000=$H1706,$I$3:$I$4000))</f>
        <v>1214</v>
      </c>
      <c r="K1706" s="2" t="str">
        <v>IND</v>
      </c>
      <c r="L1706" s="21" t="str">
        <v>. REKHA</v>
      </c>
      <c r="M1706" s="47" t="str">
        <v>shot-put</v>
      </c>
      <c r="N1706" s="95">
        <v>36924</v>
      </c>
      <c r="O1706" s="94" t="str">
        <f t="shared" si="104"/>
        <v>. REKHAshot-put</v>
      </c>
      <c r="P1706" s="2">
        <f t="shared" si="105"/>
        <v>868</v>
      </c>
      <c r="Q1706" s="2">
        <f t="shared" si="106"/>
        <v>73</v>
      </c>
      <c r="R1706" s="79" t="str">
        <f t="shared" si="107"/>
        <v/>
      </c>
    </row>
    <row r="1707" spans="1:18" x14ac:dyDescent="0.2">
      <c r="A1707" t="s">
        <v>1204</v>
      </c>
      <c r="B1707" t="s">
        <v>2515</v>
      </c>
      <c r="C1707" s="5" t="s">
        <v>42</v>
      </c>
      <c r="D1707" s="5">
        <v>35937</v>
      </c>
      <c r="E1707" s="39">
        <v>1030</v>
      </c>
      <c r="F1707" s="195">
        <v>44323</v>
      </c>
      <c r="G1707" s="2">
        <v>15</v>
      </c>
      <c r="H1707" t="str">
        <f>B1707&amp;C1707</f>
        <v>Amy HERRINGTONhammer-throw</v>
      </c>
      <c r="I1707" s="2">
        <f>E1707</f>
        <v>1030</v>
      </c>
      <c r="J1707" s="2" cm="1">
        <f t="array" ref="J1707">MAX(IF($H$3:$H$4000=$H1707,$I$3:$I$4000))</f>
        <v>1030</v>
      </c>
      <c r="K1707" s="2" t="str">
        <v>IND</v>
      </c>
      <c r="L1707" s="21" t="str">
        <v>Diksha DWIVEDI</v>
      </c>
      <c r="M1707" s="47" t="str">
        <v>javelin-throw</v>
      </c>
      <c r="N1707" s="95">
        <v>37066</v>
      </c>
      <c r="O1707" s="94" t="str">
        <f t="shared" si="104"/>
        <v>Diksha DWIVEDIjavelin-throw</v>
      </c>
      <c r="P1707" s="2">
        <f t="shared" si="105"/>
        <v>740</v>
      </c>
      <c r="Q1707" s="2">
        <f t="shared" si="106"/>
        <v>144</v>
      </c>
      <c r="R1707" s="79" t="str">
        <f t="shared" si="107"/>
        <v/>
      </c>
    </row>
    <row r="1708" spans="1:18" x14ac:dyDescent="0.2">
      <c r="A1708" t="s">
        <v>1204</v>
      </c>
      <c r="B1708" t="s">
        <v>2548</v>
      </c>
      <c r="C1708" s="5" t="s">
        <v>42</v>
      </c>
      <c r="D1708" s="5">
        <v>36293</v>
      </c>
      <c r="E1708" s="39">
        <v>867</v>
      </c>
      <c r="F1708" s="195">
        <v>44323</v>
      </c>
      <c r="G1708" s="2">
        <v>64</v>
      </c>
      <c r="H1708" t="str">
        <f>B1708&amp;C1708</f>
        <v>Candy LOCKETThammer-throw</v>
      </c>
      <c r="I1708" s="2">
        <f>E1708</f>
        <v>867</v>
      </c>
      <c r="J1708" s="2" cm="1">
        <f t="array" ref="J1708">MAX(IF($H$3:$H$4000=$H1708,$I$3:$I$4000))</f>
        <v>887</v>
      </c>
      <c r="K1708" s="2" t="str">
        <v>IND</v>
      </c>
      <c r="L1708" s="21" t="str">
        <v>Arati PATIL</v>
      </c>
      <c r="M1708" s="47" t="str">
        <v>marathon</v>
      </c>
      <c r="N1708" s="95">
        <v>35515</v>
      </c>
      <c r="O1708" s="94" t="str">
        <f t="shared" si="104"/>
        <v>Arati PATILmarathon</v>
      </c>
      <c r="P1708" s="2">
        <f t="shared" si="105"/>
        <v>913</v>
      </c>
      <c r="Q1708" s="2">
        <f t="shared" si="106"/>
        <v>149</v>
      </c>
      <c r="R1708" s="79" t="str">
        <f t="shared" si="107"/>
        <v/>
      </c>
    </row>
    <row r="1709" spans="1:18" x14ac:dyDescent="0.2">
      <c r="A1709" t="s">
        <v>1204</v>
      </c>
      <c r="B1709" t="s">
        <v>1092</v>
      </c>
      <c r="C1709" s="5" t="s">
        <v>43</v>
      </c>
      <c r="D1709" s="5">
        <v>36576</v>
      </c>
      <c r="E1709" s="39">
        <v>855</v>
      </c>
      <c r="F1709" s="195">
        <v>44323</v>
      </c>
      <c r="G1709" s="2">
        <v>45</v>
      </c>
      <c r="H1709" t="str">
        <f>B1709&amp;C1709</f>
        <v>Olivia JONESheptathlon</v>
      </c>
      <c r="I1709" s="2">
        <f>E1709</f>
        <v>855</v>
      </c>
      <c r="J1709" s="2" cm="1">
        <f t="array" ref="J1709">MAX(IF($H$3:$H$4000=$H1709,$I$3:$I$4000))</f>
        <v>855</v>
      </c>
      <c r="K1709" s="2" t="str">
        <v>IND</v>
      </c>
      <c r="L1709" s="21" t="str">
        <v>Jyoti GAWATE</v>
      </c>
      <c r="M1709" s="47" t="str">
        <v>marathon</v>
      </c>
      <c r="N1709" s="95">
        <v>31830</v>
      </c>
      <c r="O1709" s="94" t="str">
        <f t="shared" si="104"/>
        <v>Jyoti GAWATEmarathon</v>
      </c>
      <c r="P1709" s="2">
        <f t="shared" si="105"/>
        <v>906</v>
      </c>
      <c r="Q1709" s="2">
        <f t="shared" si="106"/>
        <v>151</v>
      </c>
      <c r="R1709" s="79" t="str">
        <f t="shared" si="107"/>
        <v/>
      </c>
    </row>
    <row r="1710" spans="1:18" x14ac:dyDescent="0.2">
      <c r="A1710" t="s">
        <v>1204</v>
      </c>
      <c r="B1710" t="s">
        <v>2550</v>
      </c>
      <c r="C1710" s="5" t="s">
        <v>42</v>
      </c>
      <c r="D1710" s="5">
        <v>36009</v>
      </c>
      <c r="E1710" s="39">
        <v>865</v>
      </c>
      <c r="F1710" s="195">
        <v>44319</v>
      </c>
      <c r="G1710" s="2">
        <v>66</v>
      </c>
      <c r="H1710" t="str">
        <f>B1710&amp;C1710</f>
        <v>Megan LARKINShammer-throw</v>
      </c>
      <c r="I1710" s="2">
        <f>E1710</f>
        <v>865</v>
      </c>
      <c r="J1710" s="2" cm="1">
        <f t="array" ref="J1710">MAX(IF($H$3:$H$4000=$H1710,$I$3:$I$4000))</f>
        <v>865</v>
      </c>
      <c r="K1710" s="2" t="str">
        <v>IND</v>
      </c>
      <c r="L1710" s="21" t="str">
        <v>T. SATHIYA</v>
      </c>
      <c r="M1710" s="47" t="str">
        <v>pole-vault</v>
      </c>
      <c r="N1710" s="95">
        <v>36927</v>
      </c>
      <c r="O1710" s="94" t="str">
        <f t="shared" si="104"/>
        <v>T. SATHIYApole-vault</v>
      </c>
      <c r="P1710" s="2">
        <f t="shared" si="105"/>
        <v>883</v>
      </c>
      <c r="Q1710" s="2">
        <f t="shared" si="106"/>
        <v>58</v>
      </c>
      <c r="R1710" s="79" t="str">
        <f t="shared" si="107"/>
        <v/>
      </c>
    </row>
    <row r="1711" spans="1:18" x14ac:dyDescent="0.2">
      <c r="A1711" t="s">
        <v>1204</v>
      </c>
      <c r="B1711" t="s">
        <v>2176</v>
      </c>
      <c r="C1711" s="5" t="s">
        <v>37</v>
      </c>
      <c r="D1711" s="5">
        <v>32402</v>
      </c>
      <c r="E1711" s="39">
        <v>1167</v>
      </c>
      <c r="F1711" s="195">
        <v>44318</v>
      </c>
      <c r="G1711" s="2">
        <v>9</v>
      </c>
      <c r="H1711" t="str">
        <f>B1711&amp;C1711</f>
        <v>Shara PROCTORlong-jump</v>
      </c>
      <c r="I1711" s="2">
        <f>E1711</f>
        <v>1167</v>
      </c>
      <c r="J1711" s="2" cm="1">
        <f t="array" ref="J1711">MAX(IF($H$3:$H$4000=$H1711,$I$3:$I$4000))</f>
        <v>1167</v>
      </c>
      <c r="K1711" s="2" t="str">
        <v>IND</v>
      </c>
      <c r="L1711" s="21" t="str">
        <v>KM DEEKSHA</v>
      </c>
      <c r="M1711" s="47" t="str">
        <v>800m</v>
      </c>
      <c r="N1711" s="95">
        <v>1999</v>
      </c>
      <c r="O1711" s="94" t="str">
        <f t="shared" si="104"/>
        <v>KM DEEKSHA800m</v>
      </c>
      <c r="P1711" s="2">
        <f t="shared" si="105"/>
        <v>1081</v>
      </c>
      <c r="Q1711" s="2">
        <f t="shared" si="106"/>
        <v>100</v>
      </c>
      <c r="R1711" s="79" t="str">
        <f t="shared" si="107"/>
        <v/>
      </c>
    </row>
    <row r="1712" spans="1:18" x14ac:dyDescent="0.2">
      <c r="A1712" t="s">
        <v>1204</v>
      </c>
      <c r="B1712" t="s">
        <v>5540</v>
      </c>
      <c r="C1712" s="5" t="s">
        <v>35</v>
      </c>
      <c r="D1712" s="5">
        <v>37280</v>
      </c>
      <c r="E1712" s="39">
        <v>1023</v>
      </c>
      <c r="F1712" s="195">
        <v>44318</v>
      </c>
      <c r="G1712" s="2">
        <v>33</v>
      </c>
      <c r="H1712" t="str">
        <f>B1712&amp;C1712</f>
        <v>Temi OJORAhigh-jump</v>
      </c>
      <c r="I1712" s="2">
        <f>E1712</f>
        <v>1023</v>
      </c>
      <c r="J1712" s="2" cm="1">
        <f t="array" ref="J1712">MAX(IF($H$3:$H$4000=$H1712,$I$3:$I$4000))</f>
        <v>1023</v>
      </c>
      <c r="K1712" s="2" t="str">
        <v>IND</v>
      </c>
      <c r="L1712" s="21" t="str">
        <v>. NANHI</v>
      </c>
      <c r="M1712" s="47" t="str">
        <v>400mh</v>
      </c>
      <c r="N1712" s="95">
        <v>36449</v>
      </c>
      <c r="O1712" s="94" t="str">
        <f t="shared" si="104"/>
        <v>. NANHI400mh</v>
      </c>
      <c r="P1712" s="2">
        <f t="shared" si="105"/>
        <v>1034</v>
      </c>
      <c r="Q1712" s="2">
        <f t="shared" si="106"/>
        <v>85</v>
      </c>
      <c r="R1712" s="79" t="str">
        <f t="shared" si="107"/>
        <v/>
      </c>
    </row>
    <row r="1713" spans="1:18" x14ac:dyDescent="0.2">
      <c r="A1713" t="s">
        <v>1204</v>
      </c>
      <c r="B1713" t="s">
        <v>1437</v>
      </c>
      <c r="C1713" s="5" t="s">
        <v>36</v>
      </c>
      <c r="D1713" s="5">
        <v>37831</v>
      </c>
      <c r="E1713" s="39">
        <v>838</v>
      </c>
      <c r="F1713" s="195">
        <v>44318</v>
      </c>
      <c r="G1713" s="2">
        <v>70</v>
      </c>
      <c r="H1713" t="str">
        <f>B1713&amp;C1713</f>
        <v>Emily SCRIVENERpole-vault</v>
      </c>
      <c r="I1713" s="2">
        <f>E1713</f>
        <v>838</v>
      </c>
      <c r="J1713" s="2" cm="1">
        <f t="array" ref="J1713">MAX(IF($H$3:$H$4000=$H1713,$I$3:$I$4000))</f>
        <v>838</v>
      </c>
      <c r="K1713" s="2" t="str">
        <v>IND</v>
      </c>
      <c r="L1713" s="21" t="str">
        <v>Gurdeep KAUR</v>
      </c>
      <c r="M1713" s="47" t="str">
        <v>400mh</v>
      </c>
      <c r="N1713" s="95">
        <v>37044</v>
      </c>
      <c r="O1713" s="94" t="str">
        <f t="shared" si="104"/>
        <v>Gurdeep KAUR400mh</v>
      </c>
      <c r="P1713" s="2">
        <f t="shared" si="105"/>
        <v>1012</v>
      </c>
      <c r="Q1713" s="2">
        <f t="shared" si="106"/>
        <v>107</v>
      </c>
      <c r="R1713" s="79" t="str">
        <f t="shared" si="107"/>
        <v/>
      </c>
    </row>
    <row r="1714" spans="1:18" x14ac:dyDescent="0.2">
      <c r="A1714" t="s">
        <v>1204</v>
      </c>
      <c r="B1714" t="s">
        <v>1703</v>
      </c>
      <c r="C1714" s="5" t="s">
        <v>25</v>
      </c>
      <c r="D1714" s="5">
        <v>36848</v>
      </c>
      <c r="E1714" s="39">
        <v>1096</v>
      </c>
      <c r="F1714" s="195">
        <v>44317</v>
      </c>
      <c r="G1714" s="2">
        <v>69</v>
      </c>
      <c r="H1714" t="str">
        <f>B1714&amp;C1714</f>
        <v>Amber ANNING200m</v>
      </c>
      <c r="I1714" s="2">
        <f>E1714</f>
        <v>1096</v>
      </c>
      <c r="J1714" s="2" cm="1">
        <f t="array" ref="J1714">MAX(IF($H$3:$H$4000=$H1714,$I$3:$I$4000))</f>
        <v>1096</v>
      </c>
      <c r="K1714" s="2" t="str">
        <v>IND</v>
      </c>
      <c r="L1714" s="21" t="str">
        <v>. SHITAL</v>
      </c>
      <c r="M1714" s="47" t="str">
        <v>hammer-throw</v>
      </c>
      <c r="N1714" s="95">
        <v>36128</v>
      </c>
      <c r="O1714" s="94" t="str">
        <f t="shared" si="104"/>
        <v>. SHITALhammer-throw</v>
      </c>
      <c r="P1714" s="2">
        <f t="shared" si="105"/>
        <v>839</v>
      </c>
      <c r="Q1714" s="2">
        <f t="shared" si="106"/>
        <v>92</v>
      </c>
      <c r="R1714" s="79" t="str">
        <f t="shared" si="107"/>
        <v/>
      </c>
    </row>
    <row r="1715" spans="1:18" x14ac:dyDescent="0.2">
      <c r="A1715" t="s">
        <v>1204</v>
      </c>
      <c r="B1715" t="s">
        <v>1929</v>
      </c>
      <c r="C1715" s="5" t="s">
        <v>34</v>
      </c>
      <c r="D1715" s="6"/>
      <c r="E1715" s="39">
        <v>1020</v>
      </c>
      <c r="F1715" s="195">
        <v>44317</v>
      </c>
      <c r="G1715" s="2">
        <v>85</v>
      </c>
      <c r="H1715" t="str">
        <f>B1715&amp;C1715</f>
        <v>Nicole FLOREZ3000msc</v>
      </c>
      <c r="I1715" s="2">
        <f>E1715</f>
        <v>1020</v>
      </c>
      <c r="J1715" s="2" cm="1">
        <f t="array" ref="J1715">MAX(IF($H$3:$H$4000=$H1715,$I$3:$I$4000))</f>
        <v>1020</v>
      </c>
      <c r="K1715" s="2" t="str">
        <v>IND</v>
      </c>
      <c r="L1715" s="21" t="str">
        <v>. POOJA</v>
      </c>
      <c r="M1715" s="47" t="str">
        <v>pole-vault</v>
      </c>
      <c r="N1715" s="95">
        <v>37246</v>
      </c>
      <c r="O1715" s="94" t="str">
        <f t="shared" si="104"/>
        <v>. POOJApole-vault</v>
      </c>
      <c r="P1715" s="2">
        <f t="shared" si="105"/>
        <v>944</v>
      </c>
      <c r="Q1715" s="2">
        <f t="shared" si="106"/>
        <v>36</v>
      </c>
      <c r="R1715" s="79" t="str">
        <f t="shared" si="107"/>
        <v/>
      </c>
    </row>
    <row r="1716" spans="1:18" x14ac:dyDescent="0.2">
      <c r="A1716" t="s">
        <v>1204</v>
      </c>
      <c r="B1716" t="s">
        <v>2184</v>
      </c>
      <c r="C1716" s="5" t="s">
        <v>38</v>
      </c>
      <c r="D1716" s="5">
        <v>34660</v>
      </c>
      <c r="E1716" s="39">
        <v>1027</v>
      </c>
      <c r="F1716" s="195">
        <v>44317</v>
      </c>
      <c r="G1716" s="2">
        <v>32</v>
      </c>
      <c r="H1716" t="str">
        <f>B1716&amp;C1716</f>
        <v>Jahisha THOMAStriple-jump</v>
      </c>
      <c r="I1716" s="2">
        <f>E1716</f>
        <v>1027</v>
      </c>
      <c r="J1716" s="2" cm="1">
        <f t="array" ref="J1716">MAX(IF($H$3:$H$4000=$H1716,$I$3:$I$4000))</f>
        <v>1027</v>
      </c>
      <c r="K1716" s="2" t="str">
        <v>IND</v>
      </c>
      <c r="L1716" s="21" t="str">
        <v>Navjeet Kaur DHILLON</v>
      </c>
      <c r="M1716" s="47" t="str">
        <v>discus-throw</v>
      </c>
      <c r="N1716" s="95">
        <v>34764</v>
      </c>
      <c r="O1716" s="94" t="str">
        <f t="shared" si="104"/>
        <v>Navjeet Kaur DHILLONdiscus-throw</v>
      </c>
      <c r="P1716" s="2">
        <f t="shared" si="105"/>
        <v>971</v>
      </c>
      <c r="Q1716" s="2">
        <f t="shared" si="106"/>
        <v>30</v>
      </c>
      <c r="R1716" s="79" t="str">
        <f t="shared" si="107"/>
        <v/>
      </c>
    </row>
    <row r="1717" spans="1:18" x14ac:dyDescent="0.2">
      <c r="A1717" t="s">
        <v>1204</v>
      </c>
      <c r="B1717" t="s">
        <v>2445</v>
      </c>
      <c r="C1717" s="5" t="s">
        <v>40</v>
      </c>
      <c r="D1717" s="5">
        <v>36318</v>
      </c>
      <c r="E1717" s="39">
        <v>833</v>
      </c>
      <c r="F1717" s="195">
        <v>44317</v>
      </c>
      <c r="G1717" s="2">
        <v>89</v>
      </c>
      <c r="H1717" t="str">
        <f>B1717&amp;C1717</f>
        <v>Luisa CHANTLER EDMONDdiscus-throw</v>
      </c>
      <c r="I1717" s="2">
        <f>E1717</f>
        <v>833</v>
      </c>
      <c r="J1717" s="2" cm="1">
        <f t="array" ref="J1717">MAX(IF($H$3:$H$4000=$H1717,$I$3:$I$4000))</f>
        <v>833</v>
      </c>
      <c r="K1717" s="2" t="str">
        <v>IND</v>
      </c>
      <c r="L1717" s="21" t="str">
        <v>KM DEEKSHA</v>
      </c>
      <c r="M1717" s="47" t="str">
        <v>1500m</v>
      </c>
      <c r="N1717" s="95">
        <v>1999</v>
      </c>
      <c r="O1717" s="94" t="str">
        <f t="shared" si="104"/>
        <v>KM DEEKSHA1500m</v>
      </c>
      <c r="P1717" s="2">
        <f t="shared" si="105"/>
        <v>1095</v>
      </c>
      <c r="Q1717" s="2">
        <f t="shared" si="106"/>
        <v>83</v>
      </c>
      <c r="R1717" s="79" t="str">
        <f t="shared" si="107"/>
        <v/>
      </c>
    </row>
    <row r="1718" spans="1:18" x14ac:dyDescent="0.2">
      <c r="A1718" t="s">
        <v>1204</v>
      </c>
      <c r="B1718" t="s">
        <v>2551</v>
      </c>
      <c r="C1718" s="5" t="s">
        <v>42</v>
      </c>
      <c r="D1718" s="5">
        <v>35704</v>
      </c>
      <c r="E1718" s="39">
        <v>859</v>
      </c>
      <c r="F1718" s="195">
        <v>44317</v>
      </c>
      <c r="G1718" s="2">
        <v>68</v>
      </c>
      <c r="H1718" t="str">
        <f>B1718&amp;C1718</f>
        <v>Maggie OKULhammer-throw</v>
      </c>
      <c r="I1718" s="2">
        <f>E1718</f>
        <v>859</v>
      </c>
      <c r="J1718" s="2" cm="1">
        <f t="array" ref="J1718">MAX(IF($H$3:$H$4000=$H1718,$I$3:$I$4000))</f>
        <v>859</v>
      </c>
      <c r="K1718" s="2" t="str">
        <v>IND</v>
      </c>
      <c r="L1718" s="21" t="str">
        <v>Gurveer KAUR</v>
      </c>
      <c r="M1718" s="47" t="str">
        <v>discus-throw</v>
      </c>
      <c r="N1718" s="95">
        <v>34991</v>
      </c>
      <c r="O1718" s="94" t="str">
        <f t="shared" si="104"/>
        <v>Gurveer KAURdiscus-throw</v>
      </c>
      <c r="P1718" s="2">
        <f t="shared" si="105"/>
        <v>863</v>
      </c>
      <c r="Q1718" s="2">
        <f t="shared" si="106"/>
        <v>80</v>
      </c>
      <c r="R1718" s="79" t="str">
        <f t="shared" si="107"/>
        <v/>
      </c>
    </row>
    <row r="1719" spans="1:18" x14ac:dyDescent="0.2">
      <c r="A1719" t="s">
        <v>1204</v>
      </c>
      <c r="B1719" t="s">
        <v>1692</v>
      </c>
      <c r="C1719" s="5" t="s">
        <v>26</v>
      </c>
      <c r="D1719" s="5">
        <v>35137</v>
      </c>
      <c r="E1719" s="39">
        <v>1105</v>
      </c>
      <c r="F1719" s="195">
        <v>44316</v>
      </c>
      <c r="G1719" s="2">
        <v>63</v>
      </c>
      <c r="H1719" t="str">
        <f>B1719&amp;C1719</f>
        <v>Lina NIELSEN400m</v>
      </c>
      <c r="I1719" s="2">
        <f>E1719</f>
        <v>1105</v>
      </c>
      <c r="J1719" s="2" cm="1">
        <f t="array" ref="J1719">MAX(IF($H$3:$H$4000=$H1719,$I$3:$I$4000))</f>
        <v>1105</v>
      </c>
      <c r="K1719" s="2" t="str">
        <v>IND</v>
      </c>
      <c r="L1719" s="21" t="str">
        <v>. SANJITA</v>
      </c>
      <c r="M1719" s="47" t="str">
        <v>hammer-throw</v>
      </c>
      <c r="N1719" s="95">
        <v>36883</v>
      </c>
      <c r="O1719" s="94" t="str">
        <f t="shared" si="104"/>
        <v>. SANJITAhammer-throw</v>
      </c>
      <c r="P1719" s="2">
        <f t="shared" si="105"/>
        <v>838</v>
      </c>
      <c r="Q1719" s="2">
        <f t="shared" si="106"/>
        <v>94</v>
      </c>
      <c r="R1719" s="79" t="str">
        <f t="shared" si="107"/>
        <v/>
      </c>
    </row>
    <row r="1720" spans="1:18" x14ac:dyDescent="0.2">
      <c r="A1720" t="s">
        <v>1204</v>
      </c>
      <c r="B1720" t="s">
        <v>1927</v>
      </c>
      <c r="C1720" t="s">
        <v>34</v>
      </c>
      <c r="D1720" s="5"/>
      <c r="E1720" s="39">
        <v>1022</v>
      </c>
      <c r="F1720" s="195">
        <v>44316</v>
      </c>
      <c r="G1720" s="2">
        <v>83</v>
      </c>
      <c r="H1720" t="str">
        <f>B1720&amp;C1720</f>
        <v>Toni MOORE3000msc</v>
      </c>
      <c r="I1720" s="2">
        <f>E1720</f>
        <v>1022</v>
      </c>
      <c r="J1720" s="2" cm="1">
        <f t="array" ref="J1720">MAX(IF($H$3:$H$4000=$H1720,$I$3:$I$4000))</f>
        <v>1022</v>
      </c>
      <c r="K1720" s="2" t="str">
        <v>IND</v>
      </c>
      <c r="L1720" s="21" t="str">
        <v>Ayana THOMAS</v>
      </c>
      <c r="M1720" s="47" t="str">
        <v>400mh</v>
      </c>
      <c r="N1720" s="95">
        <v>33989</v>
      </c>
      <c r="O1720" s="94" t="str">
        <f t="shared" si="104"/>
        <v>Ayana THOMAS400mh</v>
      </c>
      <c r="P1720" s="2">
        <f t="shared" si="105"/>
        <v>1019</v>
      </c>
      <c r="Q1720" s="2">
        <f t="shared" si="106"/>
        <v>97</v>
      </c>
      <c r="R1720" s="79" t="str">
        <f t="shared" si="107"/>
        <v/>
      </c>
    </row>
    <row r="1721" spans="1:18" x14ac:dyDescent="0.2">
      <c r="A1721" t="s">
        <v>1204</v>
      </c>
      <c r="B1721" t="s">
        <v>2205</v>
      </c>
      <c r="C1721" s="5" t="s">
        <v>37</v>
      </c>
      <c r="D1721" s="5">
        <v>37411</v>
      </c>
      <c r="E1721" s="39">
        <v>1060</v>
      </c>
      <c r="F1721" s="195">
        <v>44316</v>
      </c>
      <c r="G1721" s="2">
        <v>48</v>
      </c>
      <c r="H1721" t="str">
        <f>B1721&amp;C1721</f>
        <v>Funminiyi OLAJIDElong-jump</v>
      </c>
      <c r="I1721" s="2">
        <f>E1721</f>
        <v>1060</v>
      </c>
      <c r="J1721" s="2" cm="1">
        <f t="array" ref="J1721">MAX(IF($H$3:$H$4000=$H1721,$I$3:$I$4000))</f>
        <v>1060</v>
      </c>
      <c r="K1721" s="2" t="str">
        <v>IND</v>
      </c>
      <c r="L1721" s="21" t="str">
        <v>Vinija VIJAYAN</v>
      </c>
      <c r="M1721" s="47" t="str">
        <v>triple-jump</v>
      </c>
      <c r="N1721" s="95">
        <v>35349</v>
      </c>
      <c r="O1721" s="94" t="str">
        <f t="shared" si="104"/>
        <v>Vinija VIJAYANtriple-jump</v>
      </c>
      <c r="P1721" s="2">
        <f t="shared" si="105"/>
        <v>1028</v>
      </c>
      <c r="Q1721" s="2">
        <f t="shared" si="106"/>
        <v>37</v>
      </c>
      <c r="R1721" s="79" t="str">
        <f t="shared" si="107"/>
        <v/>
      </c>
    </row>
    <row r="1722" spans="1:18" x14ac:dyDescent="0.2">
      <c r="A1722" t="s">
        <v>1204</v>
      </c>
      <c r="B1722" t="s">
        <v>1692</v>
      </c>
      <c r="C1722" s="5" t="s">
        <v>33</v>
      </c>
      <c r="D1722" s="5">
        <v>35137</v>
      </c>
      <c r="E1722" s="39">
        <v>1164</v>
      </c>
      <c r="F1722" s="195">
        <v>44315</v>
      </c>
      <c r="G1722" s="2">
        <v>8</v>
      </c>
      <c r="H1722" t="str">
        <f>B1722&amp;C1722</f>
        <v>Lina NIELSEN400mh</v>
      </c>
      <c r="I1722" s="2">
        <f>E1722</f>
        <v>1164</v>
      </c>
      <c r="J1722" s="2" cm="1">
        <f t="array" ref="J1722">MAX(IF($H$3:$H$4000=$H1722,$I$3:$I$4000))</f>
        <v>1164</v>
      </c>
      <c r="K1722" s="2" t="str">
        <v>IND</v>
      </c>
      <c r="L1722" s="21" t="str">
        <v>Melva GEORGE</v>
      </c>
      <c r="M1722" s="47" t="str">
        <v>triple-jump</v>
      </c>
      <c r="N1722" s="95">
        <v>0</v>
      </c>
      <c r="O1722" s="94" t="str">
        <f t="shared" si="104"/>
        <v>Melva GEORGEtriple-jump</v>
      </c>
      <c r="P1722" s="2">
        <f t="shared" si="105"/>
        <v>995</v>
      </c>
      <c r="Q1722" s="2">
        <f t="shared" si="106"/>
        <v>69</v>
      </c>
      <c r="R1722" s="79" t="str">
        <f t="shared" si="107"/>
        <v/>
      </c>
    </row>
    <row r="1723" spans="1:18" x14ac:dyDescent="0.2">
      <c r="A1723" t="s">
        <v>1204</v>
      </c>
      <c r="B1723" t="s">
        <v>2327</v>
      </c>
      <c r="C1723" t="s">
        <v>35</v>
      </c>
      <c r="D1723" s="5"/>
      <c r="E1723" s="39">
        <v>974</v>
      </c>
      <c r="F1723" s="195">
        <v>44314</v>
      </c>
      <c r="G1723" s="2">
        <v>73</v>
      </c>
      <c r="H1723" t="str">
        <f>B1723&amp;C1723</f>
        <v>Eve MAHERhigh-jump</v>
      </c>
      <c r="I1723" s="2">
        <f>E1723</f>
        <v>974</v>
      </c>
      <c r="J1723" s="2" cm="1">
        <f t="array" ref="J1723">MAX(IF($H$3:$H$4000=$H1723,$I$3:$I$4000))</f>
        <v>974</v>
      </c>
      <c r="K1723" s="2" t="str">
        <v>IND</v>
      </c>
      <c r="L1723" s="21" t="str">
        <v>. PRITI</v>
      </c>
      <c r="M1723" s="47" t="str">
        <v>3000msc</v>
      </c>
      <c r="N1723" s="95">
        <v>35051</v>
      </c>
      <c r="O1723" s="94" t="str">
        <f t="shared" si="104"/>
        <v>. PRITI3000msc</v>
      </c>
      <c r="P1723" s="2">
        <f t="shared" si="105"/>
        <v>1042</v>
      </c>
      <c r="Q1723" s="2">
        <f t="shared" si="106"/>
        <v>77</v>
      </c>
      <c r="R1723" s="79" t="str">
        <f t="shared" si="107"/>
        <v/>
      </c>
    </row>
    <row r="1724" spans="1:18" x14ac:dyDescent="0.2">
      <c r="A1724" t="s">
        <v>1204</v>
      </c>
      <c r="B1724" t="s">
        <v>2445</v>
      </c>
      <c r="C1724" s="5" t="s">
        <v>42</v>
      </c>
      <c r="D1724" s="5">
        <v>36318</v>
      </c>
      <c r="E1724" s="39">
        <v>829</v>
      </c>
      <c r="F1724" s="195">
        <v>44311</v>
      </c>
      <c r="G1724" s="2">
        <v>94</v>
      </c>
      <c r="H1724" t="str">
        <f>B1724&amp;C1724</f>
        <v>Luisa CHANTLER EDMONDhammer-throw</v>
      </c>
      <c r="I1724" s="2">
        <f>E1724</f>
        <v>829</v>
      </c>
      <c r="J1724" s="2" cm="1">
        <f t="array" ref="J1724">MAX(IF($H$3:$H$4000=$H1724,$I$3:$I$4000))</f>
        <v>834</v>
      </c>
      <c r="K1724" s="2" t="str">
        <v>IND</v>
      </c>
      <c r="L1724" s="21" t="str">
        <v>Chavi YADAV</v>
      </c>
      <c r="M1724" s="47" t="str">
        <v>3000msc</v>
      </c>
      <c r="N1724" s="95">
        <v>33831</v>
      </c>
      <c r="O1724" s="94" t="str">
        <f t="shared" si="104"/>
        <v>Chavi YADAV3000msc</v>
      </c>
      <c r="P1724" s="2">
        <f t="shared" si="105"/>
        <v>1006</v>
      </c>
      <c r="Q1724" s="2">
        <f t="shared" si="106"/>
        <v>106</v>
      </c>
      <c r="R1724" s="79" t="str">
        <f t="shared" si="107"/>
        <v/>
      </c>
    </row>
    <row r="1725" spans="1:18" x14ac:dyDescent="0.2">
      <c r="A1725" t="s">
        <v>1204</v>
      </c>
      <c r="B1725" t="s">
        <v>2574</v>
      </c>
      <c r="C1725" s="5" t="s">
        <v>42</v>
      </c>
      <c r="D1725" s="5">
        <v>37886</v>
      </c>
      <c r="E1725" s="39">
        <v>820</v>
      </c>
      <c r="F1725" s="195">
        <v>44311</v>
      </c>
      <c r="G1725" s="2">
        <v>98</v>
      </c>
      <c r="H1725" t="str">
        <f>B1725&amp;C1725</f>
        <v>Lara MOFFAThammer-throw</v>
      </c>
      <c r="I1725" s="2">
        <f>E1725</f>
        <v>820</v>
      </c>
      <c r="J1725" s="2" cm="1">
        <f t="array" ref="J1725">MAX(IF($H$3:$H$4000=$H1725,$I$3:$I$4000))</f>
        <v>820</v>
      </c>
      <c r="K1725" s="2" t="str">
        <v>IND</v>
      </c>
      <c r="L1725" s="21" t="str">
        <v>Harmilan BAINS</v>
      </c>
      <c r="M1725" s="47" t="str">
        <v>1500m</v>
      </c>
      <c r="N1725" s="95">
        <v>35999</v>
      </c>
      <c r="O1725" s="94" t="str">
        <f t="shared" si="104"/>
        <v>Harmilan BAINS1500m</v>
      </c>
      <c r="P1725" s="2">
        <f t="shared" si="105"/>
        <v>1163</v>
      </c>
      <c r="Q1725" s="2">
        <f t="shared" si="106"/>
        <v>17</v>
      </c>
      <c r="R1725" s="79" t="str">
        <f t="shared" si="107"/>
        <v/>
      </c>
    </row>
    <row r="1726" spans="1:18" x14ac:dyDescent="0.2">
      <c r="A1726" t="s">
        <v>1204</v>
      </c>
      <c r="B1726" t="s">
        <v>1752</v>
      </c>
      <c r="C1726" s="5" t="s">
        <v>26</v>
      </c>
      <c r="D1726" s="5">
        <v>34919</v>
      </c>
      <c r="E1726" s="39">
        <v>1091</v>
      </c>
      <c r="F1726" s="195">
        <v>44310</v>
      </c>
      <c r="G1726" s="2">
        <v>79</v>
      </c>
      <c r="H1726" t="str">
        <f>B1726&amp;C1726</f>
        <v>Jessica TURNER400m</v>
      </c>
      <c r="I1726" s="2">
        <f>E1726</f>
        <v>1091</v>
      </c>
      <c r="J1726" s="2" cm="1">
        <f t="array" ref="J1726">MAX(IF($H$3:$H$4000=$H1726,$I$3:$I$4000))</f>
        <v>1091</v>
      </c>
      <c r="K1726" s="2" t="str">
        <v>IND</v>
      </c>
      <c r="L1726" s="21" t="str">
        <v>Kiran BALIYAN</v>
      </c>
      <c r="M1726" s="47" t="str">
        <v>shot-put</v>
      </c>
      <c r="N1726" s="95">
        <v>36225</v>
      </c>
      <c r="O1726" s="94" t="str">
        <f t="shared" si="104"/>
        <v>Kiran BALIYANshot-put</v>
      </c>
      <c r="P1726" s="2">
        <f t="shared" si="105"/>
        <v>1019</v>
      </c>
      <c r="Q1726" s="2">
        <f t="shared" si="106"/>
        <v>18</v>
      </c>
      <c r="R1726" s="79" t="str">
        <f t="shared" si="107"/>
        <v/>
      </c>
    </row>
    <row r="1727" spans="1:18" x14ac:dyDescent="0.2">
      <c r="A1727" t="s">
        <v>1204</v>
      </c>
      <c r="B1727" t="s">
        <v>1843</v>
      </c>
      <c r="C1727" s="5" t="s">
        <v>28</v>
      </c>
      <c r="D1727" s="5">
        <v>33481</v>
      </c>
      <c r="E1727" s="39">
        <v>1132</v>
      </c>
      <c r="F1727" s="195">
        <v>44310</v>
      </c>
      <c r="G1727" s="2">
        <v>42</v>
      </c>
      <c r="H1727" t="str">
        <f>B1727&amp;C1727</f>
        <v>Verity OCKENDEN1500m</v>
      </c>
      <c r="I1727" s="2">
        <f>E1727</f>
        <v>1132</v>
      </c>
      <c r="J1727" s="2" cm="1">
        <f t="array" ref="J1727">MAX(IF($H$3:$H$4000=$H1727,$I$3:$I$4000))</f>
        <v>1132</v>
      </c>
      <c r="K1727" s="2" t="str">
        <v>IND</v>
      </c>
      <c r="L1727" s="21" t="str">
        <v>. SHIVANI</v>
      </c>
      <c r="M1727" s="47" t="str">
        <v>discus-throw</v>
      </c>
      <c r="N1727" s="95">
        <v>36356</v>
      </c>
      <c r="O1727" s="94" t="str">
        <f t="shared" si="104"/>
        <v>. SHIVANIdiscus-throw</v>
      </c>
      <c r="P1727" s="2">
        <f t="shared" si="105"/>
        <v>850</v>
      </c>
      <c r="Q1727" s="2">
        <f t="shared" si="106"/>
        <v>92</v>
      </c>
      <c r="R1727" s="79" t="str">
        <f t="shared" si="107"/>
        <v/>
      </c>
    </row>
    <row r="1728" spans="1:18" x14ac:dyDescent="0.2">
      <c r="A1728" t="s">
        <v>1204</v>
      </c>
      <c r="B1728" t="s">
        <v>2053</v>
      </c>
      <c r="C1728" s="5" t="s">
        <v>32</v>
      </c>
      <c r="D1728" s="5">
        <v>36631</v>
      </c>
      <c r="E1728" s="39">
        <v>1127</v>
      </c>
      <c r="F1728" s="195">
        <v>44310</v>
      </c>
      <c r="G1728" s="2">
        <v>32</v>
      </c>
      <c r="H1728" t="str">
        <f>B1728&amp;C1728</f>
        <v>Holly MILLS100mh</v>
      </c>
      <c r="I1728" s="2">
        <f>E1728</f>
        <v>1127</v>
      </c>
      <c r="J1728" s="2" cm="1">
        <f t="array" ref="J1728">MAX(IF($H$3:$H$4000=$H1728,$I$3:$I$4000))</f>
        <v>1127</v>
      </c>
      <c r="K1728" s="2" t="str">
        <v>IND</v>
      </c>
      <c r="L1728" s="21" t="str">
        <v>. BALJEET KAUR</v>
      </c>
      <c r="M1728" s="47" t="str">
        <v>race-walking</v>
      </c>
      <c r="N1728" s="95">
        <v>37284</v>
      </c>
      <c r="O1728" s="94" t="str">
        <f t="shared" si="104"/>
        <v>. BALJEET KAURrace-walking</v>
      </c>
      <c r="P1728" s="2">
        <f t="shared" si="105"/>
        <v>951</v>
      </c>
      <c r="Q1728" s="2">
        <f t="shared" si="106"/>
        <v>21</v>
      </c>
      <c r="R1728" s="79" t="str">
        <f t="shared" si="107"/>
        <v/>
      </c>
    </row>
    <row r="1729" spans="1:18" x14ac:dyDescent="0.2">
      <c r="A1729" t="s">
        <v>1204</v>
      </c>
      <c r="B1729" t="s">
        <v>2303</v>
      </c>
      <c r="C1729" s="5" t="s">
        <v>35</v>
      </c>
      <c r="D1729" s="6">
        <v>37740</v>
      </c>
      <c r="E1729" s="39">
        <v>1023</v>
      </c>
      <c r="F1729" s="195">
        <v>44310</v>
      </c>
      <c r="G1729" s="2">
        <v>33</v>
      </c>
      <c r="H1729" t="str">
        <f>B1729&amp;C1729</f>
        <v>Zara TYAShigh-jump</v>
      </c>
      <c r="I1729" s="2">
        <f>E1729</f>
        <v>1023</v>
      </c>
      <c r="J1729" s="2" cm="1">
        <f t="array" ref="J1729">MAX(IF($H$3:$H$4000=$H1729,$I$3:$I$4000))</f>
        <v>1023</v>
      </c>
      <c r="K1729" s="2" t="str">
        <v>IND</v>
      </c>
      <c r="L1729" s="21" t="str">
        <v>Preeti TOMAR</v>
      </c>
      <c r="M1729" s="47" t="str">
        <v>3000msc</v>
      </c>
      <c r="N1729" s="95">
        <v>0</v>
      </c>
      <c r="O1729" s="94" t="str">
        <f t="shared" si="104"/>
        <v>Preeti TOMAR3000msc</v>
      </c>
      <c r="P1729" s="2">
        <f t="shared" si="105"/>
        <v>1060</v>
      </c>
      <c r="Q1729" s="2">
        <f t="shared" si="106"/>
        <v>61</v>
      </c>
      <c r="R1729" s="79" t="str">
        <f t="shared" si="107"/>
        <v/>
      </c>
    </row>
    <row r="1730" spans="1:18" x14ac:dyDescent="0.2">
      <c r="A1730" t="s">
        <v>1204</v>
      </c>
      <c r="B1730" t="s">
        <v>2385</v>
      </c>
      <c r="C1730" s="5" t="s">
        <v>36</v>
      </c>
      <c r="D1730" s="5">
        <v>37341</v>
      </c>
      <c r="E1730" s="39">
        <v>822</v>
      </c>
      <c r="F1730" s="195">
        <v>44310</v>
      </c>
      <c r="G1730" s="2">
        <v>88</v>
      </c>
      <c r="H1730" t="str">
        <f>B1730&amp;C1730</f>
        <v>Lois WARDENpole-vault</v>
      </c>
      <c r="I1730" s="2">
        <f>E1730</f>
        <v>822</v>
      </c>
      <c r="J1730" s="2" cm="1">
        <f t="array" ref="J1730">MAX(IF($H$3:$H$4000=$H1730,$I$3:$I$4000))</f>
        <v>822</v>
      </c>
      <c r="K1730" s="2" t="str">
        <v>IND</v>
      </c>
      <c r="L1730" s="21" t="str">
        <v>. DEEPIKA</v>
      </c>
      <c r="M1730" s="47" t="str">
        <v>javelin-throw</v>
      </c>
      <c r="N1730" s="95">
        <v>38677</v>
      </c>
      <c r="O1730" s="94" t="str">
        <f t="shared" si="104"/>
        <v>. DEEPIKAjavelin-throw</v>
      </c>
      <c r="P1730" s="2">
        <f t="shared" si="105"/>
        <v>880</v>
      </c>
      <c r="Q1730" s="2">
        <f t="shared" si="106"/>
        <v>52</v>
      </c>
      <c r="R1730" s="79" t="str">
        <f t="shared" si="107"/>
        <v/>
      </c>
    </row>
    <row r="1731" spans="1:18" x14ac:dyDescent="0.2">
      <c r="A1731" t="s">
        <v>1204</v>
      </c>
      <c r="B1731" t="s">
        <v>2511</v>
      </c>
      <c r="C1731" s="5" t="s">
        <v>42</v>
      </c>
      <c r="D1731" s="5">
        <v>36862</v>
      </c>
      <c r="E1731" s="39">
        <v>1076</v>
      </c>
      <c r="F1731" s="195">
        <v>44310</v>
      </c>
      <c r="G1731" s="2">
        <v>10</v>
      </c>
      <c r="H1731" t="str">
        <f>B1731&amp;C1731</f>
        <v>Tara SIMPSON-SULLIVANhammer-throw</v>
      </c>
      <c r="I1731" s="2">
        <f>E1731</f>
        <v>1076</v>
      </c>
      <c r="J1731" s="2" cm="1">
        <f t="array" ref="J1731">MAX(IF($H$3:$H$4000=$H1731,$I$3:$I$4000))</f>
        <v>1076</v>
      </c>
      <c r="K1731" s="2" t="str">
        <v>IND</v>
      </c>
      <c r="L1731" s="21" t="str">
        <v>Deepika SHARMA</v>
      </c>
      <c r="M1731" s="47" t="str">
        <v>race-walking</v>
      </c>
      <c r="N1731" s="95">
        <v>37667</v>
      </c>
      <c r="O1731" s="94" t="str">
        <f t="shared" si="104"/>
        <v>Deepika SHARMArace-walking</v>
      </c>
      <c r="P1731" s="2">
        <f t="shared" si="105"/>
        <v>796</v>
      </c>
      <c r="Q1731" s="2">
        <f t="shared" si="106"/>
        <v>52</v>
      </c>
      <c r="R1731" s="79" t="str">
        <f t="shared" si="107"/>
        <v/>
      </c>
    </row>
    <row r="1732" spans="1:18" x14ac:dyDescent="0.2">
      <c r="A1732" t="s">
        <v>1204</v>
      </c>
      <c r="B1732" t="s">
        <v>1896</v>
      </c>
      <c r="C1732" s="5" t="s">
        <v>34</v>
      </c>
      <c r="D1732" s="5">
        <v>36966</v>
      </c>
      <c r="E1732" s="39">
        <v>1112</v>
      </c>
      <c r="F1732" s="195">
        <v>44309</v>
      </c>
      <c r="G1732" s="2">
        <v>42</v>
      </c>
      <c r="H1732" t="str">
        <f>B1732&amp;C1732</f>
        <v>Elise THORNER3000msc</v>
      </c>
      <c r="I1732" s="2">
        <f>E1732</f>
        <v>1112</v>
      </c>
      <c r="J1732" s="2" cm="1">
        <f t="array" ref="J1732">MAX(IF($H$3:$H$4000=$H1732,$I$3:$I$4000))</f>
        <v>1112</v>
      </c>
      <c r="K1732" s="2" t="str">
        <v>IND</v>
      </c>
      <c r="L1732" s="21" t="str">
        <v>. JYOTI</v>
      </c>
      <c r="M1732" s="47" t="str">
        <v>race-walking</v>
      </c>
      <c r="N1732" s="95">
        <v>37561</v>
      </c>
      <c r="O1732" s="94" t="str">
        <f t="shared" ref="O1732:O1795" si="108">L1732&amp;M1732</f>
        <v>. JYOTIrace-walking</v>
      </c>
      <c r="P1732" s="2">
        <f t="shared" ref="P1732:P1795" si="109">VLOOKUP(L1732&amp;M1732,$H$3:$J$3823,3,FALSE)</f>
        <v>764</v>
      </c>
      <c r="Q1732" s="2">
        <f t="shared" ref="Q1732:Q1795" si="110">COUNTIFS($M$3:$M$3102,M1732,$P$3:$P$3102,"&gt;"&amp;P1732)+1</f>
        <v>60</v>
      </c>
      <c r="R1732" s="79" t="str">
        <f t="shared" ref="R1732:R1795" si="111">IFERROR(IF(K1732="AUS",COUNTIFS($K$3:$K$3102,"AUS",$M$3:$M$3102,M1732,$P$3:$P$3102,"&gt;"&amp;P1732)+1,""),"")</f>
        <v/>
      </c>
    </row>
    <row r="1733" spans="1:18" x14ac:dyDescent="0.2">
      <c r="A1733" t="s">
        <v>1204</v>
      </c>
      <c r="B1733" t="s">
        <v>2352</v>
      </c>
      <c r="C1733" s="5" t="s">
        <v>36</v>
      </c>
      <c r="D1733" s="5">
        <v>36064</v>
      </c>
      <c r="E1733" s="39">
        <v>947</v>
      </c>
      <c r="F1733" s="195">
        <v>44309</v>
      </c>
      <c r="G1733" s="2">
        <v>28</v>
      </c>
      <c r="H1733" t="str">
        <f>B1733&amp;C1733</f>
        <v>Jessica SWANNACKpole-vault</v>
      </c>
      <c r="I1733" s="2">
        <f>E1733</f>
        <v>947</v>
      </c>
      <c r="J1733" s="2" cm="1">
        <f t="array" ref="J1733">MAX(IF($H$3:$H$4000=$H1733,$I$3:$I$4000))</f>
        <v>947</v>
      </c>
      <c r="K1733" s="2" t="str">
        <v>IND</v>
      </c>
      <c r="L1733" s="21" t="str">
        <v>Mokavi MUTHURATHINAM</v>
      </c>
      <c r="M1733" s="47" t="str">
        <v>race-walking</v>
      </c>
      <c r="N1733" s="95">
        <v>37446</v>
      </c>
      <c r="O1733" s="94" t="str">
        <f t="shared" si="108"/>
        <v>Mokavi MUTHURATHINAMrace-walking</v>
      </c>
      <c r="P1733" s="2">
        <f t="shared" si="109"/>
        <v>736</v>
      </c>
      <c r="Q1733" s="2">
        <f t="shared" si="110"/>
        <v>70</v>
      </c>
      <c r="R1733" s="79" t="str">
        <f t="shared" si="111"/>
        <v/>
      </c>
    </row>
    <row r="1734" spans="1:18" x14ac:dyDescent="0.2">
      <c r="A1734" t="s">
        <v>1204</v>
      </c>
      <c r="B1734" t="s">
        <v>1444</v>
      </c>
      <c r="C1734" s="5" t="s">
        <v>40</v>
      </c>
      <c r="D1734" s="5">
        <v>31866</v>
      </c>
      <c r="E1734" s="39">
        <v>1078</v>
      </c>
      <c r="F1734" s="195">
        <v>44304</v>
      </c>
      <c r="G1734" s="2">
        <v>10</v>
      </c>
      <c r="H1734" t="str">
        <f>B1734&amp;C1734</f>
        <v>Jade LALLYdiscus-throw</v>
      </c>
      <c r="I1734" s="2">
        <f>E1734</f>
        <v>1078</v>
      </c>
      <c r="J1734" s="2" cm="1">
        <f t="array" ref="J1734">MAX(IF($H$3:$H$4000=$H1734,$I$3:$I$4000))</f>
        <v>1104</v>
      </c>
      <c r="K1734" s="2" t="str">
        <v>IND</v>
      </c>
      <c r="L1734" s="21" t="str">
        <v>Aditi RAJESH</v>
      </c>
      <c r="M1734" s="47" t="str">
        <v>discus-throw</v>
      </c>
      <c r="N1734" s="95">
        <v>37470</v>
      </c>
      <c r="O1734" s="94" t="str">
        <f t="shared" si="108"/>
        <v>Aditi RAJESHdiscus-throw</v>
      </c>
      <c r="P1734" s="2">
        <f t="shared" si="109"/>
        <v>850</v>
      </c>
      <c r="Q1734" s="2">
        <f t="shared" si="110"/>
        <v>92</v>
      </c>
      <c r="R1734" s="79" t="str">
        <f t="shared" si="111"/>
        <v/>
      </c>
    </row>
    <row r="1735" spans="1:18" x14ac:dyDescent="0.2">
      <c r="A1735" t="s">
        <v>1204</v>
      </c>
      <c r="B1735" t="s">
        <v>1674</v>
      </c>
      <c r="C1735" s="5" t="s">
        <v>2</v>
      </c>
      <c r="D1735" s="5">
        <v>34240</v>
      </c>
      <c r="E1735" s="39">
        <v>1102</v>
      </c>
      <c r="F1735" s="195">
        <v>44303</v>
      </c>
      <c r="G1735" s="2">
        <v>83</v>
      </c>
      <c r="H1735" t="str">
        <f>B1735&amp;C1735</f>
        <v>Jodie WILLIAMS100m</v>
      </c>
      <c r="I1735" s="2">
        <f>E1735</f>
        <v>1102</v>
      </c>
      <c r="J1735" s="2" cm="1">
        <f t="array" ref="J1735">MAX(IF($H$3:$H$4000=$H1735,$I$3:$I$4000))</f>
        <v>1102</v>
      </c>
      <c r="K1735" s="2" t="str">
        <v>IND</v>
      </c>
      <c r="L1735" s="21" t="str">
        <v>Madhu RENU</v>
      </c>
      <c r="M1735" s="47" t="str">
        <v>discus-throw</v>
      </c>
      <c r="N1735" s="95">
        <v>35551</v>
      </c>
      <c r="O1735" s="94" t="str">
        <f t="shared" si="108"/>
        <v>Madhu RENUdiscus-throw</v>
      </c>
      <c r="P1735" s="2">
        <f t="shared" si="109"/>
        <v>843</v>
      </c>
      <c r="Q1735" s="2">
        <f t="shared" si="110"/>
        <v>100</v>
      </c>
      <c r="R1735" s="79" t="str">
        <f t="shared" si="111"/>
        <v/>
      </c>
    </row>
    <row r="1736" spans="1:18" x14ac:dyDescent="0.2">
      <c r="A1736" t="s">
        <v>1204</v>
      </c>
      <c r="B1736" t="s">
        <v>2038</v>
      </c>
      <c r="C1736" s="5" t="s">
        <v>32</v>
      </c>
      <c r="D1736" s="5">
        <v>32094</v>
      </c>
      <c r="E1736" s="39">
        <v>1202</v>
      </c>
      <c r="F1736" s="195">
        <v>44303</v>
      </c>
      <c r="G1736" s="2">
        <v>7</v>
      </c>
      <c r="H1736" t="str">
        <f>B1736&amp;C1736</f>
        <v>Tiffany PORTER100mh</v>
      </c>
      <c r="I1736" s="2">
        <f>E1736</f>
        <v>1202</v>
      </c>
      <c r="J1736" s="2" cm="1">
        <f t="array" ref="J1736">MAX(IF($H$3:$H$4000=$H1736,$I$3:$I$4000))</f>
        <v>1202</v>
      </c>
      <c r="K1736" s="2" t="str">
        <v>IND</v>
      </c>
      <c r="L1736" s="21" t="str">
        <v>Harmilan BAINS</v>
      </c>
      <c r="M1736" s="47" t="str">
        <v>800m</v>
      </c>
      <c r="N1736" s="95">
        <v>35999</v>
      </c>
      <c r="O1736" s="94" t="str">
        <f t="shared" si="108"/>
        <v>Harmilan BAINS800m</v>
      </c>
      <c r="P1736" s="2">
        <f t="shared" si="109"/>
        <v>1117</v>
      </c>
      <c r="Q1736" s="2">
        <f t="shared" si="110"/>
        <v>44</v>
      </c>
      <c r="R1736" s="79" t="str">
        <f t="shared" si="111"/>
        <v/>
      </c>
    </row>
    <row r="1737" spans="1:18" x14ac:dyDescent="0.2">
      <c r="A1737" t="s">
        <v>1204</v>
      </c>
      <c r="B1737" t="s">
        <v>1453</v>
      </c>
      <c r="C1737" s="5" t="s">
        <v>40</v>
      </c>
      <c r="D1737" s="5">
        <v>34441</v>
      </c>
      <c r="E1737" s="39">
        <v>941</v>
      </c>
      <c r="F1737" s="195">
        <v>44303</v>
      </c>
      <c r="G1737" s="2">
        <v>35</v>
      </c>
      <c r="H1737" t="str">
        <f>B1737&amp;C1737</f>
        <v>Phoebe DOWSONdiscus-throw</v>
      </c>
      <c r="I1737" s="2">
        <f>E1737</f>
        <v>941</v>
      </c>
      <c r="J1737" s="2" cm="1">
        <f t="array" ref="J1737">MAX(IF($H$3:$H$4000=$H1737,$I$3:$I$4000))</f>
        <v>941</v>
      </c>
      <c r="K1737" s="2" t="str">
        <v>IND</v>
      </c>
      <c r="L1737" s="21" t="str">
        <v>Shaili SINGH</v>
      </c>
      <c r="M1737" s="47" t="str">
        <v>long-jump</v>
      </c>
      <c r="N1737" s="95">
        <v>37993</v>
      </c>
      <c r="O1737" s="94" t="str">
        <f t="shared" si="108"/>
        <v>Shaili SINGHlong-jump</v>
      </c>
      <c r="P1737" s="2">
        <f t="shared" si="109"/>
        <v>1103</v>
      </c>
      <c r="Q1737" s="2">
        <f t="shared" si="110"/>
        <v>28</v>
      </c>
      <c r="R1737" s="79" t="str">
        <f t="shared" si="111"/>
        <v/>
      </c>
    </row>
    <row r="1738" spans="1:18" x14ac:dyDescent="0.2">
      <c r="A1738" t="s">
        <v>1204</v>
      </c>
      <c r="B1738" t="s">
        <v>1455</v>
      </c>
      <c r="C1738" s="5" t="s">
        <v>40</v>
      </c>
      <c r="D1738" s="5">
        <v>37265</v>
      </c>
      <c r="E1738" s="39">
        <v>907</v>
      </c>
      <c r="F1738" s="195">
        <v>44303</v>
      </c>
      <c r="G1738" s="2">
        <v>52</v>
      </c>
      <c r="H1738" t="str">
        <f>B1738&amp;C1738</f>
        <v>Taia TUNSTALLdiscus-throw</v>
      </c>
      <c r="I1738" s="2">
        <f>E1738</f>
        <v>907</v>
      </c>
      <c r="J1738" s="2" cm="1">
        <f t="array" ref="J1738">MAX(IF($H$3:$H$4000=$H1738,$I$3:$I$4000))</f>
        <v>923</v>
      </c>
      <c r="K1738" s="2" t="str">
        <v>IND</v>
      </c>
      <c r="L1738" s="21" t="str">
        <v>Nandini AGASARA</v>
      </c>
      <c r="M1738" s="47" t="str">
        <v>long-jump</v>
      </c>
      <c r="N1738" s="95">
        <v>37840</v>
      </c>
      <c r="O1738" s="94" t="str">
        <f t="shared" si="108"/>
        <v>Nandini AGASARAlong-jump</v>
      </c>
      <c r="P1738" s="2">
        <f t="shared" si="109"/>
        <v>1020</v>
      </c>
      <c r="Q1738" s="2">
        <f t="shared" si="110"/>
        <v>94</v>
      </c>
      <c r="R1738" s="79" t="str">
        <f t="shared" si="111"/>
        <v/>
      </c>
    </row>
    <row r="1739" spans="1:18" x14ac:dyDescent="0.2">
      <c r="A1739" t="s">
        <v>1204</v>
      </c>
      <c r="B1739" t="s">
        <v>2530</v>
      </c>
      <c r="C1739" s="5" t="s">
        <v>42</v>
      </c>
      <c r="D1739" s="5">
        <v>37154</v>
      </c>
      <c r="E1739" s="39">
        <v>952</v>
      </c>
      <c r="F1739" s="195">
        <v>44303</v>
      </c>
      <c r="G1739" s="2">
        <v>37</v>
      </c>
      <c r="H1739" t="str">
        <f>B1739&amp;C1739</f>
        <v>Charlotte WILLIAMShammer-throw</v>
      </c>
      <c r="I1739" s="2">
        <f>E1739</f>
        <v>952</v>
      </c>
      <c r="J1739" s="2" cm="1">
        <f t="array" ref="J1739">MAX(IF($H$3:$H$4000=$H1739,$I$3:$I$4000))</f>
        <v>952</v>
      </c>
      <c r="K1739" s="2" t="str">
        <v>IND</v>
      </c>
      <c r="L1739" s="21" t="str">
        <v>Harkirat KAUR</v>
      </c>
      <c r="M1739" s="47" t="str">
        <v>shot-put</v>
      </c>
      <c r="N1739" s="95">
        <v>33885</v>
      </c>
      <c r="O1739" s="94" t="str">
        <f t="shared" si="108"/>
        <v>Harkirat KAURshot-put</v>
      </c>
      <c r="P1739" s="2">
        <f t="shared" si="109"/>
        <v>841</v>
      </c>
      <c r="Q1739" s="2">
        <f t="shared" si="110"/>
        <v>95</v>
      </c>
      <c r="R1739" s="79" t="str">
        <f t="shared" si="111"/>
        <v/>
      </c>
    </row>
    <row r="1740" spans="1:18" x14ac:dyDescent="0.2">
      <c r="A1740" t="s">
        <v>1204</v>
      </c>
      <c r="B1740" t="s">
        <v>2555</v>
      </c>
      <c r="C1740" s="5" t="s">
        <v>42</v>
      </c>
      <c r="D1740" s="5">
        <v>36105</v>
      </c>
      <c r="E1740" s="39">
        <v>854</v>
      </c>
      <c r="F1740" s="195">
        <v>44303</v>
      </c>
      <c r="G1740" s="2">
        <v>72</v>
      </c>
      <c r="H1740" t="str">
        <f>B1740&amp;C1740</f>
        <v>Katie LAMBERThammer-throw</v>
      </c>
      <c r="I1740" s="2">
        <f>E1740</f>
        <v>854</v>
      </c>
      <c r="J1740" s="2" cm="1">
        <f t="array" ref="J1740">MAX(IF($H$3:$H$4000=$H1740,$I$3:$I$4000))</f>
        <v>854</v>
      </c>
      <c r="K1740" s="2" t="str">
        <v>IND</v>
      </c>
      <c r="L1740" s="21" t="str">
        <v>Nandini AGASARA</v>
      </c>
      <c r="M1740" s="47" t="str">
        <v>100mh</v>
      </c>
      <c r="N1740" s="95">
        <v>37840</v>
      </c>
      <c r="O1740" s="94" t="str">
        <f t="shared" si="108"/>
        <v>Nandini AGASARA100mh</v>
      </c>
      <c r="P1740" s="2">
        <f t="shared" si="109"/>
        <v>1057</v>
      </c>
      <c r="Q1740" s="2">
        <f t="shared" si="110"/>
        <v>93</v>
      </c>
      <c r="R1740" s="79" t="str">
        <f t="shared" si="111"/>
        <v/>
      </c>
    </row>
    <row r="1741" spans="1:18" x14ac:dyDescent="0.2">
      <c r="A1741" t="s">
        <v>1204</v>
      </c>
      <c r="B1741" t="s">
        <v>4566</v>
      </c>
      <c r="C1741" s="5" t="s">
        <v>43</v>
      </c>
      <c r="D1741" s="5">
        <v>36600</v>
      </c>
      <c r="E1741" s="39">
        <v>952</v>
      </c>
      <c r="F1741" s="195">
        <v>44303</v>
      </c>
      <c r="G1741" s="2">
        <v>18</v>
      </c>
      <c r="H1741" t="str">
        <f>B1741&amp;C1741</f>
        <v>Alix STILLheptathlon</v>
      </c>
      <c r="I1741" s="2">
        <f>E1741</f>
        <v>952</v>
      </c>
      <c r="J1741" s="2" cm="1">
        <f t="array" ref="J1741">MAX(IF($H$3:$H$4000=$H1741,$I$3:$I$4000))</f>
        <v>952</v>
      </c>
      <c r="K1741" s="2" t="str">
        <v>IND</v>
      </c>
      <c r="L1741" s="21" t="str">
        <v>K.M. SONAM</v>
      </c>
      <c r="M1741" s="47" t="str">
        <v>triple-jump</v>
      </c>
      <c r="N1741" s="95">
        <v>35930</v>
      </c>
      <c r="O1741" s="94" t="str">
        <f t="shared" si="108"/>
        <v>K.M. SONAMtriple-jump</v>
      </c>
      <c r="P1741" s="2">
        <f t="shared" si="109"/>
        <v>1011</v>
      </c>
      <c r="Q1741" s="2">
        <f t="shared" si="110"/>
        <v>56</v>
      </c>
      <c r="R1741" s="79" t="str">
        <f t="shared" si="111"/>
        <v/>
      </c>
    </row>
    <row r="1742" spans="1:18" x14ac:dyDescent="0.2">
      <c r="A1742" t="s">
        <v>1204</v>
      </c>
      <c r="B1742" t="s">
        <v>1844</v>
      </c>
      <c r="C1742" s="5" t="s">
        <v>28</v>
      </c>
      <c r="D1742" s="5">
        <v>34916</v>
      </c>
      <c r="E1742" s="39">
        <v>1130</v>
      </c>
      <c r="F1742" s="195">
        <v>44302</v>
      </c>
      <c r="G1742" s="2">
        <v>43</v>
      </c>
      <c r="H1742" t="str">
        <f>B1742&amp;C1742</f>
        <v>Amy-Eloise MARKOVC1500m</v>
      </c>
      <c r="I1742" s="2">
        <f>E1742</f>
        <v>1130</v>
      </c>
      <c r="J1742" s="2" cm="1">
        <f t="array" ref="J1742">MAX(IF($H$3:$H$4000=$H1742,$I$3:$I$4000))</f>
        <v>1130</v>
      </c>
      <c r="K1742" s="2" t="str">
        <v>IND</v>
      </c>
      <c r="L1742" s="21" t="str">
        <v>Athira SURENDRAN</v>
      </c>
      <c r="M1742" s="47" t="str">
        <v>triple-jump</v>
      </c>
      <c r="N1742" s="95">
        <v>35329</v>
      </c>
      <c r="O1742" s="94" t="str">
        <f t="shared" si="108"/>
        <v>Athira SURENDRANtriple-jump</v>
      </c>
      <c r="P1742" s="2">
        <f t="shared" si="109"/>
        <v>970</v>
      </c>
      <c r="Q1742" s="2">
        <f t="shared" si="110"/>
        <v>101</v>
      </c>
      <c r="R1742" s="79" t="str">
        <f t="shared" si="111"/>
        <v/>
      </c>
    </row>
    <row r="1743" spans="1:18" x14ac:dyDescent="0.2">
      <c r="A1743" t="s">
        <v>1204</v>
      </c>
      <c r="B1743" t="s">
        <v>2519</v>
      </c>
      <c r="C1743" s="5" t="s">
        <v>42</v>
      </c>
      <c r="D1743" s="5">
        <v>36163</v>
      </c>
      <c r="E1743" s="39">
        <v>1007</v>
      </c>
      <c r="F1743" s="195">
        <v>44302</v>
      </c>
      <c r="G1743" s="2">
        <v>20</v>
      </c>
      <c r="H1743" t="str">
        <f>B1743&amp;C1743</f>
        <v>Amber SIMPSONhammer-throw</v>
      </c>
      <c r="I1743" s="2">
        <f>E1743</f>
        <v>1007</v>
      </c>
      <c r="J1743" s="2" cm="1">
        <f t="array" ref="J1743">MAX(IF($H$3:$H$4000=$H1743,$I$3:$I$4000))</f>
        <v>1007</v>
      </c>
      <c r="K1743" s="2" t="str">
        <v>IND</v>
      </c>
      <c r="L1743" s="21" t="str">
        <v>Harshita SEHRAWAT</v>
      </c>
      <c r="M1743" s="47" t="str">
        <v>hammer-throw</v>
      </c>
      <c r="N1743" s="95">
        <v>37712</v>
      </c>
      <c r="O1743" s="94" t="str">
        <f t="shared" si="108"/>
        <v>Harshita SEHRAWAThammer-throw</v>
      </c>
      <c r="P1743" s="2">
        <f t="shared" si="109"/>
        <v>833</v>
      </c>
      <c r="Q1743" s="2">
        <f t="shared" si="110"/>
        <v>100</v>
      </c>
      <c r="R1743" s="79" t="str">
        <f t="shared" si="111"/>
        <v/>
      </c>
    </row>
    <row r="1744" spans="1:18" x14ac:dyDescent="0.2">
      <c r="A1744" t="s">
        <v>1204</v>
      </c>
      <c r="B1744" t="s">
        <v>1522</v>
      </c>
      <c r="C1744" s="5" t="s">
        <v>42</v>
      </c>
      <c r="D1744" s="5">
        <v>29918</v>
      </c>
      <c r="E1744" s="39">
        <v>928</v>
      </c>
      <c r="F1744" s="195">
        <v>44297</v>
      </c>
      <c r="G1744" s="2">
        <v>45</v>
      </c>
      <c r="H1744" t="str">
        <f>B1744&amp;C1744</f>
        <v>Lucy MARSHALLhammer-throw</v>
      </c>
      <c r="I1744" s="2">
        <f>E1744</f>
        <v>928</v>
      </c>
      <c r="J1744" s="2" cm="1">
        <f t="array" ref="J1744">MAX(IF($H$3:$H$4000=$H1744,$I$3:$I$4000))</f>
        <v>928</v>
      </c>
      <c r="K1744" s="2" t="str">
        <v>IND</v>
      </c>
      <c r="L1744" s="21" t="str">
        <v>Archana SUSEENTRAN</v>
      </c>
      <c r="M1744" s="47" t="str">
        <v>200m</v>
      </c>
      <c r="N1744" s="95">
        <v>34494</v>
      </c>
      <c r="O1744" s="94" t="str">
        <f t="shared" si="108"/>
        <v>Archana SUSEENTRAN200m</v>
      </c>
      <c r="P1744" s="2">
        <f t="shared" si="109"/>
        <v>1108</v>
      </c>
      <c r="Q1744" s="2">
        <f t="shared" si="110"/>
        <v>65</v>
      </c>
      <c r="R1744" s="79" t="str">
        <f t="shared" si="111"/>
        <v/>
      </c>
    </row>
    <row r="1745" spans="1:18" x14ac:dyDescent="0.2">
      <c r="A1745" t="s">
        <v>1204</v>
      </c>
      <c r="B1745" t="s">
        <v>2101</v>
      </c>
      <c r="C1745" s="5" t="s">
        <v>43</v>
      </c>
      <c r="D1745" s="5">
        <v>35773</v>
      </c>
      <c r="E1745" s="39">
        <v>985</v>
      </c>
      <c r="F1745" s="195">
        <v>44296</v>
      </c>
      <c r="G1745" s="2">
        <v>13</v>
      </c>
      <c r="H1745" t="str">
        <f>B1745&amp;C1745</f>
        <v>Zoe HUGHESheptathlon</v>
      </c>
      <c r="I1745" s="2">
        <f>E1745</f>
        <v>985</v>
      </c>
      <c r="J1745" s="2" cm="1">
        <f t="array" ref="J1745">MAX(IF($H$3:$H$4000=$H1745,$I$3:$I$4000))</f>
        <v>985</v>
      </c>
      <c r="K1745" s="2" t="str">
        <v>IND</v>
      </c>
      <c r="L1745" s="21" t="str">
        <v>Srabani NANDA</v>
      </c>
      <c r="M1745" s="47" t="str">
        <v>100m</v>
      </c>
      <c r="N1745" s="95">
        <v>33365</v>
      </c>
      <c r="O1745" s="94" t="str">
        <f t="shared" si="108"/>
        <v>Srabani NANDA100m</v>
      </c>
      <c r="P1745" s="2">
        <f t="shared" si="109"/>
        <v>1123</v>
      </c>
      <c r="Q1745" s="2">
        <f t="shared" si="110"/>
        <v>65</v>
      </c>
      <c r="R1745" s="79" t="str">
        <f t="shared" si="111"/>
        <v/>
      </c>
    </row>
    <row r="1746" spans="1:18" x14ac:dyDescent="0.2">
      <c r="A1746" t="s">
        <v>1204</v>
      </c>
      <c r="B1746" t="s">
        <v>2080</v>
      </c>
      <c r="C1746" s="5" t="s">
        <v>32</v>
      </c>
      <c r="D1746" s="5">
        <v>36530</v>
      </c>
      <c r="E1746" s="39">
        <v>1075</v>
      </c>
      <c r="F1746" s="195">
        <v>44295</v>
      </c>
      <c r="G1746" s="2">
        <v>63</v>
      </c>
      <c r="H1746" t="str">
        <f>B1746&amp;C1746</f>
        <v>Isabel WAKEFIELD100mh</v>
      </c>
      <c r="I1746" s="2">
        <f>E1746</f>
        <v>1075</v>
      </c>
      <c r="J1746" s="2" cm="1">
        <f t="array" ref="J1746">MAX(IF($H$3:$H$4000=$H1746,$I$3:$I$4000))</f>
        <v>1115</v>
      </c>
      <c r="K1746" s="2" t="str">
        <v>IND</v>
      </c>
      <c r="L1746" s="21" t="str">
        <v>Krishna JAYASANKAR</v>
      </c>
      <c r="M1746" s="47" t="str">
        <v>discus-throw</v>
      </c>
      <c r="N1746" s="95">
        <v>37570</v>
      </c>
      <c r="O1746" s="94" t="str">
        <f t="shared" si="108"/>
        <v>Krishna JAYASANKARdiscus-throw</v>
      </c>
      <c r="P1746" s="2">
        <f t="shared" si="109"/>
        <v>856</v>
      </c>
      <c r="Q1746" s="2">
        <f t="shared" si="110"/>
        <v>85</v>
      </c>
      <c r="R1746" s="79" t="str">
        <f t="shared" si="111"/>
        <v/>
      </c>
    </row>
    <row r="1747" spans="1:18" x14ac:dyDescent="0.2">
      <c r="A1747" t="s">
        <v>1204</v>
      </c>
      <c r="B1747" t="s">
        <v>2101</v>
      </c>
      <c r="C1747" s="5" t="s">
        <v>32</v>
      </c>
      <c r="D1747" s="5">
        <v>35773</v>
      </c>
      <c r="E1747" s="39">
        <v>1056</v>
      </c>
      <c r="F1747" s="195">
        <v>44295</v>
      </c>
      <c r="G1747" s="2">
        <v>88</v>
      </c>
      <c r="H1747" t="str">
        <f>B1747&amp;C1747</f>
        <v>Zoe HUGHES100mh</v>
      </c>
      <c r="I1747" s="2">
        <f>E1747</f>
        <v>1056</v>
      </c>
      <c r="J1747" s="2" cm="1">
        <f t="array" ref="J1747">MAX(IF($H$3:$H$4000=$H1747,$I$3:$I$4000))</f>
        <v>1056</v>
      </c>
      <c r="K1747" s="2" t="str">
        <v>IND</v>
      </c>
      <c r="L1747" s="21" t="str">
        <v>Manju BALA SINGH</v>
      </c>
      <c r="M1747" s="47" t="str">
        <v>hammer-throw</v>
      </c>
      <c r="N1747" s="95">
        <v>32690</v>
      </c>
      <c r="O1747" s="94" t="str">
        <f t="shared" si="108"/>
        <v>Manju BALA SINGHhammer-throw</v>
      </c>
      <c r="P1747" s="2">
        <f t="shared" si="109"/>
        <v>1010</v>
      </c>
      <c r="Q1747" s="2">
        <f t="shared" si="110"/>
        <v>21</v>
      </c>
      <c r="R1747" s="79" t="str">
        <f t="shared" si="111"/>
        <v/>
      </c>
    </row>
    <row r="1748" spans="1:18" x14ac:dyDescent="0.2">
      <c r="A1748" t="s">
        <v>1204</v>
      </c>
      <c r="B1748" t="s">
        <v>2476</v>
      </c>
      <c r="C1748" s="6" t="s">
        <v>39</v>
      </c>
      <c r="D1748" s="6">
        <v>35894</v>
      </c>
      <c r="E1748" s="39">
        <v>893</v>
      </c>
      <c r="F1748" s="195">
        <v>44295</v>
      </c>
      <c r="G1748" s="2">
        <v>47</v>
      </c>
      <c r="H1748" t="str">
        <f>B1748&amp;C1748</f>
        <v>Sophie MERRITTshot-put</v>
      </c>
      <c r="I1748" s="2">
        <f>E1748</f>
        <v>893</v>
      </c>
      <c r="J1748" s="2" cm="1">
        <f t="array" ref="J1748">MAX(IF($H$3:$H$4000=$H1748,$I$3:$I$4000))</f>
        <v>893</v>
      </c>
      <c r="K1748" s="2" t="str">
        <v>IND</v>
      </c>
      <c r="L1748" s="21" t="str">
        <v>Poovamma Raju MACHETTIRA</v>
      </c>
      <c r="M1748" s="47" t="str">
        <v>800m</v>
      </c>
      <c r="N1748" s="95">
        <v>33029</v>
      </c>
      <c r="O1748" s="94" t="str">
        <f t="shared" si="108"/>
        <v>Poovamma Raju MACHETTIRA800m</v>
      </c>
      <c r="P1748" s="2">
        <f t="shared" si="109"/>
        <v>1103</v>
      </c>
      <c r="Q1748" s="2">
        <f t="shared" si="110"/>
        <v>65</v>
      </c>
      <c r="R1748" s="79" t="str">
        <f t="shared" si="111"/>
        <v/>
      </c>
    </row>
    <row r="1749" spans="1:18" x14ac:dyDescent="0.2">
      <c r="A1749" t="s">
        <v>1204</v>
      </c>
      <c r="B1749" t="s">
        <v>2110</v>
      </c>
      <c r="C1749" s="5" t="s">
        <v>33</v>
      </c>
      <c r="D1749" s="5">
        <v>35610</v>
      </c>
      <c r="E1749" s="39">
        <v>1043</v>
      </c>
      <c r="F1749" s="195">
        <v>44289</v>
      </c>
      <c r="G1749" s="2">
        <v>66</v>
      </c>
      <c r="H1749" t="str">
        <f>B1749&amp;C1749</f>
        <v>Chelsea WALKER400mh</v>
      </c>
      <c r="I1749" s="2">
        <f>E1749</f>
        <v>1043</v>
      </c>
      <c r="J1749" s="2" cm="1">
        <f t="array" ref="J1749">MAX(IF($H$3:$H$4000=$H1749,$I$3:$I$4000))</f>
        <v>1043</v>
      </c>
      <c r="K1749" s="2" t="str">
        <v>IND</v>
      </c>
      <c r="L1749" s="21" t="str">
        <v>. RACHNA</v>
      </c>
      <c r="M1749" s="47" t="str">
        <v>800m</v>
      </c>
      <c r="N1749" s="95">
        <v>36737</v>
      </c>
      <c r="O1749" s="94" t="str">
        <f t="shared" si="108"/>
        <v>. RACHNA800m</v>
      </c>
      <c r="P1749" s="2">
        <f t="shared" si="109"/>
        <v>1100</v>
      </c>
      <c r="Q1749" s="2">
        <f t="shared" si="110"/>
        <v>73</v>
      </c>
      <c r="R1749" s="79" t="str">
        <f t="shared" si="111"/>
        <v/>
      </c>
    </row>
    <row r="1750" spans="1:18" x14ac:dyDescent="0.2">
      <c r="A1750" t="s">
        <v>1204</v>
      </c>
      <c r="B1750" t="s">
        <v>2286</v>
      </c>
      <c r="C1750" s="5" t="s">
        <v>38</v>
      </c>
      <c r="D1750" s="5">
        <v>35963</v>
      </c>
      <c r="E1750" s="39">
        <v>967</v>
      </c>
      <c r="F1750" s="195">
        <v>44289</v>
      </c>
      <c r="G1750" s="2">
        <v>97</v>
      </c>
      <c r="H1750" t="str">
        <f>B1750&amp;C1750</f>
        <v>Eavion RICHARDSONtriple-jump</v>
      </c>
      <c r="I1750" s="2">
        <f>E1750</f>
        <v>967</v>
      </c>
      <c r="J1750" s="2" cm="1">
        <f t="array" ref="J1750">MAX(IF($H$3:$H$4000=$H1750,$I$3:$I$4000))</f>
        <v>967</v>
      </c>
      <c r="K1750" s="2" t="str">
        <v>IND</v>
      </c>
      <c r="L1750" s="21" t="str">
        <v>R. AISHWARYA</v>
      </c>
      <c r="M1750" s="47" t="str">
        <v>triple-jump</v>
      </c>
      <c r="N1750" s="95">
        <v>36528</v>
      </c>
      <c r="O1750" s="94" t="str">
        <f t="shared" si="108"/>
        <v>R. AISHWARYAtriple-jump</v>
      </c>
      <c r="P1750" s="2">
        <f t="shared" si="109"/>
        <v>1028</v>
      </c>
      <c r="Q1750" s="2">
        <f t="shared" si="110"/>
        <v>37</v>
      </c>
      <c r="R1750" s="79" t="str">
        <f t="shared" si="111"/>
        <v/>
      </c>
    </row>
    <row r="1751" spans="1:18" x14ac:dyDescent="0.2">
      <c r="A1751" t="s">
        <v>1204</v>
      </c>
      <c r="B1751" t="s">
        <v>1982</v>
      </c>
      <c r="C1751" s="5" t="s">
        <v>29</v>
      </c>
      <c r="D1751" s="5">
        <v>35769</v>
      </c>
      <c r="E1751" s="39">
        <v>1077</v>
      </c>
      <c r="F1751" s="195">
        <v>44288</v>
      </c>
      <c r="G1751" s="2">
        <v>87</v>
      </c>
      <c r="H1751" t="str">
        <f>B1751&amp;C1751</f>
        <v>Poppy TANK5000m</v>
      </c>
      <c r="I1751" s="2">
        <f>E1751</f>
        <v>1077</v>
      </c>
      <c r="J1751" s="2" cm="1">
        <f t="array" ref="J1751">MAX(IF($H$3:$H$4000=$H1751,$I$3:$I$4000))</f>
        <v>1077</v>
      </c>
      <c r="K1751" s="2" t="str">
        <v>IND</v>
      </c>
      <c r="L1751" s="21" t="str">
        <v>Swapna BARMAN</v>
      </c>
      <c r="M1751" s="47" t="str">
        <v>heptathlon</v>
      </c>
      <c r="N1751" s="95">
        <v>35367</v>
      </c>
      <c r="O1751" s="94" t="str">
        <f t="shared" si="108"/>
        <v>Swapna BARMANheptathlon</v>
      </c>
      <c r="P1751" s="2">
        <f t="shared" si="109"/>
        <v>1004</v>
      </c>
      <c r="Q1751" s="2">
        <f t="shared" si="110"/>
        <v>11</v>
      </c>
      <c r="R1751" s="79" t="str">
        <f t="shared" si="111"/>
        <v/>
      </c>
    </row>
    <row r="1752" spans="1:18" x14ac:dyDescent="0.2">
      <c r="A1752" t="s">
        <v>1204</v>
      </c>
      <c r="B1752" t="s">
        <v>2019</v>
      </c>
      <c r="C1752" s="5" t="s">
        <v>30</v>
      </c>
      <c r="D1752" s="5">
        <v>36073</v>
      </c>
      <c r="E1752" s="39">
        <v>1072</v>
      </c>
      <c r="F1752" s="195">
        <v>44288</v>
      </c>
      <c r="G1752" s="2">
        <v>81</v>
      </c>
      <c r="H1752" t="str">
        <f>B1752&amp;C1752</f>
        <v>Bella WILLIAMS10000m</v>
      </c>
      <c r="I1752" s="2">
        <f>E1752</f>
        <v>1072</v>
      </c>
      <c r="J1752" s="2" cm="1">
        <f t="array" ref="J1752">MAX(IF($H$3:$H$4000=$H1752,$I$3:$I$4000))</f>
        <v>1072</v>
      </c>
      <c r="K1752" s="2" t="str">
        <v>IND</v>
      </c>
      <c r="L1752" s="21" t="str">
        <v>Mareena GEORGE</v>
      </c>
      <c r="M1752" s="47" t="str">
        <v>heptathlon</v>
      </c>
      <c r="N1752" s="95">
        <v>34791</v>
      </c>
      <c r="O1752" s="94" t="str">
        <f t="shared" si="108"/>
        <v>Mareena GEORGEheptathlon</v>
      </c>
      <c r="P1752" s="2">
        <f t="shared" si="109"/>
        <v>980</v>
      </c>
      <c r="Q1752" s="2">
        <f t="shared" si="110"/>
        <v>16</v>
      </c>
      <c r="R1752" s="79" t="str">
        <f t="shared" si="111"/>
        <v/>
      </c>
    </row>
    <row r="1753" spans="1:18" x14ac:dyDescent="0.2">
      <c r="A1753" t="s">
        <v>1204</v>
      </c>
      <c r="B1753" t="s">
        <v>2031</v>
      </c>
      <c r="C1753" s="5" t="s">
        <v>30</v>
      </c>
      <c r="D1753" s="5">
        <v>36944</v>
      </c>
      <c r="E1753" s="39">
        <v>1036</v>
      </c>
      <c r="F1753" s="195">
        <v>44288</v>
      </c>
      <c r="G1753" s="2">
        <v>98</v>
      </c>
      <c r="H1753" t="str">
        <f>B1753&amp;C1753</f>
        <v>Grace BROCK10000m</v>
      </c>
      <c r="I1753" s="2">
        <f>E1753</f>
        <v>1036</v>
      </c>
      <c r="J1753" s="2" cm="1">
        <f t="array" ref="J1753">MAX(IF($H$3:$H$4000=$H1753,$I$3:$I$4000))</f>
        <v>1036</v>
      </c>
      <c r="K1753" s="2" t="str">
        <v>IND</v>
      </c>
      <c r="L1753" s="21" t="str">
        <v>Sonu KUMARI</v>
      </c>
      <c r="M1753" s="47" t="str">
        <v>heptathlon</v>
      </c>
      <c r="N1753" s="95">
        <v>36853</v>
      </c>
      <c r="O1753" s="94" t="str">
        <f t="shared" si="108"/>
        <v>Sonu KUMARIheptathlon</v>
      </c>
      <c r="P1753" s="2">
        <f t="shared" si="109"/>
        <v>890</v>
      </c>
      <c r="Q1753" s="2">
        <f t="shared" si="110"/>
        <v>42</v>
      </c>
      <c r="R1753" s="79" t="str">
        <f t="shared" si="111"/>
        <v/>
      </c>
    </row>
    <row r="1754" spans="1:18" x14ac:dyDescent="0.2">
      <c r="A1754" t="s">
        <v>1204</v>
      </c>
      <c r="B1754" t="s">
        <v>1692</v>
      </c>
      <c r="C1754" s="5" t="s">
        <v>25</v>
      </c>
      <c r="D1754" s="5">
        <v>35137</v>
      </c>
      <c r="E1754" s="39">
        <v>1121</v>
      </c>
      <c r="F1754" s="195">
        <v>44282</v>
      </c>
      <c r="G1754" s="2">
        <v>41</v>
      </c>
      <c r="H1754" t="str">
        <f>B1754&amp;C1754</f>
        <v>Lina NIELSEN200m</v>
      </c>
      <c r="I1754" s="2">
        <f>E1754</f>
        <v>1121</v>
      </c>
      <c r="J1754" s="2" cm="1">
        <f t="array" ref="J1754">MAX(IF($H$3:$H$4000=$H1754,$I$3:$I$4000))</f>
        <v>1121</v>
      </c>
      <c r="K1754" s="2" t="str">
        <v>IND</v>
      </c>
      <c r="L1754" s="21" t="str">
        <v>. KAJAL</v>
      </c>
      <c r="M1754" s="47" t="str">
        <v>heptathlon</v>
      </c>
      <c r="N1754" s="95">
        <v>36577</v>
      </c>
      <c r="O1754" s="94" t="str">
        <f t="shared" si="108"/>
        <v>. KAJALheptathlon</v>
      </c>
      <c r="P1754" s="2">
        <f t="shared" si="109"/>
        <v>852</v>
      </c>
      <c r="Q1754" s="2">
        <f t="shared" si="110"/>
        <v>51</v>
      </c>
      <c r="R1754" s="79" t="str">
        <f t="shared" si="111"/>
        <v/>
      </c>
    </row>
    <row r="1755" spans="1:18" x14ac:dyDescent="0.2">
      <c r="A1755" t="s">
        <v>1204</v>
      </c>
      <c r="B1755" t="s">
        <v>1664</v>
      </c>
      <c r="C1755" s="5" t="s">
        <v>25</v>
      </c>
      <c r="D1755" s="5">
        <v>36635</v>
      </c>
      <c r="E1755" s="39">
        <v>1091</v>
      </c>
      <c r="F1755" s="195">
        <v>44282</v>
      </c>
      <c r="G1755" s="2">
        <v>78</v>
      </c>
      <c r="H1755" t="str">
        <f>B1755&amp;C1755</f>
        <v>Immanuela ALIU200m</v>
      </c>
      <c r="I1755" s="2">
        <f>E1755</f>
        <v>1091</v>
      </c>
      <c r="J1755" s="2" cm="1">
        <f t="array" ref="J1755">MAX(IF($H$3:$H$4000=$H1755,$I$3:$I$4000))</f>
        <v>1091</v>
      </c>
      <c r="K1755" s="2" t="str">
        <v>IND</v>
      </c>
      <c r="L1755" s="21" t="str">
        <v>Priyanka KERKETTA</v>
      </c>
      <c r="M1755" s="47" t="str">
        <v>long-jump</v>
      </c>
      <c r="N1755" s="95">
        <v>36081</v>
      </c>
      <c r="O1755" s="94" t="str">
        <f t="shared" si="108"/>
        <v>Priyanka KERKETTAlong-jump</v>
      </c>
      <c r="P1755" s="2">
        <f t="shared" si="109"/>
        <v>1020</v>
      </c>
      <c r="Q1755" s="2">
        <f t="shared" si="110"/>
        <v>94</v>
      </c>
      <c r="R1755" s="79" t="str">
        <f t="shared" si="111"/>
        <v/>
      </c>
    </row>
    <row r="1756" spans="1:18" x14ac:dyDescent="0.2">
      <c r="A1756" t="s">
        <v>1204</v>
      </c>
      <c r="B1756" t="s">
        <v>1664</v>
      </c>
      <c r="C1756" s="5" t="s">
        <v>2</v>
      </c>
      <c r="D1756" s="5">
        <v>36635</v>
      </c>
      <c r="E1756" s="39">
        <v>1112</v>
      </c>
      <c r="F1756" s="195">
        <v>44281</v>
      </c>
      <c r="G1756" s="2">
        <v>69</v>
      </c>
      <c r="H1756" t="str">
        <f>B1756&amp;C1756</f>
        <v>Immanuela ALIU100m</v>
      </c>
      <c r="I1756" s="2">
        <f>E1756</f>
        <v>1112</v>
      </c>
      <c r="J1756" s="2" cm="1">
        <f t="array" ref="J1756">MAX(IF($H$3:$H$4000=$H1756,$I$3:$I$4000))</f>
        <v>1112</v>
      </c>
      <c r="K1756" s="2" t="str">
        <v>IND</v>
      </c>
      <c r="L1756" s="21" t="str">
        <v>Rintu MATHEW</v>
      </c>
      <c r="M1756" s="47" t="str">
        <v>long-jump</v>
      </c>
      <c r="N1756" s="95">
        <v>33751</v>
      </c>
      <c r="O1756" s="94" t="str">
        <f t="shared" si="108"/>
        <v>Rintu MATHEWlong-jump</v>
      </c>
      <c r="P1756" s="2">
        <f t="shared" si="109"/>
        <v>1016</v>
      </c>
      <c r="Q1756" s="2">
        <f t="shared" si="110"/>
        <v>106</v>
      </c>
      <c r="R1756" s="79" t="str">
        <f t="shared" si="111"/>
        <v/>
      </c>
    </row>
    <row r="1757" spans="1:18" x14ac:dyDescent="0.2">
      <c r="A1757" t="s">
        <v>1204</v>
      </c>
      <c r="B1757" t="s">
        <v>1780</v>
      </c>
      <c r="C1757" s="5" t="s">
        <v>28</v>
      </c>
      <c r="D1757" s="6">
        <v>34803</v>
      </c>
      <c r="E1757" s="39">
        <v>1109</v>
      </c>
      <c r="F1757" s="195">
        <v>44281</v>
      </c>
      <c r="G1757" s="2">
        <v>60</v>
      </c>
      <c r="H1757" t="str">
        <f>B1757&amp;C1757</f>
        <v>Hannah SEGRAVE1500m</v>
      </c>
      <c r="I1757" s="2">
        <f>E1757</f>
        <v>1109</v>
      </c>
      <c r="J1757" s="2" cm="1">
        <f t="array" ref="J1757">MAX(IF($H$3:$H$4000=$H1757,$I$3:$I$4000))</f>
        <v>1109</v>
      </c>
      <c r="K1757" s="2" t="str">
        <v>IND</v>
      </c>
      <c r="L1757" s="21" t="str">
        <v>Mareena GEORGE</v>
      </c>
      <c r="M1757" s="47" t="str">
        <v>high-jump</v>
      </c>
      <c r="N1757" s="95">
        <v>34791</v>
      </c>
      <c r="O1757" s="94" t="str">
        <f t="shared" si="108"/>
        <v>Mareena GEORGEhigh-jump</v>
      </c>
      <c r="P1757" s="2">
        <f t="shared" si="109"/>
        <v>984</v>
      </c>
      <c r="Q1757" s="2">
        <f t="shared" si="110"/>
        <v>69</v>
      </c>
      <c r="R1757" s="79" t="str">
        <f t="shared" si="111"/>
        <v/>
      </c>
    </row>
    <row r="1758" spans="1:18" x14ac:dyDescent="0.2">
      <c r="A1758" t="s">
        <v>1204</v>
      </c>
      <c r="B1758" t="s">
        <v>1576</v>
      </c>
      <c r="C1758" s="5" t="s">
        <v>30</v>
      </c>
      <c r="D1758" s="5">
        <v>35013</v>
      </c>
      <c r="E1758" s="39">
        <v>1078</v>
      </c>
      <c r="F1758" s="195">
        <v>44281</v>
      </c>
      <c r="G1758" s="2">
        <v>77</v>
      </c>
      <c r="H1758" t="str">
        <f>B1758&amp;C1758</f>
        <v>Emily KEARNEY10000m</v>
      </c>
      <c r="I1758" s="2">
        <f>E1758</f>
        <v>1078</v>
      </c>
      <c r="J1758" s="2" cm="1">
        <f t="array" ref="J1758">MAX(IF($H$3:$H$4000=$H1758,$I$3:$I$4000))</f>
        <v>1078</v>
      </c>
      <c r="K1758" s="2" t="str">
        <v>IND</v>
      </c>
      <c r="L1758" s="21" t="str">
        <v>Sekar Dhana LAKSHMI</v>
      </c>
      <c r="M1758" s="47" t="str">
        <v>100m</v>
      </c>
      <c r="N1758" s="95">
        <v>35951</v>
      </c>
      <c r="O1758" s="94" t="str">
        <f t="shared" si="108"/>
        <v>Sekar Dhana LAKSHMI100m</v>
      </c>
      <c r="P1758" s="2">
        <f t="shared" si="109"/>
        <v>1118</v>
      </c>
      <c r="Q1758" s="2">
        <f t="shared" si="110"/>
        <v>69</v>
      </c>
      <c r="R1758" s="79" t="str">
        <f t="shared" si="111"/>
        <v/>
      </c>
    </row>
    <row r="1759" spans="1:18" x14ac:dyDescent="0.2">
      <c r="A1759" t="s">
        <v>1204</v>
      </c>
      <c r="B1759" t="s">
        <v>2528</v>
      </c>
      <c r="C1759" s="5" t="s">
        <v>42</v>
      </c>
      <c r="D1759" s="5">
        <v>36214</v>
      </c>
      <c r="E1759" s="39">
        <v>959</v>
      </c>
      <c r="F1759" s="195">
        <v>44281</v>
      </c>
      <c r="G1759" s="2">
        <v>35</v>
      </c>
      <c r="H1759" t="str">
        <f>B1759&amp;C1759</f>
        <v>Alice BARNSDALEhammer-throw</v>
      </c>
      <c r="I1759" s="2">
        <f>E1759</f>
        <v>959</v>
      </c>
      <c r="J1759" s="2" cm="1">
        <f t="array" ref="J1759">MAX(IF($H$3:$H$4000=$H1759,$I$3:$I$4000))</f>
        <v>959</v>
      </c>
      <c r="K1759" s="2" t="str">
        <v>IND</v>
      </c>
      <c r="L1759" s="21" t="str">
        <v>Savita PAL</v>
      </c>
      <c r="M1759" s="47" t="str">
        <v>10000m</v>
      </c>
      <c r="N1759" s="95">
        <v>36509</v>
      </c>
      <c r="O1759" s="94" t="str">
        <f t="shared" si="108"/>
        <v>Savita PAL10000m</v>
      </c>
      <c r="P1759" s="2">
        <f t="shared" si="109"/>
        <v>1036</v>
      </c>
      <c r="Q1759" s="2">
        <f t="shared" si="110"/>
        <v>103</v>
      </c>
      <c r="R1759" s="79" t="str">
        <f t="shared" si="111"/>
        <v/>
      </c>
    </row>
    <row r="1760" spans="1:18" x14ac:dyDescent="0.2">
      <c r="A1760" t="s">
        <v>1204</v>
      </c>
      <c r="B1760" t="s">
        <v>1582</v>
      </c>
      <c r="C1760" s="5" t="s">
        <v>82</v>
      </c>
      <c r="D1760" s="5">
        <v>33111</v>
      </c>
      <c r="E1760" s="39">
        <v>1160</v>
      </c>
      <c r="F1760" s="195">
        <v>44281</v>
      </c>
      <c r="G1760" s="2">
        <v>39</v>
      </c>
      <c r="H1760" t="str">
        <f>B1760&amp;C1760</f>
        <v>Stephanie DAVISmarathon</v>
      </c>
      <c r="I1760" s="2">
        <f>E1760</f>
        <v>1160</v>
      </c>
      <c r="J1760" s="2" cm="1">
        <f t="array" ref="J1760">MAX(IF($H$3:$H$4000=$H1760,$I$3:$I$4000))</f>
        <v>1160</v>
      </c>
      <c r="K1760" s="2" t="str">
        <v>IND</v>
      </c>
      <c r="L1760" s="21" t="str">
        <v>Khyati MATHUR</v>
      </c>
      <c r="M1760" s="47" t="str">
        <v>high-jump</v>
      </c>
      <c r="N1760" s="95">
        <v>37866</v>
      </c>
      <c r="O1760" s="94" t="str">
        <f t="shared" si="108"/>
        <v>Khyati MATHURhigh-jump</v>
      </c>
      <c r="P1760" s="2">
        <f t="shared" si="109"/>
        <v>1013</v>
      </c>
      <c r="Q1760" s="2">
        <f t="shared" si="110"/>
        <v>52</v>
      </c>
      <c r="R1760" s="79" t="str">
        <f t="shared" si="111"/>
        <v/>
      </c>
    </row>
    <row r="1761" spans="1:18" x14ac:dyDescent="0.2">
      <c r="A1761" t="s">
        <v>1204</v>
      </c>
      <c r="B1761" t="s">
        <v>2711</v>
      </c>
      <c r="C1761" s="5" t="s">
        <v>82</v>
      </c>
      <c r="D1761" s="5">
        <v>33920</v>
      </c>
      <c r="E1761" s="39">
        <v>1132</v>
      </c>
      <c r="F1761" s="195">
        <v>44281</v>
      </c>
      <c r="G1761" s="2">
        <v>65</v>
      </c>
      <c r="H1761" t="str">
        <f>B1761&amp;C1761</f>
        <v>Natasha COCKRAMmarathon</v>
      </c>
      <c r="I1761" s="2">
        <f>E1761</f>
        <v>1132</v>
      </c>
      <c r="J1761" s="2" cm="1">
        <f t="array" ref="J1761">MAX(IF($H$3:$H$4000=$H1761,$I$3:$I$4000))</f>
        <v>1132</v>
      </c>
      <c r="K1761" s="2" t="str">
        <v>IND</v>
      </c>
      <c r="L1761" s="21" t="str">
        <v>Nidhi PAWAIYA</v>
      </c>
      <c r="M1761" s="47" t="str">
        <v>shot-put</v>
      </c>
      <c r="N1761" s="95">
        <v>35618</v>
      </c>
      <c r="O1761" s="94" t="str">
        <f t="shared" si="108"/>
        <v>Nidhi PAWAIYAshot-put</v>
      </c>
      <c r="P1761" s="2">
        <f t="shared" si="109"/>
        <v>834</v>
      </c>
      <c r="Q1761" s="2">
        <f t="shared" si="110"/>
        <v>102</v>
      </c>
      <c r="R1761" s="79" t="str">
        <f t="shared" si="111"/>
        <v/>
      </c>
    </row>
    <row r="1762" spans="1:18" x14ac:dyDescent="0.2">
      <c r="A1762" t="s">
        <v>1204</v>
      </c>
      <c r="B1762" t="s">
        <v>5029</v>
      </c>
      <c r="C1762" s="5" t="s">
        <v>82</v>
      </c>
      <c r="D1762" s="5">
        <v>32375</v>
      </c>
      <c r="E1762" s="39">
        <v>1114</v>
      </c>
      <c r="F1762" s="195">
        <v>44281</v>
      </c>
      <c r="G1762" s="2">
        <v>80</v>
      </c>
      <c r="H1762" t="str">
        <f>B1762&amp;C1762</f>
        <v>Rosie EDWARDSmarathon</v>
      </c>
      <c r="I1762" s="2">
        <f>E1762</f>
        <v>1114</v>
      </c>
      <c r="J1762" s="2" cm="1">
        <f t="array" ref="J1762">MAX(IF($H$3:$H$4000=$H1762,$I$3:$I$4000))</f>
        <v>1114</v>
      </c>
      <c r="K1762" s="2" t="str">
        <v>IND</v>
      </c>
      <c r="L1762" s="21" t="str">
        <v>Parul CHAUDHARY</v>
      </c>
      <c r="M1762" s="47" t="str">
        <v>5000m</v>
      </c>
      <c r="N1762" s="95">
        <v>34804</v>
      </c>
      <c r="O1762" s="94" t="str">
        <f t="shared" si="108"/>
        <v>Parul CHAUDHARY5000m</v>
      </c>
      <c r="P1762" s="2">
        <f t="shared" si="109"/>
        <v>1071</v>
      </c>
      <c r="Q1762" s="2">
        <f t="shared" si="110"/>
        <v>107</v>
      </c>
      <c r="R1762" s="79" t="str">
        <f t="shared" si="111"/>
        <v/>
      </c>
    </row>
    <row r="1763" spans="1:18" x14ac:dyDescent="0.2">
      <c r="A1763" t="s">
        <v>1204</v>
      </c>
      <c r="B1763" t="s">
        <v>5030</v>
      </c>
      <c r="C1763" t="s">
        <v>82</v>
      </c>
      <c r="E1763" s="39">
        <v>1113</v>
      </c>
      <c r="F1763" s="195">
        <v>44281</v>
      </c>
      <c r="G1763" s="2">
        <v>81</v>
      </c>
      <c r="H1763" t="str">
        <f>B1763&amp;C1763</f>
        <v>Rebecca GENTRYmarathon</v>
      </c>
      <c r="I1763" s="2">
        <f>E1763</f>
        <v>1113</v>
      </c>
      <c r="J1763" s="2" cm="1">
        <f t="array" ref="J1763">MAX(IF($H$3:$H$4000=$H1763,$I$3:$I$4000))</f>
        <v>1113</v>
      </c>
      <c r="K1763" s="2" t="str">
        <v>IND</v>
      </c>
      <c r="L1763" s="21" t="str">
        <v>Srishti VIG</v>
      </c>
      <c r="M1763" s="47" t="str">
        <v>shot-put</v>
      </c>
      <c r="N1763" s="95">
        <v>34895</v>
      </c>
      <c r="O1763" s="94" t="str">
        <f t="shared" si="108"/>
        <v>Srishti VIGshot-put</v>
      </c>
      <c r="P1763" s="2">
        <f t="shared" si="109"/>
        <v>962</v>
      </c>
      <c r="Q1763" s="2">
        <f t="shared" si="110"/>
        <v>31</v>
      </c>
      <c r="R1763" s="79" t="str">
        <f t="shared" si="111"/>
        <v/>
      </c>
    </row>
    <row r="1764" spans="1:18" x14ac:dyDescent="0.2">
      <c r="A1764" t="s">
        <v>1204</v>
      </c>
      <c r="B1764" t="s">
        <v>1959</v>
      </c>
      <c r="C1764" s="5" t="s">
        <v>82</v>
      </c>
      <c r="D1764" s="5">
        <v>33478</v>
      </c>
      <c r="E1764" s="39">
        <v>1092</v>
      </c>
      <c r="F1764" s="195">
        <v>44281</v>
      </c>
      <c r="G1764" s="2">
        <v>89</v>
      </c>
      <c r="H1764" t="str">
        <f>B1764&amp;C1764</f>
        <v>Sarah INGLISmarathon</v>
      </c>
      <c r="I1764" s="2">
        <f>E1764</f>
        <v>1092</v>
      </c>
      <c r="J1764" s="2" cm="1">
        <f t="array" ref="J1764">MAX(IF($H$3:$H$4000=$H1764,$I$3:$I$4000))</f>
        <v>1092</v>
      </c>
      <c r="K1764" s="2" t="str">
        <v>IND</v>
      </c>
      <c r="L1764" s="21" t="str">
        <v>Tunlai NARZARI</v>
      </c>
      <c r="M1764" s="47" t="str">
        <v>shot-put</v>
      </c>
      <c r="N1764" s="95">
        <v>34375</v>
      </c>
      <c r="O1764" s="94" t="str">
        <f t="shared" si="108"/>
        <v>Tunlai NARZARIshot-put</v>
      </c>
      <c r="P1764" s="2">
        <f t="shared" si="109"/>
        <v>838</v>
      </c>
      <c r="Q1764" s="2">
        <f t="shared" si="110"/>
        <v>98</v>
      </c>
      <c r="R1764" s="79" t="str">
        <f t="shared" si="111"/>
        <v/>
      </c>
    </row>
    <row r="1765" spans="1:18" x14ac:dyDescent="0.2">
      <c r="A1765" t="s">
        <v>1204</v>
      </c>
      <c r="B1765" t="s">
        <v>1576</v>
      </c>
      <c r="C1765" s="5" t="s">
        <v>29</v>
      </c>
      <c r="D1765" s="5">
        <v>35013</v>
      </c>
      <c r="E1765" s="39">
        <v>1087</v>
      </c>
      <c r="F1765" s="195">
        <v>44274</v>
      </c>
      <c r="G1765" s="2">
        <v>79</v>
      </c>
      <c r="H1765" t="str">
        <f>B1765&amp;C1765</f>
        <v>Emily KEARNEY5000m</v>
      </c>
      <c r="I1765" s="2">
        <f>E1765</f>
        <v>1087</v>
      </c>
      <c r="J1765" s="2" cm="1">
        <f t="array" ref="J1765">MAX(IF($H$3:$H$4000=$H1765,$I$3:$I$4000))</f>
        <v>1087</v>
      </c>
      <c r="K1765" s="2" t="str">
        <v>IND</v>
      </c>
      <c r="L1765" s="21" t="str">
        <v>V. Krishnan SALINI</v>
      </c>
      <c r="M1765" s="47" t="str">
        <v>400mh</v>
      </c>
      <c r="N1765" s="95">
        <v>35805</v>
      </c>
      <c r="O1765" s="94" t="str">
        <f t="shared" si="108"/>
        <v>V. Krishnan SALINI400mh</v>
      </c>
      <c r="P1765" s="2">
        <f t="shared" si="109"/>
        <v>1009</v>
      </c>
      <c r="Q1765" s="2">
        <f t="shared" si="110"/>
        <v>119</v>
      </c>
      <c r="R1765" s="79" t="str">
        <f t="shared" si="111"/>
        <v/>
      </c>
    </row>
    <row r="1766" spans="1:18" x14ac:dyDescent="0.2">
      <c r="A1766" t="s">
        <v>1204</v>
      </c>
      <c r="B1766" t="s">
        <v>2002</v>
      </c>
      <c r="C1766" s="5" t="s">
        <v>30</v>
      </c>
      <c r="D1766" s="5">
        <v>33306</v>
      </c>
      <c r="E1766" s="39">
        <v>1110</v>
      </c>
      <c r="F1766" s="195">
        <v>44261</v>
      </c>
      <c r="G1766" s="2">
        <v>50</v>
      </c>
      <c r="H1766" t="str">
        <f>B1766&amp;C1766</f>
        <v>Lily PARTRIDGE10000m</v>
      </c>
      <c r="I1766" s="2">
        <f>E1766</f>
        <v>1110</v>
      </c>
      <c r="J1766" s="2" cm="1">
        <f t="array" ref="J1766">MAX(IF($H$3:$H$4000=$H1766,$I$3:$I$4000))</f>
        <v>1110</v>
      </c>
      <c r="K1766" s="2" t="str">
        <v>IND</v>
      </c>
      <c r="L1766" s="21" t="str">
        <v>Mareena GEORGE</v>
      </c>
      <c r="M1766" s="47" t="str">
        <v>long-jump</v>
      </c>
      <c r="N1766" s="95">
        <v>34791</v>
      </c>
      <c r="O1766" s="94" t="str">
        <f t="shared" si="108"/>
        <v>Mareena GEORGElong-jump</v>
      </c>
      <c r="P1766" s="2">
        <f t="shared" si="109"/>
        <v>1023</v>
      </c>
      <c r="Q1766" s="2">
        <f t="shared" si="110"/>
        <v>90</v>
      </c>
      <c r="R1766" s="79" t="str">
        <f t="shared" si="111"/>
        <v/>
      </c>
    </row>
    <row r="1767" spans="1:18" x14ac:dyDescent="0.2">
      <c r="A1767" t="s">
        <v>1204</v>
      </c>
      <c r="B1767" t="s">
        <v>1971</v>
      </c>
      <c r="C1767" s="5" t="s">
        <v>30</v>
      </c>
      <c r="D1767" s="5">
        <v>34723</v>
      </c>
      <c r="E1767" s="39">
        <v>1100</v>
      </c>
      <c r="F1767" s="195">
        <v>44261</v>
      </c>
      <c r="G1767" s="2">
        <v>58</v>
      </c>
      <c r="H1767" t="str">
        <f>B1767&amp;C1767</f>
        <v>Jennifer NESBITT10000m</v>
      </c>
      <c r="I1767" s="2">
        <f>E1767</f>
        <v>1100</v>
      </c>
      <c r="J1767" s="2" cm="1">
        <f t="array" ref="J1767">MAX(IF($H$3:$H$4000=$H1767,$I$3:$I$4000))</f>
        <v>1100</v>
      </c>
      <c r="K1767" s="2" t="str">
        <v>IND</v>
      </c>
      <c r="L1767" s="21" t="str">
        <v>Sandra SURENDRAN</v>
      </c>
      <c r="M1767" s="47" t="str">
        <v>race-walking</v>
      </c>
      <c r="N1767" s="95">
        <v>37433</v>
      </c>
      <c r="O1767" s="94" t="str">
        <f t="shared" si="108"/>
        <v>Sandra SURENDRANrace-walking</v>
      </c>
      <c r="P1767" s="2">
        <f t="shared" si="109"/>
        <v>724</v>
      </c>
      <c r="Q1767" s="2">
        <f t="shared" si="110"/>
        <v>71</v>
      </c>
      <c r="R1767" s="79" t="str">
        <f t="shared" si="111"/>
        <v/>
      </c>
    </row>
    <row r="1768" spans="1:18" x14ac:dyDescent="0.2">
      <c r="A1768" t="s">
        <v>1204</v>
      </c>
      <c r="B1768" t="s">
        <v>2007</v>
      </c>
      <c r="C1768" s="5" t="s">
        <v>30</v>
      </c>
      <c r="D1768" s="5">
        <v>34300</v>
      </c>
      <c r="E1768" s="39">
        <v>1096</v>
      </c>
      <c r="F1768" s="195">
        <v>44261</v>
      </c>
      <c r="G1768" s="2">
        <v>60</v>
      </c>
      <c r="H1768" t="str">
        <f>B1768&amp;C1768</f>
        <v>Clara EVANS10000m</v>
      </c>
      <c r="I1768" s="2">
        <f>E1768</f>
        <v>1096</v>
      </c>
      <c r="J1768" s="2" cm="1">
        <f t="array" ref="J1768">MAX(IF($H$3:$H$4000=$H1768,$I$3:$I$4000))</f>
        <v>1096</v>
      </c>
      <c r="K1768" s="2" t="str">
        <v>IND</v>
      </c>
      <c r="L1768" s="21" t="str">
        <v>Munita PRAJAPATI</v>
      </c>
      <c r="M1768" s="47" t="str">
        <v>race-walking</v>
      </c>
      <c r="N1768" s="95">
        <v>37271</v>
      </c>
      <c r="O1768" s="94" t="str">
        <f t="shared" si="108"/>
        <v>Munita PRAJAPATIrace-walking</v>
      </c>
      <c r="P1768" s="2">
        <f t="shared" si="109"/>
        <v>987</v>
      </c>
      <c r="Q1768" s="2">
        <f t="shared" si="110"/>
        <v>9</v>
      </c>
      <c r="R1768" s="79" t="str">
        <f t="shared" si="111"/>
        <v/>
      </c>
    </row>
    <row r="1769" spans="1:18" x14ac:dyDescent="0.2">
      <c r="A1769" t="s">
        <v>1204</v>
      </c>
      <c r="B1769" t="s">
        <v>2513</v>
      </c>
      <c r="C1769" s="5" t="s">
        <v>42</v>
      </c>
      <c r="D1769" s="5">
        <v>36418</v>
      </c>
      <c r="E1769" s="39">
        <v>1037</v>
      </c>
      <c r="F1769" s="195">
        <v>44261</v>
      </c>
      <c r="G1769" s="2">
        <v>13</v>
      </c>
      <c r="H1769" t="str">
        <f>B1769&amp;C1769</f>
        <v>Anna PURCHASEhammer-throw</v>
      </c>
      <c r="I1769" s="2">
        <f>E1769</f>
        <v>1037</v>
      </c>
      <c r="J1769" s="2" cm="1">
        <f t="array" ref="J1769">MAX(IF($H$3:$H$4000=$H1769,$I$3:$I$4000))</f>
        <v>1057</v>
      </c>
      <c r="K1769" s="2" t="str">
        <v>IND</v>
      </c>
      <c r="L1769" s="21" t="str">
        <v>Baljeet KAUR</v>
      </c>
      <c r="M1769" s="47" t="str">
        <v>race-walking</v>
      </c>
      <c r="N1769" s="95">
        <v>37279</v>
      </c>
      <c r="O1769" s="94" t="str">
        <f t="shared" si="108"/>
        <v>Baljeet KAURrace-walking</v>
      </c>
      <c r="P1769" s="2">
        <f t="shared" si="109"/>
        <v>972</v>
      </c>
      <c r="Q1769" s="2">
        <f t="shared" si="110"/>
        <v>13</v>
      </c>
      <c r="R1769" s="79" t="str">
        <f t="shared" si="111"/>
        <v/>
      </c>
    </row>
    <row r="1770" spans="1:18" x14ac:dyDescent="0.2">
      <c r="A1770" t="s">
        <v>1204</v>
      </c>
      <c r="B1770" t="s">
        <v>2658</v>
      </c>
      <c r="C1770" s="5" t="s">
        <v>85</v>
      </c>
      <c r="D1770" s="5">
        <v>36950</v>
      </c>
      <c r="E1770" s="39">
        <v>749</v>
      </c>
      <c r="F1770" s="195">
        <v>44261</v>
      </c>
      <c r="G1770" s="2">
        <v>50</v>
      </c>
      <c r="H1770" t="str">
        <f>B1770&amp;C1770</f>
        <v>Pagen SPOONERrace-walking</v>
      </c>
      <c r="I1770" s="2">
        <f>E1770</f>
        <v>749</v>
      </c>
      <c r="J1770" s="2" cm="1">
        <f t="array" ref="J1770">MAX(IF($H$3:$H$4000=$H1770,$I$3:$I$4000))</f>
        <v>749</v>
      </c>
      <c r="K1770" s="2" t="str">
        <v>IND</v>
      </c>
      <c r="L1770" s="21" t="str">
        <v>Roji PATEL</v>
      </c>
      <c r="M1770" s="47" t="str">
        <v>race-walking</v>
      </c>
      <c r="N1770" s="95">
        <v>37126</v>
      </c>
      <c r="O1770" s="94" t="str">
        <f t="shared" si="108"/>
        <v>Roji PATELrace-walking</v>
      </c>
      <c r="P1770" s="2">
        <f t="shared" si="109"/>
        <v>970</v>
      </c>
      <c r="Q1770" s="2">
        <f t="shared" si="110"/>
        <v>15</v>
      </c>
      <c r="R1770" s="79" t="str">
        <f t="shared" si="111"/>
        <v/>
      </c>
    </row>
    <row r="1771" spans="1:18" x14ac:dyDescent="0.2">
      <c r="A1771" t="s">
        <v>1204</v>
      </c>
      <c r="B1771" t="s">
        <v>1780</v>
      </c>
      <c r="C1771" s="5" t="s">
        <v>27</v>
      </c>
      <c r="D1771" s="5">
        <v>34803</v>
      </c>
      <c r="E1771" s="39">
        <v>1139</v>
      </c>
      <c r="F1771" s="195">
        <v>44254</v>
      </c>
      <c r="G1771" s="2">
        <v>23</v>
      </c>
      <c r="H1771" t="str">
        <f>B1771&amp;C1771</f>
        <v>Hannah SEGRAVE800m</v>
      </c>
      <c r="I1771" s="2">
        <f>E1771</f>
        <v>1139</v>
      </c>
      <c r="J1771" s="2" cm="1">
        <f t="array" ref="J1771">MAX(IF($H$3:$H$4000=$H1771,$I$3:$I$4000))</f>
        <v>1139</v>
      </c>
      <c r="K1771" s="2" t="str">
        <v>IND</v>
      </c>
      <c r="L1771" s="21" t="str">
        <v>Geeta LOHAR</v>
      </c>
      <c r="M1771" s="47" t="str">
        <v>race-walking</v>
      </c>
      <c r="N1771" s="95">
        <v>37620</v>
      </c>
      <c r="O1771" s="94" t="str">
        <f t="shared" si="108"/>
        <v>Geeta LOHARrace-walking</v>
      </c>
      <c r="P1771" s="2">
        <f t="shared" si="109"/>
        <v>953</v>
      </c>
      <c r="Q1771" s="2">
        <f t="shared" si="110"/>
        <v>20</v>
      </c>
      <c r="R1771" s="79" t="str">
        <f t="shared" si="111"/>
        <v/>
      </c>
    </row>
    <row r="1772" spans="1:18" x14ac:dyDescent="0.2">
      <c r="A1772" t="s">
        <v>1204</v>
      </c>
      <c r="B1772" t="s">
        <v>1831</v>
      </c>
      <c r="C1772" s="5" t="s">
        <v>30</v>
      </c>
      <c r="D1772" s="5">
        <v>33202</v>
      </c>
      <c r="E1772" s="39">
        <v>1194</v>
      </c>
      <c r="F1772" s="195">
        <v>44247</v>
      </c>
      <c r="G1772" s="2">
        <v>9</v>
      </c>
      <c r="H1772" t="str">
        <f>B1772&amp;C1772</f>
        <v>Eilish MCCOLGAN10000m</v>
      </c>
      <c r="I1772" s="2">
        <f>E1772</f>
        <v>1194</v>
      </c>
      <c r="J1772" s="2" cm="1">
        <f t="array" ref="J1772">MAX(IF($H$3:$H$4000=$H1772,$I$3:$I$4000))</f>
        <v>1194</v>
      </c>
      <c r="K1772" s="2" t="str">
        <v>IND</v>
      </c>
      <c r="L1772" s="21" t="str">
        <v>. MONIKA</v>
      </c>
      <c r="M1772" s="47" t="str">
        <v>race-walking</v>
      </c>
      <c r="N1772" s="95">
        <v>37273</v>
      </c>
      <c r="O1772" s="94" t="str">
        <f t="shared" si="108"/>
        <v>. MONIKArace-walking</v>
      </c>
      <c r="P1772" s="2">
        <f t="shared" si="109"/>
        <v>942</v>
      </c>
      <c r="Q1772" s="2">
        <f t="shared" si="110"/>
        <v>23</v>
      </c>
      <c r="R1772" s="79" t="str">
        <f t="shared" si="111"/>
        <v/>
      </c>
    </row>
    <row r="1773" spans="1:18" x14ac:dyDescent="0.2">
      <c r="A1773" t="s">
        <v>1213</v>
      </c>
      <c r="B1773" s="5" t="s">
        <v>1662</v>
      </c>
      <c r="C1773" s="5" t="s">
        <v>26</v>
      </c>
      <c r="D1773" s="5">
        <v>33755</v>
      </c>
      <c r="E1773" s="39">
        <v>1067</v>
      </c>
      <c r="F1773" s="195">
        <v>44654</v>
      </c>
      <c r="G1773" s="2">
        <v>49</v>
      </c>
      <c r="H1773" t="str">
        <f>B1773&amp;C1773</f>
        <v>Josephine ANOKYE400m</v>
      </c>
      <c r="I1773" s="2">
        <f>E1773</f>
        <v>1067</v>
      </c>
      <c r="J1773" s="2" cm="1">
        <f t="array" ref="J1773">MAX(IF($H$3:$H$4000=$H1773,$I$3:$I$4000))</f>
        <v>1067</v>
      </c>
      <c r="K1773" s="2" t="str">
        <v>IND</v>
      </c>
      <c r="L1773" s="21" t="str">
        <v>K. AKSHAYA</v>
      </c>
      <c r="M1773" s="47" t="str">
        <v>race-walking</v>
      </c>
      <c r="N1773" s="95">
        <v>36967</v>
      </c>
      <c r="O1773" s="94" t="str">
        <f t="shared" si="108"/>
        <v>K. AKSHAYArace-walking</v>
      </c>
      <c r="P1773" s="2">
        <f t="shared" si="109"/>
        <v>854</v>
      </c>
      <c r="Q1773" s="2">
        <f t="shared" si="110"/>
        <v>39</v>
      </c>
      <c r="R1773" s="79" t="str">
        <f t="shared" si="111"/>
        <v/>
      </c>
    </row>
    <row r="1774" spans="1:18" x14ac:dyDescent="0.2">
      <c r="A1774" t="s">
        <v>1213</v>
      </c>
      <c r="B1774" t="s">
        <v>2173</v>
      </c>
      <c r="C1774" s="5" t="s">
        <v>37</v>
      </c>
      <c r="D1774" s="5">
        <v>35208</v>
      </c>
      <c r="E1774" s="39">
        <v>1194</v>
      </c>
      <c r="F1774" s="195">
        <v>44653</v>
      </c>
      <c r="G1774" s="2">
        <v>1</v>
      </c>
      <c r="H1774" t="str">
        <f>B1774&amp;C1774</f>
        <v>Deborah ACQUAHlong-jump</v>
      </c>
      <c r="I1774" s="2">
        <f>E1774</f>
        <v>1194</v>
      </c>
      <c r="J1774" s="2" cm="1">
        <f t="array" ref="J1774">MAX(IF($H$3:$H$4000=$H1774,$I$3:$I$4000))</f>
        <v>1194</v>
      </c>
      <c r="K1774" s="2" t="str">
        <v>IND</v>
      </c>
      <c r="L1774" s="21" t="str">
        <v>I. PAVITHRA</v>
      </c>
      <c r="M1774" s="47" t="str">
        <v>race-walking</v>
      </c>
      <c r="N1774" s="95">
        <v>37291</v>
      </c>
      <c r="O1774" s="94" t="str">
        <f t="shared" si="108"/>
        <v>I. PAVITHRArace-walking</v>
      </c>
      <c r="P1774" s="2">
        <f t="shared" si="109"/>
        <v>784</v>
      </c>
      <c r="Q1774" s="2">
        <f t="shared" si="110"/>
        <v>54</v>
      </c>
      <c r="R1774" s="79" t="str">
        <f t="shared" si="111"/>
        <v/>
      </c>
    </row>
    <row r="1775" spans="1:18" x14ac:dyDescent="0.2">
      <c r="A1775" t="s">
        <v>1213</v>
      </c>
      <c r="B1775" t="s">
        <v>2229</v>
      </c>
      <c r="C1775" t="s">
        <v>38</v>
      </c>
      <c r="D1775" s="5"/>
      <c r="E1775" s="39">
        <v>1069</v>
      </c>
      <c r="F1775" s="195">
        <v>44645</v>
      </c>
      <c r="G1775" s="2">
        <v>8</v>
      </c>
      <c r="H1775" t="str">
        <f>B1775&amp;C1775</f>
        <v>Jacqueline POKUAAHtriple-jump</v>
      </c>
      <c r="I1775" s="2">
        <f>E1775</f>
        <v>1069</v>
      </c>
      <c r="J1775" s="2" cm="1">
        <f t="array" ref="J1775">MAX(IF($H$3:$H$4000=$H1775,$I$3:$I$4000))</f>
        <v>1069</v>
      </c>
      <c r="K1775" s="2" t="str">
        <v>IND</v>
      </c>
      <c r="L1775" s="21" t="str">
        <v>. KIRAN</v>
      </c>
      <c r="M1775" s="47" t="str">
        <v>discus-throw</v>
      </c>
      <c r="N1775" s="95">
        <v>37803</v>
      </c>
      <c r="O1775" s="94" t="str">
        <f t="shared" si="108"/>
        <v>. KIRANdiscus-throw</v>
      </c>
      <c r="P1775" s="2">
        <f t="shared" si="109"/>
        <v>847</v>
      </c>
      <c r="Q1775" s="2">
        <f t="shared" si="110"/>
        <v>98</v>
      </c>
      <c r="R1775" s="79" t="str">
        <f t="shared" si="111"/>
        <v/>
      </c>
    </row>
    <row r="1776" spans="1:18" x14ac:dyDescent="0.2">
      <c r="A1776" t="s">
        <v>1213</v>
      </c>
      <c r="B1776" t="s">
        <v>2173</v>
      </c>
      <c r="C1776" s="5" t="s">
        <v>38</v>
      </c>
      <c r="D1776" s="5">
        <v>35208</v>
      </c>
      <c r="E1776" s="39">
        <v>1061</v>
      </c>
      <c r="F1776" s="195">
        <v>44645</v>
      </c>
      <c r="G1776" s="2">
        <v>11</v>
      </c>
      <c r="H1776" t="str">
        <f>B1776&amp;C1776</f>
        <v>Deborah ACQUAHtriple-jump</v>
      </c>
      <c r="I1776" s="2">
        <f>E1776</f>
        <v>1061</v>
      </c>
      <c r="J1776" s="2" cm="1">
        <f t="array" ref="J1776">MAX(IF($H$3:$H$4000=$H1776,$I$3:$I$4000))</f>
        <v>1131</v>
      </c>
      <c r="K1776" s="2" t="str">
        <v>IND</v>
      </c>
      <c r="L1776" s="21" t="str">
        <v>. SHIKSHA</v>
      </c>
      <c r="M1776" s="47" t="str">
        <v>shot-put</v>
      </c>
      <c r="N1776" s="95">
        <v>37602</v>
      </c>
      <c r="O1776" s="94" t="str">
        <f t="shared" si="108"/>
        <v>. SHIKSHAshot-put</v>
      </c>
      <c r="P1776" s="2">
        <f t="shared" si="109"/>
        <v>817</v>
      </c>
      <c r="Q1776" s="2">
        <f t="shared" si="110"/>
        <v>114</v>
      </c>
      <c r="R1776" s="79" t="str">
        <f t="shared" si="111"/>
        <v/>
      </c>
    </row>
    <row r="1777" spans="1:18" x14ac:dyDescent="0.2">
      <c r="A1777" t="s">
        <v>1213</v>
      </c>
      <c r="B1777" t="s">
        <v>5003</v>
      </c>
      <c r="C1777" s="5" t="s">
        <v>35</v>
      </c>
      <c r="D1777" s="5">
        <v>35443</v>
      </c>
      <c r="E1777" s="39">
        <v>1062</v>
      </c>
      <c r="F1777" s="195">
        <v>44639</v>
      </c>
      <c r="G1777" s="2">
        <v>7</v>
      </c>
      <c r="H1777" t="str">
        <f>B1777&amp;C1777</f>
        <v>Abigail KWARTENGhigh-jump</v>
      </c>
      <c r="I1777" s="2">
        <f>E1777</f>
        <v>1062</v>
      </c>
      <c r="J1777" s="2" cm="1">
        <f t="array" ref="J1777">MAX(IF($H$3:$H$4000=$H1777,$I$3:$I$4000))</f>
        <v>1062</v>
      </c>
      <c r="K1777" s="2" t="str">
        <v>IND</v>
      </c>
      <c r="L1777" s="21" t="str">
        <v>Reshma PATEL</v>
      </c>
      <c r="M1777" s="47" t="str">
        <v>race-walking</v>
      </c>
      <c r="N1777" s="95">
        <v>38245</v>
      </c>
      <c r="O1777" s="94" t="str">
        <f t="shared" si="108"/>
        <v>Reshma PATELrace-walking</v>
      </c>
      <c r="P1777" s="2">
        <f t="shared" si="109"/>
        <v>969</v>
      </c>
      <c r="Q1777" s="2">
        <f t="shared" si="110"/>
        <v>16</v>
      </c>
      <c r="R1777" s="79" t="str">
        <f t="shared" si="111"/>
        <v/>
      </c>
    </row>
    <row r="1778" spans="1:18" x14ac:dyDescent="0.2">
      <c r="A1778" t="s">
        <v>1213</v>
      </c>
      <c r="B1778" t="s">
        <v>1818</v>
      </c>
      <c r="C1778" s="5" t="s">
        <v>27</v>
      </c>
      <c r="D1778" s="5">
        <v>35666</v>
      </c>
      <c r="E1778" s="39">
        <v>1088</v>
      </c>
      <c r="F1778" s="195">
        <v>44345</v>
      </c>
      <c r="G1778" s="2">
        <v>81</v>
      </c>
      <c r="H1778" t="str">
        <f>B1778&amp;C1778</f>
        <v>Martha BISSAH800m</v>
      </c>
      <c r="I1778" s="2">
        <f>E1778</f>
        <v>1088</v>
      </c>
      <c r="J1778" s="2" cm="1">
        <f t="array" ref="J1778">MAX(IF($H$3:$H$4000=$H1778,$I$3:$I$4000))</f>
        <v>1088</v>
      </c>
      <c r="K1778" s="2" t="str">
        <v>IND</v>
      </c>
      <c r="L1778" s="21" t="str">
        <v>. RACHANA</v>
      </c>
      <c r="M1778" s="47" t="str">
        <v>race-walking</v>
      </c>
      <c r="N1778" s="95">
        <v>37954</v>
      </c>
      <c r="O1778" s="94" t="str">
        <f t="shared" si="108"/>
        <v>. RACHANArace-walking</v>
      </c>
      <c r="P1778" s="2">
        <f t="shared" si="109"/>
        <v>918</v>
      </c>
      <c r="Q1778" s="2">
        <f t="shared" si="110"/>
        <v>32</v>
      </c>
      <c r="R1778" s="79" t="str">
        <f t="shared" si="111"/>
        <v/>
      </c>
    </row>
    <row r="1779" spans="1:18" x14ac:dyDescent="0.2">
      <c r="A1779" t="s">
        <v>1213</v>
      </c>
      <c r="B1779" t="s">
        <v>2229</v>
      </c>
      <c r="C1779" t="s">
        <v>37</v>
      </c>
      <c r="D1779" s="5"/>
      <c r="E1779" s="39">
        <v>1019</v>
      </c>
      <c r="F1779" s="195">
        <v>44343</v>
      </c>
      <c r="G1779" s="2">
        <v>88</v>
      </c>
      <c r="H1779" t="str">
        <f>B1779&amp;C1779</f>
        <v>Jacqueline POKUAAHlong-jump</v>
      </c>
      <c r="I1779" s="2">
        <f>E1779</f>
        <v>1019</v>
      </c>
      <c r="J1779" s="2" cm="1">
        <f t="array" ref="J1779">MAX(IF($H$3:$H$4000=$H1779,$I$3:$I$4000))</f>
        <v>1019</v>
      </c>
      <c r="K1779" s="2" t="str">
        <v>IND</v>
      </c>
      <c r="L1779" s="21" t="str">
        <v>Mansi NEGI</v>
      </c>
      <c r="M1779" s="47" t="str">
        <v>race-walking</v>
      </c>
      <c r="N1779" s="95">
        <v>37744</v>
      </c>
      <c r="O1779" s="94" t="str">
        <f t="shared" si="108"/>
        <v>Mansi NEGIrace-walking</v>
      </c>
      <c r="P1779" s="2">
        <f t="shared" si="109"/>
        <v>875</v>
      </c>
      <c r="Q1779" s="2">
        <f t="shared" si="110"/>
        <v>36</v>
      </c>
      <c r="R1779" s="79" t="str">
        <f t="shared" si="111"/>
        <v/>
      </c>
    </row>
    <row r="1780" spans="1:18" x14ac:dyDescent="0.2">
      <c r="A1780" t="s">
        <v>1213</v>
      </c>
      <c r="B1780" t="s">
        <v>1665</v>
      </c>
      <c r="C1780" s="5" t="s">
        <v>2</v>
      </c>
      <c r="D1780" s="5">
        <v>34013</v>
      </c>
      <c r="E1780" s="39">
        <v>1112</v>
      </c>
      <c r="F1780" s="195">
        <v>44332</v>
      </c>
      <c r="G1780" s="2">
        <v>69</v>
      </c>
      <c r="H1780" t="str">
        <f>B1780&amp;C1780</f>
        <v>Gemma ACHEAMPONG100m</v>
      </c>
      <c r="I1780" s="2">
        <f>E1780</f>
        <v>1112</v>
      </c>
      <c r="J1780" s="2" cm="1">
        <f t="array" ref="J1780">MAX(IF($H$3:$H$4000=$H1780,$I$3:$I$4000))</f>
        <v>1112</v>
      </c>
      <c r="K1780" s="2" t="str">
        <v>IND</v>
      </c>
      <c r="L1780" s="21" t="str">
        <v>Komal PAL</v>
      </c>
      <c r="M1780" s="47" t="str">
        <v>race-walking</v>
      </c>
      <c r="N1780" s="95">
        <v>37696</v>
      </c>
      <c r="O1780" s="94" t="str">
        <f t="shared" si="108"/>
        <v>Komal PALrace-walking</v>
      </c>
      <c r="P1780" s="2">
        <f t="shared" si="109"/>
        <v>764</v>
      </c>
      <c r="Q1780" s="2">
        <f t="shared" si="110"/>
        <v>60</v>
      </c>
      <c r="R1780" s="79" t="str">
        <f t="shared" si="111"/>
        <v/>
      </c>
    </row>
    <row r="1781" spans="1:18" x14ac:dyDescent="0.2">
      <c r="A1781" t="s">
        <v>1213</v>
      </c>
      <c r="B1781" t="s">
        <v>5633</v>
      </c>
      <c r="C1781" s="5" t="s">
        <v>2</v>
      </c>
      <c r="D1781" s="5">
        <v>34820</v>
      </c>
      <c r="E1781" s="39">
        <v>1099</v>
      </c>
      <c r="F1781" s="195">
        <v>44332</v>
      </c>
      <c r="G1781" s="2">
        <v>87</v>
      </c>
      <c r="H1781" t="str">
        <f>B1781&amp;C1781</f>
        <v>Safia BRIGHT100m</v>
      </c>
      <c r="I1781" s="2">
        <f>E1781</f>
        <v>1099</v>
      </c>
      <c r="J1781" s="2" cm="1">
        <f t="array" ref="J1781">MAX(IF($H$3:$H$4000=$H1781,$I$3:$I$4000))</f>
        <v>1099</v>
      </c>
      <c r="K1781" s="2" t="str">
        <v>IND</v>
      </c>
      <c r="L1781" s="21" t="str">
        <v>Sonal GOYAL</v>
      </c>
      <c r="M1781" s="47" t="str">
        <v>shot-put</v>
      </c>
      <c r="N1781" s="95">
        <v>35881</v>
      </c>
      <c r="O1781" s="94" t="str">
        <f t="shared" si="108"/>
        <v>Sonal GOYALshot-put</v>
      </c>
      <c r="P1781" s="2">
        <f t="shared" si="109"/>
        <v>937</v>
      </c>
      <c r="Q1781" s="2">
        <f t="shared" si="110"/>
        <v>40</v>
      </c>
      <c r="R1781" s="79" t="str">
        <f t="shared" si="111"/>
        <v/>
      </c>
    </row>
    <row r="1782" spans="1:18" x14ac:dyDescent="0.2">
      <c r="A1782" t="s">
        <v>1213</v>
      </c>
      <c r="B1782" t="s">
        <v>1763</v>
      </c>
      <c r="C1782" s="5" t="s">
        <v>26</v>
      </c>
      <c r="D1782" s="5">
        <v>33725</v>
      </c>
      <c r="E1782" s="39">
        <v>1076</v>
      </c>
      <c r="F1782" s="195">
        <v>44332</v>
      </c>
      <c r="G1782" s="2">
        <v>98</v>
      </c>
      <c r="H1782" t="str">
        <f>B1782&amp;C1782</f>
        <v>Agnes ABU400m</v>
      </c>
      <c r="I1782" s="2">
        <f>E1782</f>
        <v>1076</v>
      </c>
      <c r="J1782" s="2" cm="1">
        <f t="array" ref="J1782">MAX(IF($H$3:$H$4000=$H1782,$I$3:$I$4000))</f>
        <v>1076</v>
      </c>
      <c r="K1782" s="2" t="str">
        <v>IND</v>
      </c>
      <c r="L1782" s="21" t="str">
        <v>S.B. SUPRIYA</v>
      </c>
      <c r="M1782" s="47" t="str">
        <v>high-jump</v>
      </c>
      <c r="N1782" s="95">
        <v>36961</v>
      </c>
      <c r="O1782" s="94" t="str">
        <f t="shared" si="108"/>
        <v>S.B. SUPRIYAhigh-jump</v>
      </c>
      <c r="P1782" s="2">
        <f t="shared" si="109"/>
        <v>974</v>
      </c>
      <c r="Q1782" s="2">
        <f t="shared" si="110"/>
        <v>83</v>
      </c>
      <c r="R1782" s="79" t="str">
        <f t="shared" si="111"/>
        <v/>
      </c>
    </row>
    <row r="1783" spans="1:18" x14ac:dyDescent="0.2">
      <c r="A1783" t="s">
        <v>1213</v>
      </c>
      <c r="B1783" t="s">
        <v>2173</v>
      </c>
      <c r="C1783" s="5" t="s">
        <v>38</v>
      </c>
      <c r="D1783" s="5">
        <v>35208</v>
      </c>
      <c r="E1783" s="39">
        <v>1131</v>
      </c>
      <c r="F1783" s="195">
        <v>44331</v>
      </c>
      <c r="G1783" s="2">
        <v>8</v>
      </c>
      <c r="H1783" t="str">
        <f>B1783&amp;C1783</f>
        <v>Deborah ACQUAHtriple-jump</v>
      </c>
      <c r="I1783" s="2">
        <f>E1783</f>
        <v>1131</v>
      </c>
      <c r="J1783" s="2" cm="1">
        <f t="array" ref="J1783">MAX(IF($H$3:$H$4000=$H1783,$I$3:$I$4000))</f>
        <v>1131</v>
      </c>
      <c r="K1783" s="2" t="str">
        <v>IVB</v>
      </c>
      <c r="L1783" s="21" t="str">
        <v>Chantel MALONE</v>
      </c>
      <c r="M1783" s="47" t="str">
        <v>200m</v>
      </c>
      <c r="N1783" s="95">
        <v>33574</v>
      </c>
      <c r="O1783" s="94" t="str">
        <f t="shared" si="108"/>
        <v>Chantel MALONE200m</v>
      </c>
      <c r="P1783" s="2">
        <f t="shared" si="109"/>
        <v>1055</v>
      </c>
      <c r="Q1783" s="2">
        <f t="shared" si="110"/>
        <v>137</v>
      </c>
      <c r="R1783" s="79" t="str">
        <f t="shared" si="111"/>
        <v/>
      </c>
    </row>
    <row r="1784" spans="1:18" x14ac:dyDescent="0.2">
      <c r="A1784" t="s">
        <v>1213</v>
      </c>
      <c r="B1784" t="s">
        <v>2229</v>
      </c>
      <c r="C1784" t="s">
        <v>38</v>
      </c>
      <c r="D1784" s="5"/>
      <c r="E1784" s="39">
        <v>966</v>
      </c>
      <c r="F1784" s="195">
        <v>44324</v>
      </c>
      <c r="G1784" s="2">
        <v>98</v>
      </c>
      <c r="H1784" t="str">
        <f>B1784&amp;C1784</f>
        <v>Jacqueline POKUAAHtriple-jump</v>
      </c>
      <c r="I1784" s="2">
        <f>E1784</f>
        <v>966</v>
      </c>
      <c r="J1784" s="2" cm="1">
        <f t="array" ref="J1784">MAX(IF($H$3:$H$4000=$H1784,$I$3:$I$4000))</f>
        <v>1069</v>
      </c>
      <c r="K1784" s="2" t="str">
        <v>IVB</v>
      </c>
      <c r="L1784" s="21" t="str">
        <v>Deya ERICKSON</v>
      </c>
      <c r="M1784" s="47" t="str">
        <v>100mh</v>
      </c>
      <c r="N1784" s="95">
        <v>35491</v>
      </c>
      <c r="O1784" s="94" t="str">
        <f t="shared" si="108"/>
        <v>Deya ERICKSON100mh</v>
      </c>
      <c r="P1784" s="2">
        <f t="shared" si="109"/>
        <v>1069</v>
      </c>
      <c r="Q1784" s="2">
        <f t="shared" si="110"/>
        <v>80</v>
      </c>
      <c r="R1784" s="79" t="str">
        <f t="shared" si="111"/>
        <v/>
      </c>
    </row>
    <row r="1785" spans="1:18" x14ac:dyDescent="0.2">
      <c r="A1785" t="s">
        <v>1213</v>
      </c>
      <c r="B1785" t="s">
        <v>2173</v>
      </c>
      <c r="C1785" s="5" t="s">
        <v>37</v>
      </c>
      <c r="D1785" s="5">
        <v>35208</v>
      </c>
      <c r="E1785" s="39">
        <v>1176</v>
      </c>
      <c r="F1785" s="195">
        <v>44310</v>
      </c>
      <c r="G1785" s="2">
        <v>7</v>
      </c>
      <c r="H1785" t="str">
        <f>B1785&amp;C1785</f>
        <v>Deborah ACQUAHlong-jump</v>
      </c>
      <c r="I1785" s="2">
        <f>E1785</f>
        <v>1176</v>
      </c>
      <c r="J1785" s="2" cm="1">
        <f t="array" ref="J1785">MAX(IF($H$3:$H$4000=$H1785,$I$3:$I$4000))</f>
        <v>1194</v>
      </c>
      <c r="K1785" s="2" t="str">
        <v>IVB</v>
      </c>
      <c r="L1785" s="21" t="str">
        <v>Beyonce DEFREITAS</v>
      </c>
      <c r="M1785" s="47" t="str">
        <v>200m</v>
      </c>
      <c r="N1785" s="95">
        <v>36959</v>
      </c>
      <c r="O1785" s="94" t="str">
        <f t="shared" si="108"/>
        <v>Beyonce DEFREITAS200m</v>
      </c>
      <c r="P1785" s="2">
        <f t="shared" si="109"/>
        <v>1074</v>
      </c>
      <c r="Q1785" s="2">
        <f t="shared" si="110"/>
        <v>120</v>
      </c>
      <c r="R1785" s="79" t="str">
        <f t="shared" si="111"/>
        <v/>
      </c>
    </row>
    <row r="1786" spans="1:18" x14ac:dyDescent="0.2">
      <c r="A1786" t="s">
        <v>1213</v>
      </c>
      <c r="B1786" t="s">
        <v>2251</v>
      </c>
      <c r="C1786" s="5" t="s">
        <v>38</v>
      </c>
      <c r="D1786" s="5">
        <v>33980</v>
      </c>
      <c r="E1786" s="39">
        <v>1029</v>
      </c>
      <c r="F1786" s="195">
        <v>44303</v>
      </c>
      <c r="G1786" s="2">
        <v>36</v>
      </c>
      <c r="H1786" t="str">
        <f>B1786&amp;C1786</f>
        <v>Nadia EKEtriple-jump</v>
      </c>
      <c r="I1786" s="2">
        <f>E1786</f>
        <v>1029</v>
      </c>
      <c r="J1786" s="2" cm="1">
        <f t="array" ref="J1786">MAX(IF($H$3:$H$4000=$H1786,$I$3:$I$4000))</f>
        <v>1029</v>
      </c>
      <c r="K1786" s="2" t="str">
        <v>IVB</v>
      </c>
      <c r="L1786" s="21" t="str">
        <v>Akrisa ERISTEE</v>
      </c>
      <c r="M1786" s="47" t="str">
        <v>400m</v>
      </c>
      <c r="N1786" s="95">
        <v>37713</v>
      </c>
      <c r="O1786" s="94" t="str">
        <f t="shared" si="108"/>
        <v>Akrisa ERISTEE400m</v>
      </c>
      <c r="P1786" s="2">
        <f t="shared" si="109"/>
        <v>1057</v>
      </c>
      <c r="Q1786" s="2">
        <f t="shared" si="110"/>
        <v>128</v>
      </c>
      <c r="R1786" s="79" t="str">
        <f t="shared" si="111"/>
        <v/>
      </c>
    </row>
    <row r="1787" spans="1:18" x14ac:dyDescent="0.2">
      <c r="A1787" t="s">
        <v>1213</v>
      </c>
      <c r="B1787" t="s">
        <v>1662</v>
      </c>
      <c r="C1787" s="5" t="s">
        <v>2</v>
      </c>
      <c r="D1787" s="5">
        <v>33755</v>
      </c>
      <c r="E1787" s="39">
        <v>1114</v>
      </c>
      <c r="F1787" s="195">
        <v>44296</v>
      </c>
      <c r="G1787" s="2">
        <v>66</v>
      </c>
      <c r="H1787" t="str">
        <f>B1787&amp;C1787</f>
        <v>Josephine ANOKYE100m</v>
      </c>
      <c r="I1787" s="2">
        <f>E1787</f>
        <v>1114</v>
      </c>
      <c r="J1787" s="2" cm="1">
        <f t="array" ref="J1787">MAX(IF($H$3:$H$4000=$H1787,$I$3:$I$4000))</f>
        <v>1114</v>
      </c>
      <c r="K1787" s="2" t="str">
        <v>IVB</v>
      </c>
      <c r="L1787" s="21" t="str">
        <v>Xiomara MALONE</v>
      </c>
      <c r="M1787" s="47" t="str">
        <v>long-jump</v>
      </c>
      <c r="N1787" s="95">
        <v>37520</v>
      </c>
      <c r="O1787" s="94" t="str">
        <f t="shared" si="108"/>
        <v>Xiomara MALONElong-jump</v>
      </c>
      <c r="P1787" s="2">
        <f t="shared" si="109"/>
        <v>949</v>
      </c>
      <c r="Q1787" s="2">
        <f t="shared" si="110"/>
        <v>151</v>
      </c>
      <c r="R1787" s="79" t="str">
        <f t="shared" si="111"/>
        <v/>
      </c>
    </row>
    <row r="1788" spans="1:18" x14ac:dyDescent="0.2">
      <c r="A1788" t="s">
        <v>1213</v>
      </c>
      <c r="B1788" t="s">
        <v>1662</v>
      </c>
      <c r="C1788" s="5" t="s">
        <v>25</v>
      </c>
      <c r="D1788" s="5">
        <v>33755</v>
      </c>
      <c r="E1788" s="39">
        <v>1135</v>
      </c>
      <c r="F1788" s="195">
        <v>44296</v>
      </c>
      <c r="G1788" s="2">
        <v>29</v>
      </c>
      <c r="H1788" t="str">
        <f>B1788&amp;C1788</f>
        <v>Josephine ANOKYE200m</v>
      </c>
      <c r="I1788" s="2">
        <f>E1788</f>
        <v>1135</v>
      </c>
      <c r="J1788" s="2" cm="1">
        <f t="array" ref="J1788">MAX(IF($H$3:$H$4000=$H1788,$I$3:$I$4000))</f>
        <v>1135</v>
      </c>
      <c r="K1788" s="2" t="str">
        <v>IVB</v>
      </c>
      <c r="L1788" s="21" t="str">
        <v>Tynelle GUMBS</v>
      </c>
      <c r="M1788" s="47" t="str">
        <v>hammer-throw</v>
      </c>
      <c r="N1788" s="95">
        <v>35335</v>
      </c>
      <c r="O1788" s="94" t="str">
        <f t="shared" si="108"/>
        <v>Tynelle GUMBShammer-throw</v>
      </c>
      <c r="P1788" s="2">
        <f t="shared" si="109"/>
        <v>808</v>
      </c>
      <c r="Q1788" s="2">
        <f t="shared" si="110"/>
        <v>110</v>
      </c>
      <c r="R1788" s="79" t="str">
        <f t="shared" si="111"/>
        <v/>
      </c>
    </row>
    <row r="1789" spans="1:18" x14ac:dyDescent="0.2">
      <c r="A1789" t="s">
        <v>1479</v>
      </c>
      <c r="B1789" t="s">
        <v>2233</v>
      </c>
      <c r="C1789" s="5" t="s">
        <v>37</v>
      </c>
      <c r="D1789" s="5">
        <v>37011</v>
      </c>
      <c r="E1789" s="39">
        <v>1020</v>
      </c>
      <c r="F1789" s="195">
        <v>44645</v>
      </c>
      <c r="G1789" s="2">
        <v>34</v>
      </c>
      <c r="H1789" t="str">
        <f>B1789&amp;C1789</f>
        <v>Joniar THOMASlong-jump</v>
      </c>
      <c r="I1789" s="2">
        <f>E1789</f>
        <v>1020</v>
      </c>
      <c r="J1789" s="2" cm="1">
        <f t="array" ref="J1789">MAX(IF($H$3:$H$4000=$H1789,$I$3:$I$4000))</f>
        <v>1020</v>
      </c>
      <c r="K1789" s="2" t="str">
        <v>IVB</v>
      </c>
      <c r="L1789" s="21" t="str">
        <v>Trevia GUMBS</v>
      </c>
      <c r="M1789" s="47" t="str">
        <v>shot-put</v>
      </c>
      <c r="N1789" s="95">
        <v>35335</v>
      </c>
      <c r="O1789" s="94" t="str">
        <f t="shared" si="108"/>
        <v>Trevia GUMBSshot-put</v>
      </c>
      <c r="P1789" s="2">
        <f t="shared" si="109"/>
        <v>886</v>
      </c>
      <c r="Q1789" s="2">
        <f t="shared" si="110"/>
        <v>59</v>
      </c>
      <c r="R1789" s="79" t="str">
        <f t="shared" si="111"/>
        <v/>
      </c>
    </row>
    <row r="1790" spans="1:18" x14ac:dyDescent="0.2">
      <c r="A1790" t="s">
        <v>1479</v>
      </c>
      <c r="B1790" t="s">
        <v>2233</v>
      </c>
      <c r="C1790" s="6" t="s">
        <v>32</v>
      </c>
      <c r="D1790" s="5">
        <v>37011</v>
      </c>
      <c r="E1790" s="39">
        <v>984</v>
      </c>
      <c r="F1790" s="195">
        <v>44639</v>
      </c>
      <c r="G1790" s="2">
        <v>82</v>
      </c>
      <c r="H1790" t="str">
        <f>B1790&amp;C1790</f>
        <v>Joniar THOMAS100mh</v>
      </c>
      <c r="I1790" s="2">
        <f>E1790</f>
        <v>984</v>
      </c>
      <c r="J1790" s="2" cm="1">
        <f t="array" ref="J1790">MAX(IF($H$3:$H$4000=$H1790,$I$3:$I$4000))</f>
        <v>984</v>
      </c>
      <c r="K1790" s="2" t="str">
        <v>IVB</v>
      </c>
      <c r="L1790" s="21" t="str">
        <v>Lakeisha WARNER</v>
      </c>
      <c r="M1790" s="47" t="str">
        <v>400mh</v>
      </c>
      <c r="N1790" s="95">
        <v>35688</v>
      </c>
      <c r="O1790" s="94" t="str">
        <f t="shared" si="108"/>
        <v>Lakeisha WARNER400mh</v>
      </c>
      <c r="P1790" s="2">
        <f t="shared" si="109"/>
        <v>1101</v>
      </c>
      <c r="Q1790" s="2">
        <f t="shared" si="110"/>
        <v>38</v>
      </c>
      <c r="R1790" s="79" t="str">
        <f t="shared" si="111"/>
        <v/>
      </c>
    </row>
    <row r="1791" spans="1:18" x14ac:dyDescent="0.2">
      <c r="A1791" t="s">
        <v>1479</v>
      </c>
      <c r="B1791" t="s">
        <v>2465</v>
      </c>
      <c r="C1791" s="5" t="s">
        <v>39</v>
      </c>
      <c r="D1791" s="5">
        <v>37416</v>
      </c>
      <c r="E1791" s="39">
        <v>929</v>
      </c>
      <c r="F1791" s="195">
        <v>44639</v>
      </c>
      <c r="G1791" s="2">
        <v>17</v>
      </c>
      <c r="H1791" t="str">
        <f>B1791&amp;C1791</f>
        <v>Kelsie MURREL-ROSSshot-put</v>
      </c>
      <c r="I1791" s="2">
        <f>E1791</f>
        <v>929</v>
      </c>
      <c r="J1791" s="2" cm="1">
        <f t="array" ref="J1791">MAX(IF($H$3:$H$4000=$H1791,$I$3:$I$4000))</f>
        <v>969</v>
      </c>
      <c r="K1791" s="2" t="str">
        <v>IVB</v>
      </c>
      <c r="L1791" s="21" t="str">
        <v>Ashley KELLY</v>
      </c>
      <c r="M1791" s="47" t="str">
        <v>400m</v>
      </c>
      <c r="N1791" s="95">
        <v>33322</v>
      </c>
      <c r="O1791" s="94" t="str">
        <f t="shared" si="108"/>
        <v>Ashley KELLY400m</v>
      </c>
      <c r="P1791" s="2">
        <f t="shared" si="109"/>
        <v>1090</v>
      </c>
      <c r="Q1791" s="2">
        <f t="shared" si="110"/>
        <v>88</v>
      </c>
      <c r="R1791" s="79" t="str">
        <f t="shared" si="111"/>
        <v/>
      </c>
    </row>
    <row r="1792" spans="1:18" x14ac:dyDescent="0.2">
      <c r="A1792" t="s">
        <v>1479</v>
      </c>
      <c r="B1792" t="s">
        <v>5006</v>
      </c>
      <c r="C1792" s="5" t="s">
        <v>35</v>
      </c>
      <c r="D1792" s="5">
        <v>37782</v>
      </c>
      <c r="E1792" s="39">
        <v>926</v>
      </c>
      <c r="F1792" s="195">
        <v>44636</v>
      </c>
      <c r="G1792" s="2">
        <v>70</v>
      </c>
      <c r="H1792" t="str">
        <f>B1792&amp;C1792</f>
        <v>Ahshareah ENOEhigh-jump</v>
      </c>
      <c r="I1792" s="2">
        <f>E1792</f>
        <v>926</v>
      </c>
      <c r="J1792" s="2" cm="1">
        <f t="array" ref="J1792">MAX(IF($H$3:$H$4000=$H1792,$I$3:$I$4000))</f>
        <v>926</v>
      </c>
      <c r="K1792" s="2" t="str">
        <v>IVB</v>
      </c>
      <c r="L1792" s="21" t="str">
        <v>Chantel MALONE</v>
      </c>
      <c r="M1792" s="47" t="str">
        <v>long-jump</v>
      </c>
      <c r="N1792" s="95">
        <v>33574</v>
      </c>
      <c r="O1792" s="94" t="str">
        <f t="shared" si="108"/>
        <v>Chantel MALONElong-jump</v>
      </c>
      <c r="P1792" s="2">
        <f t="shared" si="109"/>
        <v>1236</v>
      </c>
      <c r="Q1792" s="2">
        <f t="shared" si="110"/>
        <v>2</v>
      </c>
      <c r="R1792" s="79" t="str">
        <f t="shared" si="111"/>
        <v/>
      </c>
    </row>
    <row r="1793" spans="1:18" x14ac:dyDescent="0.2">
      <c r="A1793" t="s">
        <v>1479</v>
      </c>
      <c r="B1793" t="s">
        <v>1480</v>
      </c>
      <c r="C1793" s="5" t="s">
        <v>40</v>
      </c>
      <c r="D1793" s="5">
        <v>37876</v>
      </c>
      <c r="E1793" s="39">
        <v>822</v>
      </c>
      <c r="F1793" s="195">
        <v>44635</v>
      </c>
      <c r="G1793" s="2">
        <v>73</v>
      </c>
      <c r="H1793" t="str">
        <f>B1793&amp;C1793</f>
        <v>Jamora ALVESdiscus-throw</v>
      </c>
      <c r="I1793" s="2">
        <f>E1793</f>
        <v>822</v>
      </c>
      <c r="J1793" s="2" cm="1">
        <f t="array" ref="J1793">MAX(IF($H$3:$H$4000=$H1793,$I$3:$I$4000))</f>
        <v>822</v>
      </c>
      <c r="K1793" s="2" t="str">
        <v>JAM</v>
      </c>
      <c r="L1793" s="21" t="str">
        <v>Amanda CARTY</v>
      </c>
      <c r="M1793" s="47" t="str">
        <v>triple-jump</v>
      </c>
      <c r="N1793" s="95">
        <v>0</v>
      </c>
      <c r="O1793" s="94" t="str">
        <f t="shared" si="108"/>
        <v>Amanda CARTYtriple-jump</v>
      </c>
      <c r="P1793" s="2">
        <f t="shared" si="109"/>
        <v>995</v>
      </c>
      <c r="Q1793" s="2">
        <f t="shared" si="110"/>
        <v>69</v>
      </c>
      <c r="R1793" s="79" t="str">
        <f t="shared" si="111"/>
        <v/>
      </c>
    </row>
    <row r="1794" spans="1:18" x14ac:dyDescent="0.2">
      <c r="A1794" t="s">
        <v>1479</v>
      </c>
      <c r="B1794" t="s">
        <v>1480</v>
      </c>
      <c r="C1794" s="5" t="s">
        <v>39</v>
      </c>
      <c r="D1794" s="5">
        <v>37876</v>
      </c>
      <c r="E1794" s="39">
        <v>849</v>
      </c>
      <c r="F1794" s="195">
        <v>44611</v>
      </c>
      <c r="G1794" s="2">
        <v>40</v>
      </c>
      <c r="H1794" t="str">
        <f>B1794&amp;C1794</f>
        <v>Jamora ALVESshot-put</v>
      </c>
      <c r="I1794" s="2">
        <f>E1794</f>
        <v>849</v>
      </c>
      <c r="J1794" s="2" cm="1">
        <f t="array" ref="J1794">MAX(IF($H$3:$H$4000=$H1794,$I$3:$I$4000))</f>
        <v>849</v>
      </c>
      <c r="K1794" s="2" t="str">
        <v>JAM</v>
      </c>
      <c r="L1794" s="21" t="str">
        <v>Shockoria WALLACE</v>
      </c>
      <c r="M1794" s="47" t="str">
        <v>100m</v>
      </c>
      <c r="N1794" s="95">
        <v>34190</v>
      </c>
      <c r="O1794" s="94" t="str">
        <f t="shared" si="108"/>
        <v>Shockoria WALLACE100m</v>
      </c>
      <c r="P1794" s="2">
        <f t="shared" si="109"/>
        <v>1167</v>
      </c>
      <c r="Q1794" s="2">
        <f t="shared" si="110"/>
        <v>27</v>
      </c>
      <c r="R1794" s="79" t="str">
        <f t="shared" si="111"/>
        <v/>
      </c>
    </row>
    <row r="1795" spans="1:18" x14ac:dyDescent="0.2">
      <c r="A1795" t="s">
        <v>1479</v>
      </c>
      <c r="B1795" t="s">
        <v>2233</v>
      </c>
      <c r="C1795" s="5" t="s">
        <v>43</v>
      </c>
      <c r="D1795" s="5">
        <v>37011</v>
      </c>
      <c r="E1795" s="39">
        <v>930</v>
      </c>
      <c r="F1795" s="195">
        <v>44532</v>
      </c>
      <c r="G1795" s="2">
        <v>24</v>
      </c>
      <c r="H1795" t="str">
        <f>B1795&amp;C1795</f>
        <v>Joniar THOMASheptathlon</v>
      </c>
      <c r="I1795" s="2">
        <f>E1795</f>
        <v>930</v>
      </c>
      <c r="J1795" s="2" cm="1">
        <f t="array" ref="J1795">MAX(IF($H$3:$H$4000=$H1795,$I$3:$I$4000))</f>
        <v>930</v>
      </c>
      <c r="K1795" s="2" t="str">
        <v>JAM</v>
      </c>
      <c r="L1795" s="21" t="str">
        <v>Shashalee FORBES</v>
      </c>
      <c r="M1795" s="47" t="str">
        <v>100m</v>
      </c>
      <c r="N1795" s="95">
        <v>35195</v>
      </c>
      <c r="O1795" s="94" t="str">
        <f t="shared" si="108"/>
        <v>Shashalee FORBES100m</v>
      </c>
      <c r="P1795" s="2">
        <f t="shared" si="109"/>
        <v>1172</v>
      </c>
      <c r="Q1795" s="2">
        <f t="shared" si="110"/>
        <v>23</v>
      </c>
      <c r="R1795" s="79" t="str">
        <f t="shared" si="111"/>
        <v/>
      </c>
    </row>
    <row r="1796" spans="1:18" x14ac:dyDescent="0.2">
      <c r="A1796" t="s">
        <v>1479</v>
      </c>
      <c r="B1796" t="s">
        <v>1722</v>
      </c>
      <c r="C1796" s="5" t="s">
        <v>26</v>
      </c>
      <c r="D1796" s="5">
        <v>35973</v>
      </c>
      <c r="E1796" s="39">
        <v>1153</v>
      </c>
      <c r="F1796" s="195">
        <v>44332</v>
      </c>
      <c r="G1796" s="2">
        <v>21</v>
      </c>
      <c r="H1796" t="str">
        <f>B1796&amp;C1796</f>
        <v>Meleni RODNEY400m</v>
      </c>
      <c r="I1796" s="2">
        <f>E1796</f>
        <v>1153</v>
      </c>
      <c r="J1796" s="2" cm="1">
        <f t="array" ref="J1796">MAX(IF($H$3:$H$4000=$H1796,$I$3:$I$4000))</f>
        <v>1153</v>
      </c>
      <c r="K1796" s="2" t="str">
        <v>JAM</v>
      </c>
      <c r="L1796" s="21" t="str">
        <v>Remona BURCHELL</v>
      </c>
      <c r="M1796" s="47" t="str">
        <v>100m</v>
      </c>
      <c r="N1796" s="95">
        <v>33496</v>
      </c>
      <c r="O1796" s="94" t="str">
        <f t="shared" ref="O1796:O1859" si="112">L1796&amp;M1796</f>
        <v>Remona BURCHELL100m</v>
      </c>
      <c r="P1796" s="2">
        <f t="shared" ref="P1796:P1859" si="113">VLOOKUP(L1796&amp;M1796,$H$3:$J$3823,3,FALSE)</f>
        <v>1169</v>
      </c>
      <c r="Q1796" s="2">
        <f t="shared" ref="Q1796:Q1859" si="114">COUNTIFS($M$3:$M$3102,M1796,$P$3:$P$3102,"&gt;"&amp;P1796)+1</f>
        <v>24</v>
      </c>
      <c r="R1796" s="79" t="str">
        <f t="shared" ref="R1796:R1859" si="115">IFERROR(IF(K1796="AUS",COUNTIFS($K$3:$K$3102,"AUS",$M$3:$M$3102,M1796,$P$3:$P$3102,"&gt;"&amp;P1796)+1,""),"")</f>
        <v/>
      </c>
    </row>
    <row r="1797" spans="1:18" x14ac:dyDescent="0.2">
      <c r="A1797" t="s">
        <v>1479</v>
      </c>
      <c r="B1797" t="s">
        <v>2604</v>
      </c>
      <c r="C1797" s="5" t="s">
        <v>41</v>
      </c>
      <c r="D1797" s="5">
        <v>35443</v>
      </c>
      <c r="E1797" s="39">
        <v>855</v>
      </c>
      <c r="F1797" s="195">
        <v>44324</v>
      </c>
      <c r="G1797" s="2">
        <v>58</v>
      </c>
      <c r="H1797" t="str">
        <f>B1797&amp;C1797</f>
        <v>Candesha SCOTTjavelin-throw</v>
      </c>
      <c r="I1797" s="2">
        <f>E1797</f>
        <v>855</v>
      </c>
      <c r="J1797" s="2" cm="1">
        <f t="array" ref="J1797">MAX(IF($H$3:$H$4000=$H1797,$I$3:$I$4000))</f>
        <v>855</v>
      </c>
      <c r="K1797" s="2" t="str">
        <v>JAM</v>
      </c>
      <c r="L1797" s="21" t="str">
        <v>Kevona DAVIS</v>
      </c>
      <c r="M1797" s="47" t="str">
        <v>100m</v>
      </c>
      <c r="N1797" s="95">
        <v>37245</v>
      </c>
      <c r="O1797" s="94" t="str">
        <f t="shared" si="112"/>
        <v>Kevona DAVIS100m</v>
      </c>
      <c r="P1797" s="2">
        <f t="shared" si="113"/>
        <v>1159</v>
      </c>
      <c r="Q1797" s="2">
        <f t="shared" si="114"/>
        <v>35</v>
      </c>
      <c r="R1797" s="79" t="str">
        <f t="shared" si="115"/>
        <v/>
      </c>
    </row>
    <row r="1798" spans="1:18" x14ac:dyDescent="0.2">
      <c r="A1798" t="s">
        <v>1479</v>
      </c>
      <c r="B1798" t="s">
        <v>1754</v>
      </c>
      <c r="C1798" s="5" t="s">
        <v>26</v>
      </c>
      <c r="D1798" s="5">
        <v>36295</v>
      </c>
      <c r="E1798" s="39">
        <v>1090</v>
      </c>
      <c r="F1798" s="195">
        <v>44317</v>
      </c>
      <c r="G1798" s="2">
        <v>81</v>
      </c>
      <c r="H1798" t="str">
        <f>B1798&amp;C1798</f>
        <v>Amanda CRAWFORD400m</v>
      </c>
      <c r="I1798" s="2">
        <f>E1798</f>
        <v>1090</v>
      </c>
      <c r="J1798" s="2" cm="1">
        <f t="array" ref="J1798">MAX(IF($H$3:$H$4000=$H1798,$I$3:$I$4000))</f>
        <v>1090</v>
      </c>
      <c r="K1798" s="2" t="str">
        <v>JAM</v>
      </c>
      <c r="L1798" s="21" t="str">
        <v>Kasheika CAMERON</v>
      </c>
      <c r="M1798" s="47" t="str">
        <v>100m</v>
      </c>
      <c r="N1798" s="95">
        <v>36090</v>
      </c>
      <c r="O1798" s="94" t="str">
        <f t="shared" si="112"/>
        <v>Kasheika CAMERON100m</v>
      </c>
      <c r="P1798" s="2">
        <f t="shared" si="113"/>
        <v>1148</v>
      </c>
      <c r="Q1798" s="2">
        <f t="shared" si="114"/>
        <v>43</v>
      </c>
      <c r="R1798" s="79" t="str">
        <f t="shared" si="115"/>
        <v/>
      </c>
    </row>
    <row r="1799" spans="1:18" x14ac:dyDescent="0.2">
      <c r="A1799" t="s">
        <v>1479</v>
      </c>
      <c r="B1799" t="s">
        <v>2465</v>
      </c>
      <c r="C1799" s="5" t="s">
        <v>39</v>
      </c>
      <c r="D1799" s="5">
        <v>37416</v>
      </c>
      <c r="E1799" s="39">
        <v>969</v>
      </c>
      <c r="F1799" s="195">
        <v>44310</v>
      </c>
      <c r="G1799" s="2">
        <v>26</v>
      </c>
      <c r="H1799" t="str">
        <f>B1799&amp;C1799</f>
        <v>Kelsie MURREL-ROSSshot-put</v>
      </c>
      <c r="I1799" s="2">
        <f>E1799</f>
        <v>969</v>
      </c>
      <c r="J1799" s="2" cm="1">
        <f t="array" ref="J1799">MAX(IF($H$3:$H$4000=$H1799,$I$3:$I$4000))</f>
        <v>969</v>
      </c>
      <c r="K1799" s="2" t="str">
        <v>JAM</v>
      </c>
      <c r="L1799" s="21" t="str">
        <v>Jura LEVY</v>
      </c>
      <c r="M1799" s="47" t="str">
        <v>100m</v>
      </c>
      <c r="N1799" s="95">
        <v>33181</v>
      </c>
      <c r="O1799" s="94" t="str">
        <f t="shared" si="112"/>
        <v>Jura LEVY100m</v>
      </c>
      <c r="P1799" s="2">
        <f t="shared" si="113"/>
        <v>1054</v>
      </c>
      <c r="Q1799" s="2">
        <f t="shared" si="114"/>
        <v>145</v>
      </c>
      <c r="R1799" s="79" t="str">
        <f t="shared" si="115"/>
        <v/>
      </c>
    </row>
    <row r="1800" spans="1:18" x14ac:dyDescent="0.2">
      <c r="A1800" t="s">
        <v>1479</v>
      </c>
      <c r="B1800" t="s">
        <v>2233</v>
      </c>
      <c r="C1800" s="5" t="s">
        <v>37</v>
      </c>
      <c r="D1800" s="5">
        <v>37011</v>
      </c>
      <c r="E1800" s="39">
        <v>1014</v>
      </c>
      <c r="F1800" s="195">
        <v>44296</v>
      </c>
      <c r="G1800" s="2">
        <v>97</v>
      </c>
      <c r="H1800" t="str">
        <f>B1800&amp;C1800</f>
        <v>Joniar THOMASlong-jump</v>
      </c>
      <c r="I1800" s="2">
        <f>E1800</f>
        <v>1014</v>
      </c>
      <c r="J1800" s="2" cm="1">
        <f t="array" ref="J1800">MAX(IF($H$3:$H$4000=$H1800,$I$3:$I$4000))</f>
        <v>1020</v>
      </c>
      <c r="K1800" s="2" t="str">
        <v>JAM</v>
      </c>
      <c r="L1800" s="21" t="str">
        <v>Krystal SLOLEY</v>
      </c>
      <c r="M1800" s="47" t="str">
        <v>100m</v>
      </c>
      <c r="N1800" s="95">
        <v>37311</v>
      </c>
      <c r="O1800" s="94" t="str">
        <f t="shared" si="112"/>
        <v>Krystal SLOLEY100m</v>
      </c>
      <c r="P1800" s="2">
        <f t="shared" si="113"/>
        <v>1040</v>
      </c>
      <c r="Q1800" s="2">
        <f t="shared" si="114"/>
        <v>163</v>
      </c>
      <c r="R1800" s="79" t="str">
        <f t="shared" si="115"/>
        <v/>
      </c>
    </row>
    <row r="1801" spans="1:18" x14ac:dyDescent="0.2">
      <c r="A1801" t="s">
        <v>1479</v>
      </c>
      <c r="B1801" t="s">
        <v>1650</v>
      </c>
      <c r="C1801" s="5" t="s">
        <v>2</v>
      </c>
      <c r="D1801" s="5">
        <v>36195</v>
      </c>
      <c r="E1801" s="39">
        <v>1129</v>
      </c>
      <c r="F1801" s="195">
        <v>44282</v>
      </c>
      <c r="G1801" s="2">
        <v>51</v>
      </c>
      <c r="H1801" t="str">
        <f>B1801&amp;C1801</f>
        <v>Halle HAZZARD100m</v>
      </c>
      <c r="I1801" s="2">
        <f>E1801</f>
        <v>1129</v>
      </c>
      <c r="J1801" s="2" cm="1">
        <f t="array" ref="J1801">MAX(IF($H$3:$H$4000=$H1801,$I$3:$I$4000))</f>
        <v>1129</v>
      </c>
      <c r="K1801" s="2" t="str">
        <v>JAM</v>
      </c>
      <c r="L1801" s="21" t="str">
        <v>Natasha MORRISON</v>
      </c>
      <c r="M1801" s="47" t="str">
        <v>200m</v>
      </c>
      <c r="N1801" s="95">
        <v>33925</v>
      </c>
      <c r="O1801" s="94" t="str">
        <f t="shared" si="112"/>
        <v>Natasha MORRISON200m</v>
      </c>
      <c r="P1801" s="2">
        <f t="shared" si="113"/>
        <v>1161</v>
      </c>
      <c r="Q1801" s="2">
        <f t="shared" si="114"/>
        <v>19</v>
      </c>
      <c r="R1801" s="79" t="str">
        <f t="shared" si="115"/>
        <v/>
      </c>
    </row>
    <row r="1802" spans="1:18" x14ac:dyDescent="0.2">
      <c r="A1802" t="s">
        <v>1130</v>
      </c>
      <c r="B1802" t="s">
        <v>5497</v>
      </c>
      <c r="C1802" s="5" t="s">
        <v>32</v>
      </c>
      <c r="D1802" s="5">
        <v>36108</v>
      </c>
      <c r="E1802" s="39">
        <v>1053</v>
      </c>
      <c r="F1802" s="195">
        <v>44645</v>
      </c>
      <c r="G1802" s="2">
        <v>27</v>
      </c>
      <c r="H1802" t="str">
        <f>B1802&amp;C1802</f>
        <v>Alyssa SANDY100mh</v>
      </c>
      <c r="I1802" s="2">
        <f>E1802</f>
        <v>1053</v>
      </c>
      <c r="J1802" s="2" cm="1">
        <f t="array" ref="J1802">MAX(IF($H$3:$H$4000=$H1802,$I$3:$I$4000))</f>
        <v>1053</v>
      </c>
      <c r="K1802" s="2" t="str">
        <v>JAM</v>
      </c>
      <c r="L1802" s="21" t="str">
        <v>Roneisha MCGREGOR</v>
      </c>
      <c r="M1802" s="47" t="str">
        <v>200m</v>
      </c>
      <c r="N1802" s="95">
        <v>35712</v>
      </c>
      <c r="O1802" s="94" t="str">
        <f t="shared" si="112"/>
        <v>Roneisha MCGREGOR200m</v>
      </c>
      <c r="P1802" s="2">
        <f t="shared" si="113"/>
        <v>1136</v>
      </c>
      <c r="Q1802" s="2">
        <f t="shared" si="114"/>
        <v>31</v>
      </c>
      <c r="R1802" s="79" t="str">
        <f t="shared" si="115"/>
        <v/>
      </c>
    </row>
    <row r="1803" spans="1:18" x14ac:dyDescent="0.2">
      <c r="A1803" t="s">
        <v>1130</v>
      </c>
      <c r="B1803" t="s">
        <v>2239</v>
      </c>
      <c r="C1803" s="5" t="s">
        <v>38</v>
      </c>
      <c r="D1803" s="5">
        <v>36123</v>
      </c>
      <c r="E1803" s="39">
        <v>1112</v>
      </c>
      <c r="F1803" s="195">
        <v>44645</v>
      </c>
      <c r="G1803" s="2">
        <v>3</v>
      </c>
      <c r="H1803" t="str">
        <f>B1803&amp;C1803</f>
        <v>Natricia HOOPERtriple-jump</v>
      </c>
      <c r="I1803" s="2">
        <f>E1803</f>
        <v>1112</v>
      </c>
      <c r="J1803" s="2" cm="1">
        <f t="array" ref="J1803">MAX(IF($H$3:$H$4000=$H1803,$I$3:$I$4000))</f>
        <v>1112</v>
      </c>
      <c r="K1803" s="2" t="str">
        <v>JAM</v>
      </c>
      <c r="L1803" s="21" t="str">
        <v>Anastasia Natalie LE-ROY</v>
      </c>
      <c r="M1803" s="47" t="str">
        <v>200m</v>
      </c>
      <c r="N1803" s="95">
        <v>32031</v>
      </c>
      <c r="O1803" s="94" t="str">
        <f t="shared" si="112"/>
        <v>Anastasia Natalie LE-ROY200m</v>
      </c>
      <c r="P1803" s="2">
        <f t="shared" si="113"/>
        <v>1099</v>
      </c>
      <c r="Q1803" s="2">
        <f t="shared" si="114"/>
        <v>80</v>
      </c>
      <c r="R1803" s="79" t="str">
        <f t="shared" si="115"/>
        <v/>
      </c>
    </row>
    <row r="1804" spans="1:18" x14ac:dyDescent="0.2">
      <c r="A1804" t="s">
        <v>1130</v>
      </c>
      <c r="B1804" t="s">
        <v>2189</v>
      </c>
      <c r="C1804" s="5" t="s">
        <v>38</v>
      </c>
      <c r="D1804" s="5">
        <v>36620</v>
      </c>
      <c r="E1804" s="39">
        <v>957</v>
      </c>
      <c r="F1804" s="195">
        <v>44645</v>
      </c>
      <c r="G1804" s="2">
        <v>48</v>
      </c>
      <c r="H1804" t="str">
        <f>B1804&amp;C1804</f>
        <v>Chantoba BRIGHTtriple-jump</v>
      </c>
      <c r="I1804" s="2">
        <f>E1804</f>
        <v>957</v>
      </c>
      <c r="J1804" s="2" cm="1">
        <f t="array" ref="J1804">MAX(IF($H$3:$H$4000=$H1804,$I$3:$I$4000))</f>
        <v>1069</v>
      </c>
      <c r="K1804" s="2" t="str">
        <v>JAM</v>
      </c>
      <c r="L1804" s="21" t="str">
        <v>Demisha ROSWELL</v>
      </c>
      <c r="M1804" s="47" t="str">
        <v>200m</v>
      </c>
      <c r="N1804" s="95">
        <v>1998</v>
      </c>
      <c r="O1804" s="94" t="str">
        <f t="shared" si="112"/>
        <v>Demisha ROSWELL200m</v>
      </c>
      <c r="P1804" s="2">
        <f t="shared" si="113"/>
        <v>1073</v>
      </c>
      <c r="Q1804" s="2">
        <f t="shared" si="114"/>
        <v>121</v>
      </c>
      <c r="R1804" s="79" t="str">
        <f t="shared" si="115"/>
        <v/>
      </c>
    </row>
    <row r="1805" spans="1:18" x14ac:dyDescent="0.2">
      <c r="A1805" t="s">
        <v>1130</v>
      </c>
      <c r="B1805" t="s">
        <v>1131</v>
      </c>
      <c r="C1805" s="5" t="s">
        <v>2</v>
      </c>
      <c r="D1805" s="5">
        <v>37736</v>
      </c>
      <c r="E1805" s="39">
        <v>1038</v>
      </c>
      <c r="F1805" s="195">
        <v>44611</v>
      </c>
      <c r="G1805" s="2">
        <v>96</v>
      </c>
      <c r="H1805" t="str">
        <f>B1805&amp;C1805</f>
        <v>Keliza SMITH100m</v>
      </c>
      <c r="I1805" s="2">
        <f>E1805</f>
        <v>1038</v>
      </c>
      <c r="J1805" s="2" cm="1">
        <f t="array" ref="J1805">MAX(IF($H$3:$H$4000=$H1805,$I$3:$I$4000))</f>
        <v>1038</v>
      </c>
      <c r="K1805" s="2" t="str">
        <v>JAM</v>
      </c>
      <c r="L1805" s="21" t="str">
        <v>Charokee YOUNG</v>
      </c>
      <c r="M1805" s="47" t="str">
        <v>400m</v>
      </c>
      <c r="N1805" s="95">
        <v>36759</v>
      </c>
      <c r="O1805" s="94" t="str">
        <f t="shared" si="112"/>
        <v>Charokee YOUNG400m</v>
      </c>
      <c r="P1805" s="2">
        <f t="shared" si="113"/>
        <v>1206</v>
      </c>
      <c r="Q1805" s="2">
        <f t="shared" si="114"/>
        <v>7</v>
      </c>
      <c r="R1805" s="79" t="str">
        <f t="shared" si="115"/>
        <v/>
      </c>
    </row>
    <row r="1806" spans="1:18" x14ac:dyDescent="0.2">
      <c r="A1806" t="s">
        <v>1130</v>
      </c>
      <c r="B1806" t="s">
        <v>1391</v>
      </c>
      <c r="C1806" s="5" t="s">
        <v>35</v>
      </c>
      <c r="D1806" s="5">
        <v>33271</v>
      </c>
      <c r="E1806" s="39">
        <v>974</v>
      </c>
      <c r="F1806" s="195">
        <v>44611</v>
      </c>
      <c r="G1806" s="2">
        <v>34</v>
      </c>
      <c r="H1806" t="str">
        <f>B1806&amp;C1806</f>
        <v>Natrena HOOPERhigh-jump</v>
      </c>
      <c r="I1806" s="2">
        <f>E1806</f>
        <v>974</v>
      </c>
      <c r="J1806" s="2" cm="1">
        <f t="array" ref="J1806">MAX(IF($H$3:$H$4000=$H1806,$I$3:$I$4000))</f>
        <v>974</v>
      </c>
      <c r="K1806" s="2" t="str">
        <v>JAM</v>
      </c>
      <c r="L1806" s="21" t="str">
        <v>Stacey Ann WILLIAMS</v>
      </c>
      <c r="M1806" s="47" t="str">
        <v>400m</v>
      </c>
      <c r="N1806" s="95">
        <v>36227</v>
      </c>
      <c r="O1806" s="94" t="str">
        <f t="shared" si="112"/>
        <v>Stacey Ann WILLIAMS400m</v>
      </c>
      <c r="P1806" s="2">
        <f t="shared" si="113"/>
        <v>1200</v>
      </c>
      <c r="Q1806" s="2">
        <f t="shared" si="114"/>
        <v>10</v>
      </c>
      <c r="R1806" s="79" t="str">
        <f t="shared" si="115"/>
        <v/>
      </c>
    </row>
    <row r="1807" spans="1:18" x14ac:dyDescent="0.2">
      <c r="A1807" t="s">
        <v>1130</v>
      </c>
      <c r="B1807" t="s">
        <v>1203</v>
      </c>
      <c r="C1807" s="5" t="s">
        <v>26</v>
      </c>
      <c r="D1807" s="5">
        <v>37016</v>
      </c>
      <c r="E1807" s="39">
        <v>1026</v>
      </c>
      <c r="F1807" s="195">
        <v>44583</v>
      </c>
      <c r="G1807" s="2">
        <v>99</v>
      </c>
      <c r="H1807" t="str">
        <f>B1807&amp;C1807</f>
        <v>Kenisha PHILLIPS400m</v>
      </c>
      <c r="I1807" s="2">
        <f>E1807</f>
        <v>1026</v>
      </c>
      <c r="J1807" s="2" cm="1">
        <f t="array" ref="J1807">MAX(IF($H$3:$H$4000=$H1807,$I$3:$I$4000))</f>
        <v>1026</v>
      </c>
      <c r="K1807" s="2" t="str">
        <v>JAM</v>
      </c>
      <c r="L1807" s="21" t="str">
        <v>Shericka JACKSON</v>
      </c>
      <c r="M1807" s="47" t="str">
        <v>400m</v>
      </c>
      <c r="N1807" s="95">
        <v>34531</v>
      </c>
      <c r="O1807" s="94" t="str">
        <f t="shared" si="112"/>
        <v>Shericka JACKSON400m</v>
      </c>
      <c r="P1807" s="2">
        <f t="shared" si="113"/>
        <v>1154</v>
      </c>
      <c r="Q1807" s="2">
        <f t="shared" si="114"/>
        <v>22</v>
      </c>
      <c r="R1807" s="79" t="str">
        <f t="shared" si="115"/>
        <v/>
      </c>
    </row>
    <row r="1808" spans="1:18" x14ac:dyDescent="0.2">
      <c r="A1808" t="s">
        <v>1130</v>
      </c>
      <c r="B1808" t="s">
        <v>1724</v>
      </c>
      <c r="C1808" s="5" t="s">
        <v>26</v>
      </c>
      <c r="D1808" s="5">
        <v>35523</v>
      </c>
      <c r="E1808" s="39">
        <v>1148</v>
      </c>
      <c r="F1808" s="195">
        <v>44411</v>
      </c>
      <c r="G1808" s="2">
        <v>23</v>
      </c>
      <c r="H1808" t="str">
        <f>B1808&amp;C1808</f>
        <v>Aliyah ABRAMS400m</v>
      </c>
      <c r="I1808" s="2">
        <f>E1808</f>
        <v>1148</v>
      </c>
      <c r="J1808" s="2" cm="1">
        <f t="array" ref="J1808">MAX(IF($H$3:$H$4000=$H1808,$I$3:$I$4000))</f>
        <v>1148</v>
      </c>
      <c r="K1808" s="2" t="str">
        <v>JAM</v>
      </c>
      <c r="L1808" s="21" t="str">
        <v>Candice MCLEOD</v>
      </c>
      <c r="M1808" s="47" t="str">
        <v>400m</v>
      </c>
      <c r="N1808" s="95">
        <v>35384</v>
      </c>
      <c r="O1808" s="94" t="str">
        <f t="shared" si="112"/>
        <v>Candice MCLEOD400m</v>
      </c>
      <c r="P1808" s="2">
        <f t="shared" si="113"/>
        <v>1225</v>
      </c>
      <c r="Q1808" s="2">
        <f t="shared" si="114"/>
        <v>4</v>
      </c>
      <c r="R1808" s="79" t="str">
        <f t="shared" si="115"/>
        <v/>
      </c>
    </row>
    <row r="1809" spans="1:18" x14ac:dyDescent="0.2">
      <c r="A1809" t="s">
        <v>1130</v>
      </c>
      <c r="B1809" t="s">
        <v>2189</v>
      </c>
      <c r="C1809" s="5" t="s">
        <v>38</v>
      </c>
      <c r="D1809" s="5">
        <v>36620</v>
      </c>
      <c r="E1809" s="39">
        <v>1069</v>
      </c>
      <c r="F1809" s="195">
        <v>44366</v>
      </c>
      <c r="G1809" s="2">
        <v>17</v>
      </c>
      <c r="H1809" t="str">
        <f>B1809&amp;C1809</f>
        <v>Chantoba BRIGHTtriple-jump</v>
      </c>
      <c r="I1809" s="2">
        <f>E1809</f>
        <v>1069</v>
      </c>
      <c r="J1809" s="2" cm="1">
        <f t="array" ref="J1809">MAX(IF($H$3:$H$4000=$H1809,$I$3:$I$4000))</f>
        <v>1069</v>
      </c>
      <c r="K1809" s="2" t="str">
        <v>JAM</v>
      </c>
      <c r="L1809" s="21" t="str">
        <v>Andrenette KNIGHT</v>
      </c>
      <c r="M1809" s="47" t="str">
        <v>400m</v>
      </c>
      <c r="N1809" s="95">
        <v>35388</v>
      </c>
      <c r="O1809" s="94" t="str">
        <f t="shared" si="112"/>
        <v>Andrenette KNIGHT400m</v>
      </c>
      <c r="P1809" s="2">
        <f t="shared" si="113"/>
        <v>1092</v>
      </c>
      <c r="Q1809" s="2">
        <f t="shared" si="114"/>
        <v>85</v>
      </c>
      <c r="R1809" s="79" t="str">
        <f t="shared" si="115"/>
        <v/>
      </c>
    </row>
    <row r="1810" spans="1:18" x14ac:dyDescent="0.2">
      <c r="A1810" t="s">
        <v>1130</v>
      </c>
      <c r="B1810" t="s">
        <v>1391</v>
      </c>
      <c r="C1810" s="5" t="s">
        <v>38</v>
      </c>
      <c r="D1810" s="6">
        <v>33271</v>
      </c>
      <c r="E1810" s="39">
        <v>976</v>
      </c>
      <c r="F1810" s="195">
        <v>44366</v>
      </c>
      <c r="G1810" s="2">
        <v>82</v>
      </c>
      <c r="H1810" t="str">
        <f>B1810&amp;C1810</f>
        <v>Natrena HOOPERtriple-jump</v>
      </c>
      <c r="I1810" s="2">
        <f>E1810</f>
        <v>976</v>
      </c>
      <c r="J1810" s="2" cm="1">
        <f t="array" ref="J1810">MAX(IF($H$3:$H$4000=$H1810,$I$3:$I$4000))</f>
        <v>976</v>
      </c>
      <c r="K1810" s="2" t="str">
        <v>JAM</v>
      </c>
      <c r="L1810" s="21" t="str">
        <v>Ronda WHYTE</v>
      </c>
      <c r="M1810" s="47" t="str">
        <v>400m</v>
      </c>
      <c r="N1810" s="95">
        <v>33183</v>
      </c>
      <c r="O1810" s="94" t="str">
        <f t="shared" si="112"/>
        <v>Ronda WHYTE400m</v>
      </c>
      <c r="P1810" s="2">
        <f t="shared" si="113"/>
        <v>1155</v>
      </c>
      <c r="Q1810" s="2">
        <f t="shared" si="114"/>
        <v>21</v>
      </c>
      <c r="R1810" s="79" t="str">
        <f t="shared" si="115"/>
        <v/>
      </c>
    </row>
    <row r="1811" spans="1:18" x14ac:dyDescent="0.2">
      <c r="A1811" t="s">
        <v>1130</v>
      </c>
      <c r="B1811" t="s">
        <v>2105</v>
      </c>
      <c r="C1811" s="5" t="s">
        <v>32</v>
      </c>
      <c r="D1811" s="5">
        <v>33398</v>
      </c>
      <c r="E1811" s="39">
        <v>1056</v>
      </c>
      <c r="F1811" s="195">
        <v>44339</v>
      </c>
      <c r="G1811" s="2">
        <v>91</v>
      </c>
      <c r="H1811" t="str">
        <f>B1811&amp;C1811</f>
        <v>Jenea MCCAMMON100mh</v>
      </c>
      <c r="I1811" s="2">
        <f>E1811</f>
        <v>1056</v>
      </c>
      <c r="J1811" s="2" cm="1">
        <f t="array" ref="J1811">MAX(IF($H$3:$H$4000=$H1811,$I$3:$I$4000))</f>
        <v>1056</v>
      </c>
      <c r="K1811" s="2" t="str">
        <v>JAM</v>
      </c>
      <c r="L1811" s="21" t="str">
        <v>Tiffany JAMES</v>
      </c>
      <c r="M1811" s="47" t="str">
        <v>400m</v>
      </c>
      <c r="N1811" s="95">
        <v>35461</v>
      </c>
      <c r="O1811" s="94" t="str">
        <f t="shared" si="112"/>
        <v>Tiffany JAMES400m</v>
      </c>
      <c r="P1811" s="2">
        <f t="shared" si="113"/>
        <v>1165</v>
      </c>
      <c r="Q1811" s="2">
        <f t="shared" si="114"/>
        <v>18</v>
      </c>
      <c r="R1811" s="79" t="str">
        <f t="shared" si="115"/>
        <v/>
      </c>
    </row>
    <row r="1812" spans="1:18" x14ac:dyDescent="0.2">
      <c r="A1812" t="s">
        <v>1130</v>
      </c>
      <c r="B1812" t="s">
        <v>2189</v>
      </c>
      <c r="C1812" s="5" t="s">
        <v>37</v>
      </c>
      <c r="D1812" s="5">
        <v>36620</v>
      </c>
      <c r="E1812" s="39">
        <v>1101</v>
      </c>
      <c r="F1812" s="195">
        <v>44331</v>
      </c>
      <c r="G1812" s="2">
        <v>26</v>
      </c>
      <c r="H1812" t="str">
        <f>B1812&amp;C1812</f>
        <v>Chantoba BRIGHTlong-jump</v>
      </c>
      <c r="I1812" s="2">
        <f>E1812</f>
        <v>1101</v>
      </c>
      <c r="J1812" s="2" cm="1">
        <f t="array" ref="J1812">MAX(IF($H$3:$H$4000=$H1812,$I$3:$I$4000))</f>
        <v>1101</v>
      </c>
      <c r="K1812" s="2" t="str">
        <v>JAM</v>
      </c>
      <c r="L1812" s="21" t="str">
        <v>Rushell CLAYTON</v>
      </c>
      <c r="M1812" s="47" t="str">
        <v>400m</v>
      </c>
      <c r="N1812" s="95">
        <v>33895</v>
      </c>
      <c r="O1812" s="94" t="str">
        <f t="shared" si="112"/>
        <v>Rushell CLAYTON400m</v>
      </c>
      <c r="P1812" s="2">
        <f t="shared" si="113"/>
        <v>1047</v>
      </c>
      <c r="Q1812" s="2">
        <f t="shared" si="114"/>
        <v>137</v>
      </c>
      <c r="R1812" s="79" t="str">
        <f t="shared" si="115"/>
        <v/>
      </c>
    </row>
    <row r="1813" spans="1:18" x14ac:dyDescent="0.2">
      <c r="A1813" t="s">
        <v>1130</v>
      </c>
      <c r="B1813" t="s">
        <v>2239</v>
      </c>
      <c r="C1813" s="5" t="s">
        <v>38</v>
      </c>
      <c r="D1813" s="5">
        <v>36123</v>
      </c>
      <c r="E1813" s="39">
        <v>1109</v>
      </c>
      <c r="F1813" s="195">
        <v>44331</v>
      </c>
      <c r="G1813" s="2">
        <v>10</v>
      </c>
      <c r="H1813" t="str">
        <f>B1813&amp;C1813</f>
        <v>Natricia HOOPERtriple-jump</v>
      </c>
      <c r="I1813" s="2">
        <f>E1813</f>
        <v>1109</v>
      </c>
      <c r="J1813" s="2" cm="1">
        <f t="array" ref="J1813">MAX(IF($H$3:$H$4000=$H1813,$I$3:$I$4000))</f>
        <v>1112</v>
      </c>
      <c r="K1813" s="2" t="str">
        <v>JAM</v>
      </c>
      <c r="L1813" s="21" t="str">
        <v>Michaela LEWIS</v>
      </c>
      <c r="M1813" s="47" t="str">
        <v>400m</v>
      </c>
      <c r="N1813" s="95">
        <v>36569</v>
      </c>
      <c r="O1813" s="94" t="str">
        <f t="shared" si="112"/>
        <v>Michaela LEWIS400m</v>
      </c>
      <c r="P1813" s="2">
        <f t="shared" si="113"/>
        <v>1030</v>
      </c>
      <c r="Q1813" s="2">
        <f t="shared" si="114"/>
        <v>157</v>
      </c>
      <c r="R1813" s="79" t="str">
        <f t="shared" si="115"/>
        <v/>
      </c>
    </row>
    <row r="1814" spans="1:18" x14ac:dyDescent="0.2">
      <c r="A1814" t="s">
        <v>1130</v>
      </c>
      <c r="B1814" t="s">
        <v>1634</v>
      </c>
      <c r="C1814" s="5" t="s">
        <v>2</v>
      </c>
      <c r="D1814" s="5">
        <v>34407</v>
      </c>
      <c r="E1814" s="39">
        <v>1159</v>
      </c>
      <c r="F1814" s="195">
        <v>44310</v>
      </c>
      <c r="G1814" s="2">
        <v>30</v>
      </c>
      <c r="H1814" t="str">
        <f>B1814&amp;C1814</f>
        <v>Jasmine ABRAMS100m</v>
      </c>
      <c r="I1814" s="2">
        <f>E1814</f>
        <v>1159</v>
      </c>
      <c r="J1814" s="2" cm="1">
        <f t="array" ref="J1814">MAX(IF($H$3:$H$4000=$H1814,$I$3:$I$4000))</f>
        <v>1159</v>
      </c>
      <c r="K1814" s="2" t="str">
        <v>JAM</v>
      </c>
      <c r="L1814" s="21" t="str">
        <v>Crystal MORRISON</v>
      </c>
      <c r="M1814" s="47" t="str">
        <v>100mh</v>
      </c>
      <c r="N1814" s="95">
        <v>37293</v>
      </c>
      <c r="O1814" s="94" t="str">
        <f t="shared" si="112"/>
        <v>Crystal MORRISON100mh</v>
      </c>
      <c r="P1814" s="2">
        <f t="shared" si="113"/>
        <v>1111</v>
      </c>
      <c r="Q1814" s="2">
        <f t="shared" si="114"/>
        <v>41</v>
      </c>
      <c r="R1814" s="79" t="str">
        <f t="shared" si="115"/>
        <v/>
      </c>
    </row>
    <row r="1815" spans="1:18" x14ac:dyDescent="0.2">
      <c r="A1815" t="s">
        <v>1130</v>
      </c>
      <c r="B1815" t="s">
        <v>1806</v>
      </c>
      <c r="C1815" s="6" t="s">
        <v>27</v>
      </c>
      <c r="D1815" s="5">
        <v>35501</v>
      </c>
      <c r="E1815" s="39">
        <v>1102</v>
      </c>
      <c r="F1815" s="195">
        <v>44310</v>
      </c>
      <c r="G1815" s="2">
        <v>64</v>
      </c>
      <c r="H1815" t="str">
        <f>B1815&amp;C1815</f>
        <v>Andrea FOSTER800m</v>
      </c>
      <c r="I1815" s="2">
        <f>E1815</f>
        <v>1102</v>
      </c>
      <c r="J1815" s="2" cm="1">
        <f t="array" ref="J1815">MAX(IF($H$3:$H$4000=$H1815,$I$3:$I$4000))</f>
        <v>1102</v>
      </c>
      <c r="K1815" s="2" t="str">
        <v>JAM</v>
      </c>
      <c r="L1815" s="21" t="str">
        <v>Trishauna HEMMINGS</v>
      </c>
      <c r="M1815" s="47" t="str">
        <v>100mh</v>
      </c>
      <c r="N1815" s="95">
        <v>35751</v>
      </c>
      <c r="O1815" s="94" t="str">
        <f t="shared" si="112"/>
        <v>Trishauna HEMMINGS100mh</v>
      </c>
      <c r="P1815" s="2">
        <f t="shared" si="113"/>
        <v>1167</v>
      </c>
      <c r="Q1815" s="2">
        <f t="shared" si="114"/>
        <v>13</v>
      </c>
      <c r="R1815" s="79" t="str">
        <f t="shared" si="115"/>
        <v/>
      </c>
    </row>
    <row r="1816" spans="1:18" x14ac:dyDescent="0.2">
      <c r="A1816" t="s">
        <v>1130</v>
      </c>
      <c r="B1816" t="s">
        <v>2621</v>
      </c>
      <c r="C1816" s="5" t="s">
        <v>41</v>
      </c>
      <c r="D1816" s="5">
        <v>38255</v>
      </c>
      <c r="E1816" s="39">
        <v>807</v>
      </c>
      <c r="F1816" s="195">
        <v>44262</v>
      </c>
      <c r="G1816" s="2">
        <v>90</v>
      </c>
      <c r="H1816" t="str">
        <f>B1816&amp;C1816</f>
        <v>Anisha GIBBONSjavelin-throw</v>
      </c>
      <c r="I1816" s="2">
        <f>E1816</f>
        <v>807</v>
      </c>
      <c r="J1816" s="2" cm="1">
        <f t="array" ref="J1816">MAX(IF($H$3:$H$4000=$H1816,$I$3:$I$4000))</f>
        <v>807</v>
      </c>
      <c r="K1816" s="2" t="str">
        <v>JAM</v>
      </c>
      <c r="L1816" s="21" t="str">
        <v>Safiah THOMPSON</v>
      </c>
      <c r="M1816" s="47" t="str">
        <v>100mh</v>
      </c>
      <c r="N1816" s="95">
        <v>35874</v>
      </c>
      <c r="O1816" s="94" t="str">
        <f t="shared" si="112"/>
        <v>Safiah THOMPSON100mh</v>
      </c>
      <c r="P1816" s="2">
        <f t="shared" si="113"/>
        <v>987</v>
      </c>
      <c r="Q1816" s="2">
        <f t="shared" si="114"/>
        <v>149</v>
      </c>
      <c r="R1816" s="79" t="str">
        <f t="shared" si="115"/>
        <v/>
      </c>
    </row>
    <row r="1817" spans="1:18" x14ac:dyDescent="0.2">
      <c r="A1817" t="s">
        <v>1159</v>
      </c>
      <c r="B1817" t="s">
        <v>5413</v>
      </c>
      <c r="C1817" s="5" t="s">
        <v>25</v>
      </c>
      <c r="D1817" s="5">
        <v>35658</v>
      </c>
      <c r="E1817" s="39">
        <v>1079</v>
      </c>
      <c r="F1817" s="195">
        <v>44656</v>
      </c>
      <c r="G1817" s="2">
        <v>38</v>
      </c>
      <c r="H1817" t="str">
        <f>B1817&amp;C1817</f>
        <v>Aishawarya MISHRA200m</v>
      </c>
      <c r="I1817" s="2">
        <f>E1817</f>
        <v>1079</v>
      </c>
      <c r="J1817" s="2" cm="1">
        <f t="array" ref="J1817">MAX(IF($H$3:$H$4000=$H1817,$I$3:$I$4000))</f>
        <v>1079</v>
      </c>
      <c r="K1817" s="2" t="str">
        <v>JAM</v>
      </c>
      <c r="L1817" s="21" t="str">
        <v>Janieve RUSSELL</v>
      </c>
      <c r="M1817" s="47" t="str">
        <v>400mh</v>
      </c>
      <c r="N1817" s="95">
        <v>34287</v>
      </c>
      <c r="O1817" s="94" t="str">
        <f t="shared" si="112"/>
        <v>Janieve RUSSELL400mh</v>
      </c>
      <c r="P1817" s="2">
        <f t="shared" si="113"/>
        <v>1234</v>
      </c>
      <c r="Q1817" s="2">
        <f t="shared" si="114"/>
        <v>1</v>
      </c>
      <c r="R1817" s="79" t="str">
        <f t="shared" si="115"/>
        <v/>
      </c>
    </row>
    <row r="1818" spans="1:18" x14ac:dyDescent="0.2">
      <c r="A1818" t="s">
        <v>1159</v>
      </c>
      <c r="B1818" t="s">
        <v>1792</v>
      </c>
      <c r="C1818" s="5" t="s">
        <v>27</v>
      </c>
      <c r="D1818" s="5">
        <v>37119</v>
      </c>
      <c r="E1818" s="39">
        <v>1125</v>
      </c>
      <c r="F1818" s="195">
        <v>44656</v>
      </c>
      <c r="G1818" s="2">
        <v>8</v>
      </c>
      <c r="H1818" t="str">
        <f>B1818&amp;C1818</f>
        <v>KM. CHANDA800m</v>
      </c>
      <c r="I1818" s="2">
        <f>E1818</f>
        <v>1125</v>
      </c>
      <c r="J1818" s="2" cm="1">
        <f t="array" ref="J1818">MAX(IF($H$3:$H$4000=$H1818,$I$3:$I$4000))</f>
        <v>1125</v>
      </c>
      <c r="K1818" s="2" t="str">
        <v>JAM</v>
      </c>
      <c r="L1818" s="21" t="str">
        <v>Junelle BROMFIELD</v>
      </c>
      <c r="M1818" s="47" t="str">
        <v>400mh</v>
      </c>
      <c r="N1818" s="95">
        <v>35834</v>
      </c>
      <c r="O1818" s="94" t="str">
        <f t="shared" si="112"/>
        <v>Junelle BROMFIELD400mh</v>
      </c>
      <c r="P1818" s="2">
        <f t="shared" si="113"/>
        <v>1123</v>
      </c>
      <c r="Q1818" s="2">
        <f t="shared" si="114"/>
        <v>24</v>
      </c>
      <c r="R1818" s="79" t="str">
        <f t="shared" si="115"/>
        <v/>
      </c>
    </row>
    <row r="1819" spans="1:18" x14ac:dyDescent="0.2">
      <c r="A1819" t="s">
        <v>1159</v>
      </c>
      <c r="B1819" t="s">
        <v>1800</v>
      </c>
      <c r="C1819" s="5" t="s">
        <v>27</v>
      </c>
      <c r="D1819" s="5">
        <v>35872</v>
      </c>
      <c r="E1819" s="39">
        <v>1105</v>
      </c>
      <c r="F1819" s="195">
        <v>44656</v>
      </c>
      <c r="G1819" s="2">
        <v>13</v>
      </c>
      <c r="H1819" t="str">
        <f>B1819&amp;C1819</f>
        <v>Lili DAS800m</v>
      </c>
      <c r="I1819" s="2">
        <f>E1819</f>
        <v>1105</v>
      </c>
      <c r="J1819" s="2" cm="1">
        <f t="array" ref="J1819">MAX(IF($H$3:$H$4000=$H1819,$I$3:$I$4000))</f>
        <v>1110</v>
      </c>
      <c r="K1819" s="2" t="str">
        <v>JAM</v>
      </c>
      <c r="L1819" s="21" t="str">
        <v>Kimisha CHAMBERS</v>
      </c>
      <c r="M1819" s="47" t="str">
        <v>400mh</v>
      </c>
      <c r="N1819" s="95">
        <v>35333</v>
      </c>
      <c r="O1819" s="94" t="str">
        <f t="shared" si="112"/>
        <v>Kimisha CHAMBERS400mh</v>
      </c>
      <c r="P1819" s="2">
        <f t="shared" si="113"/>
        <v>1108</v>
      </c>
      <c r="Q1819" s="2">
        <f t="shared" si="114"/>
        <v>32</v>
      </c>
      <c r="R1819" s="79" t="str">
        <f t="shared" si="115"/>
        <v/>
      </c>
    </row>
    <row r="1820" spans="1:18" x14ac:dyDescent="0.2">
      <c r="A1820" t="s">
        <v>1159</v>
      </c>
      <c r="B1820" t="s">
        <v>5433</v>
      </c>
      <c r="C1820" s="5" t="s">
        <v>27</v>
      </c>
      <c r="D1820" s="5">
        <v>35905</v>
      </c>
      <c r="E1820" s="39">
        <v>1102</v>
      </c>
      <c r="F1820" s="195">
        <v>44656</v>
      </c>
      <c r="G1820" s="2">
        <v>19</v>
      </c>
      <c r="H1820" t="str">
        <f>B1820&amp;C1820</f>
        <v>Yamuna LADKAT800m</v>
      </c>
      <c r="I1820" s="2">
        <f>E1820</f>
        <v>1102</v>
      </c>
      <c r="J1820" s="2" cm="1">
        <f t="array" ref="J1820">MAX(IF($H$3:$H$4000=$H1820,$I$3:$I$4000))</f>
        <v>1102</v>
      </c>
      <c r="K1820" s="2" t="str">
        <v>JAM</v>
      </c>
      <c r="L1820" s="21" t="str">
        <v>Lashanna GRAHAM</v>
      </c>
      <c r="M1820" s="47" t="str">
        <v>400mh</v>
      </c>
      <c r="N1820" s="95">
        <v>36794</v>
      </c>
      <c r="O1820" s="94" t="str">
        <f t="shared" si="112"/>
        <v>Lashanna GRAHAM400mh</v>
      </c>
      <c r="P1820" s="2">
        <f t="shared" si="113"/>
        <v>1103</v>
      </c>
      <c r="Q1820" s="2">
        <f t="shared" si="114"/>
        <v>34</v>
      </c>
      <c r="R1820" s="79" t="str">
        <f t="shared" si="115"/>
        <v/>
      </c>
    </row>
    <row r="1821" spans="1:18" x14ac:dyDescent="0.2">
      <c r="A1821" t="s">
        <v>1159</v>
      </c>
      <c r="B1821" t="s">
        <v>5434</v>
      </c>
      <c r="C1821" s="5" t="s">
        <v>27</v>
      </c>
      <c r="D1821" s="5">
        <v>34989</v>
      </c>
      <c r="E1821" s="39">
        <v>1100</v>
      </c>
      <c r="F1821" s="195">
        <v>44656</v>
      </c>
      <c r="G1821" s="2">
        <v>21</v>
      </c>
      <c r="H1821" t="str">
        <f>B1821&amp;C1821</f>
        <v>Twinkle CHAUDHARY800m</v>
      </c>
      <c r="I1821" s="2">
        <f>E1821</f>
        <v>1100</v>
      </c>
      <c r="J1821" s="2" cm="1">
        <f t="array" ref="J1821">MAX(IF($H$3:$H$4000=$H1821,$I$3:$I$4000))</f>
        <v>1100</v>
      </c>
      <c r="K1821" s="2" t="str">
        <v>JAM</v>
      </c>
      <c r="L1821" s="21" t="str">
        <v>Calisha TAYLOR</v>
      </c>
      <c r="M1821" s="47" t="str">
        <v>400mh</v>
      </c>
      <c r="N1821" s="95">
        <v>37425</v>
      </c>
      <c r="O1821" s="94" t="str">
        <f t="shared" si="112"/>
        <v>Calisha TAYLOR400mh</v>
      </c>
      <c r="P1821" s="2">
        <f t="shared" si="113"/>
        <v>1051</v>
      </c>
      <c r="Q1821" s="2">
        <f t="shared" si="114"/>
        <v>69</v>
      </c>
      <c r="R1821" s="79" t="str">
        <f t="shared" si="115"/>
        <v/>
      </c>
    </row>
    <row r="1822" spans="1:18" x14ac:dyDescent="0.2">
      <c r="A1822" t="s">
        <v>1159</v>
      </c>
      <c r="B1822" t="s">
        <v>5435</v>
      </c>
      <c r="C1822" s="5" t="s">
        <v>27</v>
      </c>
      <c r="D1822" s="5">
        <v>36924</v>
      </c>
      <c r="E1822" s="39">
        <v>1087</v>
      </c>
      <c r="F1822" s="195">
        <v>44656</v>
      </c>
      <c r="G1822" s="2">
        <v>29</v>
      </c>
      <c r="H1822" t="str">
        <f>B1822&amp;C1822</f>
        <v>Radha CHAUDHARY800m</v>
      </c>
      <c r="I1822" s="2">
        <f>E1822</f>
        <v>1087</v>
      </c>
      <c r="J1822" s="2" cm="1">
        <f t="array" ref="J1822">MAX(IF($H$3:$H$4000=$H1822,$I$3:$I$4000))</f>
        <v>1087</v>
      </c>
      <c r="K1822" s="2" t="str">
        <v>JAM</v>
      </c>
      <c r="L1822" s="21" t="str">
        <v>Janiel MOORE</v>
      </c>
      <c r="M1822" s="47" t="str">
        <v>400mh</v>
      </c>
      <c r="N1822" s="95">
        <v>35832</v>
      </c>
      <c r="O1822" s="94" t="str">
        <f t="shared" si="112"/>
        <v>Janiel MOORE400mh</v>
      </c>
      <c r="P1822" s="2">
        <f t="shared" si="113"/>
        <v>1022</v>
      </c>
      <c r="Q1822" s="2">
        <f t="shared" si="114"/>
        <v>93</v>
      </c>
      <c r="R1822" s="79" t="str">
        <f t="shared" si="115"/>
        <v/>
      </c>
    </row>
    <row r="1823" spans="1:18" x14ac:dyDescent="0.2">
      <c r="A1823" t="s">
        <v>1159</v>
      </c>
      <c r="B1823" t="s">
        <v>1820</v>
      </c>
      <c r="C1823" s="5" t="s">
        <v>27</v>
      </c>
      <c r="D1823" s="5">
        <v>34361</v>
      </c>
      <c r="E1823" s="39">
        <v>1036</v>
      </c>
      <c r="F1823" s="195">
        <v>44656</v>
      </c>
      <c r="G1823" s="2">
        <v>61</v>
      </c>
      <c r="H1823" t="str">
        <f>B1823&amp;C1823</f>
        <v>Shalu CHAUDHARY800m</v>
      </c>
      <c r="I1823" s="2">
        <f>E1823</f>
        <v>1036</v>
      </c>
      <c r="J1823" s="2" cm="1">
        <f t="array" ref="J1823">MAX(IF($H$3:$H$4000=$H1823,$I$3:$I$4000))</f>
        <v>1085</v>
      </c>
      <c r="K1823" s="2" t="str">
        <v>JAM</v>
      </c>
      <c r="L1823" s="21" t="str">
        <v>Ackelia SMITH</v>
      </c>
      <c r="M1823" s="47" t="str">
        <v>long-jump</v>
      </c>
      <c r="N1823" s="95">
        <v>37292</v>
      </c>
      <c r="O1823" s="94" t="str">
        <f t="shared" si="112"/>
        <v>Ackelia SMITHlong-jump</v>
      </c>
      <c r="P1823" s="2">
        <f t="shared" si="113"/>
        <v>1099</v>
      </c>
      <c r="Q1823" s="2">
        <f t="shared" si="114"/>
        <v>32</v>
      </c>
      <c r="R1823" s="79" t="str">
        <f t="shared" si="115"/>
        <v/>
      </c>
    </row>
    <row r="1824" spans="1:18" x14ac:dyDescent="0.2">
      <c r="A1824" t="s">
        <v>1159</v>
      </c>
      <c r="B1824" t="s">
        <v>5438</v>
      </c>
      <c r="C1824" s="5" t="s">
        <v>27</v>
      </c>
      <c r="D1824" s="5">
        <v>35885</v>
      </c>
      <c r="E1824" s="39">
        <v>1034</v>
      </c>
      <c r="F1824" s="195">
        <v>44656</v>
      </c>
      <c r="G1824" s="2">
        <v>66</v>
      </c>
      <c r="H1824" t="str">
        <f>B1824&amp;C1824</f>
        <v>. SUNITA800m</v>
      </c>
      <c r="I1824" s="2">
        <f>E1824</f>
        <v>1034</v>
      </c>
      <c r="J1824" s="2" cm="1">
        <f t="array" ref="J1824">MAX(IF($H$3:$H$4000=$H1824,$I$3:$I$4000))</f>
        <v>1034</v>
      </c>
      <c r="K1824" s="2" t="str">
        <v>JAM</v>
      </c>
      <c r="L1824" s="21" t="str">
        <v>Nia ROBINSON</v>
      </c>
      <c r="M1824" s="47" t="str">
        <v>long-jump</v>
      </c>
      <c r="N1824" s="95">
        <v>37233</v>
      </c>
      <c r="O1824" s="94" t="str">
        <f t="shared" si="112"/>
        <v>Nia ROBINSONlong-jump</v>
      </c>
      <c r="P1824" s="2">
        <f t="shared" si="113"/>
        <v>1131</v>
      </c>
      <c r="Q1824" s="2">
        <f t="shared" si="114"/>
        <v>18</v>
      </c>
      <c r="R1824" s="79" t="str">
        <f t="shared" si="115"/>
        <v/>
      </c>
    </row>
    <row r="1825" spans="1:18" x14ac:dyDescent="0.2">
      <c r="A1825" t="s">
        <v>1159</v>
      </c>
      <c r="B1825" t="s">
        <v>5525</v>
      </c>
      <c r="C1825" s="5" t="s">
        <v>33</v>
      </c>
      <c r="D1825" s="5">
        <v>35205</v>
      </c>
      <c r="E1825" s="39">
        <v>962</v>
      </c>
      <c r="F1825" s="195">
        <v>44656</v>
      </c>
      <c r="G1825" s="2">
        <v>95</v>
      </c>
      <c r="H1825" t="str">
        <f>B1825&amp;C1825</f>
        <v>. BHATERI400mh</v>
      </c>
      <c r="I1825" s="2">
        <f>E1825</f>
        <v>962</v>
      </c>
      <c r="J1825" s="2" cm="1">
        <f t="array" ref="J1825">MAX(IF($H$3:$H$4000=$H1825,$I$3:$I$4000))</f>
        <v>962</v>
      </c>
      <c r="K1825" s="2" t="str">
        <v>JAM</v>
      </c>
      <c r="L1825" s="21" t="str">
        <v>Shanieka RICKETTS</v>
      </c>
      <c r="M1825" s="47" t="str">
        <v>triple-jump</v>
      </c>
      <c r="N1825" s="95">
        <v>33636</v>
      </c>
      <c r="O1825" s="94" t="str">
        <f t="shared" si="112"/>
        <v>Shanieka RICKETTStriple-jump</v>
      </c>
      <c r="P1825" s="2">
        <f t="shared" si="113"/>
        <v>1218</v>
      </c>
      <c r="Q1825" s="2">
        <f t="shared" si="114"/>
        <v>1</v>
      </c>
      <c r="R1825" s="79" t="str">
        <f t="shared" si="115"/>
        <v/>
      </c>
    </row>
    <row r="1826" spans="1:18" x14ac:dyDescent="0.2">
      <c r="A1826" t="s">
        <v>1159</v>
      </c>
      <c r="B1826" t="s">
        <v>2270</v>
      </c>
      <c r="C1826" s="5" t="s">
        <v>38</v>
      </c>
      <c r="D1826" s="5">
        <v>35066</v>
      </c>
      <c r="E1826" s="39">
        <v>1030</v>
      </c>
      <c r="F1826" s="195">
        <v>44656</v>
      </c>
      <c r="G1826" s="2">
        <v>14</v>
      </c>
      <c r="H1826" t="str">
        <f>B1826&amp;C1826</f>
        <v>Gothandapni KARTHIKAtriple-jump</v>
      </c>
      <c r="I1826" s="2">
        <f>E1826</f>
        <v>1030</v>
      </c>
      <c r="J1826" s="2" cm="1">
        <f t="array" ref="J1826">MAX(IF($H$3:$H$4000=$H1826,$I$3:$I$4000))</f>
        <v>1030</v>
      </c>
      <c r="K1826" s="2" t="str">
        <v>JAM</v>
      </c>
      <c r="L1826" s="21" t="str">
        <v>Kimberly WILLIAMSON</v>
      </c>
      <c r="M1826" s="47" t="str">
        <v>high-jump</v>
      </c>
      <c r="N1826" s="95">
        <v>34244</v>
      </c>
      <c r="O1826" s="94" t="str">
        <f t="shared" si="112"/>
        <v>Kimberly WILLIAMSONhigh-jump</v>
      </c>
      <c r="P1826" s="2">
        <f t="shared" si="113"/>
        <v>1111</v>
      </c>
      <c r="Q1826" s="2">
        <f t="shared" si="114"/>
        <v>10</v>
      </c>
      <c r="R1826" s="79" t="str">
        <f t="shared" si="115"/>
        <v/>
      </c>
    </row>
    <row r="1827" spans="1:18" x14ac:dyDescent="0.2">
      <c r="A1827" t="s">
        <v>1159</v>
      </c>
      <c r="B1827" t="s">
        <v>2261</v>
      </c>
      <c r="C1827" s="5" t="s">
        <v>38</v>
      </c>
      <c r="D1827" s="5">
        <v>37336</v>
      </c>
      <c r="E1827" s="39">
        <v>974</v>
      </c>
      <c r="F1827" s="195">
        <v>44656</v>
      </c>
      <c r="G1827" s="2">
        <v>37</v>
      </c>
      <c r="H1827" t="str">
        <f>B1827&amp;C1827</f>
        <v>Sharvari PARULEKARtriple-jump</v>
      </c>
      <c r="I1827" s="2">
        <f>E1827</f>
        <v>974</v>
      </c>
      <c r="J1827" s="2" cm="1">
        <f t="array" ref="J1827">MAX(IF($H$3:$H$4000=$H1827,$I$3:$I$4000))</f>
        <v>1003</v>
      </c>
      <c r="K1827" s="2" t="str">
        <v>JAM</v>
      </c>
      <c r="L1827" s="21" t="str">
        <v>Ramona HYLTON</v>
      </c>
      <c r="M1827" s="47" t="str">
        <v>high-jump</v>
      </c>
      <c r="N1827" s="95">
        <v>36822</v>
      </c>
      <c r="O1827" s="94" t="str">
        <f t="shared" si="112"/>
        <v>Ramona HYLTONhigh-jump</v>
      </c>
      <c r="P1827" s="2">
        <f t="shared" si="113"/>
        <v>974</v>
      </c>
      <c r="Q1827" s="2">
        <f t="shared" si="114"/>
        <v>83</v>
      </c>
      <c r="R1827" s="79" t="str">
        <f t="shared" si="115"/>
        <v/>
      </c>
    </row>
    <row r="1828" spans="1:18" x14ac:dyDescent="0.2">
      <c r="A1828" t="s">
        <v>1159</v>
      </c>
      <c r="B1828" t="s">
        <v>5549</v>
      </c>
      <c r="C1828" s="5" t="s">
        <v>35</v>
      </c>
      <c r="D1828" s="5">
        <v>36905</v>
      </c>
      <c r="E1828" s="39">
        <v>936</v>
      </c>
      <c r="F1828" s="195">
        <v>44656</v>
      </c>
      <c r="G1828" s="2">
        <v>57</v>
      </c>
      <c r="H1828" t="str">
        <f>B1828&amp;C1828</f>
        <v>Rubina YADAVhigh-jump</v>
      </c>
      <c r="I1828" s="2">
        <f>E1828</f>
        <v>936</v>
      </c>
      <c r="J1828" s="2" cm="1">
        <f t="array" ref="J1828">MAX(IF($H$3:$H$4000=$H1828,$I$3:$I$4000))</f>
        <v>936</v>
      </c>
      <c r="K1828" s="2" t="str">
        <v>JAM</v>
      </c>
      <c r="L1828" s="21" t="str">
        <v>Samantha HALL</v>
      </c>
      <c r="M1828" s="47" t="str">
        <v>discus-throw</v>
      </c>
      <c r="N1828" s="95">
        <v>34078</v>
      </c>
      <c r="O1828" s="94" t="str">
        <f t="shared" si="112"/>
        <v>Samantha HALLdiscus-throw</v>
      </c>
      <c r="P1828" s="2">
        <f t="shared" si="113"/>
        <v>1126</v>
      </c>
      <c r="Q1828" s="2">
        <f t="shared" si="114"/>
        <v>6</v>
      </c>
      <c r="R1828" s="79" t="str">
        <f t="shared" si="115"/>
        <v/>
      </c>
    </row>
    <row r="1829" spans="1:18" x14ac:dyDescent="0.2">
      <c r="A1829" t="s">
        <v>1159</v>
      </c>
      <c r="B1829" t="s">
        <v>1456</v>
      </c>
      <c r="C1829" s="6" t="s">
        <v>40</v>
      </c>
      <c r="D1829" s="5">
        <v>35433</v>
      </c>
      <c r="E1829" s="39">
        <v>928</v>
      </c>
      <c r="F1829" s="195">
        <v>44656</v>
      </c>
      <c r="G1829" s="2">
        <v>27</v>
      </c>
      <c r="H1829" t="str">
        <f>B1829&amp;C1829</f>
        <v>Nidhi RANIdiscus-throw</v>
      </c>
      <c r="I1829" s="2">
        <f>E1829</f>
        <v>928</v>
      </c>
      <c r="J1829" s="2" cm="1">
        <f t="array" ref="J1829">MAX(IF($H$3:$H$4000=$H1829,$I$3:$I$4000))</f>
        <v>989</v>
      </c>
      <c r="K1829" s="2" t="str">
        <v>JAM</v>
      </c>
      <c r="L1829" s="21" t="str">
        <v>Gabrielle BAILEY</v>
      </c>
      <c r="M1829" s="47" t="str">
        <v>discus-throw</v>
      </c>
      <c r="N1829" s="95">
        <v>36087</v>
      </c>
      <c r="O1829" s="94" t="str">
        <f t="shared" si="112"/>
        <v>Gabrielle BAILEYdiscus-throw</v>
      </c>
      <c r="P1829" s="2">
        <f t="shared" si="113"/>
        <v>1041</v>
      </c>
      <c r="Q1829" s="2">
        <f t="shared" si="114"/>
        <v>14</v>
      </c>
      <c r="R1829" s="79" t="str">
        <f t="shared" si="115"/>
        <v/>
      </c>
    </row>
    <row r="1830" spans="1:18" x14ac:dyDescent="0.2">
      <c r="A1830" t="s">
        <v>1159</v>
      </c>
      <c r="B1830" t="s">
        <v>2416</v>
      </c>
      <c r="C1830" s="5" t="s">
        <v>40</v>
      </c>
      <c r="D1830" s="6">
        <v>35881</v>
      </c>
      <c r="E1830" s="39">
        <v>899</v>
      </c>
      <c r="F1830" s="195">
        <v>44656</v>
      </c>
      <c r="G1830" s="2">
        <v>38</v>
      </c>
      <c r="H1830" t="str">
        <f>B1830&amp;C1830</f>
        <v>Sonal GOYALdiscus-throw</v>
      </c>
      <c r="I1830" s="2">
        <f>E1830</f>
        <v>899</v>
      </c>
      <c r="J1830" s="2" cm="1">
        <f t="array" ref="J1830">MAX(IF($H$3:$H$4000=$H1830,$I$3:$I$4000))</f>
        <v>926</v>
      </c>
      <c r="K1830" s="2" t="str">
        <v>JAM</v>
      </c>
      <c r="L1830" s="21" t="str">
        <v>Alieasha SHAW</v>
      </c>
      <c r="M1830" s="47" t="str">
        <v>discus-throw</v>
      </c>
      <c r="N1830" s="95">
        <v>36773</v>
      </c>
      <c r="O1830" s="94" t="str">
        <f t="shared" si="112"/>
        <v>Alieasha SHAWdiscus-throw</v>
      </c>
      <c r="P1830" s="2">
        <f t="shared" si="113"/>
        <v>854</v>
      </c>
      <c r="Q1830" s="2">
        <f t="shared" si="114"/>
        <v>88</v>
      </c>
      <c r="R1830" s="79" t="str">
        <f t="shared" si="115"/>
        <v/>
      </c>
    </row>
    <row r="1831" spans="1:18" x14ac:dyDescent="0.2">
      <c r="A1831" t="s">
        <v>1159</v>
      </c>
      <c r="B1831" t="s">
        <v>1270</v>
      </c>
      <c r="C1831" s="5" t="s">
        <v>34</v>
      </c>
      <c r="D1831" s="5">
        <v>36186</v>
      </c>
      <c r="E1831" s="39">
        <v>1125</v>
      </c>
      <c r="F1831" s="195">
        <v>44655</v>
      </c>
      <c r="G1831" s="2">
        <v>9</v>
      </c>
      <c r="H1831" t="str">
        <f>B1831&amp;C1831</f>
        <v>Komal JAGADALE3000msc</v>
      </c>
      <c r="I1831" s="2">
        <f>E1831</f>
        <v>1125</v>
      </c>
      <c r="J1831" s="2" cm="1">
        <f t="array" ref="J1831">MAX(IF($H$3:$H$4000=$H1831,$I$3:$I$4000))</f>
        <v>1125</v>
      </c>
      <c r="K1831" s="2" t="str">
        <v>JAM</v>
      </c>
      <c r="L1831" s="21" t="str">
        <v>Fiona RICHARDS</v>
      </c>
      <c r="M1831" s="47" t="str">
        <v>shot-put</v>
      </c>
      <c r="N1831" s="95">
        <v>36119</v>
      </c>
      <c r="O1831" s="94" t="str">
        <f t="shared" si="112"/>
        <v>Fiona RICHARDSshot-put</v>
      </c>
      <c r="P1831" s="2">
        <f t="shared" si="113"/>
        <v>892</v>
      </c>
      <c r="Q1831" s="2">
        <f t="shared" si="114"/>
        <v>56</v>
      </c>
      <c r="R1831" s="79" t="str">
        <f t="shared" si="115"/>
        <v/>
      </c>
    </row>
    <row r="1832" spans="1:18" x14ac:dyDescent="0.2">
      <c r="A1832" t="s">
        <v>1159</v>
      </c>
      <c r="B1832" t="s">
        <v>5456</v>
      </c>
      <c r="C1832" s="5" t="s">
        <v>34</v>
      </c>
      <c r="D1832" s="5">
        <v>35458</v>
      </c>
      <c r="E1832" s="39">
        <v>1060</v>
      </c>
      <c r="F1832" s="195">
        <v>44655</v>
      </c>
      <c r="G1832" s="2">
        <v>18</v>
      </c>
      <c r="H1832" t="str">
        <f>B1832&amp;C1832</f>
        <v>Richa BHADAURIYA3000msc</v>
      </c>
      <c r="I1832" s="2">
        <f>E1832</f>
        <v>1060</v>
      </c>
      <c r="J1832" s="2" cm="1">
        <f t="array" ref="J1832">MAX(IF($H$3:$H$4000=$H1832,$I$3:$I$4000))</f>
        <v>1060</v>
      </c>
      <c r="K1832" s="2" t="str">
        <v>JAM</v>
      </c>
      <c r="L1832" s="21" t="str">
        <v>Alieasha SHAW</v>
      </c>
      <c r="M1832" s="47" t="str">
        <v>shot-put</v>
      </c>
      <c r="N1832" s="95">
        <v>36773</v>
      </c>
      <c r="O1832" s="94" t="str">
        <f t="shared" si="112"/>
        <v>Alieasha SHAWshot-put</v>
      </c>
      <c r="P1832" s="2">
        <f t="shared" si="113"/>
        <v>879</v>
      </c>
      <c r="Q1832" s="2">
        <f t="shared" si="114"/>
        <v>63</v>
      </c>
      <c r="R1832" s="79" t="str">
        <f t="shared" si="115"/>
        <v/>
      </c>
    </row>
    <row r="1833" spans="1:18" x14ac:dyDescent="0.2">
      <c r="A1833" t="s">
        <v>1159</v>
      </c>
      <c r="B1833" t="s">
        <v>1275</v>
      </c>
      <c r="C1833" s="5" t="s">
        <v>34</v>
      </c>
      <c r="D1833" s="5">
        <v>36756</v>
      </c>
      <c r="E1833" s="39">
        <v>984</v>
      </c>
      <c r="F1833" s="195">
        <v>44655</v>
      </c>
      <c r="G1833" s="2">
        <v>44</v>
      </c>
      <c r="H1833" t="str">
        <f>B1833&amp;C1833</f>
        <v>G. MAHESHWARI3000msc</v>
      </c>
      <c r="I1833" s="2">
        <f>E1833</f>
        <v>984</v>
      </c>
      <c r="J1833" s="2" cm="1">
        <f t="array" ref="J1833">MAX(IF($H$3:$H$4000=$H1833,$I$3:$I$4000))</f>
        <v>984</v>
      </c>
      <c r="K1833" s="2" t="str">
        <v>JAM</v>
      </c>
      <c r="L1833" s="21" t="str">
        <v>Daveina WATSON</v>
      </c>
      <c r="M1833" s="47" t="str">
        <v>shot-put</v>
      </c>
      <c r="N1833" s="95">
        <v>37224</v>
      </c>
      <c r="O1833" s="94" t="str">
        <f t="shared" si="112"/>
        <v>Daveina WATSONshot-put</v>
      </c>
      <c r="P1833" s="2">
        <f t="shared" si="113"/>
        <v>806</v>
      </c>
      <c r="Q1833" s="2">
        <f t="shared" si="114"/>
        <v>119</v>
      </c>
      <c r="R1833" s="79" t="str">
        <f t="shared" si="115"/>
        <v/>
      </c>
    </row>
    <row r="1834" spans="1:18" x14ac:dyDescent="0.2">
      <c r="A1834" t="s">
        <v>1159</v>
      </c>
      <c r="B1834" t="s">
        <v>5461</v>
      </c>
      <c r="C1834" s="5" t="s">
        <v>34</v>
      </c>
      <c r="D1834" s="5">
        <v>37980</v>
      </c>
      <c r="E1834" s="39">
        <v>904</v>
      </c>
      <c r="F1834" s="195">
        <v>44655</v>
      </c>
      <c r="G1834" s="2">
        <v>62</v>
      </c>
      <c r="H1834" t="str">
        <f>B1834&amp;C1834</f>
        <v>susmita TIGGA3000msc</v>
      </c>
      <c r="I1834" s="2">
        <f>E1834</f>
        <v>904</v>
      </c>
      <c r="J1834" s="2" cm="1">
        <f t="array" ref="J1834">MAX(IF($H$3:$H$4000=$H1834,$I$3:$I$4000))</f>
        <v>904</v>
      </c>
      <c r="K1834" s="2" t="str">
        <v>JAM</v>
      </c>
      <c r="L1834" s="21" t="str">
        <v>Shakera WILLIAMS</v>
      </c>
      <c r="M1834" s="47" t="str">
        <v>shot-put</v>
      </c>
      <c r="N1834" s="95">
        <v>36939</v>
      </c>
      <c r="O1834" s="94" t="str">
        <f t="shared" si="112"/>
        <v>Shakera WILLIAMSshot-put</v>
      </c>
      <c r="P1834" s="2">
        <f t="shared" si="113"/>
        <v>772</v>
      </c>
      <c r="Q1834" s="2">
        <f t="shared" si="114"/>
        <v>147</v>
      </c>
      <c r="R1834" s="79" t="str">
        <f t="shared" si="115"/>
        <v/>
      </c>
    </row>
    <row r="1835" spans="1:18" x14ac:dyDescent="0.2">
      <c r="A1835" t="s">
        <v>1159</v>
      </c>
      <c r="B1835" t="s">
        <v>5530</v>
      </c>
      <c r="C1835" s="5" t="s">
        <v>37</v>
      </c>
      <c r="D1835" s="5">
        <v>34990</v>
      </c>
      <c r="E1835" s="39">
        <v>1101</v>
      </c>
      <c r="F1835" s="195">
        <v>44655</v>
      </c>
      <c r="G1835" s="2">
        <v>7</v>
      </c>
      <c r="H1835" t="str">
        <f>B1835&amp;C1835</f>
        <v>James NAYANAlong-jump</v>
      </c>
      <c r="I1835" s="2">
        <f>E1835</f>
        <v>1101</v>
      </c>
      <c r="J1835" s="2" cm="1">
        <f t="array" ref="J1835">MAX(IF($H$3:$H$4000=$H1835,$I$3:$I$4000))</f>
        <v>1101</v>
      </c>
      <c r="K1835" s="2" t="str">
        <v>JAM</v>
      </c>
      <c r="L1835" s="21" t="str">
        <v>Ashley DUFFUS</v>
      </c>
      <c r="M1835" s="47" t="str">
        <v>javelin-throw</v>
      </c>
      <c r="N1835" s="95">
        <v>37006</v>
      </c>
      <c r="O1835" s="94" t="str">
        <f t="shared" si="112"/>
        <v>Ashley DUFFUSjavelin-throw</v>
      </c>
      <c r="P1835" s="2">
        <f t="shared" si="113"/>
        <v>741</v>
      </c>
      <c r="Q1835" s="2">
        <f t="shared" si="114"/>
        <v>143</v>
      </c>
      <c r="R1835" s="79" t="str">
        <f t="shared" si="115"/>
        <v/>
      </c>
    </row>
    <row r="1836" spans="1:18" x14ac:dyDescent="0.2">
      <c r="A1836" t="s">
        <v>1159</v>
      </c>
      <c r="B1836" t="s">
        <v>5532</v>
      </c>
      <c r="C1836" s="5" t="s">
        <v>37</v>
      </c>
      <c r="D1836" s="5">
        <v>36580</v>
      </c>
      <c r="E1836" s="39">
        <v>1023</v>
      </c>
      <c r="F1836" s="195">
        <v>44655</v>
      </c>
      <c r="G1836" s="2">
        <v>31</v>
      </c>
      <c r="H1836" t="str">
        <f>B1836&amp;C1836</f>
        <v>Sherin ABDUL GAFOORlong-jump</v>
      </c>
      <c r="I1836" s="2">
        <f>E1836</f>
        <v>1023</v>
      </c>
      <c r="J1836" s="2" cm="1">
        <f t="array" ref="J1836">MAX(IF($H$3:$H$4000=$H1836,$I$3:$I$4000))</f>
        <v>1097</v>
      </c>
      <c r="K1836" s="2" t="str">
        <v>JAM</v>
      </c>
      <c r="L1836" s="21" t="str">
        <v>Briana WILLIAMS</v>
      </c>
      <c r="M1836" s="47" t="str">
        <v>200m</v>
      </c>
      <c r="N1836" s="95">
        <v>37336</v>
      </c>
      <c r="O1836" s="94" t="str">
        <f t="shared" si="112"/>
        <v>Briana WILLIAMS200m</v>
      </c>
      <c r="P1836" s="2">
        <f t="shared" si="113"/>
        <v>1153</v>
      </c>
      <c r="Q1836" s="2">
        <f t="shared" si="114"/>
        <v>24</v>
      </c>
      <c r="R1836" s="79" t="str">
        <f t="shared" si="115"/>
        <v/>
      </c>
    </row>
    <row r="1837" spans="1:18" x14ac:dyDescent="0.2">
      <c r="A1837" t="s">
        <v>1159</v>
      </c>
      <c r="B1837" t="s">
        <v>2209</v>
      </c>
      <c r="C1837" s="5" t="s">
        <v>37</v>
      </c>
      <c r="D1837" s="5">
        <v>36443</v>
      </c>
      <c r="E1837" s="39">
        <v>1016</v>
      </c>
      <c r="F1837" s="195">
        <v>44655</v>
      </c>
      <c r="G1837" s="2">
        <v>37</v>
      </c>
      <c r="H1837" t="str">
        <f>B1837&amp;C1837</f>
        <v>Pooja SAINIlong-jump</v>
      </c>
      <c r="I1837" s="2">
        <f>E1837</f>
        <v>1016</v>
      </c>
      <c r="J1837" s="2" cm="1">
        <f t="array" ref="J1837">MAX(IF($H$3:$H$4000=$H1837,$I$3:$I$4000))</f>
        <v>1047</v>
      </c>
      <c r="K1837" s="2" t="str">
        <v>JAM</v>
      </c>
      <c r="L1837" s="21" t="str">
        <v>Ockera MYRIE</v>
      </c>
      <c r="M1837" s="47" t="str">
        <v>200m</v>
      </c>
      <c r="N1837" s="95">
        <v>36465</v>
      </c>
      <c r="O1837" s="94" t="str">
        <f t="shared" si="112"/>
        <v>Ockera MYRIE200m</v>
      </c>
      <c r="P1837" s="2">
        <f t="shared" si="113"/>
        <v>1050</v>
      </c>
      <c r="Q1837" s="2">
        <f t="shared" si="114"/>
        <v>139</v>
      </c>
      <c r="R1837" s="79" t="str">
        <f t="shared" si="115"/>
        <v/>
      </c>
    </row>
    <row r="1838" spans="1:18" x14ac:dyDescent="0.2">
      <c r="A1838" t="s">
        <v>1159</v>
      </c>
      <c r="B1838" t="s">
        <v>5534</v>
      </c>
      <c r="C1838" s="5" t="s">
        <v>37</v>
      </c>
      <c r="D1838" s="5">
        <v>36148</v>
      </c>
      <c r="E1838" s="39">
        <v>995</v>
      </c>
      <c r="F1838" s="195">
        <v>44655</v>
      </c>
      <c r="G1838" s="2">
        <v>59</v>
      </c>
      <c r="H1838" t="str">
        <f>B1838&amp;C1838</f>
        <v>Bhavani YADAVlong-jump</v>
      </c>
      <c r="I1838" s="2">
        <f>E1838</f>
        <v>995</v>
      </c>
      <c r="J1838" s="2" cm="1">
        <f t="array" ref="J1838">MAX(IF($H$3:$H$4000=$H1838,$I$3:$I$4000))</f>
        <v>995</v>
      </c>
      <c r="K1838" s="2" t="str">
        <v>JAM</v>
      </c>
      <c r="L1838" s="21" t="str">
        <v>Nicolee FOSTER</v>
      </c>
      <c r="M1838" s="47" t="str">
        <v>400mh</v>
      </c>
      <c r="N1838" s="95">
        <v>35806</v>
      </c>
      <c r="O1838" s="94" t="str">
        <f t="shared" si="112"/>
        <v>Nicolee FOSTER400mh</v>
      </c>
      <c r="P1838" s="2">
        <f t="shared" si="113"/>
        <v>1094</v>
      </c>
      <c r="Q1838" s="2">
        <f t="shared" si="114"/>
        <v>42</v>
      </c>
      <c r="R1838" s="79" t="str">
        <f t="shared" si="115"/>
        <v/>
      </c>
    </row>
    <row r="1839" spans="1:18" x14ac:dyDescent="0.2">
      <c r="A1839" t="s">
        <v>1159</v>
      </c>
      <c r="B1839" t="s">
        <v>2298</v>
      </c>
      <c r="C1839" s="5" t="s">
        <v>35</v>
      </c>
      <c r="D1839" s="5">
        <v>35367</v>
      </c>
      <c r="E1839" s="39">
        <v>1043</v>
      </c>
      <c r="F1839" s="195">
        <v>44655</v>
      </c>
      <c r="G1839" s="2">
        <v>12</v>
      </c>
      <c r="H1839" t="str">
        <f>B1839&amp;C1839</f>
        <v>Swapna BARMANhigh-jump</v>
      </c>
      <c r="I1839" s="2">
        <f>E1839</f>
        <v>1043</v>
      </c>
      <c r="J1839" s="2" cm="1">
        <f t="array" ref="J1839">MAX(IF($H$3:$H$4000=$H1839,$I$3:$I$4000))</f>
        <v>1043</v>
      </c>
      <c r="K1839" s="2" t="str">
        <v>JAM</v>
      </c>
      <c r="L1839" s="21" t="str">
        <v>Ruth-ann CHAMBERS</v>
      </c>
      <c r="M1839" s="47" t="str">
        <v>400mh</v>
      </c>
      <c r="N1839" s="95">
        <v>37362</v>
      </c>
      <c r="O1839" s="94" t="str">
        <f t="shared" si="112"/>
        <v>Ruth-ann CHAMBERS400mh</v>
      </c>
      <c r="P1839" s="2">
        <f t="shared" si="113"/>
        <v>966</v>
      </c>
      <c r="Q1839" s="2">
        <f t="shared" si="114"/>
        <v>148</v>
      </c>
      <c r="R1839" s="79" t="str">
        <f t="shared" si="115"/>
        <v/>
      </c>
    </row>
    <row r="1840" spans="1:18" x14ac:dyDescent="0.2">
      <c r="A1840" t="s">
        <v>1159</v>
      </c>
      <c r="B1840" t="s">
        <v>5556</v>
      </c>
      <c r="C1840" s="5" t="s">
        <v>35</v>
      </c>
      <c r="D1840" s="5">
        <v>37301</v>
      </c>
      <c r="E1840" s="39">
        <v>926</v>
      </c>
      <c r="F1840" s="195">
        <v>44655</v>
      </c>
      <c r="G1840" s="2">
        <v>70</v>
      </c>
      <c r="H1840" t="str">
        <f>B1840&amp;C1840</f>
        <v>. TANUSHREEhigh-jump</v>
      </c>
      <c r="I1840" s="2">
        <f>E1840</f>
        <v>926</v>
      </c>
      <c r="J1840" s="2" cm="1">
        <f t="array" ref="J1840">MAX(IF($H$3:$H$4000=$H1840,$I$3:$I$4000))</f>
        <v>926</v>
      </c>
      <c r="K1840" s="2" t="str">
        <v>JAM</v>
      </c>
      <c r="L1840" s="21" t="str">
        <v>Jodean WILLIAMS</v>
      </c>
      <c r="M1840" s="47" t="str">
        <v>100m</v>
      </c>
      <c r="N1840" s="95">
        <v>34284</v>
      </c>
      <c r="O1840" s="94" t="str">
        <f t="shared" si="112"/>
        <v>Jodean WILLIAMS100m</v>
      </c>
      <c r="P1840" s="2">
        <f t="shared" si="113"/>
        <v>1106</v>
      </c>
      <c r="Q1840" s="2">
        <f t="shared" si="114"/>
        <v>85</v>
      </c>
      <c r="R1840" s="79" t="str">
        <f t="shared" si="115"/>
        <v/>
      </c>
    </row>
    <row r="1841" spans="1:18" x14ac:dyDescent="0.2">
      <c r="A1841" t="s">
        <v>1159</v>
      </c>
      <c r="B1841" t="s">
        <v>2577</v>
      </c>
      <c r="C1841" s="5" t="s">
        <v>41</v>
      </c>
      <c r="D1841" s="5">
        <v>33845</v>
      </c>
      <c r="E1841" s="39">
        <v>1099</v>
      </c>
      <c r="F1841" s="195">
        <v>44655</v>
      </c>
      <c r="G1841" s="2">
        <v>3</v>
      </c>
      <c r="H1841" t="str">
        <f>B1841&amp;C1841</f>
        <v>Annu RANIjavelin-throw</v>
      </c>
      <c r="I1841" s="2">
        <f>E1841</f>
        <v>1099</v>
      </c>
      <c r="J1841" s="2" cm="1">
        <f t="array" ref="J1841">MAX(IF($H$3:$H$4000=$H1841,$I$3:$I$4000))</f>
        <v>1138</v>
      </c>
      <c r="K1841" s="2" t="str">
        <v>JAM</v>
      </c>
      <c r="L1841" s="21" t="str">
        <v>Junelle BROMFIELD</v>
      </c>
      <c r="M1841" s="47" t="str">
        <v>200m</v>
      </c>
      <c r="N1841" s="95">
        <v>35834</v>
      </c>
      <c r="O1841" s="94" t="str">
        <f t="shared" si="112"/>
        <v>Junelle BROMFIELD200m</v>
      </c>
      <c r="P1841" s="2">
        <f t="shared" si="113"/>
        <v>1115</v>
      </c>
      <c r="Q1841" s="2">
        <f t="shared" si="114"/>
        <v>56</v>
      </c>
      <c r="R1841" s="79" t="str">
        <f t="shared" si="115"/>
        <v/>
      </c>
    </row>
    <row r="1842" spans="1:18" x14ac:dyDescent="0.2">
      <c r="A1842" t="s">
        <v>1159</v>
      </c>
      <c r="B1842" t="s">
        <v>2599</v>
      </c>
      <c r="C1842" s="5" t="s">
        <v>41</v>
      </c>
      <c r="D1842" s="5">
        <v>35231</v>
      </c>
      <c r="E1842" s="39">
        <v>999</v>
      </c>
      <c r="F1842" s="195">
        <v>44655</v>
      </c>
      <c r="G1842" s="2">
        <v>8</v>
      </c>
      <c r="H1842" t="str">
        <f>B1842&amp;C1842</f>
        <v>Shilpa RANIjavelin-throw</v>
      </c>
      <c r="I1842" s="2">
        <f>E1842</f>
        <v>999</v>
      </c>
      <c r="J1842" s="2" cm="1">
        <f t="array" ref="J1842">MAX(IF($H$3:$H$4000=$H1842,$I$3:$I$4000))</f>
        <v>999</v>
      </c>
      <c r="K1842" s="2" t="str">
        <v>JAM</v>
      </c>
      <c r="L1842" s="21" t="str">
        <v>Remona BURCHELL</v>
      </c>
      <c r="M1842" s="47" t="str">
        <v>200m</v>
      </c>
      <c r="N1842" s="95">
        <v>33496</v>
      </c>
      <c r="O1842" s="94" t="str">
        <f t="shared" si="112"/>
        <v>Remona BURCHELL200m</v>
      </c>
      <c r="P1842" s="2">
        <f t="shared" si="113"/>
        <v>1095</v>
      </c>
      <c r="Q1842" s="2">
        <f t="shared" si="114"/>
        <v>84</v>
      </c>
      <c r="R1842" s="79" t="str">
        <f t="shared" si="115"/>
        <v/>
      </c>
    </row>
    <row r="1843" spans="1:18" x14ac:dyDescent="0.2">
      <c r="A1843" t="s">
        <v>1159</v>
      </c>
      <c r="B1843" t="s">
        <v>1535</v>
      </c>
      <c r="C1843" s="5" t="s">
        <v>41</v>
      </c>
      <c r="D1843" s="5">
        <v>36350</v>
      </c>
      <c r="E1843" s="39">
        <v>970</v>
      </c>
      <c r="F1843" s="195">
        <v>44655</v>
      </c>
      <c r="G1843" s="2">
        <v>13</v>
      </c>
      <c r="H1843" t="str">
        <f>B1843&amp;C1843</f>
        <v>Sanjana CHOUDHARYjavelin-throw</v>
      </c>
      <c r="I1843" s="2">
        <f>E1843</f>
        <v>970</v>
      </c>
      <c r="J1843" s="2" cm="1">
        <f t="array" ref="J1843">MAX(IF($H$3:$H$4000=$H1843,$I$3:$I$4000))</f>
        <v>977</v>
      </c>
      <c r="K1843" s="2" t="str">
        <v>JAM</v>
      </c>
      <c r="L1843" s="21" t="str">
        <v>Shockoria WALLACE</v>
      </c>
      <c r="M1843" s="47" t="str">
        <v>200m</v>
      </c>
      <c r="N1843" s="95">
        <v>34190</v>
      </c>
      <c r="O1843" s="94" t="str">
        <f t="shared" si="112"/>
        <v>Shockoria WALLACE200m</v>
      </c>
      <c r="P1843" s="2">
        <f t="shared" si="113"/>
        <v>1068</v>
      </c>
      <c r="Q1843" s="2">
        <f t="shared" si="114"/>
        <v>127</v>
      </c>
      <c r="R1843" s="79" t="str">
        <f t="shared" si="115"/>
        <v/>
      </c>
    </row>
    <row r="1844" spans="1:18" x14ac:dyDescent="0.2">
      <c r="A1844" t="s">
        <v>1159</v>
      </c>
      <c r="B1844" t="s">
        <v>1534</v>
      </c>
      <c r="C1844" s="5" t="s">
        <v>41</v>
      </c>
      <c r="D1844" s="6">
        <v>36681</v>
      </c>
      <c r="E1844" s="39">
        <v>948</v>
      </c>
      <c r="F1844" s="195">
        <v>44655</v>
      </c>
      <c r="G1844" s="2">
        <v>17</v>
      </c>
      <c r="H1844" t="str">
        <f>B1844&amp;C1844</f>
        <v>Karishma SANILjavelin-throw</v>
      </c>
      <c r="I1844" s="2">
        <f>E1844</f>
        <v>948</v>
      </c>
      <c r="J1844" s="2" cm="1">
        <f t="array" ref="J1844">MAX(IF($H$3:$H$4000=$H1844,$I$3:$I$4000))</f>
        <v>948</v>
      </c>
      <c r="K1844" s="2" t="str">
        <v>JAM</v>
      </c>
      <c r="L1844" s="21" t="str">
        <v>Tiffany JAMES</v>
      </c>
      <c r="M1844" s="47" t="str">
        <v>200m</v>
      </c>
      <c r="N1844" s="95">
        <v>35461</v>
      </c>
      <c r="O1844" s="94" t="str">
        <f t="shared" si="112"/>
        <v>Tiffany JAMES200m</v>
      </c>
      <c r="P1844" s="2">
        <f t="shared" si="113"/>
        <v>1102</v>
      </c>
      <c r="Q1844" s="2">
        <f t="shared" si="114"/>
        <v>76</v>
      </c>
      <c r="R1844" s="79" t="str">
        <f t="shared" si="115"/>
        <v/>
      </c>
    </row>
    <row r="1845" spans="1:18" x14ac:dyDescent="0.2">
      <c r="A1845" t="s">
        <v>1159</v>
      </c>
      <c r="B1845" t="s">
        <v>1560</v>
      </c>
      <c r="C1845" s="5" t="s">
        <v>41</v>
      </c>
      <c r="D1845" s="5">
        <v>36437</v>
      </c>
      <c r="E1845" s="39">
        <v>851</v>
      </c>
      <c r="F1845" s="195">
        <v>44655</v>
      </c>
      <c r="G1845" s="2">
        <v>39</v>
      </c>
      <c r="H1845" t="str">
        <f>B1845&amp;C1845</f>
        <v>Uma CHOUDHARYjavelin-throw</v>
      </c>
      <c r="I1845" s="2">
        <f>E1845</f>
        <v>851</v>
      </c>
      <c r="J1845" s="2" cm="1">
        <f t="array" ref="J1845">MAX(IF($H$3:$H$4000=$H1845,$I$3:$I$4000))</f>
        <v>851</v>
      </c>
      <c r="K1845" s="2" t="str">
        <v>JAM</v>
      </c>
      <c r="L1845" s="21" t="str">
        <v>Kaylia KELLY</v>
      </c>
      <c r="M1845" s="47" t="str">
        <v>200m</v>
      </c>
      <c r="N1845" s="95">
        <v>37771</v>
      </c>
      <c r="O1845" s="94" t="str">
        <f t="shared" si="112"/>
        <v>Kaylia KELLY200m</v>
      </c>
      <c r="P1845" s="2">
        <f t="shared" si="113"/>
        <v>1069</v>
      </c>
      <c r="Q1845" s="2">
        <f t="shared" si="114"/>
        <v>124</v>
      </c>
      <c r="R1845" s="79" t="str">
        <f t="shared" si="115"/>
        <v/>
      </c>
    </row>
    <row r="1846" spans="1:18" x14ac:dyDescent="0.2">
      <c r="A1846" t="s">
        <v>1159</v>
      </c>
      <c r="B1846" t="s">
        <v>2612</v>
      </c>
      <c r="C1846" s="5" t="s">
        <v>41</v>
      </c>
      <c r="D1846" s="5">
        <v>36628</v>
      </c>
      <c r="E1846" s="39">
        <v>841</v>
      </c>
      <c r="F1846" s="195">
        <v>44655</v>
      </c>
      <c r="G1846" s="2">
        <v>42</v>
      </c>
      <c r="H1846" t="str">
        <f>B1846&amp;C1846</f>
        <v>Hemamalini NEELAKANDANjavelin-throw</v>
      </c>
      <c r="I1846" s="2">
        <f>E1846</f>
        <v>841</v>
      </c>
      <c r="J1846" s="2" cm="1">
        <f t="array" ref="J1846">MAX(IF($H$3:$H$4000=$H1846,$I$3:$I$4000))</f>
        <v>841</v>
      </c>
      <c r="K1846" s="2" t="str">
        <v>JAM</v>
      </c>
      <c r="L1846" s="21" t="str">
        <v>Janielle JOSEPHS</v>
      </c>
      <c r="M1846" s="47" t="str">
        <v>400m</v>
      </c>
      <c r="N1846" s="95">
        <v>36802</v>
      </c>
      <c r="O1846" s="94" t="str">
        <f t="shared" si="112"/>
        <v>Janielle JOSEPHS400m</v>
      </c>
      <c r="P1846" s="2">
        <f t="shared" si="113"/>
        <v>1086</v>
      </c>
      <c r="Q1846" s="2">
        <f t="shared" si="114"/>
        <v>93</v>
      </c>
      <c r="R1846" s="79" t="str">
        <f t="shared" si="115"/>
        <v/>
      </c>
    </row>
    <row r="1847" spans="1:18" x14ac:dyDescent="0.2">
      <c r="A1847" t="s">
        <v>1159</v>
      </c>
      <c r="B1847" t="s">
        <v>1168</v>
      </c>
      <c r="C1847" s="5" t="s">
        <v>2</v>
      </c>
      <c r="D1847" s="5">
        <v>35098</v>
      </c>
      <c r="E1847" s="39">
        <v>1095</v>
      </c>
      <c r="F1847" s="195">
        <v>44654</v>
      </c>
      <c r="G1847" s="2">
        <v>28</v>
      </c>
      <c r="H1847" t="str">
        <f>B1847&amp;C1847</f>
        <v>Dutee CHAND100m</v>
      </c>
      <c r="I1847" s="2">
        <f>E1847</f>
        <v>1095</v>
      </c>
      <c r="J1847" s="2" cm="1">
        <f t="array" ref="J1847">MAX(IF($H$3:$H$4000=$H1847,$I$3:$I$4000))</f>
        <v>1163</v>
      </c>
      <c r="K1847" s="2" t="str">
        <v>JAM</v>
      </c>
      <c r="L1847" s="21" t="str">
        <v>Kadeja CAMPBELL</v>
      </c>
      <c r="M1847" s="47" t="str">
        <v>400m</v>
      </c>
      <c r="N1847" s="95">
        <v>36049</v>
      </c>
      <c r="O1847" s="94" t="str">
        <f t="shared" si="112"/>
        <v>Kadeja CAMPBELL400m</v>
      </c>
      <c r="P1847" s="2">
        <f t="shared" si="113"/>
        <v>1030</v>
      </c>
      <c r="Q1847" s="2">
        <f t="shared" si="114"/>
        <v>157</v>
      </c>
      <c r="R1847" s="79" t="str">
        <f t="shared" si="115"/>
        <v/>
      </c>
    </row>
    <row r="1848" spans="1:18" x14ac:dyDescent="0.2">
      <c r="A1848" t="s">
        <v>1159</v>
      </c>
      <c r="B1848" t="s">
        <v>5406</v>
      </c>
      <c r="C1848" s="6" t="s">
        <v>2</v>
      </c>
      <c r="D1848" s="5">
        <v>35725</v>
      </c>
      <c r="E1848" s="39">
        <v>1050</v>
      </c>
      <c r="F1848" s="195">
        <v>44654</v>
      </c>
      <c r="G1848" s="2">
        <v>79</v>
      </c>
      <c r="H1848" t="str">
        <f>B1848&amp;C1848</f>
        <v>Simi NOORMBLAKAL SAMUVEL100m</v>
      </c>
      <c r="I1848" s="2">
        <f>E1848</f>
        <v>1050</v>
      </c>
      <c r="J1848" s="2" cm="1">
        <f t="array" ref="J1848">MAX(IF($H$3:$H$4000=$H1848,$I$3:$I$4000))</f>
        <v>1050</v>
      </c>
      <c r="K1848" s="2" t="str">
        <v>JAM</v>
      </c>
      <c r="L1848" s="21" t="str">
        <v>Shermaine WILLIAMS</v>
      </c>
      <c r="M1848" s="47" t="str">
        <v>100mh</v>
      </c>
      <c r="N1848" s="95">
        <v>32908</v>
      </c>
      <c r="O1848" s="94" t="str">
        <f t="shared" si="112"/>
        <v>Shermaine WILLIAMS100mh</v>
      </c>
      <c r="P1848" s="2">
        <f t="shared" si="113"/>
        <v>1108</v>
      </c>
      <c r="Q1848" s="2">
        <f t="shared" si="114"/>
        <v>45</v>
      </c>
      <c r="R1848" s="79" t="str">
        <f t="shared" si="115"/>
        <v/>
      </c>
    </row>
    <row r="1849" spans="1:18" x14ac:dyDescent="0.2">
      <c r="A1849" t="s">
        <v>1159</v>
      </c>
      <c r="B1849" t="s">
        <v>1679</v>
      </c>
      <c r="C1849" s="5" t="s">
        <v>2</v>
      </c>
      <c r="D1849" s="5">
        <v>36752</v>
      </c>
      <c r="E1849" s="39">
        <v>1044</v>
      </c>
      <c r="F1849" s="195">
        <v>44654</v>
      </c>
      <c r="G1849" s="2">
        <v>85</v>
      </c>
      <c r="H1849" t="str">
        <f>B1849&amp;C1849</f>
        <v>Daneshwari ASHOK THAKKANNAVAR100m</v>
      </c>
      <c r="I1849" s="2">
        <f>E1849</f>
        <v>1044</v>
      </c>
      <c r="J1849" s="2" cm="1">
        <f t="array" ref="J1849">MAX(IF($H$3:$H$4000=$H1849,$I$3:$I$4000))</f>
        <v>1097</v>
      </c>
      <c r="K1849" s="2" t="str">
        <v>JAM</v>
      </c>
      <c r="L1849" s="21" t="str">
        <v>Amoi BROWN</v>
      </c>
      <c r="M1849" s="47" t="str">
        <v>100mh</v>
      </c>
      <c r="N1849" s="95">
        <v>36171</v>
      </c>
      <c r="O1849" s="94" t="str">
        <f t="shared" si="112"/>
        <v>Amoi BROWN100mh</v>
      </c>
      <c r="P1849" s="2">
        <f t="shared" si="113"/>
        <v>1070</v>
      </c>
      <c r="Q1849" s="2">
        <f t="shared" si="114"/>
        <v>78</v>
      </c>
      <c r="R1849" s="79" t="str">
        <f t="shared" si="115"/>
        <v/>
      </c>
    </row>
    <row r="1850" spans="1:18" x14ac:dyDescent="0.2">
      <c r="A1850" t="s">
        <v>1159</v>
      </c>
      <c r="B1850" t="s">
        <v>5413</v>
      </c>
      <c r="C1850" s="5" t="s">
        <v>26</v>
      </c>
      <c r="D1850" s="5">
        <v>35658</v>
      </c>
      <c r="E1850" s="39">
        <v>1159</v>
      </c>
      <c r="F1850" s="195">
        <v>44654</v>
      </c>
      <c r="G1850" s="2">
        <v>3</v>
      </c>
      <c r="H1850" t="str">
        <f>B1850&amp;C1850</f>
        <v>Aishawarya MISHRA400m</v>
      </c>
      <c r="I1850" s="2">
        <f>E1850</f>
        <v>1159</v>
      </c>
      <c r="J1850" s="2" cm="1">
        <f t="array" ref="J1850">MAX(IF($H$3:$H$4000=$H1850,$I$3:$I$4000))</f>
        <v>1159</v>
      </c>
      <c r="K1850" s="2" t="str">
        <v>JAM</v>
      </c>
      <c r="L1850" s="21" t="str">
        <v>Gabrielle MATTHEWS</v>
      </c>
      <c r="M1850" s="47" t="str">
        <v>100mh</v>
      </c>
      <c r="N1850" s="95">
        <v>37543</v>
      </c>
      <c r="O1850" s="94" t="str">
        <f t="shared" si="112"/>
        <v>Gabrielle MATTHEWS100mh</v>
      </c>
      <c r="P1850" s="2">
        <f t="shared" si="113"/>
        <v>1092</v>
      </c>
      <c r="Q1850" s="2">
        <f t="shared" si="114"/>
        <v>54</v>
      </c>
      <c r="R1850" s="79" t="str">
        <f t="shared" si="115"/>
        <v/>
      </c>
    </row>
    <row r="1851" spans="1:18" x14ac:dyDescent="0.2">
      <c r="A1851" t="s">
        <v>1159</v>
      </c>
      <c r="B1851" t="s">
        <v>5425</v>
      </c>
      <c r="C1851" s="5" t="s">
        <v>26</v>
      </c>
      <c r="D1851" s="5">
        <v>36723</v>
      </c>
      <c r="E1851" s="39">
        <v>1054</v>
      </c>
      <c r="F1851" s="195">
        <v>44654</v>
      </c>
      <c r="G1851" s="2">
        <v>65</v>
      </c>
      <c r="H1851" t="str">
        <f>B1851&amp;C1851</f>
        <v>Jyothika Sri DANDI400m</v>
      </c>
      <c r="I1851" s="2">
        <f>E1851</f>
        <v>1054</v>
      </c>
      <c r="J1851" s="2" cm="1">
        <f t="array" ref="J1851">MAX(IF($H$3:$H$4000=$H1851,$I$3:$I$4000))</f>
        <v>1086</v>
      </c>
      <c r="K1851" s="2" t="str">
        <v>JAM</v>
      </c>
      <c r="L1851" s="21" t="str">
        <v>Essence BURBRIDGE</v>
      </c>
      <c r="M1851" s="47" t="str">
        <v>100mh</v>
      </c>
      <c r="N1851" s="95">
        <v>38004</v>
      </c>
      <c r="O1851" s="94" t="str">
        <f t="shared" si="112"/>
        <v>Essence BURBRIDGE100mh</v>
      </c>
      <c r="P1851" s="2">
        <f t="shared" si="113"/>
        <v>1029</v>
      </c>
      <c r="Q1851" s="2">
        <f t="shared" si="114"/>
        <v>115</v>
      </c>
      <c r="R1851" s="79" t="str">
        <f t="shared" si="115"/>
        <v/>
      </c>
    </row>
    <row r="1852" spans="1:18" x14ac:dyDescent="0.2">
      <c r="A1852" t="s">
        <v>1159</v>
      </c>
      <c r="B1852" t="s">
        <v>2131</v>
      </c>
      <c r="C1852" s="5" t="s">
        <v>26</v>
      </c>
      <c r="D1852" s="5">
        <v>36058</v>
      </c>
      <c r="E1852" s="39">
        <v>1030</v>
      </c>
      <c r="F1852" s="195">
        <v>44654</v>
      </c>
      <c r="G1852" s="2">
        <v>93</v>
      </c>
      <c r="H1852" t="str">
        <f>B1852&amp;C1852</f>
        <v>Ramraj VITHYA400m</v>
      </c>
      <c r="I1852" s="2">
        <f>E1852</f>
        <v>1030</v>
      </c>
      <c r="J1852" s="2" cm="1">
        <f t="array" ref="J1852">MAX(IF($H$3:$H$4000=$H1852,$I$3:$I$4000))</f>
        <v>1030</v>
      </c>
      <c r="K1852" s="2" t="str">
        <v>JAM</v>
      </c>
      <c r="L1852" s="21" t="str">
        <v>Amanda THRUE</v>
      </c>
      <c r="M1852" s="47" t="str">
        <v>100mh</v>
      </c>
      <c r="N1852" s="95">
        <v>37305</v>
      </c>
      <c r="O1852" s="94" t="str">
        <f t="shared" si="112"/>
        <v>Amanda THRUE100mh</v>
      </c>
      <c r="P1852" s="2">
        <f t="shared" si="113"/>
        <v>1011</v>
      </c>
      <c r="Q1852" s="2">
        <f t="shared" si="114"/>
        <v>123</v>
      </c>
      <c r="R1852" s="79" t="str">
        <f t="shared" si="115"/>
        <v/>
      </c>
    </row>
    <row r="1853" spans="1:18" x14ac:dyDescent="0.2">
      <c r="A1853" t="s">
        <v>1159</v>
      </c>
      <c r="B1853" t="s">
        <v>5443</v>
      </c>
      <c r="C1853" s="5" t="s">
        <v>28</v>
      </c>
      <c r="D1853" s="5">
        <v>37292</v>
      </c>
      <c r="E1853" s="39">
        <v>1080</v>
      </c>
      <c r="F1853" s="195">
        <v>44654</v>
      </c>
      <c r="G1853" s="2">
        <v>28</v>
      </c>
      <c r="H1853" t="str">
        <f>B1853&amp;C1853</f>
        <v>. ANKITA1500m</v>
      </c>
      <c r="I1853" s="2">
        <f>E1853</f>
        <v>1080</v>
      </c>
      <c r="J1853" s="2" cm="1">
        <f t="array" ref="J1853">MAX(IF($H$3:$H$4000=$H1853,$I$3:$I$4000))</f>
        <v>1080</v>
      </c>
      <c r="K1853" s="2" t="str">
        <v>JAM</v>
      </c>
      <c r="L1853" s="21" t="str">
        <v>Janieve RUSSELL</v>
      </c>
      <c r="M1853" s="47" t="str">
        <v>100mh</v>
      </c>
      <c r="N1853" s="95">
        <v>34287</v>
      </c>
      <c r="O1853" s="94" t="str">
        <f t="shared" si="112"/>
        <v>Janieve RUSSELL100mh</v>
      </c>
      <c r="P1853" s="2">
        <f t="shared" si="113"/>
        <v>999</v>
      </c>
      <c r="Q1853" s="2">
        <f t="shared" si="114"/>
        <v>137</v>
      </c>
      <c r="R1853" s="79" t="str">
        <f t="shared" si="115"/>
        <v/>
      </c>
    </row>
    <row r="1854" spans="1:18" x14ac:dyDescent="0.2">
      <c r="A1854" t="s">
        <v>1159</v>
      </c>
      <c r="B1854" t="s">
        <v>1792</v>
      </c>
      <c r="C1854" s="5" t="s">
        <v>28</v>
      </c>
      <c r="D1854" s="5">
        <v>37119</v>
      </c>
      <c r="E1854" s="39">
        <v>1077</v>
      </c>
      <c r="F1854" s="195">
        <v>44654</v>
      </c>
      <c r="G1854" s="2">
        <v>29</v>
      </c>
      <c r="H1854" t="str">
        <f>B1854&amp;C1854</f>
        <v>KM. CHANDA1500m</v>
      </c>
      <c r="I1854" s="2">
        <f>E1854</f>
        <v>1077</v>
      </c>
      <c r="J1854" s="2" cm="1">
        <f t="array" ref="J1854">MAX(IF($H$3:$H$4000=$H1854,$I$3:$I$4000))</f>
        <v>1085</v>
      </c>
      <c r="K1854" s="2" t="str">
        <v>JAM</v>
      </c>
      <c r="L1854" s="21" t="str">
        <v>Breanna CLARKE</v>
      </c>
      <c r="M1854" s="47" t="str">
        <v>100mh</v>
      </c>
      <c r="N1854" s="95">
        <v>37606</v>
      </c>
      <c r="O1854" s="94" t="str">
        <f t="shared" si="112"/>
        <v>Breanna CLARKE100mh</v>
      </c>
      <c r="P1854" s="2">
        <f t="shared" si="113"/>
        <v>961</v>
      </c>
      <c r="Q1854" s="2">
        <f t="shared" si="114"/>
        <v>165</v>
      </c>
      <c r="R1854" s="79" t="str">
        <f t="shared" si="115"/>
        <v/>
      </c>
    </row>
    <row r="1855" spans="1:18" x14ac:dyDescent="0.2">
      <c r="A1855" t="s">
        <v>1159</v>
      </c>
      <c r="B1855" t="s">
        <v>5438</v>
      </c>
      <c r="C1855" s="5" t="s">
        <v>28</v>
      </c>
      <c r="D1855" s="5">
        <v>35885</v>
      </c>
      <c r="E1855" s="39">
        <v>1000</v>
      </c>
      <c r="F1855" s="195">
        <v>44654</v>
      </c>
      <c r="G1855" s="2">
        <v>90</v>
      </c>
      <c r="H1855" t="str">
        <f>B1855&amp;C1855</f>
        <v>. SUNITA1500m</v>
      </c>
      <c r="I1855" s="2">
        <f>E1855</f>
        <v>1000</v>
      </c>
      <c r="J1855" s="2" cm="1">
        <f t="array" ref="J1855">MAX(IF($H$3:$H$4000=$H1855,$I$3:$I$4000))</f>
        <v>1000</v>
      </c>
      <c r="K1855" s="2" t="str">
        <v>JAM</v>
      </c>
      <c r="L1855" s="21" t="str">
        <v>Terrice STEEN</v>
      </c>
      <c r="M1855" s="47" t="str">
        <v>400mh</v>
      </c>
      <c r="N1855" s="95">
        <v>36676</v>
      </c>
      <c r="O1855" s="94" t="str">
        <f t="shared" si="112"/>
        <v>Terrice STEEN400mh</v>
      </c>
      <c r="P1855" s="2">
        <f t="shared" si="113"/>
        <v>1040</v>
      </c>
      <c r="Q1855" s="2">
        <f t="shared" si="114"/>
        <v>81</v>
      </c>
      <c r="R1855" s="79" t="str">
        <f t="shared" si="115"/>
        <v/>
      </c>
    </row>
    <row r="1856" spans="1:18" x14ac:dyDescent="0.2">
      <c r="A1856" t="s">
        <v>1159</v>
      </c>
      <c r="B1856" t="s">
        <v>5454</v>
      </c>
      <c r="C1856" s="5" t="s">
        <v>28</v>
      </c>
      <c r="D1856" s="5">
        <v>37245</v>
      </c>
      <c r="E1856" s="39">
        <v>992</v>
      </c>
      <c r="F1856" s="195">
        <v>44654</v>
      </c>
      <c r="G1856" s="2">
        <v>100</v>
      </c>
      <c r="H1856" t="str">
        <f>B1856&amp;C1856</f>
        <v>Kathiriya SHRADDHA1500m</v>
      </c>
      <c r="I1856" s="2">
        <f>E1856</f>
        <v>992</v>
      </c>
      <c r="J1856" s="2" cm="1">
        <f t="array" ref="J1856">MAX(IF($H$3:$H$4000=$H1856,$I$3:$I$4000))</f>
        <v>992</v>
      </c>
      <c r="K1856" s="2" t="str">
        <v>JAM</v>
      </c>
      <c r="L1856" s="21" t="str">
        <v>Tissanna HICKLING</v>
      </c>
      <c r="M1856" s="47" t="str">
        <v>triple-jump</v>
      </c>
      <c r="N1856" s="95">
        <v>35802</v>
      </c>
      <c r="O1856" s="94" t="str">
        <f t="shared" si="112"/>
        <v>Tissanna HICKLINGtriple-jump</v>
      </c>
      <c r="P1856" s="2">
        <f t="shared" si="113"/>
        <v>1000</v>
      </c>
      <c r="Q1856" s="2">
        <f t="shared" si="114"/>
        <v>64</v>
      </c>
      <c r="R1856" s="79" t="str">
        <f t="shared" si="115"/>
        <v/>
      </c>
    </row>
    <row r="1857" spans="1:18" x14ac:dyDescent="0.2">
      <c r="A1857" t="s">
        <v>1159</v>
      </c>
      <c r="B1857" t="s">
        <v>1316</v>
      </c>
      <c r="C1857" s="5" t="s">
        <v>32</v>
      </c>
      <c r="D1857" s="5">
        <v>36400</v>
      </c>
      <c r="E1857" s="39">
        <v>1092</v>
      </c>
      <c r="F1857" s="195">
        <v>44654</v>
      </c>
      <c r="G1857" s="2">
        <v>16</v>
      </c>
      <c r="H1857" t="str">
        <f>B1857&amp;C1857</f>
        <v>Jyothi YARRAJI100mh</v>
      </c>
      <c r="I1857" s="2">
        <f>E1857</f>
        <v>1092</v>
      </c>
      <c r="J1857" s="2" cm="1">
        <f t="array" ref="J1857">MAX(IF($H$3:$H$4000=$H1857,$I$3:$I$4000))</f>
        <v>1092</v>
      </c>
      <c r="K1857" s="2" t="str">
        <v>JAM</v>
      </c>
      <c r="L1857" s="21" t="str">
        <v>Lamara DISTIN</v>
      </c>
      <c r="M1857" s="47" t="str">
        <v>high-jump</v>
      </c>
      <c r="N1857" s="95">
        <v>36588</v>
      </c>
      <c r="O1857" s="94" t="str">
        <f t="shared" si="112"/>
        <v>Lamara DISTINhigh-jump</v>
      </c>
      <c r="P1857" s="2">
        <f t="shared" si="113"/>
        <v>1180</v>
      </c>
      <c r="Q1857" s="2">
        <f t="shared" si="114"/>
        <v>2</v>
      </c>
      <c r="R1857" s="79" t="str">
        <f t="shared" si="115"/>
        <v/>
      </c>
    </row>
    <row r="1858" spans="1:18" x14ac:dyDescent="0.2">
      <c r="A1858" t="s">
        <v>1159</v>
      </c>
      <c r="B1858" t="s">
        <v>2079</v>
      </c>
      <c r="C1858" s="5" t="s">
        <v>32</v>
      </c>
      <c r="D1858" s="5">
        <v>35742</v>
      </c>
      <c r="E1858" s="39">
        <v>1009</v>
      </c>
      <c r="F1858" s="195">
        <v>44654</v>
      </c>
      <c r="G1858" s="2">
        <v>53</v>
      </c>
      <c r="H1858" t="str">
        <f>B1858&amp;C1858</f>
        <v>Chandrasekar KANIMOZHI100mh</v>
      </c>
      <c r="I1858" s="2">
        <f>E1858</f>
        <v>1009</v>
      </c>
      <c r="J1858" s="2" cm="1">
        <f t="array" ref="J1858">MAX(IF($H$3:$H$4000=$H1858,$I$3:$I$4000))</f>
        <v>1078</v>
      </c>
      <c r="K1858" s="2" t="str">
        <v>JAM</v>
      </c>
      <c r="L1858" s="21" t="str">
        <v>Shanniqua WILLIAMS</v>
      </c>
      <c r="M1858" s="47" t="str">
        <v>high-jump</v>
      </c>
      <c r="N1858" s="95">
        <v>39131</v>
      </c>
      <c r="O1858" s="94" t="str">
        <f t="shared" si="112"/>
        <v>Shanniqua WILLIAMShigh-jump</v>
      </c>
      <c r="P1858" s="2">
        <f t="shared" si="113"/>
        <v>936</v>
      </c>
      <c r="Q1858" s="2">
        <f t="shared" si="114"/>
        <v>125</v>
      </c>
      <c r="R1858" s="79" t="str">
        <f t="shared" si="115"/>
        <v/>
      </c>
    </row>
    <row r="1859" spans="1:18" x14ac:dyDescent="0.2">
      <c r="A1859" t="s">
        <v>1159</v>
      </c>
      <c r="B1859" t="s">
        <v>1320</v>
      </c>
      <c r="C1859" s="5" t="s">
        <v>32</v>
      </c>
      <c r="D1859" s="5">
        <v>37234</v>
      </c>
      <c r="E1859" s="39">
        <v>1009</v>
      </c>
      <c r="F1859" s="195">
        <v>44654</v>
      </c>
      <c r="G1859" s="2">
        <v>53</v>
      </c>
      <c r="H1859" t="str">
        <f>B1859&amp;C1859</f>
        <v>Moumita MONDAL100mh</v>
      </c>
      <c r="I1859" s="2">
        <f>E1859</f>
        <v>1009</v>
      </c>
      <c r="J1859" s="2" cm="1">
        <f t="array" ref="J1859">MAX(IF($H$3:$H$4000=$H1859,$I$3:$I$4000))</f>
        <v>1009</v>
      </c>
      <c r="K1859" s="2" t="str">
        <v>JAM</v>
      </c>
      <c r="L1859" s="21" t="str">
        <v>Shania INGRAM</v>
      </c>
      <c r="M1859" s="47" t="str">
        <v>high-jump</v>
      </c>
      <c r="N1859" s="95">
        <v>36169</v>
      </c>
      <c r="O1859" s="94" t="str">
        <f t="shared" si="112"/>
        <v>Shania INGRAMhigh-jump</v>
      </c>
      <c r="P1859" s="2">
        <f t="shared" si="113"/>
        <v>926</v>
      </c>
      <c r="Q1859" s="2">
        <f t="shared" si="114"/>
        <v>134</v>
      </c>
      <c r="R1859" s="79" t="str">
        <f t="shared" si="115"/>
        <v/>
      </c>
    </row>
    <row r="1860" spans="1:18" x14ac:dyDescent="0.2">
      <c r="A1860" t="s">
        <v>1159</v>
      </c>
      <c r="B1860" t="s">
        <v>5501</v>
      </c>
      <c r="C1860" s="5" t="s">
        <v>32</v>
      </c>
      <c r="D1860" s="5">
        <v>38508</v>
      </c>
      <c r="E1860" s="39">
        <v>1002</v>
      </c>
      <c r="F1860" s="195">
        <v>44654</v>
      </c>
      <c r="G1860" s="2">
        <v>63</v>
      </c>
      <c r="H1860" t="str">
        <f>B1860&amp;C1860</f>
        <v>Unnathi AIYAPPA100mh</v>
      </c>
      <c r="I1860" s="2">
        <f>E1860</f>
        <v>1002</v>
      </c>
      <c r="J1860" s="2" cm="1">
        <f t="array" ref="J1860">MAX(IF($H$3:$H$4000=$H1860,$I$3:$I$4000))</f>
        <v>1002</v>
      </c>
      <c r="K1860" s="2" t="str">
        <v>JAM</v>
      </c>
      <c r="L1860" s="21" t="str">
        <v>Shadae LAWRENCE</v>
      </c>
      <c r="M1860" s="47" t="str">
        <v>discus-throw</v>
      </c>
      <c r="N1860" s="95">
        <v>35064</v>
      </c>
      <c r="O1860" s="94" t="str">
        <f t="shared" ref="O1860:O1923" si="116">L1860&amp;M1860</f>
        <v>Shadae LAWRENCEdiscus-throw</v>
      </c>
      <c r="P1860" s="2">
        <f t="shared" ref="P1860:P1923" si="117">VLOOKUP(L1860&amp;M1860,$H$3:$J$3823,3,FALSE)</f>
        <v>1201</v>
      </c>
      <c r="Q1860" s="2">
        <f t="shared" ref="Q1860:Q1923" si="118">COUNTIFS($M$3:$M$3102,M1860,$P$3:$P$3102,"&gt;"&amp;P1860)+1</f>
        <v>1</v>
      </c>
      <c r="R1860" s="79" t="str">
        <f t="shared" ref="R1860:R1923" si="119">IFERROR(IF(K1860="AUS",COUNTIFS($K$3:$K$3102,"AUS",$M$3:$M$3102,M1860,$P$3:$P$3102,"&gt;"&amp;P1860)+1,""),"")</f>
        <v/>
      </c>
    </row>
    <row r="1861" spans="1:18" x14ac:dyDescent="0.2">
      <c r="A1861" t="s">
        <v>1159</v>
      </c>
      <c r="B1861" t="s">
        <v>1327</v>
      </c>
      <c r="C1861" s="5" t="s">
        <v>32</v>
      </c>
      <c r="D1861" s="5">
        <v>35768</v>
      </c>
      <c r="E1861" s="39">
        <v>966</v>
      </c>
      <c r="F1861" s="195">
        <v>44654</v>
      </c>
      <c r="G1861" s="2">
        <v>91</v>
      </c>
      <c r="H1861" t="str">
        <f>B1861&amp;C1861</f>
        <v>Medha KAMATH100mh</v>
      </c>
      <c r="I1861" s="2">
        <f>E1861</f>
        <v>966</v>
      </c>
      <c r="J1861" s="2" cm="1">
        <f t="array" ref="J1861">MAX(IF($H$3:$H$4000=$H1861,$I$3:$I$4000))</f>
        <v>966</v>
      </c>
      <c r="K1861" s="2" t="str">
        <v>JAM</v>
      </c>
      <c r="L1861" s="21" t="str">
        <v>Marie FORBES</v>
      </c>
      <c r="M1861" s="47" t="str">
        <v>discus-throw</v>
      </c>
      <c r="N1861" s="95">
        <v>36966</v>
      </c>
      <c r="O1861" s="94" t="str">
        <f t="shared" si="116"/>
        <v>Marie FORBESdiscus-throw</v>
      </c>
      <c r="P1861" s="2">
        <f t="shared" si="117"/>
        <v>924</v>
      </c>
      <c r="Q1861" s="2">
        <f t="shared" si="118"/>
        <v>47</v>
      </c>
      <c r="R1861" s="79" t="str">
        <f t="shared" si="119"/>
        <v/>
      </c>
    </row>
    <row r="1862" spans="1:18" x14ac:dyDescent="0.2">
      <c r="A1862" t="s">
        <v>1159</v>
      </c>
      <c r="B1862" t="s">
        <v>1494</v>
      </c>
      <c r="C1862" s="5" t="s">
        <v>39</v>
      </c>
      <c r="D1862" s="5">
        <v>36297</v>
      </c>
      <c r="E1862" s="39">
        <v>892</v>
      </c>
      <c r="F1862" s="195">
        <v>44654</v>
      </c>
      <c r="G1862" s="2">
        <v>28</v>
      </c>
      <c r="H1862" t="str">
        <f>B1862&amp;C1862</f>
        <v>Kachnar CHAUDHARYshot-put</v>
      </c>
      <c r="I1862" s="2">
        <f>E1862</f>
        <v>892</v>
      </c>
      <c r="J1862" s="2" cm="1">
        <f t="array" ref="J1862">MAX(IF($H$3:$H$4000=$H1862,$I$3:$I$4000))</f>
        <v>892</v>
      </c>
      <c r="K1862" s="2" t="str">
        <v>JAM</v>
      </c>
      <c r="L1862" s="21" t="str">
        <v>Santornya RALLIFORD</v>
      </c>
      <c r="M1862" s="47" t="str">
        <v>discus-throw</v>
      </c>
      <c r="N1862" s="95">
        <v>36962</v>
      </c>
      <c r="O1862" s="94" t="str">
        <f t="shared" si="116"/>
        <v>Santornya RALLIFORDdiscus-throw</v>
      </c>
      <c r="P1862" s="2">
        <f t="shared" si="117"/>
        <v>812</v>
      </c>
      <c r="Q1862" s="2">
        <f t="shared" si="118"/>
        <v>119</v>
      </c>
      <c r="R1862" s="79" t="str">
        <f t="shared" si="119"/>
        <v/>
      </c>
    </row>
    <row r="1863" spans="1:18" x14ac:dyDescent="0.2">
      <c r="A1863" t="s">
        <v>1159</v>
      </c>
      <c r="B1863" t="s">
        <v>5402</v>
      </c>
      <c r="C1863" s="5" t="s">
        <v>2</v>
      </c>
      <c r="D1863" s="6">
        <v>35792</v>
      </c>
      <c r="E1863" s="39">
        <v>1066</v>
      </c>
      <c r="F1863" s="195">
        <v>44653</v>
      </c>
      <c r="G1863" s="2">
        <v>57</v>
      </c>
      <c r="H1863" t="str">
        <f>B1863&amp;C1863</f>
        <v>M.V. JILNA100m</v>
      </c>
      <c r="I1863" s="2">
        <f>E1863</f>
        <v>1066</v>
      </c>
      <c r="J1863" s="2" cm="1">
        <f t="array" ref="J1863">MAX(IF($H$3:$H$4000=$H1863,$I$3:$I$4000))</f>
        <v>1066</v>
      </c>
      <c r="K1863" s="2" t="str">
        <v>JAM</v>
      </c>
      <c r="L1863" s="21" t="str">
        <v>Kadian CLARKE</v>
      </c>
      <c r="M1863" s="47" t="str">
        <v>shot-put</v>
      </c>
      <c r="N1863" s="95">
        <v>36013</v>
      </c>
      <c r="O1863" s="94" t="str">
        <f t="shared" si="116"/>
        <v>Kadian CLARKEshot-put</v>
      </c>
      <c r="P1863" s="2">
        <f t="shared" si="117"/>
        <v>927</v>
      </c>
      <c r="Q1863" s="2">
        <f t="shared" si="118"/>
        <v>45</v>
      </c>
      <c r="R1863" s="79" t="str">
        <f t="shared" si="119"/>
        <v/>
      </c>
    </row>
    <row r="1864" spans="1:18" x14ac:dyDescent="0.2">
      <c r="A1864" t="s">
        <v>1159</v>
      </c>
      <c r="B1864" t="s">
        <v>1207</v>
      </c>
      <c r="C1864" s="5" t="s">
        <v>26</v>
      </c>
      <c r="D1864" s="5">
        <v>37762</v>
      </c>
      <c r="E1864" s="39">
        <v>1028</v>
      </c>
      <c r="F1864" s="195">
        <v>44653</v>
      </c>
      <c r="G1864" s="2">
        <v>98</v>
      </c>
      <c r="H1864" t="str">
        <f>B1864&amp;C1864</f>
        <v>. SUMMY400m</v>
      </c>
      <c r="I1864" s="2">
        <f>E1864</f>
        <v>1028</v>
      </c>
      <c r="J1864" s="2" cm="1">
        <f t="array" ref="J1864">MAX(IF($H$3:$H$4000=$H1864,$I$3:$I$4000))</f>
        <v>1028</v>
      </c>
      <c r="K1864" s="2" t="str">
        <v>JAM</v>
      </c>
      <c r="L1864" s="21" t="str">
        <v>Johnelle JOHNSON</v>
      </c>
      <c r="M1864" s="47" t="str">
        <v>shot-put</v>
      </c>
      <c r="N1864" s="95">
        <v>36767</v>
      </c>
      <c r="O1864" s="94" t="str">
        <f t="shared" si="116"/>
        <v>Johnelle JOHNSONshot-put</v>
      </c>
      <c r="P1864" s="2">
        <f t="shared" si="117"/>
        <v>788</v>
      </c>
      <c r="Q1864" s="2">
        <f t="shared" si="118"/>
        <v>132</v>
      </c>
      <c r="R1864" s="79" t="str">
        <f t="shared" si="119"/>
        <v/>
      </c>
    </row>
    <row r="1865" spans="1:18" x14ac:dyDescent="0.2">
      <c r="A1865" t="s">
        <v>1159</v>
      </c>
      <c r="B1865" t="s">
        <v>5485</v>
      </c>
      <c r="C1865" s="5" t="s">
        <v>30</v>
      </c>
      <c r="D1865" s="5">
        <v>35258</v>
      </c>
      <c r="E1865" s="39">
        <v>1075</v>
      </c>
      <c r="F1865" s="195">
        <v>44653</v>
      </c>
      <c r="G1865" s="2">
        <v>10</v>
      </c>
      <c r="H1865" t="str">
        <f>B1865&amp;C1865</f>
        <v>Sanjivani JADHAV10000m</v>
      </c>
      <c r="I1865" s="2">
        <f>E1865</f>
        <v>1075</v>
      </c>
      <c r="J1865" s="2" cm="1">
        <f t="array" ref="J1865">MAX(IF($H$3:$H$4000=$H1865,$I$3:$I$4000))</f>
        <v>1075</v>
      </c>
      <c r="K1865" s="2" t="str">
        <v>JAM</v>
      </c>
      <c r="L1865" s="21" t="str">
        <v>Nayoka CLUNIS</v>
      </c>
      <c r="M1865" s="47" t="str">
        <v>hammer-throw</v>
      </c>
      <c r="N1865" s="95">
        <v>34979</v>
      </c>
      <c r="O1865" s="94" t="str">
        <f t="shared" si="116"/>
        <v>Nayoka CLUNIShammer-throw</v>
      </c>
      <c r="P1865" s="2">
        <f t="shared" si="117"/>
        <v>1051</v>
      </c>
      <c r="Q1865" s="2">
        <f t="shared" si="118"/>
        <v>13</v>
      </c>
      <c r="R1865" s="79" t="str">
        <f t="shared" si="119"/>
        <v/>
      </c>
    </row>
    <row r="1866" spans="1:18" x14ac:dyDescent="0.2">
      <c r="A1866" t="s">
        <v>1159</v>
      </c>
      <c r="B1866" t="s">
        <v>5486</v>
      </c>
      <c r="C1866" s="5" t="s">
        <v>30</v>
      </c>
      <c r="D1866" s="5">
        <v>36901</v>
      </c>
      <c r="E1866" s="39">
        <v>1009</v>
      </c>
      <c r="F1866" s="195">
        <v>44653</v>
      </c>
      <c r="G1866" s="2">
        <v>18</v>
      </c>
      <c r="H1866" t="str">
        <f>B1866&amp;C1866</f>
        <v>. SEEMA10000m</v>
      </c>
      <c r="I1866" s="2">
        <f>E1866</f>
        <v>1009</v>
      </c>
      <c r="J1866" s="2" cm="1">
        <f t="array" ref="J1866">MAX(IF($H$3:$H$4000=$H1866,$I$3:$I$4000))</f>
        <v>1009</v>
      </c>
      <c r="K1866" s="2" t="str">
        <v>JAM</v>
      </c>
      <c r="L1866" s="21" t="str">
        <v>Kadian CLARKE</v>
      </c>
      <c r="M1866" s="47" t="str">
        <v>hammer-throw</v>
      </c>
      <c r="N1866" s="95">
        <v>36013</v>
      </c>
      <c r="O1866" s="94" t="str">
        <f t="shared" si="116"/>
        <v>Kadian CLARKEhammer-throw</v>
      </c>
      <c r="P1866" s="2">
        <f t="shared" si="117"/>
        <v>914</v>
      </c>
      <c r="Q1866" s="2">
        <f t="shared" si="118"/>
        <v>51</v>
      </c>
      <c r="R1866" s="79" t="str">
        <f t="shared" si="119"/>
        <v/>
      </c>
    </row>
    <row r="1867" spans="1:18" x14ac:dyDescent="0.2">
      <c r="A1867" t="s">
        <v>1159</v>
      </c>
      <c r="B1867" t="s">
        <v>4850</v>
      </c>
      <c r="C1867" s="6" t="s">
        <v>30</v>
      </c>
      <c r="D1867" s="5">
        <v>36107</v>
      </c>
      <c r="E1867" s="39">
        <v>989</v>
      </c>
      <c r="F1867" s="195">
        <v>44653</v>
      </c>
      <c r="G1867" s="2">
        <v>24</v>
      </c>
      <c r="H1867" t="str">
        <f>B1867&amp;C1867</f>
        <v>Kavita YADAV10000m</v>
      </c>
      <c r="I1867" s="2">
        <f>E1867</f>
        <v>989</v>
      </c>
      <c r="J1867" s="2" cm="1">
        <f t="array" ref="J1867">MAX(IF($H$3:$H$4000=$H1867,$I$3:$I$4000))</f>
        <v>989</v>
      </c>
      <c r="K1867" s="2" t="str">
        <v>JAM</v>
      </c>
      <c r="L1867" s="21" t="str">
        <v>Aalliyah FRANCIS</v>
      </c>
      <c r="M1867" s="47" t="str">
        <v>100m</v>
      </c>
      <c r="N1867" s="95">
        <v>37381</v>
      </c>
      <c r="O1867" s="94" t="str">
        <f t="shared" si="116"/>
        <v>Aalliyah FRANCIS100m</v>
      </c>
      <c r="P1867" s="2">
        <f t="shared" si="117"/>
        <v>1104</v>
      </c>
      <c r="Q1867" s="2">
        <f t="shared" si="118"/>
        <v>91</v>
      </c>
      <c r="R1867" s="79" t="str">
        <f t="shared" si="119"/>
        <v/>
      </c>
    </row>
    <row r="1868" spans="1:18" x14ac:dyDescent="0.2">
      <c r="A1868" t="s">
        <v>1159</v>
      </c>
      <c r="B1868" t="s">
        <v>1441</v>
      </c>
      <c r="C1868" s="5" t="s">
        <v>36</v>
      </c>
      <c r="D1868" s="5">
        <v>35731</v>
      </c>
      <c r="E1868" s="39">
        <v>960</v>
      </c>
      <c r="F1868" s="195">
        <v>44653</v>
      </c>
      <c r="G1868" s="2">
        <v>17</v>
      </c>
      <c r="H1868" t="str">
        <f>B1868&amp;C1868</f>
        <v>P. Rosy MEENApole-vault</v>
      </c>
      <c r="I1868" s="2">
        <f>E1868</f>
        <v>960</v>
      </c>
      <c r="J1868" s="2" cm="1">
        <f t="array" ref="J1868">MAX(IF($H$3:$H$4000=$H1868,$I$3:$I$4000))</f>
        <v>960</v>
      </c>
      <c r="K1868" s="2" t="str">
        <v>JAM</v>
      </c>
      <c r="L1868" s="21" t="str">
        <v>Joanne REID</v>
      </c>
      <c r="M1868" s="47" t="str">
        <v>100m</v>
      </c>
      <c r="N1868" s="95">
        <v>37250</v>
      </c>
      <c r="O1868" s="94" t="str">
        <f t="shared" si="116"/>
        <v>Joanne REID100m</v>
      </c>
      <c r="P1868" s="2">
        <f t="shared" si="117"/>
        <v>1087</v>
      </c>
      <c r="Q1868" s="2">
        <f t="shared" si="118"/>
        <v>116</v>
      </c>
      <c r="R1868" s="79" t="str">
        <f t="shared" si="119"/>
        <v/>
      </c>
    </row>
    <row r="1869" spans="1:18" x14ac:dyDescent="0.2">
      <c r="A1869" t="s">
        <v>1159</v>
      </c>
      <c r="B1869" t="s">
        <v>1423</v>
      </c>
      <c r="C1869" s="5" t="s">
        <v>36</v>
      </c>
      <c r="D1869" s="5">
        <v>35464</v>
      </c>
      <c r="E1869" s="39">
        <v>929</v>
      </c>
      <c r="F1869" s="195">
        <v>44653</v>
      </c>
      <c r="G1869" s="2">
        <v>25</v>
      </c>
      <c r="H1869" t="str">
        <f>B1869&amp;C1869</f>
        <v>Baranica ELANGOANpole-vault</v>
      </c>
      <c r="I1869" s="2">
        <f>E1869</f>
        <v>929</v>
      </c>
      <c r="J1869" s="2" cm="1">
        <f t="array" ref="J1869">MAX(IF($H$3:$H$4000=$H1869,$I$3:$I$4000))</f>
        <v>929</v>
      </c>
      <c r="K1869" s="2" t="str">
        <v>JAM</v>
      </c>
      <c r="L1869" s="21" t="str">
        <v>Ockera MYRIE</v>
      </c>
      <c r="M1869" s="47" t="str">
        <v>100m</v>
      </c>
      <c r="N1869" s="95">
        <v>36465</v>
      </c>
      <c r="O1869" s="94" t="str">
        <f t="shared" si="116"/>
        <v>Ockera MYRIE100m</v>
      </c>
      <c r="P1869" s="2">
        <f t="shared" si="117"/>
        <v>1052</v>
      </c>
      <c r="Q1869" s="2">
        <f t="shared" si="118"/>
        <v>148</v>
      </c>
      <c r="R1869" s="79" t="str">
        <f t="shared" si="119"/>
        <v/>
      </c>
    </row>
    <row r="1870" spans="1:18" x14ac:dyDescent="0.2">
      <c r="A1870" t="s">
        <v>1159</v>
      </c>
      <c r="B1870" t="s">
        <v>1234</v>
      </c>
      <c r="C1870" s="5" t="s">
        <v>36</v>
      </c>
      <c r="D1870" s="6">
        <v>37139</v>
      </c>
      <c r="E1870" s="39">
        <v>898</v>
      </c>
      <c r="F1870" s="195">
        <v>44653</v>
      </c>
      <c r="G1870" s="2">
        <v>30</v>
      </c>
      <c r="H1870" t="str">
        <f>B1870&amp;C1870</f>
        <v>. POOJApole-vault</v>
      </c>
      <c r="I1870" s="2">
        <f>E1870</f>
        <v>898</v>
      </c>
      <c r="J1870" s="2" cm="1">
        <f t="array" ref="J1870">MAX(IF($H$3:$H$4000=$H1870,$I$3:$I$4000))</f>
        <v>944</v>
      </c>
      <c r="K1870" s="2" t="str">
        <v>JAM</v>
      </c>
      <c r="L1870" s="21" t="str">
        <v>Ackera NUGENT</v>
      </c>
      <c r="M1870" s="47" t="str">
        <v>100mh</v>
      </c>
      <c r="N1870" s="95">
        <v>37375</v>
      </c>
      <c r="O1870" s="94" t="str">
        <f t="shared" si="116"/>
        <v>Ackera NUGENT100mh</v>
      </c>
      <c r="P1870" s="2">
        <f t="shared" si="117"/>
        <v>1182</v>
      </c>
      <c r="Q1870" s="2">
        <f t="shared" si="118"/>
        <v>10</v>
      </c>
      <c r="R1870" s="79" t="str">
        <f t="shared" si="119"/>
        <v/>
      </c>
    </row>
    <row r="1871" spans="1:18" x14ac:dyDescent="0.2">
      <c r="A1871" t="s">
        <v>1159</v>
      </c>
      <c r="B1871" t="s">
        <v>5561</v>
      </c>
      <c r="C1871" s="5" t="s">
        <v>36</v>
      </c>
      <c r="D1871" s="5">
        <v>38574</v>
      </c>
      <c r="E1871" s="39">
        <v>807</v>
      </c>
      <c r="F1871" s="195">
        <v>44653</v>
      </c>
      <c r="G1871" s="2">
        <v>65</v>
      </c>
      <c r="H1871" t="str">
        <f>B1871&amp;C1871</f>
        <v>Vanshika GHANGHASpole-vault</v>
      </c>
      <c r="I1871" s="2">
        <f>E1871</f>
        <v>807</v>
      </c>
      <c r="J1871" s="2" cm="1">
        <f t="array" ref="J1871">MAX(IF($H$3:$H$4000=$H1871,$I$3:$I$4000))</f>
        <v>807</v>
      </c>
      <c r="K1871" s="2" t="str">
        <v>JAM</v>
      </c>
      <c r="L1871" s="21" t="str">
        <v>Demisha ROSWELL</v>
      </c>
      <c r="M1871" s="47" t="str">
        <v>100mh</v>
      </c>
      <c r="N1871" s="95">
        <v>1998</v>
      </c>
      <c r="O1871" s="94" t="str">
        <f t="shared" si="116"/>
        <v>Demisha ROSWELL100mh</v>
      </c>
      <c r="P1871" s="2">
        <f t="shared" si="117"/>
        <v>1148</v>
      </c>
      <c r="Q1871" s="2">
        <f t="shared" si="118"/>
        <v>18</v>
      </c>
      <c r="R1871" s="79" t="str">
        <f t="shared" si="119"/>
        <v/>
      </c>
    </row>
    <row r="1872" spans="1:18" x14ac:dyDescent="0.2">
      <c r="A1872" t="s">
        <v>1159</v>
      </c>
      <c r="B1872" t="s">
        <v>5562</v>
      </c>
      <c r="C1872" s="5" t="s">
        <v>36</v>
      </c>
      <c r="D1872" s="5">
        <v>36822</v>
      </c>
      <c r="E1872" s="39">
        <v>807</v>
      </c>
      <c r="F1872" s="195">
        <v>44653</v>
      </c>
      <c r="G1872" s="2">
        <v>65</v>
      </c>
      <c r="H1872" t="str">
        <f>B1872&amp;C1872</f>
        <v>G. SINDHUSHREEpole-vault</v>
      </c>
      <c r="I1872" s="2">
        <f>E1872</f>
        <v>807</v>
      </c>
      <c r="J1872" s="2" cm="1">
        <f t="array" ref="J1872">MAX(IF($H$3:$H$4000=$H1872,$I$3:$I$4000))</f>
        <v>807</v>
      </c>
      <c r="K1872" s="2" t="str">
        <v>JAM</v>
      </c>
      <c r="L1872" s="21" t="str">
        <v>Kimeone MCLEOD</v>
      </c>
      <c r="M1872" s="47" t="str">
        <v>100mh</v>
      </c>
      <c r="N1872" s="95">
        <v>36848</v>
      </c>
      <c r="O1872" s="94" t="str">
        <f t="shared" si="116"/>
        <v>Kimeone MCLEOD100mh</v>
      </c>
      <c r="P1872" s="2">
        <f t="shared" si="117"/>
        <v>1070</v>
      </c>
      <c r="Q1872" s="2">
        <f t="shared" si="118"/>
        <v>78</v>
      </c>
      <c r="R1872" s="79" t="str">
        <f t="shared" si="119"/>
        <v/>
      </c>
    </row>
    <row r="1873" spans="1:18" x14ac:dyDescent="0.2">
      <c r="A1873" t="s">
        <v>1159</v>
      </c>
      <c r="B1873" t="s">
        <v>2472</v>
      </c>
      <c r="C1873" s="5" t="s">
        <v>39</v>
      </c>
      <c r="D1873" s="5">
        <v>36886</v>
      </c>
      <c r="E1873" s="39">
        <v>818</v>
      </c>
      <c r="F1873" s="195">
        <v>44653</v>
      </c>
      <c r="G1873" s="2">
        <v>54</v>
      </c>
      <c r="H1873" t="str">
        <f>B1873&amp;C1873</f>
        <v>Poorna RAORANEshot-put</v>
      </c>
      <c r="I1873" s="2">
        <f>E1873</f>
        <v>818</v>
      </c>
      <c r="J1873" s="2" cm="1">
        <f t="array" ref="J1873">MAX(IF($H$3:$H$4000=$H1873,$I$3:$I$4000))</f>
        <v>937</v>
      </c>
      <c r="K1873" s="2" t="str">
        <v>JAM</v>
      </c>
      <c r="L1873" s="21" t="str">
        <v>Chaneal HARRIS</v>
      </c>
      <c r="M1873" s="47" t="str">
        <v>100mh</v>
      </c>
      <c r="N1873" s="95">
        <v>36197</v>
      </c>
      <c r="O1873" s="94" t="str">
        <f t="shared" si="116"/>
        <v>Chaneal HARRIS100mh</v>
      </c>
      <c r="P1873" s="2">
        <f t="shared" si="117"/>
        <v>1018</v>
      </c>
      <c r="Q1873" s="2">
        <f t="shared" si="118"/>
        <v>119</v>
      </c>
      <c r="R1873" s="79" t="str">
        <f t="shared" si="119"/>
        <v/>
      </c>
    </row>
    <row r="1874" spans="1:18" x14ac:dyDescent="0.2">
      <c r="A1874" t="s">
        <v>1159</v>
      </c>
      <c r="B1874" t="s">
        <v>1914</v>
      </c>
      <c r="C1874" s="5" t="s">
        <v>34</v>
      </c>
      <c r="D1874" s="5">
        <v>34054</v>
      </c>
      <c r="E1874" s="39">
        <v>1043</v>
      </c>
      <c r="F1874" s="195">
        <v>44651</v>
      </c>
      <c r="G1874" s="2">
        <v>23</v>
      </c>
      <c r="H1874" t="str">
        <f>B1874&amp;C1874</f>
        <v>. CINTHA3000msc</v>
      </c>
      <c r="I1874" s="2">
        <f>E1874</f>
        <v>1043</v>
      </c>
      <c r="J1874" s="2" cm="1">
        <f t="array" ref="J1874">MAX(IF($H$3:$H$4000=$H1874,$I$3:$I$4000))</f>
        <v>1047</v>
      </c>
      <c r="K1874" s="2" t="str">
        <v>JAM</v>
      </c>
      <c r="L1874" s="21" t="str">
        <v>Velecia WILLIAMS</v>
      </c>
      <c r="M1874" s="47" t="str">
        <v>long-jump</v>
      </c>
      <c r="N1874" s="95">
        <v>37446</v>
      </c>
      <c r="O1874" s="94" t="str">
        <f t="shared" si="116"/>
        <v>Velecia WILLIAMSlong-jump</v>
      </c>
      <c r="P1874" s="2">
        <f t="shared" si="117"/>
        <v>1029</v>
      </c>
      <c r="Q1874" s="2">
        <f t="shared" si="118"/>
        <v>83</v>
      </c>
      <c r="R1874" s="79" t="str">
        <f t="shared" si="119"/>
        <v/>
      </c>
    </row>
    <row r="1875" spans="1:18" x14ac:dyDescent="0.2">
      <c r="A1875" t="s">
        <v>1159</v>
      </c>
      <c r="B1875" t="s">
        <v>5458</v>
      </c>
      <c r="C1875" s="5" t="s">
        <v>34</v>
      </c>
      <c r="D1875" s="5">
        <v>34878</v>
      </c>
      <c r="E1875" s="39">
        <v>992</v>
      </c>
      <c r="F1875" s="195">
        <v>44651</v>
      </c>
      <c r="G1875" s="2">
        <v>40</v>
      </c>
      <c r="H1875" t="str">
        <f>B1875&amp;C1875</f>
        <v>Preenu YADAV3000msc</v>
      </c>
      <c r="I1875" s="2">
        <f>E1875</f>
        <v>992</v>
      </c>
      <c r="J1875" s="2" cm="1">
        <f t="array" ref="J1875">MAX(IF($H$3:$H$4000=$H1875,$I$3:$I$4000))</f>
        <v>992</v>
      </c>
      <c r="K1875" s="2" t="str">
        <v>JAM</v>
      </c>
      <c r="L1875" s="21" t="str">
        <v>Ackelia SMITH</v>
      </c>
      <c r="M1875" s="47" t="str">
        <v>triple-jump</v>
      </c>
      <c r="N1875" s="95">
        <v>37292</v>
      </c>
      <c r="O1875" s="94" t="str">
        <f t="shared" si="116"/>
        <v>Ackelia SMITHtriple-jump</v>
      </c>
      <c r="P1875" s="2">
        <f t="shared" si="117"/>
        <v>1104</v>
      </c>
      <c r="Q1875" s="2">
        <f t="shared" si="118"/>
        <v>12</v>
      </c>
      <c r="R1875" s="79" t="str">
        <f t="shared" si="119"/>
        <v/>
      </c>
    </row>
    <row r="1876" spans="1:18" x14ac:dyDescent="0.2">
      <c r="A1876" t="s">
        <v>1159</v>
      </c>
      <c r="B1876" t="s">
        <v>5460</v>
      </c>
      <c r="C1876" s="5" t="s">
        <v>34</v>
      </c>
      <c r="D1876" s="5">
        <v>33831</v>
      </c>
      <c r="E1876" s="39">
        <v>917</v>
      </c>
      <c r="F1876" s="195">
        <v>44651</v>
      </c>
      <c r="G1876" s="2">
        <v>59</v>
      </c>
      <c r="H1876" t="str">
        <f>B1876&amp;C1876</f>
        <v>NANDINI GUPTA3000msc</v>
      </c>
      <c r="I1876" s="2">
        <f>E1876</f>
        <v>917</v>
      </c>
      <c r="J1876" s="2" cm="1">
        <f t="array" ref="J1876">MAX(IF($H$3:$H$4000=$H1876,$I$3:$I$4000))</f>
        <v>917</v>
      </c>
      <c r="K1876" s="2" t="str">
        <v>JAM</v>
      </c>
      <c r="L1876" s="21" t="str">
        <v>Danielle SPENCE</v>
      </c>
      <c r="M1876" s="47" t="str">
        <v>triple-jump</v>
      </c>
      <c r="N1876" s="95">
        <v>36039</v>
      </c>
      <c r="O1876" s="94" t="str">
        <f t="shared" si="116"/>
        <v>Danielle SPENCEtriple-jump</v>
      </c>
      <c r="P1876" s="2">
        <f t="shared" si="117"/>
        <v>992</v>
      </c>
      <c r="Q1876" s="2">
        <f t="shared" si="118"/>
        <v>74</v>
      </c>
      <c r="R1876" s="79" t="str">
        <f t="shared" si="119"/>
        <v/>
      </c>
    </row>
    <row r="1877" spans="1:18" x14ac:dyDescent="0.2">
      <c r="A1877" t="s">
        <v>1159</v>
      </c>
      <c r="B1877" t="s">
        <v>5504</v>
      </c>
      <c r="C1877" s="5" t="s">
        <v>32</v>
      </c>
      <c r="D1877" s="5">
        <v>35458</v>
      </c>
      <c r="E1877" s="39">
        <v>975</v>
      </c>
      <c r="F1877" s="195">
        <v>44651</v>
      </c>
      <c r="G1877" s="2">
        <v>95</v>
      </c>
      <c r="H1877" t="str">
        <f>B1877&amp;C1877</f>
        <v>S. PUSHPANJLI100mh</v>
      </c>
      <c r="I1877" s="2">
        <f>E1877</f>
        <v>975</v>
      </c>
      <c r="J1877" s="2" cm="1">
        <f t="array" ref="J1877">MAX(IF($H$3:$H$4000=$H1877,$I$3:$I$4000))</f>
        <v>975</v>
      </c>
      <c r="K1877" s="2" t="str">
        <v>JAM</v>
      </c>
      <c r="L1877" s="21" t="str">
        <v>Daniella ANGLIN</v>
      </c>
      <c r="M1877" s="47" t="str">
        <v>high-jump</v>
      </c>
      <c r="N1877" s="95">
        <v>37210</v>
      </c>
      <c r="O1877" s="94" t="str">
        <f t="shared" si="116"/>
        <v>Daniella ANGLINhigh-jump</v>
      </c>
      <c r="P1877" s="2">
        <f t="shared" si="117"/>
        <v>1004</v>
      </c>
      <c r="Q1877" s="2">
        <f t="shared" si="118"/>
        <v>57</v>
      </c>
      <c r="R1877" s="79" t="str">
        <f t="shared" si="119"/>
        <v/>
      </c>
    </row>
    <row r="1878" spans="1:18" x14ac:dyDescent="0.2">
      <c r="A1878" t="s">
        <v>1159</v>
      </c>
      <c r="B1878" t="s">
        <v>4764</v>
      </c>
      <c r="C1878" s="5" t="s">
        <v>37</v>
      </c>
      <c r="D1878" s="5">
        <v>35596</v>
      </c>
      <c r="E1878" s="39">
        <v>1076</v>
      </c>
      <c r="F1878" s="195">
        <v>44651</v>
      </c>
      <c r="G1878" s="2">
        <v>12</v>
      </c>
      <c r="H1878" t="str">
        <f>B1878&amp;C1878</f>
        <v>Aishwarya BABU SABlong-jump</v>
      </c>
      <c r="I1878" s="2">
        <f>E1878</f>
        <v>1076</v>
      </c>
      <c r="J1878" s="2" cm="1">
        <f t="array" ref="J1878">MAX(IF($H$3:$H$4000=$H1878,$I$3:$I$4000))</f>
        <v>1119</v>
      </c>
      <c r="K1878" s="2" t="str">
        <v>JAM</v>
      </c>
      <c r="L1878" s="21" t="str">
        <v>Adrienne ADAMS</v>
      </c>
      <c r="M1878" s="47" t="str">
        <v>discus-throw</v>
      </c>
      <c r="N1878" s="95">
        <v>36555</v>
      </c>
      <c r="O1878" s="94" t="str">
        <f t="shared" si="116"/>
        <v>Adrienne ADAMSdiscus-throw</v>
      </c>
      <c r="P1878" s="2">
        <f t="shared" si="117"/>
        <v>955</v>
      </c>
      <c r="Q1878" s="2">
        <f t="shared" si="118"/>
        <v>36</v>
      </c>
      <c r="R1878" s="79" t="str">
        <f t="shared" si="119"/>
        <v/>
      </c>
    </row>
    <row r="1879" spans="1:18" x14ac:dyDescent="0.2">
      <c r="A1879" t="s">
        <v>1159</v>
      </c>
      <c r="B1879" t="s">
        <v>2270</v>
      </c>
      <c r="C1879" s="5" t="s">
        <v>37</v>
      </c>
      <c r="D1879" s="5">
        <v>35066</v>
      </c>
      <c r="E1879" s="39">
        <v>1051</v>
      </c>
      <c r="F1879" s="195">
        <v>44651</v>
      </c>
      <c r="G1879" s="2">
        <v>21</v>
      </c>
      <c r="H1879" t="str">
        <f>B1879&amp;C1879</f>
        <v>Gothandapni KARTHIKAlong-jump</v>
      </c>
      <c r="I1879" s="2">
        <f>E1879</f>
        <v>1051</v>
      </c>
      <c r="J1879" s="2" cm="1">
        <f t="array" ref="J1879">MAX(IF($H$3:$H$4000=$H1879,$I$3:$I$4000))</f>
        <v>1051</v>
      </c>
      <c r="K1879" s="2" t="str">
        <v>JAM</v>
      </c>
      <c r="L1879" s="21" t="str">
        <v>Devia BROWN</v>
      </c>
      <c r="M1879" s="47" t="str">
        <v>discus-throw</v>
      </c>
      <c r="N1879" s="95">
        <v>35875</v>
      </c>
      <c r="O1879" s="94" t="str">
        <f t="shared" si="116"/>
        <v>Devia BROWNdiscus-throw</v>
      </c>
      <c r="P1879" s="2">
        <f t="shared" si="117"/>
        <v>912</v>
      </c>
      <c r="Q1879" s="2">
        <f t="shared" si="118"/>
        <v>53</v>
      </c>
      <c r="R1879" s="79" t="str">
        <f t="shared" si="119"/>
        <v/>
      </c>
    </row>
    <row r="1880" spans="1:18" x14ac:dyDescent="0.2">
      <c r="A1880" t="s">
        <v>1159</v>
      </c>
      <c r="B1880" t="s">
        <v>2215</v>
      </c>
      <c r="C1880" s="5" t="s">
        <v>37</v>
      </c>
      <c r="D1880" s="5">
        <v>36150</v>
      </c>
      <c r="E1880" s="39">
        <v>1002</v>
      </c>
      <c r="F1880" s="195">
        <v>44651</v>
      </c>
      <c r="G1880" s="2">
        <v>55</v>
      </c>
      <c r="H1880" t="str">
        <f>B1880&amp;C1880</f>
        <v>Renu GREWALlong-jump</v>
      </c>
      <c r="I1880" s="2">
        <f>E1880</f>
        <v>1002</v>
      </c>
      <c r="J1880" s="2" cm="1">
        <f t="array" ref="J1880">MAX(IF($H$3:$H$4000=$H1880,$I$3:$I$4000))</f>
        <v>1036</v>
      </c>
      <c r="K1880" s="2" t="str">
        <v>JAM</v>
      </c>
      <c r="L1880" s="21" t="str">
        <v>Fiona RICHARDS</v>
      </c>
      <c r="M1880" s="47" t="str">
        <v>discus-throw</v>
      </c>
      <c r="N1880" s="95">
        <v>36119</v>
      </c>
      <c r="O1880" s="94" t="str">
        <f t="shared" si="116"/>
        <v>Fiona RICHARDSdiscus-throw</v>
      </c>
      <c r="P1880" s="2">
        <f t="shared" si="117"/>
        <v>887</v>
      </c>
      <c r="Q1880" s="2">
        <f t="shared" si="118"/>
        <v>63</v>
      </c>
      <c r="R1880" s="79" t="str">
        <f t="shared" si="119"/>
        <v/>
      </c>
    </row>
    <row r="1881" spans="1:18" x14ac:dyDescent="0.2">
      <c r="A1881" t="s">
        <v>1159</v>
      </c>
      <c r="B1881" t="s">
        <v>2489</v>
      </c>
      <c r="C1881" s="5" t="s">
        <v>39</v>
      </c>
      <c r="D1881" s="6">
        <v>35384</v>
      </c>
      <c r="E1881" s="39">
        <v>844</v>
      </c>
      <c r="F1881" s="195">
        <v>44651</v>
      </c>
      <c r="G1881" s="2">
        <v>42</v>
      </c>
      <c r="H1881" t="str">
        <f>B1881&amp;C1881</f>
        <v>P.S UMAshot-put</v>
      </c>
      <c r="I1881" s="2">
        <f>E1881</f>
        <v>844</v>
      </c>
      <c r="J1881" s="2" cm="1">
        <f t="array" ref="J1881">MAX(IF($H$3:$H$4000=$H1881,$I$3:$I$4000))</f>
        <v>850</v>
      </c>
      <c r="K1881" s="2" t="str">
        <v>JAM</v>
      </c>
      <c r="L1881" s="21" t="str">
        <v>Danielle SLOLEY</v>
      </c>
      <c r="M1881" s="47" t="str">
        <v>shot-put</v>
      </c>
      <c r="N1881" s="95">
        <v>37059</v>
      </c>
      <c r="O1881" s="94" t="str">
        <f t="shared" si="116"/>
        <v>Danielle SLOLEYshot-put</v>
      </c>
      <c r="P1881" s="2">
        <f t="shared" si="117"/>
        <v>962</v>
      </c>
      <c r="Q1881" s="2">
        <f t="shared" si="118"/>
        <v>31</v>
      </c>
      <c r="R1881" s="79" t="str">
        <f t="shared" si="119"/>
        <v/>
      </c>
    </row>
    <row r="1882" spans="1:18" x14ac:dyDescent="0.2">
      <c r="A1882" t="s">
        <v>1159</v>
      </c>
      <c r="B1882" t="s">
        <v>2488</v>
      </c>
      <c r="C1882" s="5" t="s">
        <v>39</v>
      </c>
      <c r="D1882" s="5">
        <v>36247</v>
      </c>
      <c r="E1882" s="39">
        <v>804</v>
      </c>
      <c r="F1882" s="195">
        <v>44651</v>
      </c>
      <c r="G1882" s="2">
        <v>62</v>
      </c>
      <c r="H1882" t="str">
        <f>B1882&amp;C1882</f>
        <v>Anamika DASshot-put</v>
      </c>
      <c r="I1882" s="2">
        <f>E1882</f>
        <v>804</v>
      </c>
      <c r="J1882" s="2" cm="1">
        <f t="array" ref="J1882">MAX(IF($H$3:$H$4000=$H1882,$I$3:$I$4000))</f>
        <v>861</v>
      </c>
      <c r="K1882" s="2" t="str">
        <v>JAM</v>
      </c>
      <c r="L1882" s="21" t="str">
        <v>Devia BROWN</v>
      </c>
      <c r="M1882" s="47" t="str">
        <v>hammer-throw</v>
      </c>
      <c r="N1882" s="95">
        <v>35875</v>
      </c>
      <c r="O1882" s="94" t="str">
        <f t="shared" si="116"/>
        <v>Devia BROWNhammer-throw</v>
      </c>
      <c r="P1882" s="2">
        <f t="shared" si="117"/>
        <v>834</v>
      </c>
      <c r="Q1882" s="2">
        <f t="shared" si="118"/>
        <v>98</v>
      </c>
      <c r="R1882" s="79" t="str">
        <f t="shared" si="119"/>
        <v/>
      </c>
    </row>
    <row r="1883" spans="1:18" x14ac:dyDescent="0.2">
      <c r="A1883" t="s">
        <v>1159</v>
      </c>
      <c r="B1883" t="s">
        <v>2430</v>
      </c>
      <c r="C1883" s="5" t="s">
        <v>39</v>
      </c>
      <c r="D1883" s="5">
        <v>35716</v>
      </c>
      <c r="E1883" s="39">
        <v>771</v>
      </c>
      <c r="F1883" s="195">
        <v>44651</v>
      </c>
      <c r="G1883" s="2">
        <v>97</v>
      </c>
      <c r="H1883" t="str">
        <f>B1883&amp;C1883</f>
        <v>Suravi BISWASshot-put</v>
      </c>
      <c r="I1883" s="2">
        <f>E1883</f>
        <v>771</v>
      </c>
      <c r="J1883" s="2" cm="1">
        <f t="array" ref="J1883">MAX(IF($H$3:$H$4000=$H1883,$I$3:$I$4000))</f>
        <v>771</v>
      </c>
      <c r="K1883" s="2" t="str">
        <v>JAM</v>
      </c>
      <c r="L1883" s="21" t="str">
        <v>Michaela LEWIS</v>
      </c>
      <c r="M1883" s="47" t="str">
        <v>800m</v>
      </c>
      <c r="N1883" s="95">
        <v>36569</v>
      </c>
      <c r="O1883" s="94" t="str">
        <f t="shared" si="116"/>
        <v>Michaela LEWIS800m</v>
      </c>
      <c r="P1883" s="2">
        <f t="shared" si="117"/>
        <v>1097</v>
      </c>
      <c r="Q1883" s="2">
        <f t="shared" si="118"/>
        <v>77</v>
      </c>
      <c r="R1883" s="79" t="str">
        <f t="shared" si="119"/>
        <v/>
      </c>
    </row>
    <row r="1884" spans="1:18" x14ac:dyDescent="0.2">
      <c r="A1884" t="s">
        <v>1159</v>
      </c>
      <c r="B1884" t="s">
        <v>5514</v>
      </c>
      <c r="C1884" s="5" t="s">
        <v>33</v>
      </c>
      <c r="D1884" s="5">
        <v>35584</v>
      </c>
      <c r="E1884" s="39">
        <v>997</v>
      </c>
      <c r="F1884" s="195">
        <v>44650</v>
      </c>
      <c r="G1884" s="2">
        <v>62</v>
      </c>
      <c r="H1884" t="str">
        <f>B1884&amp;C1884</f>
        <v>Manikam LOGANAYAKI400mh</v>
      </c>
      <c r="I1884" s="2">
        <f>E1884</f>
        <v>997</v>
      </c>
      <c r="J1884" s="2" cm="1">
        <f t="array" ref="J1884">MAX(IF($H$3:$H$4000=$H1884,$I$3:$I$4000))</f>
        <v>997</v>
      </c>
      <c r="K1884" s="2" t="str">
        <v>JAM</v>
      </c>
      <c r="L1884" s="21" t="str">
        <v>Garriel WHITE</v>
      </c>
      <c r="M1884" s="47" t="str">
        <v>400mh</v>
      </c>
      <c r="N1884" s="95">
        <v>37497</v>
      </c>
      <c r="O1884" s="94" t="str">
        <f t="shared" si="116"/>
        <v>Garriel WHITE400mh</v>
      </c>
      <c r="P1884" s="2">
        <f t="shared" si="117"/>
        <v>1102</v>
      </c>
      <c r="Q1884" s="2">
        <f t="shared" si="118"/>
        <v>37</v>
      </c>
      <c r="R1884" s="79" t="str">
        <f t="shared" si="119"/>
        <v/>
      </c>
    </row>
    <row r="1885" spans="1:18" x14ac:dyDescent="0.2">
      <c r="A1885" t="s">
        <v>1159</v>
      </c>
      <c r="B1885" t="s">
        <v>2215</v>
      </c>
      <c r="C1885" s="5" t="s">
        <v>38</v>
      </c>
      <c r="D1885" s="5">
        <v>36150</v>
      </c>
      <c r="E1885" s="39">
        <v>1070</v>
      </c>
      <c r="F1885" s="195">
        <v>44650</v>
      </c>
      <c r="G1885" s="2">
        <v>7</v>
      </c>
      <c r="H1885" t="str">
        <f>B1885&amp;C1885</f>
        <v>Renu GREWALtriple-jump</v>
      </c>
      <c r="I1885" s="2">
        <f>E1885</f>
        <v>1070</v>
      </c>
      <c r="J1885" s="2" cm="1">
        <f t="array" ref="J1885">MAX(IF($H$3:$H$4000=$H1885,$I$3:$I$4000))</f>
        <v>1076</v>
      </c>
      <c r="K1885" s="2" t="str">
        <v>JAM</v>
      </c>
      <c r="L1885" s="21" t="str">
        <v>Shenell TUCKER</v>
      </c>
      <c r="M1885" s="47" t="str">
        <v>400mh</v>
      </c>
      <c r="N1885" s="95">
        <v>37187</v>
      </c>
      <c r="O1885" s="94" t="str">
        <f t="shared" si="116"/>
        <v>Shenell TUCKER400mh</v>
      </c>
      <c r="P1885" s="2">
        <f t="shared" si="117"/>
        <v>988</v>
      </c>
      <c r="Q1885" s="2">
        <f t="shared" si="118"/>
        <v>133</v>
      </c>
      <c r="R1885" s="79" t="str">
        <f t="shared" si="119"/>
        <v/>
      </c>
    </row>
    <row r="1886" spans="1:18" x14ac:dyDescent="0.2">
      <c r="A1886" t="s">
        <v>1159</v>
      </c>
      <c r="B1886" t="s">
        <v>2250</v>
      </c>
      <c r="C1886" s="5" t="s">
        <v>38</v>
      </c>
      <c r="D1886" s="5">
        <v>34732</v>
      </c>
      <c r="E1886" s="39">
        <v>988</v>
      </c>
      <c r="F1886" s="195">
        <v>44650</v>
      </c>
      <c r="G1886" s="2">
        <v>31</v>
      </c>
      <c r="H1886" t="str">
        <f>B1886&amp;C1886</f>
        <v>Bhairabi DAStriple-jump</v>
      </c>
      <c r="I1886" s="2">
        <f>E1886</f>
        <v>988</v>
      </c>
      <c r="J1886" s="2" cm="1">
        <f t="array" ref="J1886">MAX(IF($H$3:$H$4000=$H1886,$I$3:$I$4000))</f>
        <v>1037</v>
      </c>
      <c r="K1886" s="2" t="str">
        <v>JAM</v>
      </c>
      <c r="L1886" s="21" t="str">
        <v>Annia ASHLEY</v>
      </c>
      <c r="M1886" s="47" t="str">
        <v>high-jump</v>
      </c>
      <c r="N1886" s="95">
        <v>36544</v>
      </c>
      <c r="O1886" s="94" t="str">
        <f t="shared" si="116"/>
        <v>Annia ASHLEYhigh-jump</v>
      </c>
      <c r="P1886" s="2">
        <f t="shared" si="117"/>
        <v>984</v>
      </c>
      <c r="Q1886" s="2">
        <f t="shared" si="118"/>
        <v>69</v>
      </c>
      <c r="R1886" s="79" t="str">
        <f t="shared" si="119"/>
        <v/>
      </c>
    </row>
    <row r="1887" spans="1:18" x14ac:dyDescent="0.2">
      <c r="A1887" t="s">
        <v>1159</v>
      </c>
      <c r="B1887" t="s">
        <v>2232</v>
      </c>
      <c r="C1887" s="5" t="s">
        <v>38</v>
      </c>
      <c r="D1887" s="5">
        <v>33751</v>
      </c>
      <c r="E1887" s="39">
        <v>924</v>
      </c>
      <c r="F1887" s="195">
        <v>44650</v>
      </c>
      <c r="G1887" s="2">
        <v>67</v>
      </c>
      <c r="H1887" t="str">
        <f>B1887&amp;C1887</f>
        <v>Rintu MATHEWtriple-jump</v>
      </c>
      <c r="I1887" s="2">
        <f>E1887</f>
        <v>924</v>
      </c>
      <c r="J1887" s="2" cm="1">
        <f t="array" ref="J1887">MAX(IF($H$3:$H$4000=$H1887,$I$3:$I$4000))</f>
        <v>924</v>
      </c>
      <c r="K1887" s="2" t="str">
        <v>JAM</v>
      </c>
      <c r="L1887" s="21" t="str">
        <v>Gabrielle BAILEY</v>
      </c>
      <c r="M1887" s="47" t="str">
        <v>shot-put</v>
      </c>
      <c r="N1887" s="95">
        <v>36087</v>
      </c>
      <c r="O1887" s="94" t="str">
        <f t="shared" si="116"/>
        <v>Gabrielle BAILEYshot-put</v>
      </c>
      <c r="P1887" s="2">
        <f t="shared" si="117"/>
        <v>1007</v>
      </c>
      <c r="Q1887" s="2">
        <f t="shared" si="118"/>
        <v>20</v>
      </c>
      <c r="R1887" s="79" t="str">
        <f t="shared" si="119"/>
        <v/>
      </c>
    </row>
    <row r="1888" spans="1:18" x14ac:dyDescent="0.2">
      <c r="A1888" t="s">
        <v>1159</v>
      </c>
      <c r="B1888" t="s">
        <v>2538</v>
      </c>
      <c r="C1888" s="5" t="s">
        <v>42</v>
      </c>
      <c r="D1888" s="5">
        <v>34053</v>
      </c>
      <c r="E1888" s="39">
        <v>867</v>
      </c>
      <c r="F1888" s="195">
        <v>44650</v>
      </c>
      <c r="G1888" s="2">
        <v>44</v>
      </c>
      <c r="H1888" t="str">
        <f>B1888&amp;C1888</f>
        <v>Jyoti JAKHAR RANAhammer-throw</v>
      </c>
      <c r="I1888" s="2">
        <f>E1888</f>
        <v>867</v>
      </c>
      <c r="J1888" s="2" cm="1">
        <f t="array" ref="J1888">MAX(IF($H$3:$H$4000=$H1888,$I$3:$I$4000))</f>
        <v>905</v>
      </c>
      <c r="K1888" s="2" t="str">
        <v>JAM</v>
      </c>
      <c r="L1888" s="21" t="str">
        <v>Aalliyah FRANCIS</v>
      </c>
      <c r="M1888" s="47" t="str">
        <v>200m</v>
      </c>
      <c r="N1888" s="95">
        <v>37381</v>
      </c>
      <c r="O1888" s="94" t="str">
        <f t="shared" si="116"/>
        <v>Aalliyah FRANCIS200m</v>
      </c>
      <c r="P1888" s="2">
        <f t="shared" si="117"/>
        <v>1092</v>
      </c>
      <c r="Q1888" s="2">
        <f t="shared" si="118"/>
        <v>88</v>
      </c>
      <c r="R1888" s="79" t="str">
        <f t="shared" si="119"/>
        <v/>
      </c>
    </row>
    <row r="1889" spans="1:18" x14ac:dyDescent="0.2">
      <c r="A1889" t="s">
        <v>1159</v>
      </c>
      <c r="B1889" t="s">
        <v>2552</v>
      </c>
      <c r="C1889" s="5" t="s">
        <v>42</v>
      </c>
      <c r="D1889" s="5">
        <v>35794</v>
      </c>
      <c r="E1889" s="39">
        <v>859</v>
      </c>
      <c r="F1889" s="195">
        <v>44650</v>
      </c>
      <c r="G1889" s="2">
        <v>45</v>
      </c>
      <c r="H1889" t="str">
        <f>B1889&amp;C1889</f>
        <v>Rekha SINGHhammer-throw</v>
      </c>
      <c r="I1889" s="2">
        <f>E1889</f>
        <v>859</v>
      </c>
      <c r="J1889" s="2" cm="1">
        <f t="array" ref="J1889">MAX(IF($H$3:$H$4000=$H1889,$I$3:$I$4000))</f>
        <v>859</v>
      </c>
      <c r="K1889" s="2" t="str">
        <v>JAM</v>
      </c>
      <c r="L1889" s="21" t="str">
        <v>Niesha BURGHER</v>
      </c>
      <c r="M1889" s="47" t="str">
        <v>200m</v>
      </c>
      <c r="N1889" s="95">
        <v>37476</v>
      </c>
      <c r="O1889" s="94" t="str">
        <f t="shared" si="116"/>
        <v>Niesha BURGHER200m</v>
      </c>
      <c r="P1889" s="2">
        <f t="shared" si="117"/>
        <v>1046</v>
      </c>
      <c r="Q1889" s="2">
        <f t="shared" si="118"/>
        <v>147</v>
      </c>
      <c r="R1889" s="79" t="str">
        <f t="shared" si="119"/>
        <v/>
      </c>
    </row>
    <row r="1890" spans="1:18" x14ac:dyDescent="0.2">
      <c r="A1890" t="s">
        <v>1159</v>
      </c>
      <c r="B1890" t="s">
        <v>2560</v>
      </c>
      <c r="C1890" s="5" t="s">
        <v>42</v>
      </c>
      <c r="D1890" s="5">
        <v>35841</v>
      </c>
      <c r="E1890" s="39">
        <v>843</v>
      </c>
      <c r="F1890" s="195">
        <v>44650</v>
      </c>
      <c r="G1890" s="2">
        <v>53</v>
      </c>
      <c r="H1890" t="str">
        <f>B1890&amp;C1890</f>
        <v>Kulvinder KAURhammer-throw</v>
      </c>
      <c r="I1890" s="2">
        <f>E1890</f>
        <v>843</v>
      </c>
      <c r="J1890" s="2" cm="1">
        <f t="array" ref="J1890">MAX(IF($H$3:$H$4000=$H1890,$I$3:$I$4000))</f>
        <v>843</v>
      </c>
      <c r="K1890" s="2" t="str">
        <v>JAM</v>
      </c>
      <c r="L1890" s="21" t="str">
        <v>Kavia FRANCIS</v>
      </c>
      <c r="M1890" s="47" t="str">
        <v>200m</v>
      </c>
      <c r="N1890" s="95">
        <v>37091</v>
      </c>
      <c r="O1890" s="94" t="str">
        <f t="shared" si="116"/>
        <v>Kavia FRANCIS200m</v>
      </c>
      <c r="P1890" s="2">
        <f t="shared" si="117"/>
        <v>1126</v>
      </c>
      <c r="Q1890" s="2">
        <f t="shared" si="118"/>
        <v>41</v>
      </c>
      <c r="R1890" s="79" t="str">
        <f t="shared" si="119"/>
        <v/>
      </c>
    </row>
    <row r="1891" spans="1:18" x14ac:dyDescent="0.2">
      <c r="A1891" t="s">
        <v>1159</v>
      </c>
      <c r="B1891" t="s">
        <v>5586</v>
      </c>
      <c r="C1891" s="5" t="s">
        <v>42</v>
      </c>
      <c r="D1891" s="5">
        <v>35444</v>
      </c>
      <c r="E1891" s="39">
        <v>742</v>
      </c>
      <c r="F1891" s="195">
        <v>44650</v>
      </c>
      <c r="G1891" s="2">
        <v>94</v>
      </c>
      <c r="H1891" t="str">
        <f>B1891&amp;C1891</f>
        <v>Senthilvel SRINITHIhammer-throw</v>
      </c>
      <c r="I1891" s="2">
        <f>E1891</f>
        <v>742</v>
      </c>
      <c r="J1891" s="2" cm="1">
        <f t="array" ref="J1891">MAX(IF($H$3:$H$4000=$H1891,$I$3:$I$4000))</f>
        <v>742</v>
      </c>
      <c r="K1891" s="2" t="str">
        <v>JAM</v>
      </c>
      <c r="L1891" s="21" t="str">
        <v>Jura LEVY</v>
      </c>
      <c r="M1891" s="47" t="str">
        <v>200m</v>
      </c>
      <c r="N1891" s="95">
        <v>33181</v>
      </c>
      <c r="O1891" s="94" t="str">
        <f t="shared" si="116"/>
        <v>Jura LEVY200m</v>
      </c>
      <c r="P1891" s="2">
        <f t="shared" si="117"/>
        <v>1034</v>
      </c>
      <c r="Q1891" s="2">
        <f t="shared" si="118"/>
        <v>159</v>
      </c>
      <c r="R1891" s="79" t="str">
        <f t="shared" si="119"/>
        <v/>
      </c>
    </row>
    <row r="1892" spans="1:18" x14ac:dyDescent="0.2">
      <c r="A1892" t="s">
        <v>1159</v>
      </c>
      <c r="B1892" t="s">
        <v>2298</v>
      </c>
      <c r="C1892" s="5" t="s">
        <v>41</v>
      </c>
      <c r="D1892" s="5">
        <v>35367</v>
      </c>
      <c r="E1892" s="39">
        <v>940</v>
      </c>
      <c r="F1892" s="195">
        <v>44650</v>
      </c>
      <c r="G1892" s="2">
        <v>18</v>
      </c>
      <c r="H1892" t="str">
        <f>B1892&amp;C1892</f>
        <v>Swapna BARMANjavelin-throw</v>
      </c>
      <c r="I1892" s="2">
        <f>E1892</f>
        <v>940</v>
      </c>
      <c r="J1892" s="2" cm="1">
        <f t="array" ref="J1892">MAX(IF($H$3:$H$4000=$H1892,$I$3:$I$4000))</f>
        <v>940</v>
      </c>
      <c r="K1892" s="2" t="str">
        <v>JAM</v>
      </c>
      <c r="L1892" s="21" t="str">
        <v>Garriel WHITE</v>
      </c>
      <c r="M1892" s="47" t="str">
        <v>400m</v>
      </c>
      <c r="N1892" s="95">
        <v>37497</v>
      </c>
      <c r="O1892" s="94" t="str">
        <f t="shared" si="116"/>
        <v>Garriel WHITE400m</v>
      </c>
      <c r="P1892" s="2">
        <f t="shared" si="117"/>
        <v>1097</v>
      </c>
      <c r="Q1892" s="2">
        <f t="shared" si="118"/>
        <v>78</v>
      </c>
      <c r="R1892" s="79" t="str">
        <f t="shared" si="119"/>
        <v/>
      </c>
    </row>
    <row r="1893" spans="1:18" x14ac:dyDescent="0.2">
      <c r="A1893" t="s">
        <v>1159</v>
      </c>
      <c r="B1893" t="s">
        <v>2587</v>
      </c>
      <c r="C1893" s="5" t="s">
        <v>41</v>
      </c>
      <c r="D1893" s="5">
        <v>34297</v>
      </c>
      <c r="E1893" s="39">
        <v>927</v>
      </c>
      <c r="F1893" s="195">
        <v>44650</v>
      </c>
      <c r="G1893" s="2">
        <v>21</v>
      </c>
      <c r="H1893" t="str">
        <f>B1893&amp;C1893</f>
        <v>K. RASHMIjavelin-throw</v>
      </c>
      <c r="I1893" s="2">
        <f>E1893</f>
        <v>927</v>
      </c>
      <c r="J1893" s="2" cm="1">
        <f t="array" ref="J1893">MAX(IF($H$3:$H$4000=$H1893,$I$3:$I$4000))</f>
        <v>927</v>
      </c>
      <c r="K1893" s="2" t="str">
        <v>JAM</v>
      </c>
      <c r="L1893" s="21" t="str">
        <v>Yanique MCNEIL</v>
      </c>
      <c r="M1893" s="47" t="str">
        <v>400m</v>
      </c>
      <c r="N1893" s="95">
        <v>35274</v>
      </c>
      <c r="O1893" s="94" t="str">
        <f t="shared" si="116"/>
        <v>Yanique MCNEIL400m</v>
      </c>
      <c r="P1893" s="2">
        <f t="shared" si="117"/>
        <v>1036</v>
      </c>
      <c r="Q1893" s="2">
        <f t="shared" si="118"/>
        <v>152</v>
      </c>
      <c r="R1893" s="79" t="str">
        <f t="shared" si="119"/>
        <v/>
      </c>
    </row>
    <row r="1894" spans="1:18" x14ac:dyDescent="0.2">
      <c r="A1894" t="s">
        <v>1159</v>
      </c>
      <c r="B1894" t="s">
        <v>5596</v>
      </c>
      <c r="C1894" s="5" t="s">
        <v>41</v>
      </c>
      <c r="D1894" s="5">
        <v>31074</v>
      </c>
      <c r="E1894" s="39">
        <v>781</v>
      </c>
      <c r="F1894" s="195">
        <v>44650</v>
      </c>
      <c r="G1894" s="2">
        <v>69</v>
      </c>
      <c r="H1894" t="str">
        <f>B1894&amp;C1894</f>
        <v>Sundaram SARASWATHIjavelin-throw</v>
      </c>
      <c r="I1894" s="2">
        <f>E1894</f>
        <v>781</v>
      </c>
      <c r="J1894" s="2" cm="1">
        <f t="array" ref="J1894">MAX(IF($H$3:$H$4000=$H1894,$I$3:$I$4000))</f>
        <v>781</v>
      </c>
      <c r="K1894" s="2" t="str">
        <v>JAM</v>
      </c>
      <c r="L1894" s="21" t="str">
        <v>Valissa BROWN</v>
      </c>
      <c r="M1894" s="47" t="str">
        <v>100mh</v>
      </c>
      <c r="N1894" s="95">
        <v>37485</v>
      </c>
      <c r="O1894" s="94" t="str">
        <f t="shared" si="116"/>
        <v>Valissa BROWN100mh</v>
      </c>
      <c r="P1894" s="2">
        <f t="shared" si="117"/>
        <v>1039</v>
      </c>
      <c r="Q1894" s="2">
        <f t="shared" si="118"/>
        <v>111</v>
      </c>
      <c r="R1894" s="79" t="str">
        <f t="shared" si="119"/>
        <v/>
      </c>
    </row>
    <row r="1895" spans="1:18" x14ac:dyDescent="0.2">
      <c r="A1895" t="s">
        <v>1159</v>
      </c>
      <c r="B1895" t="s">
        <v>5409</v>
      </c>
      <c r="C1895" s="5" t="s">
        <v>2</v>
      </c>
      <c r="D1895" s="6">
        <v>34773</v>
      </c>
      <c r="E1895" s="39">
        <v>1058</v>
      </c>
      <c r="F1895" s="195">
        <v>44649</v>
      </c>
      <c r="G1895" s="2">
        <v>81</v>
      </c>
      <c r="H1895" t="str">
        <f>B1895&amp;C1895</f>
        <v>Himashree ROY100m</v>
      </c>
      <c r="I1895" s="2">
        <f>E1895</f>
        <v>1058</v>
      </c>
      <c r="J1895" s="2" cm="1">
        <f t="array" ref="J1895">MAX(IF($H$3:$H$4000=$H1895,$I$3:$I$4000))</f>
        <v>1058</v>
      </c>
      <c r="K1895" s="2" t="str">
        <v>JAM</v>
      </c>
      <c r="L1895" s="21" t="str">
        <v>Annia ASHLEY</v>
      </c>
      <c r="M1895" s="47" t="str">
        <v>long-jump</v>
      </c>
      <c r="N1895" s="95">
        <v>36544</v>
      </c>
      <c r="O1895" s="94" t="str">
        <f t="shared" si="116"/>
        <v>Annia ASHLEYlong-jump</v>
      </c>
      <c r="P1895" s="2">
        <f t="shared" si="117"/>
        <v>964</v>
      </c>
      <c r="Q1895" s="2">
        <f t="shared" si="118"/>
        <v>138</v>
      </c>
      <c r="R1895" s="79" t="str">
        <f t="shared" si="119"/>
        <v/>
      </c>
    </row>
    <row r="1896" spans="1:18" x14ac:dyDescent="0.2">
      <c r="A1896" t="s">
        <v>1159</v>
      </c>
      <c r="B1896" t="s">
        <v>5428</v>
      </c>
      <c r="C1896" s="5" t="s">
        <v>26</v>
      </c>
      <c r="D1896" s="6">
        <v>35064</v>
      </c>
      <c r="E1896" s="39">
        <v>1036</v>
      </c>
      <c r="F1896" s="195">
        <v>44649</v>
      </c>
      <c r="G1896" s="2">
        <v>88</v>
      </c>
      <c r="H1896" t="str">
        <f>B1896&amp;C1896</f>
        <v>Sonia BAISHYA400m</v>
      </c>
      <c r="I1896" s="2">
        <f>E1896</f>
        <v>1036</v>
      </c>
      <c r="J1896" s="2" cm="1">
        <f t="array" ref="J1896">MAX(IF($H$3:$H$4000=$H1896,$I$3:$I$4000))</f>
        <v>1036</v>
      </c>
      <c r="K1896" s="2" t="str">
        <v>JAM</v>
      </c>
      <c r="L1896" s="21" t="str">
        <v>Kimola HINES</v>
      </c>
      <c r="M1896" s="47" t="str">
        <v>discus-throw</v>
      </c>
      <c r="N1896" s="95">
        <v>37835</v>
      </c>
      <c r="O1896" s="94" t="str">
        <f t="shared" si="116"/>
        <v>Kimola HINESdiscus-throw</v>
      </c>
      <c r="P1896" s="2">
        <f t="shared" si="117"/>
        <v>820</v>
      </c>
      <c r="Q1896" s="2">
        <f t="shared" si="118"/>
        <v>114</v>
      </c>
      <c r="R1896" s="79" t="str">
        <f t="shared" si="119"/>
        <v/>
      </c>
    </row>
    <row r="1897" spans="1:18" x14ac:dyDescent="0.2">
      <c r="A1897" t="s">
        <v>1159</v>
      </c>
      <c r="B1897" t="s">
        <v>1382</v>
      </c>
      <c r="C1897" s="5" t="s">
        <v>35</v>
      </c>
      <c r="D1897" s="5">
        <v>36327</v>
      </c>
      <c r="E1897" s="39">
        <v>1052</v>
      </c>
      <c r="F1897" s="195">
        <v>44649</v>
      </c>
      <c r="G1897" s="2">
        <v>10</v>
      </c>
      <c r="H1897" t="str">
        <f>B1897&amp;C1897</f>
        <v>Abinaya Sudhakara SHETTYhigh-jump</v>
      </c>
      <c r="I1897" s="2">
        <f>E1897</f>
        <v>1052</v>
      </c>
      <c r="J1897" s="2" cm="1">
        <f t="array" ref="J1897">MAX(IF($H$3:$H$4000=$H1897,$I$3:$I$4000))</f>
        <v>1052</v>
      </c>
      <c r="K1897" s="2" t="str">
        <v>JAM</v>
      </c>
      <c r="L1897" s="21" t="str">
        <v>Janell FULLERTON</v>
      </c>
      <c r="M1897" s="47" t="str">
        <v>shot-put</v>
      </c>
      <c r="N1897" s="95">
        <v>35628</v>
      </c>
      <c r="O1897" s="94" t="str">
        <f t="shared" si="116"/>
        <v>Janell FULLERTONshot-put</v>
      </c>
      <c r="P1897" s="2">
        <f t="shared" si="117"/>
        <v>907</v>
      </c>
      <c r="Q1897" s="2">
        <f t="shared" si="118"/>
        <v>47</v>
      </c>
      <c r="R1897" s="79" t="str">
        <f t="shared" si="119"/>
        <v/>
      </c>
    </row>
    <row r="1898" spans="1:18" x14ac:dyDescent="0.2">
      <c r="A1898" t="s">
        <v>1159</v>
      </c>
      <c r="B1898" t="s">
        <v>2369</v>
      </c>
      <c r="C1898" s="5" t="s">
        <v>36</v>
      </c>
      <c r="D1898" s="5">
        <v>34478</v>
      </c>
      <c r="E1898" s="39">
        <v>868</v>
      </c>
      <c r="F1898" s="195">
        <v>44649</v>
      </c>
      <c r="G1898" s="2">
        <v>38</v>
      </c>
      <c r="H1898" t="str">
        <f>B1898&amp;C1898</f>
        <v>Rachan KRISHNApole-vault</v>
      </c>
      <c r="I1898" s="2">
        <f>E1898</f>
        <v>868</v>
      </c>
      <c r="J1898" s="2" cm="1">
        <f t="array" ref="J1898">MAX(IF($H$3:$H$4000=$H1898,$I$3:$I$4000))</f>
        <v>868</v>
      </c>
      <c r="K1898" s="2" t="str">
        <v>JAM</v>
      </c>
      <c r="L1898" s="21" t="str">
        <v>Samantha HALL</v>
      </c>
      <c r="M1898" s="47" t="str">
        <v>shot-put</v>
      </c>
      <c r="N1898" s="95">
        <v>34078</v>
      </c>
      <c r="O1898" s="94" t="str">
        <f t="shared" si="116"/>
        <v>Samantha HALLshot-put</v>
      </c>
      <c r="P1898" s="2">
        <f t="shared" si="117"/>
        <v>841</v>
      </c>
      <c r="Q1898" s="2">
        <f t="shared" si="118"/>
        <v>95</v>
      </c>
      <c r="R1898" s="79" t="str">
        <f t="shared" si="119"/>
        <v/>
      </c>
    </row>
    <row r="1899" spans="1:18" x14ac:dyDescent="0.2">
      <c r="A1899" t="s">
        <v>1159</v>
      </c>
      <c r="B1899" t="s">
        <v>2430</v>
      </c>
      <c r="C1899" s="5" t="s">
        <v>40</v>
      </c>
      <c r="D1899" s="6">
        <v>35716</v>
      </c>
      <c r="E1899" s="39">
        <v>870</v>
      </c>
      <c r="F1899" s="195">
        <v>44649</v>
      </c>
      <c r="G1899" s="2">
        <v>50</v>
      </c>
      <c r="H1899" t="str">
        <f>B1899&amp;C1899</f>
        <v>Suravi BISWASdiscus-throw</v>
      </c>
      <c r="I1899" s="2">
        <f>E1899</f>
        <v>870</v>
      </c>
      <c r="J1899" s="2" cm="1">
        <f t="array" ref="J1899">MAX(IF($H$3:$H$4000=$H1899,$I$3:$I$4000))</f>
        <v>870</v>
      </c>
      <c r="K1899" s="2" t="str">
        <v>JAM</v>
      </c>
      <c r="L1899" s="21" t="str">
        <v>Juliet SMITH</v>
      </c>
      <c r="M1899" s="47" t="str">
        <v>shot-put</v>
      </c>
      <c r="N1899" s="95">
        <v>38149</v>
      </c>
      <c r="O1899" s="94" t="str">
        <f t="shared" si="116"/>
        <v>Juliet SMITHshot-put</v>
      </c>
      <c r="P1899" s="2">
        <f t="shared" si="117"/>
        <v>770</v>
      </c>
      <c r="Q1899" s="2">
        <f t="shared" si="118"/>
        <v>153</v>
      </c>
      <c r="R1899" s="79" t="str">
        <f t="shared" si="119"/>
        <v/>
      </c>
    </row>
    <row r="1900" spans="1:18" x14ac:dyDescent="0.2">
      <c r="A1900" t="s">
        <v>1159</v>
      </c>
      <c r="B1900" t="s">
        <v>5569</v>
      </c>
      <c r="C1900" s="6" t="s">
        <v>40</v>
      </c>
      <c r="D1900" s="5">
        <v>35126</v>
      </c>
      <c r="E1900" s="39">
        <v>794</v>
      </c>
      <c r="F1900" s="195">
        <v>44649</v>
      </c>
      <c r="G1900" s="2">
        <v>96</v>
      </c>
      <c r="H1900" t="str">
        <f>B1900&amp;C1900</f>
        <v>J.S. PRIYANKAdiscus-throw</v>
      </c>
      <c r="I1900" s="2">
        <f>E1900</f>
        <v>794</v>
      </c>
      <c r="J1900" s="2" cm="1">
        <f t="array" ref="J1900">MAX(IF($H$3:$H$4000=$H1900,$I$3:$I$4000))</f>
        <v>794</v>
      </c>
      <c r="K1900" s="2" t="str">
        <v>JAM</v>
      </c>
      <c r="L1900" s="21" t="str">
        <v>Marie FORBES</v>
      </c>
      <c r="M1900" s="47" t="str">
        <v>hammer-throw</v>
      </c>
      <c r="N1900" s="95">
        <v>36966</v>
      </c>
      <c r="O1900" s="94" t="str">
        <f t="shared" si="116"/>
        <v>Marie FORBEShammer-throw</v>
      </c>
      <c r="P1900" s="2">
        <f t="shared" si="117"/>
        <v>909</v>
      </c>
      <c r="Q1900" s="2">
        <f t="shared" si="118"/>
        <v>52</v>
      </c>
      <c r="R1900" s="79" t="str">
        <f t="shared" si="119"/>
        <v/>
      </c>
    </row>
    <row r="1901" spans="1:18" x14ac:dyDescent="0.2">
      <c r="A1901" t="s">
        <v>1159</v>
      </c>
      <c r="B1901" t="s">
        <v>1160</v>
      </c>
      <c r="C1901" s="5" t="s">
        <v>25</v>
      </c>
      <c r="D1901" s="6">
        <v>33365</v>
      </c>
      <c r="E1901" s="39">
        <v>1067</v>
      </c>
      <c r="F1901" s="195">
        <v>44646</v>
      </c>
      <c r="G1901" s="2">
        <v>54</v>
      </c>
      <c r="H1901" t="str">
        <f>B1901&amp;C1901</f>
        <v>Srabani NANDA200m</v>
      </c>
      <c r="I1901" s="2">
        <f>E1901</f>
        <v>1067</v>
      </c>
      <c r="J1901" s="2" cm="1">
        <f t="array" ref="J1901">MAX(IF($H$3:$H$4000=$H1901,$I$3:$I$4000))</f>
        <v>1106</v>
      </c>
      <c r="K1901" s="2" t="str">
        <v>JAM</v>
      </c>
      <c r="L1901" s="21" t="str">
        <v>Yanique DAYLE</v>
      </c>
      <c r="M1901" s="47" t="str">
        <v>200m</v>
      </c>
      <c r="N1901" s="95">
        <v>36160</v>
      </c>
      <c r="O1901" s="94" t="str">
        <f t="shared" si="116"/>
        <v>Yanique DAYLE200m</v>
      </c>
      <c r="P1901" s="2">
        <f t="shared" si="117"/>
        <v>1134</v>
      </c>
      <c r="Q1901" s="2">
        <f t="shared" si="118"/>
        <v>33</v>
      </c>
      <c r="R1901" s="79" t="str">
        <f t="shared" si="119"/>
        <v/>
      </c>
    </row>
    <row r="1902" spans="1:18" x14ac:dyDescent="0.2">
      <c r="A1902" t="s">
        <v>1159</v>
      </c>
      <c r="B1902" t="s">
        <v>1161</v>
      </c>
      <c r="C1902" s="5" t="s">
        <v>26</v>
      </c>
      <c r="D1902" s="5">
        <v>37695</v>
      </c>
      <c r="E1902" s="39">
        <v>1112</v>
      </c>
      <c r="F1902" s="195">
        <v>44643</v>
      </c>
      <c r="G1902" s="2">
        <v>11</v>
      </c>
      <c r="H1902" t="str">
        <f>B1902&amp;C1902</f>
        <v>Priya HABBATHANAHALLI MOHAN400m</v>
      </c>
      <c r="I1902" s="2">
        <f>E1902</f>
        <v>1112</v>
      </c>
      <c r="J1902" s="2" cm="1">
        <f t="array" ref="J1902">MAX(IF($H$3:$H$4000=$H1902,$I$3:$I$4000))</f>
        <v>1112</v>
      </c>
      <c r="K1902" s="2" t="str">
        <v>JAM</v>
      </c>
      <c r="L1902" s="21" t="str">
        <v>Janielle JOSEPHS</v>
      </c>
      <c r="M1902" s="47" t="str">
        <v>200m</v>
      </c>
      <c r="N1902" s="95">
        <v>36802</v>
      </c>
      <c r="O1902" s="94" t="str">
        <f t="shared" si="116"/>
        <v>Janielle JOSEPHS200m</v>
      </c>
      <c r="P1902" s="2">
        <f t="shared" si="117"/>
        <v>1044</v>
      </c>
      <c r="Q1902" s="2">
        <f t="shared" si="118"/>
        <v>149</v>
      </c>
      <c r="R1902" s="79" t="str">
        <f t="shared" si="119"/>
        <v/>
      </c>
    </row>
    <row r="1903" spans="1:18" x14ac:dyDescent="0.2">
      <c r="A1903" t="s">
        <v>1159</v>
      </c>
      <c r="B1903" t="s">
        <v>1805</v>
      </c>
      <c r="C1903" s="5" t="s">
        <v>26</v>
      </c>
      <c r="D1903" s="5">
        <v>33029</v>
      </c>
      <c r="E1903" s="39">
        <v>1109</v>
      </c>
      <c r="F1903" s="195">
        <v>44643</v>
      </c>
      <c r="G1903" s="2">
        <v>12</v>
      </c>
      <c r="H1903" t="str">
        <f>B1903&amp;C1903</f>
        <v>Poovamma Raju MACHETTIRA400m</v>
      </c>
      <c r="I1903" s="2">
        <f>E1903</f>
        <v>1109</v>
      </c>
      <c r="J1903" s="2" cm="1">
        <f t="array" ref="J1903">MAX(IF($H$3:$H$4000=$H1903,$I$3:$I$4000))</f>
        <v>1109</v>
      </c>
      <c r="K1903" s="2" t="str">
        <v>JAM</v>
      </c>
      <c r="L1903" s="21" t="str">
        <v>Abigail SCHAAFFE</v>
      </c>
      <c r="M1903" s="47" t="str">
        <v>400mh</v>
      </c>
      <c r="N1903" s="95">
        <v>36870</v>
      </c>
      <c r="O1903" s="94" t="str">
        <f t="shared" si="116"/>
        <v>Abigail SCHAAFFE400mh</v>
      </c>
      <c r="P1903" s="2">
        <f t="shared" si="117"/>
        <v>1103</v>
      </c>
      <c r="Q1903" s="2">
        <f t="shared" si="118"/>
        <v>34</v>
      </c>
      <c r="R1903" s="79" t="str">
        <f t="shared" si="119"/>
        <v/>
      </c>
    </row>
    <row r="1904" spans="1:18" x14ac:dyDescent="0.2">
      <c r="A1904" t="s">
        <v>1159</v>
      </c>
      <c r="B1904" t="s">
        <v>5420</v>
      </c>
      <c r="C1904" s="5" t="s">
        <v>26</v>
      </c>
      <c r="D1904" s="5">
        <v>36167</v>
      </c>
      <c r="E1904" s="39">
        <v>1073</v>
      </c>
      <c r="F1904" s="195">
        <v>44643</v>
      </c>
      <c r="G1904" s="2">
        <v>37</v>
      </c>
      <c r="H1904" t="str">
        <f>B1904&amp;C1904</f>
        <v>Jisna MATHEW400m</v>
      </c>
      <c r="I1904" s="2">
        <f>E1904</f>
        <v>1073</v>
      </c>
      <c r="J1904" s="2" cm="1">
        <f t="array" ref="J1904">MAX(IF($H$3:$H$4000=$H1904,$I$3:$I$4000))</f>
        <v>1073</v>
      </c>
      <c r="K1904" s="2" t="str">
        <v>JAM</v>
      </c>
      <c r="L1904" s="21" t="str">
        <v>Janell FULLERTON</v>
      </c>
      <c r="M1904" s="47" t="str">
        <v>discus-throw</v>
      </c>
      <c r="N1904" s="95">
        <v>35628</v>
      </c>
      <c r="O1904" s="94" t="str">
        <f t="shared" si="116"/>
        <v>Janell FULLERTONdiscus-throw</v>
      </c>
      <c r="P1904" s="2">
        <f t="shared" si="117"/>
        <v>802</v>
      </c>
      <c r="Q1904" s="2">
        <f t="shared" si="118"/>
        <v>128</v>
      </c>
      <c r="R1904" s="79" t="str">
        <f t="shared" si="119"/>
        <v/>
      </c>
    </row>
    <row r="1905" spans="1:18" x14ac:dyDescent="0.2">
      <c r="A1905" t="s">
        <v>1159</v>
      </c>
      <c r="B1905" t="s">
        <v>5422</v>
      </c>
      <c r="C1905" s="5" t="s">
        <v>26</v>
      </c>
      <c r="D1905" s="5">
        <v>35587</v>
      </c>
      <c r="E1905" s="39">
        <v>1062</v>
      </c>
      <c r="F1905" s="195">
        <v>44643</v>
      </c>
      <c r="G1905" s="2">
        <v>52</v>
      </c>
      <c r="H1905" t="str">
        <f>B1905&amp;C1905</f>
        <v>N. S. INCHARA400m</v>
      </c>
      <c r="I1905" s="2">
        <f>E1905</f>
        <v>1062</v>
      </c>
      <c r="J1905" s="2" cm="1">
        <f t="array" ref="J1905">MAX(IF($H$3:$H$4000=$H1905,$I$3:$I$4000))</f>
        <v>1062</v>
      </c>
      <c r="K1905" s="2" t="str">
        <v>JAM</v>
      </c>
      <c r="L1905" s="21" t="str">
        <v>Shania SCOTT</v>
      </c>
      <c r="M1905" s="47" t="str">
        <v>shot-put</v>
      </c>
      <c r="N1905" s="95">
        <v>36560</v>
      </c>
      <c r="O1905" s="94" t="str">
        <f t="shared" si="116"/>
        <v>Shania SCOTTshot-put</v>
      </c>
      <c r="P1905" s="2">
        <f t="shared" si="117"/>
        <v>849</v>
      </c>
      <c r="Q1905" s="2">
        <f t="shared" si="118"/>
        <v>88</v>
      </c>
      <c r="R1905" s="79" t="str">
        <f t="shared" si="119"/>
        <v/>
      </c>
    </row>
    <row r="1906" spans="1:18" x14ac:dyDescent="0.2">
      <c r="A1906" t="s">
        <v>1159</v>
      </c>
      <c r="B1906" t="s">
        <v>1894</v>
      </c>
      <c r="C1906" s="6" t="s">
        <v>34</v>
      </c>
      <c r="D1906" s="5">
        <v>34804</v>
      </c>
      <c r="E1906" s="39">
        <v>1148</v>
      </c>
      <c r="F1906" s="195">
        <v>44643</v>
      </c>
      <c r="G1906" s="2">
        <v>2</v>
      </c>
      <c r="H1906" t="str">
        <f>B1906&amp;C1906</f>
        <v>Parul CHAUDHARY3000msc</v>
      </c>
      <c r="I1906" s="2">
        <f>E1906</f>
        <v>1148</v>
      </c>
      <c r="J1906" s="2" cm="1">
        <f t="array" ref="J1906">MAX(IF($H$3:$H$4000=$H1906,$I$3:$I$4000))</f>
        <v>1148</v>
      </c>
      <c r="K1906" s="2" t="str">
        <v>JAM</v>
      </c>
      <c r="L1906" s="21" t="str">
        <v>Erica BELVIT</v>
      </c>
      <c r="M1906" s="47" t="str">
        <v>hammer-throw</v>
      </c>
      <c r="N1906" s="95">
        <v>36108</v>
      </c>
      <c r="O1906" s="94" t="str">
        <f t="shared" si="116"/>
        <v>Erica BELVIThammer-throw</v>
      </c>
      <c r="P1906" s="2">
        <f t="shared" si="117"/>
        <v>1035</v>
      </c>
      <c r="Q1906" s="2">
        <f t="shared" si="118"/>
        <v>16</v>
      </c>
      <c r="R1906" s="79" t="str">
        <f t="shared" si="119"/>
        <v/>
      </c>
    </row>
    <row r="1907" spans="1:18" x14ac:dyDescent="0.2">
      <c r="A1907" t="s">
        <v>1159</v>
      </c>
      <c r="B1907" t="s">
        <v>5464</v>
      </c>
      <c r="C1907" s="6" t="s">
        <v>34</v>
      </c>
      <c r="D1907" s="5">
        <v>36300</v>
      </c>
      <c r="E1907" s="39">
        <v>881</v>
      </c>
      <c r="F1907" s="195">
        <v>44643</v>
      </c>
      <c r="G1907" s="2">
        <v>69</v>
      </c>
      <c r="H1907" t="str">
        <f>B1907&amp;C1907</f>
        <v>Varsha NAGAR3000msc</v>
      </c>
      <c r="I1907" s="2">
        <f>E1907</f>
        <v>881</v>
      </c>
      <c r="J1907" s="2" cm="1">
        <f t="array" ref="J1907">MAX(IF($H$3:$H$4000=$H1907,$I$3:$I$4000))</f>
        <v>881</v>
      </c>
      <c r="K1907" s="2" t="str">
        <v>JAM</v>
      </c>
      <c r="L1907" s="21" t="str">
        <v>Jewel COLLINS</v>
      </c>
      <c r="M1907" s="47" t="str">
        <v>javelin-throw</v>
      </c>
      <c r="N1907" s="95">
        <v>44581</v>
      </c>
      <c r="O1907" s="94" t="str">
        <f t="shared" si="116"/>
        <v>Jewel COLLINSjavelin-throw</v>
      </c>
      <c r="P1907" s="2">
        <f t="shared" si="117"/>
        <v>760</v>
      </c>
      <c r="Q1907" s="2">
        <f t="shared" si="118"/>
        <v>135</v>
      </c>
      <c r="R1907" s="79" t="str">
        <f t="shared" si="119"/>
        <v/>
      </c>
    </row>
    <row r="1908" spans="1:18" x14ac:dyDescent="0.2">
      <c r="A1908" t="s">
        <v>1159</v>
      </c>
      <c r="B1908" t="s">
        <v>5508</v>
      </c>
      <c r="C1908" s="6" t="s">
        <v>33</v>
      </c>
      <c r="D1908" s="6">
        <v>34079</v>
      </c>
      <c r="E1908" s="39">
        <v>1065</v>
      </c>
      <c r="F1908" s="195">
        <v>44643</v>
      </c>
      <c r="G1908" s="2">
        <v>18</v>
      </c>
      <c r="H1908" t="str">
        <f>B1908&amp;C1908</f>
        <v>Anu RAGHAVAN400mh</v>
      </c>
      <c r="I1908" s="2">
        <f>E1908</f>
        <v>1065</v>
      </c>
      <c r="J1908" s="2" cm="1">
        <f t="array" ref="J1908">MAX(IF($H$3:$H$4000=$H1908,$I$3:$I$4000))</f>
        <v>1065</v>
      </c>
      <c r="K1908" s="2" t="str">
        <v>JAM</v>
      </c>
      <c r="L1908" s="21" t="str">
        <v>Kerrica HILL</v>
      </c>
      <c r="M1908" s="47" t="str">
        <v>200m</v>
      </c>
      <c r="N1908" s="95">
        <v>38417</v>
      </c>
      <c r="O1908" s="94" t="str">
        <f t="shared" si="116"/>
        <v>Kerrica HILL200m</v>
      </c>
      <c r="P1908" s="2">
        <f t="shared" si="117"/>
        <v>1088</v>
      </c>
      <c r="Q1908" s="2">
        <f t="shared" si="118"/>
        <v>100</v>
      </c>
      <c r="R1908" s="79" t="str">
        <f t="shared" si="119"/>
        <v/>
      </c>
    </row>
    <row r="1909" spans="1:18" x14ac:dyDescent="0.2">
      <c r="A1909" t="s">
        <v>1159</v>
      </c>
      <c r="B1909" t="s">
        <v>2131</v>
      </c>
      <c r="C1909" s="5" t="s">
        <v>33</v>
      </c>
      <c r="D1909" s="5">
        <v>36058</v>
      </c>
      <c r="E1909" s="39">
        <v>1064</v>
      </c>
      <c r="F1909" s="195">
        <v>44643</v>
      </c>
      <c r="G1909" s="2">
        <v>20</v>
      </c>
      <c r="H1909" t="str">
        <f>B1909&amp;C1909</f>
        <v>Ramraj VITHYA400mh</v>
      </c>
      <c r="I1909" s="2">
        <f>E1909</f>
        <v>1064</v>
      </c>
      <c r="J1909" s="2" cm="1">
        <f t="array" ref="J1909">MAX(IF($H$3:$H$4000=$H1909,$I$3:$I$4000))</f>
        <v>1067</v>
      </c>
      <c r="K1909" s="2" t="str">
        <v>JAM</v>
      </c>
      <c r="L1909" s="21" t="str">
        <v>Brandy HALL</v>
      </c>
      <c r="M1909" s="47" t="str">
        <v>200m</v>
      </c>
      <c r="N1909" s="95">
        <v>37503</v>
      </c>
      <c r="O1909" s="94" t="str">
        <f t="shared" si="116"/>
        <v>Brandy HALL200m</v>
      </c>
      <c r="P1909" s="2">
        <f t="shared" si="117"/>
        <v>1036</v>
      </c>
      <c r="Q1909" s="2">
        <f t="shared" si="118"/>
        <v>157</v>
      </c>
      <c r="R1909" s="79" t="str">
        <f t="shared" si="119"/>
        <v/>
      </c>
    </row>
    <row r="1910" spans="1:18" x14ac:dyDescent="0.2">
      <c r="A1910" t="s">
        <v>1159</v>
      </c>
      <c r="B1910" t="s">
        <v>1331</v>
      </c>
      <c r="C1910" s="5" t="s">
        <v>33</v>
      </c>
      <c r="D1910" s="6">
        <v>36513</v>
      </c>
      <c r="E1910" s="39">
        <v>1044</v>
      </c>
      <c r="F1910" s="195">
        <v>44643</v>
      </c>
      <c r="G1910" s="2">
        <v>24</v>
      </c>
      <c r="H1910" t="str">
        <f>B1910&amp;C1910</f>
        <v>Pragyan PRASANT400mh</v>
      </c>
      <c r="I1910" s="2">
        <f>E1910</f>
        <v>1044</v>
      </c>
      <c r="J1910" s="2" cm="1">
        <f t="array" ref="J1910">MAX(IF($H$3:$H$4000=$H1910,$I$3:$I$4000))</f>
        <v>1044</v>
      </c>
      <c r="K1910" s="2" t="str">
        <v>JAM</v>
      </c>
      <c r="L1910" s="21" t="str">
        <v>Janela SPENCER</v>
      </c>
      <c r="M1910" s="47" t="str">
        <v>100mh</v>
      </c>
      <c r="N1910" s="95">
        <v>37574</v>
      </c>
      <c r="O1910" s="94" t="str">
        <f t="shared" si="116"/>
        <v>Janela SPENCER100mh</v>
      </c>
      <c r="P1910" s="2">
        <f t="shared" si="117"/>
        <v>1009</v>
      </c>
      <c r="Q1910" s="2">
        <f t="shared" si="118"/>
        <v>124</v>
      </c>
      <c r="R1910" s="79" t="str">
        <f t="shared" si="119"/>
        <v/>
      </c>
    </row>
    <row r="1911" spans="1:18" x14ac:dyDescent="0.2">
      <c r="A1911" t="s">
        <v>1159</v>
      </c>
      <c r="B1911" t="s">
        <v>1337</v>
      </c>
      <c r="C1911" s="5" t="s">
        <v>33</v>
      </c>
      <c r="D1911" s="5">
        <v>36927</v>
      </c>
      <c r="E1911" s="39">
        <v>994</v>
      </c>
      <c r="F1911" s="195">
        <v>44643</v>
      </c>
      <c r="G1911" s="2">
        <v>65</v>
      </c>
      <c r="H1911" t="str">
        <f>B1911&amp;C1911</f>
        <v>Sinchal KAVERAMMA400mh</v>
      </c>
      <c r="I1911" s="2">
        <f>E1911</f>
        <v>994</v>
      </c>
      <c r="J1911" s="2" cm="1">
        <f t="array" ref="J1911">MAX(IF($H$3:$H$4000=$H1911,$I$3:$I$4000))</f>
        <v>1020</v>
      </c>
      <c r="K1911" s="2" t="str">
        <v>JAM</v>
      </c>
      <c r="L1911" s="21" t="str">
        <v>Asia MCKAY</v>
      </c>
      <c r="M1911" s="47" t="str">
        <v>high-jump</v>
      </c>
      <c r="N1911" s="95">
        <v>39372</v>
      </c>
      <c r="O1911" s="94" t="str">
        <f t="shared" si="116"/>
        <v>Asia MCKAYhigh-jump</v>
      </c>
      <c r="P1911" s="2">
        <f t="shared" si="117"/>
        <v>926</v>
      </c>
      <c r="Q1911" s="2">
        <f t="shared" si="118"/>
        <v>134</v>
      </c>
      <c r="R1911" s="79" t="str">
        <f t="shared" si="119"/>
        <v/>
      </c>
    </row>
    <row r="1912" spans="1:18" x14ac:dyDescent="0.2">
      <c r="A1912" t="s">
        <v>1159</v>
      </c>
      <c r="B1912" t="s">
        <v>4764</v>
      </c>
      <c r="C1912" s="5" t="s">
        <v>38</v>
      </c>
      <c r="D1912" s="5">
        <v>35596</v>
      </c>
      <c r="E1912" s="39">
        <v>1111</v>
      </c>
      <c r="F1912" s="195">
        <v>44643</v>
      </c>
      <c r="G1912" s="2">
        <v>2</v>
      </c>
      <c r="H1912" t="str">
        <f>B1912&amp;C1912</f>
        <v>Aishwarya BABU SABtriple-jump</v>
      </c>
      <c r="I1912" s="2">
        <f>E1912</f>
        <v>1111</v>
      </c>
      <c r="J1912" s="2" cm="1">
        <f t="array" ref="J1912">MAX(IF($H$3:$H$4000=$H1912,$I$3:$I$4000))</f>
        <v>1111</v>
      </c>
      <c r="K1912" s="2" t="str">
        <v>JAM</v>
      </c>
      <c r="L1912" s="21" t="str">
        <v>Rochele SOLMON</v>
      </c>
      <c r="M1912" s="47" t="str">
        <v>shot-put</v>
      </c>
      <c r="N1912" s="95">
        <v>38205</v>
      </c>
      <c r="O1912" s="94" t="str">
        <f t="shared" si="116"/>
        <v>Rochele SOLMONshot-put</v>
      </c>
      <c r="P1912" s="2">
        <f t="shared" si="117"/>
        <v>811</v>
      </c>
      <c r="Q1912" s="2">
        <f t="shared" si="118"/>
        <v>117</v>
      </c>
      <c r="R1912" s="79" t="str">
        <f t="shared" si="119"/>
        <v/>
      </c>
    </row>
    <row r="1913" spans="1:18" x14ac:dyDescent="0.2">
      <c r="A1913" t="s">
        <v>1159</v>
      </c>
      <c r="B1913" s="5" t="s">
        <v>2392</v>
      </c>
      <c r="C1913" s="5" t="s">
        <v>40</v>
      </c>
      <c r="D1913" s="5">
        <v>35128</v>
      </c>
      <c r="E1913" s="39">
        <v>1097</v>
      </c>
      <c r="F1913" s="195">
        <v>44643</v>
      </c>
      <c r="G1913" s="2">
        <v>3</v>
      </c>
      <c r="H1913" t="str">
        <f>B1913&amp;C1913</f>
        <v>Kamalpreet KAURdiscus-throw</v>
      </c>
      <c r="I1913" s="2">
        <f>E1913</f>
        <v>1097</v>
      </c>
      <c r="J1913" s="2" cm="1">
        <f t="array" ref="J1913">MAX(IF($H$3:$H$4000=$H1913,$I$3:$I$4000))</f>
        <v>1193</v>
      </c>
      <c r="K1913" s="2" t="str">
        <v>JAM</v>
      </c>
      <c r="L1913" s="21" t="str">
        <v>Monifa EDWARDS</v>
      </c>
      <c r="M1913" s="47" t="str">
        <v>shot-put</v>
      </c>
      <c r="N1913" s="95">
        <v>37531</v>
      </c>
      <c r="O1913" s="94" t="str">
        <f t="shared" si="116"/>
        <v>Monifa EDWARDSshot-put</v>
      </c>
      <c r="P1913" s="2">
        <f t="shared" si="117"/>
        <v>779</v>
      </c>
      <c r="Q1913" s="2">
        <f t="shared" si="118"/>
        <v>143</v>
      </c>
      <c r="R1913" s="79" t="str">
        <f t="shared" si="119"/>
        <v/>
      </c>
    </row>
    <row r="1914" spans="1:18" x14ac:dyDescent="0.2">
      <c r="A1914" t="s">
        <v>1159</v>
      </c>
      <c r="B1914" t="s">
        <v>1497</v>
      </c>
      <c r="C1914" s="6" t="s">
        <v>39</v>
      </c>
      <c r="D1914" s="5">
        <v>37983</v>
      </c>
      <c r="E1914" s="39">
        <v>825</v>
      </c>
      <c r="F1914" s="195">
        <v>44643</v>
      </c>
      <c r="G1914" s="2">
        <v>50</v>
      </c>
      <c r="H1914" t="str">
        <f>B1914&amp;C1914</f>
        <v>Ramneet KAURshot-put</v>
      </c>
      <c r="I1914" s="2">
        <f>E1914</f>
        <v>825</v>
      </c>
      <c r="J1914" s="2" cm="1">
        <f t="array" ref="J1914">MAX(IF($H$3:$H$4000=$H1914,$I$3:$I$4000))</f>
        <v>825</v>
      </c>
      <c r="K1914" s="2" t="str">
        <v>JAM</v>
      </c>
      <c r="L1914" s="21" t="str">
        <v>Brianna LYSTON</v>
      </c>
      <c r="M1914" s="47" t="str">
        <v>100m</v>
      </c>
      <c r="N1914" s="95">
        <v>38131</v>
      </c>
      <c r="O1914" s="94" t="str">
        <f t="shared" si="116"/>
        <v>Brianna LYSTON100m</v>
      </c>
      <c r="P1914" s="2">
        <f t="shared" si="117"/>
        <v>1169</v>
      </c>
      <c r="Q1914" s="2">
        <f t="shared" si="118"/>
        <v>24</v>
      </c>
      <c r="R1914" s="79" t="str">
        <f t="shared" si="119"/>
        <v/>
      </c>
    </row>
    <row r="1915" spans="1:18" x14ac:dyDescent="0.2">
      <c r="A1915" t="s">
        <v>1159</v>
      </c>
      <c r="B1915" t="s">
        <v>1657</v>
      </c>
      <c r="C1915" s="5" t="s">
        <v>25</v>
      </c>
      <c r="D1915" s="5">
        <v>35951</v>
      </c>
      <c r="E1915" s="39">
        <v>1115</v>
      </c>
      <c r="F1915" s="195">
        <v>44633</v>
      </c>
      <c r="G1915" s="2">
        <v>16</v>
      </c>
      <c r="H1915" t="str">
        <f>B1915&amp;C1915</f>
        <v>Sekar Dhana LAKSHMI200m</v>
      </c>
      <c r="I1915" s="2">
        <f>E1915</f>
        <v>1115</v>
      </c>
      <c r="J1915" s="2" cm="1">
        <f t="array" ref="J1915">MAX(IF($H$3:$H$4000=$H1915,$I$3:$I$4000))</f>
        <v>1120</v>
      </c>
      <c r="K1915" s="2" t="str">
        <v>JAM</v>
      </c>
      <c r="L1915" s="21" t="str">
        <v>Tia CLAYTON</v>
      </c>
      <c r="M1915" s="47" t="str">
        <v>100m</v>
      </c>
      <c r="N1915" s="95">
        <v>38216</v>
      </c>
      <c r="O1915" s="94" t="str">
        <f t="shared" si="116"/>
        <v>Tia CLAYTON100m</v>
      </c>
      <c r="P1915" s="2">
        <f t="shared" si="117"/>
        <v>1125</v>
      </c>
      <c r="Q1915" s="2">
        <f t="shared" si="118"/>
        <v>62</v>
      </c>
      <c r="R1915" s="79" t="str">
        <f t="shared" si="119"/>
        <v/>
      </c>
    </row>
    <row r="1916" spans="1:18" x14ac:dyDescent="0.2">
      <c r="A1916" t="s">
        <v>1159</v>
      </c>
      <c r="B1916" t="s">
        <v>1688</v>
      </c>
      <c r="C1916" s="5" t="s">
        <v>25</v>
      </c>
      <c r="D1916" s="5">
        <v>36534</v>
      </c>
      <c r="E1916" s="39">
        <v>1092</v>
      </c>
      <c r="F1916" s="195">
        <v>44633</v>
      </c>
      <c r="G1916" s="2">
        <v>31</v>
      </c>
      <c r="H1916" t="str">
        <f>B1916&amp;C1916</f>
        <v>Hima DAS200m</v>
      </c>
      <c r="I1916" s="2">
        <f>E1916</f>
        <v>1092</v>
      </c>
      <c r="J1916" s="2" cm="1">
        <f t="array" ref="J1916">MAX(IF($H$3:$H$4000=$H1916,$I$3:$I$4000))</f>
        <v>1147</v>
      </c>
      <c r="K1916" s="2" t="str">
        <v>JAM</v>
      </c>
      <c r="L1916" s="21" t="str">
        <v>Alana REID</v>
      </c>
      <c r="M1916" s="47" t="str">
        <v>100m</v>
      </c>
      <c r="N1916" s="95">
        <v>38372</v>
      </c>
      <c r="O1916" s="94" t="str">
        <f t="shared" si="116"/>
        <v>Alana REID100m</v>
      </c>
      <c r="P1916" s="2">
        <f t="shared" si="117"/>
        <v>1120</v>
      </c>
      <c r="Q1916" s="2">
        <f t="shared" si="118"/>
        <v>66</v>
      </c>
      <c r="R1916" s="79" t="str">
        <f t="shared" si="119"/>
        <v/>
      </c>
    </row>
    <row r="1917" spans="1:18" x14ac:dyDescent="0.2">
      <c r="A1917" t="s">
        <v>1159</v>
      </c>
      <c r="B1917" t="s">
        <v>1800</v>
      </c>
      <c r="C1917" s="5" t="s">
        <v>28</v>
      </c>
      <c r="D1917" s="5">
        <v>35872</v>
      </c>
      <c r="E1917" s="39">
        <v>1107</v>
      </c>
      <c r="F1917" s="195">
        <v>44633</v>
      </c>
      <c r="G1917" s="2">
        <v>16</v>
      </c>
      <c r="H1917" t="str">
        <f>B1917&amp;C1917</f>
        <v>Lili DAS1500m</v>
      </c>
      <c r="I1917" s="2">
        <f>E1917</f>
        <v>1107</v>
      </c>
      <c r="J1917" s="2" cm="1">
        <f t="array" ref="J1917">MAX(IF($H$3:$H$4000=$H1917,$I$3:$I$4000))</f>
        <v>1107</v>
      </c>
      <c r="K1917" s="2" t="str">
        <v>JAM</v>
      </c>
      <c r="L1917" s="21" t="str">
        <v>Asharria ULETT</v>
      </c>
      <c r="M1917" s="47" t="str">
        <v>100m</v>
      </c>
      <c r="N1917" s="95">
        <v>38313</v>
      </c>
      <c r="O1917" s="94" t="str">
        <f t="shared" si="116"/>
        <v>Asharria ULETT100m</v>
      </c>
      <c r="P1917" s="2">
        <f t="shared" si="117"/>
        <v>1044</v>
      </c>
      <c r="Q1917" s="2">
        <f t="shared" si="118"/>
        <v>157</v>
      </c>
      <c r="R1917" s="79" t="str">
        <f t="shared" si="119"/>
        <v/>
      </c>
    </row>
    <row r="1918" spans="1:18" x14ac:dyDescent="0.2">
      <c r="A1918" t="s">
        <v>1159</v>
      </c>
      <c r="B1918" t="s">
        <v>4850</v>
      </c>
      <c r="C1918" s="5" t="s">
        <v>29</v>
      </c>
      <c r="D1918" s="5">
        <v>36107</v>
      </c>
      <c r="E1918" s="39">
        <v>984</v>
      </c>
      <c r="F1918" s="195">
        <v>44633</v>
      </c>
      <c r="G1918" s="2">
        <v>79</v>
      </c>
      <c r="H1918" t="str">
        <f>B1918&amp;C1918</f>
        <v>Kavita YADAV5000m</v>
      </c>
      <c r="I1918" s="2">
        <f>E1918</f>
        <v>984</v>
      </c>
      <c r="J1918" s="2" cm="1">
        <f t="array" ref="J1918">MAX(IF($H$3:$H$4000=$H1918,$I$3:$I$4000))</f>
        <v>984</v>
      </c>
      <c r="K1918" s="2" t="str">
        <v>JAM</v>
      </c>
      <c r="L1918" s="21" t="str">
        <v>Safhia HINDS</v>
      </c>
      <c r="M1918" s="47" t="str">
        <v>400m</v>
      </c>
      <c r="N1918" s="95">
        <v>37666</v>
      </c>
      <c r="O1918" s="94" t="str">
        <f t="shared" si="116"/>
        <v>Safhia HINDS400m</v>
      </c>
      <c r="P1918" s="2">
        <f t="shared" si="117"/>
        <v>1069</v>
      </c>
      <c r="Q1918" s="2">
        <f t="shared" si="118"/>
        <v>117</v>
      </c>
      <c r="R1918" s="79" t="str">
        <f t="shared" si="119"/>
        <v/>
      </c>
    </row>
    <row r="1919" spans="1:18" x14ac:dyDescent="0.2">
      <c r="A1919" t="s">
        <v>1159</v>
      </c>
      <c r="B1919" t="s">
        <v>5510</v>
      </c>
      <c r="C1919" s="5" t="s">
        <v>33</v>
      </c>
      <c r="D1919" s="5">
        <v>37886</v>
      </c>
      <c r="E1919" s="39">
        <v>1040</v>
      </c>
      <c r="F1919" s="195">
        <v>44633</v>
      </c>
      <c r="G1919" s="2">
        <v>29</v>
      </c>
      <c r="H1919" t="str">
        <f>B1919&amp;C1919</f>
        <v>. SIMMY400mh</v>
      </c>
      <c r="I1919" s="2">
        <f>E1919</f>
        <v>1040</v>
      </c>
      <c r="J1919" s="2" cm="1">
        <f t="array" ref="J1919">MAX(IF($H$3:$H$4000=$H1919,$I$3:$I$4000))</f>
        <v>1040</v>
      </c>
      <c r="K1919" s="2" t="str">
        <v>JAM</v>
      </c>
      <c r="L1919" s="21" t="str">
        <v>Dejanea OAKLEY</v>
      </c>
      <c r="M1919" s="47" t="str">
        <v>400m</v>
      </c>
      <c r="N1919" s="95">
        <v>38084</v>
      </c>
      <c r="O1919" s="94" t="str">
        <f t="shared" si="116"/>
        <v>Dejanea OAKLEY400m</v>
      </c>
      <c r="P1919" s="2">
        <f t="shared" si="117"/>
        <v>1107</v>
      </c>
      <c r="Q1919" s="2">
        <f t="shared" si="118"/>
        <v>63</v>
      </c>
      <c r="R1919" s="79" t="str">
        <f t="shared" si="119"/>
        <v/>
      </c>
    </row>
    <row r="1920" spans="1:18" x14ac:dyDescent="0.2">
      <c r="A1920" t="s">
        <v>1159</v>
      </c>
      <c r="B1920" t="s">
        <v>5512</v>
      </c>
      <c r="C1920" t="s">
        <v>33</v>
      </c>
      <c r="D1920" s="5"/>
      <c r="E1920" s="39">
        <v>1015</v>
      </c>
      <c r="F1920" s="195">
        <v>44633</v>
      </c>
      <c r="G1920" s="2">
        <v>44</v>
      </c>
      <c r="H1920" t="str">
        <f>B1920&amp;C1920</f>
        <v>Bhateri SINGH400mh</v>
      </c>
      <c r="I1920" s="2">
        <f>E1920</f>
        <v>1015</v>
      </c>
      <c r="J1920" s="2" cm="1">
        <f t="array" ref="J1920">MAX(IF($H$3:$H$4000=$H1920,$I$3:$I$4000))</f>
        <v>1015</v>
      </c>
      <c r="K1920" s="2" t="str">
        <v>JAM</v>
      </c>
      <c r="L1920" s="21" t="str">
        <v>Abigail CAMPBELL</v>
      </c>
      <c r="M1920" s="47" t="str">
        <v>400m</v>
      </c>
      <c r="N1920" s="95">
        <v>38719</v>
      </c>
      <c r="O1920" s="94" t="str">
        <f t="shared" si="116"/>
        <v>Abigail CAMPBELL400m</v>
      </c>
      <c r="P1920" s="2">
        <f t="shared" si="117"/>
        <v>1053</v>
      </c>
      <c r="Q1920" s="2">
        <f t="shared" si="118"/>
        <v>132</v>
      </c>
      <c r="R1920" s="79" t="str">
        <f t="shared" si="119"/>
        <v/>
      </c>
    </row>
    <row r="1921" spans="1:18" x14ac:dyDescent="0.2">
      <c r="A1921" t="s">
        <v>1159</v>
      </c>
      <c r="B1921" t="s">
        <v>5529</v>
      </c>
      <c r="C1921" s="5" t="s">
        <v>37</v>
      </c>
      <c r="D1921" s="5">
        <v>36951</v>
      </c>
      <c r="E1921" s="39">
        <v>1122</v>
      </c>
      <c r="F1921" s="195">
        <v>44633</v>
      </c>
      <c r="G1921" s="2">
        <v>6</v>
      </c>
      <c r="H1921" t="str">
        <f>B1921&amp;C1921</f>
        <v>Ancy SOJAN EDAPPILLYlong-jump</v>
      </c>
      <c r="I1921" s="2">
        <f>E1921</f>
        <v>1122</v>
      </c>
      <c r="J1921" s="2" cm="1">
        <f t="array" ref="J1921">MAX(IF($H$3:$H$4000=$H1921,$I$3:$I$4000))</f>
        <v>1122</v>
      </c>
      <c r="K1921" s="2" t="str">
        <v>JAM</v>
      </c>
      <c r="L1921" s="21" t="str">
        <v>Rushana DWYER</v>
      </c>
      <c r="M1921" s="47" t="str">
        <v>800m</v>
      </c>
      <c r="N1921" s="95">
        <v>37708</v>
      </c>
      <c r="O1921" s="94" t="str">
        <f t="shared" si="116"/>
        <v>Rushana DWYER800m</v>
      </c>
      <c r="P1921" s="2">
        <f t="shared" si="117"/>
        <v>1019</v>
      </c>
      <c r="Q1921" s="2">
        <f t="shared" si="118"/>
        <v>152</v>
      </c>
      <c r="R1921" s="79" t="str">
        <f t="shared" si="119"/>
        <v/>
      </c>
    </row>
    <row r="1922" spans="1:18" x14ac:dyDescent="0.2">
      <c r="A1922" t="s">
        <v>1159</v>
      </c>
      <c r="B1922" t="s">
        <v>1362</v>
      </c>
      <c r="C1922" s="5" t="s">
        <v>37</v>
      </c>
      <c r="D1922" s="5">
        <v>38344</v>
      </c>
      <c r="E1922" s="39">
        <v>973</v>
      </c>
      <c r="F1922" s="195">
        <v>44633</v>
      </c>
      <c r="G1922" s="2">
        <v>73</v>
      </c>
      <c r="H1922" t="str">
        <f>B1922&amp;C1922</f>
        <v>. SUSMITAlong-jump</v>
      </c>
      <c r="I1922" s="2">
        <f>E1922</f>
        <v>973</v>
      </c>
      <c r="J1922" s="2" cm="1">
        <f t="array" ref="J1922">MAX(IF($H$3:$H$4000=$H1922,$I$3:$I$4000))</f>
        <v>973</v>
      </c>
      <c r="K1922" s="2" t="str">
        <v>JAM</v>
      </c>
      <c r="L1922" s="21" t="str">
        <v>Jessica MCLEAN</v>
      </c>
      <c r="M1922" s="47" t="str">
        <v>800m</v>
      </c>
      <c r="N1922" s="95">
        <v>37618</v>
      </c>
      <c r="O1922" s="94" t="str">
        <f t="shared" si="116"/>
        <v>Jessica MCLEAN800m</v>
      </c>
      <c r="P1922" s="2">
        <f t="shared" si="117"/>
        <v>1010</v>
      </c>
      <c r="Q1922" s="2">
        <f t="shared" si="118"/>
        <v>160</v>
      </c>
      <c r="R1922" s="79" t="str">
        <f t="shared" si="119"/>
        <v/>
      </c>
    </row>
    <row r="1923" spans="1:18" x14ac:dyDescent="0.2">
      <c r="A1923" t="s">
        <v>1159</v>
      </c>
      <c r="B1923" t="s">
        <v>4866</v>
      </c>
      <c r="C1923" s="5" t="s">
        <v>37</v>
      </c>
      <c r="D1923" s="5">
        <v>37149</v>
      </c>
      <c r="E1923" s="39">
        <v>964</v>
      </c>
      <c r="F1923" s="195">
        <v>44633</v>
      </c>
      <c r="G1923" s="2">
        <v>76</v>
      </c>
      <c r="H1923" t="str">
        <f>B1923&amp;C1923</f>
        <v>Ravada KUSUMAlong-jump</v>
      </c>
      <c r="I1923" s="2">
        <f>E1923</f>
        <v>964</v>
      </c>
      <c r="J1923" s="2" cm="1">
        <f t="array" ref="J1923">MAX(IF($H$3:$H$4000=$H1923,$I$3:$I$4000))</f>
        <v>964</v>
      </c>
      <c r="K1923" s="2" t="str">
        <v>JAM</v>
      </c>
      <c r="L1923" s="21" t="str">
        <v>Jodyann MITCHELL</v>
      </c>
      <c r="M1923" s="47" t="str">
        <v>800m</v>
      </c>
      <c r="N1923" s="95">
        <v>38043</v>
      </c>
      <c r="O1923" s="94" t="str">
        <f t="shared" si="116"/>
        <v>Jodyann MITCHELL800m</v>
      </c>
      <c r="P1923" s="2">
        <f t="shared" si="117"/>
        <v>1001</v>
      </c>
      <c r="Q1923" s="2">
        <f t="shared" si="118"/>
        <v>169</v>
      </c>
      <c r="R1923" s="79" t="str">
        <f t="shared" si="119"/>
        <v/>
      </c>
    </row>
    <row r="1924" spans="1:18" x14ac:dyDescent="0.2">
      <c r="A1924" t="s">
        <v>1159</v>
      </c>
      <c r="B1924" t="s">
        <v>5557</v>
      </c>
      <c r="C1924" s="6" t="s">
        <v>36</v>
      </c>
      <c r="D1924" s="5">
        <v>44701</v>
      </c>
      <c r="E1924" s="39">
        <v>868</v>
      </c>
      <c r="F1924" s="195">
        <v>44633</v>
      </c>
      <c r="G1924" s="2">
        <v>38</v>
      </c>
      <c r="H1924" t="str">
        <f>B1924&amp;C1924</f>
        <v>Vanshika KUMARpole-vault</v>
      </c>
      <c r="I1924" s="2">
        <f>E1924</f>
        <v>868</v>
      </c>
      <c r="J1924" s="2" cm="1">
        <f t="array" ref="J1924">MAX(IF($H$3:$H$4000=$H1924,$I$3:$I$4000))</f>
        <v>868</v>
      </c>
      <c r="K1924" s="2" t="str">
        <v>JAM</v>
      </c>
      <c r="L1924" s="21" t="str">
        <v>Daena DYER</v>
      </c>
      <c r="M1924" s="47" t="str">
        <v>400mh</v>
      </c>
      <c r="N1924" s="95">
        <v>37653</v>
      </c>
      <c r="O1924" s="94" t="str">
        <f t="shared" ref="O1924:O1987" si="120">L1924&amp;M1924</f>
        <v>Daena DYER400mh</v>
      </c>
      <c r="P1924" s="2">
        <f t="shared" ref="P1924:P1987" si="121">VLOOKUP(L1924&amp;M1924,$H$3:$J$3823,3,FALSE)</f>
        <v>1056</v>
      </c>
      <c r="Q1924" s="2">
        <f t="shared" ref="Q1924:Q1987" si="122">COUNTIFS($M$3:$M$3102,M1924,$P$3:$P$3102,"&gt;"&amp;P1924)+1</f>
        <v>63</v>
      </c>
      <c r="R1924" s="79" t="str">
        <f t="shared" ref="R1924:R1987" si="123">IFERROR(IF(K1924="AUS",COUNTIFS($K$3:$K$3102,"AUS",$M$3:$M$3102,M1924,$P$3:$P$3102,"&gt;"&amp;P1924)+1,""),"")</f>
        <v/>
      </c>
    </row>
    <row r="1925" spans="1:18" x14ac:dyDescent="0.2">
      <c r="A1925" t="s">
        <v>1159</v>
      </c>
      <c r="B1925" t="s">
        <v>1490</v>
      </c>
      <c r="C1925" s="6" t="s">
        <v>39</v>
      </c>
      <c r="D1925" s="5">
        <v>34889</v>
      </c>
      <c r="E1925" s="39">
        <v>1028</v>
      </c>
      <c r="F1925" s="195">
        <v>44633</v>
      </c>
      <c r="G1925" s="2">
        <v>7</v>
      </c>
      <c r="H1925" t="str">
        <f>B1925&amp;C1925</f>
        <v>Abha KHATUAshot-put</v>
      </c>
      <c r="I1925" s="2">
        <f>E1925</f>
        <v>1028</v>
      </c>
      <c r="J1925" s="2" cm="1">
        <f t="array" ref="J1925">MAX(IF($H$3:$H$4000=$H1925,$I$3:$I$4000))</f>
        <v>1028</v>
      </c>
      <c r="K1925" s="2" t="str">
        <v>JAM</v>
      </c>
      <c r="L1925" s="21" t="str">
        <v>Annalice BRADY</v>
      </c>
      <c r="M1925" s="47" t="str">
        <v>400mh</v>
      </c>
      <c r="N1925" s="95">
        <v>38051</v>
      </c>
      <c r="O1925" s="94" t="str">
        <f t="shared" si="120"/>
        <v>Annalice BRADY400mh</v>
      </c>
      <c r="P1925" s="2">
        <f t="shared" si="121"/>
        <v>963</v>
      </c>
      <c r="Q1925" s="2">
        <f t="shared" si="122"/>
        <v>154</v>
      </c>
      <c r="R1925" s="79" t="str">
        <f t="shared" si="123"/>
        <v/>
      </c>
    </row>
    <row r="1926" spans="1:18" x14ac:dyDescent="0.2">
      <c r="A1926" t="s">
        <v>1159</v>
      </c>
      <c r="B1926" t="s">
        <v>1491</v>
      </c>
      <c r="C1926" s="5" t="s">
        <v>39</v>
      </c>
      <c r="D1926" s="5">
        <v>33060</v>
      </c>
      <c r="E1926" s="39">
        <v>1006</v>
      </c>
      <c r="F1926" s="195">
        <v>44633</v>
      </c>
      <c r="G1926" s="2">
        <v>9</v>
      </c>
      <c r="H1926" t="str">
        <f>B1926&amp;C1926</f>
        <v>Manpreet KAURshot-put</v>
      </c>
      <c r="I1926" s="2">
        <f>E1926</f>
        <v>1006</v>
      </c>
      <c r="J1926" s="2" cm="1">
        <f t="array" ref="J1926">MAX(IF($H$3:$H$4000=$H1926,$I$3:$I$4000))</f>
        <v>1024</v>
      </c>
      <c r="K1926" s="2" t="str">
        <v>JAM</v>
      </c>
      <c r="L1926" s="21" t="str">
        <v>Sherika CHRISTIE</v>
      </c>
      <c r="M1926" s="47" t="str">
        <v>triple-jump</v>
      </c>
      <c r="N1926" s="95">
        <v>38040</v>
      </c>
      <c r="O1926" s="94" t="str">
        <f t="shared" si="120"/>
        <v>Sherika CHRISTIEtriple-jump</v>
      </c>
      <c r="P1926" s="2">
        <f t="shared" si="121"/>
        <v>926</v>
      </c>
      <c r="Q1926" s="2">
        <f t="shared" si="122"/>
        <v>125</v>
      </c>
      <c r="R1926" s="79" t="str">
        <f t="shared" si="123"/>
        <v/>
      </c>
    </row>
    <row r="1927" spans="1:18" x14ac:dyDescent="0.2">
      <c r="A1927" t="s">
        <v>1159</v>
      </c>
      <c r="B1927" t="s">
        <v>5571</v>
      </c>
      <c r="C1927" t="s">
        <v>39</v>
      </c>
      <c r="D1927" s="5"/>
      <c r="E1927" s="39">
        <v>874</v>
      </c>
      <c r="F1927" s="195">
        <v>44633</v>
      </c>
      <c r="G1927" s="2">
        <v>34</v>
      </c>
      <c r="H1927" t="str">
        <f>B1927&amp;C1927</f>
        <v>Yogita KUMARshot-put</v>
      </c>
      <c r="I1927" s="2">
        <f>E1927</f>
        <v>874</v>
      </c>
      <c r="J1927" s="2" cm="1">
        <f t="array" ref="J1927">MAX(IF($H$3:$H$4000=$H1927,$I$3:$I$4000))</f>
        <v>874</v>
      </c>
      <c r="K1927" s="2" t="str">
        <v>JAM</v>
      </c>
      <c r="L1927" s="21" t="str">
        <v>Jade-Ann DAWKINS</v>
      </c>
      <c r="M1927" s="47" t="str">
        <v>triple-jump</v>
      </c>
      <c r="N1927" s="95">
        <v>38602</v>
      </c>
      <c r="O1927" s="94" t="str">
        <f t="shared" si="120"/>
        <v>Jade-Ann DAWKINStriple-jump</v>
      </c>
      <c r="P1927" s="2">
        <f t="shared" si="121"/>
        <v>923</v>
      </c>
      <c r="Q1927" s="2">
        <f t="shared" si="122"/>
        <v>130</v>
      </c>
      <c r="R1927" s="79" t="str">
        <f t="shared" si="123"/>
        <v/>
      </c>
    </row>
    <row r="1928" spans="1:18" x14ac:dyDescent="0.2">
      <c r="A1928" t="s">
        <v>1159</v>
      </c>
      <c r="B1928" t="s">
        <v>5525</v>
      </c>
      <c r="C1928" s="5" t="s">
        <v>42</v>
      </c>
      <c r="D1928" s="5">
        <v>36112</v>
      </c>
      <c r="E1928" s="39">
        <v>752</v>
      </c>
      <c r="F1928" s="195">
        <v>44633</v>
      </c>
      <c r="G1928" s="2">
        <v>89</v>
      </c>
      <c r="H1928" t="str">
        <f>B1928&amp;C1928</f>
        <v>. BHATERIhammer-throw</v>
      </c>
      <c r="I1928" s="2">
        <f>E1928</f>
        <v>752</v>
      </c>
      <c r="J1928" s="2" cm="1">
        <f t="array" ref="J1928">MAX(IF($H$3:$H$4000=$H1928,$I$3:$I$4000))</f>
        <v>752</v>
      </c>
      <c r="K1928" s="2" t="str">
        <v>JAM</v>
      </c>
      <c r="L1928" s="21" t="str">
        <v>Serena COLE</v>
      </c>
      <c r="M1928" s="47" t="str">
        <v>triple-jump</v>
      </c>
      <c r="N1928" s="95">
        <v>38164</v>
      </c>
      <c r="O1928" s="94" t="str">
        <f t="shared" si="120"/>
        <v>Serena COLEtriple-jump</v>
      </c>
      <c r="P1928" s="2">
        <f t="shared" si="121"/>
        <v>914</v>
      </c>
      <c r="Q1928" s="2">
        <f t="shared" si="122"/>
        <v>138</v>
      </c>
      <c r="R1928" s="79" t="str">
        <f t="shared" si="123"/>
        <v/>
      </c>
    </row>
    <row r="1929" spans="1:18" x14ac:dyDescent="0.2">
      <c r="A1929" t="s">
        <v>1159</v>
      </c>
      <c r="B1929" t="s">
        <v>5591</v>
      </c>
      <c r="C1929" s="5" t="s">
        <v>42</v>
      </c>
      <c r="D1929" s="6">
        <v>37158</v>
      </c>
      <c r="E1929" s="39">
        <v>732</v>
      </c>
      <c r="F1929" s="195">
        <v>44633</v>
      </c>
      <c r="G1929" s="2">
        <v>100</v>
      </c>
      <c r="H1929" t="str">
        <f>B1929&amp;C1929</f>
        <v>. AISHWARYAhammer-throw</v>
      </c>
      <c r="I1929" s="2">
        <f>E1929</f>
        <v>732</v>
      </c>
      <c r="J1929" s="2" cm="1">
        <f t="array" ref="J1929">MAX(IF($H$3:$H$4000=$H1929,$I$3:$I$4000))</f>
        <v>732</v>
      </c>
      <c r="K1929" s="2" t="str">
        <v>JAM</v>
      </c>
      <c r="L1929" s="21" t="str">
        <v>Rohanna SUDLOW</v>
      </c>
      <c r="M1929" s="47" t="str">
        <v>high-jump</v>
      </c>
      <c r="N1929" s="95">
        <v>44732</v>
      </c>
      <c r="O1929" s="94" t="str">
        <f t="shared" si="120"/>
        <v>Rohanna SUDLOWhigh-jump</v>
      </c>
      <c r="P1929" s="2">
        <f t="shared" si="121"/>
        <v>926</v>
      </c>
      <c r="Q1929" s="2">
        <f t="shared" si="122"/>
        <v>134</v>
      </c>
      <c r="R1929" s="79" t="str">
        <f t="shared" si="123"/>
        <v/>
      </c>
    </row>
    <row r="1930" spans="1:18" x14ac:dyDescent="0.2">
      <c r="A1930" t="s">
        <v>1159</v>
      </c>
      <c r="B1930" t="s">
        <v>1537</v>
      </c>
      <c r="C1930" s="5" t="s">
        <v>41</v>
      </c>
      <c r="D1930" s="5">
        <v>34760</v>
      </c>
      <c r="E1930" s="39">
        <v>971</v>
      </c>
      <c r="F1930" s="195">
        <v>44633</v>
      </c>
      <c r="G1930" s="2">
        <v>12</v>
      </c>
      <c r="H1930" t="str">
        <f>B1930&amp;C1930</f>
        <v>Sharmila KUMARIjavelin-throw</v>
      </c>
      <c r="I1930" s="2">
        <f>E1930</f>
        <v>971</v>
      </c>
      <c r="J1930" s="2" cm="1">
        <f t="array" ref="J1930">MAX(IF($H$3:$H$4000=$H1930,$I$3:$I$4000))</f>
        <v>1021</v>
      </c>
      <c r="K1930" s="2" t="str">
        <v>JAM</v>
      </c>
      <c r="L1930" s="21" t="str">
        <v>Cedricka WILLIAMS</v>
      </c>
      <c r="M1930" s="47" t="str">
        <v>discus-throw</v>
      </c>
      <c r="N1930" s="95">
        <v>38140</v>
      </c>
      <c r="O1930" s="94" t="str">
        <f t="shared" si="120"/>
        <v>Cedricka WILLIAMSdiscus-throw</v>
      </c>
      <c r="P1930" s="2">
        <f t="shared" si="121"/>
        <v>959</v>
      </c>
      <c r="Q1930" s="2">
        <f t="shared" si="122"/>
        <v>35</v>
      </c>
      <c r="R1930" s="79" t="str">
        <f t="shared" si="123"/>
        <v/>
      </c>
    </row>
    <row r="1931" spans="1:18" x14ac:dyDescent="0.2">
      <c r="A1931" t="s">
        <v>1159</v>
      </c>
      <c r="B1931" t="s">
        <v>2645</v>
      </c>
      <c r="C1931" s="5" t="s">
        <v>85</v>
      </c>
      <c r="D1931" s="5">
        <v>37462</v>
      </c>
      <c r="E1931" s="39">
        <v>893</v>
      </c>
      <c r="F1931" s="195">
        <v>44633</v>
      </c>
      <c r="G1931" s="2">
        <v>18</v>
      </c>
      <c r="H1931" t="str">
        <f>B1931&amp;C1931</f>
        <v>Bharti BHADANArace-walking</v>
      </c>
      <c r="I1931" s="2">
        <f>E1931</f>
        <v>893</v>
      </c>
      <c r="J1931" s="2" cm="1">
        <f t="array" ref="J1931">MAX(IF($H$3:$H$4000=$H1931,$I$3:$I$4000))</f>
        <v>893</v>
      </c>
      <c r="K1931" s="2" t="str">
        <v>JAM</v>
      </c>
      <c r="L1931" s="21" t="str">
        <v>Abigail MARTIN</v>
      </c>
      <c r="M1931" s="47" t="str">
        <v>discus-throw</v>
      </c>
      <c r="N1931" s="95">
        <v>38384</v>
      </c>
      <c r="O1931" s="94" t="str">
        <f t="shared" si="120"/>
        <v>Abigail MARTINdiscus-throw</v>
      </c>
      <c r="P1931" s="2">
        <f t="shared" si="121"/>
        <v>888</v>
      </c>
      <c r="Q1931" s="2">
        <f t="shared" si="122"/>
        <v>61</v>
      </c>
      <c r="R1931" s="79" t="str">
        <f t="shared" si="123"/>
        <v/>
      </c>
    </row>
    <row r="1932" spans="1:18" x14ac:dyDescent="0.2">
      <c r="A1932" t="s">
        <v>1159</v>
      </c>
      <c r="B1932" t="s">
        <v>5604</v>
      </c>
      <c r="C1932" t="s">
        <v>85</v>
      </c>
      <c r="D1932" s="5"/>
      <c r="E1932" s="39">
        <v>839</v>
      </c>
      <c r="F1932" s="195">
        <v>44633</v>
      </c>
      <c r="G1932" s="2">
        <v>24</v>
      </c>
      <c r="H1932" t="str">
        <f>B1932&amp;C1932</f>
        <v>Kajal PANDEYrace-walking</v>
      </c>
      <c r="I1932" s="2">
        <f>E1932</f>
        <v>839</v>
      </c>
      <c r="J1932" s="2" cm="1">
        <f t="array" ref="J1932">MAX(IF($H$3:$H$4000=$H1932,$I$3:$I$4000))</f>
        <v>839</v>
      </c>
      <c r="K1932" s="2" t="str">
        <v>JAM</v>
      </c>
      <c r="L1932" s="21" t="str">
        <v>Brianna LYSTON</v>
      </c>
      <c r="M1932" s="47" t="str">
        <v>200m</v>
      </c>
      <c r="N1932" s="95">
        <v>38131</v>
      </c>
      <c r="O1932" s="94" t="str">
        <f t="shared" si="120"/>
        <v>Brianna LYSTON200m</v>
      </c>
      <c r="P1932" s="2">
        <f t="shared" si="121"/>
        <v>1169</v>
      </c>
      <c r="Q1932" s="2">
        <f t="shared" si="122"/>
        <v>17</v>
      </c>
      <c r="R1932" s="79" t="str">
        <f t="shared" si="123"/>
        <v/>
      </c>
    </row>
    <row r="1933" spans="1:18" x14ac:dyDescent="0.2">
      <c r="A1933" t="s">
        <v>1159</v>
      </c>
      <c r="B1933" t="s">
        <v>5605</v>
      </c>
      <c r="C1933" s="6" t="s">
        <v>85</v>
      </c>
      <c r="D1933" s="5"/>
      <c r="E1933" s="39">
        <v>837</v>
      </c>
      <c r="F1933" s="195">
        <v>44633</v>
      </c>
      <c r="G1933" s="2">
        <v>25</v>
      </c>
      <c r="H1933" t="str">
        <f>B1933&amp;C1933</f>
        <v>. PREETIrace-walking</v>
      </c>
      <c r="I1933" s="2">
        <f>E1933</f>
        <v>837</v>
      </c>
      <c r="J1933" s="2" cm="1">
        <f t="array" ref="J1933">MAX(IF($H$3:$H$4000=$H1933,$I$3:$I$4000))</f>
        <v>837</v>
      </c>
      <c r="K1933" s="2" t="str">
        <v>JAM</v>
      </c>
      <c r="L1933" s="21" t="str">
        <v>Alana REID</v>
      </c>
      <c r="M1933" s="47" t="str">
        <v>200m</v>
      </c>
      <c r="N1933" s="95">
        <v>38372</v>
      </c>
      <c r="O1933" s="94" t="str">
        <f t="shared" si="120"/>
        <v>Alana REID200m</v>
      </c>
      <c r="P1933" s="2">
        <f t="shared" si="121"/>
        <v>1105</v>
      </c>
      <c r="Q1933" s="2">
        <f t="shared" si="122"/>
        <v>69</v>
      </c>
      <c r="R1933" s="79" t="str">
        <f t="shared" si="123"/>
        <v/>
      </c>
    </row>
    <row r="1934" spans="1:18" x14ac:dyDescent="0.2">
      <c r="A1934" t="s">
        <v>1159</v>
      </c>
      <c r="B1934" t="s">
        <v>5606</v>
      </c>
      <c r="C1934" t="s">
        <v>85</v>
      </c>
      <c r="D1934" s="5"/>
      <c r="E1934" s="39">
        <v>746</v>
      </c>
      <c r="F1934" s="195">
        <v>44633</v>
      </c>
      <c r="G1934" s="2">
        <v>35</v>
      </c>
      <c r="H1934" t="str">
        <f>B1934&amp;C1934</f>
        <v>. SONIKArace-walking</v>
      </c>
      <c r="I1934" s="2">
        <f>E1934</f>
        <v>746</v>
      </c>
      <c r="J1934" s="2" cm="1">
        <f t="array" ref="J1934">MAX(IF($H$3:$H$4000=$H1934,$I$3:$I$4000))</f>
        <v>746</v>
      </c>
      <c r="K1934" s="2" t="str">
        <v>JAM</v>
      </c>
      <c r="L1934" s="21" t="str">
        <v>Carleta BERNARD</v>
      </c>
      <c r="M1934" s="47" t="str">
        <v>200m</v>
      </c>
      <c r="N1934" s="95">
        <v>38299</v>
      </c>
      <c r="O1934" s="94" t="str">
        <f t="shared" si="120"/>
        <v>Carleta BERNARD200m</v>
      </c>
      <c r="P1934" s="2">
        <f t="shared" si="121"/>
        <v>1070</v>
      </c>
      <c r="Q1934" s="2">
        <f t="shared" si="122"/>
        <v>123</v>
      </c>
      <c r="R1934" s="79" t="str">
        <f t="shared" si="123"/>
        <v/>
      </c>
    </row>
    <row r="1935" spans="1:18" x14ac:dyDescent="0.2">
      <c r="A1935" t="s">
        <v>1159</v>
      </c>
      <c r="B1935" t="s">
        <v>1545</v>
      </c>
      <c r="C1935" s="5" t="s">
        <v>41</v>
      </c>
      <c r="D1935" s="5">
        <v>37347</v>
      </c>
      <c r="E1935" s="39">
        <v>857</v>
      </c>
      <c r="F1935" s="195">
        <v>44632</v>
      </c>
      <c r="G1935" s="2">
        <v>35</v>
      </c>
      <c r="H1935" t="str">
        <f>B1935&amp;C1935</f>
        <v>. JYOTIjavelin-throw</v>
      </c>
      <c r="I1935" s="2">
        <f>E1935</f>
        <v>857</v>
      </c>
      <c r="J1935" s="2" cm="1">
        <f t="array" ref="J1935">MAX(IF($H$3:$H$4000=$H1935,$I$3:$I$4000))</f>
        <v>857</v>
      </c>
      <c r="K1935" s="2" t="str">
        <v>JAM</v>
      </c>
      <c r="L1935" s="21" t="str">
        <v>Shenese WALKER</v>
      </c>
      <c r="M1935" s="47" t="str">
        <v>200m</v>
      </c>
      <c r="N1935" s="95">
        <v>37644</v>
      </c>
      <c r="O1935" s="94" t="str">
        <f t="shared" si="120"/>
        <v>Shenese WALKER200m</v>
      </c>
      <c r="P1935" s="2">
        <f t="shared" si="121"/>
        <v>1069</v>
      </c>
      <c r="Q1935" s="2">
        <f t="shared" si="122"/>
        <v>124</v>
      </c>
      <c r="R1935" s="79" t="str">
        <f t="shared" si="123"/>
        <v/>
      </c>
    </row>
    <row r="1936" spans="1:18" x14ac:dyDescent="0.2">
      <c r="A1936" t="s">
        <v>1159</v>
      </c>
      <c r="B1936" t="s">
        <v>5593</v>
      </c>
      <c r="C1936" s="6" t="s">
        <v>41</v>
      </c>
      <c r="D1936" s="5">
        <v>44701</v>
      </c>
      <c r="E1936" s="39">
        <v>855</v>
      </c>
      <c r="F1936" s="195">
        <v>44632</v>
      </c>
      <c r="G1936" s="2">
        <v>37</v>
      </c>
      <c r="H1936" t="str">
        <f>B1936&amp;C1936</f>
        <v>Deepika KUMARjavelin-throw</v>
      </c>
      <c r="I1936" s="2">
        <f>E1936</f>
        <v>855</v>
      </c>
      <c r="J1936" s="2" cm="1">
        <f t="array" ref="J1936">MAX(IF($H$3:$H$4000=$H1936,$I$3:$I$4000))</f>
        <v>855</v>
      </c>
      <c r="K1936" s="2" t="str">
        <v>JAM</v>
      </c>
      <c r="L1936" s="21" t="str">
        <v>Mickalia HAISLEY</v>
      </c>
      <c r="M1936" s="47" t="str">
        <v>200m</v>
      </c>
      <c r="N1936" s="95">
        <v>38316</v>
      </c>
      <c r="O1936" s="94" t="str">
        <f t="shared" si="120"/>
        <v>Mickalia HAISLEY200m</v>
      </c>
      <c r="P1936" s="2">
        <f t="shared" si="121"/>
        <v>1067</v>
      </c>
      <c r="Q1936" s="2">
        <f t="shared" si="122"/>
        <v>129</v>
      </c>
      <c r="R1936" s="79" t="str">
        <f t="shared" si="123"/>
        <v/>
      </c>
    </row>
    <row r="1937" spans="1:18" x14ac:dyDescent="0.2">
      <c r="A1937" t="s">
        <v>1159</v>
      </c>
      <c r="B1937" t="s">
        <v>5597</v>
      </c>
      <c r="C1937" s="5" t="s">
        <v>41</v>
      </c>
      <c r="D1937" s="5">
        <v>35524</v>
      </c>
      <c r="E1937" s="39">
        <v>770</v>
      </c>
      <c r="F1937" s="195">
        <v>44632</v>
      </c>
      <c r="G1937" s="2">
        <v>77</v>
      </c>
      <c r="H1937" t="str">
        <f>B1937&amp;C1937</f>
        <v>Priyanka KUMARjavelin-throw</v>
      </c>
      <c r="I1937" s="2">
        <f>E1937</f>
        <v>770</v>
      </c>
      <c r="J1937" s="2" cm="1">
        <f t="array" ref="J1937">MAX(IF($H$3:$H$4000=$H1937,$I$3:$I$4000))</f>
        <v>770</v>
      </c>
      <c r="K1937" s="2" t="str">
        <v>JAM</v>
      </c>
      <c r="L1937" s="21" t="str">
        <v>Sabrina DOCKERY</v>
      </c>
      <c r="M1937" s="47" t="str">
        <v>200m</v>
      </c>
      <c r="N1937" s="95">
        <v>38977</v>
      </c>
      <c r="O1937" s="94" t="str">
        <f t="shared" si="120"/>
        <v>Sabrina DOCKERY200m</v>
      </c>
      <c r="P1937" s="2">
        <f t="shared" si="121"/>
        <v>1042</v>
      </c>
      <c r="Q1937" s="2">
        <f t="shared" si="122"/>
        <v>151</v>
      </c>
      <c r="R1937" s="79" t="str">
        <f t="shared" si="123"/>
        <v/>
      </c>
    </row>
    <row r="1938" spans="1:18" x14ac:dyDescent="0.2">
      <c r="A1938" t="s">
        <v>1159</v>
      </c>
      <c r="B1938" t="s">
        <v>1564</v>
      </c>
      <c r="C1938" t="s">
        <v>41</v>
      </c>
      <c r="D1938" s="5"/>
      <c r="E1938" s="39">
        <v>762</v>
      </c>
      <c r="F1938" s="195">
        <v>44632</v>
      </c>
      <c r="G1938" s="2">
        <v>82</v>
      </c>
      <c r="H1938" t="str">
        <f>B1938&amp;C1938</f>
        <v>. NEELAMjavelin-throw</v>
      </c>
      <c r="I1938" s="2">
        <f>E1938</f>
        <v>762</v>
      </c>
      <c r="J1938" s="2" cm="1">
        <f t="array" ref="J1938">MAX(IF($H$3:$H$4000=$H1938,$I$3:$I$4000))</f>
        <v>762</v>
      </c>
      <c r="K1938" s="2" t="str">
        <v>JAM</v>
      </c>
      <c r="L1938" s="21" t="str">
        <v>Alexis JAMES</v>
      </c>
      <c r="M1938" s="47" t="str">
        <v>100mh</v>
      </c>
      <c r="N1938" s="95">
        <v>38086</v>
      </c>
      <c r="O1938" s="94" t="str">
        <f t="shared" si="120"/>
        <v>Alexis JAMES100mh</v>
      </c>
      <c r="P1938" s="2">
        <f t="shared" si="121"/>
        <v>1128</v>
      </c>
      <c r="Q1938" s="2">
        <f t="shared" si="122"/>
        <v>30</v>
      </c>
      <c r="R1938" s="79" t="str">
        <f t="shared" si="123"/>
        <v/>
      </c>
    </row>
    <row r="1939" spans="1:18" x14ac:dyDescent="0.2">
      <c r="A1939" t="s">
        <v>1159</v>
      </c>
      <c r="B1939" t="s">
        <v>1422</v>
      </c>
      <c r="C1939" s="5" t="s">
        <v>36</v>
      </c>
      <c r="D1939" s="5">
        <v>36369</v>
      </c>
      <c r="E1939" s="39">
        <v>914</v>
      </c>
      <c r="F1939" s="195">
        <v>44626</v>
      </c>
      <c r="G1939" s="2">
        <v>28</v>
      </c>
      <c r="H1939" t="str">
        <f>B1939&amp;C1939</f>
        <v>Divya MOHANpole-vault</v>
      </c>
      <c r="I1939" s="2">
        <f>E1939</f>
        <v>914</v>
      </c>
      <c r="J1939" s="2" cm="1">
        <f t="array" ref="J1939">MAX(IF($H$3:$H$4000=$H1939,$I$3:$I$4000))</f>
        <v>914</v>
      </c>
      <c r="K1939" s="2" t="str">
        <v>JAM</v>
      </c>
      <c r="L1939" s="21" t="str">
        <v>Oneka WILSON</v>
      </c>
      <c r="M1939" s="47" t="str">
        <v>100mh</v>
      </c>
      <c r="N1939" s="95">
        <v>37781</v>
      </c>
      <c r="O1939" s="94" t="str">
        <f t="shared" si="120"/>
        <v>Oneka WILSON100mh</v>
      </c>
      <c r="P1939" s="2">
        <f t="shared" si="121"/>
        <v>1120</v>
      </c>
      <c r="Q1939" s="2">
        <f t="shared" si="122"/>
        <v>37</v>
      </c>
      <c r="R1939" s="79" t="str">
        <f t="shared" si="123"/>
        <v/>
      </c>
    </row>
    <row r="1940" spans="1:18" x14ac:dyDescent="0.2">
      <c r="A1940" t="s">
        <v>1159</v>
      </c>
      <c r="B1940" t="s">
        <v>5558</v>
      </c>
      <c r="C1940" s="5" t="s">
        <v>36</v>
      </c>
      <c r="D1940" s="5">
        <v>35115</v>
      </c>
      <c r="E1940" s="39">
        <v>838</v>
      </c>
      <c r="F1940" s="195">
        <v>44626</v>
      </c>
      <c r="G1940" s="2">
        <v>52</v>
      </c>
      <c r="H1940" t="str">
        <f>B1940&amp;C1940</f>
        <v>Reshma RAVEENDRANpole-vault</v>
      </c>
      <c r="I1940" s="2">
        <f>E1940</f>
        <v>838</v>
      </c>
      <c r="J1940" s="2" cm="1">
        <f t="array" ref="J1940">MAX(IF($H$3:$H$4000=$H1940,$I$3:$I$4000))</f>
        <v>838</v>
      </c>
      <c r="K1940" s="2" t="str">
        <v>JAM</v>
      </c>
      <c r="L1940" s="21" t="str">
        <v>Kerrica HILL</v>
      </c>
      <c r="M1940" s="47" t="str">
        <v>100mh</v>
      </c>
      <c r="N1940" s="95">
        <v>38417</v>
      </c>
      <c r="O1940" s="94" t="str">
        <f t="shared" si="120"/>
        <v>Kerrica HILL100mh</v>
      </c>
      <c r="P1940" s="2">
        <f t="shared" si="121"/>
        <v>1125</v>
      </c>
      <c r="Q1940" s="2">
        <f t="shared" si="122"/>
        <v>34</v>
      </c>
      <c r="R1940" s="79" t="str">
        <f t="shared" si="123"/>
        <v/>
      </c>
    </row>
    <row r="1941" spans="1:18" x14ac:dyDescent="0.2">
      <c r="A1941" t="s">
        <v>1159</v>
      </c>
      <c r="B1941" t="s">
        <v>5559</v>
      </c>
      <c r="C1941" s="5" t="s">
        <v>36</v>
      </c>
      <c r="D1941" s="5">
        <v>36237</v>
      </c>
      <c r="E1941" s="39">
        <v>807</v>
      </c>
      <c r="F1941" s="195">
        <v>44626</v>
      </c>
      <c r="G1941" s="2">
        <v>65</v>
      </c>
      <c r="H1941" t="str">
        <f>B1941&amp;C1941</f>
        <v>K. Arsha BABUpole-vault</v>
      </c>
      <c r="I1941" s="2">
        <f>E1941</f>
        <v>807</v>
      </c>
      <c r="J1941" s="2" cm="1">
        <f t="array" ref="J1941">MAX(IF($H$3:$H$4000=$H1941,$I$3:$I$4000))</f>
        <v>807</v>
      </c>
      <c r="K1941" s="2" t="str">
        <v>JAM</v>
      </c>
      <c r="L1941" s="21" t="str">
        <v>Asharria ULETT</v>
      </c>
      <c r="M1941" s="47" t="str">
        <v>100mh</v>
      </c>
      <c r="N1941" s="95">
        <v>38313</v>
      </c>
      <c r="O1941" s="94" t="str">
        <f t="shared" si="120"/>
        <v>Asharria ULETT100mh</v>
      </c>
      <c r="P1941" s="2">
        <f t="shared" si="121"/>
        <v>1073</v>
      </c>
      <c r="Q1941" s="2">
        <f t="shared" si="122"/>
        <v>73</v>
      </c>
      <c r="R1941" s="79" t="str">
        <f t="shared" si="123"/>
        <v/>
      </c>
    </row>
    <row r="1942" spans="1:18" x14ac:dyDescent="0.2">
      <c r="A1942" t="s">
        <v>1159</v>
      </c>
      <c r="B1942" t="s">
        <v>1394</v>
      </c>
      <c r="C1942" s="5" t="s">
        <v>35</v>
      </c>
      <c r="D1942" s="5">
        <v>34674</v>
      </c>
      <c r="E1942" s="39">
        <v>1013</v>
      </c>
      <c r="F1942" s="195">
        <v>44625</v>
      </c>
      <c r="G1942" s="2">
        <v>18</v>
      </c>
      <c r="H1942" t="str">
        <f>B1942&amp;C1942</f>
        <v>Angel DEVASYA P.high-jump</v>
      </c>
      <c r="I1942" s="2">
        <f>E1942</f>
        <v>1013</v>
      </c>
      <c r="J1942" s="2" cm="1">
        <f t="array" ref="J1942">MAX(IF($H$3:$H$4000=$H1942,$I$3:$I$4000))</f>
        <v>1013</v>
      </c>
      <c r="K1942" s="2" t="str">
        <v>JAM</v>
      </c>
      <c r="L1942" s="21" t="str">
        <v>Shania MYERS</v>
      </c>
      <c r="M1942" s="47" t="str">
        <v>100mh</v>
      </c>
      <c r="N1942" s="95">
        <v>38589</v>
      </c>
      <c r="O1942" s="94" t="str">
        <f t="shared" si="120"/>
        <v>Shania MYERS100mh</v>
      </c>
      <c r="P1942" s="2">
        <f t="shared" si="121"/>
        <v>1035</v>
      </c>
      <c r="Q1942" s="2">
        <f t="shared" si="122"/>
        <v>112</v>
      </c>
      <c r="R1942" s="79" t="str">
        <f t="shared" si="123"/>
        <v/>
      </c>
    </row>
    <row r="1943" spans="1:18" x14ac:dyDescent="0.2">
      <c r="A1943" t="s">
        <v>1159</v>
      </c>
      <c r="B1943" t="s">
        <v>5551</v>
      </c>
      <c r="C1943" s="5" t="s">
        <v>35</v>
      </c>
      <c r="D1943" s="5">
        <v>35536</v>
      </c>
      <c r="E1943" s="39">
        <v>926</v>
      </c>
      <c r="F1943" s="195">
        <v>44625</v>
      </c>
      <c r="G1943" s="2">
        <v>70</v>
      </c>
      <c r="H1943" t="str">
        <f>B1943&amp;C1943</f>
        <v>Libia SHAJIhigh-jump</v>
      </c>
      <c r="I1943" s="2">
        <f>E1943</f>
        <v>926</v>
      </c>
      <c r="J1943" s="2" cm="1">
        <f t="array" ref="J1943">MAX(IF($H$3:$H$4000=$H1943,$I$3:$I$4000))</f>
        <v>926</v>
      </c>
      <c r="K1943" s="2" t="str">
        <v>JAM</v>
      </c>
      <c r="L1943" s="21" t="str">
        <v>Alexia AUSTIN</v>
      </c>
      <c r="M1943" s="47" t="str">
        <v>100mh</v>
      </c>
      <c r="N1943" s="95">
        <v>38348</v>
      </c>
      <c r="O1943" s="94" t="str">
        <f t="shared" si="120"/>
        <v>Alexia AUSTIN100mh</v>
      </c>
      <c r="P1943" s="2">
        <f t="shared" si="121"/>
        <v>1007</v>
      </c>
      <c r="Q1943" s="2">
        <f t="shared" si="122"/>
        <v>130</v>
      </c>
      <c r="R1943" s="79" t="str">
        <f t="shared" si="123"/>
        <v/>
      </c>
    </row>
    <row r="1944" spans="1:18" x14ac:dyDescent="0.2">
      <c r="A1944" t="s">
        <v>1159</v>
      </c>
      <c r="B1944" t="s">
        <v>1401</v>
      </c>
      <c r="C1944" s="5" t="s">
        <v>35</v>
      </c>
      <c r="D1944" s="5">
        <v>36094</v>
      </c>
      <c r="E1944" s="39">
        <v>936</v>
      </c>
      <c r="F1944" s="195">
        <v>44621</v>
      </c>
      <c r="G1944" s="2">
        <v>57</v>
      </c>
      <c r="H1944" t="str">
        <f>B1944&amp;C1944</f>
        <v>Athira SOMARAJhigh-jump</v>
      </c>
      <c r="I1944" s="2">
        <f>E1944</f>
        <v>936</v>
      </c>
      <c r="J1944" s="2" cm="1">
        <f t="array" ref="J1944">MAX(IF($H$3:$H$4000=$H1944,$I$3:$I$4000))</f>
        <v>936</v>
      </c>
      <c r="K1944" s="2" t="str">
        <v>JAM</v>
      </c>
      <c r="L1944" s="21" t="str">
        <v>Kay-Lagay CLARKE</v>
      </c>
      <c r="M1944" s="47" t="str">
        <v>100mh</v>
      </c>
      <c r="N1944" s="95">
        <v>38044</v>
      </c>
      <c r="O1944" s="94" t="str">
        <f t="shared" si="120"/>
        <v>Kay-Lagay CLARKE100mh</v>
      </c>
      <c r="P1944" s="2">
        <f t="shared" si="121"/>
        <v>1001</v>
      </c>
      <c r="Q1944" s="2">
        <f t="shared" si="122"/>
        <v>136</v>
      </c>
      <c r="R1944" s="79" t="str">
        <f t="shared" si="123"/>
        <v/>
      </c>
    </row>
    <row r="1945" spans="1:18" x14ac:dyDescent="0.2">
      <c r="A1945" t="s">
        <v>1159</v>
      </c>
      <c r="B1945" s="5" t="s">
        <v>1433</v>
      </c>
      <c r="C1945" s="5" t="s">
        <v>36</v>
      </c>
      <c r="D1945" s="5">
        <v>35696</v>
      </c>
      <c r="E1945" s="39">
        <v>838</v>
      </c>
      <c r="F1945" s="195">
        <v>44621</v>
      </c>
      <c r="G1945" s="2">
        <v>52</v>
      </c>
      <c r="H1945" t="str">
        <f>B1945&amp;C1945</f>
        <v>Jaison MARIYApole-vault</v>
      </c>
      <c r="I1945" s="2">
        <f>E1945</f>
        <v>838</v>
      </c>
      <c r="J1945" s="2" cm="1">
        <f t="array" ref="J1945">MAX(IF($H$3:$H$4000=$H1945,$I$3:$I$4000))</f>
        <v>929</v>
      </c>
      <c r="K1945" s="2" t="str">
        <v>JAM</v>
      </c>
      <c r="L1945" s="21" t="str">
        <v>Habiba HARRIS</v>
      </c>
      <c r="M1945" s="47" t="str">
        <v>100mh</v>
      </c>
      <c r="N1945" s="95">
        <v>38621</v>
      </c>
      <c r="O1945" s="94" t="str">
        <f t="shared" si="120"/>
        <v>Habiba HARRIS100mh</v>
      </c>
      <c r="P1945" s="2">
        <f t="shared" si="121"/>
        <v>971</v>
      </c>
      <c r="Q1945" s="2">
        <f t="shared" si="122"/>
        <v>159</v>
      </c>
      <c r="R1945" s="79" t="str">
        <f t="shared" si="123"/>
        <v/>
      </c>
    </row>
    <row r="1946" spans="1:18" x14ac:dyDescent="0.2">
      <c r="A1946" t="s">
        <v>1159</v>
      </c>
      <c r="B1946" t="s">
        <v>1442</v>
      </c>
      <c r="C1946" s="5" t="s">
        <v>36</v>
      </c>
      <c r="D1946" s="5">
        <v>35952</v>
      </c>
      <c r="E1946" s="39">
        <v>807</v>
      </c>
      <c r="F1946" s="195">
        <v>44621</v>
      </c>
      <c r="G1946" s="2">
        <v>65</v>
      </c>
      <c r="H1946" t="str">
        <f>B1946&amp;C1946</f>
        <v>Preethika ANANDHANpole-vault</v>
      </c>
      <c r="I1946" s="2">
        <f>E1946</f>
        <v>807</v>
      </c>
      <c r="J1946" s="2" cm="1">
        <f t="array" ref="J1946">MAX(IF($H$3:$H$4000=$H1946,$I$3:$I$4000))</f>
        <v>807</v>
      </c>
      <c r="K1946" s="2" t="str">
        <v>JAM</v>
      </c>
      <c r="L1946" s="21" t="str">
        <v>Safhia HINDS</v>
      </c>
      <c r="M1946" s="47" t="str">
        <v>400mh</v>
      </c>
      <c r="N1946" s="95">
        <v>37666</v>
      </c>
      <c r="O1946" s="94" t="str">
        <f t="shared" si="120"/>
        <v>Safhia HINDS400mh</v>
      </c>
      <c r="P1946" s="2">
        <f t="shared" si="121"/>
        <v>1079</v>
      </c>
      <c r="Q1946" s="2">
        <f t="shared" si="122"/>
        <v>46</v>
      </c>
      <c r="R1946" s="79" t="str">
        <f t="shared" si="123"/>
        <v/>
      </c>
    </row>
    <row r="1947" spans="1:18" x14ac:dyDescent="0.2">
      <c r="A1947" t="s">
        <v>1159</v>
      </c>
      <c r="B1947" t="s">
        <v>1447</v>
      </c>
      <c r="C1947" s="5" t="s">
        <v>40</v>
      </c>
      <c r="D1947" s="5">
        <v>30524</v>
      </c>
      <c r="E1947" s="39">
        <v>978</v>
      </c>
      <c r="F1947" s="195">
        <v>44619</v>
      </c>
      <c r="G1947" s="2">
        <v>13</v>
      </c>
      <c r="H1947" t="str">
        <f>B1947&amp;C1947</f>
        <v>Seema PUNIAdiscus-throw</v>
      </c>
      <c r="I1947" s="2">
        <f>E1947</f>
        <v>978</v>
      </c>
      <c r="J1947" s="2" cm="1">
        <f t="array" ref="J1947">MAX(IF($H$3:$H$4000=$H1947,$I$3:$I$4000))</f>
        <v>1140</v>
      </c>
      <c r="K1947" s="2" t="str">
        <v>JAM</v>
      </c>
      <c r="L1947" s="21" t="str">
        <v>Oneika MCANNUFF</v>
      </c>
      <c r="M1947" s="47" t="str">
        <v>400mh</v>
      </c>
      <c r="N1947" s="95">
        <v>37867</v>
      </c>
      <c r="O1947" s="94" t="str">
        <f t="shared" si="120"/>
        <v>Oneika MCANNUFF400mh</v>
      </c>
      <c r="P1947" s="2">
        <f t="shared" si="121"/>
        <v>1041</v>
      </c>
      <c r="Q1947" s="2">
        <f t="shared" si="122"/>
        <v>78</v>
      </c>
      <c r="R1947" s="79" t="str">
        <f t="shared" si="123"/>
        <v/>
      </c>
    </row>
    <row r="1948" spans="1:18" x14ac:dyDescent="0.2">
      <c r="A1948" t="s">
        <v>1159</v>
      </c>
      <c r="B1948" t="s">
        <v>1236</v>
      </c>
      <c r="C1948" s="5" t="s">
        <v>40</v>
      </c>
      <c r="D1948" s="5">
        <v>36605</v>
      </c>
      <c r="E1948" s="39">
        <v>852</v>
      </c>
      <c r="F1948" s="195">
        <v>44619</v>
      </c>
      <c r="G1948" s="2">
        <v>60</v>
      </c>
      <c r="H1948" t="str">
        <f>B1948&amp;C1948</f>
        <v>Sunita DEVIdiscus-throw</v>
      </c>
      <c r="I1948" s="2">
        <f>E1948</f>
        <v>852</v>
      </c>
      <c r="J1948" s="2" cm="1">
        <f t="array" ref="J1948">MAX(IF($H$3:$H$4000=$H1948,$I$3:$I$4000))</f>
        <v>852</v>
      </c>
      <c r="K1948" s="2" t="str">
        <v>JAM</v>
      </c>
      <c r="L1948" s="21" t="str">
        <v>Shackelia GREEN</v>
      </c>
      <c r="M1948" s="47" t="str">
        <v>400mh</v>
      </c>
      <c r="N1948" s="95">
        <v>37955</v>
      </c>
      <c r="O1948" s="94" t="str">
        <f t="shared" si="120"/>
        <v>Shackelia GREEN400mh</v>
      </c>
      <c r="P1948" s="2">
        <f t="shared" si="121"/>
        <v>1028</v>
      </c>
      <c r="Q1948" s="2">
        <f t="shared" si="122"/>
        <v>88</v>
      </c>
      <c r="R1948" s="79" t="str">
        <f t="shared" si="123"/>
        <v/>
      </c>
    </row>
    <row r="1949" spans="1:18" x14ac:dyDescent="0.2">
      <c r="A1949" t="s">
        <v>1159</v>
      </c>
      <c r="B1949" t="s">
        <v>1234</v>
      </c>
      <c r="C1949" s="5" t="s">
        <v>40</v>
      </c>
      <c r="D1949" s="5">
        <v>37246</v>
      </c>
      <c r="E1949" s="39">
        <v>815</v>
      </c>
      <c r="F1949" s="195">
        <v>44619</v>
      </c>
      <c r="G1949" s="2">
        <v>80</v>
      </c>
      <c r="H1949" t="str">
        <f>B1949&amp;C1949</f>
        <v>. POOJAdiscus-throw</v>
      </c>
      <c r="I1949" s="2">
        <f>E1949</f>
        <v>815</v>
      </c>
      <c r="J1949" s="2" cm="1">
        <f t="array" ref="J1949">MAX(IF($H$3:$H$4000=$H1949,$I$3:$I$4000))</f>
        <v>815</v>
      </c>
      <c r="K1949" s="2" t="str">
        <v>JAM</v>
      </c>
      <c r="L1949" s="21" t="str">
        <v>Tony-Ann BECKFORD</v>
      </c>
      <c r="M1949" s="47" t="str">
        <v>400mh</v>
      </c>
      <c r="N1949" s="95">
        <v>44671</v>
      </c>
      <c r="O1949" s="94" t="str">
        <f t="shared" si="120"/>
        <v>Tony-Ann BECKFORD400mh</v>
      </c>
      <c r="P1949" s="2">
        <f t="shared" si="121"/>
        <v>1007</v>
      </c>
      <c r="Q1949" s="2">
        <f t="shared" si="122"/>
        <v>122</v>
      </c>
      <c r="R1949" s="79" t="str">
        <f t="shared" si="123"/>
        <v/>
      </c>
    </row>
    <row r="1950" spans="1:18" x14ac:dyDescent="0.2">
      <c r="A1950" t="s">
        <v>1159</v>
      </c>
      <c r="B1950" t="s">
        <v>1472</v>
      </c>
      <c r="C1950" s="5" t="s">
        <v>40</v>
      </c>
      <c r="D1950" s="5">
        <v>37872</v>
      </c>
      <c r="E1950" s="39">
        <v>805</v>
      </c>
      <c r="F1950" s="195">
        <v>44619</v>
      </c>
      <c r="G1950" s="2">
        <v>88</v>
      </c>
      <c r="H1950" t="str">
        <f>B1950&amp;C1950</f>
        <v>Padariya KHUSHIdiscus-throw</v>
      </c>
      <c r="I1950" s="2">
        <f>E1950</f>
        <v>805</v>
      </c>
      <c r="J1950" s="2" cm="1">
        <f t="array" ref="J1950">MAX(IF($H$3:$H$4000=$H1950,$I$3:$I$4000))</f>
        <v>805</v>
      </c>
      <c r="K1950" s="2" t="str">
        <v>JAM</v>
      </c>
      <c r="L1950" s="21" t="str">
        <v>Deandra Harris HARRIS</v>
      </c>
      <c r="M1950" s="47" t="str">
        <v>400mh</v>
      </c>
      <c r="N1950" s="95">
        <v>39066</v>
      </c>
      <c r="O1950" s="94" t="str">
        <f t="shared" si="120"/>
        <v>Deandra Harris HARRIS400mh</v>
      </c>
      <c r="P1950" s="2">
        <f t="shared" si="121"/>
        <v>970</v>
      </c>
      <c r="Q1950" s="2">
        <f t="shared" si="122"/>
        <v>146</v>
      </c>
      <c r="R1950" s="79" t="str">
        <f t="shared" si="123"/>
        <v/>
      </c>
    </row>
    <row r="1951" spans="1:18" x14ac:dyDescent="0.2">
      <c r="A1951" t="s">
        <v>1159</v>
      </c>
      <c r="B1951" t="s">
        <v>1491</v>
      </c>
      <c r="C1951" s="5" t="s">
        <v>39</v>
      </c>
      <c r="D1951" s="5">
        <v>35129</v>
      </c>
      <c r="E1951" s="39">
        <v>1004</v>
      </c>
      <c r="F1951" s="195">
        <v>44619</v>
      </c>
      <c r="G1951" s="2">
        <v>10</v>
      </c>
      <c r="H1951" t="str">
        <f>B1951&amp;C1951</f>
        <v>Manpreet KAURshot-put</v>
      </c>
      <c r="I1951" s="2">
        <f>E1951</f>
        <v>1004</v>
      </c>
      <c r="J1951" s="2" cm="1">
        <f t="array" ref="J1951">MAX(IF($H$3:$H$4000=$H1951,$I$3:$I$4000))</f>
        <v>1024</v>
      </c>
      <c r="K1951" s="2" t="str">
        <v>JAM</v>
      </c>
      <c r="L1951" s="21" t="str">
        <v>Jo-anna PINNOCK</v>
      </c>
      <c r="M1951" s="47" t="str">
        <v>triple-jump</v>
      </c>
      <c r="N1951" s="95">
        <v>37951</v>
      </c>
      <c r="O1951" s="94" t="str">
        <f t="shared" si="120"/>
        <v>Jo-anna PINNOCKtriple-jump</v>
      </c>
      <c r="P1951" s="2">
        <f t="shared" si="121"/>
        <v>945</v>
      </c>
      <c r="Q1951" s="2">
        <f t="shared" si="122"/>
        <v>117</v>
      </c>
      <c r="R1951" s="79" t="str">
        <f t="shared" si="123"/>
        <v/>
      </c>
    </row>
    <row r="1952" spans="1:18" x14ac:dyDescent="0.2">
      <c r="A1952" t="s">
        <v>1159</v>
      </c>
      <c r="B1952" t="s">
        <v>1499</v>
      </c>
      <c r="C1952" s="5" t="s">
        <v>39</v>
      </c>
      <c r="D1952" s="5">
        <v>33724</v>
      </c>
      <c r="E1952" s="39">
        <v>794</v>
      </c>
      <c r="F1952" s="195">
        <v>44619</v>
      </c>
      <c r="G1952" s="2">
        <v>72</v>
      </c>
      <c r="H1952" t="str">
        <f>B1952&amp;C1952</f>
        <v>Divya JEETHBHADshot-put</v>
      </c>
      <c r="I1952" s="2">
        <f>E1952</f>
        <v>794</v>
      </c>
      <c r="J1952" s="2" cm="1">
        <f t="array" ref="J1952">MAX(IF($H$3:$H$4000=$H1952,$I$3:$I$4000))</f>
        <v>794</v>
      </c>
      <c r="K1952" s="2" t="str">
        <v>JAM</v>
      </c>
      <c r="L1952" s="21" t="str">
        <v>Serena COLE</v>
      </c>
      <c r="M1952" s="47" t="str">
        <v>100m</v>
      </c>
      <c r="N1952" s="95">
        <v>38164</v>
      </c>
      <c r="O1952" s="94" t="str">
        <f t="shared" si="120"/>
        <v>Serena COLE100m</v>
      </c>
      <c r="P1952" s="2">
        <f t="shared" si="121"/>
        <v>1110</v>
      </c>
      <c r="Q1952" s="2">
        <f t="shared" si="122"/>
        <v>80</v>
      </c>
      <c r="R1952" s="79" t="str">
        <f t="shared" si="123"/>
        <v/>
      </c>
    </row>
    <row r="1953" spans="1:18" x14ac:dyDescent="0.2">
      <c r="A1953" t="s">
        <v>1159</v>
      </c>
      <c r="B1953" t="s">
        <v>1500</v>
      </c>
      <c r="C1953" s="5" t="s">
        <v>39</v>
      </c>
      <c r="D1953" s="5">
        <v>38012</v>
      </c>
      <c r="E1953" s="39">
        <v>780</v>
      </c>
      <c r="F1953" s="195">
        <v>44619</v>
      </c>
      <c r="G1953" s="2">
        <v>86</v>
      </c>
      <c r="H1953" t="str">
        <f>B1953&amp;C1953</f>
        <v>Jyoti VAISHNAVshot-put</v>
      </c>
      <c r="I1953" s="2">
        <f>E1953</f>
        <v>780</v>
      </c>
      <c r="J1953" s="2" cm="1">
        <f t="array" ref="J1953">MAX(IF($H$3:$H$4000=$H1953,$I$3:$I$4000))</f>
        <v>780</v>
      </c>
      <c r="K1953" s="2" t="str">
        <v>JAM</v>
      </c>
      <c r="L1953" s="21" t="str">
        <v>Oneika MCANNUFF</v>
      </c>
      <c r="M1953" s="47" t="str">
        <v>400m</v>
      </c>
      <c r="N1953" s="95">
        <v>37867</v>
      </c>
      <c r="O1953" s="94" t="str">
        <f t="shared" si="120"/>
        <v>Oneika MCANNUFF400m</v>
      </c>
      <c r="P1953" s="2">
        <f t="shared" si="121"/>
        <v>1106</v>
      </c>
      <c r="Q1953" s="2">
        <f t="shared" si="122"/>
        <v>66</v>
      </c>
      <c r="R1953" s="79" t="str">
        <f t="shared" si="123"/>
        <v/>
      </c>
    </row>
    <row r="1954" spans="1:18" x14ac:dyDescent="0.2">
      <c r="A1954" t="s">
        <v>1159</v>
      </c>
      <c r="B1954" t="s">
        <v>1517</v>
      </c>
      <c r="C1954" s="5" t="s">
        <v>42</v>
      </c>
      <c r="D1954" s="5">
        <v>32807</v>
      </c>
      <c r="E1954" s="39">
        <v>961</v>
      </c>
      <c r="F1954" s="195">
        <v>44619</v>
      </c>
      <c r="G1954" s="2">
        <v>22</v>
      </c>
      <c r="H1954" t="str">
        <f>B1954&amp;C1954</f>
        <v>Sarita Romit SINGHhammer-throw</v>
      </c>
      <c r="I1954" s="2">
        <f>E1954</f>
        <v>961</v>
      </c>
      <c r="J1954" s="2" cm="1">
        <f t="array" ref="J1954">MAX(IF($H$3:$H$4000=$H1954,$I$3:$I$4000))</f>
        <v>961</v>
      </c>
      <c r="K1954" s="2" t="str">
        <v>JAM</v>
      </c>
      <c r="L1954" s="21" t="str">
        <v>Kelly-Ann BECKFORD</v>
      </c>
      <c r="M1954" s="47" t="str">
        <v>800m</v>
      </c>
      <c r="N1954" s="95">
        <v>2000</v>
      </c>
      <c r="O1954" s="94" t="str">
        <f t="shared" si="120"/>
        <v>Kelly-Ann BECKFORD800m</v>
      </c>
      <c r="P1954" s="2">
        <f t="shared" si="121"/>
        <v>1086</v>
      </c>
      <c r="Q1954" s="2">
        <f t="shared" si="122"/>
        <v>95</v>
      </c>
      <c r="R1954" s="79" t="str">
        <f t="shared" si="123"/>
        <v/>
      </c>
    </row>
    <row r="1955" spans="1:18" x14ac:dyDescent="0.2">
      <c r="A1955" t="s">
        <v>1159</v>
      </c>
      <c r="B1955" t="s">
        <v>1547</v>
      </c>
      <c r="C1955" s="5" t="s">
        <v>41</v>
      </c>
      <c r="D1955" s="5">
        <v>37296</v>
      </c>
      <c r="E1955" s="39">
        <v>819</v>
      </c>
      <c r="F1955" s="195">
        <v>44619</v>
      </c>
      <c r="G1955" s="2">
        <v>50</v>
      </c>
      <c r="H1955" t="str">
        <f>B1955&amp;C1955</f>
        <v>Shakshi SHARMAjavelin-throw</v>
      </c>
      <c r="I1955" s="2">
        <f>E1955</f>
        <v>819</v>
      </c>
      <c r="J1955" s="2" cm="1">
        <f t="array" ref="J1955">MAX(IF($H$3:$H$4000=$H1955,$I$3:$I$4000))</f>
        <v>825</v>
      </c>
      <c r="K1955" s="2" t="str">
        <v>JAM</v>
      </c>
      <c r="L1955" s="21" t="str">
        <v>Deneka THOMAS</v>
      </c>
      <c r="M1955" s="47" t="str">
        <v>400mh</v>
      </c>
      <c r="N1955" s="95">
        <v>37903</v>
      </c>
      <c r="O1955" s="94" t="str">
        <f t="shared" si="120"/>
        <v>Deneka THOMAS400mh</v>
      </c>
      <c r="P1955" s="2">
        <f t="shared" si="121"/>
        <v>960</v>
      </c>
      <c r="Q1955" s="2">
        <f t="shared" si="122"/>
        <v>158</v>
      </c>
      <c r="R1955" s="79" t="str">
        <f t="shared" si="123"/>
        <v/>
      </c>
    </row>
    <row r="1956" spans="1:18" x14ac:dyDescent="0.2">
      <c r="A1956" t="s">
        <v>1159</v>
      </c>
      <c r="B1956" t="s">
        <v>1160</v>
      </c>
      <c r="C1956" s="5" t="s">
        <v>26</v>
      </c>
      <c r="D1956" s="5">
        <v>33365</v>
      </c>
      <c r="E1956" s="39">
        <v>1047</v>
      </c>
      <c r="F1956" s="195">
        <v>44618</v>
      </c>
      <c r="G1956" s="2">
        <v>74</v>
      </c>
      <c r="H1956" t="str">
        <f>B1956&amp;C1956</f>
        <v>Srabani NANDA400m</v>
      </c>
      <c r="I1956" s="2">
        <f>E1956</f>
        <v>1047</v>
      </c>
      <c r="J1956" s="2" cm="1">
        <f t="array" ref="J1956">MAX(IF($H$3:$H$4000=$H1956,$I$3:$I$4000))</f>
        <v>1047</v>
      </c>
      <c r="K1956" s="2" t="str">
        <v>JAM</v>
      </c>
      <c r="L1956" s="21" t="str">
        <v>Annishka MCDONALD</v>
      </c>
      <c r="M1956" s="47" t="str">
        <v>high-jump</v>
      </c>
      <c r="N1956" s="95">
        <v>37924</v>
      </c>
      <c r="O1956" s="94" t="str">
        <f t="shared" si="120"/>
        <v>Annishka MCDONALDhigh-jump</v>
      </c>
      <c r="P1956" s="2">
        <f t="shared" si="121"/>
        <v>1023</v>
      </c>
      <c r="Q1956" s="2">
        <f t="shared" si="122"/>
        <v>37</v>
      </c>
      <c r="R1956" s="79" t="str">
        <f t="shared" si="123"/>
        <v/>
      </c>
    </row>
    <row r="1957" spans="1:18" x14ac:dyDescent="0.2">
      <c r="A1957" t="s">
        <v>1159</v>
      </c>
      <c r="B1957" t="s">
        <v>1161</v>
      </c>
      <c r="C1957" s="5" t="s">
        <v>25</v>
      </c>
      <c r="D1957" s="5">
        <v>37695</v>
      </c>
      <c r="E1957" s="39">
        <v>1048</v>
      </c>
      <c r="F1957" s="195">
        <v>44616</v>
      </c>
      <c r="G1957" s="2">
        <v>86</v>
      </c>
      <c r="H1957" t="str">
        <f>B1957&amp;C1957</f>
        <v>Priya HABBATHANAHALLI MOHAN200m</v>
      </c>
      <c r="I1957" s="2">
        <f>E1957</f>
        <v>1048</v>
      </c>
      <c r="J1957" s="2" cm="1">
        <f t="array" ref="J1957">MAX(IF($H$3:$H$4000=$H1957,$I$3:$I$4000))</f>
        <v>1048</v>
      </c>
      <c r="K1957" s="2" t="str">
        <v>JAM</v>
      </c>
      <c r="L1957" s="21" t="str">
        <v>Deijanae BRUCE</v>
      </c>
      <c r="M1957" s="47" t="str">
        <v>high-jump</v>
      </c>
      <c r="N1957" s="95">
        <v>38675</v>
      </c>
      <c r="O1957" s="94" t="str">
        <f t="shared" si="120"/>
        <v>Deijanae BRUCEhigh-jump</v>
      </c>
      <c r="P1957" s="2">
        <f t="shared" si="121"/>
        <v>974</v>
      </c>
      <c r="Q1957" s="2">
        <f t="shared" si="122"/>
        <v>83</v>
      </c>
      <c r="R1957" s="79" t="str">
        <f t="shared" si="123"/>
        <v/>
      </c>
    </row>
    <row r="1958" spans="1:18" x14ac:dyDescent="0.2">
      <c r="A1958" t="s">
        <v>1159</v>
      </c>
      <c r="B1958" t="s">
        <v>1232</v>
      </c>
      <c r="C1958" s="5" t="s">
        <v>27</v>
      </c>
      <c r="D1958" s="5">
        <v>37094</v>
      </c>
      <c r="E1958" s="39">
        <v>1036</v>
      </c>
      <c r="F1958" s="195">
        <v>44616</v>
      </c>
      <c r="G1958" s="2">
        <v>61</v>
      </c>
      <c r="H1958" t="str">
        <f>B1958&amp;C1958</f>
        <v>E.B. ARPITHA800m</v>
      </c>
      <c r="I1958" s="2">
        <f>E1958</f>
        <v>1036</v>
      </c>
      <c r="J1958" s="2" cm="1">
        <f t="array" ref="J1958">MAX(IF($H$3:$H$4000=$H1958,$I$3:$I$4000))</f>
        <v>1036</v>
      </c>
      <c r="K1958" s="2" t="str">
        <v>JAM</v>
      </c>
      <c r="L1958" s="21" t="str">
        <v>Shackala HENRY</v>
      </c>
      <c r="M1958" s="47" t="str">
        <v>high-jump</v>
      </c>
      <c r="N1958" s="95">
        <v>38291</v>
      </c>
      <c r="O1958" s="94" t="str">
        <f t="shared" si="120"/>
        <v>Shackala HENRYhigh-jump</v>
      </c>
      <c r="P1958" s="2">
        <f t="shared" si="121"/>
        <v>974</v>
      </c>
      <c r="Q1958" s="2">
        <f t="shared" si="122"/>
        <v>83</v>
      </c>
      <c r="R1958" s="79" t="str">
        <f t="shared" si="123"/>
        <v/>
      </c>
    </row>
    <row r="1959" spans="1:18" x14ac:dyDescent="0.2">
      <c r="A1959" t="s">
        <v>1159</v>
      </c>
      <c r="B1959" t="s">
        <v>1234</v>
      </c>
      <c r="C1959" s="5" t="s">
        <v>27</v>
      </c>
      <c r="D1959" s="6">
        <v>37424</v>
      </c>
      <c r="E1959" s="39">
        <v>1030</v>
      </c>
      <c r="F1959" s="195">
        <v>44616</v>
      </c>
      <c r="G1959" s="2">
        <v>69</v>
      </c>
      <c r="H1959" t="str">
        <f>B1959&amp;C1959</f>
        <v>. POOJA800m</v>
      </c>
      <c r="I1959" s="2">
        <f>E1959</f>
        <v>1030</v>
      </c>
      <c r="J1959" s="2" cm="1">
        <f t="array" ref="J1959">MAX(IF($H$3:$H$4000=$H1959,$I$3:$I$4000))</f>
        <v>1030</v>
      </c>
      <c r="K1959" s="2" t="str">
        <v>JAM</v>
      </c>
      <c r="L1959" s="21" t="str">
        <v>Kerrica HILL</v>
      </c>
      <c r="M1959" s="47" t="str">
        <v>100m</v>
      </c>
      <c r="N1959" s="95">
        <v>38417</v>
      </c>
      <c r="O1959" s="94" t="str">
        <f t="shared" si="120"/>
        <v>Kerrica HILL100m</v>
      </c>
      <c r="P1959" s="2">
        <f t="shared" si="121"/>
        <v>1133</v>
      </c>
      <c r="Q1959" s="2">
        <f t="shared" si="122"/>
        <v>52</v>
      </c>
      <c r="R1959" s="79" t="str">
        <f t="shared" si="123"/>
        <v/>
      </c>
    </row>
    <row r="1960" spans="1:18" x14ac:dyDescent="0.2">
      <c r="A1960" t="s">
        <v>1159</v>
      </c>
      <c r="B1960" t="s">
        <v>1236</v>
      </c>
      <c r="C1960" s="5" t="s">
        <v>27</v>
      </c>
      <c r="D1960" s="5">
        <v>36605</v>
      </c>
      <c r="E1960" s="39">
        <v>1020</v>
      </c>
      <c r="F1960" s="195">
        <v>44616</v>
      </c>
      <c r="G1960" s="2">
        <v>78</v>
      </c>
      <c r="H1960" t="str">
        <f>B1960&amp;C1960</f>
        <v>Sunita DEVI800m</v>
      </c>
      <c r="I1960" s="2">
        <f>E1960</f>
        <v>1020</v>
      </c>
      <c r="J1960" s="2" cm="1">
        <f t="array" ref="J1960">MAX(IF($H$3:$H$4000=$H1960,$I$3:$I$4000))</f>
        <v>1020</v>
      </c>
      <c r="K1960" s="2" t="str">
        <v>JAM</v>
      </c>
      <c r="L1960" s="21" t="str">
        <v>Tina CLAYTON</v>
      </c>
      <c r="M1960" s="47" t="str">
        <v>100m</v>
      </c>
      <c r="N1960" s="95">
        <v>38216</v>
      </c>
      <c r="O1960" s="94" t="str">
        <f t="shared" si="120"/>
        <v>Tina CLAYTON100m</v>
      </c>
      <c r="P1960" s="2">
        <f t="shared" si="121"/>
        <v>1183</v>
      </c>
      <c r="Q1960" s="2">
        <f t="shared" si="122"/>
        <v>17</v>
      </c>
      <c r="R1960" s="79" t="str">
        <f t="shared" si="123"/>
        <v/>
      </c>
    </row>
    <row r="1961" spans="1:18" x14ac:dyDescent="0.2">
      <c r="A1961" t="s">
        <v>1159</v>
      </c>
      <c r="B1961" t="s">
        <v>1270</v>
      </c>
      <c r="C1961" s="6" t="s">
        <v>29</v>
      </c>
      <c r="D1961" s="6">
        <v>36186</v>
      </c>
      <c r="E1961" s="39">
        <v>1041</v>
      </c>
      <c r="F1961" s="195">
        <v>44616</v>
      </c>
      <c r="G1961" s="2">
        <v>44</v>
      </c>
      <c r="H1961" t="str">
        <f>B1961&amp;C1961</f>
        <v>Komal JAGADALE5000m</v>
      </c>
      <c r="I1961" s="2">
        <f>E1961</f>
        <v>1041</v>
      </c>
      <c r="J1961" s="2" cm="1">
        <f t="array" ref="J1961">MAX(IF($H$3:$H$4000=$H1961,$I$3:$I$4000))</f>
        <v>1041</v>
      </c>
      <c r="K1961" s="2" t="str">
        <v>JAM</v>
      </c>
      <c r="L1961" s="21" t="str">
        <v>Lavanya WILLIAMS</v>
      </c>
      <c r="M1961" s="47" t="str">
        <v>100m</v>
      </c>
      <c r="N1961" s="95">
        <v>38694</v>
      </c>
      <c r="O1961" s="94" t="str">
        <f t="shared" si="120"/>
        <v>Lavanya WILLIAMS100m</v>
      </c>
      <c r="P1961" s="2">
        <f t="shared" si="121"/>
        <v>1070</v>
      </c>
      <c r="Q1961" s="2">
        <f t="shared" si="122"/>
        <v>127</v>
      </c>
      <c r="R1961" s="79" t="str">
        <f t="shared" si="123"/>
        <v/>
      </c>
    </row>
    <row r="1962" spans="1:18" x14ac:dyDescent="0.2">
      <c r="A1962" t="s">
        <v>1159</v>
      </c>
      <c r="B1962" t="s">
        <v>1289</v>
      </c>
      <c r="C1962" s="5" t="s">
        <v>29</v>
      </c>
      <c r="D1962" s="5">
        <v>35431</v>
      </c>
      <c r="E1962" s="39">
        <v>1037</v>
      </c>
      <c r="F1962" s="195">
        <v>44616</v>
      </c>
      <c r="G1962" s="2">
        <v>45</v>
      </c>
      <c r="H1962" t="str">
        <f>B1962&amp;C1962</f>
        <v>. BHARTI5000m</v>
      </c>
      <c r="I1962" s="2">
        <f>E1962</f>
        <v>1037</v>
      </c>
      <c r="J1962" s="2" cm="1">
        <f t="array" ref="J1962">MAX(IF($H$3:$H$4000=$H1962,$I$3:$I$4000))</f>
        <v>1037</v>
      </c>
      <c r="K1962" s="2" t="str">
        <v>JAM</v>
      </c>
      <c r="L1962" s="21" t="str">
        <v>Shenese WALKER</v>
      </c>
      <c r="M1962" s="47" t="str">
        <v>100m</v>
      </c>
      <c r="N1962" s="95">
        <v>37644</v>
      </c>
      <c r="O1962" s="94" t="str">
        <f t="shared" si="120"/>
        <v>Shenese WALKER100m</v>
      </c>
      <c r="P1962" s="2">
        <f t="shared" si="121"/>
        <v>1060</v>
      </c>
      <c r="Q1962" s="2">
        <f t="shared" si="122"/>
        <v>135</v>
      </c>
      <c r="R1962" s="79" t="str">
        <f t="shared" si="123"/>
        <v/>
      </c>
    </row>
    <row r="1963" spans="1:18" x14ac:dyDescent="0.2">
      <c r="A1963" t="s">
        <v>1159</v>
      </c>
      <c r="B1963" t="s">
        <v>1292</v>
      </c>
      <c r="C1963" s="5" t="s">
        <v>29</v>
      </c>
      <c r="D1963" s="5">
        <v>37174</v>
      </c>
      <c r="E1963" s="39">
        <v>1023</v>
      </c>
      <c r="F1963" s="195">
        <v>44616</v>
      </c>
      <c r="G1963" s="2">
        <v>58</v>
      </c>
      <c r="H1963" t="str">
        <f>B1963&amp;C1963</f>
        <v>. BADHO5000m</v>
      </c>
      <c r="I1963" s="2">
        <f>E1963</f>
        <v>1023</v>
      </c>
      <c r="J1963" s="2" cm="1">
        <f t="array" ref="J1963">MAX(IF($H$3:$H$4000=$H1963,$I$3:$I$4000))</f>
        <v>1023</v>
      </c>
      <c r="K1963" s="2" t="str">
        <v>JAM</v>
      </c>
      <c r="L1963" s="21" t="str">
        <v>Thieanna Lee TERRELONGE</v>
      </c>
      <c r="M1963" s="47" t="str">
        <v>100m</v>
      </c>
      <c r="N1963" s="95">
        <v>39372</v>
      </c>
      <c r="O1963" s="94" t="str">
        <f t="shared" si="120"/>
        <v>Thieanna Lee TERRELONGE100m</v>
      </c>
      <c r="P1963" s="2">
        <f t="shared" si="121"/>
        <v>1049</v>
      </c>
      <c r="Q1963" s="2">
        <f t="shared" si="122"/>
        <v>153</v>
      </c>
      <c r="R1963" s="79" t="str">
        <f t="shared" si="123"/>
        <v/>
      </c>
    </row>
    <row r="1964" spans="1:18" x14ac:dyDescent="0.2">
      <c r="A1964" t="s">
        <v>1159</v>
      </c>
      <c r="B1964" t="s">
        <v>1297</v>
      </c>
      <c r="C1964" s="5" t="s">
        <v>29</v>
      </c>
      <c r="D1964" s="6">
        <v>37292</v>
      </c>
      <c r="E1964" s="39">
        <v>984</v>
      </c>
      <c r="F1964" s="195">
        <v>44616</v>
      </c>
      <c r="G1964" s="2">
        <v>82</v>
      </c>
      <c r="H1964" t="str">
        <f>B1964&amp;C1964</f>
        <v>KM ANKITA5000m</v>
      </c>
      <c r="I1964" s="2">
        <f>E1964</f>
        <v>984</v>
      </c>
      <c r="J1964" s="2" cm="1">
        <f t="array" ref="J1964">MAX(IF($H$3:$H$4000=$H1964,$I$3:$I$4000))</f>
        <v>984</v>
      </c>
      <c r="K1964" s="2" t="str">
        <v>JAM</v>
      </c>
      <c r="L1964" s="21" t="str">
        <v>Toriann NOAD</v>
      </c>
      <c r="M1964" s="47" t="str">
        <v>400m</v>
      </c>
      <c r="N1964" s="95">
        <v>37845</v>
      </c>
      <c r="O1964" s="94" t="str">
        <f t="shared" si="120"/>
        <v>Toriann NOAD400m</v>
      </c>
      <c r="P1964" s="2">
        <f t="shared" si="121"/>
        <v>1038</v>
      </c>
      <c r="Q1964" s="2">
        <f t="shared" si="122"/>
        <v>147</v>
      </c>
      <c r="R1964" s="79" t="str">
        <f t="shared" si="123"/>
        <v/>
      </c>
    </row>
    <row r="1965" spans="1:18" x14ac:dyDescent="0.2">
      <c r="A1965" t="s">
        <v>1159</v>
      </c>
      <c r="B1965" t="s">
        <v>1197</v>
      </c>
      <c r="C1965" s="6" t="s">
        <v>33</v>
      </c>
      <c r="D1965" s="5">
        <v>37032</v>
      </c>
      <c r="E1965" s="39">
        <v>1070</v>
      </c>
      <c r="F1965" s="195">
        <v>44616</v>
      </c>
      <c r="G1965" s="2">
        <v>15</v>
      </c>
      <c r="H1965" t="str">
        <f>B1965&amp;C1965</f>
        <v>R. ARATHI400mh</v>
      </c>
      <c r="I1965" s="2">
        <f>E1965</f>
        <v>1070</v>
      </c>
      <c r="J1965" s="2" cm="1">
        <f t="array" ref="J1965">MAX(IF($H$3:$H$4000=$H1965,$I$3:$I$4000))</f>
        <v>1070</v>
      </c>
      <c r="K1965" s="2" t="str">
        <v>JAM</v>
      </c>
      <c r="L1965" s="21" t="str">
        <v>Daena DYER</v>
      </c>
      <c r="M1965" s="47" t="str">
        <v>400m</v>
      </c>
      <c r="N1965" s="95">
        <v>37653</v>
      </c>
      <c r="O1965" s="94" t="str">
        <f t="shared" si="120"/>
        <v>Daena DYER400m</v>
      </c>
      <c r="P1965" s="2">
        <f t="shared" si="121"/>
        <v>1033</v>
      </c>
      <c r="Q1965" s="2">
        <f t="shared" si="122"/>
        <v>155</v>
      </c>
      <c r="R1965" s="79" t="str">
        <f t="shared" si="123"/>
        <v/>
      </c>
    </row>
    <row r="1966" spans="1:18" x14ac:dyDescent="0.2">
      <c r="A1966" t="s">
        <v>1159</v>
      </c>
      <c r="B1966" t="s">
        <v>1186</v>
      </c>
      <c r="C1966" s="5" t="s">
        <v>33</v>
      </c>
      <c r="D1966" s="5">
        <v>38344</v>
      </c>
      <c r="E1966" s="39">
        <v>1042</v>
      </c>
      <c r="F1966" s="195">
        <v>44616</v>
      </c>
      <c r="G1966" s="2">
        <v>26</v>
      </c>
      <c r="H1966" t="str">
        <f>B1966&amp;C1966</f>
        <v>. RUPAL400mh</v>
      </c>
      <c r="I1966" s="2">
        <f>E1966</f>
        <v>1042</v>
      </c>
      <c r="J1966" s="2" cm="1">
        <f t="array" ref="J1966">MAX(IF($H$3:$H$4000=$H1966,$I$3:$I$4000))</f>
        <v>1042</v>
      </c>
      <c r="K1966" s="2" t="str">
        <v>JAM</v>
      </c>
      <c r="L1966" s="21" t="str">
        <v>Serena COLE</v>
      </c>
      <c r="M1966" s="47" t="str">
        <v>long-jump</v>
      </c>
      <c r="N1966" s="95">
        <v>38164</v>
      </c>
      <c r="O1966" s="94" t="str">
        <f t="shared" si="120"/>
        <v>Serena COLElong-jump</v>
      </c>
      <c r="P1966" s="2">
        <f t="shared" si="121"/>
        <v>1040</v>
      </c>
      <c r="Q1966" s="2">
        <f t="shared" si="122"/>
        <v>74</v>
      </c>
      <c r="R1966" s="79" t="str">
        <f t="shared" si="123"/>
        <v/>
      </c>
    </row>
    <row r="1967" spans="1:18" x14ac:dyDescent="0.2">
      <c r="A1967" t="s">
        <v>1159</v>
      </c>
      <c r="B1967" t="s">
        <v>1329</v>
      </c>
      <c r="C1967" s="5" t="s">
        <v>33</v>
      </c>
      <c r="D1967" s="5">
        <v>36052</v>
      </c>
      <c r="E1967" s="39">
        <v>1036</v>
      </c>
      <c r="F1967" s="195">
        <v>44616</v>
      </c>
      <c r="G1967" s="2">
        <v>31</v>
      </c>
      <c r="H1967" t="str">
        <f>B1967&amp;C1967</f>
        <v>. GUDIYA400mh</v>
      </c>
      <c r="I1967" s="2">
        <f>E1967</f>
        <v>1036</v>
      </c>
      <c r="J1967" s="2" cm="1">
        <f t="array" ref="J1967">MAX(IF($H$3:$H$4000=$H1967,$I$3:$I$4000))</f>
        <v>1036</v>
      </c>
      <c r="K1967" s="2" t="str">
        <v>JAM</v>
      </c>
      <c r="L1967" s="21" t="str">
        <v>Jo-anna PINNOCK</v>
      </c>
      <c r="M1967" s="47" t="str">
        <v>long-jump</v>
      </c>
      <c r="N1967" s="95">
        <v>37951</v>
      </c>
      <c r="O1967" s="94" t="str">
        <f t="shared" si="120"/>
        <v>Jo-anna PINNOCKlong-jump</v>
      </c>
      <c r="P1967" s="2">
        <f t="shared" si="121"/>
        <v>950</v>
      </c>
      <c r="Q1967" s="2">
        <f t="shared" si="122"/>
        <v>149</v>
      </c>
      <c r="R1967" s="79" t="str">
        <f t="shared" si="123"/>
        <v/>
      </c>
    </row>
    <row r="1968" spans="1:18" x14ac:dyDescent="0.2">
      <c r="A1968" t="s">
        <v>1159</v>
      </c>
      <c r="B1968" t="s">
        <v>1332</v>
      </c>
      <c r="C1968" s="5" t="s">
        <v>33</v>
      </c>
      <c r="D1968" s="5">
        <v>36135</v>
      </c>
      <c r="E1968" s="39">
        <v>995</v>
      </c>
      <c r="F1968" s="195">
        <v>44616</v>
      </c>
      <c r="G1968" s="2">
        <v>63</v>
      </c>
      <c r="H1968" t="str">
        <f>B1968&amp;C1968</f>
        <v>Anila VENU400mh</v>
      </c>
      <c r="I1968" s="2">
        <f>E1968</f>
        <v>995</v>
      </c>
      <c r="J1968" s="2" cm="1">
        <f t="array" ref="J1968">MAX(IF($H$3:$H$4000=$H1968,$I$3:$I$4000))</f>
        <v>995</v>
      </c>
      <c r="K1968" s="2" t="str">
        <v>JAM</v>
      </c>
      <c r="L1968" s="21" t="str">
        <v>Britannia JOHNSON</v>
      </c>
      <c r="M1968" s="47" t="str">
        <v>shot-put</v>
      </c>
      <c r="N1968" s="95">
        <v>38171</v>
      </c>
      <c r="O1968" s="94" t="str">
        <f t="shared" si="120"/>
        <v>Britannia JOHNSONshot-put</v>
      </c>
      <c r="P1968" s="2">
        <f t="shared" si="121"/>
        <v>874</v>
      </c>
      <c r="Q1968" s="2">
        <f t="shared" si="122"/>
        <v>67</v>
      </c>
      <c r="R1968" s="79" t="str">
        <f t="shared" si="123"/>
        <v/>
      </c>
    </row>
    <row r="1969" spans="1:18" x14ac:dyDescent="0.2">
      <c r="A1969" t="s">
        <v>1159</v>
      </c>
      <c r="B1969" t="s">
        <v>1349</v>
      </c>
      <c r="C1969" s="5" t="s">
        <v>37</v>
      </c>
      <c r="D1969" s="5">
        <v>36382</v>
      </c>
      <c r="E1969" s="39">
        <v>1023</v>
      </c>
      <c r="F1969" s="195">
        <v>44616</v>
      </c>
      <c r="G1969" s="2">
        <v>31</v>
      </c>
      <c r="H1969" t="str">
        <f>B1969&amp;C1969</f>
        <v>Saravanan HARSHINIlong-jump</v>
      </c>
      <c r="I1969" s="2">
        <f>E1969</f>
        <v>1023</v>
      </c>
      <c r="J1969" s="2" cm="1">
        <f t="array" ref="J1969">MAX(IF($H$3:$H$4000=$H1969,$I$3:$I$4000))</f>
        <v>1023</v>
      </c>
      <c r="K1969" s="2" t="str">
        <v>JAM</v>
      </c>
      <c r="L1969" s="21" t="str">
        <v>Britannie JOHNSON</v>
      </c>
      <c r="M1969" s="47" t="str">
        <v>shot-put</v>
      </c>
      <c r="N1969" s="95">
        <v>38171</v>
      </c>
      <c r="O1969" s="94" t="str">
        <f t="shared" si="120"/>
        <v>Britannie JOHNSONshot-put</v>
      </c>
      <c r="P1969" s="2">
        <f t="shared" si="121"/>
        <v>791</v>
      </c>
      <c r="Q1969" s="2">
        <f t="shared" si="122"/>
        <v>129</v>
      </c>
      <c r="R1969" s="79" t="str">
        <f t="shared" si="123"/>
        <v/>
      </c>
    </row>
    <row r="1970" spans="1:18" x14ac:dyDescent="0.2">
      <c r="A1970" t="s">
        <v>1159</v>
      </c>
      <c r="B1970" t="s">
        <v>1352</v>
      </c>
      <c r="C1970" s="5" t="s">
        <v>37</v>
      </c>
      <c r="D1970" s="5">
        <v>35159</v>
      </c>
      <c r="E1970" s="39">
        <v>1016</v>
      </c>
      <c r="F1970" s="195">
        <v>44616</v>
      </c>
      <c r="G1970" s="2">
        <v>49</v>
      </c>
      <c r="H1970" t="str">
        <f>B1970&amp;C1970</f>
        <v>Sruthi LAKSHMIlong-jump</v>
      </c>
      <c r="I1970" s="2">
        <f>E1970</f>
        <v>1016</v>
      </c>
      <c r="J1970" s="2" cm="1">
        <f t="array" ref="J1970">MAX(IF($H$3:$H$4000=$H1970,$I$3:$I$4000))</f>
        <v>1016</v>
      </c>
      <c r="K1970" s="2" t="str">
        <v>JAM</v>
      </c>
      <c r="L1970" s="21" t="str">
        <v>Leonie SAMUELS</v>
      </c>
      <c r="M1970" s="47" t="str">
        <v>shot-put</v>
      </c>
      <c r="N1970" s="95">
        <v>37145</v>
      </c>
      <c r="O1970" s="94" t="str">
        <f t="shared" si="120"/>
        <v>Leonie SAMUELSshot-put</v>
      </c>
      <c r="P1970" s="2">
        <f t="shared" si="121"/>
        <v>801</v>
      </c>
      <c r="Q1970" s="2">
        <f t="shared" si="122"/>
        <v>123</v>
      </c>
      <c r="R1970" s="79" t="str">
        <f t="shared" si="123"/>
        <v/>
      </c>
    </row>
    <row r="1971" spans="1:18" x14ac:dyDescent="0.2">
      <c r="A1971" t="s">
        <v>1159</v>
      </c>
      <c r="B1971" t="s">
        <v>1353</v>
      </c>
      <c r="C1971" s="5" t="s">
        <v>37</v>
      </c>
      <c r="D1971" s="5">
        <v>37075</v>
      </c>
      <c r="E1971" s="39">
        <v>999</v>
      </c>
      <c r="F1971" s="195">
        <v>44616</v>
      </c>
      <c r="G1971" s="2">
        <v>53</v>
      </c>
      <c r="H1971" t="str">
        <f>B1971&amp;C1971</f>
        <v>Sandra BABUlong-jump</v>
      </c>
      <c r="I1971" s="2">
        <f>E1971</f>
        <v>999</v>
      </c>
      <c r="J1971" s="2" cm="1">
        <f t="array" ref="J1971">MAX(IF($H$3:$H$4000=$H1971,$I$3:$I$4000))</f>
        <v>1062</v>
      </c>
      <c r="K1971" s="2" t="str">
        <v>JAM</v>
      </c>
      <c r="L1971" s="21" t="str">
        <v>Rhianna LUGG</v>
      </c>
      <c r="M1971" s="47" t="str">
        <v>high-jump</v>
      </c>
      <c r="N1971" s="95">
        <v>38900</v>
      </c>
      <c r="O1971" s="94" t="str">
        <f t="shared" si="120"/>
        <v>Rhianna LUGGhigh-jump</v>
      </c>
      <c r="P1971" s="2">
        <f t="shared" si="121"/>
        <v>926</v>
      </c>
      <c r="Q1971" s="2">
        <f t="shared" si="122"/>
        <v>134</v>
      </c>
      <c r="R1971" s="79" t="str">
        <f t="shared" si="123"/>
        <v/>
      </c>
    </row>
    <row r="1972" spans="1:18" x14ac:dyDescent="0.2">
      <c r="A1972" t="s">
        <v>1159</v>
      </c>
      <c r="B1972" t="s">
        <v>1354</v>
      </c>
      <c r="C1972" t="s">
        <v>37</v>
      </c>
      <c r="D1972" s="5"/>
      <c r="E1972" s="39">
        <v>1000</v>
      </c>
      <c r="F1972" s="195">
        <v>44616</v>
      </c>
      <c r="G1972" s="2">
        <v>60</v>
      </c>
      <c r="H1972" t="str">
        <f>B1972&amp;C1972</f>
        <v>A. SHERINlong-jump</v>
      </c>
      <c r="I1972" s="2">
        <f>E1972</f>
        <v>1000</v>
      </c>
      <c r="J1972" s="2" cm="1">
        <f t="array" ref="J1972">MAX(IF($H$3:$H$4000=$H1972,$I$3:$I$4000))</f>
        <v>1000</v>
      </c>
      <c r="K1972" s="2" t="str">
        <v>JAM</v>
      </c>
      <c r="L1972" s="21" t="str">
        <v>Shianne DACOSTA</v>
      </c>
      <c r="M1972" s="47" t="str">
        <v>400m</v>
      </c>
      <c r="N1972" s="95">
        <v>37151</v>
      </c>
      <c r="O1972" s="94" t="str">
        <f t="shared" si="120"/>
        <v>Shianne DACOSTA400m</v>
      </c>
      <c r="P1972" s="2">
        <f t="shared" si="121"/>
        <v>1080</v>
      </c>
      <c r="Q1972" s="2">
        <f t="shared" si="122"/>
        <v>103</v>
      </c>
      <c r="R1972" s="79" t="str">
        <f t="shared" si="123"/>
        <v/>
      </c>
    </row>
    <row r="1973" spans="1:18" x14ac:dyDescent="0.2">
      <c r="A1973" t="s">
        <v>1159</v>
      </c>
      <c r="B1973" t="s">
        <v>1356</v>
      </c>
      <c r="C1973" t="s">
        <v>37</v>
      </c>
      <c r="D1973" s="5"/>
      <c r="E1973" s="39">
        <v>984</v>
      </c>
      <c r="F1973" s="195">
        <v>44616</v>
      </c>
      <c r="G1973" s="2">
        <v>67</v>
      </c>
      <c r="H1973" t="str">
        <f>B1973&amp;C1973</f>
        <v>Bhagavathi BHAVANIlong-jump</v>
      </c>
      <c r="I1973" s="2">
        <f>E1973</f>
        <v>984</v>
      </c>
      <c r="J1973" s="2" cm="1">
        <f t="array" ref="J1973">MAX(IF($H$3:$H$4000=$H1973,$I$3:$I$4000))</f>
        <v>984</v>
      </c>
      <c r="K1973" s="2" t="str">
        <v>JAM</v>
      </c>
      <c r="L1973" s="21" t="str">
        <v>Christine DAY</v>
      </c>
      <c r="M1973" s="47" t="str">
        <v>400m</v>
      </c>
      <c r="N1973" s="95">
        <v>31647</v>
      </c>
      <c r="O1973" s="94" t="str">
        <f t="shared" si="120"/>
        <v>Christine DAY400m</v>
      </c>
      <c r="P1973" s="2">
        <f t="shared" si="121"/>
        <v>1114</v>
      </c>
      <c r="Q1973" s="2">
        <f t="shared" si="122"/>
        <v>52</v>
      </c>
      <c r="R1973" s="79" t="str">
        <f t="shared" si="123"/>
        <v/>
      </c>
    </row>
    <row r="1974" spans="1:18" x14ac:dyDescent="0.2">
      <c r="A1974" t="s">
        <v>1159</v>
      </c>
      <c r="B1974" t="s">
        <v>1519</v>
      </c>
      <c r="C1974" s="5" t="s">
        <v>42</v>
      </c>
      <c r="D1974" s="5">
        <v>36036</v>
      </c>
      <c r="E1974" s="39">
        <v>855</v>
      </c>
      <c r="F1974" s="195">
        <v>44616</v>
      </c>
      <c r="G1974" s="2">
        <v>49</v>
      </c>
      <c r="H1974" t="str">
        <f>B1974&amp;C1974</f>
        <v>Vedpathak SURABHhammer-throw</v>
      </c>
      <c r="I1974" s="2">
        <f>E1974</f>
        <v>855</v>
      </c>
      <c r="J1974" s="2" cm="1">
        <f t="array" ref="J1974">MAX(IF($H$3:$H$4000=$H1974,$I$3:$I$4000))</f>
        <v>855</v>
      </c>
      <c r="K1974" s="2" t="str">
        <v>JAM</v>
      </c>
      <c r="L1974" s="21" t="str">
        <v>Tissanna HICKLING</v>
      </c>
      <c r="M1974" s="47" t="str">
        <v>long-jump</v>
      </c>
      <c r="N1974" s="95">
        <v>35802</v>
      </c>
      <c r="O1974" s="94" t="str">
        <f t="shared" si="120"/>
        <v>Tissanna HICKLINGlong-jump</v>
      </c>
      <c r="P1974" s="2">
        <f t="shared" si="121"/>
        <v>1130</v>
      </c>
      <c r="Q1974" s="2">
        <f t="shared" si="122"/>
        <v>19</v>
      </c>
      <c r="R1974" s="79" t="str">
        <f t="shared" si="123"/>
        <v/>
      </c>
    </row>
    <row r="1975" spans="1:18" x14ac:dyDescent="0.2">
      <c r="A1975" t="s">
        <v>1159</v>
      </c>
      <c r="B1975" t="s">
        <v>1524</v>
      </c>
      <c r="C1975" t="s">
        <v>42</v>
      </c>
      <c r="D1975" s="5"/>
      <c r="E1975" s="39">
        <v>775</v>
      </c>
      <c r="F1975" s="195">
        <v>44616</v>
      </c>
      <c r="G1975" s="2">
        <v>78</v>
      </c>
      <c r="H1975" t="str">
        <f>B1975&amp;C1975</f>
        <v>Aakanksha SANDHhammer-throw</v>
      </c>
      <c r="I1975" s="2">
        <f>E1975</f>
        <v>775</v>
      </c>
      <c r="J1975" s="2" cm="1">
        <f t="array" ref="J1975">MAX(IF($H$3:$H$4000=$H1975,$I$3:$I$4000))</f>
        <v>775</v>
      </c>
      <c r="K1975" s="2" t="str">
        <v>JAM</v>
      </c>
      <c r="L1975" s="21" t="str">
        <v>Kay-Lagay CLARKE</v>
      </c>
      <c r="M1975" s="47" t="str">
        <v>long-jump</v>
      </c>
      <c r="N1975" s="95">
        <v>38044</v>
      </c>
      <c r="O1975" s="94" t="str">
        <f t="shared" si="120"/>
        <v>Kay-Lagay CLARKElong-jump</v>
      </c>
      <c r="P1975" s="2">
        <f t="shared" si="121"/>
        <v>990</v>
      </c>
      <c r="Q1975" s="2">
        <f t="shared" si="122"/>
        <v>126</v>
      </c>
      <c r="R1975" s="79" t="str">
        <f t="shared" si="123"/>
        <v/>
      </c>
    </row>
    <row r="1976" spans="1:18" x14ac:dyDescent="0.2">
      <c r="A1976" t="s">
        <v>1159</v>
      </c>
      <c r="B1976" t="s">
        <v>1527</v>
      </c>
      <c r="C1976" s="5" t="s">
        <v>42</v>
      </c>
      <c r="D1976" s="5">
        <v>35981</v>
      </c>
      <c r="E1976" s="39">
        <v>764</v>
      </c>
      <c r="F1976" s="195">
        <v>44616</v>
      </c>
      <c r="G1976" s="2">
        <v>84</v>
      </c>
      <c r="H1976" t="str">
        <f>B1976&amp;C1976</f>
        <v>Divya SHANDILYAhammer-throw</v>
      </c>
      <c r="I1976" s="2">
        <f>E1976</f>
        <v>764</v>
      </c>
      <c r="J1976" s="2" cm="1">
        <f t="array" ref="J1976">MAX(IF($H$3:$H$4000=$H1976,$I$3:$I$4000))</f>
        <v>764</v>
      </c>
      <c r="K1976" s="2" t="str">
        <v>JAM</v>
      </c>
      <c r="L1976" s="21" t="str">
        <v>Paula-Ann CHAMBERS</v>
      </c>
      <c r="M1976" s="47" t="str">
        <v>long-jump</v>
      </c>
      <c r="N1976" s="95">
        <v>37683</v>
      </c>
      <c r="O1976" s="94" t="str">
        <f t="shared" si="120"/>
        <v>Paula-Ann CHAMBERSlong-jump</v>
      </c>
      <c r="P1976" s="2">
        <f t="shared" si="121"/>
        <v>955</v>
      </c>
      <c r="Q1976" s="2">
        <f t="shared" si="122"/>
        <v>143</v>
      </c>
      <c r="R1976" s="79" t="str">
        <f t="shared" si="123"/>
        <v/>
      </c>
    </row>
    <row r="1977" spans="1:18" x14ac:dyDescent="0.2">
      <c r="A1977" t="s">
        <v>1159</v>
      </c>
      <c r="B1977" t="s">
        <v>1526</v>
      </c>
      <c r="C1977" s="5" t="s">
        <v>42</v>
      </c>
      <c r="D1977" s="5">
        <v>37263</v>
      </c>
      <c r="E1977" s="39">
        <v>763</v>
      </c>
      <c r="F1977" s="195">
        <v>44616</v>
      </c>
      <c r="G1977" s="2">
        <v>85</v>
      </c>
      <c r="H1977" t="str">
        <f>B1977&amp;C1977</f>
        <v>Amandeep KAURhammer-throw</v>
      </c>
      <c r="I1977" s="2">
        <f>E1977</f>
        <v>763</v>
      </c>
      <c r="J1977" s="2" cm="1">
        <f t="array" ref="J1977">MAX(IF($H$3:$H$4000=$H1977,$I$3:$I$4000))</f>
        <v>766</v>
      </c>
      <c r="K1977" s="2" t="str">
        <v>JAM</v>
      </c>
      <c r="L1977" s="21" t="str">
        <v>Shamella DONALDSON</v>
      </c>
      <c r="M1977" s="47" t="str">
        <v>discus-throw</v>
      </c>
      <c r="N1977" s="95">
        <v>36471</v>
      </c>
      <c r="O1977" s="94" t="str">
        <f t="shared" si="120"/>
        <v>Shamella DONALDSONdiscus-throw</v>
      </c>
      <c r="P1977" s="2">
        <f t="shared" si="121"/>
        <v>952</v>
      </c>
      <c r="Q1977" s="2">
        <f t="shared" si="122"/>
        <v>38</v>
      </c>
      <c r="R1977" s="79" t="str">
        <f t="shared" si="123"/>
        <v/>
      </c>
    </row>
    <row r="1978" spans="1:18" x14ac:dyDescent="0.2">
      <c r="A1978" t="s">
        <v>1159</v>
      </c>
      <c r="B1978" t="s">
        <v>1528</v>
      </c>
      <c r="C1978" s="5" t="s">
        <v>42</v>
      </c>
      <c r="D1978" s="5">
        <v>36167</v>
      </c>
      <c r="E1978" s="39">
        <v>759</v>
      </c>
      <c r="F1978" s="195">
        <v>44616</v>
      </c>
      <c r="G1978" s="2">
        <v>86</v>
      </c>
      <c r="H1978" t="str">
        <f>B1978&amp;C1978</f>
        <v>. RITESHhammer-throw</v>
      </c>
      <c r="I1978" s="2">
        <f>E1978</f>
        <v>759</v>
      </c>
      <c r="J1978" s="2" cm="1">
        <f t="array" ref="J1978">MAX(IF($H$3:$H$4000=$H1978,$I$3:$I$4000))</f>
        <v>759</v>
      </c>
      <c r="K1978" s="2" t="str">
        <v>JAM</v>
      </c>
      <c r="L1978" s="21" t="str">
        <v>Tamara THOMPSON</v>
      </c>
      <c r="M1978" s="47" t="str">
        <v>discus-throw</v>
      </c>
      <c r="N1978" s="95">
        <v>36342</v>
      </c>
      <c r="O1978" s="94" t="str">
        <f t="shared" si="120"/>
        <v>Tamara THOMPSONdiscus-throw</v>
      </c>
      <c r="P1978" s="2">
        <f t="shared" si="121"/>
        <v>888</v>
      </c>
      <c r="Q1978" s="2">
        <f t="shared" si="122"/>
        <v>61</v>
      </c>
      <c r="R1978" s="79" t="str">
        <f t="shared" si="123"/>
        <v/>
      </c>
    </row>
    <row r="1979" spans="1:18" x14ac:dyDescent="0.2">
      <c r="A1979" t="s">
        <v>1159</v>
      </c>
      <c r="B1979" t="s">
        <v>1529</v>
      </c>
      <c r="C1979" s="5" t="s">
        <v>42</v>
      </c>
      <c r="D1979" s="5">
        <v>37095</v>
      </c>
      <c r="E1979" s="39">
        <v>750</v>
      </c>
      <c r="F1979" s="195">
        <v>44616</v>
      </c>
      <c r="G1979" s="2">
        <v>91</v>
      </c>
      <c r="H1979" t="str">
        <f>B1979&amp;C1979</f>
        <v>Bhadwati CHOUDHARYhammer-throw</v>
      </c>
      <c r="I1979" s="2">
        <f>E1979</f>
        <v>750</v>
      </c>
      <c r="J1979" s="2" cm="1">
        <f t="array" ref="J1979">MAX(IF($H$3:$H$4000=$H1979,$I$3:$I$4000))</f>
        <v>846</v>
      </c>
      <c r="K1979" s="2" t="str">
        <v>JAM</v>
      </c>
      <c r="L1979" s="21" t="str">
        <v>Kavia FRANCIS</v>
      </c>
      <c r="M1979" s="47" t="str">
        <v>400m</v>
      </c>
      <c r="N1979" s="95">
        <v>37091</v>
      </c>
      <c r="O1979" s="94" t="str">
        <f t="shared" si="120"/>
        <v>Kavia FRANCIS400m</v>
      </c>
      <c r="P1979" s="2">
        <f t="shared" si="121"/>
        <v>1101</v>
      </c>
      <c r="Q1979" s="2">
        <f t="shared" si="122"/>
        <v>74</v>
      </c>
      <c r="R1979" s="79" t="str">
        <f t="shared" si="123"/>
        <v/>
      </c>
    </row>
    <row r="1980" spans="1:18" x14ac:dyDescent="0.2">
      <c r="A1980" t="s">
        <v>1159</v>
      </c>
      <c r="B1980" t="s">
        <v>1540</v>
      </c>
      <c r="C1980" s="5" t="s">
        <v>41</v>
      </c>
      <c r="D1980" s="5">
        <v>35763</v>
      </c>
      <c r="E1980" s="39">
        <v>876</v>
      </c>
      <c r="F1980" s="195">
        <v>44616</v>
      </c>
      <c r="G1980" s="2">
        <v>28</v>
      </c>
      <c r="H1980" t="str">
        <f>B1980&amp;C1980</f>
        <v>Pushpa JAKHARjavelin-throw</v>
      </c>
      <c r="I1980" s="2">
        <f>E1980</f>
        <v>876</v>
      </c>
      <c r="J1980" s="2" cm="1">
        <f t="array" ref="J1980">MAX(IF($H$3:$H$4000=$H1980,$I$3:$I$4000))</f>
        <v>939</v>
      </c>
      <c r="K1980" s="2" t="str">
        <v>JAM</v>
      </c>
      <c r="L1980" s="21" t="str">
        <v>O'Shalia JOHNSON</v>
      </c>
      <c r="M1980" s="47" t="str">
        <v>400m</v>
      </c>
      <c r="N1980" s="95">
        <v>36141</v>
      </c>
      <c r="O1980" s="94" t="str">
        <f t="shared" si="120"/>
        <v>O'Shalia JOHNSON400m</v>
      </c>
      <c r="P1980" s="2">
        <f t="shared" si="121"/>
        <v>1076</v>
      </c>
      <c r="Q1980" s="2">
        <f t="shared" si="122"/>
        <v>110</v>
      </c>
      <c r="R1980" s="79" t="str">
        <f t="shared" si="123"/>
        <v/>
      </c>
    </row>
    <row r="1981" spans="1:18" x14ac:dyDescent="0.2">
      <c r="A1981" t="s">
        <v>1159</v>
      </c>
      <c r="B1981" t="s">
        <v>1550</v>
      </c>
      <c r="C1981" t="s">
        <v>41</v>
      </c>
      <c r="D1981" s="5"/>
      <c r="E1981" s="39">
        <v>791</v>
      </c>
      <c r="F1981" s="195">
        <v>44616</v>
      </c>
      <c r="G1981" s="2">
        <v>59</v>
      </c>
      <c r="H1981" t="str">
        <f>B1981&amp;C1981</f>
        <v>. ARTIjavelin-throw</v>
      </c>
      <c r="I1981" s="2">
        <f>E1981</f>
        <v>791</v>
      </c>
      <c r="J1981" s="2" cm="1">
        <f t="array" ref="J1981">MAX(IF($H$3:$H$4000=$H1981,$I$3:$I$4000))</f>
        <v>791</v>
      </c>
      <c r="K1981" s="2" t="str">
        <v>JAM</v>
      </c>
      <c r="L1981" s="21" t="str">
        <v>Candice MCLEOD</v>
      </c>
      <c r="M1981" s="47" t="str">
        <v>200m</v>
      </c>
      <c r="N1981" s="95">
        <v>35384</v>
      </c>
      <c r="O1981" s="94" t="str">
        <f t="shared" si="120"/>
        <v>Candice MCLEOD200m</v>
      </c>
      <c r="P1981" s="2">
        <f t="shared" si="121"/>
        <v>1100</v>
      </c>
      <c r="Q1981" s="2">
        <f t="shared" si="122"/>
        <v>79</v>
      </c>
      <c r="R1981" s="79" t="str">
        <f t="shared" si="123"/>
        <v/>
      </c>
    </row>
    <row r="1982" spans="1:18" x14ac:dyDescent="0.2">
      <c r="A1982" t="s">
        <v>1159</v>
      </c>
      <c r="B1982" t="s">
        <v>1555</v>
      </c>
      <c r="C1982" s="5" t="s">
        <v>41</v>
      </c>
      <c r="D1982" s="5">
        <v>37229</v>
      </c>
      <c r="E1982" s="39">
        <v>778</v>
      </c>
      <c r="F1982" s="195">
        <v>44616</v>
      </c>
      <c r="G1982" s="2">
        <v>71</v>
      </c>
      <c r="H1982" t="str">
        <f>B1982&amp;C1982</f>
        <v>. HARITAjavelin-throw</v>
      </c>
      <c r="I1982" s="2">
        <f>E1982</f>
        <v>778</v>
      </c>
      <c r="J1982" s="2" cm="1">
        <f t="array" ref="J1982">MAX(IF($H$3:$H$4000=$H1982,$I$3:$I$4000))</f>
        <v>808</v>
      </c>
      <c r="K1982" s="2" t="str">
        <v>JAM</v>
      </c>
      <c r="L1982" s="21" t="str">
        <v>Ashley WILLIAMS</v>
      </c>
      <c r="M1982" s="47" t="str">
        <v>400m</v>
      </c>
      <c r="N1982" s="95">
        <v>35363</v>
      </c>
      <c r="O1982" s="94" t="str">
        <f t="shared" si="120"/>
        <v>Ashley WILLIAMS400m</v>
      </c>
      <c r="P1982" s="2">
        <f t="shared" si="121"/>
        <v>1089</v>
      </c>
      <c r="Q1982" s="2">
        <f t="shared" si="122"/>
        <v>90</v>
      </c>
      <c r="R1982" s="79" t="str">
        <f t="shared" si="123"/>
        <v/>
      </c>
    </row>
    <row r="1983" spans="1:18" x14ac:dyDescent="0.2">
      <c r="A1983" t="s">
        <v>1159</v>
      </c>
      <c r="B1983" t="s">
        <v>1556</v>
      </c>
      <c r="C1983" s="5" t="s">
        <v>41</v>
      </c>
      <c r="D1983" s="5">
        <v>36312</v>
      </c>
      <c r="E1983" s="39">
        <v>773</v>
      </c>
      <c r="F1983" s="195">
        <v>44616</v>
      </c>
      <c r="G1983" s="2">
        <v>73</v>
      </c>
      <c r="H1983" t="str">
        <f>B1983&amp;C1983</f>
        <v>Kajal PARMARjavelin-throw</v>
      </c>
      <c r="I1983" s="2">
        <f>E1983</f>
        <v>773</v>
      </c>
      <c r="J1983" s="2" cm="1">
        <f t="array" ref="J1983">MAX(IF($H$3:$H$4000=$H1983,$I$3:$I$4000))</f>
        <v>773</v>
      </c>
      <c r="K1983" s="2" t="str">
        <v>JAM</v>
      </c>
      <c r="L1983" s="21" t="str">
        <v>Dejona SIMPSON</v>
      </c>
      <c r="M1983" s="47" t="str">
        <v>400mh</v>
      </c>
      <c r="N1983" s="95">
        <v>37969</v>
      </c>
      <c r="O1983" s="94" t="str">
        <f t="shared" si="120"/>
        <v>Dejona SIMPSON400mh</v>
      </c>
      <c r="P1983" s="2">
        <f t="shared" si="121"/>
        <v>1003</v>
      </c>
      <c r="Q1983" s="2">
        <f t="shared" si="122"/>
        <v>125</v>
      </c>
      <c r="R1983" s="79" t="str">
        <f t="shared" si="123"/>
        <v/>
      </c>
    </row>
    <row r="1984" spans="1:18" x14ac:dyDescent="0.2">
      <c r="A1984" t="s">
        <v>1159</v>
      </c>
      <c r="B1984" t="s">
        <v>1557</v>
      </c>
      <c r="C1984" s="5" t="s">
        <v>41</v>
      </c>
      <c r="D1984" s="5">
        <v>36647</v>
      </c>
      <c r="E1984" s="39">
        <v>772</v>
      </c>
      <c r="F1984" s="195">
        <v>44616</v>
      </c>
      <c r="G1984" s="2">
        <v>76</v>
      </c>
      <c r="H1984" t="str">
        <f>B1984&amp;C1984</f>
        <v>Priya ATTRIjavelin-throw</v>
      </c>
      <c r="I1984" s="2">
        <f>E1984</f>
        <v>772</v>
      </c>
      <c r="J1984" s="2" cm="1">
        <f t="array" ref="J1984">MAX(IF($H$3:$H$4000=$H1984,$I$3:$I$4000))</f>
        <v>772</v>
      </c>
      <c r="K1984" s="2" t="str">
        <v>JAM</v>
      </c>
      <c r="L1984" s="21" t="str">
        <v>Kitania HEADLEY</v>
      </c>
      <c r="M1984" s="47" t="str">
        <v>400mh</v>
      </c>
      <c r="N1984" s="95">
        <v>38677</v>
      </c>
      <c r="O1984" s="94" t="str">
        <f t="shared" si="120"/>
        <v>Kitania HEADLEY400mh</v>
      </c>
      <c r="P1984" s="2">
        <f t="shared" si="121"/>
        <v>985</v>
      </c>
      <c r="Q1984" s="2">
        <f t="shared" si="122"/>
        <v>137</v>
      </c>
      <c r="R1984" s="79" t="str">
        <f t="shared" si="123"/>
        <v/>
      </c>
    </row>
    <row r="1985" spans="1:18" x14ac:dyDescent="0.2">
      <c r="A1985" t="s">
        <v>1159</v>
      </c>
      <c r="B1985" t="s">
        <v>1559</v>
      </c>
      <c r="C1985" s="5" t="s">
        <v>41</v>
      </c>
      <c r="D1985" s="5">
        <v>35102</v>
      </c>
      <c r="E1985" s="39">
        <v>762</v>
      </c>
      <c r="F1985" s="195">
        <v>44616</v>
      </c>
      <c r="G1985" s="2">
        <v>84</v>
      </c>
      <c r="H1985" t="str">
        <f>B1985&amp;C1985</f>
        <v>Manu KUMARIjavelin-throw</v>
      </c>
      <c r="I1985" s="2">
        <f>E1985</f>
        <v>762</v>
      </c>
      <c r="J1985" s="2" cm="1">
        <f t="array" ref="J1985">MAX(IF($H$3:$H$4000=$H1985,$I$3:$I$4000))</f>
        <v>762</v>
      </c>
      <c r="K1985" s="2" t="str">
        <v>JAM</v>
      </c>
      <c r="L1985" s="21" t="str">
        <v>Jodian STEWART</v>
      </c>
      <c r="M1985" s="47" t="str">
        <v>long-jump</v>
      </c>
      <c r="N1985" s="95">
        <v>37125</v>
      </c>
      <c r="O1985" s="94" t="str">
        <f t="shared" si="120"/>
        <v>Jodian STEWARTlong-jump</v>
      </c>
      <c r="P1985" s="2">
        <f t="shared" si="121"/>
        <v>1066</v>
      </c>
      <c r="Q1985" s="2">
        <f t="shared" si="122"/>
        <v>55</v>
      </c>
      <c r="R1985" s="79" t="str">
        <f t="shared" si="123"/>
        <v/>
      </c>
    </row>
    <row r="1986" spans="1:18" x14ac:dyDescent="0.2">
      <c r="A1986" t="s">
        <v>1159</v>
      </c>
      <c r="B1986" t="s">
        <v>1243</v>
      </c>
      <c r="C1986" t="s">
        <v>27</v>
      </c>
      <c r="D1986" s="5"/>
      <c r="E1986" s="39">
        <v>998</v>
      </c>
      <c r="F1986" s="195">
        <v>44615</v>
      </c>
      <c r="G1986" s="2">
        <v>99</v>
      </c>
      <c r="H1986" t="str">
        <f>B1986&amp;C1986</f>
        <v>Snehalata YADAV800m</v>
      </c>
      <c r="I1986" s="2">
        <f>E1986</f>
        <v>998</v>
      </c>
      <c r="J1986" s="2" cm="1">
        <f t="array" ref="J1986">MAX(IF($H$3:$H$4000=$H1986,$I$3:$I$4000))</f>
        <v>998</v>
      </c>
      <c r="K1986" s="2" t="str">
        <v>JAM</v>
      </c>
      <c r="L1986" s="21" t="str">
        <v>Malaika CUNNINGHAM</v>
      </c>
      <c r="M1986" s="47" t="str">
        <v>high-jump</v>
      </c>
      <c r="N1986" s="95">
        <v>38197</v>
      </c>
      <c r="O1986" s="94" t="str">
        <f t="shared" si="120"/>
        <v>Malaika CUNNINGHAMhigh-jump</v>
      </c>
      <c r="P1986" s="2">
        <f t="shared" si="121"/>
        <v>974</v>
      </c>
      <c r="Q1986" s="2">
        <f t="shared" si="122"/>
        <v>83</v>
      </c>
      <c r="R1986" s="79" t="str">
        <f t="shared" si="123"/>
        <v/>
      </c>
    </row>
    <row r="1987" spans="1:18" x14ac:dyDescent="0.2">
      <c r="A1987" t="s">
        <v>1159</v>
      </c>
      <c r="B1987" t="s">
        <v>1318</v>
      </c>
      <c r="C1987" s="5" t="s">
        <v>32</v>
      </c>
      <c r="D1987" s="5">
        <v>37042</v>
      </c>
      <c r="E1987" s="39">
        <v>1038</v>
      </c>
      <c r="F1987" s="195">
        <v>44615</v>
      </c>
      <c r="G1987" s="2">
        <v>45</v>
      </c>
      <c r="H1987" t="str">
        <f>B1987&amp;C1987</f>
        <v>Aparna ROY100mh</v>
      </c>
      <c r="I1987" s="2">
        <f>E1987</f>
        <v>1038</v>
      </c>
      <c r="J1987" s="2" cm="1">
        <f t="array" ref="J1987">MAX(IF($H$3:$H$4000=$H1987,$I$3:$I$4000))</f>
        <v>1073</v>
      </c>
      <c r="K1987" s="2" t="str">
        <v>JAM</v>
      </c>
      <c r="L1987" s="21" t="str">
        <v>Britannia JOHNSON</v>
      </c>
      <c r="M1987" s="47" t="str">
        <v>discus-throw</v>
      </c>
      <c r="N1987" s="95">
        <v>38171</v>
      </c>
      <c r="O1987" s="94" t="str">
        <f t="shared" si="120"/>
        <v>Britannia JOHNSONdiscus-throw</v>
      </c>
      <c r="P1987" s="2">
        <f t="shared" si="121"/>
        <v>863</v>
      </c>
      <c r="Q1987" s="2">
        <f t="shared" si="122"/>
        <v>80</v>
      </c>
      <c r="R1987" s="79" t="str">
        <f t="shared" si="123"/>
        <v/>
      </c>
    </row>
    <row r="1988" spans="1:18" x14ac:dyDescent="0.2">
      <c r="A1988" t="s">
        <v>1159</v>
      </c>
      <c r="B1988" t="s">
        <v>1319</v>
      </c>
      <c r="C1988" s="5" t="s">
        <v>32</v>
      </c>
      <c r="D1988" s="5">
        <v>36141</v>
      </c>
      <c r="E1988" s="39">
        <v>1016</v>
      </c>
      <c r="F1988" s="195">
        <v>44615</v>
      </c>
      <c r="G1988" s="2">
        <v>66</v>
      </c>
      <c r="H1988" t="str">
        <f>B1988&amp;C1988</f>
        <v>S. NANDHINI100mh</v>
      </c>
      <c r="I1988" s="2">
        <f>E1988</f>
        <v>1016</v>
      </c>
      <c r="J1988" s="2" cm="1">
        <f t="array" ref="J1988">MAX(IF($H$3:$H$4000=$H1988,$I$3:$I$4000))</f>
        <v>1016</v>
      </c>
      <c r="K1988" s="2" t="str">
        <v>JAM</v>
      </c>
      <c r="L1988" s="21" t="str">
        <v>Damali WILLIAMS</v>
      </c>
      <c r="M1988" s="47" t="str">
        <v>discus-throw</v>
      </c>
      <c r="N1988" s="95">
        <v>37945</v>
      </c>
      <c r="O1988" s="94" t="str">
        <f t="shared" ref="O1988:O2051" si="124">L1988&amp;M1988</f>
        <v>Damali WILLIAMSdiscus-throw</v>
      </c>
      <c r="P1988" s="2">
        <f t="shared" ref="P1988:P2051" si="125">VLOOKUP(L1988&amp;M1988,$H$3:$J$3823,3,FALSE)</f>
        <v>860</v>
      </c>
      <c r="Q1988" s="2">
        <f t="shared" ref="Q1988:Q2051" si="126">COUNTIFS($M$3:$M$3102,M1988,$P$3:$P$3102,"&gt;"&amp;P1988)+1</f>
        <v>82</v>
      </c>
      <c r="R1988" s="79" t="str">
        <f t="shared" ref="R1988:R2051" si="127">IFERROR(IF(K1988="AUS",COUNTIFS($K$3:$K$3102,"AUS",$M$3:$M$3102,M1988,$P$3:$P$3102,"&gt;"&amp;P1988)+1,""),"")</f>
        <v/>
      </c>
    </row>
    <row r="1989" spans="1:18" x14ac:dyDescent="0.2">
      <c r="A1989" t="s">
        <v>1159</v>
      </c>
      <c r="B1989" t="s">
        <v>1321</v>
      </c>
      <c r="C1989" s="5" t="s">
        <v>32</v>
      </c>
      <c r="D1989" s="5">
        <v>37401</v>
      </c>
      <c r="E1989" s="39">
        <v>979</v>
      </c>
      <c r="F1989" s="195">
        <v>44615</v>
      </c>
      <c r="G1989" s="2">
        <v>83</v>
      </c>
      <c r="H1989" t="str">
        <f>B1989&amp;C1989</f>
        <v>Ann Rose TOMY100mh</v>
      </c>
      <c r="I1989" s="2">
        <f>E1989</f>
        <v>979</v>
      </c>
      <c r="J1989" s="2" cm="1">
        <f t="array" ref="J1989">MAX(IF($H$3:$H$4000=$H1989,$I$3:$I$4000))</f>
        <v>979</v>
      </c>
      <c r="K1989" s="2" t="str">
        <v>JAM</v>
      </c>
      <c r="L1989" s="21" t="str">
        <v>Britannie JOHNSON</v>
      </c>
      <c r="M1989" s="47" t="str">
        <v>discus-throw</v>
      </c>
      <c r="N1989" s="95">
        <v>38171</v>
      </c>
      <c r="O1989" s="94" t="str">
        <f t="shared" si="124"/>
        <v>Britannie JOHNSONdiscus-throw</v>
      </c>
      <c r="P1989" s="2">
        <f t="shared" si="125"/>
        <v>809</v>
      </c>
      <c r="Q1989" s="2">
        <f t="shared" si="126"/>
        <v>121</v>
      </c>
      <c r="R1989" s="79" t="str">
        <f t="shared" si="127"/>
        <v/>
      </c>
    </row>
    <row r="1990" spans="1:18" x14ac:dyDescent="0.2">
      <c r="A1990" t="s">
        <v>1159</v>
      </c>
      <c r="B1990" t="s">
        <v>1323</v>
      </c>
      <c r="C1990" s="5" t="s">
        <v>32</v>
      </c>
      <c r="D1990" s="5">
        <v>36354</v>
      </c>
      <c r="E1990" s="39">
        <v>969</v>
      </c>
      <c r="F1990" s="195">
        <v>44615</v>
      </c>
      <c r="G1990" s="2">
        <v>90</v>
      </c>
      <c r="H1990" t="str">
        <f>B1990&amp;C1990</f>
        <v>Nandhini KONGAN100mh</v>
      </c>
      <c r="I1990" s="2">
        <f>E1990</f>
        <v>969</v>
      </c>
      <c r="J1990" s="2" cm="1">
        <f t="array" ref="J1990">MAX(IF($H$3:$H$4000=$H1990,$I$3:$I$4000))</f>
        <v>969</v>
      </c>
      <c r="K1990" s="2" t="str">
        <v>JAM</v>
      </c>
      <c r="L1990" s="21" t="str">
        <v>Tafada WRIGHT</v>
      </c>
      <c r="M1990" s="47" t="str">
        <v>shot-put</v>
      </c>
      <c r="N1990" s="95">
        <v>37956</v>
      </c>
      <c r="O1990" s="94" t="str">
        <f t="shared" si="124"/>
        <v>Tafada WRIGHTshot-put</v>
      </c>
      <c r="P1990" s="2">
        <f t="shared" si="125"/>
        <v>791</v>
      </c>
      <c r="Q1990" s="2">
        <f t="shared" si="126"/>
        <v>129</v>
      </c>
      <c r="R1990" s="79" t="str">
        <f t="shared" si="127"/>
        <v/>
      </c>
    </row>
    <row r="1991" spans="1:18" x14ac:dyDescent="0.2">
      <c r="A1991" t="s">
        <v>1159</v>
      </c>
      <c r="B1991" t="s">
        <v>1338</v>
      </c>
      <c r="C1991" s="5" t="s">
        <v>33</v>
      </c>
      <c r="D1991" s="5">
        <v>37097</v>
      </c>
      <c r="E1991" s="39">
        <v>976</v>
      </c>
      <c r="F1991" s="195">
        <v>44615</v>
      </c>
      <c r="G1991" s="2">
        <v>81</v>
      </c>
      <c r="H1991" t="str">
        <f>B1991&amp;C1991</f>
        <v>K. PRAJNA400mh</v>
      </c>
      <c r="I1991" s="2">
        <f>E1991</f>
        <v>976</v>
      </c>
      <c r="J1991" s="2" cm="1">
        <f t="array" ref="J1991">MAX(IF($H$3:$H$4000=$H1991,$I$3:$I$4000))</f>
        <v>976</v>
      </c>
      <c r="K1991" s="2" t="str">
        <v>JAM</v>
      </c>
      <c r="L1991" s="21" t="str">
        <v>Cedricka WILLIAMS</v>
      </c>
      <c r="M1991" s="47" t="str">
        <v>shot-put</v>
      </c>
      <c r="N1991" s="95">
        <v>38140</v>
      </c>
      <c r="O1991" s="94" t="str">
        <f t="shared" si="124"/>
        <v>Cedricka WILLIAMSshot-put</v>
      </c>
      <c r="P1991" s="2">
        <f t="shared" si="125"/>
        <v>784</v>
      </c>
      <c r="Q1991" s="2">
        <f t="shared" si="126"/>
        <v>139</v>
      </c>
      <c r="R1991" s="79" t="str">
        <f t="shared" si="127"/>
        <v/>
      </c>
    </row>
    <row r="1992" spans="1:18" x14ac:dyDescent="0.2">
      <c r="A1992" t="s">
        <v>1159</v>
      </c>
      <c r="B1992" t="s">
        <v>1340</v>
      </c>
      <c r="C1992" s="5" t="s">
        <v>33</v>
      </c>
      <c r="D1992" s="5">
        <v>35826</v>
      </c>
      <c r="E1992" s="39">
        <v>957</v>
      </c>
      <c r="F1992" s="195">
        <v>44615</v>
      </c>
      <c r="G1992" s="2">
        <v>100</v>
      </c>
      <c r="H1992" t="str">
        <f>B1992&amp;C1992</f>
        <v>J. DHIVYA400mh</v>
      </c>
      <c r="I1992" s="2">
        <f>E1992</f>
        <v>957</v>
      </c>
      <c r="J1992" s="2" cm="1">
        <f t="array" ref="J1992">MAX(IF($H$3:$H$4000=$H1992,$I$3:$I$4000))</f>
        <v>957</v>
      </c>
      <c r="K1992" s="2" t="str">
        <v>JAM</v>
      </c>
      <c r="L1992" s="21" t="str">
        <v>Natalie ALBERT</v>
      </c>
      <c r="M1992" s="47" t="str">
        <v>shot-put</v>
      </c>
      <c r="N1992" s="95">
        <v>37816</v>
      </c>
      <c r="O1992" s="94" t="str">
        <f t="shared" si="124"/>
        <v>Natalie ALBERTshot-put</v>
      </c>
      <c r="P1992" s="2">
        <f t="shared" si="125"/>
        <v>772</v>
      </c>
      <c r="Q1992" s="2">
        <f t="shared" si="126"/>
        <v>147</v>
      </c>
      <c r="R1992" s="79" t="str">
        <f t="shared" si="127"/>
        <v/>
      </c>
    </row>
    <row r="1993" spans="1:18" x14ac:dyDescent="0.2">
      <c r="A1993" t="s">
        <v>1159</v>
      </c>
      <c r="B1993" t="s">
        <v>1416</v>
      </c>
      <c r="C1993" s="5" t="s">
        <v>36</v>
      </c>
      <c r="D1993" s="5">
        <v>37233</v>
      </c>
      <c r="E1993" s="39">
        <v>960</v>
      </c>
      <c r="F1993" s="195">
        <v>44615</v>
      </c>
      <c r="G1993" s="2">
        <v>17</v>
      </c>
      <c r="H1993" t="str">
        <f>B1993&amp;C1993</f>
        <v>Vengatesh PAVITHRApole-vault</v>
      </c>
      <c r="I1993" s="2">
        <f>E1993</f>
        <v>960</v>
      </c>
      <c r="J1993" s="2" cm="1">
        <f t="array" ref="J1993">MAX(IF($H$3:$H$4000=$H1993,$I$3:$I$4000))</f>
        <v>960</v>
      </c>
      <c r="K1993" s="2" t="str">
        <v>JAM</v>
      </c>
      <c r="L1993" s="21" t="str">
        <v>Alexis JAMES</v>
      </c>
      <c r="M1993" s="47" t="str">
        <v>100m</v>
      </c>
      <c r="N1993" s="95">
        <v>38086</v>
      </c>
      <c r="O1993" s="94" t="str">
        <f t="shared" si="124"/>
        <v>Alexis JAMES100m</v>
      </c>
      <c r="P1993" s="2">
        <f t="shared" si="125"/>
        <v>1077</v>
      </c>
      <c r="Q1993" s="2">
        <f t="shared" si="126"/>
        <v>123</v>
      </c>
      <c r="R1993" s="79" t="str">
        <f t="shared" si="127"/>
        <v/>
      </c>
    </row>
    <row r="1994" spans="1:18" x14ac:dyDescent="0.2">
      <c r="A1994" t="s">
        <v>1159</v>
      </c>
      <c r="B1994" t="s">
        <v>1234</v>
      </c>
      <c r="C1994" s="5" t="s">
        <v>36</v>
      </c>
      <c r="D1994" s="5">
        <v>37689</v>
      </c>
      <c r="E1994" s="39">
        <v>944</v>
      </c>
      <c r="F1994" s="195">
        <v>44615</v>
      </c>
      <c r="G1994" s="2">
        <v>21</v>
      </c>
      <c r="H1994" t="str">
        <f>B1994&amp;C1994</f>
        <v>. POOJApole-vault</v>
      </c>
      <c r="I1994" s="2">
        <f>E1994</f>
        <v>944</v>
      </c>
      <c r="J1994" s="2" cm="1">
        <f t="array" ref="J1994">MAX(IF($H$3:$H$4000=$H1994,$I$3:$I$4000))</f>
        <v>944</v>
      </c>
      <c r="K1994" s="2" t="str">
        <v>JAM</v>
      </c>
      <c r="L1994" s="21" t="str">
        <v>Abigail WOLFE</v>
      </c>
      <c r="M1994" s="47" t="str">
        <v>100m</v>
      </c>
      <c r="N1994" s="95">
        <v>44732</v>
      </c>
      <c r="O1994" s="94" t="str">
        <f t="shared" si="124"/>
        <v>Abigail WOLFE100m</v>
      </c>
      <c r="P1994" s="2">
        <f t="shared" si="125"/>
        <v>1040</v>
      </c>
      <c r="Q1994" s="2">
        <f t="shared" si="126"/>
        <v>163</v>
      </c>
      <c r="R1994" s="79" t="str">
        <f t="shared" si="127"/>
        <v/>
      </c>
    </row>
    <row r="1995" spans="1:18" x14ac:dyDescent="0.2">
      <c r="A1995" t="s">
        <v>1159</v>
      </c>
      <c r="B1995" t="s">
        <v>1426</v>
      </c>
      <c r="C1995" s="5" t="s">
        <v>36</v>
      </c>
      <c r="D1995" s="5">
        <v>37013</v>
      </c>
      <c r="E1995" s="39">
        <v>883</v>
      </c>
      <c r="F1995" s="195">
        <v>44615</v>
      </c>
      <c r="G1995" s="2">
        <v>33</v>
      </c>
      <c r="H1995" t="str">
        <f>B1995&amp;C1995</f>
        <v>. SATHYApole-vault</v>
      </c>
      <c r="I1995" s="2">
        <f>E1995</f>
        <v>883</v>
      </c>
      <c r="J1995" s="2" cm="1">
        <f t="array" ref="J1995">MAX(IF($H$3:$H$4000=$H1995,$I$3:$I$4000))</f>
        <v>883</v>
      </c>
      <c r="K1995" s="2" t="str">
        <v>JAM</v>
      </c>
      <c r="L1995" s="21" t="str">
        <v>Anastasia Natalie LE-ROY</v>
      </c>
      <c r="M1995" s="47" t="str">
        <v>100m</v>
      </c>
      <c r="N1995" s="95">
        <v>32031</v>
      </c>
      <c r="O1995" s="94" t="str">
        <f t="shared" si="124"/>
        <v>Anastasia Natalie LE-ROY100m</v>
      </c>
      <c r="P1995" s="2">
        <f t="shared" si="125"/>
        <v>1053</v>
      </c>
      <c r="Q1995" s="2">
        <f t="shared" si="126"/>
        <v>146</v>
      </c>
      <c r="R1995" s="79" t="str">
        <f t="shared" si="127"/>
        <v/>
      </c>
    </row>
    <row r="1996" spans="1:18" x14ac:dyDescent="0.2">
      <c r="A1996" t="s">
        <v>1159</v>
      </c>
      <c r="B1996" t="s">
        <v>1439</v>
      </c>
      <c r="C1996" s="5" t="s">
        <v>36</v>
      </c>
      <c r="D1996" s="5">
        <v>37282</v>
      </c>
      <c r="E1996" s="39">
        <v>807</v>
      </c>
      <c r="F1996" s="195">
        <v>44615</v>
      </c>
      <c r="G1996" s="2">
        <v>65</v>
      </c>
      <c r="H1996" t="str">
        <f>B1996&amp;C1996</f>
        <v>B. BALANISHApole-vault</v>
      </c>
      <c r="I1996" s="2">
        <f>E1996</f>
        <v>807</v>
      </c>
      <c r="J1996" s="2" cm="1">
        <f t="array" ref="J1996">MAX(IF($H$3:$H$4000=$H1996,$I$3:$I$4000))</f>
        <v>807</v>
      </c>
      <c r="K1996" s="2" t="str">
        <v>JAM</v>
      </c>
      <c r="L1996" s="21" t="str">
        <v>Kaylia KELLY</v>
      </c>
      <c r="M1996" s="47" t="str">
        <v>400m</v>
      </c>
      <c r="N1996" s="95">
        <v>37771</v>
      </c>
      <c r="O1996" s="94" t="str">
        <f t="shared" si="124"/>
        <v>Kaylia KELLY400m</v>
      </c>
      <c r="P1996" s="2">
        <f t="shared" si="125"/>
        <v>1070</v>
      </c>
      <c r="Q1996" s="2">
        <f t="shared" si="126"/>
        <v>115</v>
      </c>
      <c r="R1996" s="79" t="str">
        <f t="shared" si="127"/>
        <v/>
      </c>
    </row>
    <row r="1997" spans="1:18" x14ac:dyDescent="0.2">
      <c r="A1997" t="s">
        <v>1159</v>
      </c>
      <c r="B1997" t="s">
        <v>1440</v>
      </c>
      <c r="C1997" s="5" t="s">
        <v>36</v>
      </c>
      <c r="D1997" s="5">
        <v>36750</v>
      </c>
      <c r="E1997" s="39">
        <v>807</v>
      </c>
      <c r="F1997" s="195">
        <v>44615</v>
      </c>
      <c r="G1997" s="2">
        <v>65</v>
      </c>
      <c r="H1997" t="str">
        <f>B1997&amp;C1997</f>
        <v>Babita PATELpole-vault</v>
      </c>
      <c r="I1997" s="2">
        <f>E1997</f>
        <v>807</v>
      </c>
      <c r="J1997" s="2" cm="1">
        <f t="array" ref="J1997">MAX(IF($H$3:$H$4000=$H1997,$I$3:$I$4000))</f>
        <v>807</v>
      </c>
      <c r="K1997" s="2" t="str">
        <v>JAM</v>
      </c>
      <c r="L1997" s="21" t="str">
        <v>Shana Kaye ANDERSON</v>
      </c>
      <c r="M1997" s="47" t="str">
        <v>400m</v>
      </c>
      <c r="N1997" s="95">
        <v>37772</v>
      </c>
      <c r="O1997" s="94" t="str">
        <f t="shared" si="124"/>
        <v>Shana Kaye ANDERSON400m</v>
      </c>
      <c r="P1997" s="2">
        <f t="shared" si="125"/>
        <v>1049</v>
      </c>
      <c r="Q1997" s="2">
        <f t="shared" si="126"/>
        <v>134</v>
      </c>
      <c r="R1997" s="79" t="str">
        <f t="shared" si="127"/>
        <v/>
      </c>
    </row>
    <row r="1998" spans="1:18" x14ac:dyDescent="0.2">
      <c r="A1998" t="s">
        <v>1159</v>
      </c>
      <c r="B1998" t="s">
        <v>1461</v>
      </c>
      <c r="C1998" s="5" t="s">
        <v>40</v>
      </c>
      <c r="D1998" s="5">
        <v>37455</v>
      </c>
      <c r="E1998" s="39">
        <v>860</v>
      </c>
      <c r="F1998" s="195">
        <v>44615</v>
      </c>
      <c r="G1998" s="2">
        <v>54</v>
      </c>
      <c r="H1998" t="str">
        <f>B1998&amp;C1998</f>
        <v>. GARIMAdiscus-throw</v>
      </c>
      <c r="I1998" s="2">
        <f>E1998</f>
        <v>860</v>
      </c>
      <c r="J1998" s="2" cm="1">
        <f t="array" ref="J1998">MAX(IF($H$3:$H$4000=$H1998,$I$3:$I$4000))</f>
        <v>860</v>
      </c>
      <c r="K1998" s="2" t="str">
        <v>JAM</v>
      </c>
      <c r="L1998" s="21" t="str">
        <v>Daniel HINDS</v>
      </c>
      <c r="M1998" s="47" t="str">
        <v>high-jump</v>
      </c>
      <c r="N1998" s="95">
        <v>37605</v>
      </c>
      <c r="O1998" s="94" t="str">
        <f t="shared" si="124"/>
        <v>Daniel HINDShigh-jump</v>
      </c>
      <c r="P1998" s="2">
        <f t="shared" si="125"/>
        <v>907</v>
      </c>
      <c r="Q1998" s="2">
        <f t="shared" si="126"/>
        <v>155</v>
      </c>
      <c r="R1998" s="79" t="str">
        <f t="shared" si="127"/>
        <v/>
      </c>
    </row>
    <row r="1999" spans="1:18" x14ac:dyDescent="0.2">
      <c r="A1999" t="s">
        <v>1159</v>
      </c>
      <c r="B1999" t="s">
        <v>1466</v>
      </c>
      <c r="C1999" t="s">
        <v>40</v>
      </c>
      <c r="D1999" s="5"/>
      <c r="E1999" s="39">
        <v>833</v>
      </c>
      <c r="F1999" s="195">
        <v>44615</v>
      </c>
      <c r="G1999" s="2">
        <v>67</v>
      </c>
      <c r="H1999" t="str">
        <f>B1999&amp;C1999</f>
        <v>. TANUJAdiscus-throw</v>
      </c>
      <c r="I1999" s="2">
        <f>E1999</f>
        <v>833</v>
      </c>
      <c r="J1999" s="2" cm="1">
        <f t="array" ref="J1999">MAX(IF($H$3:$H$4000=$H1999,$I$3:$I$4000))</f>
        <v>833</v>
      </c>
      <c r="K1999" s="2" t="str">
        <v>JAM</v>
      </c>
      <c r="L1999" s="21" t="str">
        <v>Richelle STANLEY</v>
      </c>
      <c r="M1999" s="47" t="str">
        <v>high-jump</v>
      </c>
      <c r="N1999" s="95">
        <v>44701</v>
      </c>
      <c r="O1999" s="94" t="str">
        <f t="shared" si="124"/>
        <v>Richelle STANLEYhigh-jump</v>
      </c>
      <c r="P1999" s="2">
        <f t="shared" si="125"/>
        <v>907</v>
      </c>
      <c r="Q1999" s="2">
        <f t="shared" si="126"/>
        <v>155</v>
      </c>
      <c r="R1999" s="79" t="str">
        <f t="shared" si="127"/>
        <v/>
      </c>
    </row>
    <row r="2000" spans="1:18" x14ac:dyDescent="0.2">
      <c r="A2000" t="s">
        <v>1159</v>
      </c>
      <c r="B2000" t="s">
        <v>1470</v>
      </c>
      <c r="C2000" s="5" t="s">
        <v>40</v>
      </c>
      <c r="D2000" s="5">
        <v>37570</v>
      </c>
      <c r="E2000" s="39">
        <v>822</v>
      </c>
      <c r="F2000" s="195">
        <v>44615</v>
      </c>
      <c r="G2000" s="2">
        <v>72</v>
      </c>
      <c r="H2000" t="str">
        <f>B2000&amp;C2000</f>
        <v>Shalni CHAUDHARYdiscus-throw</v>
      </c>
      <c r="I2000" s="2">
        <f>E2000</f>
        <v>822</v>
      </c>
      <c r="J2000" s="2" cm="1">
        <f t="array" ref="J2000">MAX(IF($H$3:$H$4000=$H2000,$I$3:$I$4000))</f>
        <v>822</v>
      </c>
      <c r="K2000" s="2" t="str">
        <v>JAM</v>
      </c>
      <c r="L2000" s="21" t="str">
        <v>Cordaelia WILLIAMS</v>
      </c>
      <c r="M2000" s="47" t="str">
        <v>high-jump</v>
      </c>
      <c r="N2000" s="95">
        <v>37908</v>
      </c>
      <c r="O2000" s="94" t="str">
        <f t="shared" si="124"/>
        <v>Cordaelia WILLIAMShigh-jump</v>
      </c>
      <c r="P2000" s="2">
        <f t="shared" si="125"/>
        <v>907</v>
      </c>
      <c r="Q2000" s="2">
        <f t="shared" si="126"/>
        <v>155</v>
      </c>
      <c r="R2000" s="79" t="str">
        <f t="shared" si="127"/>
        <v/>
      </c>
    </row>
    <row r="2001" spans="1:18" x14ac:dyDescent="0.2">
      <c r="A2001" t="s">
        <v>1159</v>
      </c>
      <c r="B2001" t="s">
        <v>1525</v>
      </c>
      <c r="C2001" s="5" t="s">
        <v>42</v>
      </c>
      <c r="D2001" s="5">
        <v>36535</v>
      </c>
      <c r="E2001" s="39">
        <v>773</v>
      </c>
      <c r="F2001" s="195">
        <v>44615</v>
      </c>
      <c r="G2001" s="2">
        <v>80</v>
      </c>
      <c r="H2001" t="str">
        <f>B2001&amp;C2001</f>
        <v>Sneha SURYAKANhammer-throw</v>
      </c>
      <c r="I2001" s="2">
        <f>E2001</f>
        <v>773</v>
      </c>
      <c r="J2001" s="2" cm="1">
        <f t="array" ref="J2001">MAX(IF($H$3:$H$4000=$H2001,$I$3:$I$4000))</f>
        <v>835</v>
      </c>
      <c r="K2001" s="2" t="str">
        <v>JAM</v>
      </c>
      <c r="L2001" s="21" t="str">
        <v>Junelle BROMFIELD</v>
      </c>
      <c r="M2001" s="47" t="str">
        <v>400m</v>
      </c>
      <c r="N2001" s="95">
        <v>35834</v>
      </c>
      <c r="O2001" s="94" t="str">
        <f t="shared" si="124"/>
        <v>Junelle BROMFIELD400m</v>
      </c>
      <c r="P2001" s="2">
        <f t="shared" si="125"/>
        <v>1175</v>
      </c>
      <c r="Q2001" s="2">
        <f t="shared" si="126"/>
        <v>12</v>
      </c>
      <c r="R2001" s="79" t="str">
        <f t="shared" si="127"/>
        <v/>
      </c>
    </row>
    <row r="2002" spans="1:18" x14ac:dyDescent="0.2">
      <c r="A2002" t="s">
        <v>1159</v>
      </c>
      <c r="B2002" t="s">
        <v>1526</v>
      </c>
      <c r="C2002" s="5" t="s">
        <v>42</v>
      </c>
      <c r="D2002" s="5">
        <v>36209</v>
      </c>
      <c r="E2002" s="39">
        <v>766</v>
      </c>
      <c r="F2002" s="195">
        <v>44615</v>
      </c>
      <c r="G2002" s="2">
        <v>83</v>
      </c>
      <c r="H2002" t="str">
        <f>B2002&amp;C2002</f>
        <v>Amandeep KAURhammer-throw</v>
      </c>
      <c r="I2002" s="2">
        <f>E2002</f>
        <v>766</v>
      </c>
      <c r="J2002" s="2" cm="1">
        <f t="array" ref="J2002">MAX(IF($H$3:$H$4000=$H2002,$I$3:$I$4000))</f>
        <v>766</v>
      </c>
      <c r="K2002" s="2" t="str">
        <v>JAM</v>
      </c>
      <c r="L2002" s="21" t="str">
        <v>Janieve RUSSELL</v>
      </c>
      <c r="M2002" s="47" t="str">
        <v>400m</v>
      </c>
      <c r="N2002" s="95">
        <v>34287</v>
      </c>
      <c r="O2002" s="94" t="str">
        <f t="shared" si="124"/>
        <v>Janieve RUSSELL400m</v>
      </c>
      <c r="P2002" s="2">
        <f t="shared" si="125"/>
        <v>1135</v>
      </c>
      <c r="Q2002" s="2">
        <f t="shared" si="126"/>
        <v>35</v>
      </c>
      <c r="R2002" s="79" t="str">
        <f t="shared" si="127"/>
        <v/>
      </c>
    </row>
    <row r="2003" spans="1:18" x14ac:dyDescent="0.2">
      <c r="A2003" t="s">
        <v>1159</v>
      </c>
      <c r="B2003" t="s">
        <v>1399</v>
      </c>
      <c r="C2003" s="5" t="s">
        <v>41</v>
      </c>
      <c r="D2003" s="5">
        <v>37574</v>
      </c>
      <c r="E2003" s="39">
        <v>739</v>
      </c>
      <c r="F2003" s="195">
        <v>44615</v>
      </c>
      <c r="G2003" s="2">
        <v>98</v>
      </c>
      <c r="H2003" t="str">
        <f>B2003&amp;C2003</f>
        <v>. TANUjavelin-throw</v>
      </c>
      <c r="I2003" s="2">
        <f>E2003</f>
        <v>739</v>
      </c>
      <c r="J2003" s="2" cm="1">
        <f t="array" ref="J2003">MAX(IF($H$3:$H$4000=$H2003,$I$3:$I$4000))</f>
        <v>739</v>
      </c>
      <c r="K2003" s="2" t="str">
        <v>JAM</v>
      </c>
      <c r="L2003" s="21" t="str">
        <v>Kaliese CARTER</v>
      </c>
      <c r="M2003" s="47" t="str">
        <v>400m</v>
      </c>
      <c r="N2003" s="95">
        <v>31903</v>
      </c>
      <c r="O2003" s="94" t="str">
        <f t="shared" si="124"/>
        <v>Kaliese CARTER400m</v>
      </c>
      <c r="P2003" s="2">
        <f t="shared" si="125"/>
        <v>1026</v>
      </c>
      <c r="Q2003" s="2">
        <f t="shared" si="126"/>
        <v>163</v>
      </c>
      <c r="R2003" s="79" t="str">
        <f t="shared" si="127"/>
        <v/>
      </c>
    </row>
    <row r="2004" spans="1:18" x14ac:dyDescent="0.2">
      <c r="A2004" t="s">
        <v>1159</v>
      </c>
      <c r="B2004" t="s">
        <v>1186</v>
      </c>
      <c r="C2004" s="5" t="s">
        <v>26</v>
      </c>
      <c r="D2004" s="5">
        <v>38344</v>
      </c>
      <c r="E2004" s="39">
        <v>1086</v>
      </c>
      <c r="F2004" s="195">
        <v>44614</v>
      </c>
      <c r="G2004" s="2">
        <v>24</v>
      </c>
      <c r="H2004" t="str">
        <f>B2004&amp;C2004</f>
        <v>. RUPAL400m</v>
      </c>
      <c r="I2004" s="2">
        <f>E2004</f>
        <v>1086</v>
      </c>
      <c r="J2004" s="2" cm="1">
        <f t="array" ref="J2004">MAX(IF($H$3:$H$4000=$H2004,$I$3:$I$4000))</f>
        <v>1086</v>
      </c>
      <c r="K2004" s="2" t="str">
        <v>JAM</v>
      </c>
      <c r="L2004" s="21" t="str">
        <v>Shadae LAWRENCE</v>
      </c>
      <c r="M2004" s="47" t="str">
        <v>shot-put</v>
      </c>
      <c r="N2004" s="95">
        <v>35064</v>
      </c>
      <c r="O2004" s="94" t="str">
        <f t="shared" si="124"/>
        <v>Shadae LAWRENCEshot-put</v>
      </c>
      <c r="P2004" s="2">
        <f t="shared" si="125"/>
        <v>788</v>
      </c>
      <c r="Q2004" s="2">
        <f t="shared" si="126"/>
        <v>132</v>
      </c>
      <c r="R2004" s="79" t="str">
        <f t="shared" si="127"/>
        <v/>
      </c>
    </row>
    <row r="2005" spans="1:18" x14ac:dyDescent="0.2">
      <c r="A2005" t="s">
        <v>1159</v>
      </c>
      <c r="B2005" t="s">
        <v>1166</v>
      </c>
      <c r="C2005" s="6" t="s">
        <v>26</v>
      </c>
      <c r="D2005" s="5">
        <v>44581</v>
      </c>
      <c r="E2005" s="39">
        <v>1069</v>
      </c>
      <c r="F2005" s="195">
        <v>44614</v>
      </c>
      <c r="G2005" s="2">
        <v>46</v>
      </c>
      <c r="H2005" t="str">
        <f>B2005&amp;C2005</f>
        <v>Florence BARLA400m</v>
      </c>
      <c r="I2005" s="2">
        <f>E2005</f>
        <v>1069</v>
      </c>
      <c r="J2005" s="2" cm="1">
        <f t="array" ref="J2005">MAX(IF($H$3:$H$4000=$H2005,$I$3:$I$4000))</f>
        <v>1069</v>
      </c>
      <c r="K2005" s="2" t="str">
        <v>JAM</v>
      </c>
      <c r="L2005" s="21" t="str">
        <v>Tina CLAYTON</v>
      </c>
      <c r="M2005" s="47" t="str">
        <v>200m</v>
      </c>
      <c r="N2005" s="95">
        <v>38216</v>
      </c>
      <c r="O2005" s="94" t="str">
        <f t="shared" si="124"/>
        <v>Tina CLAYTON200m</v>
      </c>
      <c r="P2005" s="2">
        <f t="shared" si="125"/>
        <v>1104</v>
      </c>
      <c r="Q2005" s="2">
        <f t="shared" si="126"/>
        <v>70</v>
      </c>
      <c r="R2005" s="79" t="str">
        <f t="shared" si="127"/>
        <v/>
      </c>
    </row>
    <row r="2006" spans="1:18" x14ac:dyDescent="0.2">
      <c r="A2006" t="s">
        <v>1159</v>
      </c>
      <c r="B2006" t="s">
        <v>1195</v>
      </c>
      <c r="C2006" s="5" t="s">
        <v>26</v>
      </c>
      <c r="D2006" s="5">
        <v>36228</v>
      </c>
      <c r="E2006" s="39">
        <v>1046</v>
      </c>
      <c r="F2006" s="195">
        <v>44614</v>
      </c>
      <c r="G2006" s="2">
        <v>75</v>
      </c>
      <c r="H2006" t="str">
        <f>B2006&amp;C2006</f>
        <v>George LINIET400m</v>
      </c>
      <c r="I2006" s="2">
        <f>E2006</f>
        <v>1046</v>
      </c>
      <c r="J2006" s="2" cm="1">
        <f t="array" ref="J2006">MAX(IF($H$3:$H$4000=$H2006,$I$3:$I$4000))</f>
        <v>1046</v>
      </c>
      <c r="K2006" s="2" t="str">
        <v>JAM</v>
      </c>
      <c r="L2006" s="21" t="str">
        <v>Shaneil LYSIGHT</v>
      </c>
      <c r="M2006" s="47" t="str">
        <v>100mh</v>
      </c>
      <c r="N2006" s="95">
        <v>37643</v>
      </c>
      <c r="O2006" s="94" t="str">
        <f t="shared" si="124"/>
        <v>Shaneil LYSIGHT100mh</v>
      </c>
      <c r="P2006" s="2">
        <f t="shared" si="125"/>
        <v>956</v>
      </c>
      <c r="Q2006" s="2">
        <f t="shared" si="126"/>
        <v>169</v>
      </c>
      <c r="R2006" s="79" t="str">
        <f t="shared" si="127"/>
        <v/>
      </c>
    </row>
    <row r="2007" spans="1:18" x14ac:dyDescent="0.2">
      <c r="A2007" t="s">
        <v>1159</v>
      </c>
      <c r="B2007" t="s">
        <v>1197</v>
      </c>
      <c r="C2007" s="5" t="s">
        <v>26</v>
      </c>
      <c r="D2007" s="5">
        <v>37032</v>
      </c>
      <c r="E2007" s="39">
        <v>1041</v>
      </c>
      <c r="F2007" s="195">
        <v>44614</v>
      </c>
      <c r="G2007" s="2">
        <v>79</v>
      </c>
      <c r="H2007" t="str">
        <f>B2007&amp;C2007</f>
        <v>R. ARATHI400m</v>
      </c>
      <c r="I2007" s="2">
        <f>E2007</f>
        <v>1041</v>
      </c>
      <c r="J2007" s="2" cm="1">
        <f t="array" ref="J2007">MAX(IF($H$3:$H$4000=$H2007,$I$3:$I$4000))</f>
        <v>1041</v>
      </c>
      <c r="K2007" s="2" t="str">
        <v>JAM</v>
      </c>
      <c r="L2007" s="21" t="str">
        <v>Rasheeda SAMUELS</v>
      </c>
      <c r="M2007" s="47" t="str">
        <v>high-jump</v>
      </c>
      <c r="N2007" s="95">
        <v>38362</v>
      </c>
      <c r="O2007" s="94" t="str">
        <f t="shared" si="124"/>
        <v>Rasheeda SAMUELShigh-jump</v>
      </c>
      <c r="P2007" s="2">
        <f t="shared" si="125"/>
        <v>926</v>
      </c>
      <c r="Q2007" s="2">
        <f t="shared" si="126"/>
        <v>134</v>
      </c>
      <c r="R2007" s="79" t="str">
        <f t="shared" si="127"/>
        <v/>
      </c>
    </row>
    <row r="2008" spans="1:18" x14ac:dyDescent="0.2">
      <c r="A2008" t="s">
        <v>1159</v>
      </c>
      <c r="B2008" t="s">
        <v>1199</v>
      </c>
      <c r="C2008" s="5" t="s">
        <v>26</v>
      </c>
      <c r="D2008" s="5">
        <v>35463</v>
      </c>
      <c r="E2008" s="39">
        <v>1035</v>
      </c>
      <c r="F2008" s="195">
        <v>44614</v>
      </c>
      <c r="G2008" s="2">
        <v>90</v>
      </c>
      <c r="H2008" t="str">
        <f>B2008&amp;C2008</f>
        <v>M. LIKITHA400m</v>
      </c>
      <c r="I2008" s="2">
        <f>E2008</f>
        <v>1035</v>
      </c>
      <c r="J2008" s="2" cm="1">
        <f t="array" ref="J2008">MAX(IF($H$3:$H$4000=$H2008,$I$3:$I$4000))</f>
        <v>1035</v>
      </c>
      <c r="K2008" s="2" t="str">
        <v>JAM</v>
      </c>
      <c r="L2008" s="21" t="str">
        <v>Torian CAVEN</v>
      </c>
      <c r="M2008" s="47" t="str">
        <v>high-jump</v>
      </c>
      <c r="N2008" s="95">
        <v>38288</v>
      </c>
      <c r="O2008" s="94" t="str">
        <f t="shared" si="124"/>
        <v>Torian CAVENhigh-jump</v>
      </c>
      <c r="P2008" s="2">
        <f t="shared" si="125"/>
        <v>974</v>
      </c>
      <c r="Q2008" s="2">
        <f t="shared" si="126"/>
        <v>83</v>
      </c>
      <c r="R2008" s="79" t="str">
        <f t="shared" si="127"/>
        <v/>
      </c>
    </row>
    <row r="2009" spans="1:18" x14ac:dyDescent="0.2">
      <c r="A2009" t="s">
        <v>1159</v>
      </c>
      <c r="B2009" t="s">
        <v>1253</v>
      </c>
      <c r="C2009" s="5" t="s">
        <v>28</v>
      </c>
      <c r="D2009" s="5">
        <v>37785</v>
      </c>
      <c r="E2009" s="39">
        <v>992</v>
      </c>
      <c r="F2009" s="195">
        <v>44614</v>
      </c>
      <c r="G2009" s="2">
        <v>98</v>
      </c>
      <c r="H2009" t="str">
        <f>B2009&amp;C2009</f>
        <v>D. BHAGYALAXMI1500m</v>
      </c>
      <c r="I2009" s="2">
        <f>E2009</f>
        <v>992</v>
      </c>
      <c r="J2009" s="2" cm="1">
        <f t="array" ref="J2009">MAX(IF($H$3:$H$4000=$H2009,$I$3:$I$4000))</f>
        <v>992</v>
      </c>
      <c r="K2009" s="2" t="str">
        <v>JAM</v>
      </c>
      <c r="L2009" s="21" t="str">
        <v>Shericka JACKSON</v>
      </c>
      <c r="M2009" s="47" t="str">
        <v>200m</v>
      </c>
      <c r="N2009" s="95">
        <v>34531</v>
      </c>
      <c r="O2009" s="94" t="str">
        <f t="shared" si="124"/>
        <v>Shericka JACKSON200m</v>
      </c>
      <c r="P2009" s="2">
        <f t="shared" si="125"/>
        <v>1258</v>
      </c>
      <c r="Q2009" s="2">
        <f t="shared" si="126"/>
        <v>4</v>
      </c>
      <c r="R2009" s="79" t="str">
        <f t="shared" si="127"/>
        <v/>
      </c>
    </row>
    <row r="2010" spans="1:18" x14ac:dyDescent="0.2">
      <c r="A2010" t="s">
        <v>1159</v>
      </c>
      <c r="B2010" t="s">
        <v>1273</v>
      </c>
      <c r="C2010" s="5" t="s">
        <v>34</v>
      </c>
      <c r="D2010" s="5">
        <v>37237</v>
      </c>
      <c r="E2010" s="39">
        <v>1018</v>
      </c>
      <c r="F2010" s="195">
        <v>44614</v>
      </c>
      <c r="G2010" s="2">
        <v>33</v>
      </c>
      <c r="H2010" t="str">
        <f>B2010&amp;C2010</f>
        <v>Rebi PAI3000msc</v>
      </c>
      <c r="I2010" s="2">
        <f>E2010</f>
        <v>1018</v>
      </c>
      <c r="J2010" s="2" cm="1">
        <f t="array" ref="J2010">MAX(IF($H$3:$H$4000=$H2010,$I$3:$I$4000))</f>
        <v>1018</v>
      </c>
      <c r="K2010" s="2" t="str">
        <v>JAM</v>
      </c>
      <c r="L2010" s="21" t="str">
        <v>Danielle WILLIAMS</v>
      </c>
      <c r="M2010" s="47" t="str">
        <v>100mh</v>
      </c>
      <c r="N2010" s="95">
        <v>33861</v>
      </c>
      <c r="O2010" s="94" t="str">
        <f t="shared" si="124"/>
        <v>Danielle WILLIAMS100mh</v>
      </c>
      <c r="P2010" s="2">
        <f t="shared" si="125"/>
        <v>1218</v>
      </c>
      <c r="Q2010" s="2">
        <f t="shared" si="126"/>
        <v>3</v>
      </c>
      <c r="R2010" s="79" t="str">
        <f t="shared" si="127"/>
        <v/>
      </c>
    </row>
    <row r="2011" spans="1:18" x14ac:dyDescent="0.2">
      <c r="A2011" t="s">
        <v>1159</v>
      </c>
      <c r="B2011" t="s">
        <v>1274</v>
      </c>
      <c r="C2011" s="5" t="s">
        <v>34</v>
      </c>
      <c r="D2011" s="5">
        <v>36201</v>
      </c>
      <c r="E2011" s="39">
        <v>971</v>
      </c>
      <c r="F2011" s="195">
        <v>44614</v>
      </c>
      <c r="G2011" s="2">
        <v>47</v>
      </c>
      <c r="H2011" t="str">
        <f>B2011&amp;C2011</f>
        <v>Shaili DHAMA3000msc</v>
      </c>
      <c r="I2011" s="2">
        <f>E2011</f>
        <v>971</v>
      </c>
      <c r="J2011" s="2" cm="1">
        <f t="array" ref="J2011">MAX(IF($H$3:$H$4000=$H2011,$I$3:$I$4000))</f>
        <v>971</v>
      </c>
      <c r="K2011" s="2" t="str">
        <v>JAM</v>
      </c>
      <c r="L2011" s="21" t="str">
        <v>Shelly-Ann FRASER-PRYCE</v>
      </c>
      <c r="M2011" s="47" t="str">
        <v>100m</v>
      </c>
      <c r="N2011" s="95">
        <v>31773</v>
      </c>
      <c r="O2011" s="94" t="str">
        <f t="shared" si="124"/>
        <v>Shelly-Ann FRASER-PRYCE100m</v>
      </c>
      <c r="P2011" s="2">
        <f t="shared" si="125"/>
        <v>1289</v>
      </c>
      <c r="Q2011" s="2">
        <f t="shared" si="126"/>
        <v>2</v>
      </c>
      <c r="R2011" s="79" t="str">
        <f t="shared" si="127"/>
        <v/>
      </c>
    </row>
    <row r="2012" spans="1:18" x14ac:dyDescent="0.2">
      <c r="A2012" t="s">
        <v>1159</v>
      </c>
      <c r="B2012" t="s">
        <v>1276</v>
      </c>
      <c r="C2012" s="5" t="s">
        <v>34</v>
      </c>
      <c r="D2012" s="5">
        <v>36978</v>
      </c>
      <c r="E2012" s="39">
        <v>928</v>
      </c>
      <c r="F2012" s="195">
        <v>44614</v>
      </c>
      <c r="G2012" s="2">
        <v>57</v>
      </c>
      <c r="H2012" t="str">
        <f>B2012&amp;C2012</f>
        <v>Vaishnavi SAWANT3000msc</v>
      </c>
      <c r="I2012" s="2">
        <f>E2012</f>
        <v>928</v>
      </c>
      <c r="J2012" s="2" cm="1">
        <f t="array" ref="J2012">MAX(IF($H$3:$H$4000=$H2012,$I$3:$I$4000))</f>
        <v>928</v>
      </c>
      <c r="K2012" s="2" t="str">
        <v>JAM</v>
      </c>
      <c r="L2012" s="21" t="str">
        <v>Shantae FOREMAN</v>
      </c>
      <c r="M2012" s="47" t="str">
        <v>long-jump</v>
      </c>
      <c r="N2012" s="95">
        <v>37551</v>
      </c>
      <c r="O2012" s="94" t="str">
        <f t="shared" si="124"/>
        <v>Shantae FOREMANlong-jump</v>
      </c>
      <c r="P2012" s="2">
        <f t="shared" si="125"/>
        <v>1101</v>
      </c>
      <c r="Q2012" s="2">
        <f t="shared" si="126"/>
        <v>29</v>
      </c>
      <c r="R2012" s="79" t="str">
        <f t="shared" si="127"/>
        <v/>
      </c>
    </row>
    <row r="2013" spans="1:18" x14ac:dyDescent="0.2">
      <c r="A2013" t="s">
        <v>1159</v>
      </c>
      <c r="B2013" t="s">
        <v>1277</v>
      </c>
      <c r="C2013" s="5" t="s">
        <v>34</v>
      </c>
      <c r="D2013" s="5">
        <v>37137</v>
      </c>
      <c r="E2013" s="39">
        <v>915</v>
      </c>
      <c r="F2013" s="195">
        <v>44614</v>
      </c>
      <c r="G2013" s="2">
        <v>60</v>
      </c>
      <c r="H2013" t="str">
        <f>B2013&amp;C2013</f>
        <v>Kajal SHARMA3000msc</v>
      </c>
      <c r="I2013" s="2">
        <f>E2013</f>
        <v>915</v>
      </c>
      <c r="J2013" s="2" cm="1">
        <f t="array" ref="J2013">MAX(IF($H$3:$H$4000=$H2013,$I$3:$I$4000))</f>
        <v>915</v>
      </c>
      <c r="K2013" s="2" t="str">
        <v>JAM</v>
      </c>
      <c r="L2013" s="21" t="str">
        <v>Elaine THOMPSON-HERAH</v>
      </c>
      <c r="M2013" s="47" t="str">
        <v>100m</v>
      </c>
      <c r="N2013" s="95">
        <v>33783</v>
      </c>
      <c r="O2013" s="94" t="str">
        <f t="shared" si="124"/>
        <v>Elaine THOMPSON-HERAH100m</v>
      </c>
      <c r="P2013" s="2">
        <f t="shared" si="125"/>
        <v>1302</v>
      </c>
      <c r="Q2013" s="2">
        <f t="shared" si="126"/>
        <v>1</v>
      </c>
      <c r="R2013" s="79" t="str">
        <f t="shared" si="127"/>
        <v/>
      </c>
    </row>
    <row r="2014" spans="1:18" x14ac:dyDescent="0.2">
      <c r="A2014" t="s">
        <v>1159</v>
      </c>
      <c r="B2014" t="s">
        <v>1278</v>
      </c>
      <c r="C2014" t="s">
        <v>34</v>
      </c>
      <c r="D2014" s="5"/>
      <c r="E2014" s="39">
        <v>912</v>
      </c>
      <c r="F2014" s="195">
        <v>44614</v>
      </c>
      <c r="G2014" s="2">
        <v>61</v>
      </c>
      <c r="H2014" t="str">
        <f>B2014&amp;C2014</f>
        <v>Shashi LATA3000msc</v>
      </c>
      <c r="I2014" s="2">
        <f>E2014</f>
        <v>912</v>
      </c>
      <c r="J2014" s="2" cm="1">
        <f t="array" ref="J2014">MAX(IF($H$3:$H$4000=$H2014,$I$3:$I$4000))</f>
        <v>912</v>
      </c>
      <c r="K2014" s="2" t="str">
        <v>JAM</v>
      </c>
      <c r="L2014" s="21" t="str">
        <v>Stephenie Ann MCPHERSON</v>
      </c>
      <c r="M2014" s="47" t="str">
        <v>400m</v>
      </c>
      <c r="N2014" s="95">
        <v>32472</v>
      </c>
      <c r="O2014" s="94" t="str">
        <f t="shared" si="124"/>
        <v>Stephenie Ann MCPHERSON400m</v>
      </c>
      <c r="P2014" s="2">
        <f t="shared" si="125"/>
        <v>1232</v>
      </c>
      <c r="Q2014" s="2">
        <f t="shared" si="126"/>
        <v>3</v>
      </c>
      <c r="R2014" s="79" t="str">
        <f t="shared" si="127"/>
        <v/>
      </c>
    </row>
    <row r="2015" spans="1:18" x14ac:dyDescent="0.2">
      <c r="A2015" t="s">
        <v>1159</v>
      </c>
      <c r="B2015" t="s">
        <v>1279</v>
      </c>
      <c r="C2015" s="5" t="s">
        <v>34</v>
      </c>
      <c r="D2015" s="5">
        <v>36000</v>
      </c>
      <c r="E2015" s="39">
        <v>903</v>
      </c>
      <c r="F2015" s="195">
        <v>44614</v>
      </c>
      <c r="G2015" s="2">
        <v>64</v>
      </c>
      <c r="H2015" t="str">
        <f>B2015&amp;C2015</f>
        <v>K. SWETHA3000msc</v>
      </c>
      <c r="I2015" s="2">
        <f>E2015</f>
        <v>903</v>
      </c>
      <c r="J2015" s="2" cm="1">
        <f t="array" ref="J2015">MAX(IF($H$3:$H$4000=$H2015,$I$3:$I$4000))</f>
        <v>903</v>
      </c>
      <c r="K2015" s="2" t="str">
        <v>JAM</v>
      </c>
      <c r="L2015" s="21" t="str">
        <v>Elaine THOMPSON-HERAH</v>
      </c>
      <c r="M2015" s="47" t="str">
        <v>200m</v>
      </c>
      <c r="N2015" s="95">
        <v>33783</v>
      </c>
      <c r="O2015" s="94" t="str">
        <f t="shared" si="124"/>
        <v>Elaine THOMPSON-HERAH200m</v>
      </c>
      <c r="P2015" s="2">
        <f t="shared" si="125"/>
        <v>1288</v>
      </c>
      <c r="Q2015" s="2">
        <f t="shared" si="126"/>
        <v>1</v>
      </c>
      <c r="R2015" s="79" t="str">
        <f t="shared" si="127"/>
        <v/>
      </c>
    </row>
    <row r="2016" spans="1:18" x14ac:dyDescent="0.2">
      <c r="A2016" t="s">
        <v>1159</v>
      </c>
      <c r="B2016" t="s">
        <v>1280</v>
      </c>
      <c r="C2016" s="5" t="s">
        <v>34</v>
      </c>
      <c r="D2016" s="5">
        <v>36869</v>
      </c>
      <c r="E2016" s="39">
        <v>893</v>
      </c>
      <c r="F2016" s="195">
        <v>44614</v>
      </c>
      <c r="G2016" s="2">
        <v>66</v>
      </c>
      <c r="H2016" t="str">
        <f>B2016&amp;C2016</f>
        <v>D.R. SMITHA3000msc</v>
      </c>
      <c r="I2016" s="2">
        <f>E2016</f>
        <v>893</v>
      </c>
      <c r="J2016" s="2" cm="1">
        <f t="array" ref="J2016">MAX(IF($H$3:$H$4000=$H2016,$I$3:$I$4000))</f>
        <v>893</v>
      </c>
      <c r="K2016" s="2" t="str">
        <v>JAM</v>
      </c>
      <c r="L2016" s="21" t="str">
        <v>Britany ANDERSON</v>
      </c>
      <c r="M2016" s="47" t="str">
        <v>100mh</v>
      </c>
      <c r="N2016" s="95">
        <v>36894</v>
      </c>
      <c r="O2016" s="94" t="str">
        <f t="shared" si="124"/>
        <v>Britany ANDERSON100mh</v>
      </c>
      <c r="P2016" s="2">
        <f t="shared" si="125"/>
        <v>1232</v>
      </c>
      <c r="Q2016" s="2">
        <f t="shared" si="126"/>
        <v>1</v>
      </c>
      <c r="R2016" s="79" t="str">
        <f t="shared" si="127"/>
        <v/>
      </c>
    </row>
    <row r="2017" spans="1:18" x14ac:dyDescent="0.2">
      <c r="A2017" t="s">
        <v>1159</v>
      </c>
      <c r="B2017" t="s">
        <v>1353</v>
      </c>
      <c r="C2017" s="5" t="s">
        <v>38</v>
      </c>
      <c r="D2017" s="5">
        <v>37075</v>
      </c>
      <c r="E2017" s="39">
        <v>1022</v>
      </c>
      <c r="F2017" s="195">
        <v>44614</v>
      </c>
      <c r="G2017" s="2">
        <v>16</v>
      </c>
      <c r="H2017" t="str">
        <f>B2017&amp;C2017</f>
        <v>Sandra BABUtriple-jump</v>
      </c>
      <c r="I2017" s="2">
        <f>E2017</f>
        <v>1022</v>
      </c>
      <c r="J2017" s="2" cm="1">
        <f t="array" ref="J2017">MAX(IF($H$3:$H$4000=$H2017,$I$3:$I$4000))</f>
        <v>1027</v>
      </c>
      <c r="K2017" s="2" t="str">
        <v>JAM</v>
      </c>
      <c r="L2017" s="21" t="str">
        <v>Shericka JACKSON</v>
      </c>
      <c r="M2017" s="47" t="str">
        <v>100m</v>
      </c>
      <c r="N2017" s="95">
        <v>34531</v>
      </c>
      <c r="O2017" s="94" t="str">
        <f t="shared" si="124"/>
        <v>Shericka JACKSON100m</v>
      </c>
      <c r="P2017" s="2">
        <f t="shared" si="125"/>
        <v>1256</v>
      </c>
      <c r="Q2017" s="2">
        <f t="shared" si="126"/>
        <v>3</v>
      </c>
      <c r="R2017" s="79" t="str">
        <f t="shared" si="127"/>
        <v/>
      </c>
    </row>
    <row r="2018" spans="1:18" x14ac:dyDescent="0.2">
      <c r="A2018" t="s">
        <v>1159</v>
      </c>
      <c r="B2018" t="s">
        <v>1319</v>
      </c>
      <c r="C2018" s="5" t="s">
        <v>38</v>
      </c>
      <c r="D2018" s="5">
        <v>36141</v>
      </c>
      <c r="E2018" s="39">
        <v>1012</v>
      </c>
      <c r="F2018" s="195">
        <v>44614</v>
      </c>
      <c r="G2018" s="2">
        <v>22</v>
      </c>
      <c r="H2018" t="str">
        <f>B2018&amp;C2018</f>
        <v>S. NANDHINItriple-jump</v>
      </c>
      <c r="I2018" s="2">
        <f>E2018</f>
        <v>1012</v>
      </c>
      <c r="J2018" s="2" cm="1">
        <f t="array" ref="J2018">MAX(IF($H$3:$H$4000=$H2018,$I$3:$I$4000))</f>
        <v>1012</v>
      </c>
      <c r="K2018" s="2" t="str">
        <v>JAM</v>
      </c>
      <c r="L2018" s="21" t="str">
        <v>Megan TAPPER</v>
      </c>
      <c r="M2018" s="47" t="str">
        <v>100mh</v>
      </c>
      <c r="N2018" s="95">
        <v>34411</v>
      </c>
      <c r="O2018" s="94" t="str">
        <f t="shared" si="124"/>
        <v>Megan TAPPER100mh</v>
      </c>
      <c r="P2018" s="2">
        <f t="shared" si="125"/>
        <v>1214</v>
      </c>
      <c r="Q2018" s="2">
        <f t="shared" si="126"/>
        <v>4</v>
      </c>
      <c r="R2018" s="79" t="str">
        <f t="shared" si="127"/>
        <v/>
      </c>
    </row>
    <row r="2019" spans="1:18" x14ac:dyDescent="0.2">
      <c r="A2019" t="s">
        <v>1159</v>
      </c>
      <c r="B2019" t="s">
        <v>1368</v>
      </c>
      <c r="C2019" s="5" t="s">
        <v>38</v>
      </c>
      <c r="D2019" s="6">
        <v>37584</v>
      </c>
      <c r="E2019" s="39">
        <v>1006</v>
      </c>
      <c r="F2019" s="195">
        <v>44614</v>
      </c>
      <c r="G2019" s="2">
        <v>26</v>
      </c>
      <c r="H2019" t="str">
        <f>B2019&amp;C2019</f>
        <v>J. COLESHIYAtriple-jump</v>
      </c>
      <c r="I2019" s="2">
        <f>E2019</f>
        <v>1006</v>
      </c>
      <c r="J2019" s="2" cm="1">
        <f t="array" ref="J2019">MAX(IF($H$3:$H$4000=$H2019,$I$3:$I$4000))</f>
        <v>1006</v>
      </c>
      <c r="K2019" s="2" t="str">
        <v>JAM</v>
      </c>
      <c r="L2019" s="21" t="str">
        <v>Anastasia Natalie LE-ROY</v>
      </c>
      <c r="M2019" s="47" t="str">
        <v>400m</v>
      </c>
      <c r="N2019" s="95">
        <v>32031</v>
      </c>
      <c r="O2019" s="94" t="str">
        <f t="shared" si="124"/>
        <v>Anastasia Natalie LE-ROY400m</v>
      </c>
      <c r="P2019" s="2">
        <f t="shared" si="125"/>
        <v>1127</v>
      </c>
      <c r="Q2019" s="2">
        <f t="shared" si="126"/>
        <v>42</v>
      </c>
      <c r="R2019" s="79" t="str">
        <f t="shared" si="127"/>
        <v/>
      </c>
    </row>
    <row r="2020" spans="1:18" x14ac:dyDescent="0.2">
      <c r="A2020" t="s">
        <v>1159</v>
      </c>
      <c r="B2020" t="s">
        <v>1369</v>
      </c>
      <c r="C2020" s="5" t="s">
        <v>38</v>
      </c>
      <c r="D2020" s="5">
        <v>37462</v>
      </c>
      <c r="E2020" s="39">
        <v>1001</v>
      </c>
      <c r="F2020" s="195">
        <v>44614</v>
      </c>
      <c r="G2020" s="2">
        <v>29</v>
      </c>
      <c r="H2020" t="str">
        <f>B2020&amp;C2020</f>
        <v>Meera SHIBUtriple-jump</v>
      </c>
      <c r="I2020" s="2">
        <f>E2020</f>
        <v>1001</v>
      </c>
      <c r="J2020" s="2" cm="1">
        <f t="array" ref="J2020">MAX(IF($H$3:$H$4000=$H2020,$I$3:$I$4000))</f>
        <v>1001</v>
      </c>
      <c r="K2020" s="2" t="str">
        <v>JAM</v>
      </c>
      <c r="L2020" s="21" t="str">
        <v>Natoya GOULE</v>
      </c>
      <c r="M2020" s="47" t="str">
        <v>800m</v>
      </c>
      <c r="N2020" s="95">
        <v>33327</v>
      </c>
      <c r="O2020" s="94" t="str">
        <f t="shared" si="124"/>
        <v>Natoya GOULE800m</v>
      </c>
      <c r="P2020" s="2">
        <f t="shared" si="125"/>
        <v>1227</v>
      </c>
      <c r="Q2020" s="2">
        <f t="shared" si="126"/>
        <v>2</v>
      </c>
      <c r="R2020" s="79" t="str">
        <f t="shared" si="127"/>
        <v/>
      </c>
    </row>
    <row r="2021" spans="1:18" x14ac:dyDescent="0.2">
      <c r="A2021" t="s">
        <v>1159</v>
      </c>
      <c r="B2021" t="s">
        <v>1370</v>
      </c>
      <c r="C2021" s="5" t="s">
        <v>38</v>
      </c>
      <c r="D2021" s="5">
        <v>36329</v>
      </c>
      <c r="E2021" s="39">
        <v>987</v>
      </c>
      <c r="F2021" s="195">
        <v>44614</v>
      </c>
      <c r="G2021" s="2">
        <v>32</v>
      </c>
      <c r="H2021" t="str">
        <f>B2021&amp;C2021</f>
        <v>I. ASHAtriple-jump</v>
      </c>
      <c r="I2021" s="2">
        <f>E2021</f>
        <v>987</v>
      </c>
      <c r="J2021" s="2" cm="1">
        <f t="array" ref="J2021">MAX(IF($H$3:$H$4000=$H2021,$I$3:$I$4000))</f>
        <v>1022</v>
      </c>
      <c r="K2021" s="2" t="str">
        <v>JAM</v>
      </c>
      <c r="L2021" s="21" t="str">
        <v>Shelly-Ann FRASER-PRYCE</v>
      </c>
      <c r="M2021" s="47" t="str">
        <v>200m</v>
      </c>
      <c r="N2021" s="95">
        <v>31773</v>
      </c>
      <c r="O2021" s="94" t="str">
        <f t="shared" si="124"/>
        <v>Shelly-Ann FRASER-PRYCE200m</v>
      </c>
      <c r="P2021" s="2">
        <f t="shared" si="125"/>
        <v>1260</v>
      </c>
      <c r="Q2021" s="2">
        <f t="shared" si="126"/>
        <v>3</v>
      </c>
      <c r="R2021" s="79" t="str">
        <f t="shared" si="127"/>
        <v/>
      </c>
    </row>
    <row r="2022" spans="1:18" x14ac:dyDescent="0.2">
      <c r="A2022" t="s">
        <v>1159</v>
      </c>
      <c r="B2022" t="s">
        <v>1371</v>
      </c>
      <c r="C2022" s="5" t="s">
        <v>38</v>
      </c>
      <c r="D2022" s="5">
        <v>37251</v>
      </c>
      <c r="E2022" s="39">
        <v>985</v>
      </c>
      <c r="F2022" s="195">
        <v>44614</v>
      </c>
      <c r="G2022" s="2">
        <v>34</v>
      </c>
      <c r="H2022" t="str">
        <f>B2022&amp;C2022</f>
        <v>P. BABISHAtriple-jump</v>
      </c>
      <c r="I2022" s="2">
        <f>E2022</f>
        <v>985</v>
      </c>
      <c r="J2022" s="2" cm="1">
        <f t="array" ref="J2022">MAX(IF($H$3:$H$4000=$H2022,$I$3:$I$4000))</f>
        <v>985</v>
      </c>
      <c r="K2022" s="2" t="str">
        <v>JAM</v>
      </c>
      <c r="L2022" s="21" t="str">
        <v>Roneisha MCGREGOR</v>
      </c>
      <c r="M2022" s="47" t="str">
        <v>400m</v>
      </c>
      <c r="N2022" s="95">
        <v>35712</v>
      </c>
      <c r="O2022" s="94" t="str">
        <f t="shared" si="124"/>
        <v>Roneisha MCGREGOR400m</v>
      </c>
      <c r="P2022" s="2">
        <f t="shared" si="125"/>
        <v>1205</v>
      </c>
      <c r="Q2022" s="2">
        <f t="shared" si="126"/>
        <v>8</v>
      </c>
      <c r="R2022" s="79" t="str">
        <f t="shared" si="127"/>
        <v/>
      </c>
    </row>
    <row r="2023" spans="1:18" x14ac:dyDescent="0.2">
      <c r="A2023" t="s">
        <v>1159</v>
      </c>
      <c r="B2023" t="s">
        <v>1372</v>
      </c>
      <c r="C2023" s="5" t="s">
        <v>38</v>
      </c>
      <c r="D2023" s="5">
        <v>36466</v>
      </c>
      <c r="E2023" s="39">
        <v>968</v>
      </c>
      <c r="F2023" s="195">
        <v>44614</v>
      </c>
      <c r="G2023" s="2">
        <v>39</v>
      </c>
      <c r="H2023" t="str">
        <f>B2023&amp;C2023</f>
        <v>Arshdeep KAURtriple-jump</v>
      </c>
      <c r="I2023" s="2">
        <f>E2023</f>
        <v>968</v>
      </c>
      <c r="J2023" s="2" cm="1">
        <f t="array" ref="J2023">MAX(IF($H$3:$H$4000=$H2023,$I$3:$I$4000))</f>
        <v>975</v>
      </c>
      <c r="K2023" s="2" t="str">
        <v>JAM</v>
      </c>
      <c r="L2023" s="21" t="str">
        <v>Tovea JENKINS</v>
      </c>
      <c r="M2023" s="47" t="str">
        <v>400m</v>
      </c>
      <c r="N2023" s="95">
        <v>33904</v>
      </c>
      <c r="O2023" s="94" t="str">
        <f t="shared" si="124"/>
        <v>Tovea JENKINS400m</v>
      </c>
      <c r="P2023" s="2">
        <f t="shared" si="125"/>
        <v>1178</v>
      </c>
      <c r="Q2023" s="2">
        <f t="shared" si="126"/>
        <v>11</v>
      </c>
      <c r="R2023" s="79" t="str">
        <f t="shared" si="127"/>
        <v/>
      </c>
    </row>
    <row r="2024" spans="1:18" x14ac:dyDescent="0.2">
      <c r="A2024" t="s">
        <v>1159</v>
      </c>
      <c r="B2024" t="s">
        <v>1375</v>
      </c>
      <c r="C2024" s="5" t="s">
        <v>38</v>
      </c>
      <c r="D2024" s="5">
        <v>36482</v>
      </c>
      <c r="E2024" s="39">
        <v>950</v>
      </c>
      <c r="F2024" s="195">
        <v>44614</v>
      </c>
      <c r="G2024" s="2">
        <v>52</v>
      </c>
      <c r="H2024" t="str">
        <f>B2024&amp;C2024</f>
        <v>P.R. AISWARYAtriple-jump</v>
      </c>
      <c r="I2024" s="2">
        <f>E2024</f>
        <v>950</v>
      </c>
      <c r="J2024" s="2" cm="1">
        <f t="array" ref="J2024">MAX(IF($H$3:$H$4000=$H2024,$I$3:$I$4000))</f>
        <v>950</v>
      </c>
      <c r="K2024" s="2" t="str">
        <v>JAM</v>
      </c>
      <c r="L2024" s="21" t="str">
        <v>Ashanti MOORE</v>
      </c>
      <c r="M2024" s="47" t="str">
        <v>200m</v>
      </c>
      <c r="N2024" s="95">
        <v>36837</v>
      </c>
      <c r="O2024" s="94" t="str">
        <f t="shared" si="124"/>
        <v>Ashanti MOORE200m</v>
      </c>
      <c r="P2024" s="2">
        <f t="shared" si="125"/>
        <v>1149</v>
      </c>
      <c r="Q2024" s="2">
        <f t="shared" si="126"/>
        <v>25</v>
      </c>
      <c r="R2024" s="79" t="str">
        <f t="shared" si="127"/>
        <v/>
      </c>
    </row>
    <row r="2025" spans="1:18" x14ac:dyDescent="0.2">
      <c r="A2025" t="s">
        <v>1159</v>
      </c>
      <c r="B2025" t="s">
        <v>1376</v>
      </c>
      <c r="C2025" s="5" t="s">
        <v>38</v>
      </c>
      <c r="D2025" s="5">
        <v>36948</v>
      </c>
      <c r="E2025" s="39">
        <v>946</v>
      </c>
      <c r="F2025" s="195">
        <v>44614</v>
      </c>
      <c r="G2025" s="2">
        <v>55</v>
      </c>
      <c r="H2025" t="str">
        <f>B2025&amp;C2025</f>
        <v>Gayathry SIVAKUMARtriple-jump</v>
      </c>
      <c r="I2025" s="2">
        <f>E2025</f>
        <v>946</v>
      </c>
      <c r="J2025" s="2" cm="1">
        <f t="array" ref="J2025">MAX(IF($H$3:$H$4000=$H2025,$I$3:$I$4000))</f>
        <v>974</v>
      </c>
      <c r="K2025" s="2" t="str">
        <v>JAM</v>
      </c>
      <c r="L2025" s="21" t="str">
        <v>Annalee ROBINSON</v>
      </c>
      <c r="M2025" s="47" t="str">
        <v>400m</v>
      </c>
      <c r="N2025" s="95">
        <v>37281</v>
      </c>
      <c r="O2025" s="94" t="str">
        <f t="shared" si="124"/>
        <v>Annalee ROBINSON400m</v>
      </c>
      <c r="P2025" s="2">
        <f t="shared" si="125"/>
        <v>1078</v>
      </c>
      <c r="Q2025" s="2">
        <f t="shared" si="126"/>
        <v>107</v>
      </c>
      <c r="R2025" s="79" t="str">
        <f t="shared" si="127"/>
        <v/>
      </c>
    </row>
    <row r="2026" spans="1:18" x14ac:dyDescent="0.2">
      <c r="A2026" t="s">
        <v>1159</v>
      </c>
      <c r="B2026" t="s">
        <v>1377</v>
      </c>
      <c r="C2026" s="5" t="s">
        <v>38</v>
      </c>
      <c r="D2026" s="5">
        <v>37263</v>
      </c>
      <c r="E2026" s="39">
        <v>939</v>
      </c>
      <c r="F2026" s="195">
        <v>44614</v>
      </c>
      <c r="G2026" s="2">
        <v>57</v>
      </c>
      <c r="H2026" t="str">
        <f>B2026&amp;C2026</f>
        <v>Anu MATHEWtriple-jump</v>
      </c>
      <c r="I2026" s="2">
        <f>E2026</f>
        <v>939</v>
      </c>
      <c r="J2026" s="2" cm="1">
        <f t="array" ref="J2026">MAX(IF($H$3:$H$4000=$H2026,$I$3:$I$4000))</f>
        <v>939</v>
      </c>
      <c r="K2026" s="2" t="str">
        <v>JAM</v>
      </c>
      <c r="L2026" s="21" t="str">
        <v>Yanique THOMPSON</v>
      </c>
      <c r="M2026" s="47" t="str">
        <v>100mh</v>
      </c>
      <c r="N2026" s="95">
        <v>35136</v>
      </c>
      <c r="O2026" s="94" t="str">
        <f t="shared" si="124"/>
        <v>Yanique THOMPSON100mh</v>
      </c>
      <c r="P2026" s="2">
        <f t="shared" si="125"/>
        <v>1187</v>
      </c>
      <c r="Q2026" s="2">
        <f t="shared" si="126"/>
        <v>9</v>
      </c>
      <c r="R2026" s="79" t="str">
        <f t="shared" si="127"/>
        <v/>
      </c>
    </row>
    <row r="2027" spans="1:18" x14ac:dyDescent="0.2">
      <c r="A2027" t="s">
        <v>1159</v>
      </c>
      <c r="B2027" t="s">
        <v>1379</v>
      </c>
      <c r="C2027" s="5" t="s">
        <v>38</v>
      </c>
      <c r="D2027" s="5">
        <v>37644</v>
      </c>
      <c r="E2027" s="39">
        <v>933</v>
      </c>
      <c r="F2027" s="195">
        <v>44614</v>
      </c>
      <c r="G2027" s="2">
        <v>60</v>
      </c>
      <c r="H2027" t="str">
        <f>B2027&amp;C2027</f>
        <v>Sawant POORVAtriple-jump</v>
      </c>
      <c r="I2027" s="2">
        <f>E2027</f>
        <v>933</v>
      </c>
      <c r="J2027" s="2" cm="1">
        <f t="array" ref="J2027">MAX(IF($H$3:$H$4000=$H2027,$I$3:$I$4000))</f>
        <v>933</v>
      </c>
      <c r="K2027" s="2" t="str">
        <v>JAM</v>
      </c>
      <c r="L2027" s="21" t="str">
        <v>Daszay FREEMAN</v>
      </c>
      <c r="M2027" s="47" t="str">
        <v>100mh</v>
      </c>
      <c r="N2027" s="95">
        <v>36550</v>
      </c>
      <c r="O2027" s="94" t="str">
        <f t="shared" si="124"/>
        <v>Daszay FREEMAN100mh</v>
      </c>
      <c r="P2027" s="2">
        <f t="shared" si="125"/>
        <v>1174</v>
      </c>
      <c r="Q2027" s="2">
        <f t="shared" si="126"/>
        <v>11</v>
      </c>
      <c r="R2027" s="79" t="str">
        <f t="shared" si="127"/>
        <v/>
      </c>
    </row>
    <row r="2028" spans="1:18" x14ac:dyDescent="0.2">
      <c r="A2028" t="s">
        <v>1159</v>
      </c>
      <c r="B2028" t="s">
        <v>1380</v>
      </c>
      <c r="C2028" s="5" t="s">
        <v>35</v>
      </c>
      <c r="D2028" s="5">
        <v>36669</v>
      </c>
      <c r="E2028" s="39">
        <v>1062</v>
      </c>
      <c r="F2028" s="195">
        <v>44614</v>
      </c>
      <c r="G2028" s="2">
        <v>7</v>
      </c>
      <c r="H2028" t="str">
        <f>B2028&amp;C2028</f>
        <v>Gracena GLISTUS MERYhigh-jump</v>
      </c>
      <c r="I2028" s="2">
        <f>E2028</f>
        <v>1062</v>
      </c>
      <c r="J2028" s="2" cm="1">
        <f t="array" ref="J2028">MAX(IF($H$3:$H$4000=$H2028,$I$3:$I$4000))</f>
        <v>1062</v>
      </c>
      <c r="K2028" s="2" t="str">
        <v>JAM</v>
      </c>
      <c r="L2028" s="21" t="str">
        <v>Rushelle BURTON</v>
      </c>
      <c r="M2028" s="47" t="str">
        <v>100mh</v>
      </c>
      <c r="N2028" s="95">
        <v>35768</v>
      </c>
      <c r="O2028" s="94" t="str">
        <f t="shared" si="124"/>
        <v>Rushelle BURTON100mh</v>
      </c>
      <c r="P2028" s="2">
        <f t="shared" si="125"/>
        <v>1125</v>
      </c>
      <c r="Q2028" s="2">
        <f t="shared" si="126"/>
        <v>34</v>
      </c>
      <c r="R2028" s="79" t="str">
        <f t="shared" si="127"/>
        <v/>
      </c>
    </row>
    <row r="2029" spans="1:18" x14ac:dyDescent="0.2">
      <c r="A2029" t="s">
        <v>1159</v>
      </c>
      <c r="B2029" t="s">
        <v>1387</v>
      </c>
      <c r="C2029" s="5" t="s">
        <v>35</v>
      </c>
      <c r="D2029" s="5">
        <v>37338</v>
      </c>
      <c r="E2029" s="39">
        <v>984</v>
      </c>
      <c r="F2029" s="195">
        <v>44614</v>
      </c>
      <c r="G2029" s="2">
        <v>31</v>
      </c>
      <c r="H2029" t="str">
        <f>B2029&amp;C2029</f>
        <v>A.Kevinaa ASWINEhigh-jump</v>
      </c>
      <c r="I2029" s="2">
        <f>E2029</f>
        <v>984</v>
      </c>
      <c r="J2029" s="2" cm="1">
        <f t="array" ref="J2029">MAX(IF($H$3:$H$4000=$H2029,$I$3:$I$4000))</f>
        <v>984</v>
      </c>
      <c r="K2029" s="2" t="str">
        <v>JAM</v>
      </c>
      <c r="L2029" s="21" t="str">
        <v>Patreece CLARKE</v>
      </c>
      <c r="M2029" s="47" t="str">
        <v>100mh</v>
      </c>
      <c r="N2029" s="95">
        <v>37735</v>
      </c>
      <c r="O2029" s="94" t="str">
        <f t="shared" si="124"/>
        <v>Patreece CLARKE100mh</v>
      </c>
      <c r="P2029" s="2">
        <f t="shared" si="125"/>
        <v>1073</v>
      </c>
      <c r="Q2029" s="2">
        <f t="shared" si="126"/>
        <v>73</v>
      </c>
      <c r="R2029" s="79" t="str">
        <f t="shared" si="127"/>
        <v/>
      </c>
    </row>
    <row r="2030" spans="1:18" x14ac:dyDescent="0.2">
      <c r="A2030" t="s">
        <v>1159</v>
      </c>
      <c r="B2030" t="s">
        <v>1395</v>
      </c>
      <c r="C2030" s="6" t="s">
        <v>35</v>
      </c>
      <c r="D2030" s="5">
        <v>37513</v>
      </c>
      <c r="E2030" s="39">
        <v>955</v>
      </c>
      <c r="F2030" s="195">
        <v>44614</v>
      </c>
      <c r="G2030" s="2">
        <v>51</v>
      </c>
      <c r="H2030" t="str">
        <f>B2030&amp;C2030</f>
        <v>K.H. SALIHAhigh-jump</v>
      </c>
      <c r="I2030" s="2">
        <f>E2030</f>
        <v>955</v>
      </c>
      <c r="J2030" s="2" cm="1">
        <f t="array" ref="J2030">MAX(IF($H$3:$H$4000=$H2030,$I$3:$I$4000))</f>
        <v>955</v>
      </c>
      <c r="K2030" s="2" t="str">
        <v>JAM</v>
      </c>
      <c r="L2030" s="21" t="str">
        <v>Kimberly WILLIAMSON</v>
      </c>
      <c r="M2030" s="47" t="str">
        <v>triple-jump</v>
      </c>
      <c r="N2030" s="95">
        <v>34244</v>
      </c>
      <c r="O2030" s="94" t="str">
        <f t="shared" si="124"/>
        <v>Kimberly WILLIAMSONtriple-jump</v>
      </c>
      <c r="P2030" s="2">
        <f t="shared" si="125"/>
        <v>1144</v>
      </c>
      <c r="Q2030" s="2">
        <f t="shared" si="126"/>
        <v>5</v>
      </c>
      <c r="R2030" s="79" t="str">
        <f t="shared" si="127"/>
        <v/>
      </c>
    </row>
    <row r="2031" spans="1:18" x14ac:dyDescent="0.2">
      <c r="A2031" t="s">
        <v>1159</v>
      </c>
      <c r="B2031" t="s">
        <v>1399</v>
      </c>
      <c r="C2031" s="5" t="s">
        <v>35</v>
      </c>
      <c r="D2031" s="5">
        <v>37574</v>
      </c>
      <c r="E2031" s="39">
        <v>936</v>
      </c>
      <c r="F2031" s="195">
        <v>44614</v>
      </c>
      <c r="G2031" s="2">
        <v>57</v>
      </c>
      <c r="H2031" t="str">
        <f>B2031&amp;C2031</f>
        <v>. TANUhigh-jump</v>
      </c>
      <c r="I2031" s="2">
        <f>E2031</f>
        <v>936</v>
      </c>
      <c r="J2031" s="2" cm="1">
        <f t="array" ref="J2031">MAX(IF($H$3:$H$4000=$H2031,$I$3:$I$4000))</f>
        <v>936</v>
      </c>
      <c r="K2031" s="2" t="str">
        <v>JAM</v>
      </c>
      <c r="L2031" s="21" t="str">
        <v>Shian HYDE</v>
      </c>
      <c r="M2031" s="47" t="str">
        <v>100m</v>
      </c>
      <c r="N2031" s="95">
        <v>35429</v>
      </c>
      <c r="O2031" s="94" t="str">
        <f t="shared" si="124"/>
        <v>Shian HYDE100m</v>
      </c>
      <c r="P2031" s="2">
        <f t="shared" si="125"/>
        <v>1142</v>
      </c>
      <c r="Q2031" s="2">
        <f t="shared" si="126"/>
        <v>46</v>
      </c>
      <c r="R2031" s="79" t="str">
        <f t="shared" si="127"/>
        <v/>
      </c>
    </row>
    <row r="2032" spans="1:18" x14ac:dyDescent="0.2">
      <c r="A2032" t="s">
        <v>1159</v>
      </c>
      <c r="B2032" t="s">
        <v>1400</v>
      </c>
      <c r="C2032" s="5" t="s">
        <v>35</v>
      </c>
      <c r="D2032" s="5">
        <v>37502</v>
      </c>
      <c r="E2032" s="39">
        <v>936</v>
      </c>
      <c r="F2032" s="195">
        <v>44614</v>
      </c>
      <c r="G2032" s="2">
        <v>57</v>
      </c>
      <c r="H2032" t="str">
        <f>B2032&amp;C2032</f>
        <v>. MANSHIhigh-jump</v>
      </c>
      <c r="I2032" s="2">
        <f>E2032</f>
        <v>936</v>
      </c>
      <c r="J2032" s="2" cm="1">
        <f t="array" ref="J2032">MAX(IF($H$3:$H$4000=$H2032,$I$3:$I$4000))</f>
        <v>936</v>
      </c>
      <c r="K2032" s="2" t="str">
        <v>JAM</v>
      </c>
      <c r="L2032" s="21" t="str">
        <v>Leah NUGENT</v>
      </c>
      <c r="M2032" s="47" t="str">
        <v>400mh</v>
      </c>
      <c r="N2032" s="95">
        <v>33931</v>
      </c>
      <c r="O2032" s="94" t="str">
        <f t="shared" si="124"/>
        <v>Leah NUGENT400mh</v>
      </c>
      <c r="P2032" s="2">
        <f t="shared" si="125"/>
        <v>1173</v>
      </c>
      <c r="Q2032" s="2">
        <f t="shared" si="126"/>
        <v>6</v>
      </c>
      <c r="R2032" s="79" t="str">
        <f t="shared" si="127"/>
        <v/>
      </c>
    </row>
    <row r="2033" spans="1:18" x14ac:dyDescent="0.2">
      <c r="A2033" t="s">
        <v>1159</v>
      </c>
      <c r="B2033" t="s">
        <v>1406</v>
      </c>
      <c r="C2033" s="5" t="s">
        <v>35</v>
      </c>
      <c r="D2033" s="5">
        <v>36184</v>
      </c>
      <c r="E2033" s="39">
        <v>926</v>
      </c>
      <c r="F2033" s="195">
        <v>44614</v>
      </c>
      <c r="G2033" s="2">
        <v>70</v>
      </c>
      <c r="H2033" t="str">
        <f>B2033&amp;C2033</f>
        <v>. REKHAhigh-jump</v>
      </c>
      <c r="I2033" s="2">
        <f>E2033</f>
        <v>926</v>
      </c>
      <c r="J2033" s="2" cm="1">
        <f t="array" ref="J2033">MAX(IF($H$3:$H$4000=$H2033,$I$3:$I$4000))</f>
        <v>984</v>
      </c>
      <c r="K2033" s="2" t="str">
        <v>JAM</v>
      </c>
      <c r="L2033" s="21" t="str">
        <v>Moseiha BRIDGEN</v>
      </c>
      <c r="M2033" s="47" t="str">
        <v>400mh</v>
      </c>
      <c r="N2033" s="95">
        <v>37393</v>
      </c>
      <c r="O2033" s="94" t="str">
        <f t="shared" si="124"/>
        <v>Moseiha BRIDGEN400mh</v>
      </c>
      <c r="P2033" s="2">
        <f t="shared" si="125"/>
        <v>1062</v>
      </c>
      <c r="Q2033" s="2">
        <f t="shared" si="126"/>
        <v>60</v>
      </c>
      <c r="R2033" s="79" t="str">
        <f t="shared" si="127"/>
        <v/>
      </c>
    </row>
    <row r="2034" spans="1:18" x14ac:dyDescent="0.2">
      <c r="A2034" t="s">
        <v>1159</v>
      </c>
      <c r="B2034" t="s">
        <v>1471</v>
      </c>
      <c r="C2034" t="s">
        <v>40</v>
      </c>
      <c r="D2034" s="5"/>
      <c r="E2034" s="39">
        <v>820</v>
      </c>
      <c r="F2034" s="195">
        <v>44614</v>
      </c>
      <c r="G2034" s="2">
        <v>75</v>
      </c>
      <c r="H2034" t="str">
        <f>B2034&amp;C2034</f>
        <v>. GORIMAdiscus-throw</v>
      </c>
      <c r="I2034" s="2">
        <f>E2034</f>
        <v>820</v>
      </c>
      <c r="J2034" s="2" cm="1">
        <f t="array" ref="J2034">MAX(IF($H$3:$H$4000=$H2034,$I$3:$I$4000))</f>
        <v>820</v>
      </c>
      <c r="K2034" s="2" t="str">
        <v>JAM</v>
      </c>
      <c r="L2034" s="21" t="str">
        <v>Nikita TRACEY</v>
      </c>
      <c r="M2034" s="47" t="str">
        <v>400mh</v>
      </c>
      <c r="N2034" s="95">
        <v>33134</v>
      </c>
      <c r="O2034" s="94" t="str">
        <f t="shared" si="124"/>
        <v>Nikita TRACEY400mh</v>
      </c>
      <c r="P2034" s="2">
        <f t="shared" si="125"/>
        <v>1057</v>
      </c>
      <c r="Q2034" s="2">
        <f t="shared" si="126"/>
        <v>62</v>
      </c>
      <c r="R2034" s="79" t="str">
        <f t="shared" si="127"/>
        <v/>
      </c>
    </row>
    <row r="2035" spans="1:18" x14ac:dyDescent="0.2">
      <c r="A2035" t="s">
        <v>1159</v>
      </c>
      <c r="B2035" t="s">
        <v>1474</v>
      </c>
      <c r="C2035" t="s">
        <v>40</v>
      </c>
      <c r="D2035" s="5"/>
      <c r="E2035" s="39">
        <v>803</v>
      </c>
      <c r="F2035" s="195">
        <v>44614</v>
      </c>
      <c r="G2035" s="2">
        <v>90</v>
      </c>
      <c r="H2035" t="str">
        <f>B2035&amp;C2035</f>
        <v>Shalini CHOUDHAdiscus-throw</v>
      </c>
      <c r="I2035" s="2">
        <f>E2035</f>
        <v>803</v>
      </c>
      <c r="J2035" s="2" cm="1">
        <f t="array" ref="J2035">MAX(IF($H$3:$H$4000=$H2035,$I$3:$I$4000))</f>
        <v>803</v>
      </c>
      <c r="K2035" s="2" t="str">
        <v>JAM</v>
      </c>
      <c r="L2035" s="21" t="str">
        <v>Shemonique HAZLE</v>
      </c>
      <c r="M2035" s="47" t="str">
        <v>long-jump</v>
      </c>
      <c r="N2035" s="95">
        <v>39096</v>
      </c>
      <c r="O2035" s="94" t="str">
        <f t="shared" si="124"/>
        <v>Shemonique HAZLElong-jump</v>
      </c>
      <c r="P2035" s="2">
        <f t="shared" si="125"/>
        <v>1057</v>
      </c>
      <c r="Q2035" s="2">
        <f t="shared" si="126"/>
        <v>60</v>
      </c>
      <c r="R2035" s="79" t="str">
        <f t="shared" si="127"/>
        <v/>
      </c>
    </row>
    <row r="2036" spans="1:18" x14ac:dyDescent="0.2">
      <c r="A2036" t="s">
        <v>1159</v>
      </c>
      <c r="B2036" t="s">
        <v>1475</v>
      </c>
      <c r="C2036" s="5" t="s">
        <v>40</v>
      </c>
      <c r="D2036" s="5">
        <v>37340</v>
      </c>
      <c r="E2036" s="39">
        <v>803</v>
      </c>
      <c r="F2036" s="195">
        <v>44614</v>
      </c>
      <c r="G2036" s="2">
        <v>91</v>
      </c>
      <c r="H2036" t="str">
        <f>B2036&amp;C2036</f>
        <v>Shweta SINGHdiscus-throw</v>
      </c>
      <c r="I2036" s="2">
        <f>E2036</f>
        <v>803</v>
      </c>
      <c r="J2036" s="2" cm="1">
        <f t="array" ref="J2036">MAX(IF($H$3:$H$4000=$H2036,$I$3:$I$4000))</f>
        <v>803</v>
      </c>
      <c r="K2036" s="2" t="str">
        <v>JAM</v>
      </c>
      <c r="L2036" s="21" t="str">
        <v>Selieci MYLES</v>
      </c>
      <c r="M2036" s="47" t="str">
        <v>100mh</v>
      </c>
      <c r="N2036" s="95">
        <v>37519</v>
      </c>
      <c r="O2036" s="94" t="str">
        <f t="shared" si="124"/>
        <v>Selieci MYLES100mh</v>
      </c>
      <c r="P2036" s="2">
        <f t="shared" si="125"/>
        <v>1082</v>
      </c>
      <c r="Q2036" s="2">
        <f t="shared" si="126"/>
        <v>67</v>
      </c>
      <c r="R2036" s="79" t="str">
        <f t="shared" si="127"/>
        <v/>
      </c>
    </row>
    <row r="2037" spans="1:18" x14ac:dyDescent="0.2">
      <c r="A2037" t="s">
        <v>1159</v>
      </c>
      <c r="B2037" t="s">
        <v>1492</v>
      </c>
      <c r="C2037" s="5" t="s">
        <v>39</v>
      </c>
      <c r="D2037" s="6">
        <v>36831</v>
      </c>
      <c r="E2037" s="39">
        <v>884</v>
      </c>
      <c r="F2037" s="195">
        <v>44614</v>
      </c>
      <c r="G2037" s="2">
        <v>31</v>
      </c>
      <c r="H2037" t="str">
        <f>B2037&amp;C2037</f>
        <v>. YOGITAshot-put</v>
      </c>
      <c r="I2037" s="2">
        <f>E2037</f>
        <v>884</v>
      </c>
      <c r="J2037" s="2" cm="1">
        <f t="array" ref="J2037">MAX(IF($H$3:$H$4000=$H2037,$I$3:$I$4000))</f>
        <v>884</v>
      </c>
      <c r="K2037" s="2" t="str">
        <v>JAM</v>
      </c>
      <c r="L2037" s="21" t="str">
        <v>Shanette ALLISON</v>
      </c>
      <c r="M2037" s="47" t="str">
        <v>100mh</v>
      </c>
      <c r="N2037" s="95">
        <v>36671</v>
      </c>
      <c r="O2037" s="94" t="str">
        <f t="shared" si="124"/>
        <v>Shanette ALLISON100mh</v>
      </c>
      <c r="P2037" s="2">
        <f t="shared" si="125"/>
        <v>1066</v>
      </c>
      <c r="Q2037" s="2">
        <f t="shared" si="126"/>
        <v>85</v>
      </c>
      <c r="R2037" s="79" t="str">
        <f t="shared" si="127"/>
        <v/>
      </c>
    </row>
    <row r="2038" spans="1:18" x14ac:dyDescent="0.2">
      <c r="A2038" t="s">
        <v>1159</v>
      </c>
      <c r="B2038" t="s">
        <v>1493</v>
      </c>
      <c r="C2038" s="5" t="s">
        <v>39</v>
      </c>
      <c r="D2038" s="5">
        <v>36629</v>
      </c>
      <c r="E2038" s="39">
        <v>866</v>
      </c>
      <c r="F2038" s="195">
        <v>44614</v>
      </c>
      <c r="G2038" s="2">
        <v>38</v>
      </c>
      <c r="H2038" t="str">
        <f>B2038&amp;C2038</f>
        <v>V. AMBIKAshot-put</v>
      </c>
      <c r="I2038" s="2">
        <f>E2038</f>
        <v>866</v>
      </c>
      <c r="J2038" s="2" cm="1">
        <f t="array" ref="J2038">MAX(IF($H$3:$H$4000=$H2038,$I$3:$I$4000))</f>
        <v>872</v>
      </c>
      <c r="K2038" s="2" t="str">
        <v>JAM</v>
      </c>
      <c r="L2038" s="21" t="str">
        <v>Leone FARQUHARSON</v>
      </c>
      <c r="M2038" s="47" t="str">
        <v>long-jump</v>
      </c>
      <c r="N2038" s="95">
        <v>36179</v>
      </c>
      <c r="O2038" s="94" t="str">
        <f t="shared" si="124"/>
        <v>Leone FARQUHARSONlong-jump</v>
      </c>
      <c r="P2038" s="2">
        <f t="shared" si="125"/>
        <v>1042</v>
      </c>
      <c r="Q2038" s="2">
        <f t="shared" si="126"/>
        <v>72</v>
      </c>
      <c r="R2038" s="79" t="str">
        <f t="shared" si="127"/>
        <v/>
      </c>
    </row>
    <row r="2039" spans="1:18" x14ac:dyDescent="0.2">
      <c r="A2039" t="s">
        <v>1159</v>
      </c>
      <c r="B2039" t="s">
        <v>1406</v>
      </c>
      <c r="C2039" s="5" t="s">
        <v>39</v>
      </c>
      <c r="D2039" s="5">
        <v>36184</v>
      </c>
      <c r="E2039" s="39">
        <v>842</v>
      </c>
      <c r="F2039" s="195">
        <v>44614</v>
      </c>
      <c r="G2039" s="2">
        <v>45</v>
      </c>
      <c r="H2039" t="str">
        <f>B2039&amp;C2039</f>
        <v>. REKHAshot-put</v>
      </c>
      <c r="I2039" s="2">
        <f>E2039</f>
        <v>842</v>
      </c>
      <c r="J2039" s="2" cm="1">
        <f t="array" ref="J2039">MAX(IF($H$3:$H$4000=$H2039,$I$3:$I$4000))</f>
        <v>868</v>
      </c>
      <c r="K2039" s="2" t="str">
        <v>JAM</v>
      </c>
      <c r="L2039" s="21" t="str">
        <v>Kevona DAVIS</v>
      </c>
      <c r="M2039" s="47" t="str">
        <v>200m</v>
      </c>
      <c r="N2039" s="95">
        <v>37245</v>
      </c>
      <c r="O2039" s="94" t="str">
        <f t="shared" si="124"/>
        <v>Kevona DAVIS200m</v>
      </c>
      <c r="P2039" s="2">
        <f t="shared" si="125"/>
        <v>1157</v>
      </c>
      <c r="Q2039" s="2">
        <f t="shared" si="126"/>
        <v>21</v>
      </c>
      <c r="R2039" s="79" t="str">
        <f t="shared" si="127"/>
        <v/>
      </c>
    </row>
    <row r="2040" spans="1:18" x14ac:dyDescent="0.2">
      <c r="A2040" t="s">
        <v>1159</v>
      </c>
      <c r="B2040" t="s">
        <v>1496</v>
      </c>
      <c r="C2040" s="5" t="s">
        <v>39</v>
      </c>
      <c r="D2040" s="5">
        <v>37663</v>
      </c>
      <c r="E2040" s="39">
        <v>830</v>
      </c>
      <c r="F2040" s="195">
        <v>44614</v>
      </c>
      <c r="G2040" s="2">
        <v>48</v>
      </c>
      <c r="H2040" t="str">
        <f>B2040&amp;C2040</f>
        <v>Jasmine KAURshot-put</v>
      </c>
      <c r="I2040" s="2">
        <f>E2040</f>
        <v>830</v>
      </c>
      <c r="J2040" s="2" cm="1">
        <f t="array" ref="J2040">MAX(IF($H$3:$H$4000=$H2040,$I$3:$I$4000))</f>
        <v>830</v>
      </c>
      <c r="K2040" s="2" t="str">
        <v>JAM</v>
      </c>
      <c r="L2040" s="21" t="str">
        <v>Jazmine FRAY</v>
      </c>
      <c r="M2040" s="47" t="str">
        <v>800m</v>
      </c>
      <c r="N2040" s="95">
        <v>35587</v>
      </c>
      <c r="O2040" s="94" t="str">
        <f t="shared" si="124"/>
        <v>Jazmine FRAY800m</v>
      </c>
      <c r="P2040" s="2">
        <f t="shared" si="125"/>
        <v>1134</v>
      </c>
      <c r="Q2040" s="2">
        <f t="shared" si="126"/>
        <v>27</v>
      </c>
      <c r="R2040" s="79" t="str">
        <f t="shared" si="127"/>
        <v/>
      </c>
    </row>
    <row r="2041" spans="1:18" x14ac:dyDescent="0.2">
      <c r="A2041" t="s">
        <v>1159</v>
      </c>
      <c r="B2041" t="s">
        <v>1501</v>
      </c>
      <c r="C2041" s="5" t="s">
        <v>39</v>
      </c>
      <c r="D2041" s="5">
        <v>37345</v>
      </c>
      <c r="E2041" s="39">
        <v>778</v>
      </c>
      <c r="F2041" s="195">
        <v>44614</v>
      </c>
      <c r="G2041" s="2">
        <v>90</v>
      </c>
      <c r="H2041" t="str">
        <f>B2041&amp;C2041</f>
        <v>Prity CHAKRABORTYshot-put</v>
      </c>
      <c r="I2041" s="2">
        <f>E2041</f>
        <v>778</v>
      </c>
      <c r="J2041" s="2" cm="1">
        <f t="array" ref="J2041">MAX(IF($H$3:$H$4000=$H2041,$I$3:$I$4000))</f>
        <v>778</v>
      </c>
      <c r="K2041" s="2" t="str">
        <v>JAM</v>
      </c>
      <c r="L2041" s="21" t="str">
        <v>Danniel THOMAS-DODD</v>
      </c>
      <c r="M2041" s="47" t="str">
        <v>shot-put</v>
      </c>
      <c r="N2041" s="95">
        <v>33919</v>
      </c>
      <c r="O2041" s="94" t="str">
        <f t="shared" si="124"/>
        <v>Danniel THOMAS-DODDshot-put</v>
      </c>
      <c r="P2041" s="2">
        <f t="shared" si="125"/>
        <v>1161</v>
      </c>
      <c r="Q2041" s="2">
        <f t="shared" si="126"/>
        <v>2</v>
      </c>
      <c r="R2041" s="79" t="str">
        <f t="shared" si="127"/>
        <v/>
      </c>
    </row>
    <row r="2042" spans="1:18" x14ac:dyDescent="0.2">
      <c r="A2042" t="s">
        <v>1159</v>
      </c>
      <c r="B2042" t="s">
        <v>1289</v>
      </c>
      <c r="C2042" s="5" t="s">
        <v>30</v>
      </c>
      <c r="D2042" s="5">
        <v>35431</v>
      </c>
      <c r="E2042" s="39">
        <v>1012</v>
      </c>
      <c r="F2042" s="195">
        <v>44613</v>
      </c>
      <c r="G2042" s="2">
        <v>17</v>
      </c>
      <c r="H2042" t="str">
        <f>B2042&amp;C2042</f>
        <v>. BHARTI10000m</v>
      </c>
      <c r="I2042" s="2">
        <f>E2042</f>
        <v>1012</v>
      </c>
      <c r="J2042" s="2" cm="1">
        <f t="array" ref="J2042">MAX(IF($H$3:$H$4000=$H2042,$I$3:$I$4000))</f>
        <v>1012</v>
      </c>
      <c r="K2042" s="2" t="str">
        <v>JAM</v>
      </c>
      <c r="L2042" s="21" t="str">
        <v>Kadine JOHNSON</v>
      </c>
      <c r="M2042" s="47" t="str">
        <v>hammer-throw</v>
      </c>
      <c r="N2042" s="95">
        <v>32568</v>
      </c>
      <c r="O2042" s="94" t="str">
        <f t="shared" si="124"/>
        <v>Kadine JOHNSONhammer-throw</v>
      </c>
      <c r="P2042" s="2">
        <f t="shared" si="125"/>
        <v>896</v>
      </c>
      <c r="Q2042" s="2">
        <f t="shared" si="126"/>
        <v>57</v>
      </c>
      <c r="R2042" s="79" t="str">
        <f t="shared" si="127"/>
        <v/>
      </c>
    </row>
    <row r="2043" spans="1:18" x14ac:dyDescent="0.2">
      <c r="A2043" t="s">
        <v>1159</v>
      </c>
      <c r="B2043" t="s">
        <v>1297</v>
      </c>
      <c r="C2043" s="6" t="s">
        <v>30</v>
      </c>
      <c r="D2043" s="5">
        <v>37292</v>
      </c>
      <c r="E2043" s="39">
        <v>1002</v>
      </c>
      <c r="F2043" s="195">
        <v>44613</v>
      </c>
      <c r="G2043" s="2">
        <v>20</v>
      </c>
      <c r="H2043" t="str">
        <f>B2043&amp;C2043</f>
        <v>KM ANKITA10000m</v>
      </c>
      <c r="I2043" s="2">
        <f>E2043</f>
        <v>1002</v>
      </c>
      <c r="J2043" s="2" cm="1">
        <f t="array" ref="J2043">MAX(IF($H$3:$H$4000=$H2043,$I$3:$I$4000))</f>
        <v>1002</v>
      </c>
      <c r="K2043" s="2" t="str">
        <v>JAM</v>
      </c>
      <c r="L2043" s="21" t="str">
        <v>Briana WILLIAMS</v>
      </c>
      <c r="M2043" s="47" t="str">
        <v>100m</v>
      </c>
      <c r="N2043" s="95">
        <v>37336</v>
      </c>
      <c r="O2043" s="94" t="str">
        <f t="shared" si="124"/>
        <v>Briana WILLIAMS100m</v>
      </c>
      <c r="P2043" s="2">
        <f t="shared" si="125"/>
        <v>1206</v>
      </c>
      <c r="Q2043" s="2">
        <f t="shared" si="126"/>
        <v>8</v>
      </c>
      <c r="R2043" s="79" t="str">
        <f t="shared" si="127"/>
        <v/>
      </c>
    </row>
    <row r="2044" spans="1:18" x14ac:dyDescent="0.2">
      <c r="A2044" t="s">
        <v>1159</v>
      </c>
      <c r="B2044" t="s">
        <v>1311</v>
      </c>
      <c r="C2044" s="5" t="s">
        <v>30</v>
      </c>
      <c r="D2044" s="5"/>
      <c r="E2044" s="39">
        <v>1001</v>
      </c>
      <c r="F2044" s="195">
        <v>44613</v>
      </c>
      <c r="G2044" s="2">
        <v>21</v>
      </c>
      <c r="H2044" t="str">
        <f>B2044&amp;C2044</f>
        <v>K.M LKSHMI10000m</v>
      </c>
      <c r="I2044" s="2">
        <f>E2044</f>
        <v>1001</v>
      </c>
      <c r="J2044" s="2" cm="1">
        <f t="array" ref="J2044">MAX(IF($H$3:$H$4000=$H2044,$I$3:$I$4000))</f>
        <v>1001</v>
      </c>
      <c r="K2044" s="2" t="str">
        <v>JAM</v>
      </c>
      <c r="L2044" s="21" t="str">
        <v>Veronica CAMPBELL-BROWN</v>
      </c>
      <c r="M2044" s="47" t="str">
        <v>100m</v>
      </c>
      <c r="N2044" s="95">
        <v>30086</v>
      </c>
      <c r="O2044" s="94" t="str">
        <f t="shared" si="124"/>
        <v>Veronica CAMPBELL-BROWN100m</v>
      </c>
      <c r="P2044" s="2">
        <f t="shared" si="125"/>
        <v>1157</v>
      </c>
      <c r="Q2044" s="2">
        <f t="shared" si="126"/>
        <v>39</v>
      </c>
      <c r="R2044" s="79" t="str">
        <f t="shared" si="127"/>
        <v/>
      </c>
    </row>
    <row r="2045" spans="1:18" x14ac:dyDescent="0.2">
      <c r="A2045" t="s">
        <v>1159</v>
      </c>
      <c r="B2045" t="s">
        <v>1292</v>
      </c>
      <c r="C2045" s="5" t="s">
        <v>30</v>
      </c>
      <c r="D2045" s="5">
        <v>37174</v>
      </c>
      <c r="E2045" s="39">
        <v>994</v>
      </c>
      <c r="F2045" s="195">
        <v>44613</v>
      </c>
      <c r="G2045" s="2">
        <v>22</v>
      </c>
      <c r="H2045" t="str">
        <f>B2045&amp;C2045</f>
        <v>. BADHO10000m</v>
      </c>
      <c r="I2045" s="2">
        <f>E2045</f>
        <v>994</v>
      </c>
      <c r="J2045" s="2" cm="1">
        <f t="array" ref="J2045">MAX(IF($H$3:$H$4000=$H2045,$I$3:$I$4000))</f>
        <v>994</v>
      </c>
      <c r="K2045" s="2" t="str">
        <v>JAM</v>
      </c>
      <c r="L2045" s="21" t="str">
        <v>Jonielle SMITH</v>
      </c>
      <c r="M2045" s="47" t="str">
        <v>100m</v>
      </c>
      <c r="N2045" s="95">
        <v>35094</v>
      </c>
      <c r="O2045" s="94" t="str">
        <f t="shared" si="124"/>
        <v>Jonielle SMITH100m</v>
      </c>
      <c r="P2045" s="2">
        <f t="shared" si="125"/>
        <v>1139</v>
      </c>
      <c r="Q2045" s="2">
        <f t="shared" si="126"/>
        <v>48</v>
      </c>
      <c r="R2045" s="79" t="str">
        <f t="shared" si="127"/>
        <v/>
      </c>
    </row>
    <row r="2046" spans="1:18" x14ac:dyDescent="0.2">
      <c r="A2046" t="s">
        <v>1159</v>
      </c>
      <c r="B2046" t="s">
        <v>1306</v>
      </c>
      <c r="C2046" s="6" t="s">
        <v>30</v>
      </c>
      <c r="D2046" s="5">
        <v>37714</v>
      </c>
      <c r="E2046" s="39">
        <v>973</v>
      </c>
      <c r="F2046" s="195">
        <v>44613</v>
      </c>
      <c r="G2046" s="2">
        <v>28</v>
      </c>
      <c r="H2046" t="str">
        <f>B2046&amp;C2046</f>
        <v>Supriti KACHHAP10000m</v>
      </c>
      <c r="I2046" s="2">
        <f>E2046</f>
        <v>973</v>
      </c>
      <c r="J2046" s="2" cm="1">
        <f t="array" ref="J2046">MAX(IF($H$3:$H$4000=$H2046,$I$3:$I$4000))</f>
        <v>973</v>
      </c>
      <c r="K2046" s="2" t="str">
        <v>JAM</v>
      </c>
      <c r="L2046" s="21" t="str">
        <v>Ronda WHYTE</v>
      </c>
      <c r="M2046" s="47" t="str">
        <v>400mh</v>
      </c>
      <c r="N2046" s="95">
        <v>33183</v>
      </c>
      <c r="O2046" s="94" t="str">
        <f t="shared" si="124"/>
        <v>Ronda WHYTE400mh</v>
      </c>
      <c r="P2046" s="2">
        <f t="shared" si="125"/>
        <v>1194</v>
      </c>
      <c r="Q2046" s="2">
        <f t="shared" si="126"/>
        <v>3</v>
      </c>
      <c r="R2046" s="79" t="str">
        <f t="shared" si="127"/>
        <v/>
      </c>
    </row>
    <row r="2047" spans="1:18" x14ac:dyDescent="0.2">
      <c r="A2047" t="s">
        <v>1159</v>
      </c>
      <c r="B2047" t="s">
        <v>1312</v>
      </c>
      <c r="C2047" s="5" t="s">
        <v>30</v>
      </c>
      <c r="D2047" s="6">
        <v>36265</v>
      </c>
      <c r="E2047" s="39">
        <v>971</v>
      </c>
      <c r="F2047" s="195">
        <v>44613</v>
      </c>
      <c r="G2047" s="2">
        <v>29</v>
      </c>
      <c r="H2047" t="str">
        <f>B2047&amp;C2047</f>
        <v>Reema PATEL10000m</v>
      </c>
      <c r="I2047" s="2">
        <f>E2047</f>
        <v>971</v>
      </c>
      <c r="J2047" s="2" cm="1">
        <f t="array" ref="J2047">MAX(IF($H$3:$H$4000=$H2047,$I$3:$I$4000))</f>
        <v>971</v>
      </c>
      <c r="K2047" s="2" t="str">
        <v>JAM</v>
      </c>
      <c r="L2047" s="21" t="str">
        <v>Shiann SALMON</v>
      </c>
      <c r="M2047" s="47" t="str">
        <v>400mh</v>
      </c>
      <c r="N2047" s="95">
        <v>36250</v>
      </c>
      <c r="O2047" s="94" t="str">
        <f t="shared" si="124"/>
        <v>Shiann SALMON400mh</v>
      </c>
      <c r="P2047" s="2">
        <f t="shared" si="125"/>
        <v>1174</v>
      </c>
      <c r="Q2047" s="2">
        <f t="shared" si="126"/>
        <v>5</v>
      </c>
      <c r="R2047" s="79" t="str">
        <f t="shared" si="127"/>
        <v/>
      </c>
    </row>
    <row r="2048" spans="1:18" x14ac:dyDescent="0.2">
      <c r="A2048" t="s">
        <v>1159</v>
      </c>
      <c r="B2048" t="s">
        <v>1308</v>
      </c>
      <c r="C2048" s="5" t="s">
        <v>30</v>
      </c>
      <c r="D2048" s="5">
        <v>36620</v>
      </c>
      <c r="E2048" s="39">
        <v>940</v>
      </c>
      <c r="F2048" s="195">
        <v>44613</v>
      </c>
      <c r="G2048" s="2">
        <v>39</v>
      </c>
      <c r="H2048" t="str">
        <f>B2048&amp;C2048</f>
        <v>Poonam Dinkar SONUNE10000m</v>
      </c>
      <c r="I2048" s="2">
        <f>E2048</f>
        <v>940</v>
      </c>
      <c r="J2048" s="2" cm="1">
        <f t="array" ref="J2048">MAX(IF($H$3:$H$4000=$H2048,$I$3:$I$4000))</f>
        <v>940</v>
      </c>
      <c r="K2048" s="2" t="str">
        <v>JAM</v>
      </c>
      <c r="L2048" s="21" t="str">
        <v>Kemba NELSON</v>
      </c>
      <c r="M2048" s="47" t="str">
        <v>100m</v>
      </c>
      <c r="N2048" s="95">
        <v>36579</v>
      </c>
      <c r="O2048" s="94" t="str">
        <f t="shared" si="124"/>
        <v>Kemba NELSON100m</v>
      </c>
      <c r="P2048" s="2">
        <f t="shared" si="125"/>
        <v>1204</v>
      </c>
      <c r="Q2048" s="2">
        <f t="shared" si="126"/>
        <v>9</v>
      </c>
      <c r="R2048" s="79" t="str">
        <f t="shared" si="127"/>
        <v/>
      </c>
    </row>
    <row r="2049" spans="1:18" x14ac:dyDescent="0.2">
      <c r="A2049" t="s">
        <v>1159</v>
      </c>
      <c r="B2049" t="s">
        <v>1315</v>
      </c>
      <c r="C2049" s="5" t="s">
        <v>30</v>
      </c>
      <c r="D2049" s="5">
        <v>36958</v>
      </c>
      <c r="E2049" s="39">
        <v>907</v>
      </c>
      <c r="F2049" s="195">
        <v>44613</v>
      </c>
      <c r="G2049" s="2">
        <v>45</v>
      </c>
      <c r="H2049" t="str">
        <f>B2049&amp;C2049</f>
        <v>Amrita PATEL10000m</v>
      </c>
      <c r="I2049" s="2">
        <f>E2049</f>
        <v>907</v>
      </c>
      <c r="J2049" s="2" cm="1">
        <f t="array" ref="J2049">MAX(IF($H$3:$H$4000=$H2049,$I$3:$I$4000))</f>
        <v>907</v>
      </c>
      <c r="K2049" s="2" t="str">
        <v>JAM</v>
      </c>
      <c r="L2049" s="21" t="str">
        <v>Aisha PRAUGHT-LEER</v>
      </c>
      <c r="M2049" s="47" t="str">
        <v>1500m</v>
      </c>
      <c r="N2049" s="95">
        <v>32856</v>
      </c>
      <c r="O2049" s="94" t="str">
        <f t="shared" si="124"/>
        <v>Aisha PRAUGHT-LEER1500m</v>
      </c>
      <c r="P2049" s="2">
        <f t="shared" si="125"/>
        <v>1129</v>
      </c>
      <c r="Q2049" s="2">
        <f t="shared" si="126"/>
        <v>45</v>
      </c>
      <c r="R2049" s="79" t="str">
        <f t="shared" si="127"/>
        <v/>
      </c>
    </row>
    <row r="2050" spans="1:18" x14ac:dyDescent="0.2">
      <c r="A2050" t="s">
        <v>1159</v>
      </c>
      <c r="B2050" t="s">
        <v>1406</v>
      </c>
      <c r="C2050" s="5" t="s">
        <v>39</v>
      </c>
      <c r="D2050" s="5">
        <v>36924</v>
      </c>
      <c r="E2050" s="39">
        <v>824</v>
      </c>
      <c r="F2050" s="195">
        <v>44613</v>
      </c>
      <c r="G2050" s="2">
        <v>52</v>
      </c>
      <c r="H2050" t="str">
        <f>B2050&amp;C2050</f>
        <v>. REKHAshot-put</v>
      </c>
      <c r="I2050" s="2">
        <f>E2050</f>
        <v>824</v>
      </c>
      <c r="J2050" s="2" cm="1">
        <f t="array" ref="J2050">MAX(IF($H$3:$H$4000=$H2050,$I$3:$I$4000))</f>
        <v>868</v>
      </c>
      <c r="K2050" s="2" t="str">
        <v>JAM</v>
      </c>
      <c r="L2050" s="21" t="str">
        <v>Rosealee COOPER</v>
      </c>
      <c r="M2050" s="47" t="str">
        <v>100mh</v>
      </c>
      <c r="N2050" s="95">
        <v>36834</v>
      </c>
      <c r="O2050" s="94" t="str">
        <f t="shared" si="124"/>
        <v>Rosealee COOPER100mh</v>
      </c>
      <c r="P2050" s="2">
        <f t="shared" si="125"/>
        <v>1152</v>
      </c>
      <c r="Q2050" s="2">
        <f t="shared" si="126"/>
        <v>17</v>
      </c>
      <c r="R2050" s="79" t="str">
        <f t="shared" si="127"/>
        <v/>
      </c>
    </row>
    <row r="2051" spans="1:18" x14ac:dyDescent="0.2">
      <c r="A2051" t="s">
        <v>1159</v>
      </c>
      <c r="B2051" t="s">
        <v>1563</v>
      </c>
      <c r="C2051" s="5" t="s">
        <v>41</v>
      </c>
      <c r="D2051" s="5">
        <v>37066</v>
      </c>
      <c r="E2051" s="39">
        <v>740</v>
      </c>
      <c r="F2051" s="195">
        <v>44613</v>
      </c>
      <c r="G2051" s="2">
        <v>95</v>
      </c>
      <c r="H2051" t="str">
        <f>B2051&amp;C2051</f>
        <v>Diksha DWIVEDIjavelin-throw</v>
      </c>
      <c r="I2051" s="2">
        <f>E2051</f>
        <v>740</v>
      </c>
      <c r="J2051" s="2" cm="1">
        <f t="array" ref="J2051">MAX(IF($H$3:$H$4000=$H2051,$I$3:$I$4000))</f>
        <v>740</v>
      </c>
      <c r="K2051" s="2" t="str">
        <v>JAM</v>
      </c>
      <c r="L2051" s="21" t="str">
        <v>Rushell CLAYTON</v>
      </c>
      <c r="M2051" s="47" t="str">
        <v>400mh</v>
      </c>
      <c r="N2051" s="95">
        <v>33895</v>
      </c>
      <c r="O2051" s="94" t="str">
        <f t="shared" si="124"/>
        <v>Rushell CLAYTON400mh</v>
      </c>
      <c r="P2051" s="2">
        <f t="shared" si="125"/>
        <v>1116</v>
      </c>
      <c r="Q2051" s="2">
        <f t="shared" si="126"/>
        <v>25</v>
      </c>
      <c r="R2051" s="79" t="str">
        <f t="shared" si="127"/>
        <v/>
      </c>
    </row>
    <row r="2052" spans="1:18" x14ac:dyDescent="0.2">
      <c r="A2052" t="s">
        <v>1159</v>
      </c>
      <c r="B2052" t="s">
        <v>1597</v>
      </c>
      <c r="C2052" s="5" t="s">
        <v>82</v>
      </c>
      <c r="D2052" s="5">
        <v>35515</v>
      </c>
      <c r="E2052" s="39">
        <v>913</v>
      </c>
      <c r="F2052" s="195">
        <v>44571</v>
      </c>
      <c r="G2052" s="2">
        <v>67</v>
      </c>
      <c r="H2052" t="str">
        <f>B2052&amp;C2052</f>
        <v>Arati PATILmarathon</v>
      </c>
      <c r="I2052" s="2">
        <f>E2052</f>
        <v>913</v>
      </c>
      <c r="J2052" s="2" cm="1">
        <f t="array" ref="J2052">MAX(IF($H$3:$H$4000=$H2052,$I$3:$I$4000))</f>
        <v>913</v>
      </c>
      <c r="K2052" s="2" t="str">
        <v>JAM</v>
      </c>
      <c r="L2052" s="21" t="str">
        <v>Ristananna BAILEY-COLE</v>
      </c>
      <c r="M2052" s="47" t="str">
        <v>400mh</v>
      </c>
      <c r="N2052" s="95">
        <v>0</v>
      </c>
      <c r="O2052" s="94" t="str">
        <f t="shared" ref="O2052:O2115" si="128">L2052&amp;M2052</f>
        <v>Ristananna BAILEY-COLE400mh</v>
      </c>
      <c r="P2052" s="2">
        <f t="shared" ref="P2052:P2115" si="129">VLOOKUP(L2052&amp;M2052,$H$3:$J$3823,3,FALSE)</f>
        <v>1064</v>
      </c>
      <c r="Q2052" s="2">
        <f t="shared" ref="Q2052:Q2115" si="130">COUNTIFS($M$3:$M$3102,M2052,$P$3:$P$3102,"&gt;"&amp;P2052)+1</f>
        <v>59</v>
      </c>
      <c r="R2052" s="79" t="str">
        <f t="shared" ref="R2052:R2115" si="131">IFERROR(IF(K2052="AUS",COUNTIFS($K$3:$K$3102,"AUS",$M$3:$M$3102,M2052,$P$3:$P$3102,"&gt;"&amp;P2052)+1,""),"")</f>
        <v/>
      </c>
    </row>
    <row r="2053" spans="1:18" x14ac:dyDescent="0.2">
      <c r="A2053" t="s">
        <v>1159</v>
      </c>
      <c r="B2053" t="s">
        <v>1599</v>
      </c>
      <c r="C2053" s="5" t="s">
        <v>82</v>
      </c>
      <c r="D2053" s="5">
        <v>31830</v>
      </c>
      <c r="E2053" s="39">
        <v>906</v>
      </c>
      <c r="F2053" s="195">
        <v>44571</v>
      </c>
      <c r="G2053" s="2">
        <v>69</v>
      </c>
      <c r="H2053" t="str">
        <f>B2053&amp;C2053</f>
        <v>Jyoti GAWATEmarathon</v>
      </c>
      <c r="I2053" s="2">
        <f>E2053</f>
        <v>906</v>
      </c>
      <c r="J2053" s="2" cm="1">
        <f t="array" ref="J2053">MAX(IF($H$3:$H$4000=$H2053,$I$3:$I$4000))</f>
        <v>906</v>
      </c>
      <c r="K2053" s="2" t="str">
        <v>JAM</v>
      </c>
      <c r="L2053" s="21" t="str">
        <v>Sabina ALLEN</v>
      </c>
      <c r="M2053" s="47" t="str">
        <v>triple-jump</v>
      </c>
      <c r="N2053" s="95">
        <v>34695</v>
      </c>
      <c r="O2053" s="94" t="str">
        <f t="shared" si="128"/>
        <v>Sabina ALLENtriple-jump</v>
      </c>
      <c r="P2053" s="2">
        <f t="shared" si="129"/>
        <v>1138</v>
      </c>
      <c r="Q2053" s="2">
        <f t="shared" si="130"/>
        <v>7</v>
      </c>
      <c r="R2053" s="79" t="str">
        <f t="shared" si="131"/>
        <v/>
      </c>
    </row>
    <row r="2054" spans="1:18" x14ac:dyDescent="0.2">
      <c r="A2054" t="s">
        <v>1159</v>
      </c>
      <c r="B2054" t="s">
        <v>1547</v>
      </c>
      <c r="C2054" s="5" t="s">
        <v>41</v>
      </c>
      <c r="D2054" s="5">
        <v>37296</v>
      </c>
      <c r="E2054" s="39">
        <v>825</v>
      </c>
      <c r="F2054" s="195">
        <v>44493</v>
      </c>
      <c r="G2054" s="2">
        <v>79</v>
      </c>
      <c r="H2054" t="str">
        <f>B2054&amp;C2054</f>
        <v>Shakshi SHARMAjavelin-throw</v>
      </c>
      <c r="I2054" s="2">
        <f>E2054</f>
        <v>825</v>
      </c>
      <c r="J2054" s="2" cm="1">
        <f t="array" ref="J2054">MAX(IF($H$3:$H$4000=$H2054,$I$3:$I$4000))</f>
        <v>825</v>
      </c>
      <c r="K2054" s="2" t="str">
        <v>JAM</v>
      </c>
      <c r="L2054" s="21" t="str">
        <v>Rhianna PHIPPS</v>
      </c>
      <c r="M2054" s="47" t="str">
        <v>triple-jump</v>
      </c>
      <c r="N2054" s="95">
        <v>36933</v>
      </c>
      <c r="O2054" s="94" t="str">
        <f t="shared" si="128"/>
        <v>Rhianna PHIPPStriple-jump</v>
      </c>
      <c r="P2054" s="2">
        <f t="shared" si="129"/>
        <v>1036</v>
      </c>
      <c r="Q2054" s="2">
        <f t="shared" si="130"/>
        <v>32</v>
      </c>
      <c r="R2054" s="79" t="str">
        <f t="shared" si="131"/>
        <v/>
      </c>
    </row>
    <row r="2055" spans="1:18" x14ac:dyDescent="0.2">
      <c r="A2055" t="s">
        <v>1159</v>
      </c>
      <c r="B2055" t="s">
        <v>2363</v>
      </c>
      <c r="C2055" s="5" t="s">
        <v>36</v>
      </c>
      <c r="D2055" s="5">
        <v>36927</v>
      </c>
      <c r="E2055" s="39">
        <v>883</v>
      </c>
      <c r="F2055" s="195">
        <v>44484</v>
      </c>
      <c r="G2055" s="2">
        <v>48</v>
      </c>
      <c r="H2055" t="str">
        <f>B2055&amp;C2055</f>
        <v>T. SATHIYApole-vault</v>
      </c>
      <c r="I2055" s="2">
        <f>E2055</f>
        <v>883</v>
      </c>
      <c r="J2055" s="2" cm="1">
        <f t="array" ref="J2055">MAX(IF($H$3:$H$4000=$H2055,$I$3:$I$4000))</f>
        <v>883</v>
      </c>
      <c r="K2055" s="2" t="str">
        <v>JAM</v>
      </c>
      <c r="L2055" s="21" t="str">
        <v>Shanice LOVE</v>
      </c>
      <c r="M2055" s="47" t="str">
        <v>discus-throw</v>
      </c>
      <c r="N2055" s="95">
        <v>35590</v>
      </c>
      <c r="O2055" s="94" t="str">
        <f t="shared" si="128"/>
        <v>Shanice LOVEdiscus-throw</v>
      </c>
      <c r="P2055" s="2">
        <f t="shared" si="129"/>
        <v>1094</v>
      </c>
      <c r="Q2055" s="2">
        <f t="shared" si="130"/>
        <v>8</v>
      </c>
      <c r="R2055" s="79" t="str">
        <f t="shared" si="131"/>
        <v/>
      </c>
    </row>
    <row r="2056" spans="1:18" x14ac:dyDescent="0.2">
      <c r="A2056" t="s">
        <v>1159</v>
      </c>
      <c r="B2056" t="s">
        <v>1822</v>
      </c>
      <c r="C2056" t="s">
        <v>27</v>
      </c>
      <c r="D2056" s="5">
        <v>1999</v>
      </c>
      <c r="E2056" s="39">
        <v>1081</v>
      </c>
      <c r="F2056" s="195">
        <v>44468</v>
      </c>
      <c r="G2056" s="2">
        <v>85</v>
      </c>
      <c r="H2056" t="str">
        <f>B2056&amp;C2056</f>
        <v>KM DEEKSHA800m</v>
      </c>
      <c r="I2056" s="2">
        <f>E2056</f>
        <v>1081</v>
      </c>
      <c r="J2056" s="2" cm="1">
        <f t="array" ref="J2056">MAX(IF($H$3:$H$4000=$H2056,$I$3:$I$4000))</f>
        <v>1081</v>
      </c>
      <c r="K2056" s="2" t="str">
        <v>JAM</v>
      </c>
      <c r="L2056" s="21" t="str">
        <v>Kimberly WILLIAMS</v>
      </c>
      <c r="M2056" s="47" t="str">
        <v>triple-jump</v>
      </c>
      <c r="N2056" s="95">
        <v>32450</v>
      </c>
      <c r="O2056" s="94" t="str">
        <f t="shared" si="128"/>
        <v>Kimberly WILLIAMStriple-jump</v>
      </c>
      <c r="P2056" s="2">
        <f t="shared" si="129"/>
        <v>1188</v>
      </c>
      <c r="Q2056" s="2">
        <f t="shared" si="130"/>
        <v>2</v>
      </c>
      <c r="R2056" s="79" t="str">
        <f t="shared" si="131"/>
        <v/>
      </c>
    </row>
    <row r="2057" spans="1:18" x14ac:dyDescent="0.2">
      <c r="A2057" t="s">
        <v>1159</v>
      </c>
      <c r="B2057" t="s">
        <v>1345</v>
      </c>
      <c r="C2057" s="5" t="s">
        <v>33</v>
      </c>
      <c r="D2057" s="5">
        <v>36449</v>
      </c>
      <c r="E2057" s="39">
        <v>1034</v>
      </c>
      <c r="F2057" s="195">
        <v>44468</v>
      </c>
      <c r="G2057" s="2">
        <v>71</v>
      </c>
      <c r="H2057" t="str">
        <f>B2057&amp;C2057</f>
        <v>. NANHI400mh</v>
      </c>
      <c r="I2057" s="2">
        <f>E2057</f>
        <v>1034</v>
      </c>
      <c r="J2057" s="2" cm="1">
        <f t="array" ref="J2057">MAX(IF($H$3:$H$4000=$H2057,$I$3:$I$4000))</f>
        <v>1034</v>
      </c>
      <c r="K2057" s="2" t="str">
        <v>JAM</v>
      </c>
      <c r="L2057" s="21" t="str">
        <v>Ackera NUGENT</v>
      </c>
      <c r="M2057" s="47" t="str">
        <v>100m</v>
      </c>
      <c r="N2057" s="95">
        <v>37375</v>
      </c>
      <c r="O2057" s="94" t="str">
        <f t="shared" si="128"/>
        <v>Ackera NUGENT100m</v>
      </c>
      <c r="P2057" s="2">
        <f t="shared" si="129"/>
        <v>1180</v>
      </c>
      <c r="Q2057" s="2">
        <f t="shared" si="130"/>
        <v>18</v>
      </c>
      <c r="R2057" s="79" t="str">
        <f t="shared" si="131"/>
        <v/>
      </c>
    </row>
    <row r="2058" spans="1:18" x14ac:dyDescent="0.2">
      <c r="A2058" t="s">
        <v>1159</v>
      </c>
      <c r="B2058" t="s">
        <v>1337</v>
      </c>
      <c r="C2058" s="5" t="s">
        <v>33</v>
      </c>
      <c r="D2058" s="5">
        <v>36927</v>
      </c>
      <c r="E2058" s="39">
        <v>1020</v>
      </c>
      <c r="F2058" s="195">
        <v>44468</v>
      </c>
      <c r="G2058" s="2">
        <v>81</v>
      </c>
      <c r="H2058" t="str">
        <f>B2058&amp;C2058</f>
        <v>Sinchal KAVERAMMA400mh</v>
      </c>
      <c r="I2058" s="2">
        <f>E2058</f>
        <v>1020</v>
      </c>
      <c r="J2058" s="2" cm="1">
        <f t="array" ref="J2058">MAX(IF($H$3:$H$4000=$H2058,$I$3:$I$4000))</f>
        <v>1020</v>
      </c>
      <c r="K2058" s="2" t="str">
        <v>JAM</v>
      </c>
      <c r="L2058" s="21" t="str">
        <v>Yanique DAYLE</v>
      </c>
      <c r="M2058" s="47" t="str">
        <v>100m</v>
      </c>
      <c r="N2058" s="95">
        <v>36160</v>
      </c>
      <c r="O2058" s="94" t="str">
        <f t="shared" si="128"/>
        <v>Yanique DAYLE100m</v>
      </c>
      <c r="P2058" s="2">
        <f t="shared" si="129"/>
        <v>1116</v>
      </c>
      <c r="Q2058" s="2">
        <f t="shared" si="130"/>
        <v>72</v>
      </c>
      <c r="R2058" s="79" t="str">
        <f t="shared" si="131"/>
        <v/>
      </c>
    </row>
    <row r="2059" spans="1:18" x14ac:dyDescent="0.2">
      <c r="A2059" t="s">
        <v>1159</v>
      </c>
      <c r="B2059" t="s">
        <v>1343</v>
      </c>
      <c r="C2059" s="5" t="s">
        <v>33</v>
      </c>
      <c r="D2059" s="5">
        <v>37044</v>
      </c>
      <c r="E2059" s="39">
        <v>1012</v>
      </c>
      <c r="F2059" s="195">
        <v>44468</v>
      </c>
      <c r="G2059" s="2">
        <v>91</v>
      </c>
      <c r="H2059" t="str">
        <f>B2059&amp;C2059</f>
        <v>Gurdeep KAUR400mh</v>
      </c>
      <c r="I2059" s="2">
        <f>E2059</f>
        <v>1012</v>
      </c>
      <c r="J2059" s="2" cm="1">
        <f t="array" ref="J2059">MAX(IF($H$3:$H$4000=$H2059,$I$3:$I$4000))</f>
        <v>1012</v>
      </c>
      <c r="K2059" s="2" t="str">
        <v>JAM</v>
      </c>
      <c r="L2059" s="21" t="str">
        <v>Kimisha CHAMBERS</v>
      </c>
      <c r="M2059" s="47" t="str">
        <v>100mh</v>
      </c>
      <c r="N2059" s="95">
        <v>35333</v>
      </c>
      <c r="O2059" s="94" t="str">
        <f t="shared" si="128"/>
        <v>Kimisha CHAMBERS100mh</v>
      </c>
      <c r="P2059" s="2">
        <f t="shared" si="129"/>
        <v>1140</v>
      </c>
      <c r="Q2059" s="2">
        <f t="shared" si="130"/>
        <v>22</v>
      </c>
      <c r="R2059" s="79" t="str">
        <f t="shared" si="131"/>
        <v/>
      </c>
    </row>
    <row r="2060" spans="1:18" x14ac:dyDescent="0.2">
      <c r="A2060" t="s">
        <v>1159</v>
      </c>
      <c r="B2060" t="s">
        <v>1353</v>
      </c>
      <c r="C2060" s="5" t="s">
        <v>38</v>
      </c>
      <c r="D2060" s="5">
        <v>37075</v>
      </c>
      <c r="E2060" s="39">
        <v>1027</v>
      </c>
      <c r="F2060" s="195">
        <v>44468</v>
      </c>
      <c r="G2060" s="2">
        <v>32</v>
      </c>
      <c r="H2060" t="str">
        <f>B2060&amp;C2060</f>
        <v>Sandra BABUtriple-jump</v>
      </c>
      <c r="I2060" s="2">
        <f>E2060</f>
        <v>1027</v>
      </c>
      <c r="J2060" s="2" cm="1">
        <f t="array" ref="J2060">MAX(IF($H$3:$H$4000=$H2060,$I$3:$I$4000))</f>
        <v>1027</v>
      </c>
      <c r="K2060" s="2" t="str">
        <v>JAM</v>
      </c>
      <c r="L2060" s="21" t="str">
        <v>Taishia PRYCE</v>
      </c>
      <c r="M2060" s="47" t="str">
        <v>long-jump</v>
      </c>
      <c r="N2060" s="95">
        <v>35625</v>
      </c>
      <c r="O2060" s="94" t="str">
        <f t="shared" si="128"/>
        <v>Taishia PRYCElong-jump</v>
      </c>
      <c r="P2060" s="2">
        <f t="shared" si="129"/>
        <v>1117</v>
      </c>
      <c r="Q2060" s="2">
        <f t="shared" si="130"/>
        <v>24</v>
      </c>
      <c r="R2060" s="79" t="str">
        <f t="shared" si="131"/>
        <v/>
      </c>
    </row>
    <row r="2061" spans="1:18" x14ac:dyDescent="0.2">
      <c r="A2061" t="s">
        <v>1159</v>
      </c>
      <c r="B2061" t="s">
        <v>2261</v>
      </c>
      <c r="C2061" s="5" t="s">
        <v>38</v>
      </c>
      <c r="D2061" s="5">
        <v>37336</v>
      </c>
      <c r="E2061" s="39">
        <v>1003</v>
      </c>
      <c r="F2061" s="195">
        <v>44468</v>
      </c>
      <c r="G2061" s="2">
        <v>52</v>
      </c>
      <c r="H2061" t="str">
        <f>B2061&amp;C2061</f>
        <v>Sharvari PARULEKARtriple-jump</v>
      </c>
      <c r="I2061" s="2">
        <f>E2061</f>
        <v>1003</v>
      </c>
      <c r="J2061" s="2" cm="1">
        <f t="array" ref="J2061">MAX(IF($H$3:$H$4000=$H2061,$I$3:$I$4000))</f>
        <v>1003</v>
      </c>
      <c r="K2061" s="2" t="str">
        <v>JAM</v>
      </c>
      <c r="L2061" s="21" t="str">
        <v>Jeanine WILLIAMS</v>
      </c>
      <c r="M2061" s="47" t="str">
        <v>100mh</v>
      </c>
      <c r="N2061" s="95">
        <v>35458</v>
      </c>
      <c r="O2061" s="94" t="str">
        <f t="shared" si="128"/>
        <v>Jeanine WILLIAMS100mh</v>
      </c>
      <c r="P2061" s="2">
        <f t="shared" si="129"/>
        <v>1148</v>
      </c>
      <c r="Q2061" s="2">
        <f t="shared" si="130"/>
        <v>18</v>
      </c>
      <c r="R2061" s="79" t="str">
        <f t="shared" si="131"/>
        <v/>
      </c>
    </row>
    <row r="2062" spans="1:18" x14ac:dyDescent="0.2">
      <c r="A2062" t="s">
        <v>1159</v>
      </c>
      <c r="B2062" t="s">
        <v>1368</v>
      </c>
      <c r="C2062" s="5" t="s">
        <v>38</v>
      </c>
      <c r="D2062" s="5">
        <v>37584</v>
      </c>
      <c r="E2062" s="39">
        <v>979</v>
      </c>
      <c r="F2062" s="195">
        <v>44468</v>
      </c>
      <c r="G2062" s="2">
        <v>77</v>
      </c>
      <c r="H2062" t="str">
        <f>B2062&amp;C2062</f>
        <v>J. COLESHIYAtriple-jump</v>
      </c>
      <c r="I2062" s="2">
        <f>E2062</f>
        <v>979</v>
      </c>
      <c r="J2062" s="2" cm="1">
        <f t="array" ref="J2062">MAX(IF($H$3:$H$4000=$H2062,$I$3:$I$4000))</f>
        <v>1006</v>
      </c>
      <c r="K2062" s="2" t="str">
        <v>JAM</v>
      </c>
      <c r="L2062" s="21" t="str">
        <v>Sabina ALLEN</v>
      </c>
      <c r="M2062" s="47" t="str">
        <v>long-jump</v>
      </c>
      <c r="N2062" s="95">
        <v>34695</v>
      </c>
      <c r="O2062" s="94" t="str">
        <f t="shared" si="128"/>
        <v>Sabina ALLENlong-jump</v>
      </c>
      <c r="P2062" s="2">
        <f t="shared" si="129"/>
        <v>1138</v>
      </c>
      <c r="Q2062" s="2">
        <f t="shared" si="130"/>
        <v>16</v>
      </c>
      <c r="R2062" s="79" t="str">
        <f t="shared" si="131"/>
        <v/>
      </c>
    </row>
    <row r="2063" spans="1:18" x14ac:dyDescent="0.2">
      <c r="A2063" t="s">
        <v>1159</v>
      </c>
      <c r="B2063" t="s">
        <v>1372</v>
      </c>
      <c r="C2063" s="5" t="s">
        <v>38</v>
      </c>
      <c r="D2063" s="5">
        <v>36466</v>
      </c>
      <c r="E2063" s="39">
        <v>975</v>
      </c>
      <c r="F2063" s="195">
        <v>44468</v>
      </c>
      <c r="G2063" s="2">
        <v>83</v>
      </c>
      <c r="H2063" t="str">
        <f>B2063&amp;C2063</f>
        <v>Arshdeep KAURtriple-jump</v>
      </c>
      <c r="I2063" s="2">
        <f>E2063</f>
        <v>975</v>
      </c>
      <c r="J2063" s="2" cm="1">
        <f t="array" ref="J2063">MAX(IF($H$3:$H$4000=$H2063,$I$3:$I$4000))</f>
        <v>975</v>
      </c>
      <c r="K2063" s="2" t="str">
        <v>JAM</v>
      </c>
      <c r="L2063" s="21" t="str">
        <v>Shimayra WILLIAMS</v>
      </c>
      <c r="M2063" s="47" t="str">
        <v>200m</v>
      </c>
      <c r="N2063" s="95">
        <v>35035</v>
      </c>
      <c r="O2063" s="94" t="str">
        <f t="shared" si="128"/>
        <v>Shimayra WILLIAMS200m</v>
      </c>
      <c r="P2063" s="2">
        <f t="shared" si="129"/>
        <v>1128</v>
      </c>
      <c r="Q2063" s="2">
        <f t="shared" si="130"/>
        <v>39</v>
      </c>
      <c r="R2063" s="79" t="str">
        <f t="shared" si="131"/>
        <v/>
      </c>
    </row>
    <row r="2064" spans="1:18" x14ac:dyDescent="0.2">
      <c r="A2064" t="s">
        <v>1159</v>
      </c>
      <c r="B2064" t="s">
        <v>1376</v>
      </c>
      <c r="C2064" s="5" t="s">
        <v>38</v>
      </c>
      <c r="D2064" s="5">
        <v>36948</v>
      </c>
      <c r="E2064" s="39">
        <v>974</v>
      </c>
      <c r="F2064" s="195">
        <v>44468</v>
      </c>
      <c r="G2064" s="2">
        <v>84</v>
      </c>
      <c r="H2064" t="str">
        <f>B2064&amp;C2064</f>
        <v>Gayathry SIVAKUMARtriple-jump</v>
      </c>
      <c r="I2064" s="2">
        <f>E2064</f>
        <v>974</v>
      </c>
      <c r="J2064" s="2" cm="1">
        <f t="array" ref="J2064">MAX(IF($H$3:$H$4000=$H2064,$I$3:$I$4000))</f>
        <v>974</v>
      </c>
      <c r="K2064" s="2" t="str">
        <v>JAM</v>
      </c>
      <c r="L2064" s="21" t="str">
        <v>Shimayra WILLIAMS</v>
      </c>
      <c r="M2064" s="47" t="str">
        <v>100mh</v>
      </c>
      <c r="N2064" s="95">
        <v>35035</v>
      </c>
      <c r="O2064" s="94" t="str">
        <f t="shared" si="128"/>
        <v>Shimayra WILLIAMS100mh</v>
      </c>
      <c r="P2064" s="2">
        <f t="shared" si="129"/>
        <v>1173</v>
      </c>
      <c r="Q2064" s="2">
        <f t="shared" si="130"/>
        <v>12</v>
      </c>
      <c r="R2064" s="79" t="str">
        <f t="shared" si="131"/>
        <v/>
      </c>
    </row>
    <row r="2065" spans="1:18" x14ac:dyDescent="0.2">
      <c r="A2065" t="s">
        <v>1159</v>
      </c>
      <c r="B2065" t="s">
        <v>2563</v>
      </c>
      <c r="C2065" s="5" t="s">
        <v>42</v>
      </c>
      <c r="D2065" s="5">
        <v>36128</v>
      </c>
      <c r="E2065" s="39">
        <v>839</v>
      </c>
      <c r="F2065" s="195">
        <v>44468</v>
      </c>
      <c r="G2065" s="2">
        <v>82</v>
      </c>
      <c r="H2065" t="str">
        <f>B2065&amp;C2065</f>
        <v>. SHITALhammer-throw</v>
      </c>
      <c r="I2065" s="2">
        <f>E2065</f>
        <v>839</v>
      </c>
      <c r="J2065" s="2" cm="1">
        <f t="array" ref="J2065">MAX(IF($H$3:$H$4000=$H2065,$I$3:$I$4000))</f>
        <v>839</v>
      </c>
      <c r="K2065" s="2" t="str">
        <v>JAM</v>
      </c>
      <c r="L2065" s="21" t="str">
        <v>Tavia RANGER</v>
      </c>
      <c r="M2065" s="47" t="str">
        <v>discus-throw</v>
      </c>
      <c r="N2065" s="95">
        <v>0</v>
      </c>
      <c r="O2065" s="94" t="str">
        <f t="shared" si="128"/>
        <v>Tavia RANGERdiscus-throw</v>
      </c>
      <c r="P2065" s="2">
        <f t="shared" si="129"/>
        <v>890</v>
      </c>
      <c r="Q2065" s="2">
        <f t="shared" si="130"/>
        <v>60</v>
      </c>
      <c r="R2065" s="79" t="str">
        <f t="shared" si="131"/>
        <v/>
      </c>
    </row>
    <row r="2066" spans="1:18" x14ac:dyDescent="0.2">
      <c r="A2066" t="s">
        <v>1159</v>
      </c>
      <c r="B2066" t="s">
        <v>5425</v>
      </c>
      <c r="C2066" s="5" t="s">
        <v>26</v>
      </c>
      <c r="D2066" s="5">
        <v>36723</v>
      </c>
      <c r="E2066" s="39">
        <v>1086</v>
      </c>
      <c r="F2066" s="195">
        <v>44467</v>
      </c>
      <c r="G2066" s="2">
        <v>87</v>
      </c>
      <c r="H2066" t="str">
        <f>B2066&amp;C2066</f>
        <v>Jyothika Sri DANDI400m</v>
      </c>
      <c r="I2066" s="2">
        <f>E2066</f>
        <v>1086</v>
      </c>
      <c r="J2066" s="2" cm="1">
        <f t="array" ref="J2066">MAX(IF($H$3:$H$4000=$H2066,$I$3:$I$4000))</f>
        <v>1086</v>
      </c>
      <c r="K2066" s="2" t="str">
        <v>JAM</v>
      </c>
      <c r="L2066" s="21" t="str">
        <v>Christania WILLIAMS</v>
      </c>
      <c r="M2066" s="47" t="str">
        <v>100m</v>
      </c>
      <c r="N2066" s="95">
        <v>34624</v>
      </c>
      <c r="O2066" s="94" t="str">
        <f t="shared" si="128"/>
        <v>Christania WILLIAMS100m</v>
      </c>
      <c r="P2066" s="2">
        <f t="shared" si="129"/>
        <v>1095</v>
      </c>
      <c r="Q2066" s="2">
        <f t="shared" si="130"/>
        <v>104</v>
      </c>
      <c r="R2066" s="79" t="str">
        <f t="shared" si="131"/>
        <v/>
      </c>
    </row>
    <row r="2067" spans="1:18" x14ac:dyDescent="0.2">
      <c r="A2067" t="s">
        <v>1159</v>
      </c>
      <c r="B2067" t="s">
        <v>5532</v>
      </c>
      <c r="C2067" s="5" t="s">
        <v>37</v>
      </c>
      <c r="D2067" s="5">
        <v>36580</v>
      </c>
      <c r="E2067" s="39">
        <v>1097</v>
      </c>
      <c r="F2067" s="195">
        <v>44467</v>
      </c>
      <c r="G2067" s="2">
        <v>28</v>
      </c>
      <c r="H2067" t="str">
        <f>B2067&amp;C2067</f>
        <v>Sherin ABDUL GAFOORlong-jump</v>
      </c>
      <c r="I2067" s="2">
        <f>E2067</f>
        <v>1097</v>
      </c>
      <c r="J2067" s="2" cm="1">
        <f t="array" ref="J2067">MAX(IF($H$3:$H$4000=$H2067,$I$3:$I$4000))</f>
        <v>1097</v>
      </c>
      <c r="K2067" s="2" t="str">
        <v>JAM</v>
      </c>
      <c r="L2067" s="21" t="str">
        <v>Aalliyah FRANCIS</v>
      </c>
      <c r="M2067" s="47" t="str">
        <v>400m</v>
      </c>
      <c r="N2067" s="95">
        <v>37381</v>
      </c>
      <c r="O2067" s="94" t="str">
        <f t="shared" si="128"/>
        <v>Aalliyah FRANCIS400m</v>
      </c>
      <c r="P2067" s="2">
        <f t="shared" si="129"/>
        <v>1107</v>
      </c>
      <c r="Q2067" s="2">
        <f t="shared" si="130"/>
        <v>63</v>
      </c>
      <c r="R2067" s="79" t="str">
        <f t="shared" si="131"/>
        <v/>
      </c>
    </row>
    <row r="2068" spans="1:18" x14ac:dyDescent="0.2">
      <c r="A2068" t="s">
        <v>1159</v>
      </c>
      <c r="B2068" t="s">
        <v>1353</v>
      </c>
      <c r="C2068" s="5" t="s">
        <v>37</v>
      </c>
      <c r="D2068" s="5">
        <v>37075</v>
      </c>
      <c r="E2068" s="39">
        <v>1062</v>
      </c>
      <c r="F2068" s="195">
        <v>44467</v>
      </c>
      <c r="G2068" s="2">
        <v>45</v>
      </c>
      <c r="H2068" t="str">
        <f>B2068&amp;C2068</f>
        <v>Sandra BABUlong-jump</v>
      </c>
      <c r="I2068" s="2">
        <f>E2068</f>
        <v>1062</v>
      </c>
      <c r="J2068" s="2" cm="1">
        <f t="array" ref="J2068">MAX(IF($H$3:$H$4000=$H2068,$I$3:$I$4000))</f>
        <v>1062</v>
      </c>
      <c r="K2068" s="2" t="str">
        <v>JAM</v>
      </c>
      <c r="L2068" s="21" t="str">
        <v>Andrenette KNIGHT</v>
      </c>
      <c r="M2068" s="47" t="str">
        <v>400mh</v>
      </c>
      <c r="N2068" s="95">
        <v>35388</v>
      </c>
      <c r="O2068" s="94" t="str">
        <f t="shared" si="128"/>
        <v>Andrenette KNIGHT400mh</v>
      </c>
      <c r="P2068" s="2">
        <f t="shared" si="129"/>
        <v>1149</v>
      </c>
      <c r="Q2068" s="2">
        <f t="shared" si="130"/>
        <v>14</v>
      </c>
      <c r="R2068" s="79" t="str">
        <f t="shared" si="131"/>
        <v/>
      </c>
    </row>
    <row r="2069" spans="1:18" x14ac:dyDescent="0.2">
      <c r="A2069" t="s">
        <v>1159</v>
      </c>
      <c r="B2069" t="s">
        <v>2209</v>
      </c>
      <c r="C2069" s="5" t="s">
        <v>37</v>
      </c>
      <c r="D2069" s="5">
        <v>36443</v>
      </c>
      <c r="E2069" s="39">
        <v>1047</v>
      </c>
      <c r="F2069" s="195">
        <v>44467</v>
      </c>
      <c r="G2069" s="2">
        <v>59</v>
      </c>
      <c r="H2069" t="str">
        <f>B2069&amp;C2069</f>
        <v>Pooja SAINIlong-jump</v>
      </c>
      <c r="I2069" s="2">
        <f>E2069</f>
        <v>1047</v>
      </c>
      <c r="J2069" s="2" cm="1">
        <f t="array" ref="J2069">MAX(IF($H$3:$H$4000=$H2069,$I$3:$I$4000))</f>
        <v>1047</v>
      </c>
      <c r="K2069" s="2" t="str">
        <v>JAM</v>
      </c>
      <c r="L2069" s="21" t="str">
        <v>Nayoka CLUNIS</v>
      </c>
      <c r="M2069" s="47" t="str">
        <v>discus-throw</v>
      </c>
      <c r="N2069" s="95">
        <v>34979</v>
      </c>
      <c r="O2069" s="94" t="str">
        <f t="shared" si="128"/>
        <v>Nayoka CLUNISdiscus-throw</v>
      </c>
      <c r="P2069" s="2">
        <f t="shared" si="129"/>
        <v>932</v>
      </c>
      <c r="Q2069" s="2">
        <f t="shared" si="130"/>
        <v>45</v>
      </c>
      <c r="R2069" s="79" t="str">
        <f t="shared" si="131"/>
        <v/>
      </c>
    </row>
    <row r="2070" spans="1:18" x14ac:dyDescent="0.2">
      <c r="A2070" t="s">
        <v>1159</v>
      </c>
      <c r="B2070" t="s">
        <v>1234</v>
      </c>
      <c r="C2070" s="5" t="s">
        <v>36</v>
      </c>
      <c r="D2070" s="5">
        <v>37246</v>
      </c>
      <c r="E2070" s="39">
        <v>838</v>
      </c>
      <c r="F2070" s="195">
        <v>44467</v>
      </c>
      <c r="G2070" s="2">
        <v>70</v>
      </c>
      <c r="H2070" t="str">
        <f>B2070&amp;C2070</f>
        <v>. POOJApole-vault</v>
      </c>
      <c r="I2070" s="2">
        <f>E2070</f>
        <v>838</v>
      </c>
      <c r="J2070" s="2" cm="1">
        <f t="array" ref="J2070">MAX(IF($H$3:$H$4000=$H2070,$I$3:$I$4000))</f>
        <v>944</v>
      </c>
      <c r="K2070" s="2" t="str">
        <v>JAM</v>
      </c>
      <c r="L2070" s="21" t="str">
        <v>Andrenette KNIGHT</v>
      </c>
      <c r="M2070" s="47" t="str">
        <v>100mh</v>
      </c>
      <c r="N2070" s="95">
        <v>35388</v>
      </c>
      <c r="O2070" s="94" t="str">
        <f t="shared" si="128"/>
        <v>Andrenette KNIGHT100mh</v>
      </c>
      <c r="P2070" s="2">
        <f t="shared" si="129"/>
        <v>1105</v>
      </c>
      <c r="Q2070" s="2">
        <f t="shared" si="130"/>
        <v>46</v>
      </c>
      <c r="R2070" s="79" t="str">
        <f t="shared" si="131"/>
        <v/>
      </c>
    </row>
    <row r="2071" spans="1:18" x14ac:dyDescent="0.2">
      <c r="A2071" t="s">
        <v>1159</v>
      </c>
      <c r="B2071" t="s">
        <v>2409</v>
      </c>
      <c r="C2071" s="5" t="s">
        <v>40</v>
      </c>
      <c r="D2071" s="5">
        <v>34764</v>
      </c>
      <c r="E2071" s="39">
        <v>971</v>
      </c>
      <c r="F2071" s="195">
        <v>44467</v>
      </c>
      <c r="G2071" s="2">
        <v>28</v>
      </c>
      <c r="H2071" t="str">
        <f>B2071&amp;C2071</f>
        <v>Navjeet Kaur DHILLONdiscus-throw</v>
      </c>
      <c r="I2071" s="2">
        <f>E2071</f>
        <v>971</v>
      </c>
      <c r="J2071" s="2" cm="1">
        <f t="array" ref="J2071">MAX(IF($H$3:$H$4000=$H2071,$I$3:$I$4000))</f>
        <v>971</v>
      </c>
      <c r="K2071" s="2" t="str">
        <v>JAM</v>
      </c>
      <c r="L2071" s="21" t="str">
        <v>Jody-Ann DIXON</v>
      </c>
      <c r="M2071" s="47" t="str">
        <v>400mh</v>
      </c>
      <c r="N2071" s="95">
        <v>37438</v>
      </c>
      <c r="O2071" s="94" t="str">
        <f t="shared" si="128"/>
        <v>Jody-Ann DIXON400mh</v>
      </c>
      <c r="P2071" s="2">
        <f t="shared" si="129"/>
        <v>1011</v>
      </c>
      <c r="Q2071" s="2">
        <f t="shared" si="130"/>
        <v>112</v>
      </c>
      <c r="R2071" s="79" t="str">
        <f t="shared" si="131"/>
        <v/>
      </c>
    </row>
    <row r="2072" spans="1:18" x14ac:dyDescent="0.2">
      <c r="A2072" t="s">
        <v>1159</v>
      </c>
      <c r="B2072" t="s">
        <v>1236</v>
      </c>
      <c r="C2072" s="6" t="s">
        <v>40</v>
      </c>
      <c r="D2072" s="5">
        <v>36605</v>
      </c>
      <c r="E2072" s="39">
        <v>828</v>
      </c>
      <c r="F2072" s="195">
        <v>44467</v>
      </c>
      <c r="G2072" s="2">
        <v>95</v>
      </c>
      <c r="H2072" t="str">
        <f>B2072&amp;C2072</f>
        <v>Sunita DEVIdiscus-throw</v>
      </c>
      <c r="I2072" s="2">
        <f>E2072</f>
        <v>828</v>
      </c>
      <c r="J2072" s="2" cm="1">
        <f t="array" ref="J2072">MAX(IF($H$3:$H$4000=$H2072,$I$3:$I$4000))</f>
        <v>852</v>
      </c>
      <c r="K2072" s="2" t="str">
        <v>JAM</v>
      </c>
      <c r="L2072" s="21" t="str">
        <v>Trishauna HEMMINGS</v>
      </c>
      <c r="M2072" s="47" t="str">
        <v>200m</v>
      </c>
      <c r="N2072" s="95">
        <v>35751</v>
      </c>
      <c r="O2072" s="94" t="str">
        <f t="shared" si="128"/>
        <v>Trishauna HEMMINGS200m</v>
      </c>
      <c r="P2072" s="2">
        <f t="shared" si="129"/>
        <v>1092</v>
      </c>
      <c r="Q2072" s="2">
        <f t="shared" si="130"/>
        <v>88</v>
      </c>
      <c r="R2072" s="79" t="str">
        <f t="shared" si="131"/>
        <v/>
      </c>
    </row>
    <row r="2073" spans="1:18" x14ac:dyDescent="0.2">
      <c r="A2073" t="s">
        <v>1159</v>
      </c>
      <c r="B2073" t="s">
        <v>1822</v>
      </c>
      <c r="C2073" t="s">
        <v>28</v>
      </c>
      <c r="D2073" s="5">
        <v>1999</v>
      </c>
      <c r="E2073" s="39">
        <v>1095</v>
      </c>
      <c r="F2073" s="195">
        <v>44466</v>
      </c>
      <c r="G2073" s="2">
        <v>71</v>
      </c>
      <c r="H2073" t="str">
        <f>B2073&amp;C2073</f>
        <v>KM DEEKSHA1500m</v>
      </c>
      <c r="I2073" s="2">
        <f>E2073</f>
        <v>1095</v>
      </c>
      <c r="J2073" s="2" cm="1">
        <f t="array" ref="J2073">MAX(IF($H$3:$H$4000=$H2073,$I$3:$I$4000))</f>
        <v>1095</v>
      </c>
      <c r="K2073" s="2" t="str">
        <v>JAM</v>
      </c>
      <c r="L2073" s="21" t="str">
        <v>Marie FORBES</v>
      </c>
      <c r="M2073" s="47" t="str">
        <v>shot-put</v>
      </c>
      <c r="N2073" s="95">
        <v>36966</v>
      </c>
      <c r="O2073" s="94" t="str">
        <f t="shared" si="128"/>
        <v>Marie FORBESshot-put</v>
      </c>
      <c r="P2073" s="2">
        <f t="shared" si="129"/>
        <v>860</v>
      </c>
      <c r="Q2073" s="2">
        <f t="shared" si="130"/>
        <v>81</v>
      </c>
      <c r="R2073" s="79" t="str">
        <f t="shared" si="131"/>
        <v/>
      </c>
    </row>
    <row r="2074" spans="1:18" x14ac:dyDescent="0.2">
      <c r="A2074" t="s">
        <v>1159</v>
      </c>
      <c r="B2074" t="s">
        <v>1792</v>
      </c>
      <c r="C2074" s="5" t="s">
        <v>28</v>
      </c>
      <c r="D2074" s="5">
        <v>37119</v>
      </c>
      <c r="E2074" s="39">
        <v>1085</v>
      </c>
      <c r="F2074" s="195">
        <v>44466</v>
      </c>
      <c r="G2074" s="2">
        <v>95</v>
      </c>
      <c r="H2074" t="str">
        <f>B2074&amp;C2074</f>
        <v>KM. CHANDA1500m</v>
      </c>
      <c r="I2074" s="2">
        <f>E2074</f>
        <v>1085</v>
      </c>
      <c r="J2074" s="2" cm="1">
        <f t="array" ref="J2074">MAX(IF($H$3:$H$4000=$H2074,$I$3:$I$4000))</f>
        <v>1085</v>
      </c>
      <c r="K2074" s="2" t="str">
        <v>JAM</v>
      </c>
      <c r="L2074" s="21" t="str">
        <v>Marissa SIMPSON</v>
      </c>
      <c r="M2074" s="47" t="str">
        <v>100mh</v>
      </c>
      <c r="N2074" s="95">
        <v>37543</v>
      </c>
      <c r="O2074" s="94" t="str">
        <f t="shared" si="128"/>
        <v>Marissa SIMPSON100mh</v>
      </c>
      <c r="P2074" s="2">
        <f t="shared" si="129"/>
        <v>1057</v>
      </c>
      <c r="Q2074" s="2">
        <f t="shared" si="130"/>
        <v>93</v>
      </c>
      <c r="R2074" s="79" t="str">
        <f t="shared" si="131"/>
        <v/>
      </c>
    </row>
    <row r="2075" spans="1:18" x14ac:dyDescent="0.2">
      <c r="A2075" t="s">
        <v>1159</v>
      </c>
      <c r="B2075" t="s">
        <v>2433</v>
      </c>
      <c r="C2075" s="5" t="s">
        <v>40</v>
      </c>
      <c r="D2075" s="5">
        <v>34991</v>
      </c>
      <c r="E2075" s="39">
        <v>863</v>
      </c>
      <c r="F2075" s="195">
        <v>44458</v>
      </c>
      <c r="G2075" s="2">
        <v>72</v>
      </c>
      <c r="H2075" t="str">
        <f>B2075&amp;C2075</f>
        <v>Gurveer KAURdiscus-throw</v>
      </c>
      <c r="I2075" s="2">
        <f>E2075</f>
        <v>863</v>
      </c>
      <c r="J2075" s="2" cm="1">
        <f t="array" ref="J2075">MAX(IF($H$3:$H$4000=$H2075,$I$3:$I$4000))</f>
        <v>863</v>
      </c>
      <c r="K2075" s="2" t="str">
        <v>JAM</v>
      </c>
      <c r="L2075" s="21" t="str">
        <v>Shantae FOREMAN</v>
      </c>
      <c r="M2075" s="47" t="str">
        <v>high-jump</v>
      </c>
      <c r="N2075" s="95">
        <v>37551</v>
      </c>
      <c r="O2075" s="94" t="str">
        <f t="shared" si="128"/>
        <v>Shantae FOREMANhigh-jump</v>
      </c>
      <c r="P2075" s="2">
        <f t="shared" si="129"/>
        <v>1062</v>
      </c>
      <c r="Q2075" s="2">
        <f t="shared" si="130"/>
        <v>21</v>
      </c>
      <c r="R2075" s="79" t="str">
        <f t="shared" si="131"/>
        <v/>
      </c>
    </row>
    <row r="2076" spans="1:18" x14ac:dyDescent="0.2">
      <c r="A2076" t="s">
        <v>1159</v>
      </c>
      <c r="B2076" t="s">
        <v>2538</v>
      </c>
      <c r="C2076" s="5" t="s">
        <v>42</v>
      </c>
      <c r="D2076" s="5">
        <v>34053</v>
      </c>
      <c r="E2076" s="39">
        <v>905</v>
      </c>
      <c r="F2076" s="195">
        <v>44458</v>
      </c>
      <c r="G2076" s="2">
        <v>50</v>
      </c>
      <c r="H2076" t="str">
        <f>B2076&amp;C2076</f>
        <v>Jyoti JAKHAR RANAhammer-throw</v>
      </c>
      <c r="I2076" s="2">
        <f>E2076</f>
        <v>905</v>
      </c>
      <c r="J2076" s="2" cm="1">
        <f t="array" ref="J2076">MAX(IF($H$3:$H$4000=$H2076,$I$3:$I$4000))</f>
        <v>905</v>
      </c>
      <c r="K2076" s="2" t="str">
        <v>JAM</v>
      </c>
      <c r="L2076" s="21" t="str">
        <v>Natoya GOULE</v>
      </c>
      <c r="M2076" s="47" t="str">
        <v>1500m</v>
      </c>
      <c r="N2076" s="95">
        <v>33327</v>
      </c>
      <c r="O2076" s="94" t="str">
        <f t="shared" si="128"/>
        <v>Natoya GOULE1500m</v>
      </c>
      <c r="P2076" s="2">
        <f t="shared" si="129"/>
        <v>1137</v>
      </c>
      <c r="Q2076" s="2">
        <f t="shared" si="130"/>
        <v>37</v>
      </c>
      <c r="R2076" s="79" t="str">
        <f t="shared" si="131"/>
        <v/>
      </c>
    </row>
    <row r="2077" spans="1:18" x14ac:dyDescent="0.2">
      <c r="A2077" t="s">
        <v>1159</v>
      </c>
      <c r="B2077" t="s">
        <v>2564</v>
      </c>
      <c r="C2077" s="5" t="s">
        <v>42</v>
      </c>
      <c r="D2077" s="5">
        <v>36883</v>
      </c>
      <c r="E2077" s="39">
        <v>838</v>
      </c>
      <c r="F2077" s="195">
        <v>44458</v>
      </c>
      <c r="G2077" s="2">
        <v>83</v>
      </c>
      <c r="H2077" t="str">
        <f>B2077&amp;C2077</f>
        <v>. SANJITAhammer-throw</v>
      </c>
      <c r="I2077" s="2">
        <f>E2077</f>
        <v>838</v>
      </c>
      <c r="J2077" s="2" cm="1">
        <f t="array" ref="J2077">MAX(IF($H$3:$H$4000=$H2077,$I$3:$I$4000))</f>
        <v>838</v>
      </c>
      <c r="K2077" s="2" t="str">
        <v>JAM</v>
      </c>
      <c r="L2077" s="21" t="str">
        <v>Jameaka MANNINGS</v>
      </c>
      <c r="M2077" s="47" t="str">
        <v>400mh</v>
      </c>
      <c r="N2077" s="95">
        <v>36565</v>
      </c>
      <c r="O2077" s="94" t="str">
        <f t="shared" si="128"/>
        <v>Jameaka MANNINGS400mh</v>
      </c>
      <c r="P2077" s="2">
        <f t="shared" si="129"/>
        <v>1008</v>
      </c>
      <c r="Q2077" s="2">
        <f t="shared" si="130"/>
        <v>120</v>
      </c>
      <c r="R2077" s="79" t="str">
        <f t="shared" si="131"/>
        <v/>
      </c>
    </row>
    <row r="2078" spans="1:18" x14ac:dyDescent="0.2">
      <c r="A2078" t="s">
        <v>1159</v>
      </c>
      <c r="B2078" t="s">
        <v>2131</v>
      </c>
      <c r="C2078" s="6" t="s">
        <v>33</v>
      </c>
      <c r="D2078" s="5">
        <v>36058</v>
      </c>
      <c r="E2078" s="39">
        <v>1067</v>
      </c>
      <c r="F2078" s="195">
        <v>44457</v>
      </c>
      <c r="G2078" s="2">
        <v>49</v>
      </c>
      <c r="H2078" t="str">
        <f>B2078&amp;C2078</f>
        <v>Ramraj VITHYA400mh</v>
      </c>
      <c r="I2078" s="2">
        <f>E2078</f>
        <v>1067</v>
      </c>
      <c r="J2078" s="2" cm="1">
        <f t="array" ref="J2078">MAX(IF($H$3:$H$4000=$H2078,$I$3:$I$4000))</f>
        <v>1067</v>
      </c>
      <c r="K2078" s="2" t="str">
        <v>JAM</v>
      </c>
      <c r="L2078" s="21" t="str">
        <v>Lloydricia CAMERON</v>
      </c>
      <c r="M2078" s="47" t="str">
        <v>shot-put</v>
      </c>
      <c r="N2078" s="95">
        <v>35163</v>
      </c>
      <c r="O2078" s="94" t="str">
        <f t="shared" si="128"/>
        <v>Lloydricia CAMERONshot-put</v>
      </c>
      <c r="P2078" s="2">
        <f t="shared" si="129"/>
        <v>1103</v>
      </c>
      <c r="Q2078" s="2">
        <f t="shared" si="130"/>
        <v>7</v>
      </c>
      <c r="R2078" s="79" t="str">
        <f t="shared" si="131"/>
        <v/>
      </c>
    </row>
    <row r="2079" spans="1:18" x14ac:dyDescent="0.2">
      <c r="A2079" t="s">
        <v>1159</v>
      </c>
      <c r="B2079" t="s">
        <v>2154</v>
      </c>
      <c r="C2079" s="6" t="s">
        <v>33</v>
      </c>
      <c r="D2079" s="5">
        <v>33989</v>
      </c>
      <c r="E2079" s="39">
        <v>1019</v>
      </c>
      <c r="F2079" s="195">
        <v>44457</v>
      </c>
      <c r="G2079" s="2">
        <v>82</v>
      </c>
      <c r="H2079" t="str">
        <f>B2079&amp;C2079</f>
        <v>Ayana THOMAS400mh</v>
      </c>
      <c r="I2079" s="2">
        <f>E2079</f>
        <v>1019</v>
      </c>
      <c r="J2079" s="2" cm="1">
        <f t="array" ref="J2079">MAX(IF($H$3:$H$4000=$H2079,$I$3:$I$4000))</f>
        <v>1019</v>
      </c>
      <c r="K2079" s="2" t="str">
        <v>JAM</v>
      </c>
      <c r="L2079" s="21" t="str">
        <v>Roneisha MCGREGOR</v>
      </c>
      <c r="M2079" s="47" t="str">
        <v>100m</v>
      </c>
      <c r="N2079" s="95">
        <v>35712</v>
      </c>
      <c r="O2079" s="94" t="str">
        <f t="shared" si="128"/>
        <v>Roneisha MCGREGOR100m</v>
      </c>
      <c r="P2079" s="2">
        <f t="shared" si="129"/>
        <v>1125</v>
      </c>
      <c r="Q2079" s="2">
        <f t="shared" si="130"/>
        <v>62</v>
      </c>
      <c r="R2079" s="79" t="str">
        <f t="shared" si="131"/>
        <v/>
      </c>
    </row>
    <row r="2080" spans="1:18" x14ac:dyDescent="0.2">
      <c r="A2080" t="s">
        <v>1159</v>
      </c>
      <c r="B2080" t="s">
        <v>4764</v>
      </c>
      <c r="C2080" s="5" t="s">
        <v>38</v>
      </c>
      <c r="D2080" s="5">
        <v>35596</v>
      </c>
      <c r="E2080" s="39">
        <v>1080</v>
      </c>
      <c r="F2080" s="195">
        <v>44457</v>
      </c>
      <c r="G2080" s="2">
        <v>16</v>
      </c>
      <c r="H2080" t="str">
        <f>B2080&amp;C2080</f>
        <v>Aishwarya BABU SABtriple-jump</v>
      </c>
      <c r="I2080" s="2">
        <f>E2080</f>
        <v>1080</v>
      </c>
      <c r="J2080" s="2" cm="1">
        <f t="array" ref="J2080">MAX(IF($H$3:$H$4000=$H2080,$I$3:$I$4000))</f>
        <v>1111</v>
      </c>
      <c r="K2080" s="2" t="str">
        <v>JAM</v>
      </c>
      <c r="L2080" s="21" t="str">
        <v>Shashalee FORBES</v>
      </c>
      <c r="M2080" s="47" t="str">
        <v>200m</v>
      </c>
      <c r="N2080" s="95">
        <v>35195</v>
      </c>
      <c r="O2080" s="94" t="str">
        <f t="shared" si="128"/>
        <v>Shashalee FORBES200m</v>
      </c>
      <c r="P2080" s="2">
        <f t="shared" si="129"/>
        <v>1131</v>
      </c>
      <c r="Q2080" s="2">
        <f t="shared" si="130"/>
        <v>35</v>
      </c>
      <c r="R2080" s="79" t="str">
        <f t="shared" si="131"/>
        <v/>
      </c>
    </row>
    <row r="2081" spans="1:18" x14ac:dyDescent="0.2">
      <c r="A2081" t="s">
        <v>1159</v>
      </c>
      <c r="B2081" t="s">
        <v>2215</v>
      </c>
      <c r="C2081" s="5" t="s">
        <v>38</v>
      </c>
      <c r="D2081" s="5">
        <v>36150</v>
      </c>
      <c r="E2081" s="39">
        <v>1076</v>
      </c>
      <c r="F2081" s="195">
        <v>44457</v>
      </c>
      <c r="G2081" s="2">
        <v>18</v>
      </c>
      <c r="H2081" t="str">
        <f>B2081&amp;C2081</f>
        <v>Renu GREWALtriple-jump</v>
      </c>
      <c r="I2081" s="2">
        <f>E2081</f>
        <v>1076</v>
      </c>
      <c r="J2081" s="2" cm="1">
        <f t="array" ref="J2081">MAX(IF($H$3:$H$4000=$H2081,$I$3:$I$4000))</f>
        <v>1076</v>
      </c>
      <c r="K2081" s="2" t="str">
        <v>JAM</v>
      </c>
      <c r="L2081" s="21" t="str">
        <v>Kimone REID</v>
      </c>
      <c r="M2081" s="47" t="str">
        <v>discus-throw</v>
      </c>
      <c r="N2081" s="95">
        <v>36754</v>
      </c>
      <c r="O2081" s="94" t="str">
        <f t="shared" si="128"/>
        <v>Kimone REIDdiscus-throw</v>
      </c>
      <c r="P2081" s="2">
        <f t="shared" si="129"/>
        <v>882</v>
      </c>
      <c r="Q2081" s="2">
        <f t="shared" si="130"/>
        <v>67</v>
      </c>
      <c r="R2081" s="79" t="str">
        <f t="shared" si="131"/>
        <v/>
      </c>
    </row>
    <row r="2082" spans="1:18" x14ac:dyDescent="0.2">
      <c r="A2082" t="s">
        <v>1159</v>
      </c>
      <c r="B2082" t="s">
        <v>2250</v>
      </c>
      <c r="C2082" s="5" t="s">
        <v>38</v>
      </c>
      <c r="D2082" s="5">
        <v>34732</v>
      </c>
      <c r="E2082" s="39">
        <v>1037</v>
      </c>
      <c r="F2082" s="195">
        <v>44457</v>
      </c>
      <c r="G2082" s="2">
        <v>31</v>
      </c>
      <c r="H2082" t="str">
        <f>B2082&amp;C2082</f>
        <v>Bhairabi DAStriple-jump</v>
      </c>
      <c r="I2082" s="2">
        <f>E2082</f>
        <v>1037</v>
      </c>
      <c r="J2082" s="2" cm="1">
        <f t="array" ref="J2082">MAX(IF($H$3:$H$4000=$H2082,$I$3:$I$4000))</f>
        <v>1037</v>
      </c>
      <c r="K2082" s="2" t="str">
        <v>JAM</v>
      </c>
      <c r="L2082" s="21" t="str">
        <v>Ashanti MOORE</v>
      </c>
      <c r="M2082" s="47" t="str">
        <v>100m</v>
      </c>
      <c r="N2082" s="95">
        <v>36837</v>
      </c>
      <c r="O2082" s="94" t="str">
        <f t="shared" si="128"/>
        <v>Ashanti MOORE100m</v>
      </c>
      <c r="P2082" s="2">
        <f t="shared" si="129"/>
        <v>1178</v>
      </c>
      <c r="Q2082" s="2">
        <f t="shared" si="130"/>
        <v>19</v>
      </c>
      <c r="R2082" s="79" t="str">
        <f t="shared" si="131"/>
        <v/>
      </c>
    </row>
    <row r="2083" spans="1:18" x14ac:dyDescent="0.2">
      <c r="A2083" t="s">
        <v>1159</v>
      </c>
      <c r="B2083" t="s">
        <v>2255</v>
      </c>
      <c r="C2083" s="5" t="s">
        <v>38</v>
      </c>
      <c r="D2083" s="5">
        <v>35349</v>
      </c>
      <c r="E2083" s="39">
        <v>1028</v>
      </c>
      <c r="F2083" s="195">
        <v>44457</v>
      </c>
      <c r="G2083" s="2">
        <v>42</v>
      </c>
      <c r="H2083" t="str">
        <f>B2083&amp;C2083</f>
        <v>Vinija VIJAYANtriple-jump</v>
      </c>
      <c r="I2083" s="2">
        <f>E2083</f>
        <v>1028</v>
      </c>
      <c r="J2083" s="2" cm="1">
        <f t="array" ref="J2083">MAX(IF($H$3:$H$4000=$H2083,$I$3:$I$4000))</f>
        <v>1028</v>
      </c>
      <c r="K2083" s="2" t="str">
        <v>JAM</v>
      </c>
      <c r="L2083" s="21" t="str">
        <v>Alliyah MCNEIL</v>
      </c>
      <c r="M2083" s="47" t="str">
        <v>high-jump</v>
      </c>
      <c r="N2083" s="95">
        <v>37159</v>
      </c>
      <c r="O2083" s="94" t="str">
        <f t="shared" si="128"/>
        <v>Alliyah MCNEILhigh-jump</v>
      </c>
      <c r="P2083" s="2">
        <f t="shared" si="129"/>
        <v>1023</v>
      </c>
      <c r="Q2083" s="2">
        <f t="shared" si="130"/>
        <v>37</v>
      </c>
      <c r="R2083" s="79" t="str">
        <f t="shared" si="131"/>
        <v/>
      </c>
    </row>
    <row r="2084" spans="1:18" x14ac:dyDescent="0.2">
      <c r="A2084" t="s">
        <v>1159</v>
      </c>
      <c r="B2084" t="s">
        <v>1370</v>
      </c>
      <c r="C2084" s="5" t="s">
        <v>38</v>
      </c>
      <c r="D2084" s="5">
        <v>36329</v>
      </c>
      <c r="E2084" s="39">
        <v>1022</v>
      </c>
      <c r="F2084" s="195">
        <v>44457</v>
      </c>
      <c r="G2084" s="2">
        <v>45</v>
      </c>
      <c r="H2084" t="str">
        <f>B2084&amp;C2084</f>
        <v>I. ASHAtriple-jump</v>
      </c>
      <c r="I2084" s="2">
        <f>E2084</f>
        <v>1022</v>
      </c>
      <c r="J2084" s="2" cm="1">
        <f t="array" ref="J2084">MAX(IF($H$3:$H$4000=$H2084,$I$3:$I$4000))</f>
        <v>1022</v>
      </c>
      <c r="K2084" s="2" t="str">
        <v>JAM</v>
      </c>
      <c r="L2084" s="21" t="str">
        <v>Shania SCOTT</v>
      </c>
      <c r="M2084" s="47" t="str">
        <v>discus-throw</v>
      </c>
      <c r="N2084" s="95">
        <v>36560</v>
      </c>
      <c r="O2084" s="94" t="str">
        <f t="shared" si="128"/>
        <v>Shania SCOTTdiscus-throw</v>
      </c>
      <c r="P2084" s="2">
        <f t="shared" si="129"/>
        <v>884</v>
      </c>
      <c r="Q2084" s="2">
        <f t="shared" si="130"/>
        <v>64</v>
      </c>
      <c r="R2084" s="79" t="str">
        <f t="shared" si="131"/>
        <v/>
      </c>
    </row>
    <row r="2085" spans="1:18" x14ac:dyDescent="0.2">
      <c r="A2085" t="s">
        <v>1159</v>
      </c>
      <c r="B2085" t="s">
        <v>2269</v>
      </c>
      <c r="C2085" s="5" t="s">
        <v>38</v>
      </c>
      <c r="D2085" s="5"/>
      <c r="E2085" s="39">
        <v>995</v>
      </c>
      <c r="F2085" s="195">
        <v>44457</v>
      </c>
      <c r="G2085" s="2">
        <v>69</v>
      </c>
      <c r="H2085" t="str">
        <f>B2085&amp;C2085</f>
        <v>Melva GEORGEtriple-jump</v>
      </c>
      <c r="I2085" s="2">
        <f>E2085</f>
        <v>995</v>
      </c>
      <c r="J2085" s="2" cm="1">
        <f t="array" ref="J2085">MAX(IF($H$3:$H$4000=$H2085,$I$3:$I$4000))</f>
        <v>995</v>
      </c>
      <c r="K2085" s="2" t="str">
        <v>JAM</v>
      </c>
      <c r="L2085" s="21" t="str">
        <v>Amanda CARTY</v>
      </c>
      <c r="M2085" s="47" t="str">
        <v>long-jump</v>
      </c>
      <c r="N2085" s="95">
        <v>0</v>
      </c>
      <c r="O2085" s="94" t="str">
        <f t="shared" si="128"/>
        <v>Amanda CARTYlong-jump</v>
      </c>
      <c r="P2085" s="2">
        <f t="shared" si="129"/>
        <v>1084</v>
      </c>
      <c r="Q2085" s="2">
        <f t="shared" si="130"/>
        <v>41</v>
      </c>
      <c r="R2085" s="79" t="str">
        <f t="shared" si="131"/>
        <v/>
      </c>
    </row>
    <row r="2086" spans="1:18" x14ac:dyDescent="0.2">
      <c r="A2086" t="s">
        <v>1159</v>
      </c>
      <c r="B2086" t="s">
        <v>2270</v>
      </c>
      <c r="C2086" s="5" t="s">
        <v>38</v>
      </c>
      <c r="D2086" s="5">
        <v>35066</v>
      </c>
      <c r="E2086" s="39">
        <v>995</v>
      </c>
      <c r="F2086" s="195">
        <v>44457</v>
      </c>
      <c r="G2086" s="2">
        <v>72</v>
      </c>
      <c r="H2086" t="str">
        <f>B2086&amp;C2086</f>
        <v>Gothandapni KARTHIKAtriple-jump</v>
      </c>
      <c r="I2086" s="2">
        <f>E2086</f>
        <v>995</v>
      </c>
      <c r="J2086" s="2" cm="1">
        <f t="array" ref="J2086">MAX(IF($H$3:$H$4000=$H2086,$I$3:$I$4000))</f>
        <v>1030</v>
      </c>
      <c r="K2086" s="2" t="str">
        <v>JAM</v>
      </c>
      <c r="L2086" s="21" t="str">
        <v>D'Andra MORRIS</v>
      </c>
      <c r="M2086" s="47" t="str">
        <v>triple-jump</v>
      </c>
      <c r="N2086" s="95">
        <v>1998</v>
      </c>
      <c r="O2086" s="94" t="str">
        <f t="shared" si="128"/>
        <v>D'Andra MORRIStriple-jump</v>
      </c>
      <c r="P2086" s="2">
        <f t="shared" si="129"/>
        <v>1006</v>
      </c>
      <c r="Q2086" s="2">
        <f t="shared" si="130"/>
        <v>57</v>
      </c>
      <c r="R2086" s="79" t="str">
        <f t="shared" si="131"/>
        <v/>
      </c>
    </row>
    <row r="2087" spans="1:18" x14ac:dyDescent="0.2">
      <c r="A2087" t="s">
        <v>1159</v>
      </c>
      <c r="B2087" t="s">
        <v>1894</v>
      </c>
      <c r="C2087" s="5" t="s">
        <v>34</v>
      </c>
      <c r="D2087" s="5">
        <v>34804</v>
      </c>
      <c r="E2087" s="39">
        <v>1117</v>
      </c>
      <c r="F2087" s="195">
        <v>44456</v>
      </c>
      <c r="G2087" s="2">
        <v>37</v>
      </c>
      <c r="H2087" t="str">
        <f>B2087&amp;C2087</f>
        <v>Parul CHAUDHARY3000msc</v>
      </c>
      <c r="I2087" s="2">
        <f>E2087</f>
        <v>1117</v>
      </c>
      <c r="J2087" s="2" cm="1">
        <f t="array" ref="J2087">MAX(IF($H$3:$H$4000=$H2087,$I$3:$I$4000))</f>
        <v>1148</v>
      </c>
      <c r="K2087" s="2" t="str">
        <v>JAM</v>
      </c>
      <c r="L2087" s="21" t="str">
        <v>Stacey Ann WILLIAMS</v>
      </c>
      <c r="M2087" s="47" t="str">
        <v>200m</v>
      </c>
      <c r="N2087" s="95">
        <v>36227</v>
      </c>
      <c r="O2087" s="94" t="str">
        <f t="shared" si="128"/>
        <v>Stacey Ann WILLIAMS200m</v>
      </c>
      <c r="P2087" s="2">
        <f t="shared" si="129"/>
        <v>1128</v>
      </c>
      <c r="Q2087" s="2">
        <f t="shared" si="130"/>
        <v>39</v>
      </c>
      <c r="R2087" s="79" t="str">
        <f t="shared" si="131"/>
        <v/>
      </c>
    </row>
    <row r="2088" spans="1:18" x14ac:dyDescent="0.2">
      <c r="A2088" t="s">
        <v>1159</v>
      </c>
      <c r="B2088" t="s">
        <v>1270</v>
      </c>
      <c r="C2088" s="5" t="s">
        <v>34</v>
      </c>
      <c r="D2088" s="5">
        <v>36186</v>
      </c>
      <c r="E2088" s="39">
        <v>1117</v>
      </c>
      <c r="F2088" s="195">
        <v>44456</v>
      </c>
      <c r="G2088" s="2">
        <v>38</v>
      </c>
      <c r="H2088" t="str">
        <f>B2088&amp;C2088</f>
        <v>Komal JAGADALE3000msc</v>
      </c>
      <c r="I2088" s="2">
        <f>E2088</f>
        <v>1117</v>
      </c>
      <c r="J2088" s="2" cm="1">
        <f t="array" ref="J2088">MAX(IF($H$3:$H$4000=$H2088,$I$3:$I$4000))</f>
        <v>1125</v>
      </c>
      <c r="K2088" s="2" t="str">
        <v>JAM</v>
      </c>
      <c r="L2088" s="21" t="str">
        <v>Linesha THOMPSON</v>
      </c>
      <c r="M2088" s="47" t="str">
        <v>200m</v>
      </c>
      <c r="N2088" s="95">
        <v>36161</v>
      </c>
      <c r="O2088" s="94" t="str">
        <f t="shared" si="128"/>
        <v>Linesha THOMPSON200m</v>
      </c>
      <c r="P2088" s="2">
        <f t="shared" si="129"/>
        <v>1085</v>
      </c>
      <c r="Q2088" s="2">
        <f t="shared" si="130"/>
        <v>106</v>
      </c>
      <c r="R2088" s="79" t="str">
        <f t="shared" si="131"/>
        <v/>
      </c>
    </row>
    <row r="2089" spans="1:18" x14ac:dyDescent="0.2">
      <c r="A2089" t="s">
        <v>1159</v>
      </c>
      <c r="B2089" t="s">
        <v>1916</v>
      </c>
      <c r="C2089" s="5" t="s">
        <v>34</v>
      </c>
      <c r="D2089" s="5">
        <v>35051</v>
      </c>
      <c r="E2089" s="39">
        <v>1042</v>
      </c>
      <c r="F2089" s="195">
        <v>44456</v>
      </c>
      <c r="G2089" s="2">
        <v>71</v>
      </c>
      <c r="H2089" t="str">
        <f>B2089&amp;C2089</f>
        <v>. PRITI3000msc</v>
      </c>
      <c r="I2089" s="2">
        <f>E2089</f>
        <v>1042</v>
      </c>
      <c r="J2089" s="2" cm="1">
        <f t="array" ref="J2089">MAX(IF($H$3:$H$4000=$H2089,$I$3:$I$4000))</f>
        <v>1042</v>
      </c>
      <c r="K2089" s="2" t="str">
        <v>JAM</v>
      </c>
      <c r="L2089" s="21" t="str">
        <v>Natasha MORRISON</v>
      </c>
      <c r="M2089" s="47" t="str">
        <v>100m</v>
      </c>
      <c r="N2089" s="95">
        <v>33925</v>
      </c>
      <c r="O2089" s="94" t="str">
        <f t="shared" si="128"/>
        <v>Natasha MORRISON100m</v>
      </c>
      <c r="P2089" s="2">
        <f t="shared" si="129"/>
        <v>1228</v>
      </c>
      <c r="Q2089" s="2">
        <f t="shared" si="130"/>
        <v>4</v>
      </c>
      <c r="R2089" s="79" t="str">
        <f t="shared" si="131"/>
        <v/>
      </c>
    </row>
    <row r="2090" spans="1:18" x14ac:dyDescent="0.2">
      <c r="A2090" t="s">
        <v>1159</v>
      </c>
      <c r="B2090" t="s">
        <v>1932</v>
      </c>
      <c r="C2090" s="5" t="s">
        <v>34</v>
      </c>
      <c r="D2090" s="6">
        <v>33831</v>
      </c>
      <c r="E2090" s="39">
        <v>1006</v>
      </c>
      <c r="F2090" s="195">
        <v>44456</v>
      </c>
      <c r="G2090" s="2">
        <v>92</v>
      </c>
      <c r="H2090" t="str">
        <f>B2090&amp;C2090</f>
        <v>Chavi YADAV3000msc</v>
      </c>
      <c r="I2090" s="2">
        <f>E2090</f>
        <v>1006</v>
      </c>
      <c r="J2090" s="2" cm="1">
        <f t="array" ref="J2090">MAX(IF($H$3:$H$4000=$H2090,$I$3:$I$4000))</f>
        <v>1006</v>
      </c>
      <c r="K2090" s="2" t="str">
        <v>JAM</v>
      </c>
      <c r="L2090" s="21" t="str">
        <v>Janeek BROWN</v>
      </c>
      <c r="M2090" s="47" t="str">
        <v>100m</v>
      </c>
      <c r="N2090" s="95">
        <v>35929</v>
      </c>
      <c r="O2090" s="94" t="str">
        <f t="shared" si="128"/>
        <v>Janeek BROWN100m</v>
      </c>
      <c r="P2090" s="2">
        <f t="shared" si="129"/>
        <v>1137</v>
      </c>
      <c r="Q2090" s="2">
        <f t="shared" si="130"/>
        <v>49</v>
      </c>
      <c r="R2090" s="79" t="str">
        <f t="shared" si="131"/>
        <v/>
      </c>
    </row>
    <row r="2091" spans="1:18" x14ac:dyDescent="0.2">
      <c r="A2091" t="s">
        <v>1159</v>
      </c>
      <c r="B2091" t="s">
        <v>2079</v>
      </c>
      <c r="C2091" s="5" t="s">
        <v>32</v>
      </c>
      <c r="D2091" s="5">
        <v>35742</v>
      </c>
      <c r="E2091" s="39">
        <v>1078</v>
      </c>
      <c r="F2091" s="195">
        <v>44456</v>
      </c>
      <c r="G2091" s="2">
        <v>61</v>
      </c>
      <c r="H2091" t="str">
        <f>B2091&amp;C2091</f>
        <v>Chandrasekar KANIMOZHI100mh</v>
      </c>
      <c r="I2091" s="2">
        <f>E2091</f>
        <v>1078</v>
      </c>
      <c r="J2091" s="2" cm="1">
        <f t="array" ref="J2091">MAX(IF($H$3:$H$4000=$H2091,$I$3:$I$4000))</f>
        <v>1078</v>
      </c>
      <c r="K2091" s="2" t="str">
        <v>JAM</v>
      </c>
      <c r="L2091" s="21" t="str">
        <v>Ronda WHYTE</v>
      </c>
      <c r="M2091" s="47" t="str">
        <v>200m</v>
      </c>
      <c r="N2091" s="95">
        <v>33183</v>
      </c>
      <c r="O2091" s="94" t="str">
        <f t="shared" si="128"/>
        <v>Ronda WHYTE200m</v>
      </c>
      <c r="P2091" s="2">
        <f t="shared" si="129"/>
        <v>1115</v>
      </c>
      <c r="Q2091" s="2">
        <f t="shared" si="130"/>
        <v>56</v>
      </c>
      <c r="R2091" s="79" t="str">
        <f t="shared" si="131"/>
        <v/>
      </c>
    </row>
    <row r="2092" spans="1:18" x14ac:dyDescent="0.2">
      <c r="A2092" t="s">
        <v>1159</v>
      </c>
      <c r="B2092" t="s">
        <v>1318</v>
      </c>
      <c r="C2092" s="5" t="s">
        <v>32</v>
      </c>
      <c r="D2092" s="5">
        <v>37042</v>
      </c>
      <c r="E2092" s="39">
        <v>1073</v>
      </c>
      <c r="F2092" s="195">
        <v>44456</v>
      </c>
      <c r="G2092" s="2">
        <v>66</v>
      </c>
      <c r="H2092" t="str">
        <f>B2092&amp;C2092</f>
        <v>Aparna ROY100mh</v>
      </c>
      <c r="I2092" s="2">
        <f>E2092</f>
        <v>1073</v>
      </c>
      <c r="J2092" s="2" cm="1">
        <f t="array" ref="J2092">MAX(IF($H$3:$H$4000=$H2092,$I$3:$I$4000))</f>
        <v>1073</v>
      </c>
      <c r="K2092" s="2" t="str">
        <v>JAM</v>
      </c>
      <c r="L2092" s="21" t="str">
        <v>Chrisann GORDON-POWELL</v>
      </c>
      <c r="M2092" s="47" t="str">
        <v>400m</v>
      </c>
      <c r="N2092" s="95">
        <v>34595</v>
      </c>
      <c r="O2092" s="94" t="str">
        <f t="shared" si="128"/>
        <v>Chrisann GORDON-POWELL400m</v>
      </c>
      <c r="P2092" s="2">
        <f t="shared" si="129"/>
        <v>1172</v>
      </c>
      <c r="Q2092" s="2">
        <f t="shared" si="130"/>
        <v>14</v>
      </c>
      <c r="R2092" s="79" t="str">
        <f t="shared" si="131"/>
        <v/>
      </c>
    </row>
    <row r="2093" spans="1:18" x14ac:dyDescent="0.2">
      <c r="A2093" t="s">
        <v>1159</v>
      </c>
      <c r="B2093" t="s">
        <v>4764</v>
      </c>
      <c r="C2093" s="5" t="s">
        <v>37</v>
      </c>
      <c r="D2093" s="5">
        <v>35596</v>
      </c>
      <c r="E2093" s="39">
        <v>1119</v>
      </c>
      <c r="F2093" s="195">
        <v>44456</v>
      </c>
      <c r="G2093" s="2">
        <v>20</v>
      </c>
      <c r="H2093" t="str">
        <f>B2093&amp;C2093</f>
        <v>Aishwarya BABU SABlong-jump</v>
      </c>
      <c r="I2093" s="2">
        <f>E2093</f>
        <v>1119</v>
      </c>
      <c r="J2093" s="2" cm="1">
        <f t="array" ref="J2093">MAX(IF($H$3:$H$4000=$H2093,$I$3:$I$4000))</f>
        <v>1119</v>
      </c>
      <c r="K2093" s="2" t="str">
        <v>JAM</v>
      </c>
      <c r="L2093" s="21" t="str">
        <v>Natoya GOULE</v>
      </c>
      <c r="M2093" s="47" t="str">
        <v>400m</v>
      </c>
      <c r="N2093" s="95">
        <v>33327</v>
      </c>
      <c r="O2093" s="94" t="str">
        <f t="shared" si="128"/>
        <v>Natoya GOULE400m</v>
      </c>
      <c r="P2093" s="2">
        <f t="shared" si="129"/>
        <v>1118</v>
      </c>
      <c r="Q2093" s="2">
        <f t="shared" si="130"/>
        <v>46</v>
      </c>
      <c r="R2093" s="79" t="str">
        <f t="shared" si="131"/>
        <v/>
      </c>
    </row>
    <row r="2094" spans="1:18" x14ac:dyDescent="0.2">
      <c r="A2094" t="s">
        <v>1159</v>
      </c>
      <c r="B2094" t="s">
        <v>1793</v>
      </c>
      <c r="C2094" s="5" t="s">
        <v>28</v>
      </c>
      <c r="D2094" s="5">
        <v>35999</v>
      </c>
      <c r="E2094" s="39">
        <v>1163</v>
      </c>
      <c r="F2094" s="195">
        <v>44455</v>
      </c>
      <c r="G2094" s="2">
        <v>17</v>
      </c>
      <c r="H2094" t="str">
        <f>B2094&amp;C2094</f>
        <v>Harmilan BAINS1500m</v>
      </c>
      <c r="I2094" s="2">
        <f>E2094</f>
        <v>1163</v>
      </c>
      <c r="J2094" s="2" cm="1">
        <f t="array" ref="J2094">MAX(IF($H$3:$H$4000=$H2094,$I$3:$I$4000))</f>
        <v>1163</v>
      </c>
      <c r="K2094" s="2" t="str">
        <v>JAM</v>
      </c>
      <c r="L2094" s="21" t="str">
        <v>Lamara DISTIN</v>
      </c>
      <c r="M2094" s="47" t="str">
        <v>triple-jump</v>
      </c>
      <c r="N2094" s="95">
        <v>36588</v>
      </c>
      <c r="O2094" s="94" t="str">
        <f t="shared" si="128"/>
        <v>Lamara DISTINtriple-jump</v>
      </c>
      <c r="P2094" s="2">
        <f t="shared" si="129"/>
        <v>1046</v>
      </c>
      <c r="Q2094" s="2">
        <f t="shared" si="130"/>
        <v>25</v>
      </c>
      <c r="R2094" s="79" t="str">
        <f t="shared" si="131"/>
        <v/>
      </c>
    </row>
    <row r="2095" spans="1:18" x14ac:dyDescent="0.2">
      <c r="A2095" t="s">
        <v>1159</v>
      </c>
      <c r="B2095" t="s">
        <v>1406</v>
      </c>
      <c r="C2095" s="5" t="s">
        <v>35</v>
      </c>
      <c r="D2095" s="5">
        <v>36184</v>
      </c>
      <c r="E2095" s="39">
        <v>984</v>
      </c>
      <c r="F2095" s="195">
        <v>44455</v>
      </c>
      <c r="G2095" s="2">
        <v>59</v>
      </c>
      <c r="H2095" t="str">
        <f>B2095&amp;C2095</f>
        <v>. REKHAhigh-jump</v>
      </c>
      <c r="I2095" s="2">
        <f>E2095</f>
        <v>984</v>
      </c>
      <c r="J2095" s="2" cm="1">
        <f t="array" ref="J2095">MAX(IF($H$3:$H$4000=$H2095,$I$3:$I$4000))</f>
        <v>984</v>
      </c>
      <c r="K2095" s="2" t="str">
        <v>JAM</v>
      </c>
      <c r="L2095" s="21" t="str">
        <v>Roschell CLAYTON</v>
      </c>
      <c r="M2095" s="47" t="str">
        <v>high-jump</v>
      </c>
      <c r="N2095" s="95">
        <v>36907</v>
      </c>
      <c r="O2095" s="94" t="str">
        <f t="shared" si="128"/>
        <v>Roschell CLAYTONhigh-jump</v>
      </c>
      <c r="P2095" s="2">
        <f t="shared" si="129"/>
        <v>1013</v>
      </c>
      <c r="Q2095" s="2">
        <f t="shared" si="130"/>
        <v>52</v>
      </c>
      <c r="R2095" s="79" t="str">
        <f t="shared" si="131"/>
        <v/>
      </c>
    </row>
    <row r="2096" spans="1:18" x14ac:dyDescent="0.2">
      <c r="A2096" t="s">
        <v>1159</v>
      </c>
      <c r="B2096" t="s">
        <v>2462</v>
      </c>
      <c r="C2096" s="5" t="s">
        <v>39</v>
      </c>
      <c r="D2096" s="5">
        <v>36225</v>
      </c>
      <c r="E2096" s="39">
        <v>1019</v>
      </c>
      <c r="F2096" s="195">
        <v>44455</v>
      </c>
      <c r="G2096" s="2">
        <v>16</v>
      </c>
      <c r="H2096" t="str">
        <f>B2096&amp;C2096</f>
        <v>Kiran BALIYANshot-put</v>
      </c>
      <c r="I2096" s="2">
        <f>E2096</f>
        <v>1019</v>
      </c>
      <c r="J2096" s="2" cm="1">
        <f t="array" ref="J2096">MAX(IF($H$3:$H$4000=$H2096,$I$3:$I$4000))</f>
        <v>1019</v>
      </c>
      <c r="K2096" s="2" t="str">
        <v>JAM</v>
      </c>
      <c r="L2096" s="21" t="str">
        <v>Velecia WILLIAMS</v>
      </c>
      <c r="M2096" s="47" t="str">
        <v>triple-jump</v>
      </c>
      <c r="N2096" s="95">
        <v>37446</v>
      </c>
      <c r="O2096" s="94" t="str">
        <f t="shared" si="128"/>
        <v>Velecia WILLIAMStriple-jump</v>
      </c>
      <c r="P2096" s="2">
        <f t="shared" si="129"/>
        <v>1020</v>
      </c>
      <c r="Q2096" s="2">
        <f t="shared" si="130"/>
        <v>47</v>
      </c>
      <c r="R2096" s="79" t="str">
        <f t="shared" si="131"/>
        <v/>
      </c>
    </row>
    <row r="2097" spans="1:18" x14ac:dyDescent="0.2">
      <c r="A2097" t="s">
        <v>1159</v>
      </c>
      <c r="B2097" t="s">
        <v>1491</v>
      </c>
      <c r="C2097" s="5" t="s">
        <v>39</v>
      </c>
      <c r="D2097" s="6">
        <v>33060</v>
      </c>
      <c r="E2097" s="39">
        <v>980</v>
      </c>
      <c r="F2097" s="195">
        <v>44455</v>
      </c>
      <c r="G2097" s="2">
        <v>23</v>
      </c>
      <c r="H2097" t="str">
        <f>B2097&amp;C2097</f>
        <v>Manpreet KAURshot-put</v>
      </c>
      <c r="I2097" s="2">
        <f>E2097</f>
        <v>980</v>
      </c>
      <c r="J2097" s="2" cm="1">
        <f t="array" ref="J2097">MAX(IF($H$3:$H$4000=$H2097,$I$3:$I$4000))</f>
        <v>1024</v>
      </c>
      <c r="K2097" s="2" t="str">
        <v>JAM</v>
      </c>
      <c r="L2097" s="21" t="str">
        <v>Stephenie Ann MCPHERSON</v>
      </c>
      <c r="M2097" s="47" t="str">
        <v>200m</v>
      </c>
      <c r="N2097" s="95">
        <v>32472</v>
      </c>
      <c r="O2097" s="94" t="str">
        <f t="shared" si="128"/>
        <v>Stephenie Ann MCPHERSON200m</v>
      </c>
      <c r="P2097" s="2">
        <f t="shared" si="129"/>
        <v>1146</v>
      </c>
      <c r="Q2097" s="2">
        <f t="shared" si="130"/>
        <v>28</v>
      </c>
      <c r="R2097" s="79" t="str">
        <f t="shared" si="131"/>
        <v/>
      </c>
    </row>
    <row r="2098" spans="1:18" x14ac:dyDescent="0.2">
      <c r="A2098" t="s">
        <v>1159</v>
      </c>
      <c r="B2098" t="s">
        <v>1490</v>
      </c>
      <c r="C2098" s="5" t="s">
        <v>39</v>
      </c>
      <c r="D2098" s="5">
        <v>34889</v>
      </c>
      <c r="E2098" s="39">
        <v>920</v>
      </c>
      <c r="F2098" s="195">
        <v>44455</v>
      </c>
      <c r="G2098" s="2">
        <v>41</v>
      </c>
      <c r="H2098" t="str">
        <f>B2098&amp;C2098</f>
        <v>Abha KHATUAshot-put</v>
      </c>
      <c r="I2098" s="2">
        <f>E2098</f>
        <v>920</v>
      </c>
      <c r="J2098" s="2" cm="1">
        <f t="array" ref="J2098">MAX(IF($H$3:$H$4000=$H2098,$I$3:$I$4000))</f>
        <v>1028</v>
      </c>
      <c r="K2098" s="2" t="str">
        <v>JAM</v>
      </c>
      <c r="L2098" s="21" t="str">
        <v>Kemba NELSON</v>
      </c>
      <c r="M2098" s="47" t="str">
        <v>200m</v>
      </c>
      <c r="N2098" s="95">
        <v>36579</v>
      </c>
      <c r="O2098" s="94" t="str">
        <f t="shared" si="128"/>
        <v>Kemba NELSON200m</v>
      </c>
      <c r="P2098" s="2">
        <f t="shared" si="129"/>
        <v>1131</v>
      </c>
      <c r="Q2098" s="2">
        <f t="shared" si="130"/>
        <v>35</v>
      </c>
      <c r="R2098" s="79" t="str">
        <f t="shared" si="131"/>
        <v/>
      </c>
    </row>
    <row r="2099" spans="1:18" x14ac:dyDescent="0.2">
      <c r="A2099" t="s">
        <v>1159</v>
      </c>
      <c r="B2099" t="s">
        <v>1493</v>
      </c>
      <c r="C2099" s="5" t="s">
        <v>39</v>
      </c>
      <c r="D2099" s="5">
        <v>36629</v>
      </c>
      <c r="E2099" s="39">
        <v>872</v>
      </c>
      <c r="F2099" s="195">
        <v>44455</v>
      </c>
      <c r="G2099" s="2">
        <v>58</v>
      </c>
      <c r="H2099" t="str">
        <f>B2099&amp;C2099</f>
        <v>V. AMBIKAshot-put</v>
      </c>
      <c r="I2099" s="2">
        <f>E2099</f>
        <v>872</v>
      </c>
      <c r="J2099" s="2" cm="1">
        <f t="array" ref="J2099">MAX(IF($H$3:$H$4000=$H2099,$I$3:$I$4000))</f>
        <v>872</v>
      </c>
      <c r="K2099" s="2" t="str">
        <v>JAM</v>
      </c>
      <c r="L2099" s="21" t="str">
        <v>Nickisha PRYCE</v>
      </c>
      <c r="M2099" s="47" t="str">
        <v>200m</v>
      </c>
      <c r="N2099" s="95">
        <v>36957</v>
      </c>
      <c r="O2099" s="94" t="str">
        <f t="shared" si="128"/>
        <v>Nickisha PRYCE200m</v>
      </c>
      <c r="P2099" s="2">
        <f t="shared" si="129"/>
        <v>1094</v>
      </c>
      <c r="Q2099" s="2">
        <f t="shared" si="130"/>
        <v>85</v>
      </c>
      <c r="R2099" s="79" t="str">
        <f t="shared" si="131"/>
        <v/>
      </c>
    </row>
    <row r="2100" spans="1:18" x14ac:dyDescent="0.2">
      <c r="A2100" t="s">
        <v>1159</v>
      </c>
      <c r="B2100" t="s">
        <v>1406</v>
      </c>
      <c r="C2100" s="5" t="s">
        <v>39</v>
      </c>
      <c r="D2100" s="5">
        <v>36924</v>
      </c>
      <c r="E2100" s="39">
        <v>868</v>
      </c>
      <c r="F2100" s="195">
        <v>44455</v>
      </c>
      <c r="G2100" s="2">
        <v>61</v>
      </c>
      <c r="H2100" t="str">
        <f>B2100&amp;C2100</f>
        <v>. REKHAshot-put</v>
      </c>
      <c r="I2100" s="2">
        <f>E2100</f>
        <v>868</v>
      </c>
      <c r="J2100" s="2" cm="1">
        <f t="array" ref="J2100">MAX(IF($H$3:$H$4000=$H2100,$I$3:$I$4000))</f>
        <v>868</v>
      </c>
      <c r="K2100" s="2" t="str">
        <v>JAM</v>
      </c>
      <c r="L2100" s="21" t="str">
        <v>Jodean WILLIAMS</v>
      </c>
      <c r="M2100" s="47" t="str">
        <v>200m</v>
      </c>
      <c r="N2100" s="95">
        <v>34284</v>
      </c>
      <c r="O2100" s="94" t="str">
        <f t="shared" si="128"/>
        <v>Jodean WILLIAMS200m</v>
      </c>
      <c r="P2100" s="2">
        <f t="shared" si="129"/>
        <v>1086</v>
      </c>
      <c r="Q2100" s="2">
        <f t="shared" si="130"/>
        <v>104</v>
      </c>
      <c r="R2100" s="79" t="str">
        <f t="shared" si="131"/>
        <v/>
      </c>
    </row>
    <row r="2101" spans="1:18" x14ac:dyDescent="0.2">
      <c r="A2101" t="s">
        <v>1159</v>
      </c>
      <c r="B2101" t="s">
        <v>1416</v>
      </c>
      <c r="C2101" s="5" t="s">
        <v>36</v>
      </c>
      <c r="D2101" s="5">
        <v>37233</v>
      </c>
      <c r="E2101" s="39">
        <v>929</v>
      </c>
      <c r="F2101" s="195">
        <v>44454</v>
      </c>
      <c r="G2101" s="2">
        <v>31</v>
      </c>
      <c r="H2101" t="str">
        <f>B2101&amp;C2101</f>
        <v>Vengatesh PAVITHRApole-vault</v>
      </c>
      <c r="I2101" s="2">
        <f>E2101</f>
        <v>929</v>
      </c>
      <c r="J2101" s="2" cm="1">
        <f t="array" ref="J2101">MAX(IF($H$3:$H$4000=$H2101,$I$3:$I$4000))</f>
        <v>960</v>
      </c>
      <c r="K2101" s="2" t="str">
        <v>JAM</v>
      </c>
      <c r="L2101" s="21" t="str">
        <v>Hanifah ABDUL-QADIR</v>
      </c>
      <c r="M2101" s="47" t="str">
        <v>triple-jump</v>
      </c>
      <c r="N2101" s="95">
        <v>0</v>
      </c>
      <c r="O2101" s="94" t="str">
        <f t="shared" si="128"/>
        <v>Hanifah ABDUL-QADIRtriple-jump</v>
      </c>
      <c r="P2101" s="2">
        <f t="shared" si="129"/>
        <v>978</v>
      </c>
      <c r="Q2101" s="2">
        <f t="shared" si="130"/>
        <v>90</v>
      </c>
      <c r="R2101" s="79" t="str">
        <f t="shared" si="131"/>
        <v/>
      </c>
    </row>
    <row r="2102" spans="1:18" x14ac:dyDescent="0.2">
      <c r="A2102" t="s">
        <v>1159</v>
      </c>
      <c r="B2102" t="s">
        <v>1560</v>
      </c>
      <c r="C2102" s="5" t="s">
        <v>41</v>
      </c>
      <c r="D2102" s="5">
        <v>36437</v>
      </c>
      <c r="E2102" s="39">
        <v>836</v>
      </c>
      <c r="F2102" s="195">
        <v>44447</v>
      </c>
      <c r="G2102" s="2">
        <v>71</v>
      </c>
      <c r="H2102" t="str">
        <f>B2102&amp;C2102</f>
        <v>Uma CHOUDHARYjavelin-throw</v>
      </c>
      <c r="I2102" s="2">
        <f>E2102</f>
        <v>836</v>
      </c>
      <c r="J2102" s="2" cm="1">
        <f t="array" ref="J2102">MAX(IF($H$3:$H$4000=$H2102,$I$3:$I$4000))</f>
        <v>851</v>
      </c>
      <c r="K2102" s="2" t="str">
        <v>JAM</v>
      </c>
      <c r="L2102" s="21" t="str">
        <v>Devia BROWN</v>
      </c>
      <c r="M2102" s="47" t="str">
        <v>shot-put</v>
      </c>
      <c r="N2102" s="95">
        <v>35875</v>
      </c>
      <c r="O2102" s="94" t="str">
        <f t="shared" si="128"/>
        <v>Devia BROWNshot-put</v>
      </c>
      <c r="P2102" s="2">
        <f t="shared" si="129"/>
        <v>1011</v>
      </c>
      <c r="Q2102" s="2">
        <f t="shared" si="130"/>
        <v>19</v>
      </c>
      <c r="R2102" s="79" t="str">
        <f t="shared" si="131"/>
        <v/>
      </c>
    </row>
    <row r="2103" spans="1:18" x14ac:dyDescent="0.2">
      <c r="A2103" t="s">
        <v>1159</v>
      </c>
      <c r="B2103" t="s">
        <v>1161</v>
      </c>
      <c r="C2103" s="6" t="s">
        <v>26</v>
      </c>
      <c r="D2103" s="5">
        <v>37695</v>
      </c>
      <c r="E2103" s="39">
        <v>1097</v>
      </c>
      <c r="F2103" s="195">
        <v>44429</v>
      </c>
      <c r="G2103" s="2">
        <v>73</v>
      </c>
      <c r="H2103" t="str">
        <f>B2103&amp;C2103</f>
        <v>Priya HABBATHANAHALLI MOHAN400m</v>
      </c>
      <c r="I2103" s="2">
        <f>E2103</f>
        <v>1097</v>
      </c>
      <c r="J2103" s="2" cm="1">
        <f t="array" ref="J2103">MAX(IF($H$3:$H$4000=$H2103,$I$3:$I$4000))</f>
        <v>1112</v>
      </c>
      <c r="K2103" s="2" t="str">
        <v>JAM</v>
      </c>
      <c r="L2103" s="21" t="str">
        <v>Britany ANDERSON</v>
      </c>
      <c r="M2103" s="47" t="str">
        <v>200m</v>
      </c>
      <c r="N2103" s="95">
        <v>36894</v>
      </c>
      <c r="O2103" s="94" t="str">
        <f t="shared" si="128"/>
        <v>Britany ANDERSON200m</v>
      </c>
      <c r="P2103" s="2">
        <f t="shared" si="129"/>
        <v>1084</v>
      </c>
      <c r="Q2103" s="2">
        <f t="shared" si="130"/>
        <v>109</v>
      </c>
      <c r="R2103" s="79" t="str">
        <f t="shared" si="131"/>
        <v/>
      </c>
    </row>
    <row r="2104" spans="1:18" x14ac:dyDescent="0.2">
      <c r="A2104" t="s">
        <v>1159</v>
      </c>
      <c r="B2104" t="s">
        <v>1433</v>
      </c>
      <c r="C2104" s="5" t="s">
        <v>36</v>
      </c>
      <c r="D2104" s="5">
        <v>35696</v>
      </c>
      <c r="E2104" s="39">
        <v>929</v>
      </c>
      <c r="F2104" s="195">
        <v>44429</v>
      </c>
      <c r="G2104" s="2">
        <v>31</v>
      </c>
      <c r="H2104" t="str">
        <f>B2104&amp;C2104</f>
        <v>Jaison MARIYApole-vault</v>
      </c>
      <c r="I2104" s="2">
        <f>E2104</f>
        <v>929</v>
      </c>
      <c r="J2104" s="2" cm="1">
        <f t="array" ref="J2104">MAX(IF($H$3:$H$4000=$H2104,$I$3:$I$4000))</f>
        <v>929</v>
      </c>
      <c r="K2104" s="2" t="str">
        <v>JAM</v>
      </c>
      <c r="L2104" s="21" t="str">
        <v>Natalliah WHYTE</v>
      </c>
      <c r="M2104" s="47" t="str">
        <v>100m</v>
      </c>
      <c r="N2104" s="95">
        <v>35651</v>
      </c>
      <c r="O2104" s="94" t="str">
        <f t="shared" si="128"/>
        <v>Natalliah WHYTE100m</v>
      </c>
      <c r="P2104" s="2">
        <f t="shared" si="129"/>
        <v>1185</v>
      </c>
      <c r="Q2104" s="2">
        <f t="shared" si="130"/>
        <v>15</v>
      </c>
      <c r="R2104" s="79" t="str">
        <f t="shared" si="131"/>
        <v/>
      </c>
    </row>
    <row r="2105" spans="1:18" x14ac:dyDescent="0.2">
      <c r="A2105" t="s">
        <v>1159</v>
      </c>
      <c r="B2105" t="s">
        <v>2369</v>
      </c>
      <c r="C2105" s="5" t="s">
        <v>36</v>
      </c>
      <c r="D2105" s="5">
        <v>34478</v>
      </c>
      <c r="E2105" s="39">
        <v>868</v>
      </c>
      <c r="F2105" s="195">
        <v>44429</v>
      </c>
      <c r="G2105" s="2">
        <v>55</v>
      </c>
      <c r="H2105" t="str">
        <f>B2105&amp;C2105</f>
        <v>Rachan KRISHNApole-vault</v>
      </c>
      <c r="I2105" s="2">
        <f>E2105</f>
        <v>868</v>
      </c>
      <c r="J2105" s="2" cm="1">
        <f t="array" ref="J2105">MAX(IF($H$3:$H$4000=$H2105,$I$3:$I$4000))</f>
        <v>868</v>
      </c>
      <c r="K2105" s="2" t="str">
        <v>JAM</v>
      </c>
      <c r="L2105" s="21" t="str">
        <v>Kiara GRANT</v>
      </c>
      <c r="M2105" s="47" t="str">
        <v>100m</v>
      </c>
      <c r="N2105" s="95">
        <v>36807</v>
      </c>
      <c r="O2105" s="94" t="str">
        <f t="shared" si="128"/>
        <v>Kiara GRANT100m</v>
      </c>
      <c r="P2105" s="2">
        <f t="shared" si="129"/>
        <v>1137</v>
      </c>
      <c r="Q2105" s="2">
        <f t="shared" si="130"/>
        <v>49</v>
      </c>
      <c r="R2105" s="79" t="str">
        <f t="shared" si="131"/>
        <v/>
      </c>
    </row>
    <row r="2106" spans="1:18" x14ac:dyDescent="0.2">
      <c r="A2106" t="s">
        <v>1159</v>
      </c>
      <c r="B2106" t="s">
        <v>1456</v>
      </c>
      <c r="C2106" s="5" t="s">
        <v>40</v>
      </c>
      <c r="D2106" s="5">
        <v>35433</v>
      </c>
      <c r="E2106" s="39">
        <v>989</v>
      </c>
      <c r="F2106" s="195">
        <v>44429</v>
      </c>
      <c r="G2106" s="2">
        <v>24</v>
      </c>
      <c r="H2106" t="str">
        <f>B2106&amp;C2106</f>
        <v>Nidhi RANIdiscus-throw</v>
      </c>
      <c r="I2106" s="2">
        <f>E2106</f>
        <v>989</v>
      </c>
      <c r="J2106" s="2" cm="1">
        <f t="array" ref="J2106">MAX(IF($H$3:$H$4000=$H2106,$I$3:$I$4000))</f>
        <v>989</v>
      </c>
      <c r="K2106" s="2" t="str">
        <v>JAM</v>
      </c>
      <c r="L2106" s="21" t="str">
        <v>Kiara GRANT</v>
      </c>
      <c r="M2106" s="47" t="str">
        <v>200m</v>
      </c>
      <c r="N2106" s="95">
        <v>36807</v>
      </c>
      <c r="O2106" s="94" t="str">
        <f t="shared" si="128"/>
        <v>Kiara GRANT200m</v>
      </c>
      <c r="P2106" s="2">
        <f t="shared" si="129"/>
        <v>1109</v>
      </c>
      <c r="Q2106" s="2">
        <f t="shared" si="130"/>
        <v>63</v>
      </c>
      <c r="R2106" s="79" t="str">
        <f t="shared" si="131"/>
        <v/>
      </c>
    </row>
    <row r="2107" spans="1:18" x14ac:dyDescent="0.2">
      <c r="A2107" t="s">
        <v>1159</v>
      </c>
      <c r="B2107" t="s">
        <v>2440</v>
      </c>
      <c r="C2107" s="5" t="s">
        <v>40</v>
      </c>
      <c r="D2107" s="5">
        <v>36356</v>
      </c>
      <c r="E2107" s="39">
        <v>850</v>
      </c>
      <c r="F2107" s="195">
        <v>44429</v>
      </c>
      <c r="G2107" s="2">
        <v>79</v>
      </c>
      <c r="H2107" t="str">
        <f>B2107&amp;C2107</f>
        <v>. SHIVANIdiscus-throw</v>
      </c>
      <c r="I2107" s="2">
        <f>E2107</f>
        <v>850</v>
      </c>
      <c r="J2107" s="2" cm="1">
        <f t="array" ref="J2107">MAX(IF($H$3:$H$4000=$H2107,$I$3:$I$4000))</f>
        <v>850</v>
      </c>
      <c r="K2107" s="2" t="str">
        <v>JAM</v>
      </c>
      <c r="L2107" s="21" t="str">
        <v>Sah jay STEVENS</v>
      </c>
      <c r="M2107" s="47" t="str">
        <v>shot-put</v>
      </c>
      <c r="N2107" s="95">
        <v>35813</v>
      </c>
      <c r="O2107" s="94" t="str">
        <f t="shared" si="128"/>
        <v>Sah jay STEVENSshot-put</v>
      </c>
      <c r="P2107" s="2">
        <f t="shared" si="129"/>
        <v>950</v>
      </c>
      <c r="Q2107" s="2">
        <f t="shared" si="130"/>
        <v>37</v>
      </c>
      <c r="R2107" s="79" t="str">
        <f t="shared" si="131"/>
        <v/>
      </c>
    </row>
    <row r="2108" spans="1:18" x14ac:dyDescent="0.2">
      <c r="A2108" t="s">
        <v>1159</v>
      </c>
      <c r="B2108" t="s">
        <v>2639</v>
      </c>
      <c r="C2108" s="5" t="s">
        <v>85</v>
      </c>
      <c r="D2108" s="5">
        <v>37284</v>
      </c>
      <c r="E2108" s="39">
        <v>951</v>
      </c>
      <c r="F2108" s="195">
        <v>44429</v>
      </c>
      <c r="G2108" s="2">
        <v>20</v>
      </c>
      <c r="H2108" t="str">
        <f>B2108&amp;C2108</f>
        <v>. BALJEET KAURrace-walking</v>
      </c>
      <c r="I2108" s="2">
        <f>E2108</f>
        <v>951</v>
      </c>
      <c r="J2108" s="2" cm="1">
        <f t="array" ref="J2108">MAX(IF($H$3:$H$4000=$H2108,$I$3:$I$4000))</f>
        <v>951</v>
      </c>
      <c r="K2108" s="2" t="str">
        <v>JAM</v>
      </c>
      <c r="L2108" s="21" t="str">
        <v>Chanice PORTER</v>
      </c>
      <c r="M2108" s="47" t="str">
        <v>long-jump</v>
      </c>
      <c r="N2108" s="95">
        <v>34479</v>
      </c>
      <c r="O2108" s="94" t="str">
        <f t="shared" si="128"/>
        <v>Chanice PORTERlong-jump</v>
      </c>
      <c r="P2108" s="2">
        <f t="shared" si="129"/>
        <v>1167</v>
      </c>
      <c r="Q2108" s="2">
        <f t="shared" si="130"/>
        <v>9</v>
      </c>
      <c r="R2108" s="79" t="str">
        <f t="shared" si="131"/>
        <v/>
      </c>
    </row>
    <row r="2109" spans="1:18" x14ac:dyDescent="0.2">
      <c r="A2109" t="s">
        <v>1159</v>
      </c>
      <c r="B2109" t="s">
        <v>1906</v>
      </c>
      <c r="C2109" t="s">
        <v>34</v>
      </c>
      <c r="D2109" s="5"/>
      <c r="E2109" s="39">
        <v>1060</v>
      </c>
      <c r="F2109" s="195">
        <v>44428</v>
      </c>
      <c r="G2109" s="2">
        <v>58</v>
      </c>
      <c r="H2109" t="str">
        <f>B2109&amp;C2109</f>
        <v>Preeti TOMAR3000msc</v>
      </c>
      <c r="I2109" s="2">
        <f>E2109</f>
        <v>1060</v>
      </c>
      <c r="J2109" s="2" cm="1">
        <f t="array" ref="J2109">MAX(IF($H$3:$H$4000=$H2109,$I$3:$I$4000))</f>
        <v>1060</v>
      </c>
      <c r="K2109" s="2" t="str">
        <v>JAM</v>
      </c>
      <c r="L2109" s="21" t="str">
        <v>Nayoka CLUNIS</v>
      </c>
      <c r="M2109" s="47" t="str">
        <v>shot-put</v>
      </c>
      <c r="N2109" s="95">
        <v>34979</v>
      </c>
      <c r="O2109" s="94" t="str">
        <f t="shared" si="128"/>
        <v>Nayoka CLUNISshot-put</v>
      </c>
      <c r="P2109" s="2">
        <f t="shared" si="129"/>
        <v>981</v>
      </c>
      <c r="Q2109" s="2">
        <f t="shared" si="130"/>
        <v>24</v>
      </c>
      <c r="R2109" s="79" t="str">
        <f t="shared" si="131"/>
        <v/>
      </c>
    </row>
    <row r="2110" spans="1:18" x14ac:dyDescent="0.2">
      <c r="A2110" t="s">
        <v>1159</v>
      </c>
      <c r="B2110" t="s">
        <v>1914</v>
      </c>
      <c r="C2110" s="5" t="s">
        <v>34</v>
      </c>
      <c r="D2110" s="5">
        <v>34054</v>
      </c>
      <c r="E2110" s="39">
        <v>1047</v>
      </c>
      <c r="F2110" s="195">
        <v>44428</v>
      </c>
      <c r="G2110" s="2">
        <v>69</v>
      </c>
      <c r="H2110" t="str">
        <f>B2110&amp;C2110</f>
        <v>. CINTHA3000msc</v>
      </c>
      <c r="I2110" s="2">
        <f>E2110</f>
        <v>1047</v>
      </c>
      <c r="J2110" s="2" cm="1">
        <f t="array" ref="J2110">MAX(IF($H$3:$H$4000=$H2110,$I$3:$I$4000))</f>
        <v>1047</v>
      </c>
      <c r="K2110" s="2" t="str">
        <v>JAM</v>
      </c>
      <c r="L2110" s="21" t="str">
        <v>Shardia LAWRENCE</v>
      </c>
      <c r="M2110" s="47" t="str">
        <v>triple-jump</v>
      </c>
      <c r="N2110" s="95">
        <v>35064</v>
      </c>
      <c r="O2110" s="94" t="str">
        <f t="shared" si="128"/>
        <v>Shardia LAWRENCEtriple-jump</v>
      </c>
      <c r="P2110" s="2">
        <f t="shared" si="129"/>
        <v>995</v>
      </c>
      <c r="Q2110" s="2">
        <f t="shared" si="130"/>
        <v>69</v>
      </c>
      <c r="R2110" s="79" t="str">
        <f t="shared" si="131"/>
        <v/>
      </c>
    </row>
    <row r="2111" spans="1:18" x14ac:dyDescent="0.2">
      <c r="A2111" t="s">
        <v>1159</v>
      </c>
      <c r="B2111" t="s">
        <v>1491</v>
      </c>
      <c r="C2111" s="6" t="s">
        <v>39</v>
      </c>
      <c r="D2111" s="5">
        <v>35129</v>
      </c>
      <c r="E2111" s="39">
        <v>1024</v>
      </c>
      <c r="F2111" s="195">
        <v>44428</v>
      </c>
      <c r="G2111" s="2">
        <v>15</v>
      </c>
      <c r="H2111" t="str">
        <f>B2111&amp;C2111</f>
        <v>Manpreet KAURshot-put</v>
      </c>
      <c r="I2111" s="2">
        <f>E2111</f>
        <v>1024</v>
      </c>
      <c r="J2111" s="2" cm="1">
        <f t="array" ref="J2111">MAX(IF($H$3:$H$4000=$H2111,$I$3:$I$4000))</f>
        <v>1024</v>
      </c>
      <c r="K2111" s="2" t="str">
        <v>JAM</v>
      </c>
      <c r="L2111" s="21" t="str">
        <v>Shiann SALMON</v>
      </c>
      <c r="M2111" s="47" t="str">
        <v>400m</v>
      </c>
      <c r="N2111" s="95">
        <v>36250</v>
      </c>
      <c r="O2111" s="94" t="str">
        <f t="shared" si="128"/>
        <v>Shiann SALMON400m</v>
      </c>
      <c r="P2111" s="2">
        <f t="shared" si="129"/>
        <v>1137</v>
      </c>
      <c r="Q2111" s="2">
        <f t="shared" si="130"/>
        <v>32</v>
      </c>
      <c r="R2111" s="79" t="str">
        <f t="shared" si="131"/>
        <v/>
      </c>
    </row>
    <row r="2112" spans="1:18" x14ac:dyDescent="0.2">
      <c r="A2112" t="s">
        <v>1159</v>
      </c>
      <c r="B2112" t="s">
        <v>2489</v>
      </c>
      <c r="C2112" s="5" t="s">
        <v>39</v>
      </c>
      <c r="D2112" s="5">
        <v>35384</v>
      </c>
      <c r="E2112" s="39">
        <v>850</v>
      </c>
      <c r="F2112" s="195">
        <v>44428</v>
      </c>
      <c r="G2112" s="2">
        <v>74</v>
      </c>
      <c r="H2112" t="str">
        <f>B2112&amp;C2112</f>
        <v>P.S UMAshot-put</v>
      </c>
      <c r="I2112" s="2">
        <f>E2112</f>
        <v>850</v>
      </c>
      <c r="J2112" s="2" cm="1">
        <f t="array" ref="J2112">MAX(IF($H$3:$H$4000=$H2112,$I$3:$I$4000))</f>
        <v>850</v>
      </c>
      <c r="K2112" s="2" t="str">
        <v>JAM</v>
      </c>
      <c r="L2112" s="21" t="str">
        <v>Shania PARKINSON</v>
      </c>
      <c r="M2112" s="47" t="str">
        <v>shot-put</v>
      </c>
      <c r="N2112" s="95">
        <v>36856</v>
      </c>
      <c r="O2112" s="94" t="str">
        <f t="shared" si="128"/>
        <v>Shania PARKINSONshot-put</v>
      </c>
      <c r="P2112" s="2">
        <f t="shared" si="129"/>
        <v>817</v>
      </c>
      <c r="Q2112" s="2">
        <f t="shared" si="130"/>
        <v>114</v>
      </c>
      <c r="R2112" s="79" t="str">
        <f t="shared" si="131"/>
        <v/>
      </c>
    </row>
    <row r="2113" spans="1:18" x14ac:dyDescent="0.2">
      <c r="A2113" t="s">
        <v>1159</v>
      </c>
      <c r="B2113" t="s">
        <v>1517</v>
      </c>
      <c r="C2113" s="5" t="s">
        <v>42</v>
      </c>
      <c r="D2113" s="5">
        <v>32807</v>
      </c>
      <c r="E2113" s="39">
        <v>928</v>
      </c>
      <c r="F2113" s="195">
        <v>44428</v>
      </c>
      <c r="G2113" s="2">
        <v>46</v>
      </c>
      <c r="H2113" t="str">
        <f>B2113&amp;C2113</f>
        <v>Sarita Romit SINGHhammer-throw</v>
      </c>
      <c r="I2113" s="2">
        <f>E2113</f>
        <v>928</v>
      </c>
      <c r="J2113" s="2" cm="1">
        <f t="array" ref="J2113">MAX(IF($H$3:$H$4000=$H2113,$I$3:$I$4000))</f>
        <v>961</v>
      </c>
      <c r="K2113" s="2" t="str">
        <v>JAM</v>
      </c>
      <c r="L2113" s="21" t="str">
        <v>Sidney MARSHALL</v>
      </c>
      <c r="M2113" s="47" t="str">
        <v>100mh</v>
      </c>
      <c r="N2113" s="95">
        <v>36093</v>
      </c>
      <c r="O2113" s="94" t="str">
        <f t="shared" si="128"/>
        <v>Sidney MARSHALL100mh</v>
      </c>
      <c r="P2113" s="2">
        <f t="shared" si="129"/>
        <v>1086</v>
      </c>
      <c r="Q2113" s="2">
        <f t="shared" si="130"/>
        <v>65</v>
      </c>
      <c r="R2113" s="79" t="str">
        <f t="shared" si="131"/>
        <v/>
      </c>
    </row>
    <row r="2114" spans="1:18" x14ac:dyDescent="0.2">
      <c r="A2114" t="s">
        <v>1159</v>
      </c>
      <c r="B2114" t="s">
        <v>2552</v>
      </c>
      <c r="C2114" s="5" t="s">
        <v>42</v>
      </c>
      <c r="D2114" s="5">
        <v>35794</v>
      </c>
      <c r="E2114" s="39">
        <v>859</v>
      </c>
      <c r="F2114" s="195">
        <v>44428</v>
      </c>
      <c r="G2114" s="2">
        <v>69</v>
      </c>
      <c r="H2114" t="str">
        <f>B2114&amp;C2114</f>
        <v>Rekha SINGHhammer-throw</v>
      </c>
      <c r="I2114" s="2">
        <f>E2114</f>
        <v>859</v>
      </c>
      <c r="J2114" s="2" cm="1">
        <f t="array" ref="J2114">MAX(IF($H$3:$H$4000=$H2114,$I$3:$I$4000))</f>
        <v>859</v>
      </c>
      <c r="K2114" s="2" t="str">
        <v>JAM</v>
      </c>
      <c r="L2114" s="21" t="str">
        <v>Sanique WALKER</v>
      </c>
      <c r="M2114" s="47" t="str">
        <v>400mh</v>
      </c>
      <c r="N2114" s="95">
        <v>36624</v>
      </c>
      <c r="O2114" s="94" t="str">
        <f t="shared" si="128"/>
        <v>Sanique WALKER400mh</v>
      </c>
      <c r="P2114" s="2">
        <f t="shared" si="129"/>
        <v>1029</v>
      </c>
      <c r="Q2114" s="2">
        <f t="shared" si="130"/>
        <v>87</v>
      </c>
      <c r="R2114" s="79" t="str">
        <f t="shared" si="131"/>
        <v/>
      </c>
    </row>
    <row r="2115" spans="1:18" x14ac:dyDescent="0.2">
      <c r="A2115" t="s">
        <v>1159</v>
      </c>
      <c r="B2115" t="s">
        <v>1537</v>
      </c>
      <c r="C2115" s="5" t="s">
        <v>41</v>
      </c>
      <c r="D2115" s="5">
        <v>34760</v>
      </c>
      <c r="E2115" s="39">
        <v>1021</v>
      </c>
      <c r="F2115" s="195">
        <v>44428</v>
      </c>
      <c r="G2115" s="2">
        <v>11</v>
      </c>
      <c r="H2115" t="str">
        <f>B2115&amp;C2115</f>
        <v>Sharmila KUMARIjavelin-throw</v>
      </c>
      <c r="I2115" s="2">
        <f>E2115</f>
        <v>1021</v>
      </c>
      <c r="J2115" s="2" cm="1">
        <f t="array" ref="J2115">MAX(IF($H$3:$H$4000=$H2115,$I$3:$I$4000))</f>
        <v>1021</v>
      </c>
      <c r="K2115" s="2" t="str">
        <v>JAM</v>
      </c>
      <c r="L2115" s="21" t="str">
        <v>Natalliah WHYTE</v>
      </c>
      <c r="M2115" s="47" t="str">
        <v>200m</v>
      </c>
      <c r="N2115" s="95">
        <v>35651</v>
      </c>
      <c r="O2115" s="94" t="str">
        <f t="shared" si="128"/>
        <v>Natalliah WHYTE200m</v>
      </c>
      <c r="P2115" s="2">
        <f t="shared" si="129"/>
        <v>1147</v>
      </c>
      <c r="Q2115" s="2">
        <f t="shared" si="130"/>
        <v>26</v>
      </c>
      <c r="R2115" s="79" t="str">
        <f t="shared" si="131"/>
        <v/>
      </c>
    </row>
    <row r="2116" spans="1:18" x14ac:dyDescent="0.2">
      <c r="A2116" t="s">
        <v>1159</v>
      </c>
      <c r="B2116" t="s">
        <v>2587</v>
      </c>
      <c r="C2116" s="5" t="s">
        <v>41</v>
      </c>
      <c r="D2116" s="5">
        <v>34297</v>
      </c>
      <c r="E2116" s="39">
        <v>925</v>
      </c>
      <c r="F2116" s="195">
        <v>44428</v>
      </c>
      <c r="G2116" s="2">
        <v>31</v>
      </c>
      <c r="H2116" t="str">
        <f>B2116&amp;C2116</f>
        <v>K. RASHMIjavelin-throw</v>
      </c>
      <c r="I2116" s="2">
        <f>E2116</f>
        <v>925</v>
      </c>
      <c r="J2116" s="2" cm="1">
        <f t="array" ref="J2116">MAX(IF($H$3:$H$4000=$H2116,$I$3:$I$4000))</f>
        <v>927</v>
      </c>
      <c r="K2116" s="2" t="str">
        <v>JAM</v>
      </c>
      <c r="L2116" s="21" t="str">
        <v>Gabrielle MCDONALD</v>
      </c>
      <c r="M2116" s="47" t="str">
        <v>100mh</v>
      </c>
      <c r="N2116" s="95">
        <v>35868</v>
      </c>
      <c r="O2116" s="94" t="str">
        <f t="shared" ref="O2116:O2179" si="132">L2116&amp;M2116</f>
        <v>Gabrielle MCDONALD100mh</v>
      </c>
      <c r="P2116" s="2">
        <f t="shared" ref="P2116:P2179" si="133">VLOOKUP(L2116&amp;M2116,$H$3:$J$3823,3,FALSE)</f>
        <v>1127</v>
      </c>
      <c r="Q2116" s="2">
        <f t="shared" ref="Q2116:Q2179" si="134">COUNTIFS($M$3:$M$3102,M2116,$P$3:$P$3102,"&gt;"&amp;P2116)+1</f>
        <v>31</v>
      </c>
      <c r="R2116" s="79" t="str">
        <f t="shared" ref="R2116:R2179" si="135">IFERROR(IF(K2116="AUS",COUNTIFS($K$3:$K$3102,"AUS",$M$3:$M$3102,M2116,$P$3:$P$3102,"&gt;"&amp;P2116)+1,""),"")</f>
        <v/>
      </c>
    </row>
    <row r="2117" spans="1:18" x14ac:dyDescent="0.2">
      <c r="A2117" t="s">
        <v>1159</v>
      </c>
      <c r="B2117" t="s">
        <v>2595</v>
      </c>
      <c r="C2117" s="5" t="s">
        <v>41</v>
      </c>
      <c r="D2117" s="5">
        <v>38677</v>
      </c>
      <c r="E2117" s="39">
        <v>880</v>
      </c>
      <c r="F2117" s="195">
        <v>44410</v>
      </c>
      <c r="G2117" s="2">
        <v>47</v>
      </c>
      <c r="H2117" t="str">
        <f>B2117&amp;C2117</f>
        <v>. DEEPIKAjavelin-throw</v>
      </c>
      <c r="I2117" s="2">
        <f>E2117</f>
        <v>880</v>
      </c>
      <c r="J2117" s="2" cm="1">
        <f t="array" ref="J2117">MAX(IF($H$3:$H$4000=$H2117,$I$3:$I$4000))</f>
        <v>880</v>
      </c>
      <c r="K2117" s="2" t="str">
        <v>JAM</v>
      </c>
      <c r="L2117" s="21" t="str">
        <v>Ayesha CHAMPAGNIE</v>
      </c>
      <c r="M2117" s="47" t="str">
        <v>shot-put</v>
      </c>
      <c r="N2117" s="95">
        <v>35134</v>
      </c>
      <c r="O2117" s="94" t="str">
        <f t="shared" si="132"/>
        <v>Ayesha CHAMPAGNIEshot-put</v>
      </c>
      <c r="P2117" s="2">
        <f t="shared" si="133"/>
        <v>819</v>
      </c>
      <c r="Q2117" s="2">
        <f t="shared" si="134"/>
        <v>113</v>
      </c>
      <c r="R2117" s="79" t="str">
        <f t="shared" si="135"/>
        <v/>
      </c>
    </row>
    <row r="2118" spans="1:18" x14ac:dyDescent="0.2">
      <c r="A2118" t="s">
        <v>1159</v>
      </c>
      <c r="B2118" t="s">
        <v>2652</v>
      </c>
      <c r="C2118" s="5" t="s">
        <v>85</v>
      </c>
      <c r="D2118" s="5">
        <v>37667</v>
      </c>
      <c r="E2118" s="39">
        <v>796</v>
      </c>
      <c r="F2118" s="195">
        <v>44410</v>
      </c>
      <c r="G2118" s="2">
        <v>40</v>
      </c>
      <c r="H2118" t="str">
        <f>B2118&amp;C2118</f>
        <v>Deepika SHARMArace-walking</v>
      </c>
      <c r="I2118" s="2">
        <f>E2118</f>
        <v>796</v>
      </c>
      <c r="J2118" s="2" cm="1">
        <f t="array" ref="J2118">MAX(IF($H$3:$H$4000=$H2118,$I$3:$I$4000))</f>
        <v>796</v>
      </c>
      <c r="K2118" s="2" t="str">
        <v>JAM</v>
      </c>
      <c r="L2118" s="21" t="str">
        <v>Ayesha CHAMPAGNIE</v>
      </c>
      <c r="M2118" s="47" t="str">
        <v>javelin-throw</v>
      </c>
      <c r="N2118" s="95">
        <v>35134</v>
      </c>
      <c r="O2118" s="94" t="str">
        <f t="shared" si="132"/>
        <v>Ayesha CHAMPAGNIEjavelin-throw</v>
      </c>
      <c r="P2118" s="2">
        <f t="shared" si="133"/>
        <v>842</v>
      </c>
      <c r="Q2118" s="2">
        <f t="shared" si="134"/>
        <v>78</v>
      </c>
      <c r="R2118" s="79" t="str">
        <f t="shared" si="135"/>
        <v/>
      </c>
    </row>
    <row r="2119" spans="1:18" x14ac:dyDescent="0.2">
      <c r="A2119" t="s">
        <v>1159</v>
      </c>
      <c r="B2119" t="s">
        <v>1545</v>
      </c>
      <c r="C2119" s="5" t="s">
        <v>85</v>
      </c>
      <c r="D2119" s="5">
        <v>37561</v>
      </c>
      <c r="E2119" s="39">
        <v>764</v>
      </c>
      <c r="F2119" s="195">
        <v>44410</v>
      </c>
      <c r="G2119" s="2">
        <v>46</v>
      </c>
      <c r="H2119" t="str">
        <f>B2119&amp;C2119</f>
        <v>. JYOTIrace-walking</v>
      </c>
      <c r="I2119" s="2">
        <f>E2119</f>
        <v>764</v>
      </c>
      <c r="J2119" s="2" cm="1">
        <f t="array" ref="J2119">MAX(IF($H$3:$H$4000=$H2119,$I$3:$I$4000))</f>
        <v>764</v>
      </c>
      <c r="K2119" s="2" t="str">
        <v>JAM</v>
      </c>
      <c r="L2119" s="21" t="str">
        <v>Shimayra WILLIAMS</v>
      </c>
      <c r="M2119" s="47" t="str">
        <v>100m</v>
      </c>
      <c r="N2119" s="95">
        <v>35035</v>
      </c>
      <c r="O2119" s="94" t="str">
        <f t="shared" si="132"/>
        <v>Shimayra WILLIAMS100m</v>
      </c>
      <c r="P2119" s="2">
        <f t="shared" si="133"/>
        <v>1137</v>
      </c>
      <c r="Q2119" s="2">
        <f t="shared" si="134"/>
        <v>49</v>
      </c>
      <c r="R2119" s="79" t="str">
        <f t="shared" si="135"/>
        <v/>
      </c>
    </row>
    <row r="2120" spans="1:18" x14ac:dyDescent="0.2">
      <c r="A2120" t="s">
        <v>1159</v>
      </c>
      <c r="B2120" t="s">
        <v>2661</v>
      </c>
      <c r="C2120" s="5" t="s">
        <v>85</v>
      </c>
      <c r="D2120" s="5">
        <v>37446</v>
      </c>
      <c r="E2120" s="39">
        <v>736</v>
      </c>
      <c r="F2120" s="195">
        <v>44410</v>
      </c>
      <c r="G2120" s="2">
        <v>53</v>
      </c>
      <c r="H2120" t="str">
        <f>B2120&amp;C2120</f>
        <v>Mokavi MUTHURATHINAMrace-walking</v>
      </c>
      <c r="I2120" s="2">
        <f>E2120</f>
        <v>736</v>
      </c>
      <c r="J2120" s="2" cm="1">
        <f t="array" ref="J2120">MAX(IF($H$3:$H$4000=$H2120,$I$3:$I$4000))</f>
        <v>736</v>
      </c>
      <c r="K2120" s="2" t="str">
        <v>JAM</v>
      </c>
      <c r="L2120" s="21" t="str">
        <v>Roxene SIMPSON</v>
      </c>
      <c r="M2120" s="47" t="str">
        <v>discus-throw</v>
      </c>
      <c r="N2120" s="95">
        <v>37303</v>
      </c>
      <c r="O2120" s="94" t="str">
        <f t="shared" si="132"/>
        <v>Roxene SIMPSONdiscus-throw</v>
      </c>
      <c r="P2120" s="2">
        <f t="shared" si="133"/>
        <v>852</v>
      </c>
      <c r="Q2120" s="2">
        <f t="shared" si="134"/>
        <v>89</v>
      </c>
      <c r="R2120" s="79" t="str">
        <f t="shared" si="135"/>
        <v/>
      </c>
    </row>
    <row r="2121" spans="1:18" x14ac:dyDescent="0.2">
      <c r="A2121" t="s">
        <v>1159</v>
      </c>
      <c r="B2121" t="s">
        <v>2439</v>
      </c>
      <c r="C2121" s="5" t="s">
        <v>40</v>
      </c>
      <c r="D2121" s="6">
        <v>37470</v>
      </c>
      <c r="E2121" s="39">
        <v>850</v>
      </c>
      <c r="F2121" s="195">
        <v>44409</v>
      </c>
      <c r="G2121" s="2">
        <v>78</v>
      </c>
      <c r="H2121" t="str">
        <f>B2121&amp;C2121</f>
        <v>Aditi RAJESHdiscus-throw</v>
      </c>
      <c r="I2121" s="2">
        <f>E2121</f>
        <v>850</v>
      </c>
      <c r="J2121" s="2" cm="1">
        <f t="array" ref="J2121">MAX(IF($H$3:$H$4000=$H2121,$I$3:$I$4000))</f>
        <v>850</v>
      </c>
      <c r="K2121" s="2" t="str">
        <v>KEN</v>
      </c>
      <c r="L2121" s="21" t="str">
        <v>Judith Jeptum KORIR</v>
      </c>
      <c r="M2121" s="47" t="str">
        <v>marathon</v>
      </c>
      <c r="N2121" s="95">
        <v>35045</v>
      </c>
      <c r="O2121" s="94" t="str">
        <f t="shared" si="132"/>
        <v>Judith Jeptum KORIRmarathon</v>
      </c>
      <c r="P2121" s="2">
        <f t="shared" si="133"/>
        <v>1235</v>
      </c>
      <c r="Q2121" s="2">
        <f t="shared" si="134"/>
        <v>6</v>
      </c>
      <c r="R2121" s="79" t="str">
        <f t="shared" si="135"/>
        <v/>
      </c>
    </row>
    <row r="2122" spans="1:18" x14ac:dyDescent="0.2">
      <c r="A2122" t="s">
        <v>1159</v>
      </c>
      <c r="B2122" t="s">
        <v>1447</v>
      </c>
      <c r="C2122" s="5" t="s">
        <v>40</v>
      </c>
      <c r="D2122" s="5">
        <v>30524</v>
      </c>
      <c r="E2122" s="39">
        <v>1140</v>
      </c>
      <c r="F2122" s="195">
        <v>44376</v>
      </c>
      <c r="G2122" s="2">
        <v>3</v>
      </c>
      <c r="H2122" t="str">
        <f>B2122&amp;C2122</f>
        <v>Seema PUNIAdiscus-throw</v>
      </c>
      <c r="I2122" s="2">
        <f>E2122</f>
        <v>1140</v>
      </c>
      <c r="J2122" s="2" cm="1">
        <f t="array" ref="J2122">MAX(IF($H$3:$H$4000=$H2122,$I$3:$I$4000))</f>
        <v>1140</v>
      </c>
      <c r="K2122" s="2" t="str">
        <v>KEN</v>
      </c>
      <c r="L2122" s="21" t="str">
        <v>Vivian KIPLAGAT</v>
      </c>
      <c r="M2122" s="47" t="str">
        <v>marathon</v>
      </c>
      <c r="N2122" s="95">
        <v>33551</v>
      </c>
      <c r="O2122" s="94" t="str">
        <f t="shared" si="132"/>
        <v>Vivian KIPLAGATmarathon</v>
      </c>
      <c r="P2122" s="2">
        <f t="shared" si="133"/>
        <v>1230</v>
      </c>
      <c r="Q2122" s="2">
        <f t="shared" si="134"/>
        <v>8</v>
      </c>
      <c r="R2122" s="79" t="str">
        <f t="shared" si="135"/>
        <v/>
      </c>
    </row>
    <row r="2123" spans="1:18" x14ac:dyDescent="0.2">
      <c r="A2123" t="s">
        <v>1159</v>
      </c>
      <c r="B2123" t="s">
        <v>2444</v>
      </c>
      <c r="C2123" s="5" t="s">
        <v>40</v>
      </c>
      <c r="D2123" s="5">
        <v>35551</v>
      </c>
      <c r="E2123" s="39">
        <v>843</v>
      </c>
      <c r="F2123" s="195">
        <v>44376</v>
      </c>
      <c r="G2123" s="2">
        <v>83</v>
      </c>
      <c r="H2123" t="str">
        <f>B2123&amp;C2123</f>
        <v>Madhu RENUdiscus-throw</v>
      </c>
      <c r="I2123" s="2">
        <f>E2123</f>
        <v>843</v>
      </c>
      <c r="J2123" s="2" cm="1">
        <f t="array" ref="J2123">MAX(IF($H$3:$H$4000=$H2123,$I$3:$I$4000))</f>
        <v>843</v>
      </c>
      <c r="K2123" s="2" t="str">
        <v>KEN</v>
      </c>
      <c r="L2123" s="21" t="str">
        <v>Pamela ROTICH</v>
      </c>
      <c r="M2123" s="47" t="str">
        <v>marathon</v>
      </c>
      <c r="N2123" s="95">
        <v>31041</v>
      </c>
      <c r="O2123" s="94" t="str">
        <f t="shared" si="132"/>
        <v>Pamela ROTICHmarathon</v>
      </c>
      <c r="P2123" s="2">
        <f t="shared" si="133"/>
        <v>1206</v>
      </c>
      <c r="Q2123" s="2">
        <f t="shared" si="134"/>
        <v>13</v>
      </c>
      <c r="R2123" s="79" t="str">
        <f t="shared" si="135"/>
        <v/>
      </c>
    </row>
    <row r="2124" spans="1:18" x14ac:dyDescent="0.2">
      <c r="A2124" t="s">
        <v>1159</v>
      </c>
      <c r="B2124" t="s">
        <v>1540</v>
      </c>
      <c r="C2124" s="5" t="s">
        <v>41</v>
      </c>
      <c r="D2124" s="5">
        <v>35763</v>
      </c>
      <c r="E2124" s="39">
        <v>939</v>
      </c>
      <c r="F2124" s="195">
        <v>44375</v>
      </c>
      <c r="G2124" s="2">
        <v>27</v>
      </c>
      <c r="H2124" t="str">
        <f>B2124&amp;C2124</f>
        <v>Pushpa JAKHARjavelin-throw</v>
      </c>
      <c r="I2124" s="2">
        <f>E2124</f>
        <v>939</v>
      </c>
      <c r="J2124" s="2" cm="1">
        <f t="array" ref="J2124">MAX(IF($H$3:$H$4000=$H2124,$I$3:$I$4000))</f>
        <v>939</v>
      </c>
      <c r="K2124" s="2" t="str">
        <v>KEN</v>
      </c>
      <c r="L2124" s="21" t="str">
        <v>Jackline CHEPNGENO</v>
      </c>
      <c r="M2124" s="47" t="str">
        <v>marathon</v>
      </c>
      <c r="N2124" s="95">
        <v>33985</v>
      </c>
      <c r="O2124" s="94" t="str">
        <f t="shared" si="132"/>
        <v>Jackline CHEPNGENOmarathon</v>
      </c>
      <c r="P2124" s="2">
        <f t="shared" si="133"/>
        <v>1189</v>
      </c>
      <c r="Q2124" s="2">
        <f t="shared" si="134"/>
        <v>22</v>
      </c>
      <c r="R2124" s="79" t="str">
        <f t="shared" si="135"/>
        <v/>
      </c>
    </row>
    <row r="2125" spans="1:18" x14ac:dyDescent="0.2">
      <c r="A2125" t="s">
        <v>1159</v>
      </c>
      <c r="B2125" t="s">
        <v>1534</v>
      </c>
      <c r="C2125" s="5" t="s">
        <v>41</v>
      </c>
      <c r="D2125" s="5">
        <v>36681</v>
      </c>
      <c r="E2125" s="39">
        <v>880</v>
      </c>
      <c r="F2125" s="195">
        <v>44375</v>
      </c>
      <c r="G2125" s="2">
        <v>46</v>
      </c>
      <c r="H2125" t="str">
        <f>B2125&amp;C2125</f>
        <v>Karishma SANILjavelin-throw</v>
      </c>
      <c r="I2125" s="2">
        <f>E2125</f>
        <v>880</v>
      </c>
      <c r="J2125" s="2" cm="1">
        <f t="array" ref="J2125">MAX(IF($H$3:$H$4000=$H2125,$I$3:$I$4000))</f>
        <v>948</v>
      </c>
      <c r="K2125" s="2" t="str">
        <v>KEN</v>
      </c>
      <c r="L2125" s="21" t="str">
        <v>Janet RUGURU</v>
      </c>
      <c r="M2125" s="47" t="str">
        <v>marathon</v>
      </c>
      <c r="N2125" s="95">
        <v>1993</v>
      </c>
      <c r="O2125" s="94" t="str">
        <f t="shared" si="132"/>
        <v>Janet RUGURUmarathon</v>
      </c>
      <c r="P2125" s="2">
        <f t="shared" si="133"/>
        <v>1173</v>
      </c>
      <c r="Q2125" s="2">
        <f t="shared" si="134"/>
        <v>37</v>
      </c>
      <c r="R2125" s="79" t="str">
        <f t="shared" si="135"/>
        <v/>
      </c>
    </row>
    <row r="2126" spans="1:18" x14ac:dyDescent="0.2">
      <c r="A2126" t="s">
        <v>1159</v>
      </c>
      <c r="B2126" t="s">
        <v>1793</v>
      </c>
      <c r="C2126" s="5" t="s">
        <v>27</v>
      </c>
      <c r="D2126" s="5">
        <v>35999</v>
      </c>
      <c r="E2126" s="39">
        <v>1117</v>
      </c>
      <c r="F2126" s="195">
        <v>44374</v>
      </c>
      <c r="G2126" s="2">
        <v>42</v>
      </c>
      <c r="H2126" t="str">
        <f>B2126&amp;C2126</f>
        <v>Harmilan BAINS800m</v>
      </c>
      <c r="I2126" s="2">
        <f>E2126</f>
        <v>1117</v>
      </c>
      <c r="J2126" s="2" cm="1">
        <f t="array" ref="J2126">MAX(IF($H$3:$H$4000=$H2126,$I$3:$I$4000))</f>
        <v>1117</v>
      </c>
      <c r="K2126" s="2" t="str">
        <v>KEN</v>
      </c>
      <c r="L2126" s="21" t="str">
        <v>Judith JERUBET</v>
      </c>
      <c r="M2126" s="47" t="str">
        <v>marathon</v>
      </c>
      <c r="N2126" s="95">
        <v>32386</v>
      </c>
      <c r="O2126" s="94" t="str">
        <f t="shared" si="132"/>
        <v>Judith JERUBETmarathon</v>
      </c>
      <c r="P2126" s="2">
        <f t="shared" si="133"/>
        <v>1170</v>
      </c>
      <c r="Q2126" s="2">
        <f t="shared" si="134"/>
        <v>40</v>
      </c>
      <c r="R2126" s="79" t="str">
        <f t="shared" si="135"/>
        <v/>
      </c>
    </row>
    <row r="2127" spans="1:18" x14ac:dyDescent="0.2">
      <c r="A2127" t="s">
        <v>1159</v>
      </c>
      <c r="B2127" t="s">
        <v>1423</v>
      </c>
      <c r="C2127" s="5" t="s">
        <v>36</v>
      </c>
      <c r="D2127" s="5">
        <v>35464</v>
      </c>
      <c r="E2127" s="39">
        <v>929</v>
      </c>
      <c r="F2127" s="195">
        <v>44374</v>
      </c>
      <c r="G2127" s="2">
        <v>31</v>
      </c>
      <c r="H2127" t="str">
        <f>B2127&amp;C2127</f>
        <v>Baranica ELANGOANpole-vault</v>
      </c>
      <c r="I2127" s="2">
        <f>E2127</f>
        <v>929</v>
      </c>
      <c r="J2127" s="2" cm="1">
        <f t="array" ref="J2127">MAX(IF($H$3:$H$4000=$H2127,$I$3:$I$4000))</f>
        <v>929</v>
      </c>
      <c r="K2127" s="2" t="str">
        <v>KEN</v>
      </c>
      <c r="L2127" s="21" t="str">
        <v>Gladys CHEPKURUI</v>
      </c>
      <c r="M2127" s="47" t="str">
        <v>marathon</v>
      </c>
      <c r="N2127" s="95">
        <v>34563</v>
      </c>
      <c r="O2127" s="94" t="str">
        <f t="shared" si="132"/>
        <v>Gladys CHEPKURUImarathon</v>
      </c>
      <c r="P2127" s="2">
        <f t="shared" si="133"/>
        <v>1143</v>
      </c>
      <c r="Q2127" s="2">
        <f t="shared" si="134"/>
        <v>62</v>
      </c>
      <c r="R2127" s="79" t="str">
        <f t="shared" si="135"/>
        <v/>
      </c>
    </row>
    <row r="2128" spans="1:18" x14ac:dyDescent="0.2">
      <c r="A2128" t="s">
        <v>1159</v>
      </c>
      <c r="B2128" t="s">
        <v>2188</v>
      </c>
      <c r="C2128" s="5" t="s">
        <v>37</v>
      </c>
      <c r="D2128" s="5">
        <v>37993</v>
      </c>
      <c r="E2128" s="39">
        <v>1103</v>
      </c>
      <c r="F2128" s="195">
        <v>44373</v>
      </c>
      <c r="G2128" s="2">
        <v>24</v>
      </c>
      <c r="H2128" t="str">
        <f>B2128&amp;C2128</f>
        <v>Shaili SINGHlong-jump</v>
      </c>
      <c r="I2128" s="2">
        <f>E2128</f>
        <v>1103</v>
      </c>
      <c r="J2128" s="2" cm="1">
        <f t="array" ref="J2128">MAX(IF($H$3:$H$4000=$H2128,$I$3:$I$4000))</f>
        <v>1103</v>
      </c>
      <c r="K2128" s="2" t="str">
        <v>KEN</v>
      </c>
      <c r="L2128" s="21" t="str">
        <v>Flomena CHEPKIACH</v>
      </c>
      <c r="M2128" s="47" t="str">
        <v>marathon</v>
      </c>
      <c r="N2128" s="95">
        <v>0</v>
      </c>
      <c r="O2128" s="94" t="str">
        <f t="shared" si="132"/>
        <v>Flomena CHEPKIACHmarathon</v>
      </c>
      <c r="P2128" s="2">
        <f t="shared" si="133"/>
        <v>1126</v>
      </c>
      <c r="Q2128" s="2">
        <f t="shared" si="134"/>
        <v>84</v>
      </c>
      <c r="R2128" s="79" t="str">
        <f t="shared" si="135"/>
        <v/>
      </c>
    </row>
    <row r="2129" spans="1:18" x14ac:dyDescent="0.2">
      <c r="A2129" t="s">
        <v>1159</v>
      </c>
      <c r="B2129" t="s">
        <v>2215</v>
      </c>
      <c r="C2129" s="5" t="s">
        <v>37</v>
      </c>
      <c r="D2129" s="5">
        <v>36150</v>
      </c>
      <c r="E2129" s="39">
        <v>1036</v>
      </c>
      <c r="F2129" s="195">
        <v>44373</v>
      </c>
      <c r="G2129" s="2">
        <v>65</v>
      </c>
      <c r="H2129" t="str">
        <f>B2129&amp;C2129</f>
        <v>Renu GREWALlong-jump</v>
      </c>
      <c r="I2129" s="2">
        <f>E2129</f>
        <v>1036</v>
      </c>
      <c r="J2129" s="2" cm="1">
        <f t="array" ref="J2129">MAX(IF($H$3:$H$4000=$H2129,$I$3:$I$4000))</f>
        <v>1036</v>
      </c>
      <c r="K2129" s="2" t="str">
        <v>KEN</v>
      </c>
      <c r="L2129" s="21" t="str">
        <v>Beatrice CHEPTOO</v>
      </c>
      <c r="M2129" s="47" t="str">
        <v>marathon</v>
      </c>
      <c r="N2129" s="95">
        <v>0</v>
      </c>
      <c r="O2129" s="94" t="str">
        <f t="shared" si="132"/>
        <v>Beatrice CHEPTOOmarathon</v>
      </c>
      <c r="P2129" s="2">
        <f t="shared" si="133"/>
        <v>1179</v>
      </c>
      <c r="Q2129" s="2">
        <f t="shared" si="134"/>
        <v>32</v>
      </c>
      <c r="R2129" s="79" t="str">
        <f t="shared" si="135"/>
        <v/>
      </c>
    </row>
    <row r="2130" spans="1:18" x14ac:dyDescent="0.2">
      <c r="A2130" t="s">
        <v>1159</v>
      </c>
      <c r="B2130" t="s">
        <v>2099</v>
      </c>
      <c r="C2130" s="5" t="s">
        <v>37</v>
      </c>
      <c r="D2130" s="5">
        <v>37840</v>
      </c>
      <c r="E2130" s="39">
        <v>1020</v>
      </c>
      <c r="F2130" s="195">
        <v>44373</v>
      </c>
      <c r="G2130" s="2">
        <v>83</v>
      </c>
      <c r="H2130" t="str">
        <f>B2130&amp;C2130</f>
        <v>Nandini AGASARAlong-jump</v>
      </c>
      <c r="I2130" s="2">
        <f>E2130</f>
        <v>1020</v>
      </c>
      <c r="J2130" s="2" cm="1">
        <f t="array" ref="J2130">MAX(IF($H$3:$H$4000=$H2130,$I$3:$I$4000))</f>
        <v>1020</v>
      </c>
      <c r="K2130" s="2" t="str">
        <v>KEN</v>
      </c>
      <c r="L2130" s="21" t="str">
        <v>Lucy Wambui MURIGI</v>
      </c>
      <c r="M2130" s="47" t="str">
        <v>10000m</v>
      </c>
      <c r="N2130" s="95">
        <v>31235</v>
      </c>
      <c r="O2130" s="94" t="str">
        <f t="shared" si="132"/>
        <v>Lucy Wambui MURIGI10000m</v>
      </c>
      <c r="P2130" s="2">
        <f t="shared" si="133"/>
        <v>981</v>
      </c>
      <c r="Q2130" s="2">
        <f t="shared" si="134"/>
        <v>116</v>
      </c>
      <c r="R2130" s="79" t="str">
        <f t="shared" si="135"/>
        <v/>
      </c>
    </row>
    <row r="2131" spans="1:18" x14ac:dyDescent="0.2">
      <c r="A2131" t="s">
        <v>1159</v>
      </c>
      <c r="B2131" t="s">
        <v>1494</v>
      </c>
      <c r="C2131" s="5" t="s">
        <v>39</v>
      </c>
      <c r="D2131" s="5">
        <v>36297</v>
      </c>
      <c r="E2131" s="39">
        <v>868</v>
      </c>
      <c r="F2131" s="195">
        <v>44373</v>
      </c>
      <c r="G2131" s="2">
        <v>61</v>
      </c>
      <c r="H2131" t="str">
        <f>B2131&amp;C2131</f>
        <v>Kachnar CHAUDHARYshot-put</v>
      </c>
      <c r="I2131" s="2">
        <f>E2131</f>
        <v>868</v>
      </c>
      <c r="J2131" s="2" cm="1">
        <f t="array" ref="J2131">MAX(IF($H$3:$H$4000=$H2131,$I$3:$I$4000))</f>
        <v>892</v>
      </c>
      <c r="K2131" s="2" t="str">
        <v>KEN</v>
      </c>
      <c r="L2131" s="21" t="str">
        <v>Joyce KIMELI</v>
      </c>
      <c r="M2131" s="47" t="str">
        <v>1500m</v>
      </c>
      <c r="N2131" s="95">
        <v>0</v>
      </c>
      <c r="O2131" s="94" t="str">
        <f t="shared" si="132"/>
        <v>Joyce KIMELI1500m</v>
      </c>
      <c r="P2131" s="2">
        <f t="shared" si="133"/>
        <v>1102</v>
      </c>
      <c r="Q2131" s="2">
        <f t="shared" si="134"/>
        <v>76</v>
      </c>
      <c r="R2131" s="79" t="str">
        <f t="shared" si="135"/>
        <v/>
      </c>
    </row>
    <row r="2132" spans="1:18" x14ac:dyDescent="0.2">
      <c r="A2132" t="s">
        <v>1159</v>
      </c>
      <c r="B2132" t="s">
        <v>2494</v>
      </c>
      <c r="C2132" s="5" t="s">
        <v>39</v>
      </c>
      <c r="D2132" s="5">
        <v>33885</v>
      </c>
      <c r="E2132" s="39">
        <v>841</v>
      </c>
      <c r="F2132" s="195">
        <v>44373</v>
      </c>
      <c r="G2132" s="2">
        <v>82</v>
      </c>
      <c r="H2132" t="str">
        <f>B2132&amp;C2132</f>
        <v>Harkirat KAURshot-put</v>
      </c>
      <c r="I2132" s="2">
        <f>E2132</f>
        <v>841</v>
      </c>
      <c r="J2132" s="2" cm="1">
        <f t="array" ref="J2132">MAX(IF($H$3:$H$4000=$H2132,$I$3:$I$4000))</f>
        <v>841</v>
      </c>
      <c r="K2132" s="2" t="str">
        <v>KEN</v>
      </c>
      <c r="L2132" s="21" t="str">
        <v>Flomena ASEKOL</v>
      </c>
      <c r="M2132" s="47" t="str">
        <v>1500m</v>
      </c>
      <c r="N2132" s="95">
        <v>0</v>
      </c>
      <c r="O2132" s="94" t="str">
        <f t="shared" si="132"/>
        <v>Flomena ASEKOL1500m</v>
      </c>
      <c r="P2132" s="2">
        <f t="shared" si="133"/>
        <v>1058</v>
      </c>
      <c r="Q2132" s="2">
        <f t="shared" si="134"/>
        <v>127</v>
      </c>
      <c r="R2132" s="79" t="str">
        <f t="shared" si="135"/>
        <v/>
      </c>
    </row>
    <row r="2133" spans="1:18" x14ac:dyDescent="0.2">
      <c r="A2133" t="s">
        <v>1159</v>
      </c>
      <c r="B2133" t="s">
        <v>2099</v>
      </c>
      <c r="C2133" s="5" t="s">
        <v>32</v>
      </c>
      <c r="D2133" s="5">
        <v>37840</v>
      </c>
      <c r="E2133" s="39">
        <v>1057</v>
      </c>
      <c r="F2133" s="195">
        <v>44372</v>
      </c>
      <c r="G2133" s="2">
        <v>84</v>
      </c>
      <c r="H2133" t="str">
        <f>B2133&amp;C2133</f>
        <v>Nandini AGASARA100mh</v>
      </c>
      <c r="I2133" s="2">
        <f>E2133</f>
        <v>1057</v>
      </c>
      <c r="J2133" s="2" cm="1">
        <f t="array" ref="J2133">MAX(IF($H$3:$H$4000=$H2133,$I$3:$I$4000))</f>
        <v>1057</v>
      </c>
      <c r="K2133" s="2" t="str">
        <v>KEN</v>
      </c>
      <c r="L2133" s="21" t="str">
        <v>Caroline JEROTICH</v>
      </c>
      <c r="M2133" s="47" t="str">
        <v>3000msc</v>
      </c>
      <c r="N2133" s="95">
        <v>36927</v>
      </c>
      <c r="O2133" s="94" t="str">
        <f t="shared" si="132"/>
        <v>Caroline JEROTICH3000msc</v>
      </c>
      <c r="P2133" s="2">
        <f t="shared" si="133"/>
        <v>1035</v>
      </c>
      <c r="Q2133" s="2">
        <f t="shared" si="134"/>
        <v>79</v>
      </c>
      <c r="R2133" s="79" t="str">
        <f t="shared" si="135"/>
        <v/>
      </c>
    </row>
    <row r="2134" spans="1:18" x14ac:dyDescent="0.2">
      <c r="A2134" t="s">
        <v>1159</v>
      </c>
      <c r="B2134" t="s">
        <v>2258</v>
      </c>
      <c r="C2134" s="5" t="s">
        <v>38</v>
      </c>
      <c r="D2134" s="5">
        <v>35930</v>
      </c>
      <c r="E2134" s="39">
        <v>1011</v>
      </c>
      <c r="F2134" s="195">
        <v>44372</v>
      </c>
      <c r="G2134" s="2">
        <v>47</v>
      </c>
      <c r="H2134" t="str">
        <f>B2134&amp;C2134</f>
        <v>K.M. SONAMtriple-jump</v>
      </c>
      <c r="I2134" s="2">
        <f>E2134</f>
        <v>1011</v>
      </c>
      <c r="J2134" s="2" cm="1">
        <f t="array" ref="J2134">MAX(IF($H$3:$H$4000=$H2134,$I$3:$I$4000))</f>
        <v>1011</v>
      </c>
      <c r="K2134" s="2" t="str">
        <v>KEN</v>
      </c>
      <c r="L2134" s="21" t="str">
        <v>Rahab CHEPKORIR</v>
      </c>
      <c r="M2134" s="47" t="str">
        <v>3000msc</v>
      </c>
      <c r="N2134" s="95">
        <v>36514</v>
      </c>
      <c r="O2134" s="94" t="str">
        <f t="shared" si="132"/>
        <v>Rahab CHEPKORIR3000msc</v>
      </c>
      <c r="P2134" s="2">
        <f t="shared" si="133"/>
        <v>868</v>
      </c>
      <c r="Q2134" s="2">
        <f t="shared" si="134"/>
        <v>144</v>
      </c>
      <c r="R2134" s="79" t="str">
        <f t="shared" si="135"/>
        <v/>
      </c>
    </row>
    <row r="2135" spans="1:18" x14ac:dyDescent="0.2">
      <c r="A2135" t="s">
        <v>1159</v>
      </c>
      <c r="B2135" t="s">
        <v>2282</v>
      </c>
      <c r="C2135" s="5" t="s">
        <v>38</v>
      </c>
      <c r="D2135" s="5">
        <v>35329</v>
      </c>
      <c r="E2135" s="39">
        <v>970</v>
      </c>
      <c r="F2135" s="195">
        <v>44372</v>
      </c>
      <c r="G2135" s="2">
        <v>90</v>
      </c>
      <c r="H2135" t="str">
        <f>B2135&amp;C2135</f>
        <v>Athira SURENDRANtriple-jump</v>
      </c>
      <c r="I2135" s="2">
        <f>E2135</f>
        <v>970</v>
      </c>
      <c r="J2135" s="2" cm="1">
        <f t="array" ref="J2135">MAX(IF($H$3:$H$4000=$H2135,$I$3:$I$4000))</f>
        <v>970</v>
      </c>
      <c r="K2135" s="2" t="str">
        <v>KEN</v>
      </c>
      <c r="L2135" s="21" t="str">
        <v>Hellen Ekarare LOBUN</v>
      </c>
      <c r="M2135" s="47" t="str">
        <v>1500m</v>
      </c>
      <c r="N2135" s="95">
        <v>36237</v>
      </c>
      <c r="O2135" s="94" t="str">
        <f t="shared" si="132"/>
        <v>Hellen Ekarare LOBUN1500m</v>
      </c>
      <c r="P2135" s="2">
        <f t="shared" si="133"/>
        <v>1155</v>
      </c>
      <c r="Q2135" s="2">
        <f t="shared" si="134"/>
        <v>23</v>
      </c>
      <c r="R2135" s="79" t="str">
        <f t="shared" si="135"/>
        <v/>
      </c>
    </row>
    <row r="2136" spans="1:18" x14ac:dyDescent="0.2">
      <c r="A2136" t="s">
        <v>1159</v>
      </c>
      <c r="B2136" t="s">
        <v>1519</v>
      </c>
      <c r="C2136" s="5" t="s">
        <v>42</v>
      </c>
      <c r="D2136" s="5">
        <v>36036</v>
      </c>
      <c r="E2136" s="39">
        <v>848</v>
      </c>
      <c r="F2136" s="195">
        <v>44372</v>
      </c>
      <c r="G2136" s="2">
        <v>75</v>
      </c>
      <c r="H2136" t="str">
        <f>B2136&amp;C2136</f>
        <v>Vedpathak SURABHhammer-throw</v>
      </c>
      <c r="I2136" s="2">
        <f>E2136</f>
        <v>848</v>
      </c>
      <c r="J2136" s="2" cm="1">
        <f t="array" ref="J2136">MAX(IF($H$3:$H$4000=$H2136,$I$3:$I$4000))</f>
        <v>855</v>
      </c>
      <c r="K2136" s="2" t="str">
        <v>KEN</v>
      </c>
      <c r="L2136" s="21" t="str">
        <v>Gladys KIPTOO</v>
      </c>
      <c r="M2136" s="47" t="str">
        <v>marathon</v>
      </c>
      <c r="N2136" s="95">
        <v>0</v>
      </c>
      <c r="O2136" s="94" t="str">
        <f t="shared" si="132"/>
        <v>Gladys KIPTOOmarathon</v>
      </c>
      <c r="P2136" s="2">
        <f t="shared" si="133"/>
        <v>1145</v>
      </c>
      <c r="Q2136" s="2">
        <f t="shared" si="134"/>
        <v>60</v>
      </c>
      <c r="R2136" s="79" t="str">
        <f t="shared" si="135"/>
        <v/>
      </c>
    </row>
    <row r="2137" spans="1:18" x14ac:dyDescent="0.2">
      <c r="A2137" t="s">
        <v>1159</v>
      </c>
      <c r="B2137" t="s">
        <v>2567</v>
      </c>
      <c r="C2137" s="5" t="s">
        <v>42</v>
      </c>
      <c r="D2137" s="5">
        <v>37712</v>
      </c>
      <c r="E2137" s="39">
        <v>833</v>
      </c>
      <c r="F2137" s="195">
        <v>44372</v>
      </c>
      <c r="G2137" s="2">
        <v>87</v>
      </c>
      <c r="H2137" t="str">
        <f>B2137&amp;C2137</f>
        <v>Harshita SEHRAWAThammer-throw</v>
      </c>
      <c r="I2137" s="2">
        <f>E2137</f>
        <v>833</v>
      </c>
      <c r="J2137" s="2" cm="1">
        <f t="array" ref="J2137">MAX(IF($H$3:$H$4000=$H2137,$I$3:$I$4000))</f>
        <v>833</v>
      </c>
      <c r="K2137" s="2" t="str">
        <v>KEN</v>
      </c>
      <c r="L2137" s="21" t="str">
        <v>Dorcas EWOI</v>
      </c>
      <c r="M2137" s="47" t="str">
        <v>800m</v>
      </c>
      <c r="N2137" s="95">
        <v>0</v>
      </c>
      <c r="O2137" s="94" t="str">
        <f t="shared" si="132"/>
        <v>Dorcas EWOI800m</v>
      </c>
      <c r="P2137" s="2">
        <f t="shared" si="133"/>
        <v>1020</v>
      </c>
      <c r="Q2137" s="2">
        <f t="shared" si="134"/>
        <v>149</v>
      </c>
      <c r="R2137" s="79" t="str">
        <f t="shared" si="135"/>
        <v/>
      </c>
    </row>
    <row r="2138" spans="1:18" x14ac:dyDescent="0.2">
      <c r="A2138" t="s">
        <v>1159</v>
      </c>
      <c r="B2138" t="s">
        <v>1168</v>
      </c>
      <c r="C2138" s="5" t="s">
        <v>2</v>
      </c>
      <c r="D2138" s="5">
        <v>35098</v>
      </c>
      <c r="E2138" s="39">
        <v>1163</v>
      </c>
      <c r="F2138" s="195">
        <v>44368</v>
      </c>
      <c r="G2138" s="2">
        <v>27</v>
      </c>
      <c r="H2138" t="str">
        <f>B2138&amp;C2138</f>
        <v>Dutee CHAND100m</v>
      </c>
      <c r="I2138" s="2">
        <f>E2138</f>
        <v>1163</v>
      </c>
      <c r="J2138" s="2" cm="1">
        <f t="array" ref="J2138">MAX(IF($H$3:$H$4000=$H2138,$I$3:$I$4000))</f>
        <v>1163</v>
      </c>
      <c r="K2138" s="2" t="str">
        <v>KEN</v>
      </c>
      <c r="L2138" s="21" t="str">
        <v>Dorcas EWOI</v>
      </c>
      <c r="M2138" s="47" t="str">
        <v>1500m</v>
      </c>
      <c r="N2138" s="95">
        <v>0</v>
      </c>
      <c r="O2138" s="94" t="str">
        <f t="shared" si="132"/>
        <v>Dorcas EWOI1500m</v>
      </c>
      <c r="P2138" s="2">
        <f t="shared" si="133"/>
        <v>1004</v>
      </c>
      <c r="Q2138" s="2">
        <f t="shared" si="134"/>
        <v>167</v>
      </c>
      <c r="R2138" s="79" t="str">
        <f t="shared" si="135"/>
        <v/>
      </c>
    </row>
    <row r="2139" spans="1:18" x14ac:dyDescent="0.2">
      <c r="A2139" t="s">
        <v>1159</v>
      </c>
      <c r="B2139" t="s">
        <v>1679</v>
      </c>
      <c r="C2139" s="5" t="s">
        <v>2</v>
      </c>
      <c r="D2139" s="5">
        <v>36752</v>
      </c>
      <c r="E2139" s="39">
        <v>1097</v>
      </c>
      <c r="F2139" s="195">
        <v>44368</v>
      </c>
      <c r="G2139" s="2">
        <v>91</v>
      </c>
      <c r="H2139" t="str">
        <f>B2139&amp;C2139</f>
        <v>Daneshwari ASHOK THAKKANNAVAR100m</v>
      </c>
      <c r="I2139" s="2">
        <f>E2139</f>
        <v>1097</v>
      </c>
      <c r="J2139" s="2" cm="1">
        <f t="array" ref="J2139">MAX(IF($H$3:$H$4000=$H2139,$I$3:$I$4000))</f>
        <v>1097</v>
      </c>
      <c r="K2139" s="2" t="str">
        <v>KEN</v>
      </c>
      <c r="L2139" s="21" t="str">
        <v>Joice JEBOR</v>
      </c>
      <c r="M2139" s="47" t="str">
        <v>3000msc</v>
      </c>
      <c r="N2139" s="95">
        <v>0</v>
      </c>
      <c r="O2139" s="94" t="str">
        <f t="shared" si="132"/>
        <v>Joice JEBOR3000msc</v>
      </c>
      <c r="P2139" s="2">
        <f t="shared" si="133"/>
        <v>1014</v>
      </c>
      <c r="Q2139" s="2">
        <f t="shared" si="134"/>
        <v>101</v>
      </c>
      <c r="R2139" s="79" t="str">
        <f t="shared" si="135"/>
        <v/>
      </c>
    </row>
    <row r="2140" spans="1:18" x14ac:dyDescent="0.2">
      <c r="A2140" t="s">
        <v>1159</v>
      </c>
      <c r="B2140" t="s">
        <v>1688</v>
      </c>
      <c r="C2140" s="5" t="s">
        <v>25</v>
      </c>
      <c r="D2140" s="5">
        <v>36534</v>
      </c>
      <c r="E2140" s="39">
        <v>1147</v>
      </c>
      <c r="F2140" s="195">
        <v>44368</v>
      </c>
      <c r="G2140" s="2">
        <v>23</v>
      </c>
      <c r="H2140" t="str">
        <f>B2140&amp;C2140</f>
        <v>Hima DAS200m</v>
      </c>
      <c r="I2140" s="2">
        <f>E2140</f>
        <v>1147</v>
      </c>
      <c r="J2140" s="2" cm="1">
        <f t="array" ref="J2140">MAX(IF($H$3:$H$4000=$H2140,$I$3:$I$4000))</f>
        <v>1147</v>
      </c>
      <c r="K2140" s="2" t="str">
        <v>KEN</v>
      </c>
      <c r="L2140" s="21" t="str">
        <v>Eusila CHEPKIRUI</v>
      </c>
      <c r="M2140" s="47" t="str">
        <v>5000m</v>
      </c>
      <c r="N2140" s="95">
        <v>0</v>
      </c>
      <c r="O2140" s="94" t="str">
        <f t="shared" si="132"/>
        <v>Eusila CHEPKIRUI5000m</v>
      </c>
      <c r="P2140" s="2">
        <f t="shared" si="133"/>
        <v>1054</v>
      </c>
      <c r="Q2140" s="2">
        <f t="shared" si="134"/>
        <v>114</v>
      </c>
      <c r="R2140" s="79" t="str">
        <f t="shared" si="135"/>
        <v/>
      </c>
    </row>
    <row r="2141" spans="1:18" x14ac:dyDescent="0.2">
      <c r="A2141" t="s">
        <v>1159</v>
      </c>
      <c r="B2141" t="s">
        <v>1657</v>
      </c>
      <c r="C2141" s="5" t="s">
        <v>25</v>
      </c>
      <c r="D2141" s="5">
        <v>35951</v>
      </c>
      <c r="E2141" s="39">
        <v>1120</v>
      </c>
      <c r="F2141" s="195">
        <v>44368</v>
      </c>
      <c r="G2141" s="2">
        <v>43</v>
      </c>
      <c r="H2141" t="str">
        <f>B2141&amp;C2141</f>
        <v>Sekar Dhana LAKSHMI200m</v>
      </c>
      <c r="I2141" s="2">
        <f>E2141</f>
        <v>1120</v>
      </c>
      <c r="J2141" s="2" cm="1">
        <f t="array" ref="J2141">MAX(IF($H$3:$H$4000=$H2141,$I$3:$I$4000))</f>
        <v>1120</v>
      </c>
      <c r="K2141" s="2" t="str">
        <v>KEN</v>
      </c>
      <c r="L2141" s="21" t="str">
        <v>Lona LATEMA</v>
      </c>
      <c r="M2141" s="47" t="str">
        <v>3000msc</v>
      </c>
      <c r="N2141" s="95">
        <v>0</v>
      </c>
      <c r="O2141" s="94" t="str">
        <f t="shared" si="132"/>
        <v>Lona LATEMA3000msc</v>
      </c>
      <c r="P2141" s="2">
        <f t="shared" si="133"/>
        <v>1033</v>
      </c>
      <c r="Q2141" s="2">
        <f t="shared" si="134"/>
        <v>82</v>
      </c>
      <c r="R2141" s="79" t="str">
        <f t="shared" si="135"/>
        <v/>
      </c>
    </row>
    <row r="2142" spans="1:18" x14ac:dyDescent="0.2">
      <c r="A2142" t="s">
        <v>1159</v>
      </c>
      <c r="B2142" t="s">
        <v>1698</v>
      </c>
      <c r="C2142" s="5" t="s">
        <v>25</v>
      </c>
      <c r="D2142" s="5">
        <v>34494</v>
      </c>
      <c r="E2142" s="39">
        <v>1108</v>
      </c>
      <c r="F2142" s="195">
        <v>44368</v>
      </c>
      <c r="G2142" s="2">
        <v>57</v>
      </c>
      <c r="H2142" t="str">
        <f>B2142&amp;C2142</f>
        <v>Archana SUSEENTRAN200m</v>
      </c>
      <c r="I2142" s="2">
        <f>E2142</f>
        <v>1108</v>
      </c>
      <c r="J2142" s="2" cm="1">
        <f t="array" ref="J2142">MAX(IF($H$3:$H$4000=$H2142,$I$3:$I$4000))</f>
        <v>1108</v>
      </c>
      <c r="K2142" s="2" t="str">
        <v>KEN</v>
      </c>
      <c r="L2142" s="21" t="str">
        <v>Irene RONO</v>
      </c>
      <c r="M2142" s="47" t="str">
        <v>5000m</v>
      </c>
      <c r="N2142" s="95">
        <v>0</v>
      </c>
      <c r="O2142" s="94" t="str">
        <f t="shared" si="132"/>
        <v>Irene RONO5000m</v>
      </c>
      <c r="P2142" s="2">
        <f t="shared" si="133"/>
        <v>1024</v>
      </c>
      <c r="Q2142" s="2">
        <f t="shared" si="134"/>
        <v>133</v>
      </c>
      <c r="R2142" s="79" t="str">
        <f t="shared" si="135"/>
        <v/>
      </c>
    </row>
    <row r="2143" spans="1:18" x14ac:dyDescent="0.2">
      <c r="A2143" t="s">
        <v>1159</v>
      </c>
      <c r="B2143" t="s">
        <v>2392</v>
      </c>
      <c r="C2143" s="5" t="s">
        <v>40</v>
      </c>
      <c r="D2143" s="5">
        <v>35128</v>
      </c>
      <c r="E2143" s="39">
        <v>1193</v>
      </c>
      <c r="F2143" s="195">
        <v>44368</v>
      </c>
      <c r="G2143" s="2">
        <v>2</v>
      </c>
      <c r="H2143" t="str">
        <f>B2143&amp;C2143</f>
        <v>Kamalpreet KAURdiscus-throw</v>
      </c>
      <c r="I2143" s="2">
        <f>E2143</f>
        <v>1193</v>
      </c>
      <c r="J2143" s="2" cm="1">
        <f t="array" ref="J2143">MAX(IF($H$3:$H$4000=$H2143,$I$3:$I$4000))</f>
        <v>1193</v>
      </c>
      <c r="K2143" s="2" t="str">
        <v>KEN</v>
      </c>
      <c r="L2143" s="21" t="str">
        <v>Winrose CHESANG</v>
      </c>
      <c r="M2143" s="47" t="str">
        <v>10000m</v>
      </c>
      <c r="N2143" s="95">
        <v>0</v>
      </c>
      <c r="O2143" s="94" t="str">
        <f t="shared" si="132"/>
        <v>Winrose CHESANG10000m</v>
      </c>
      <c r="P2143" s="2">
        <f t="shared" si="133"/>
        <v>989</v>
      </c>
      <c r="Q2143" s="2">
        <f t="shared" si="134"/>
        <v>114</v>
      </c>
      <c r="R2143" s="79" t="str">
        <f t="shared" si="135"/>
        <v/>
      </c>
    </row>
    <row r="2144" spans="1:18" x14ac:dyDescent="0.2">
      <c r="A2144" t="s">
        <v>1159</v>
      </c>
      <c r="B2144" t="s">
        <v>2599</v>
      </c>
      <c r="C2144" s="6" t="s">
        <v>41</v>
      </c>
      <c r="D2144" s="5">
        <v>35231</v>
      </c>
      <c r="E2144" s="39">
        <v>870</v>
      </c>
      <c r="F2144" s="195">
        <v>44368</v>
      </c>
      <c r="G2144" s="2">
        <v>51</v>
      </c>
      <c r="H2144" t="str">
        <f>B2144&amp;C2144</f>
        <v>Shilpa RANIjavelin-throw</v>
      </c>
      <c r="I2144" s="2">
        <f>E2144</f>
        <v>870</v>
      </c>
      <c r="J2144" s="2" cm="1">
        <f t="array" ref="J2144">MAX(IF($H$3:$H$4000=$H2144,$I$3:$I$4000))</f>
        <v>999</v>
      </c>
      <c r="K2144" s="2" t="str">
        <v>KEN</v>
      </c>
      <c r="L2144" s="21" t="str">
        <v>Prudence KIYENG</v>
      </c>
      <c r="M2144" s="47" t="str">
        <v>10000m</v>
      </c>
      <c r="N2144" s="95">
        <v>0</v>
      </c>
      <c r="O2144" s="94" t="str">
        <f t="shared" si="132"/>
        <v>Prudence KIYENG10000m</v>
      </c>
      <c r="P2144" s="2">
        <f t="shared" si="133"/>
        <v>957</v>
      </c>
      <c r="Q2144" s="2">
        <f t="shared" si="134"/>
        <v>126</v>
      </c>
      <c r="R2144" s="79" t="str">
        <f t="shared" si="135"/>
        <v/>
      </c>
    </row>
    <row r="2145" spans="1:18" x14ac:dyDescent="0.2">
      <c r="A2145" t="s">
        <v>1159</v>
      </c>
      <c r="B2145" t="s">
        <v>1160</v>
      </c>
      <c r="C2145" s="5" t="s">
        <v>2</v>
      </c>
      <c r="D2145" s="6">
        <v>33365</v>
      </c>
      <c r="E2145" s="39">
        <v>1123</v>
      </c>
      <c r="F2145" s="195">
        <v>44352</v>
      </c>
      <c r="G2145" s="2">
        <v>59</v>
      </c>
      <c r="H2145" t="str">
        <f>B2145&amp;C2145</f>
        <v>Srabani NANDA100m</v>
      </c>
      <c r="I2145" s="2">
        <f>E2145</f>
        <v>1123</v>
      </c>
      <c r="J2145" s="2" cm="1">
        <f t="array" ref="J2145">MAX(IF($H$3:$H$4000=$H2145,$I$3:$I$4000))</f>
        <v>1123</v>
      </c>
      <c r="K2145" s="2" t="str">
        <v>KEN</v>
      </c>
      <c r="L2145" s="21" t="str">
        <v>Antonina KWAMBAI</v>
      </c>
      <c r="M2145" s="47" t="str">
        <v>marathon</v>
      </c>
      <c r="N2145" s="95">
        <v>33695</v>
      </c>
      <c r="O2145" s="94" t="str">
        <f t="shared" si="132"/>
        <v>Antonina KWAMBAImarathon</v>
      </c>
      <c r="P2145" s="2">
        <f t="shared" si="133"/>
        <v>1189</v>
      </c>
      <c r="Q2145" s="2">
        <f t="shared" si="134"/>
        <v>22</v>
      </c>
      <c r="R2145" s="79" t="str">
        <f t="shared" si="135"/>
        <v/>
      </c>
    </row>
    <row r="2146" spans="1:18" x14ac:dyDescent="0.2">
      <c r="A2146" t="s">
        <v>1159</v>
      </c>
      <c r="B2146" t="s">
        <v>2434</v>
      </c>
      <c r="C2146" s="5" t="s">
        <v>40</v>
      </c>
      <c r="D2146" s="5">
        <v>37570</v>
      </c>
      <c r="E2146" s="39">
        <v>856</v>
      </c>
      <c r="F2146" s="195">
        <v>44352</v>
      </c>
      <c r="G2146" s="2">
        <v>74</v>
      </c>
      <c r="H2146" t="str">
        <f>B2146&amp;C2146</f>
        <v>Krishna JAYASANKARdiscus-throw</v>
      </c>
      <c r="I2146" s="2">
        <f>E2146</f>
        <v>856</v>
      </c>
      <c r="J2146" s="2" cm="1">
        <f t="array" ref="J2146">MAX(IF($H$3:$H$4000=$H2146,$I$3:$I$4000))</f>
        <v>856</v>
      </c>
      <c r="K2146" s="2" t="str">
        <v>KEN</v>
      </c>
      <c r="L2146" s="21" t="str">
        <v>Martha AKENO</v>
      </c>
      <c r="M2146" s="47" t="str">
        <v>marathon</v>
      </c>
      <c r="N2146" s="95">
        <v>34318</v>
      </c>
      <c r="O2146" s="94" t="str">
        <f t="shared" si="132"/>
        <v>Martha AKENOmarathon</v>
      </c>
      <c r="P2146" s="2">
        <f t="shared" si="133"/>
        <v>1093</v>
      </c>
      <c r="Q2146" s="2">
        <f t="shared" si="134"/>
        <v>101</v>
      </c>
      <c r="R2146" s="79" t="str">
        <f t="shared" si="135"/>
        <v/>
      </c>
    </row>
    <row r="2147" spans="1:18" x14ac:dyDescent="0.2">
      <c r="A2147" t="s">
        <v>1159</v>
      </c>
      <c r="B2147" t="s">
        <v>1160</v>
      </c>
      <c r="C2147" s="5" t="s">
        <v>25</v>
      </c>
      <c r="D2147" s="5">
        <v>33365</v>
      </c>
      <c r="E2147" s="39">
        <v>1106</v>
      </c>
      <c r="F2147" s="195">
        <v>44303</v>
      </c>
      <c r="G2147" s="2">
        <v>59</v>
      </c>
      <c r="H2147" t="str">
        <f>B2147&amp;C2147</f>
        <v>Srabani NANDA200m</v>
      </c>
      <c r="I2147" s="2">
        <f>E2147</f>
        <v>1106</v>
      </c>
      <c r="J2147" s="2" cm="1">
        <f t="array" ref="J2147">MAX(IF($H$3:$H$4000=$H2147,$I$3:$I$4000))</f>
        <v>1106</v>
      </c>
      <c r="K2147" s="2" t="str">
        <v>KEN</v>
      </c>
      <c r="L2147" s="21" t="str">
        <v>Caroline ROTICH</v>
      </c>
      <c r="M2147" s="47" t="str">
        <v>marathon</v>
      </c>
      <c r="N2147" s="95">
        <v>30815</v>
      </c>
      <c r="O2147" s="94" t="str">
        <f t="shared" si="132"/>
        <v>Caroline ROTICHmarathon</v>
      </c>
      <c r="P2147" s="2">
        <f t="shared" si="133"/>
        <v>1050</v>
      </c>
      <c r="Q2147" s="2">
        <f t="shared" si="134"/>
        <v>124</v>
      </c>
      <c r="R2147" s="79" t="str">
        <f t="shared" si="135"/>
        <v/>
      </c>
    </row>
    <row r="2148" spans="1:18" x14ac:dyDescent="0.2">
      <c r="A2148" t="s">
        <v>1159</v>
      </c>
      <c r="B2148" t="s">
        <v>2518</v>
      </c>
      <c r="C2148" s="5" t="s">
        <v>42</v>
      </c>
      <c r="D2148" s="6">
        <v>32690</v>
      </c>
      <c r="E2148" s="39">
        <v>1010</v>
      </c>
      <c r="F2148" s="195">
        <v>44299</v>
      </c>
      <c r="G2148" s="2">
        <v>19</v>
      </c>
      <c r="H2148" t="str">
        <f>B2148&amp;C2148</f>
        <v>Manju BALA SINGHhammer-throw</v>
      </c>
      <c r="I2148" s="2">
        <f>E2148</f>
        <v>1010</v>
      </c>
      <c r="J2148" s="2" cm="1">
        <f t="array" ref="J2148">MAX(IF($H$3:$H$4000=$H2148,$I$3:$I$4000))</f>
        <v>1010</v>
      </c>
      <c r="K2148" s="2" t="str">
        <v>KEN</v>
      </c>
      <c r="L2148" s="21" t="str">
        <v>Alfin Wanzila NYAMASYO</v>
      </c>
      <c r="M2148" s="47" t="str">
        <v>3000msc</v>
      </c>
      <c r="N2148" s="95">
        <v>33897</v>
      </c>
      <c r="O2148" s="94" t="str">
        <f t="shared" si="132"/>
        <v>Alfin Wanzila NYAMASYO3000msc</v>
      </c>
      <c r="P2148" s="2">
        <f t="shared" si="133"/>
        <v>879</v>
      </c>
      <c r="Q2148" s="2">
        <f t="shared" si="134"/>
        <v>142</v>
      </c>
      <c r="R2148" s="79" t="str">
        <f t="shared" si="135"/>
        <v/>
      </c>
    </row>
    <row r="2149" spans="1:18" x14ac:dyDescent="0.2">
      <c r="A2149" t="s">
        <v>1159</v>
      </c>
      <c r="B2149" t="s">
        <v>1529</v>
      </c>
      <c r="C2149" s="5" t="s">
        <v>42</v>
      </c>
      <c r="D2149" s="5">
        <v>37095</v>
      </c>
      <c r="E2149" s="39">
        <v>846</v>
      </c>
      <c r="F2149" s="195">
        <v>44299</v>
      </c>
      <c r="G2149" s="2">
        <v>76</v>
      </c>
      <c r="H2149" t="str">
        <f>B2149&amp;C2149</f>
        <v>Bhadwati CHOUDHARYhammer-throw</v>
      </c>
      <c r="I2149" s="2">
        <f>E2149</f>
        <v>846</v>
      </c>
      <c r="J2149" s="2" cm="1">
        <f t="array" ref="J2149">MAX(IF($H$3:$H$4000=$H2149,$I$3:$I$4000))</f>
        <v>846</v>
      </c>
      <c r="K2149" s="2" t="str">
        <v>KEN</v>
      </c>
      <c r="L2149" s="21" t="str">
        <v>Ruth CHEPNGETICH</v>
      </c>
      <c r="M2149" s="47" t="str">
        <v>marathon</v>
      </c>
      <c r="N2149" s="95">
        <v>34554</v>
      </c>
      <c r="O2149" s="94" t="str">
        <f t="shared" si="132"/>
        <v>Ruth CHEPNGETICHmarathon</v>
      </c>
      <c r="P2149" s="2">
        <f t="shared" si="133"/>
        <v>1261</v>
      </c>
      <c r="Q2149" s="2">
        <f t="shared" si="134"/>
        <v>2</v>
      </c>
      <c r="R2149" s="79" t="str">
        <f t="shared" si="135"/>
        <v/>
      </c>
    </row>
    <row r="2150" spans="1:18" x14ac:dyDescent="0.2">
      <c r="A2150" t="s">
        <v>1159</v>
      </c>
      <c r="B2150" t="s">
        <v>2560</v>
      </c>
      <c r="C2150" s="5" t="s">
        <v>42</v>
      </c>
      <c r="D2150" s="5">
        <v>35841</v>
      </c>
      <c r="E2150" s="39">
        <v>843</v>
      </c>
      <c r="F2150" s="195">
        <v>44299</v>
      </c>
      <c r="G2150" s="2">
        <v>79</v>
      </c>
      <c r="H2150" t="str">
        <f>B2150&amp;C2150</f>
        <v>Kulvinder KAURhammer-throw</v>
      </c>
      <c r="I2150" s="2">
        <f>E2150</f>
        <v>843</v>
      </c>
      <c r="J2150" s="2" cm="1">
        <f t="array" ref="J2150">MAX(IF($H$3:$H$4000=$H2150,$I$3:$I$4000))</f>
        <v>843</v>
      </c>
      <c r="K2150" s="2" t="str">
        <v>KEN</v>
      </c>
      <c r="L2150" s="21" t="str">
        <v>Brigid KOSGEI</v>
      </c>
      <c r="M2150" s="47" t="str">
        <v>marathon</v>
      </c>
      <c r="N2150" s="95">
        <v>34385</v>
      </c>
      <c r="O2150" s="94" t="str">
        <f t="shared" si="132"/>
        <v>Brigid KOSGEImarathon</v>
      </c>
      <c r="P2150" s="2">
        <f t="shared" si="133"/>
        <v>1274</v>
      </c>
      <c r="Q2150" s="2">
        <f t="shared" si="134"/>
        <v>1</v>
      </c>
      <c r="R2150" s="79" t="str">
        <f t="shared" si="135"/>
        <v/>
      </c>
    </row>
    <row r="2151" spans="1:18" x14ac:dyDescent="0.2">
      <c r="A2151" t="s">
        <v>1159</v>
      </c>
      <c r="B2151" t="s">
        <v>2472</v>
      </c>
      <c r="C2151" s="5" t="s">
        <v>39</v>
      </c>
      <c r="D2151" s="5">
        <v>36886</v>
      </c>
      <c r="E2151" s="39">
        <v>937</v>
      </c>
      <c r="F2151" s="195">
        <v>44296</v>
      </c>
      <c r="G2151" s="2">
        <v>36</v>
      </c>
      <c r="H2151" t="str">
        <f>B2151&amp;C2151</f>
        <v>Poorna RAORANEshot-put</v>
      </c>
      <c r="I2151" s="2">
        <f>E2151</f>
        <v>937</v>
      </c>
      <c r="J2151" s="2" cm="1">
        <f t="array" ref="J2151">MAX(IF($H$3:$H$4000=$H2151,$I$3:$I$4000))</f>
        <v>937</v>
      </c>
      <c r="K2151" s="2" t="str">
        <v>KEN</v>
      </c>
      <c r="L2151" s="21" t="str">
        <v>Angela TANUI</v>
      </c>
      <c r="M2151" s="47" t="str">
        <v>marathon</v>
      </c>
      <c r="N2151" s="95">
        <v>33812</v>
      </c>
      <c r="O2151" s="94" t="str">
        <f t="shared" si="132"/>
        <v>Angela TANUImarathon</v>
      </c>
      <c r="P2151" s="2">
        <f t="shared" si="133"/>
        <v>1254</v>
      </c>
      <c r="Q2151" s="2">
        <f t="shared" si="134"/>
        <v>4</v>
      </c>
      <c r="R2151" s="79" t="str">
        <f t="shared" si="135"/>
        <v/>
      </c>
    </row>
    <row r="2152" spans="1:18" x14ac:dyDescent="0.2">
      <c r="A2152" t="s">
        <v>1159</v>
      </c>
      <c r="B2152" t="s">
        <v>2416</v>
      </c>
      <c r="C2152" s="5" t="s">
        <v>40</v>
      </c>
      <c r="D2152" s="6">
        <v>35881</v>
      </c>
      <c r="E2152" s="39">
        <v>926</v>
      </c>
      <c r="F2152" s="195">
        <v>44274</v>
      </c>
      <c r="G2152" s="2">
        <v>44</v>
      </c>
      <c r="H2152" t="str">
        <f>B2152&amp;C2152</f>
        <v>Sonal GOYALdiscus-throw</v>
      </c>
      <c r="I2152" s="2">
        <f>E2152</f>
        <v>926</v>
      </c>
      <c r="J2152" s="2" cm="1">
        <f t="array" ref="J2152">MAX(IF($H$3:$H$4000=$H2152,$I$3:$I$4000))</f>
        <v>926</v>
      </c>
      <c r="K2152" s="2" t="str">
        <v>KEN</v>
      </c>
      <c r="L2152" s="21" t="str">
        <v>Milcent NDORO</v>
      </c>
      <c r="M2152" s="47" t="str">
        <v>200m</v>
      </c>
      <c r="N2152" s="95">
        <v>31674</v>
      </c>
      <c r="O2152" s="94" t="str">
        <f t="shared" si="132"/>
        <v>Milcent NDORO200m</v>
      </c>
      <c r="P2152" s="2">
        <f t="shared" si="133"/>
        <v>1033</v>
      </c>
      <c r="Q2152" s="2">
        <f t="shared" si="134"/>
        <v>161</v>
      </c>
      <c r="R2152" s="79" t="str">
        <f t="shared" si="135"/>
        <v/>
      </c>
    </row>
    <row r="2153" spans="1:18" x14ac:dyDescent="0.2">
      <c r="A2153" t="s">
        <v>1159</v>
      </c>
      <c r="B2153" t="s">
        <v>1792</v>
      </c>
      <c r="C2153" s="5" t="s">
        <v>27</v>
      </c>
      <c r="D2153" s="5">
        <v>37119</v>
      </c>
      <c r="E2153" s="39">
        <v>1117</v>
      </c>
      <c r="F2153" s="195">
        <v>44273</v>
      </c>
      <c r="G2153" s="2">
        <v>42</v>
      </c>
      <c r="H2153" t="str">
        <f>B2153&amp;C2153</f>
        <v>KM. CHANDA800m</v>
      </c>
      <c r="I2153" s="2">
        <f>E2153</f>
        <v>1117</v>
      </c>
      <c r="J2153" s="2" cm="1">
        <f t="array" ref="J2153">MAX(IF($H$3:$H$4000=$H2153,$I$3:$I$4000))</f>
        <v>1125</v>
      </c>
      <c r="K2153" s="2" t="str">
        <v>KEN</v>
      </c>
      <c r="L2153" s="21" t="str">
        <v>Mary MORAA</v>
      </c>
      <c r="M2153" s="47" t="str">
        <v>800m</v>
      </c>
      <c r="N2153" s="95">
        <v>36692</v>
      </c>
      <c r="O2153" s="94" t="str">
        <f t="shared" si="132"/>
        <v>Mary MORAA800m</v>
      </c>
      <c r="P2153" s="2">
        <f t="shared" si="133"/>
        <v>1176</v>
      </c>
      <c r="Q2153" s="2">
        <f t="shared" si="134"/>
        <v>12</v>
      </c>
      <c r="R2153" s="79" t="str">
        <f t="shared" si="135"/>
        <v/>
      </c>
    </row>
    <row r="2154" spans="1:18" x14ac:dyDescent="0.2">
      <c r="A2154" t="s">
        <v>1159</v>
      </c>
      <c r="B2154" t="s">
        <v>1800</v>
      </c>
      <c r="C2154" s="5" t="s">
        <v>27</v>
      </c>
      <c r="D2154" s="5">
        <v>35872</v>
      </c>
      <c r="E2154" s="39">
        <v>1110</v>
      </c>
      <c r="F2154" s="195">
        <v>44273</v>
      </c>
      <c r="G2154" s="2">
        <v>53</v>
      </c>
      <c r="H2154" t="str">
        <f>B2154&amp;C2154</f>
        <v>Lili DAS800m</v>
      </c>
      <c r="I2154" s="2">
        <f>E2154</f>
        <v>1110</v>
      </c>
      <c r="J2154" s="2" cm="1">
        <f t="array" ref="J2154">MAX(IF($H$3:$H$4000=$H2154,$I$3:$I$4000))</f>
        <v>1110</v>
      </c>
      <c r="K2154" s="2" t="str">
        <v>KEN</v>
      </c>
      <c r="L2154" s="21" t="str">
        <v>Josephine Chelangat KIPLANGAT</v>
      </c>
      <c r="M2154" s="47" t="str">
        <v>800m</v>
      </c>
      <c r="N2154" s="95">
        <v>36078</v>
      </c>
      <c r="O2154" s="94" t="str">
        <f t="shared" si="132"/>
        <v>Josephine Chelangat KIPLANGAT800m</v>
      </c>
      <c r="P2154" s="2">
        <f t="shared" si="133"/>
        <v>1136</v>
      </c>
      <c r="Q2154" s="2">
        <f t="shared" si="134"/>
        <v>26</v>
      </c>
      <c r="R2154" s="79" t="str">
        <f t="shared" si="135"/>
        <v/>
      </c>
    </row>
    <row r="2155" spans="1:18" x14ac:dyDescent="0.2">
      <c r="A2155" t="s">
        <v>1159</v>
      </c>
      <c r="B2155" t="s">
        <v>1805</v>
      </c>
      <c r="C2155" s="5" t="s">
        <v>27</v>
      </c>
      <c r="D2155" s="5">
        <v>33029</v>
      </c>
      <c r="E2155" s="39">
        <v>1103</v>
      </c>
      <c r="F2155" s="195">
        <v>44273</v>
      </c>
      <c r="G2155" s="2">
        <v>62</v>
      </c>
      <c r="H2155" t="str">
        <f>B2155&amp;C2155</f>
        <v>Poovamma Raju MACHETTIRA800m</v>
      </c>
      <c r="I2155" s="2">
        <f>E2155</f>
        <v>1103</v>
      </c>
      <c r="J2155" s="2" cm="1">
        <f t="array" ref="J2155">MAX(IF($H$3:$H$4000=$H2155,$I$3:$I$4000))</f>
        <v>1103</v>
      </c>
      <c r="K2155" s="2" t="str">
        <v>KEN</v>
      </c>
      <c r="L2155" s="21" t="str">
        <v>Vivian Chebet KIPROTICH</v>
      </c>
      <c r="M2155" s="47" t="str">
        <v>800m</v>
      </c>
      <c r="N2155" s="95">
        <v>35071</v>
      </c>
      <c r="O2155" s="94" t="str">
        <f t="shared" si="132"/>
        <v>Vivian Chebet KIPROTICH800m</v>
      </c>
      <c r="P2155" s="2">
        <f t="shared" si="133"/>
        <v>1134</v>
      </c>
      <c r="Q2155" s="2">
        <f t="shared" si="134"/>
        <v>27</v>
      </c>
      <c r="R2155" s="79" t="str">
        <f t="shared" si="135"/>
        <v/>
      </c>
    </row>
    <row r="2156" spans="1:18" x14ac:dyDescent="0.2">
      <c r="A2156" t="s">
        <v>1159</v>
      </c>
      <c r="B2156" t="s">
        <v>1808</v>
      </c>
      <c r="C2156" s="5" t="s">
        <v>27</v>
      </c>
      <c r="D2156" s="5">
        <v>36737</v>
      </c>
      <c r="E2156" s="39">
        <v>1100</v>
      </c>
      <c r="F2156" s="195">
        <v>44273</v>
      </c>
      <c r="G2156" s="2">
        <v>67</v>
      </c>
      <c r="H2156" t="str">
        <f>B2156&amp;C2156</f>
        <v>. RACHNA800m</v>
      </c>
      <c r="I2156" s="2">
        <f>E2156</f>
        <v>1100</v>
      </c>
      <c r="J2156" s="2" cm="1">
        <f t="array" ref="J2156">MAX(IF($H$3:$H$4000=$H2156,$I$3:$I$4000))</f>
        <v>1100</v>
      </c>
      <c r="K2156" s="2" t="str">
        <v>KEN</v>
      </c>
      <c r="L2156" s="21" t="str">
        <v>Naomi KORIR</v>
      </c>
      <c r="M2156" s="47" t="str">
        <v>800m</v>
      </c>
      <c r="N2156" s="95">
        <v>36039</v>
      </c>
      <c r="O2156" s="94" t="str">
        <f t="shared" si="132"/>
        <v>Naomi KORIR800m</v>
      </c>
      <c r="P2156" s="2">
        <f t="shared" si="133"/>
        <v>1128</v>
      </c>
      <c r="Q2156" s="2">
        <f t="shared" si="134"/>
        <v>35</v>
      </c>
      <c r="R2156" s="79" t="str">
        <f t="shared" si="135"/>
        <v/>
      </c>
    </row>
    <row r="2157" spans="1:18" x14ac:dyDescent="0.2">
      <c r="A2157" t="s">
        <v>1159</v>
      </c>
      <c r="B2157" t="s">
        <v>1820</v>
      </c>
      <c r="C2157" s="5" t="s">
        <v>27</v>
      </c>
      <c r="D2157" s="5">
        <v>34361</v>
      </c>
      <c r="E2157" s="39">
        <v>1085</v>
      </c>
      <c r="F2157" s="195">
        <v>44273</v>
      </c>
      <c r="G2157" s="2">
        <v>83</v>
      </c>
      <c r="H2157" t="str">
        <f>B2157&amp;C2157</f>
        <v>Shalu CHAUDHARY800m</v>
      </c>
      <c r="I2157" s="2">
        <f>E2157</f>
        <v>1085</v>
      </c>
      <c r="J2157" s="2" cm="1">
        <f t="array" ref="J2157">MAX(IF($H$3:$H$4000=$H2157,$I$3:$I$4000))</f>
        <v>1085</v>
      </c>
      <c r="K2157" s="2" t="str">
        <v>KEN</v>
      </c>
      <c r="L2157" s="21" t="str">
        <v>Purity CHEPKIRUI</v>
      </c>
      <c r="M2157" s="47" t="str">
        <v>800m</v>
      </c>
      <c r="N2157" s="95">
        <v>37666</v>
      </c>
      <c r="O2157" s="94" t="str">
        <f t="shared" si="132"/>
        <v>Purity CHEPKIRUI800m</v>
      </c>
      <c r="P2157" s="2">
        <f t="shared" si="133"/>
        <v>1103</v>
      </c>
      <c r="Q2157" s="2">
        <f t="shared" si="134"/>
        <v>65</v>
      </c>
      <c r="R2157" s="79" t="str">
        <f t="shared" si="135"/>
        <v/>
      </c>
    </row>
    <row r="2158" spans="1:18" x14ac:dyDescent="0.2">
      <c r="A2158" t="s">
        <v>1159</v>
      </c>
      <c r="B2158" t="s">
        <v>2252</v>
      </c>
      <c r="C2158" s="5" t="s">
        <v>38</v>
      </c>
      <c r="D2158" s="5">
        <v>36528</v>
      </c>
      <c r="E2158" s="39">
        <v>1028</v>
      </c>
      <c r="F2158" s="195">
        <v>44273</v>
      </c>
      <c r="G2158" s="2">
        <v>38</v>
      </c>
      <c r="H2158" t="str">
        <f>B2158&amp;C2158</f>
        <v>R. AISHWARYAtriple-jump</v>
      </c>
      <c r="I2158" s="2">
        <f>E2158</f>
        <v>1028</v>
      </c>
      <c r="J2158" s="2" cm="1">
        <f t="array" ref="J2158">MAX(IF($H$3:$H$4000=$H2158,$I$3:$I$4000))</f>
        <v>1028</v>
      </c>
      <c r="K2158" s="2" t="str">
        <v>KEN</v>
      </c>
      <c r="L2158" s="21" t="str">
        <v>Peninah Wangari WACHIRA</v>
      </c>
      <c r="M2158" s="47" t="str">
        <v>800m</v>
      </c>
      <c r="N2158" s="95">
        <v>34040</v>
      </c>
      <c r="O2158" s="94" t="str">
        <f t="shared" si="132"/>
        <v>Peninah Wangari WACHIRA800m</v>
      </c>
      <c r="P2158" s="2">
        <f t="shared" si="133"/>
        <v>1103</v>
      </c>
      <c r="Q2158" s="2">
        <f t="shared" si="134"/>
        <v>65</v>
      </c>
      <c r="R2158" s="79" t="str">
        <f t="shared" si="135"/>
        <v/>
      </c>
    </row>
    <row r="2159" spans="1:18" x14ac:dyDescent="0.2">
      <c r="A2159" t="s">
        <v>1159</v>
      </c>
      <c r="B2159" t="s">
        <v>1380</v>
      </c>
      <c r="C2159" s="5" t="s">
        <v>35</v>
      </c>
      <c r="D2159" s="5">
        <v>36669</v>
      </c>
      <c r="E2159" s="39">
        <v>1062</v>
      </c>
      <c r="F2159" s="195">
        <v>44273</v>
      </c>
      <c r="G2159" s="2">
        <v>19</v>
      </c>
      <c r="H2159" t="str">
        <f>B2159&amp;C2159</f>
        <v>Gracena GLISTUS MERYhigh-jump</v>
      </c>
      <c r="I2159" s="2">
        <f>E2159</f>
        <v>1062</v>
      </c>
      <c r="J2159" s="2" cm="1">
        <f t="array" ref="J2159">MAX(IF($H$3:$H$4000=$H2159,$I$3:$I$4000))</f>
        <v>1062</v>
      </c>
      <c r="K2159" s="2" t="str">
        <v>KEN</v>
      </c>
      <c r="L2159" s="21" t="str">
        <v>Judy CHEPKOECH</v>
      </c>
      <c r="M2159" s="47" t="str">
        <v>800m</v>
      </c>
      <c r="N2159" s="95">
        <v>0</v>
      </c>
      <c r="O2159" s="94" t="str">
        <f t="shared" si="132"/>
        <v>Judy CHEPKOECH800m</v>
      </c>
      <c r="P2159" s="2">
        <f t="shared" si="133"/>
        <v>1080</v>
      </c>
      <c r="Q2159" s="2">
        <f t="shared" si="134"/>
        <v>104</v>
      </c>
      <c r="R2159" s="79" t="str">
        <f t="shared" si="135"/>
        <v/>
      </c>
    </row>
    <row r="2160" spans="1:18" x14ac:dyDescent="0.2">
      <c r="A2160" t="s">
        <v>1159</v>
      </c>
      <c r="B2160" t="s">
        <v>1525</v>
      </c>
      <c r="C2160" s="5" t="s">
        <v>42</v>
      </c>
      <c r="D2160" s="5">
        <v>36535</v>
      </c>
      <c r="E2160" s="39">
        <v>835</v>
      </c>
      <c r="F2160" s="195">
        <v>44273</v>
      </c>
      <c r="G2160" s="2">
        <v>85</v>
      </c>
      <c r="H2160" t="str">
        <f>B2160&amp;C2160</f>
        <v>Sneha SURYAKANhammer-throw</v>
      </c>
      <c r="I2160" s="2">
        <f>E2160</f>
        <v>835</v>
      </c>
      <c r="J2160" s="2" cm="1">
        <f t="array" ref="J2160">MAX(IF($H$3:$H$4000=$H2160,$I$3:$I$4000))</f>
        <v>835</v>
      </c>
      <c r="K2160" s="2" t="str">
        <v>KEN</v>
      </c>
      <c r="L2160" s="21" t="str">
        <v>Gladys KEBENEI</v>
      </c>
      <c r="M2160" s="47" t="str">
        <v>800m</v>
      </c>
      <c r="N2160" s="95">
        <v>0</v>
      </c>
      <c r="O2160" s="94" t="str">
        <f t="shared" si="132"/>
        <v>Gladys KEBENEI800m</v>
      </c>
      <c r="P2160" s="2">
        <f t="shared" si="133"/>
        <v>1044</v>
      </c>
      <c r="Q2160" s="2">
        <f t="shared" si="134"/>
        <v>129</v>
      </c>
      <c r="R2160" s="79" t="str">
        <f t="shared" si="135"/>
        <v/>
      </c>
    </row>
    <row r="2161" spans="1:18" x14ac:dyDescent="0.2">
      <c r="A2161" t="s">
        <v>1159</v>
      </c>
      <c r="B2161" t="s">
        <v>2298</v>
      </c>
      <c r="C2161" s="5" t="s">
        <v>41</v>
      </c>
      <c r="D2161" s="6">
        <v>35367</v>
      </c>
      <c r="E2161" s="39">
        <v>861</v>
      </c>
      <c r="F2161" s="195">
        <v>44273</v>
      </c>
      <c r="G2161" s="2">
        <v>54</v>
      </c>
      <c r="H2161" t="str">
        <f>B2161&amp;C2161</f>
        <v>Swapna BARMANjavelin-throw</v>
      </c>
      <c r="I2161" s="2">
        <f>E2161</f>
        <v>861</v>
      </c>
      <c r="J2161" s="2" cm="1">
        <f t="array" ref="J2161">MAX(IF($H$3:$H$4000=$H2161,$I$3:$I$4000))</f>
        <v>940</v>
      </c>
      <c r="K2161" s="2" t="str">
        <v>KEN</v>
      </c>
      <c r="L2161" s="21" t="str">
        <v>Agnes MUENI</v>
      </c>
      <c r="M2161" s="47" t="str">
        <v>800m</v>
      </c>
      <c r="N2161" s="95">
        <v>0</v>
      </c>
      <c r="O2161" s="94" t="str">
        <f t="shared" si="132"/>
        <v>Agnes MUENI800m</v>
      </c>
      <c r="P2161" s="2">
        <f t="shared" si="133"/>
        <v>1023</v>
      </c>
      <c r="Q2161" s="2">
        <f t="shared" si="134"/>
        <v>146</v>
      </c>
      <c r="R2161" s="79" t="str">
        <f t="shared" si="135"/>
        <v/>
      </c>
    </row>
    <row r="2162" spans="1:18" x14ac:dyDescent="0.2">
      <c r="A2162" t="s">
        <v>1159</v>
      </c>
      <c r="B2162" t="s">
        <v>2298</v>
      </c>
      <c r="C2162" s="5" t="s">
        <v>43</v>
      </c>
      <c r="D2162" s="5">
        <v>35367</v>
      </c>
      <c r="E2162" s="39">
        <v>1004</v>
      </c>
      <c r="F2162" s="195">
        <v>44273</v>
      </c>
      <c r="G2162" s="2">
        <v>10</v>
      </c>
      <c r="H2162" t="str">
        <f>B2162&amp;C2162</f>
        <v>Swapna BARMANheptathlon</v>
      </c>
      <c r="I2162" s="2">
        <f>E2162</f>
        <v>1004</v>
      </c>
      <c r="J2162" s="2" cm="1">
        <f t="array" ref="J2162">MAX(IF($H$3:$H$4000=$H2162,$I$3:$I$4000))</f>
        <v>1004</v>
      </c>
      <c r="K2162" s="2" t="str">
        <v>KEN</v>
      </c>
      <c r="L2162" s="21" t="str">
        <v>Cynthia CHESEBE</v>
      </c>
      <c r="M2162" s="47" t="str">
        <v>800m</v>
      </c>
      <c r="N2162" s="95">
        <v>0</v>
      </c>
      <c r="O2162" s="94" t="str">
        <f t="shared" si="132"/>
        <v>Cynthia CHESEBE800m</v>
      </c>
      <c r="P2162" s="2">
        <f t="shared" si="133"/>
        <v>1021</v>
      </c>
      <c r="Q2162" s="2">
        <f t="shared" si="134"/>
        <v>148</v>
      </c>
      <c r="R2162" s="79" t="str">
        <f t="shared" si="135"/>
        <v/>
      </c>
    </row>
    <row r="2163" spans="1:18" x14ac:dyDescent="0.2">
      <c r="A2163" t="s">
        <v>1159</v>
      </c>
      <c r="B2163" t="s">
        <v>5641</v>
      </c>
      <c r="C2163" s="5" t="s">
        <v>43</v>
      </c>
      <c r="D2163" s="5">
        <v>34791</v>
      </c>
      <c r="E2163" s="39">
        <v>980</v>
      </c>
      <c r="F2163" s="195">
        <v>44273</v>
      </c>
      <c r="G2163" s="2">
        <v>14</v>
      </c>
      <c r="H2163" t="str">
        <f>B2163&amp;C2163</f>
        <v>Mareena GEORGEheptathlon</v>
      </c>
      <c r="I2163" s="2">
        <f>E2163</f>
        <v>980</v>
      </c>
      <c r="J2163" s="2" cm="1">
        <f t="array" ref="J2163">MAX(IF($H$3:$H$4000=$H2163,$I$3:$I$4000))</f>
        <v>980</v>
      </c>
      <c r="K2163" s="2" t="str">
        <v>KEN</v>
      </c>
      <c r="L2163" s="21" t="str">
        <v>Eglay Nafuna NALYANYA</v>
      </c>
      <c r="M2163" s="47" t="str">
        <v>1500m</v>
      </c>
      <c r="N2163" s="95">
        <v>35213</v>
      </c>
      <c r="O2163" s="94" t="str">
        <f t="shared" si="132"/>
        <v>Eglay Nafuna NALYANYA1500m</v>
      </c>
      <c r="P2163" s="2">
        <f t="shared" si="133"/>
        <v>1160</v>
      </c>
      <c r="Q2163" s="2">
        <f t="shared" si="134"/>
        <v>21</v>
      </c>
      <c r="R2163" s="79" t="str">
        <f t="shared" si="135"/>
        <v/>
      </c>
    </row>
    <row r="2164" spans="1:18" x14ac:dyDescent="0.2">
      <c r="A2164" t="s">
        <v>1159</v>
      </c>
      <c r="B2164" t="s">
        <v>4575</v>
      </c>
      <c r="C2164" s="5" t="s">
        <v>43</v>
      </c>
      <c r="D2164" s="5">
        <v>36853</v>
      </c>
      <c r="E2164" s="39">
        <v>890</v>
      </c>
      <c r="F2164" s="195">
        <v>44273</v>
      </c>
      <c r="G2164" s="2">
        <v>37</v>
      </c>
      <c r="H2164" t="str">
        <f>B2164&amp;C2164</f>
        <v>Sonu KUMARIheptathlon</v>
      </c>
      <c r="I2164" s="2">
        <f>E2164</f>
        <v>890</v>
      </c>
      <c r="J2164" s="2" cm="1">
        <f t="array" ref="J2164">MAX(IF($H$3:$H$4000=$H2164,$I$3:$I$4000))</f>
        <v>890</v>
      </c>
      <c r="K2164" s="2" t="str">
        <v>KEN</v>
      </c>
      <c r="L2164" s="21" t="str">
        <v>Brenda CHEBET</v>
      </c>
      <c r="M2164" s="47" t="str">
        <v>1500m</v>
      </c>
      <c r="N2164" s="95">
        <v>38052</v>
      </c>
      <c r="O2164" s="94" t="str">
        <f t="shared" si="132"/>
        <v>Brenda CHEBET1500m</v>
      </c>
      <c r="P2164" s="2">
        <f t="shared" si="133"/>
        <v>1114</v>
      </c>
      <c r="Q2164" s="2">
        <f t="shared" si="134"/>
        <v>57</v>
      </c>
      <c r="R2164" s="79" t="str">
        <f t="shared" si="135"/>
        <v/>
      </c>
    </row>
    <row r="2165" spans="1:18" x14ac:dyDescent="0.2">
      <c r="A2165" t="s">
        <v>1159</v>
      </c>
      <c r="B2165" t="s">
        <v>4579</v>
      </c>
      <c r="C2165" s="5" t="s">
        <v>43</v>
      </c>
      <c r="D2165" s="5">
        <v>36577</v>
      </c>
      <c r="E2165" s="39">
        <v>852</v>
      </c>
      <c r="F2165" s="195">
        <v>44273</v>
      </c>
      <c r="G2165" s="2">
        <v>46</v>
      </c>
      <c r="H2165" t="str">
        <f>B2165&amp;C2165</f>
        <v>. KAJALheptathlon</v>
      </c>
      <c r="I2165" s="2">
        <f>E2165</f>
        <v>852</v>
      </c>
      <c r="J2165" s="2" cm="1">
        <f t="array" ref="J2165">MAX(IF($H$3:$H$4000=$H2165,$I$3:$I$4000))</f>
        <v>852</v>
      </c>
      <c r="K2165" s="2" t="str">
        <v>KEN</v>
      </c>
      <c r="L2165" s="21" t="str">
        <v>Nelly CHEPCHIRCHIR</v>
      </c>
      <c r="M2165" s="47" t="str">
        <v>1500m</v>
      </c>
      <c r="N2165" s="95">
        <v>37776</v>
      </c>
      <c r="O2165" s="94" t="str">
        <f t="shared" si="132"/>
        <v>Nelly CHEPCHIRCHIR1500m</v>
      </c>
      <c r="P2165" s="2">
        <f t="shared" si="133"/>
        <v>1112</v>
      </c>
      <c r="Q2165" s="2">
        <f t="shared" si="134"/>
        <v>61</v>
      </c>
      <c r="R2165" s="79" t="str">
        <f t="shared" si="135"/>
        <v/>
      </c>
    </row>
    <row r="2166" spans="1:18" x14ac:dyDescent="0.2">
      <c r="A2166" t="s">
        <v>1159</v>
      </c>
      <c r="B2166" t="s">
        <v>2227</v>
      </c>
      <c r="C2166" s="5" t="s">
        <v>37</v>
      </c>
      <c r="D2166" s="5">
        <v>36081</v>
      </c>
      <c r="E2166" s="39">
        <v>1020</v>
      </c>
      <c r="F2166" s="195">
        <v>44272</v>
      </c>
      <c r="G2166" s="2">
        <v>83</v>
      </c>
      <c r="H2166" t="str">
        <f>B2166&amp;C2166</f>
        <v>Priyanka KERKETTAlong-jump</v>
      </c>
      <c r="I2166" s="2">
        <f>E2166</f>
        <v>1020</v>
      </c>
      <c r="J2166" s="2" cm="1">
        <f t="array" ref="J2166">MAX(IF($H$3:$H$4000=$H2166,$I$3:$I$4000))</f>
        <v>1020</v>
      </c>
      <c r="K2166" s="2" t="str">
        <v>KEN</v>
      </c>
      <c r="L2166" s="21" t="str">
        <v>Monica MARGARET</v>
      </c>
      <c r="M2166" s="47" t="str">
        <v>1500m</v>
      </c>
      <c r="N2166" s="95">
        <v>1998</v>
      </c>
      <c r="O2166" s="94" t="str">
        <f t="shared" si="132"/>
        <v>Monica MARGARET1500m</v>
      </c>
      <c r="P2166" s="2">
        <f t="shared" si="133"/>
        <v>1107</v>
      </c>
      <c r="Q2166" s="2">
        <f t="shared" si="134"/>
        <v>71</v>
      </c>
      <c r="R2166" s="79" t="str">
        <f t="shared" si="135"/>
        <v/>
      </c>
    </row>
    <row r="2167" spans="1:18" x14ac:dyDescent="0.2">
      <c r="A2167" t="s">
        <v>1159</v>
      </c>
      <c r="B2167" t="s">
        <v>2232</v>
      </c>
      <c r="C2167" s="5" t="s">
        <v>37</v>
      </c>
      <c r="D2167" s="5">
        <v>33751</v>
      </c>
      <c r="E2167" s="39">
        <v>1016</v>
      </c>
      <c r="F2167" s="195">
        <v>44272</v>
      </c>
      <c r="G2167" s="2">
        <v>97</v>
      </c>
      <c r="H2167" t="str">
        <f>B2167&amp;C2167</f>
        <v>Rintu MATHEWlong-jump</v>
      </c>
      <c r="I2167" s="2">
        <f>E2167</f>
        <v>1016</v>
      </c>
      <c r="J2167" s="2" cm="1">
        <f t="array" ref="J2167">MAX(IF($H$3:$H$4000=$H2167,$I$3:$I$4000))</f>
        <v>1016</v>
      </c>
      <c r="K2167" s="2" t="str">
        <v>KEN</v>
      </c>
      <c r="L2167" s="21" t="str">
        <v>Faith CHEPKOECH</v>
      </c>
      <c r="M2167" s="47" t="str">
        <v>1500m</v>
      </c>
      <c r="N2167" s="95">
        <v>37753</v>
      </c>
      <c r="O2167" s="94" t="str">
        <f t="shared" si="132"/>
        <v>Faith CHEPKOECH1500m</v>
      </c>
      <c r="P2167" s="2">
        <f t="shared" si="133"/>
        <v>1094</v>
      </c>
      <c r="Q2167" s="2">
        <f t="shared" si="134"/>
        <v>86</v>
      </c>
      <c r="R2167" s="79" t="str">
        <f t="shared" si="135"/>
        <v/>
      </c>
    </row>
    <row r="2168" spans="1:18" x14ac:dyDescent="0.2">
      <c r="A2168" t="s">
        <v>1159</v>
      </c>
      <c r="B2168" t="s">
        <v>2298</v>
      </c>
      <c r="C2168" s="5" t="s">
        <v>35</v>
      </c>
      <c r="D2168" s="5">
        <v>35367</v>
      </c>
      <c r="E2168" s="39">
        <v>1043</v>
      </c>
      <c r="F2168" s="195">
        <v>44272</v>
      </c>
      <c r="G2168" s="2">
        <v>27</v>
      </c>
      <c r="H2168" t="str">
        <f>B2168&amp;C2168</f>
        <v>Swapna BARMANhigh-jump</v>
      </c>
      <c r="I2168" s="2">
        <f>E2168</f>
        <v>1043</v>
      </c>
      <c r="J2168" s="2" cm="1">
        <f t="array" ref="J2168">MAX(IF($H$3:$H$4000=$H2168,$I$3:$I$4000))</f>
        <v>1043</v>
      </c>
      <c r="K2168" s="2" t="str">
        <v>KEN</v>
      </c>
      <c r="L2168" s="21" t="str">
        <v>Iveen CHEPKEMOI</v>
      </c>
      <c r="M2168" s="47" t="str">
        <v>1500m</v>
      </c>
      <c r="N2168" s="95">
        <v>35662</v>
      </c>
      <c r="O2168" s="94" t="str">
        <f t="shared" si="132"/>
        <v>Iveen CHEPKEMOI1500m</v>
      </c>
      <c r="P2168" s="2">
        <f t="shared" si="133"/>
        <v>1087</v>
      </c>
      <c r="Q2168" s="2">
        <f t="shared" si="134"/>
        <v>106</v>
      </c>
      <c r="R2168" s="79" t="str">
        <f t="shared" si="135"/>
        <v/>
      </c>
    </row>
    <row r="2169" spans="1:18" x14ac:dyDescent="0.2">
      <c r="A2169" t="s">
        <v>1159</v>
      </c>
      <c r="B2169" t="s">
        <v>5641</v>
      </c>
      <c r="C2169" s="5" t="s">
        <v>35</v>
      </c>
      <c r="D2169" s="5">
        <v>34791</v>
      </c>
      <c r="E2169" s="39">
        <v>984</v>
      </c>
      <c r="F2169" s="195">
        <v>44272</v>
      </c>
      <c r="G2169" s="2">
        <v>59</v>
      </c>
      <c r="H2169" t="str">
        <f>B2169&amp;C2169</f>
        <v>Mareena GEORGEhigh-jump</v>
      </c>
      <c r="I2169" s="2">
        <f>E2169</f>
        <v>984</v>
      </c>
      <c r="J2169" s="2" cm="1">
        <f t="array" ref="J2169">MAX(IF($H$3:$H$4000=$H2169,$I$3:$I$4000))</f>
        <v>984</v>
      </c>
      <c r="K2169" s="2" t="str">
        <v>KEN</v>
      </c>
      <c r="L2169" s="21" t="str">
        <v>Caren CHEBET</v>
      </c>
      <c r="M2169" s="47" t="str">
        <v>1500m</v>
      </c>
      <c r="N2169" s="95">
        <v>36670</v>
      </c>
      <c r="O2169" s="94" t="str">
        <f t="shared" si="132"/>
        <v>Caren CHEBET1500m</v>
      </c>
      <c r="P2169" s="2">
        <f t="shared" si="133"/>
        <v>1074</v>
      </c>
      <c r="Q2169" s="2">
        <f t="shared" si="134"/>
        <v>118</v>
      </c>
      <c r="R2169" s="79" t="str">
        <f t="shared" si="135"/>
        <v/>
      </c>
    </row>
    <row r="2170" spans="1:18" x14ac:dyDescent="0.2">
      <c r="A2170" t="s">
        <v>1159</v>
      </c>
      <c r="B2170" s="5" t="s">
        <v>1657</v>
      </c>
      <c r="C2170" s="5" t="s">
        <v>2</v>
      </c>
      <c r="D2170" s="5">
        <v>35951</v>
      </c>
      <c r="E2170" s="39">
        <v>1118</v>
      </c>
      <c r="F2170" s="195">
        <v>44270</v>
      </c>
      <c r="G2170" s="2">
        <v>61</v>
      </c>
      <c r="H2170" t="str">
        <f>B2170&amp;C2170</f>
        <v>Sekar Dhana LAKSHMI100m</v>
      </c>
      <c r="I2170" s="2">
        <f>E2170</f>
        <v>1118</v>
      </c>
      <c r="J2170" s="2" cm="1">
        <f t="array" ref="J2170">MAX(IF($H$3:$H$4000=$H2170,$I$3:$I$4000))</f>
        <v>1118</v>
      </c>
      <c r="K2170" s="2" t="str">
        <v>KEN</v>
      </c>
      <c r="L2170" s="21" t="str">
        <v>Agnes MUENI</v>
      </c>
      <c r="M2170" s="47" t="str">
        <v>1500m</v>
      </c>
      <c r="N2170" s="95">
        <v>0</v>
      </c>
      <c r="O2170" s="94" t="str">
        <f t="shared" si="132"/>
        <v>Agnes MUENI1500m</v>
      </c>
      <c r="P2170" s="2">
        <f t="shared" si="133"/>
        <v>1064</v>
      </c>
      <c r="Q2170" s="2">
        <f t="shared" si="134"/>
        <v>124</v>
      </c>
      <c r="R2170" s="79" t="str">
        <f t="shared" si="135"/>
        <v/>
      </c>
    </row>
    <row r="2171" spans="1:18" x14ac:dyDescent="0.2">
      <c r="A2171" t="s">
        <v>1159</v>
      </c>
      <c r="B2171" s="5" t="s">
        <v>2032</v>
      </c>
      <c r="C2171" s="5" t="s">
        <v>30</v>
      </c>
      <c r="D2171" s="5">
        <v>36509</v>
      </c>
      <c r="E2171" s="39">
        <v>1036</v>
      </c>
      <c r="F2171" s="195">
        <v>44270</v>
      </c>
      <c r="G2171" s="2">
        <v>99</v>
      </c>
      <c r="H2171" t="str">
        <f>B2171&amp;C2171</f>
        <v>Savita PAL10000m</v>
      </c>
      <c r="I2171" s="2">
        <f>E2171</f>
        <v>1036</v>
      </c>
      <c r="J2171" s="2" cm="1">
        <f t="array" ref="J2171">MAX(IF($H$3:$H$4000=$H2171,$I$3:$I$4000))</f>
        <v>1036</v>
      </c>
      <c r="K2171" s="2" t="str">
        <v>KEN</v>
      </c>
      <c r="L2171" s="21" t="str">
        <v>Mercyline CHERONO</v>
      </c>
      <c r="M2171" s="47" t="str">
        <v>1500m</v>
      </c>
      <c r="N2171" s="95">
        <v>37190</v>
      </c>
      <c r="O2171" s="94" t="str">
        <f t="shared" si="132"/>
        <v>Mercyline CHERONO1500m</v>
      </c>
      <c r="P2171" s="2">
        <f t="shared" si="133"/>
        <v>1051</v>
      </c>
      <c r="Q2171" s="2">
        <f t="shared" si="134"/>
        <v>131</v>
      </c>
      <c r="R2171" s="79" t="str">
        <f t="shared" si="135"/>
        <v/>
      </c>
    </row>
    <row r="2172" spans="1:18" x14ac:dyDescent="0.2">
      <c r="A2172" t="s">
        <v>1159</v>
      </c>
      <c r="B2172" t="s">
        <v>1441</v>
      </c>
      <c r="C2172" s="5" t="s">
        <v>36</v>
      </c>
      <c r="D2172" s="5">
        <v>35731</v>
      </c>
      <c r="E2172" s="39">
        <v>929</v>
      </c>
      <c r="F2172" s="195">
        <v>44270</v>
      </c>
      <c r="G2172" s="2">
        <v>31</v>
      </c>
      <c r="H2172" t="str">
        <f>B2172&amp;C2172</f>
        <v>P. Rosy MEENApole-vault</v>
      </c>
      <c r="I2172" s="2">
        <f>E2172</f>
        <v>929</v>
      </c>
      <c r="J2172" s="2" cm="1">
        <f t="array" ref="J2172">MAX(IF($H$3:$H$4000=$H2172,$I$3:$I$4000))</f>
        <v>960</v>
      </c>
      <c r="K2172" s="2" t="str">
        <v>KEN</v>
      </c>
      <c r="L2172" s="21" t="str">
        <v>Virginia NYAMBURA</v>
      </c>
      <c r="M2172" s="47" t="str">
        <v>1500m</v>
      </c>
      <c r="N2172" s="95">
        <v>34170</v>
      </c>
      <c r="O2172" s="94" t="str">
        <f t="shared" si="132"/>
        <v>Virginia NYAMBURA1500m</v>
      </c>
      <c r="P2172" s="2">
        <f t="shared" si="133"/>
        <v>1019</v>
      </c>
      <c r="Q2172" s="2">
        <f t="shared" si="134"/>
        <v>152</v>
      </c>
      <c r="R2172" s="79" t="str">
        <f t="shared" si="135"/>
        <v/>
      </c>
    </row>
    <row r="2173" spans="1:18" x14ac:dyDescent="0.2">
      <c r="A2173" t="s">
        <v>1159</v>
      </c>
      <c r="B2173" t="s">
        <v>2488</v>
      </c>
      <c r="C2173" s="6" t="s">
        <v>39</v>
      </c>
      <c r="D2173" s="6">
        <v>36247</v>
      </c>
      <c r="E2173" s="39">
        <v>861</v>
      </c>
      <c r="F2173" s="195">
        <v>44270</v>
      </c>
      <c r="G2173" s="2">
        <v>67</v>
      </c>
      <c r="H2173" t="str">
        <f>B2173&amp;C2173</f>
        <v>Anamika DASshot-put</v>
      </c>
      <c r="I2173" s="2">
        <f>E2173</f>
        <v>861</v>
      </c>
      <c r="J2173" s="2" cm="1">
        <f t="array" ref="J2173">MAX(IF($H$3:$H$4000=$H2173,$I$3:$I$4000))</f>
        <v>861</v>
      </c>
      <c r="K2173" s="2" t="str">
        <v>KEN</v>
      </c>
      <c r="L2173" s="21" t="str">
        <v>Nancy CHEROP</v>
      </c>
      <c r="M2173" s="47" t="str">
        <v>1500m</v>
      </c>
      <c r="N2173" s="95">
        <v>0</v>
      </c>
      <c r="O2173" s="94" t="str">
        <f t="shared" si="132"/>
        <v>Nancy CHEROP1500m</v>
      </c>
      <c r="P2173" s="2">
        <f t="shared" si="133"/>
        <v>1001</v>
      </c>
      <c r="Q2173" s="2">
        <f t="shared" si="134"/>
        <v>170</v>
      </c>
      <c r="R2173" s="79" t="str">
        <f t="shared" si="135"/>
        <v/>
      </c>
    </row>
    <row r="2174" spans="1:18" x14ac:dyDescent="0.2">
      <c r="A2174" t="s">
        <v>1159</v>
      </c>
      <c r="B2174" t="s">
        <v>2577</v>
      </c>
      <c r="C2174" s="5" t="s">
        <v>41</v>
      </c>
      <c r="D2174" s="5">
        <v>33845</v>
      </c>
      <c r="E2174" s="39">
        <v>1138</v>
      </c>
      <c r="F2174" s="195">
        <v>44270</v>
      </c>
      <c r="G2174" s="2">
        <v>4</v>
      </c>
      <c r="H2174" t="str">
        <f>B2174&amp;C2174</f>
        <v>Annu RANIjavelin-throw</v>
      </c>
      <c r="I2174" s="2">
        <f>E2174</f>
        <v>1138</v>
      </c>
      <c r="J2174" s="2" cm="1">
        <f t="array" ref="J2174">MAX(IF($H$3:$H$4000=$H2174,$I$3:$I$4000))</f>
        <v>1138</v>
      </c>
      <c r="K2174" s="2" t="str">
        <v>KEN</v>
      </c>
      <c r="L2174" s="21" t="str">
        <v>Caren CHEBET</v>
      </c>
      <c r="M2174" s="47" t="str">
        <v>3000msc</v>
      </c>
      <c r="N2174" s="95">
        <v>36670</v>
      </c>
      <c r="O2174" s="94" t="str">
        <f t="shared" si="132"/>
        <v>Caren CHEBET3000msc</v>
      </c>
      <c r="P2174" s="2">
        <f t="shared" si="133"/>
        <v>1139</v>
      </c>
      <c r="Q2174" s="2">
        <f t="shared" si="134"/>
        <v>31</v>
      </c>
      <c r="R2174" s="79" t="str">
        <f t="shared" si="135"/>
        <v/>
      </c>
    </row>
    <row r="2175" spans="1:18" x14ac:dyDescent="0.2">
      <c r="A2175" t="s">
        <v>1159</v>
      </c>
      <c r="B2175" t="s">
        <v>1535</v>
      </c>
      <c r="C2175" s="5" t="s">
        <v>41</v>
      </c>
      <c r="D2175" s="5">
        <v>36350</v>
      </c>
      <c r="E2175" s="39">
        <v>977</v>
      </c>
      <c r="F2175" s="195">
        <v>44270</v>
      </c>
      <c r="G2175" s="2">
        <v>19</v>
      </c>
      <c r="H2175" t="str">
        <f>B2175&amp;C2175</f>
        <v>Sanjana CHOUDHARYjavelin-throw</v>
      </c>
      <c r="I2175" s="2">
        <f>E2175</f>
        <v>977</v>
      </c>
      <c r="J2175" s="2" cm="1">
        <f t="array" ref="J2175">MAX(IF($H$3:$H$4000=$H2175,$I$3:$I$4000))</f>
        <v>977</v>
      </c>
      <c r="K2175" s="2" t="str">
        <v>KEN</v>
      </c>
      <c r="L2175" s="21" t="str">
        <v>Purity KIRUI</v>
      </c>
      <c r="M2175" s="47" t="str">
        <v>3000msc</v>
      </c>
      <c r="N2175" s="95">
        <v>33463</v>
      </c>
      <c r="O2175" s="94" t="str">
        <f t="shared" si="132"/>
        <v>Purity KIRUI3000msc</v>
      </c>
      <c r="P2175" s="2">
        <f t="shared" si="133"/>
        <v>1201</v>
      </c>
      <c r="Q2175" s="2">
        <f t="shared" si="134"/>
        <v>6</v>
      </c>
      <c r="R2175" s="79" t="str">
        <f t="shared" si="135"/>
        <v/>
      </c>
    </row>
    <row r="2176" spans="1:18" x14ac:dyDescent="0.2">
      <c r="A2176" t="s">
        <v>1159</v>
      </c>
      <c r="B2176" t="s">
        <v>2612</v>
      </c>
      <c r="C2176" s="5" t="s">
        <v>41</v>
      </c>
      <c r="D2176" s="5">
        <v>36628</v>
      </c>
      <c r="E2176" s="39">
        <v>836</v>
      </c>
      <c r="F2176" s="195">
        <v>44270</v>
      </c>
      <c r="G2176" s="2">
        <v>72</v>
      </c>
      <c r="H2176" t="str">
        <f>B2176&amp;C2176</f>
        <v>Hemamalini NEELAKANDANjavelin-throw</v>
      </c>
      <c r="I2176" s="2">
        <f>E2176</f>
        <v>836</v>
      </c>
      <c r="J2176" s="2" cm="1">
        <f t="array" ref="J2176">MAX(IF($H$3:$H$4000=$H2176,$I$3:$I$4000))</f>
        <v>841</v>
      </c>
      <c r="K2176" s="2" t="str">
        <v>KEN</v>
      </c>
      <c r="L2176" s="21" t="str">
        <v>Everlyne SYOMBUA</v>
      </c>
      <c r="M2176" s="47" t="str">
        <v>3000msc</v>
      </c>
      <c r="N2176" s="95">
        <v>38336</v>
      </c>
      <c r="O2176" s="94" t="str">
        <f t="shared" si="132"/>
        <v>Everlyne SYOMBUA3000msc</v>
      </c>
      <c r="P2176" s="2">
        <f t="shared" si="133"/>
        <v>1077</v>
      </c>
      <c r="Q2176" s="2">
        <f t="shared" si="134"/>
        <v>54</v>
      </c>
      <c r="R2176" s="79" t="str">
        <f t="shared" si="135"/>
        <v/>
      </c>
    </row>
    <row r="2177" spans="1:18" x14ac:dyDescent="0.2">
      <c r="A2177" t="s">
        <v>1159</v>
      </c>
      <c r="B2177" t="s">
        <v>2308</v>
      </c>
      <c r="C2177" s="5" t="s">
        <v>35</v>
      </c>
      <c r="D2177" s="5">
        <v>37866</v>
      </c>
      <c r="E2177" s="39">
        <v>1013</v>
      </c>
      <c r="F2177" s="195">
        <v>44263</v>
      </c>
      <c r="G2177" s="2">
        <v>46</v>
      </c>
      <c r="H2177" t="str">
        <f>B2177&amp;C2177</f>
        <v>Khyati MATHURhigh-jump</v>
      </c>
      <c r="I2177" s="2">
        <f>E2177</f>
        <v>1013</v>
      </c>
      <c r="J2177" s="2" cm="1">
        <f t="array" ref="J2177">MAX(IF($H$3:$H$4000=$H2177,$I$3:$I$4000))</f>
        <v>1013</v>
      </c>
      <c r="K2177" s="2" t="str">
        <v>KEN</v>
      </c>
      <c r="L2177" s="21" t="str">
        <v>Elizabeth MUENI</v>
      </c>
      <c r="M2177" s="47" t="str">
        <v>3000msc</v>
      </c>
      <c r="N2177" s="95">
        <v>33600</v>
      </c>
      <c r="O2177" s="94" t="str">
        <f t="shared" si="132"/>
        <v>Elizabeth MUENI3000msc</v>
      </c>
      <c r="P2177" s="2">
        <f t="shared" si="133"/>
        <v>1082</v>
      </c>
      <c r="Q2177" s="2">
        <f t="shared" si="134"/>
        <v>52</v>
      </c>
      <c r="R2177" s="79" t="str">
        <f t="shared" si="135"/>
        <v/>
      </c>
    </row>
    <row r="2178" spans="1:18" x14ac:dyDescent="0.2">
      <c r="A2178" t="s">
        <v>1159</v>
      </c>
      <c r="B2178" t="s">
        <v>1492</v>
      </c>
      <c r="C2178" s="5" t="s">
        <v>39</v>
      </c>
      <c r="D2178" s="5">
        <v>36831</v>
      </c>
      <c r="E2178" s="39">
        <v>839</v>
      </c>
      <c r="F2178" s="195">
        <v>44263</v>
      </c>
      <c r="G2178" s="2">
        <v>84</v>
      </c>
      <c r="H2178" t="str">
        <f>B2178&amp;C2178</f>
        <v>. YOGITAshot-put</v>
      </c>
      <c r="I2178" s="2">
        <f>E2178</f>
        <v>839</v>
      </c>
      <c r="J2178" s="2" cm="1">
        <f t="array" ref="J2178">MAX(IF($H$3:$H$4000=$H2178,$I$3:$I$4000))</f>
        <v>884</v>
      </c>
      <c r="K2178" s="2" t="str">
        <v>KEN</v>
      </c>
      <c r="L2178" s="21" t="str">
        <v>Ann GATHONI</v>
      </c>
      <c r="M2178" s="47" t="str">
        <v>3000msc</v>
      </c>
      <c r="N2178" s="95">
        <v>35859</v>
      </c>
      <c r="O2178" s="94" t="str">
        <f t="shared" si="132"/>
        <v>Ann GATHONI3000msc</v>
      </c>
      <c r="P2178" s="2">
        <f t="shared" si="133"/>
        <v>1033</v>
      </c>
      <c r="Q2178" s="2">
        <f t="shared" si="134"/>
        <v>82</v>
      </c>
      <c r="R2178" s="79" t="str">
        <f t="shared" si="135"/>
        <v/>
      </c>
    </row>
    <row r="2179" spans="1:18" x14ac:dyDescent="0.2">
      <c r="A2179" t="s">
        <v>1159</v>
      </c>
      <c r="B2179" t="s">
        <v>2499</v>
      </c>
      <c r="C2179" s="5" t="s">
        <v>39</v>
      </c>
      <c r="D2179" s="5">
        <v>35618</v>
      </c>
      <c r="E2179" s="39">
        <v>834</v>
      </c>
      <c r="F2179" s="195">
        <v>44263</v>
      </c>
      <c r="G2179" s="2">
        <v>89</v>
      </c>
      <c r="H2179" t="str">
        <f>B2179&amp;C2179</f>
        <v>Nidhi PAWAIYAshot-put</v>
      </c>
      <c r="I2179" s="2">
        <f>E2179</f>
        <v>834</v>
      </c>
      <c r="J2179" s="2" cm="1">
        <f t="array" ref="J2179">MAX(IF($H$3:$H$4000=$H2179,$I$3:$I$4000))</f>
        <v>834</v>
      </c>
      <c r="K2179" s="2" t="str">
        <v>KEN</v>
      </c>
      <c r="L2179" s="21" t="str">
        <v>Celestine CHEPKOSGEI</v>
      </c>
      <c r="M2179" s="47" t="str">
        <v>3000msc</v>
      </c>
      <c r="N2179" s="95">
        <v>0</v>
      </c>
      <c r="O2179" s="94" t="str">
        <f t="shared" si="132"/>
        <v>Celestine CHEPKOSGEI3000msc</v>
      </c>
      <c r="P2179" s="2">
        <f t="shared" si="133"/>
        <v>1031</v>
      </c>
      <c r="Q2179" s="2">
        <f t="shared" si="134"/>
        <v>86</v>
      </c>
      <c r="R2179" s="79" t="str">
        <f t="shared" si="135"/>
        <v/>
      </c>
    </row>
    <row r="2180" spans="1:18" x14ac:dyDescent="0.2">
      <c r="A2180" t="s">
        <v>1159</v>
      </c>
      <c r="B2180" t="s">
        <v>1555</v>
      </c>
      <c r="C2180" s="5" t="s">
        <v>41</v>
      </c>
      <c r="D2180" s="5">
        <v>37229</v>
      </c>
      <c r="E2180" s="39">
        <v>808</v>
      </c>
      <c r="F2180" s="195">
        <v>44263</v>
      </c>
      <c r="G2180" s="2">
        <v>88</v>
      </c>
      <c r="H2180" t="str">
        <f>B2180&amp;C2180</f>
        <v>. HARITAjavelin-throw</v>
      </c>
      <c r="I2180" s="2">
        <f>E2180</f>
        <v>808</v>
      </c>
      <c r="J2180" s="2" cm="1">
        <f t="array" ref="J2180">MAX(IF($H$3:$H$4000=$H2180,$I$3:$I$4000))</f>
        <v>808</v>
      </c>
      <c r="K2180" s="2" t="str">
        <v>KEN</v>
      </c>
      <c r="L2180" s="21" t="str">
        <v>Joyline CHEMUTAI</v>
      </c>
      <c r="M2180" s="47" t="str">
        <v>3000msc</v>
      </c>
      <c r="N2180" s="95">
        <v>34699</v>
      </c>
      <c r="O2180" s="94" t="str">
        <f t="shared" ref="O2180:O2243" si="136">L2180&amp;M2180</f>
        <v>Joyline CHEMUTAI3000msc</v>
      </c>
      <c r="P2180" s="2">
        <f t="shared" ref="P2180:P2243" si="137">VLOOKUP(L2180&amp;M2180,$H$3:$J$3823,3,FALSE)</f>
        <v>1056</v>
      </c>
      <c r="Q2180" s="2">
        <f t="shared" ref="Q2180:Q2243" si="138">COUNTIFS($M$3:$M$3102,M2180,$P$3:$P$3102,"&gt;"&amp;P2180)+1</f>
        <v>67</v>
      </c>
      <c r="R2180" s="79" t="str">
        <f t="shared" ref="R2180:R2243" si="139">IFERROR(IF(K2180="AUS",COUNTIFS($K$3:$K$3102,"AUS",$M$3:$M$3102,M2180,$P$3:$P$3102,"&gt;"&amp;P2180)+1,""),"")</f>
        <v/>
      </c>
    </row>
    <row r="2181" spans="1:18" x14ac:dyDescent="0.2">
      <c r="A2181" t="s">
        <v>1159</v>
      </c>
      <c r="B2181" t="s">
        <v>1894</v>
      </c>
      <c r="C2181" s="6" t="s">
        <v>29</v>
      </c>
      <c r="D2181" s="5">
        <v>34804</v>
      </c>
      <c r="E2181" s="39">
        <v>1071</v>
      </c>
      <c r="F2181" s="195">
        <v>44260</v>
      </c>
      <c r="G2181" s="2">
        <v>97</v>
      </c>
      <c r="H2181" t="str">
        <f>B2181&amp;C2181</f>
        <v>Parul CHAUDHARY5000m</v>
      </c>
      <c r="I2181" s="2">
        <f>E2181</f>
        <v>1071</v>
      </c>
      <c r="J2181" s="2" cm="1">
        <f t="array" ref="J2181">MAX(IF($H$3:$H$4000=$H2181,$I$3:$I$4000))</f>
        <v>1071</v>
      </c>
      <c r="K2181" s="2" t="str">
        <v>KEN</v>
      </c>
      <c r="L2181" s="21" t="str">
        <v>Agnes CHESANG</v>
      </c>
      <c r="M2181" s="47" t="str">
        <v>3000msc</v>
      </c>
      <c r="N2181" s="95">
        <v>31503</v>
      </c>
      <c r="O2181" s="94" t="str">
        <f t="shared" si="136"/>
        <v>Agnes CHESANG3000msc</v>
      </c>
      <c r="P2181" s="2">
        <f t="shared" si="137"/>
        <v>1084</v>
      </c>
      <c r="Q2181" s="2">
        <f t="shared" si="138"/>
        <v>51</v>
      </c>
      <c r="R2181" s="79" t="str">
        <f t="shared" si="139"/>
        <v/>
      </c>
    </row>
    <row r="2182" spans="1:18" x14ac:dyDescent="0.2">
      <c r="A2182" t="s">
        <v>1159</v>
      </c>
      <c r="B2182" t="s">
        <v>2467</v>
      </c>
      <c r="C2182" s="5" t="s">
        <v>39</v>
      </c>
      <c r="D2182" s="5">
        <v>34895</v>
      </c>
      <c r="E2182" s="39">
        <v>962</v>
      </c>
      <c r="F2182" s="195">
        <v>44260</v>
      </c>
      <c r="G2182" s="2">
        <v>30</v>
      </c>
      <c r="H2182" t="str">
        <f>B2182&amp;C2182</f>
        <v>Srishti VIGshot-put</v>
      </c>
      <c r="I2182" s="2">
        <f>E2182</f>
        <v>962</v>
      </c>
      <c r="J2182" s="2" cm="1">
        <f t="array" ref="J2182">MAX(IF($H$3:$H$4000=$H2182,$I$3:$I$4000))</f>
        <v>962</v>
      </c>
      <c r="K2182" s="2" t="str">
        <v>KEN</v>
      </c>
      <c r="L2182" s="21" t="str">
        <v>Margaret AKIDOR</v>
      </c>
      <c r="M2182" s="47" t="str">
        <v>5000m</v>
      </c>
      <c r="N2182" s="95">
        <v>36703</v>
      </c>
      <c r="O2182" s="94" t="str">
        <f t="shared" si="136"/>
        <v>Margaret AKIDOR5000m</v>
      </c>
      <c r="P2182" s="2">
        <f t="shared" si="137"/>
        <v>1172</v>
      </c>
      <c r="Q2182" s="2">
        <f t="shared" si="138"/>
        <v>15</v>
      </c>
      <c r="R2182" s="79" t="str">
        <f t="shared" si="139"/>
        <v/>
      </c>
    </row>
    <row r="2183" spans="1:18" x14ac:dyDescent="0.2">
      <c r="A2183" t="s">
        <v>1159</v>
      </c>
      <c r="B2183" t="s">
        <v>2496</v>
      </c>
      <c r="C2183" s="6" t="s">
        <v>39</v>
      </c>
      <c r="D2183" s="5">
        <v>34375</v>
      </c>
      <c r="E2183" s="39">
        <v>838</v>
      </c>
      <c r="F2183" s="195">
        <v>44260</v>
      </c>
      <c r="G2183" s="2">
        <v>85</v>
      </c>
      <c r="H2183" t="str">
        <f>B2183&amp;C2183</f>
        <v>Tunlai NARZARIshot-put</v>
      </c>
      <c r="I2183" s="2">
        <f>E2183</f>
        <v>838</v>
      </c>
      <c r="J2183" s="2" cm="1">
        <f t="array" ref="J2183">MAX(IF($H$3:$H$4000=$H2183,$I$3:$I$4000))</f>
        <v>838</v>
      </c>
      <c r="K2183" s="2" t="str">
        <v>KEN</v>
      </c>
      <c r="L2183" s="21" t="str">
        <v>Teresiah Muthoni GATERI</v>
      </c>
      <c r="M2183" s="47" t="str">
        <v>5000m</v>
      </c>
      <c r="N2183" s="95">
        <v>37261</v>
      </c>
      <c r="O2183" s="94" t="str">
        <f t="shared" si="136"/>
        <v>Teresiah Muthoni GATERI5000m</v>
      </c>
      <c r="P2183" s="2">
        <f t="shared" si="137"/>
        <v>1150</v>
      </c>
      <c r="Q2183" s="2">
        <f t="shared" si="138"/>
        <v>34</v>
      </c>
      <c r="R2183" s="79" t="str">
        <f t="shared" si="139"/>
        <v/>
      </c>
    </row>
    <row r="2184" spans="1:18" x14ac:dyDescent="0.2">
      <c r="A2184" t="s">
        <v>1159</v>
      </c>
      <c r="B2184" t="s">
        <v>5529</v>
      </c>
      <c r="C2184" s="5" t="s">
        <v>37</v>
      </c>
      <c r="D2184" s="6">
        <v>36951</v>
      </c>
      <c r="E2184" s="39">
        <v>1065</v>
      </c>
      <c r="F2184" s="195">
        <v>44254</v>
      </c>
      <c r="G2184" s="2">
        <v>48</v>
      </c>
      <c r="H2184" t="str">
        <f>B2184&amp;C2184</f>
        <v>Ancy SOJAN EDAPPILLYlong-jump</v>
      </c>
      <c r="I2184" s="2">
        <f>E2184</f>
        <v>1065</v>
      </c>
      <c r="J2184" s="2" cm="1">
        <f t="array" ref="J2184">MAX(IF($H$3:$H$4000=$H2184,$I$3:$I$4000))</f>
        <v>1122</v>
      </c>
      <c r="K2184" s="2" t="str">
        <v>KEN</v>
      </c>
      <c r="L2184" s="21" t="str">
        <v>Yveen JEPKEMBOI</v>
      </c>
      <c r="M2184" s="47" t="str">
        <v>5000m</v>
      </c>
      <c r="N2184" s="95">
        <v>0</v>
      </c>
      <c r="O2184" s="94" t="str">
        <f t="shared" si="136"/>
        <v>Yveen JEPKEMBOI5000m</v>
      </c>
      <c r="P2184" s="2">
        <f t="shared" si="137"/>
        <v>1099</v>
      </c>
      <c r="Q2184" s="2">
        <f t="shared" si="138"/>
        <v>72</v>
      </c>
      <c r="R2184" s="79" t="str">
        <f t="shared" si="139"/>
        <v/>
      </c>
    </row>
    <row r="2185" spans="1:18" x14ac:dyDescent="0.2">
      <c r="A2185" t="s">
        <v>1159</v>
      </c>
      <c r="B2185" t="s">
        <v>2168</v>
      </c>
      <c r="C2185" s="5" t="s">
        <v>33</v>
      </c>
      <c r="D2185" s="6">
        <v>35805</v>
      </c>
      <c r="E2185" s="39">
        <v>1009</v>
      </c>
      <c r="F2185" s="195">
        <v>44252</v>
      </c>
      <c r="G2185" s="2">
        <v>99</v>
      </c>
      <c r="H2185" t="str">
        <f>B2185&amp;C2185</f>
        <v>V. Krishnan SALINI400mh</v>
      </c>
      <c r="I2185" s="2">
        <f>E2185</f>
        <v>1009</v>
      </c>
      <c r="J2185" s="2" cm="1">
        <f t="array" ref="J2185">MAX(IF($H$3:$H$4000=$H2185,$I$3:$I$4000))</f>
        <v>1009</v>
      </c>
      <c r="K2185" s="2" t="str">
        <v>KEN</v>
      </c>
      <c r="L2185" s="21" t="str">
        <v>Virginia NYAMBURA</v>
      </c>
      <c r="M2185" s="47" t="str">
        <v>5000m</v>
      </c>
      <c r="N2185" s="95">
        <v>34170</v>
      </c>
      <c r="O2185" s="94" t="str">
        <f t="shared" si="136"/>
        <v>Virginia NYAMBURA5000m</v>
      </c>
      <c r="P2185" s="2">
        <f t="shared" si="137"/>
        <v>1095</v>
      </c>
      <c r="Q2185" s="2">
        <f t="shared" si="138"/>
        <v>75</v>
      </c>
      <c r="R2185" s="79" t="str">
        <f t="shared" si="139"/>
        <v/>
      </c>
    </row>
    <row r="2186" spans="1:18" x14ac:dyDescent="0.2">
      <c r="A2186" t="s">
        <v>1159</v>
      </c>
      <c r="B2186" t="s">
        <v>5641</v>
      </c>
      <c r="C2186" s="5" t="s">
        <v>37</v>
      </c>
      <c r="D2186" s="5">
        <v>34791</v>
      </c>
      <c r="E2186" s="39">
        <v>1023</v>
      </c>
      <c r="F2186" s="195">
        <v>44245</v>
      </c>
      <c r="G2186" s="2">
        <v>80</v>
      </c>
      <c r="H2186" t="str">
        <f>B2186&amp;C2186</f>
        <v>Mareena GEORGElong-jump</v>
      </c>
      <c r="I2186" s="2">
        <f>E2186</f>
        <v>1023</v>
      </c>
      <c r="J2186" s="2" cm="1">
        <f t="array" ref="J2186">MAX(IF($H$3:$H$4000=$H2186,$I$3:$I$4000))</f>
        <v>1023</v>
      </c>
      <c r="K2186" s="2" t="str">
        <v>KEN</v>
      </c>
      <c r="L2186" s="21" t="str">
        <v>Judith JEPNGETICH</v>
      </c>
      <c r="M2186" s="47" t="str">
        <v>5000m</v>
      </c>
      <c r="N2186" s="95">
        <v>34778</v>
      </c>
      <c r="O2186" s="94" t="str">
        <f t="shared" si="136"/>
        <v>Judith JEPNGETICH5000m</v>
      </c>
      <c r="P2186" s="2">
        <f t="shared" si="137"/>
        <v>1075</v>
      </c>
      <c r="Q2186" s="2">
        <f t="shared" si="138"/>
        <v>99</v>
      </c>
      <c r="R2186" s="79" t="str">
        <f t="shared" si="139"/>
        <v/>
      </c>
    </row>
    <row r="2187" spans="1:18" x14ac:dyDescent="0.2">
      <c r="A2187" t="s">
        <v>1159</v>
      </c>
      <c r="B2187" t="s">
        <v>2430</v>
      </c>
      <c r="C2187" s="5" t="s">
        <v>40</v>
      </c>
      <c r="D2187" s="5">
        <v>35716</v>
      </c>
      <c r="E2187" s="39">
        <v>869</v>
      </c>
      <c r="F2187" s="195">
        <v>44245</v>
      </c>
      <c r="G2187" s="2">
        <v>69</v>
      </c>
      <c r="H2187" t="str">
        <f>B2187&amp;C2187</f>
        <v>Suravi BISWASdiscus-throw</v>
      </c>
      <c r="I2187" s="2">
        <f>E2187</f>
        <v>869</v>
      </c>
      <c r="J2187" s="2" cm="1">
        <f t="array" ref="J2187">MAX(IF($H$3:$H$4000=$H2187,$I$3:$I$4000))</f>
        <v>870</v>
      </c>
      <c r="K2187" s="2" t="str">
        <v>KEN</v>
      </c>
      <c r="L2187" s="21" t="str">
        <v>Dorcas Jepchumba KIMELI</v>
      </c>
      <c r="M2187" s="47" t="str">
        <v>5000m</v>
      </c>
      <c r="N2187" s="95">
        <v>35616</v>
      </c>
      <c r="O2187" s="94" t="str">
        <f t="shared" si="136"/>
        <v>Dorcas Jepchumba KIMELI5000m</v>
      </c>
      <c r="P2187" s="2">
        <f t="shared" si="137"/>
        <v>1120</v>
      </c>
      <c r="Q2187" s="2">
        <f t="shared" si="138"/>
        <v>50</v>
      </c>
      <c r="R2187" s="79" t="str">
        <f t="shared" si="139"/>
        <v/>
      </c>
    </row>
    <row r="2188" spans="1:18" x14ac:dyDescent="0.2">
      <c r="A2188" t="s">
        <v>1159</v>
      </c>
      <c r="B2188" t="s">
        <v>2662</v>
      </c>
      <c r="C2188" s="5" t="s">
        <v>85</v>
      </c>
      <c r="D2188" s="5">
        <v>37433</v>
      </c>
      <c r="E2188" s="39">
        <v>724</v>
      </c>
      <c r="F2188" s="195">
        <v>44244</v>
      </c>
      <c r="G2188" s="2">
        <v>55</v>
      </c>
      <c r="H2188" t="str">
        <f>B2188&amp;C2188</f>
        <v>Sandra SURENDRANrace-walking</v>
      </c>
      <c r="I2188" s="2">
        <f>E2188</f>
        <v>724</v>
      </c>
      <c r="J2188" s="2" cm="1">
        <f t="array" ref="J2188">MAX(IF($H$3:$H$4000=$H2188,$I$3:$I$4000))</f>
        <v>724</v>
      </c>
      <c r="K2188" s="2" t="str">
        <v>KEN</v>
      </c>
      <c r="L2188" s="21" t="str">
        <v>Valentine Jepkoech RUTTO</v>
      </c>
      <c r="M2188" s="47" t="str">
        <v>5000m</v>
      </c>
      <c r="N2188" s="95">
        <v>33692</v>
      </c>
      <c r="O2188" s="94" t="str">
        <f t="shared" si="136"/>
        <v>Valentine Jepkoech RUTTO5000m</v>
      </c>
      <c r="P2188" s="2">
        <f t="shared" si="137"/>
        <v>1046</v>
      </c>
      <c r="Q2188" s="2">
        <f t="shared" si="138"/>
        <v>117</v>
      </c>
      <c r="R2188" s="79" t="str">
        <f t="shared" si="139"/>
        <v/>
      </c>
    </row>
    <row r="2189" spans="1:18" x14ac:dyDescent="0.2">
      <c r="A2189" t="s">
        <v>1159</v>
      </c>
      <c r="B2189" t="s">
        <v>1545</v>
      </c>
      <c r="C2189" s="5" t="s">
        <v>41</v>
      </c>
      <c r="D2189" s="5">
        <v>37347</v>
      </c>
      <c r="E2189" s="39">
        <v>804</v>
      </c>
      <c r="F2189" s="195">
        <v>44236</v>
      </c>
      <c r="G2189" s="2">
        <v>95</v>
      </c>
      <c r="H2189" t="str">
        <f>B2189&amp;C2189</f>
        <v>. JYOTIjavelin-throw</v>
      </c>
      <c r="I2189" s="2">
        <f>E2189</f>
        <v>804</v>
      </c>
      <c r="J2189" s="2" cm="1">
        <f t="array" ref="J2189">MAX(IF($H$3:$H$4000=$H2189,$I$3:$I$4000))</f>
        <v>857</v>
      </c>
      <c r="K2189" s="2" t="str">
        <v>KEN</v>
      </c>
      <c r="L2189" s="21" t="str">
        <v>Marion CHEPKOECH</v>
      </c>
      <c r="M2189" s="47" t="str">
        <v>5000m</v>
      </c>
      <c r="N2189" s="95">
        <v>0</v>
      </c>
      <c r="O2189" s="94" t="str">
        <f t="shared" si="136"/>
        <v>Marion CHEPKOECH5000m</v>
      </c>
      <c r="P2189" s="2">
        <f t="shared" si="137"/>
        <v>1042</v>
      </c>
      <c r="Q2189" s="2">
        <f t="shared" si="138"/>
        <v>121</v>
      </c>
      <c r="R2189" s="79" t="str">
        <f t="shared" si="139"/>
        <v/>
      </c>
    </row>
    <row r="2190" spans="1:18" x14ac:dyDescent="0.2">
      <c r="A2190" t="s">
        <v>1159</v>
      </c>
      <c r="B2190" t="s">
        <v>2628</v>
      </c>
      <c r="C2190" s="5" t="s">
        <v>85</v>
      </c>
      <c r="D2190" s="5">
        <v>37271</v>
      </c>
      <c r="E2190" s="39">
        <v>987</v>
      </c>
      <c r="F2190" s="195">
        <v>44236</v>
      </c>
      <c r="G2190" s="2">
        <v>8</v>
      </c>
      <c r="H2190" t="str">
        <f>B2190&amp;C2190</f>
        <v>Munita PRAJAPATIrace-walking</v>
      </c>
      <c r="I2190" s="2">
        <f>E2190</f>
        <v>987</v>
      </c>
      <c r="J2190" s="2" cm="1">
        <f t="array" ref="J2190">MAX(IF($H$3:$H$4000=$H2190,$I$3:$I$4000))</f>
        <v>987</v>
      </c>
      <c r="K2190" s="2" t="str">
        <v>KEN</v>
      </c>
      <c r="L2190" s="21" t="str">
        <v>Esther WAMBUI</v>
      </c>
      <c r="M2190" s="47" t="str">
        <v>5000m</v>
      </c>
      <c r="N2190" s="95">
        <v>37749</v>
      </c>
      <c r="O2190" s="94" t="str">
        <f t="shared" si="136"/>
        <v>Esther WAMBUI5000m</v>
      </c>
      <c r="P2190" s="2">
        <f t="shared" si="137"/>
        <v>1116</v>
      </c>
      <c r="Q2190" s="2">
        <f t="shared" si="138"/>
        <v>54</v>
      </c>
      <c r="R2190" s="79" t="str">
        <f t="shared" si="139"/>
        <v/>
      </c>
    </row>
    <row r="2191" spans="1:18" x14ac:dyDescent="0.2">
      <c r="A2191" t="s">
        <v>1159</v>
      </c>
      <c r="B2191" t="s">
        <v>2632</v>
      </c>
      <c r="C2191" s="5" t="s">
        <v>85</v>
      </c>
      <c r="D2191" s="5">
        <v>37279</v>
      </c>
      <c r="E2191" s="39">
        <v>972</v>
      </c>
      <c r="F2191" s="195">
        <v>44236</v>
      </c>
      <c r="G2191" s="2">
        <v>12</v>
      </c>
      <c r="H2191" t="str">
        <f>B2191&amp;C2191</f>
        <v>Baljeet KAURrace-walking</v>
      </c>
      <c r="I2191" s="2">
        <f>E2191</f>
        <v>972</v>
      </c>
      <c r="J2191" s="2" cm="1">
        <f t="array" ref="J2191">MAX(IF($H$3:$H$4000=$H2191,$I$3:$I$4000))</f>
        <v>972</v>
      </c>
      <c r="K2191" s="2" t="str">
        <v>KEN</v>
      </c>
      <c r="L2191" s="21" t="str">
        <v>Nancy CHEROP</v>
      </c>
      <c r="M2191" s="47" t="str">
        <v>5000m</v>
      </c>
      <c r="N2191" s="95">
        <v>0</v>
      </c>
      <c r="O2191" s="94" t="str">
        <f t="shared" si="136"/>
        <v>Nancy CHEROP5000m</v>
      </c>
      <c r="P2191" s="2">
        <f t="shared" si="137"/>
        <v>1019</v>
      </c>
      <c r="Q2191" s="2">
        <f t="shared" si="138"/>
        <v>138</v>
      </c>
      <c r="R2191" s="79" t="str">
        <f t="shared" si="139"/>
        <v/>
      </c>
    </row>
    <row r="2192" spans="1:18" x14ac:dyDescent="0.2">
      <c r="A2192" t="s">
        <v>1159</v>
      </c>
      <c r="B2192" t="s">
        <v>2633</v>
      </c>
      <c r="C2192" s="5" t="s">
        <v>85</v>
      </c>
      <c r="D2192" s="5">
        <v>37126</v>
      </c>
      <c r="E2192" s="39">
        <v>970</v>
      </c>
      <c r="F2192" s="195">
        <v>44236</v>
      </c>
      <c r="G2192" s="2">
        <v>13</v>
      </c>
      <c r="H2192" t="str">
        <f>B2192&amp;C2192</f>
        <v>Roji PATELrace-walking</v>
      </c>
      <c r="I2192" s="2">
        <f>E2192</f>
        <v>970</v>
      </c>
      <c r="J2192" s="2" cm="1">
        <f t="array" ref="J2192">MAX(IF($H$3:$H$4000=$H2192,$I$3:$I$4000))</f>
        <v>970</v>
      </c>
      <c r="K2192" s="2" t="str">
        <v>KEN</v>
      </c>
      <c r="L2192" s="21" t="str">
        <v>Brigid Jelimo KABERGEI</v>
      </c>
      <c r="M2192" s="47" t="str">
        <v>5000m</v>
      </c>
      <c r="N2192" s="95">
        <v>35497</v>
      </c>
      <c r="O2192" s="94" t="str">
        <f t="shared" si="136"/>
        <v>Brigid Jelimo KABERGEI5000m</v>
      </c>
      <c r="P2192" s="2">
        <f t="shared" si="137"/>
        <v>1008</v>
      </c>
      <c r="Q2192" s="2">
        <f t="shared" si="138"/>
        <v>143</v>
      </c>
      <c r="R2192" s="79" t="str">
        <f t="shared" si="139"/>
        <v/>
      </c>
    </row>
    <row r="2193" spans="1:18" x14ac:dyDescent="0.2">
      <c r="A2193" t="s">
        <v>1159</v>
      </c>
      <c r="B2193" t="s">
        <v>2638</v>
      </c>
      <c r="C2193" s="5" t="s">
        <v>85</v>
      </c>
      <c r="D2193" s="5">
        <v>37620</v>
      </c>
      <c r="E2193" s="39">
        <v>953</v>
      </c>
      <c r="F2193" s="195">
        <v>44236</v>
      </c>
      <c r="G2193" s="2">
        <v>19</v>
      </c>
      <c r="H2193" t="str">
        <f>B2193&amp;C2193</f>
        <v>Geeta LOHARrace-walking</v>
      </c>
      <c r="I2193" s="2">
        <f>E2193</f>
        <v>953</v>
      </c>
      <c r="J2193" s="2" cm="1">
        <f t="array" ref="J2193">MAX(IF($H$3:$H$4000=$H2193,$I$3:$I$4000))</f>
        <v>953</v>
      </c>
      <c r="K2193" s="2" t="str">
        <v>KEN</v>
      </c>
      <c r="L2193" s="21" t="str">
        <v>Rebbeca CHEBOLEL</v>
      </c>
      <c r="M2193" s="47" t="str">
        <v>5000m</v>
      </c>
      <c r="N2193" s="95">
        <v>0</v>
      </c>
      <c r="O2193" s="94" t="str">
        <f t="shared" si="136"/>
        <v>Rebbeca CHEBOLEL5000m</v>
      </c>
      <c r="P2193" s="2">
        <f t="shared" si="137"/>
        <v>1007</v>
      </c>
      <c r="Q2193" s="2">
        <f t="shared" si="138"/>
        <v>144</v>
      </c>
      <c r="R2193" s="79" t="str">
        <f t="shared" si="139"/>
        <v/>
      </c>
    </row>
    <row r="2194" spans="1:18" x14ac:dyDescent="0.2">
      <c r="A2194" t="s">
        <v>1159</v>
      </c>
      <c r="B2194" t="s">
        <v>2641</v>
      </c>
      <c r="C2194" s="5" t="s">
        <v>85</v>
      </c>
      <c r="D2194" s="5">
        <v>37273</v>
      </c>
      <c r="E2194" s="39">
        <v>942</v>
      </c>
      <c r="F2194" s="195">
        <v>44236</v>
      </c>
      <c r="G2194" s="2">
        <v>22</v>
      </c>
      <c r="H2194" t="str">
        <f>B2194&amp;C2194</f>
        <v>. MONIKArace-walking</v>
      </c>
      <c r="I2194" s="2">
        <f>E2194</f>
        <v>942</v>
      </c>
      <c r="J2194" s="2" cm="1">
        <f t="array" ref="J2194">MAX(IF($H$3:$H$4000=$H2194,$I$3:$I$4000))</f>
        <v>942</v>
      </c>
      <c r="K2194" s="2" t="str">
        <v>KEN</v>
      </c>
      <c r="L2194" s="21" t="str">
        <v>Rose WANGUI</v>
      </c>
      <c r="M2194" s="47" t="str">
        <v>5000m</v>
      </c>
      <c r="N2194" s="95">
        <v>38701</v>
      </c>
      <c r="O2194" s="94" t="str">
        <f t="shared" si="136"/>
        <v>Rose WANGUI5000m</v>
      </c>
      <c r="P2194" s="2">
        <f t="shared" si="137"/>
        <v>1003</v>
      </c>
      <c r="Q2194" s="2">
        <f t="shared" si="138"/>
        <v>145</v>
      </c>
      <c r="R2194" s="79" t="str">
        <f t="shared" si="139"/>
        <v/>
      </c>
    </row>
    <row r="2195" spans="1:18" x14ac:dyDescent="0.2">
      <c r="A2195" t="s">
        <v>1159</v>
      </c>
      <c r="B2195" t="s">
        <v>2645</v>
      </c>
      <c r="C2195" s="5" t="s">
        <v>85</v>
      </c>
      <c r="D2195" s="5">
        <v>37462</v>
      </c>
      <c r="E2195" s="39">
        <v>886</v>
      </c>
      <c r="F2195" s="195">
        <v>44236</v>
      </c>
      <c r="G2195" s="2">
        <v>27</v>
      </c>
      <c r="H2195" t="str">
        <f>B2195&amp;C2195</f>
        <v>Bharti BHADANArace-walking</v>
      </c>
      <c r="I2195" s="2">
        <f>E2195</f>
        <v>886</v>
      </c>
      <c r="J2195" s="2" cm="1">
        <f t="array" ref="J2195">MAX(IF($H$3:$H$4000=$H2195,$I$3:$I$4000))</f>
        <v>893</v>
      </c>
      <c r="K2195" s="2" t="str">
        <v>KEN</v>
      </c>
      <c r="L2195" s="21" t="str">
        <v>Jematian KADOGO</v>
      </c>
      <c r="M2195" s="47" t="str">
        <v>5000m</v>
      </c>
      <c r="N2195" s="95">
        <v>0</v>
      </c>
      <c r="O2195" s="94" t="str">
        <f t="shared" si="136"/>
        <v>Jematian KADOGO5000m</v>
      </c>
      <c r="P2195" s="2">
        <f t="shared" si="137"/>
        <v>1001</v>
      </c>
      <c r="Q2195" s="2">
        <f t="shared" si="138"/>
        <v>147</v>
      </c>
      <c r="R2195" s="79" t="str">
        <f t="shared" si="139"/>
        <v/>
      </c>
    </row>
    <row r="2196" spans="1:18" x14ac:dyDescent="0.2">
      <c r="A2196" t="s">
        <v>1159</v>
      </c>
      <c r="B2196" t="s">
        <v>2647</v>
      </c>
      <c r="C2196" s="5" t="s">
        <v>85</v>
      </c>
      <c r="D2196" s="5">
        <v>36967</v>
      </c>
      <c r="E2196" s="39">
        <v>854</v>
      </c>
      <c r="F2196" s="195">
        <v>44236</v>
      </c>
      <c r="G2196" s="2">
        <v>30</v>
      </c>
      <c r="H2196" t="str">
        <f>B2196&amp;C2196</f>
        <v>K. AKSHAYArace-walking</v>
      </c>
      <c r="I2196" s="2">
        <f>E2196</f>
        <v>854</v>
      </c>
      <c r="J2196" s="2" cm="1">
        <f t="array" ref="J2196">MAX(IF($H$3:$H$4000=$H2196,$I$3:$I$4000))</f>
        <v>854</v>
      </c>
      <c r="K2196" s="2" t="str">
        <v>KEN</v>
      </c>
      <c r="L2196" s="21" t="str">
        <v>Mercyline CHERONO</v>
      </c>
      <c r="M2196" s="47" t="str">
        <v>5000m</v>
      </c>
      <c r="N2196" s="95">
        <v>33607</v>
      </c>
      <c r="O2196" s="94" t="str">
        <f t="shared" si="136"/>
        <v>Mercyline CHERONO5000m</v>
      </c>
      <c r="P2196" s="2">
        <f t="shared" si="137"/>
        <v>993</v>
      </c>
      <c r="Q2196" s="2">
        <f t="shared" si="138"/>
        <v>149</v>
      </c>
      <c r="R2196" s="79" t="str">
        <f t="shared" si="139"/>
        <v/>
      </c>
    </row>
    <row r="2197" spans="1:18" x14ac:dyDescent="0.2">
      <c r="A2197" t="s">
        <v>1159</v>
      </c>
      <c r="B2197" t="s">
        <v>2653</v>
      </c>
      <c r="C2197" s="5" t="s">
        <v>85</v>
      </c>
      <c r="D2197" s="5">
        <v>37291</v>
      </c>
      <c r="E2197" s="39">
        <v>784</v>
      </c>
      <c r="F2197" s="195">
        <v>44236</v>
      </c>
      <c r="G2197" s="2">
        <v>42</v>
      </c>
      <c r="H2197" t="str">
        <f>B2197&amp;C2197</f>
        <v>I. PAVITHRArace-walking</v>
      </c>
      <c r="I2197" s="2">
        <f>E2197</f>
        <v>784</v>
      </c>
      <c r="J2197" s="2" cm="1">
        <f t="array" ref="J2197">MAX(IF($H$3:$H$4000=$H2197,$I$3:$I$4000))</f>
        <v>784</v>
      </c>
      <c r="K2197" s="2" t="str">
        <v>KEN</v>
      </c>
      <c r="L2197" s="21" t="str">
        <v>Nelly CHEPTOO</v>
      </c>
      <c r="M2197" s="47" t="str">
        <v>5000m</v>
      </c>
      <c r="N2197" s="95">
        <v>1984</v>
      </c>
      <c r="O2197" s="94" t="str">
        <f t="shared" si="136"/>
        <v>Nelly CHEPTOO5000m</v>
      </c>
      <c r="P2197" s="2">
        <f t="shared" si="137"/>
        <v>988</v>
      </c>
      <c r="Q2197" s="2">
        <f t="shared" si="138"/>
        <v>152</v>
      </c>
      <c r="R2197" s="79" t="str">
        <f t="shared" si="139"/>
        <v/>
      </c>
    </row>
    <row r="2198" spans="1:18" x14ac:dyDescent="0.2">
      <c r="A2198" t="s">
        <v>1159</v>
      </c>
      <c r="B2198" t="s">
        <v>2442</v>
      </c>
      <c r="C2198" s="6" t="s">
        <v>40</v>
      </c>
      <c r="D2198" s="5">
        <v>37803</v>
      </c>
      <c r="E2198" s="39">
        <v>847</v>
      </c>
      <c r="F2198" s="195">
        <v>44234</v>
      </c>
      <c r="G2198" s="2">
        <v>81</v>
      </c>
      <c r="H2198" t="str">
        <f>B2198&amp;C2198</f>
        <v>. KIRANdiscus-throw</v>
      </c>
      <c r="I2198" s="2">
        <f>E2198</f>
        <v>847</v>
      </c>
      <c r="J2198" s="2" cm="1">
        <f t="array" ref="J2198">MAX(IF($H$3:$H$4000=$H2198,$I$3:$I$4000))</f>
        <v>847</v>
      </c>
      <c r="K2198" s="2" t="str">
        <v>KEN</v>
      </c>
      <c r="L2198" s="21" t="str">
        <v>Jecinta NYOKABI</v>
      </c>
      <c r="M2198" s="47" t="str">
        <v>5000m</v>
      </c>
      <c r="N2198" s="95">
        <v>0</v>
      </c>
      <c r="O2198" s="94" t="str">
        <f t="shared" si="136"/>
        <v>Jecinta NYOKABI5000m</v>
      </c>
      <c r="P2198" s="2">
        <f t="shared" si="137"/>
        <v>984</v>
      </c>
      <c r="Q2198" s="2">
        <f t="shared" si="138"/>
        <v>156</v>
      </c>
      <c r="R2198" s="79" t="str">
        <f t="shared" si="139"/>
        <v/>
      </c>
    </row>
    <row r="2199" spans="1:18" x14ac:dyDescent="0.2">
      <c r="A2199" t="s">
        <v>1159</v>
      </c>
      <c r="B2199" t="s">
        <v>1461</v>
      </c>
      <c r="C2199" s="5" t="s">
        <v>40</v>
      </c>
      <c r="D2199" s="5">
        <v>37455</v>
      </c>
      <c r="E2199" s="39">
        <v>826</v>
      </c>
      <c r="F2199" s="195">
        <v>44234</v>
      </c>
      <c r="G2199" s="2">
        <v>97</v>
      </c>
      <c r="H2199" t="str">
        <f>B2199&amp;C2199</f>
        <v>. GARIMAdiscus-throw</v>
      </c>
      <c r="I2199" s="2">
        <f>E2199</f>
        <v>826</v>
      </c>
      <c r="J2199" s="2" cm="1">
        <f t="array" ref="J2199">MAX(IF($H$3:$H$4000=$H2199,$I$3:$I$4000))</f>
        <v>860</v>
      </c>
      <c r="K2199" s="2" t="str">
        <v>KEN</v>
      </c>
      <c r="L2199" s="21" t="str">
        <v>Purity Kajuju GITONGA</v>
      </c>
      <c r="M2199" s="47" t="str">
        <v>5000m</v>
      </c>
      <c r="N2199" s="95">
        <v>1996</v>
      </c>
      <c r="O2199" s="94" t="str">
        <f t="shared" si="136"/>
        <v>Purity Kajuju GITONGA5000m</v>
      </c>
      <c r="P2199" s="2">
        <f t="shared" si="137"/>
        <v>1129</v>
      </c>
      <c r="Q2199" s="2">
        <f t="shared" si="138"/>
        <v>45</v>
      </c>
      <c r="R2199" s="79" t="str">
        <f t="shared" si="139"/>
        <v/>
      </c>
    </row>
    <row r="2200" spans="1:18" x14ac:dyDescent="0.2">
      <c r="A2200" t="s">
        <v>1159</v>
      </c>
      <c r="B2200" t="s">
        <v>2506</v>
      </c>
      <c r="C2200" s="5" t="s">
        <v>39</v>
      </c>
      <c r="D2200" s="5">
        <v>37602</v>
      </c>
      <c r="E2200" s="39">
        <v>817</v>
      </c>
      <c r="F2200" s="195">
        <v>44233</v>
      </c>
      <c r="G2200" s="2">
        <v>100</v>
      </c>
      <c r="H2200" t="str">
        <f>B2200&amp;C2200</f>
        <v>. SHIKSHAshot-put</v>
      </c>
      <c r="I2200" s="2">
        <f>E2200</f>
        <v>817</v>
      </c>
      <c r="J2200" s="2" cm="1">
        <f t="array" ref="J2200">MAX(IF($H$3:$H$4000=$H2200,$I$3:$I$4000))</f>
        <v>817</v>
      </c>
      <c r="K2200" s="2" t="str">
        <v>KEN</v>
      </c>
      <c r="L2200" s="21" t="str">
        <v>Jane Wangare CHEGE</v>
      </c>
      <c r="M2200" s="47" t="str">
        <v>400mh</v>
      </c>
      <c r="N2200" s="95">
        <v>36144</v>
      </c>
      <c r="O2200" s="94" t="str">
        <f t="shared" si="136"/>
        <v>Jane Wangare CHEGE400mh</v>
      </c>
      <c r="P2200" s="2">
        <f t="shared" si="137"/>
        <v>1019</v>
      </c>
      <c r="Q2200" s="2">
        <f t="shared" si="138"/>
        <v>97</v>
      </c>
      <c r="R2200" s="79" t="str">
        <f t="shared" si="139"/>
        <v/>
      </c>
    </row>
    <row r="2201" spans="1:18" x14ac:dyDescent="0.2">
      <c r="A2201" t="s">
        <v>1159</v>
      </c>
      <c r="B2201" t="s">
        <v>2634</v>
      </c>
      <c r="C2201" s="5" t="s">
        <v>85</v>
      </c>
      <c r="D2201" s="5">
        <v>38245</v>
      </c>
      <c r="E2201" s="39">
        <v>969</v>
      </c>
      <c r="F2201" s="195">
        <v>44222</v>
      </c>
      <c r="G2201" s="2">
        <v>14</v>
      </c>
      <c r="H2201" t="str">
        <f>B2201&amp;C2201</f>
        <v>Reshma PATELrace-walking</v>
      </c>
      <c r="I2201" s="2">
        <f>E2201</f>
        <v>969</v>
      </c>
      <c r="J2201" s="2" cm="1">
        <f t="array" ref="J2201">MAX(IF($H$3:$H$4000=$H2201,$I$3:$I$4000))</f>
        <v>969</v>
      </c>
      <c r="K2201" s="2" t="str">
        <v>KEN</v>
      </c>
      <c r="L2201" s="21" t="str">
        <v>Agnes Mutindi NGUMBI</v>
      </c>
      <c r="M2201" s="47" t="str">
        <v>400mh</v>
      </c>
      <c r="N2201" s="95">
        <v>37567</v>
      </c>
      <c r="O2201" s="94" t="str">
        <f t="shared" si="136"/>
        <v>Agnes Mutindi NGUMBI400mh</v>
      </c>
      <c r="P2201" s="2">
        <f t="shared" si="137"/>
        <v>1012</v>
      </c>
      <c r="Q2201" s="2">
        <f t="shared" si="138"/>
        <v>107</v>
      </c>
      <c r="R2201" s="79" t="str">
        <f t="shared" si="139"/>
        <v/>
      </c>
    </row>
    <row r="2202" spans="1:18" x14ac:dyDescent="0.2">
      <c r="A2202" t="s">
        <v>1159</v>
      </c>
      <c r="B2202" t="s">
        <v>2644</v>
      </c>
      <c r="C2202" s="5" t="s">
        <v>85</v>
      </c>
      <c r="D2202" s="5">
        <v>37954</v>
      </c>
      <c r="E2202" s="39">
        <v>918</v>
      </c>
      <c r="F2202" s="195">
        <v>44222</v>
      </c>
      <c r="G2202" s="2">
        <v>25</v>
      </c>
      <c r="H2202" t="str">
        <f>B2202&amp;C2202</f>
        <v>. RACHANArace-walking</v>
      </c>
      <c r="I2202" s="2">
        <f>E2202</f>
        <v>918</v>
      </c>
      <c r="J2202" s="2" cm="1">
        <f t="array" ref="J2202">MAX(IF($H$3:$H$4000=$H2202,$I$3:$I$4000))</f>
        <v>918</v>
      </c>
      <c r="K2202" s="2" t="str">
        <v>KEN</v>
      </c>
      <c r="L2202" s="21" t="str">
        <v>Priscilla TABUNDA</v>
      </c>
      <c r="M2202" s="47" t="str">
        <v>400mh</v>
      </c>
      <c r="N2202" s="95">
        <v>32742</v>
      </c>
      <c r="O2202" s="94" t="str">
        <f t="shared" si="136"/>
        <v>Priscilla TABUNDA400mh</v>
      </c>
      <c r="P2202" s="2">
        <f t="shared" si="137"/>
        <v>1008</v>
      </c>
      <c r="Q2202" s="2">
        <f t="shared" si="138"/>
        <v>120</v>
      </c>
      <c r="R2202" s="79" t="str">
        <f t="shared" si="139"/>
        <v/>
      </c>
    </row>
    <row r="2203" spans="1:18" x14ac:dyDescent="0.2">
      <c r="A2203" t="s">
        <v>1159</v>
      </c>
      <c r="B2203" t="s">
        <v>2646</v>
      </c>
      <c r="C2203" s="5" t="s">
        <v>85</v>
      </c>
      <c r="D2203" s="5">
        <v>37744</v>
      </c>
      <c r="E2203" s="39">
        <v>875</v>
      </c>
      <c r="F2203" s="195">
        <v>44222</v>
      </c>
      <c r="G2203" s="2">
        <v>28</v>
      </c>
      <c r="H2203" t="str">
        <f>B2203&amp;C2203</f>
        <v>Mansi NEGIrace-walking</v>
      </c>
      <c r="I2203" s="2">
        <f>E2203</f>
        <v>875</v>
      </c>
      <c r="J2203" s="2" cm="1">
        <f t="array" ref="J2203">MAX(IF($H$3:$H$4000=$H2203,$I$3:$I$4000))</f>
        <v>875</v>
      </c>
      <c r="K2203" s="2" t="str">
        <v>KEN</v>
      </c>
      <c r="L2203" s="21" t="str">
        <v>Linda Ngendo OSESO</v>
      </c>
      <c r="M2203" s="47" t="str">
        <v>hammer-throw</v>
      </c>
      <c r="N2203" s="95">
        <v>32898</v>
      </c>
      <c r="O2203" s="94" t="str">
        <f t="shared" si="136"/>
        <v>Linda Ngendo OSESOhammer-throw</v>
      </c>
      <c r="P2203" s="2">
        <f t="shared" si="137"/>
        <v>807</v>
      </c>
      <c r="Q2203" s="2">
        <f t="shared" si="138"/>
        <v>111</v>
      </c>
      <c r="R2203" s="79" t="str">
        <f t="shared" si="139"/>
        <v/>
      </c>
    </row>
    <row r="2204" spans="1:18" x14ac:dyDescent="0.2">
      <c r="A2204" t="s">
        <v>1159</v>
      </c>
      <c r="B2204" t="s">
        <v>2656</v>
      </c>
      <c r="C2204" s="5" t="s">
        <v>85</v>
      </c>
      <c r="D2204" s="5">
        <v>37696</v>
      </c>
      <c r="E2204" s="39">
        <v>764</v>
      </c>
      <c r="F2204" s="195">
        <v>44222</v>
      </c>
      <c r="G2204" s="2">
        <v>47</v>
      </c>
      <c r="H2204" t="str">
        <f>B2204&amp;C2204</f>
        <v>Komal PALrace-walking</v>
      </c>
      <c r="I2204" s="2">
        <f>E2204</f>
        <v>764</v>
      </c>
      <c r="J2204" s="2" cm="1">
        <f t="array" ref="J2204">MAX(IF($H$3:$H$4000=$H2204,$I$3:$I$4000))</f>
        <v>764</v>
      </c>
      <c r="K2204" s="2" t="str">
        <v>KEN</v>
      </c>
      <c r="L2204" s="21" t="str">
        <v>Silvia Jerono KEMBOI</v>
      </c>
      <c r="M2204" s="47" t="str">
        <v>race-walking</v>
      </c>
      <c r="N2204" s="95">
        <v>32488</v>
      </c>
      <c r="O2204" s="94" t="str">
        <f t="shared" si="136"/>
        <v>Silvia Jerono KEMBOIrace-walking</v>
      </c>
      <c r="P2204" s="2">
        <f t="shared" si="137"/>
        <v>937</v>
      </c>
      <c r="Q2204" s="2">
        <f t="shared" si="138"/>
        <v>26</v>
      </c>
      <c r="R2204" s="79" t="str">
        <f t="shared" si="139"/>
        <v/>
      </c>
    </row>
    <row r="2205" spans="1:18" x14ac:dyDescent="0.2">
      <c r="A2205" t="s">
        <v>1159</v>
      </c>
      <c r="B2205" t="s">
        <v>2416</v>
      </c>
      <c r="C2205" s="5" t="s">
        <v>39</v>
      </c>
      <c r="D2205" s="5">
        <v>35881</v>
      </c>
      <c r="E2205" s="39">
        <v>937</v>
      </c>
      <c r="F2205" s="195">
        <v>44216</v>
      </c>
      <c r="G2205" s="2">
        <v>36</v>
      </c>
      <c r="H2205" t="str">
        <f>B2205&amp;C2205</f>
        <v>Sonal GOYALshot-put</v>
      </c>
      <c r="I2205" s="2">
        <f>E2205</f>
        <v>937</v>
      </c>
      <c r="J2205" s="2" cm="1">
        <f t="array" ref="J2205">MAX(IF($H$3:$H$4000=$H2205,$I$3:$I$4000))</f>
        <v>937</v>
      </c>
      <c r="K2205" s="2" t="str">
        <v>KEN</v>
      </c>
      <c r="L2205" s="21" t="str">
        <v>Naomi CHEPKIRUI</v>
      </c>
      <c r="M2205" s="47" t="str">
        <v>race-walking</v>
      </c>
      <c r="N2205" s="95">
        <v>0</v>
      </c>
      <c r="O2205" s="94" t="str">
        <f t="shared" si="136"/>
        <v>Naomi CHEPKIRUIrace-walking</v>
      </c>
      <c r="P2205" s="2">
        <f t="shared" si="137"/>
        <v>927</v>
      </c>
      <c r="Q2205" s="2">
        <f t="shared" si="138"/>
        <v>27</v>
      </c>
      <c r="R2205" s="79" t="str">
        <f t="shared" si="139"/>
        <v/>
      </c>
    </row>
    <row r="2206" spans="1:18" x14ac:dyDescent="0.2">
      <c r="A2206" t="s">
        <v>1159</v>
      </c>
      <c r="B2206" t="s">
        <v>2325</v>
      </c>
      <c r="C2206" s="5" t="s">
        <v>35</v>
      </c>
      <c r="D2206" s="5">
        <v>36961</v>
      </c>
      <c r="E2206" s="39">
        <v>974</v>
      </c>
      <c r="F2206" s="195">
        <v>44214</v>
      </c>
      <c r="G2206" s="2">
        <v>73</v>
      </c>
      <c r="H2206" t="str">
        <f>B2206&amp;C2206</f>
        <v>S.B. SUPRIYAhigh-jump</v>
      </c>
      <c r="I2206" s="2">
        <f>E2206</f>
        <v>974</v>
      </c>
      <c r="J2206" s="2" cm="1">
        <f t="array" ref="J2206">MAX(IF($H$3:$H$4000=$H2206,$I$3:$I$4000))</f>
        <v>974</v>
      </c>
      <c r="K2206" s="2" t="str">
        <v>KEN</v>
      </c>
      <c r="L2206" s="21" t="str">
        <v>Violet JEPKEMOI</v>
      </c>
      <c r="M2206" s="47" t="str">
        <v>race-walking</v>
      </c>
      <c r="N2206" s="95">
        <v>0</v>
      </c>
      <c r="O2206" s="94" t="str">
        <f t="shared" si="136"/>
        <v>Violet JEPKEMOIrace-walking</v>
      </c>
      <c r="P2206" s="2">
        <f t="shared" si="137"/>
        <v>829</v>
      </c>
      <c r="Q2206" s="2">
        <f t="shared" si="138"/>
        <v>47</v>
      </c>
      <c r="R2206" s="79" t="str">
        <f t="shared" si="139"/>
        <v/>
      </c>
    </row>
    <row r="2207" spans="1:18" x14ac:dyDescent="0.2">
      <c r="A2207" t="s">
        <v>1755</v>
      </c>
      <c r="B2207" t="s">
        <v>2170</v>
      </c>
      <c r="C2207" s="6" t="s">
        <v>25</v>
      </c>
      <c r="D2207" s="5">
        <v>33574</v>
      </c>
      <c r="E2207" s="39">
        <v>1055</v>
      </c>
      <c r="F2207" s="195">
        <v>44653</v>
      </c>
      <c r="G2207" s="2">
        <v>68</v>
      </c>
      <c r="H2207" t="str">
        <f>B2207&amp;C2207</f>
        <v>Chantel MALONE200m</v>
      </c>
      <c r="I2207" s="2">
        <f>E2207</f>
        <v>1055</v>
      </c>
      <c r="J2207" s="2" cm="1">
        <f t="array" ref="J2207">MAX(IF($H$3:$H$4000=$H2207,$I$3:$I$4000))</f>
        <v>1055</v>
      </c>
      <c r="K2207" s="2" t="str">
        <v>KEN</v>
      </c>
      <c r="L2207" s="21" t="str">
        <v>Assumpta IKATE</v>
      </c>
      <c r="M2207" s="47" t="str">
        <v>race-walking</v>
      </c>
      <c r="N2207" s="95">
        <v>0</v>
      </c>
      <c r="O2207" s="94" t="str">
        <f t="shared" si="136"/>
        <v>Assumpta IKATErace-walking</v>
      </c>
      <c r="P2207" s="2">
        <f t="shared" si="137"/>
        <v>802</v>
      </c>
      <c r="Q2207" s="2">
        <f t="shared" si="138"/>
        <v>49</v>
      </c>
      <c r="R2207" s="79" t="str">
        <f t="shared" si="139"/>
        <v/>
      </c>
    </row>
    <row r="2208" spans="1:18" x14ac:dyDescent="0.2">
      <c r="A2208" t="s">
        <v>1755</v>
      </c>
      <c r="B2208" t="s">
        <v>2086</v>
      </c>
      <c r="C2208" s="5" t="s">
        <v>32</v>
      </c>
      <c r="D2208" s="5">
        <v>35491</v>
      </c>
      <c r="E2208" s="39">
        <v>1044</v>
      </c>
      <c r="F2208" s="195">
        <v>44646</v>
      </c>
      <c r="G2208" s="2">
        <v>30</v>
      </c>
      <c r="H2208" t="str">
        <f>B2208&amp;C2208</f>
        <v>Deya ERICKSON100mh</v>
      </c>
      <c r="I2208" s="2">
        <f>E2208</f>
        <v>1044</v>
      </c>
      <c r="J2208" s="2" cm="1">
        <f t="array" ref="J2208">MAX(IF($H$3:$H$4000=$H2208,$I$3:$I$4000))</f>
        <v>1069</v>
      </c>
      <c r="K2208" s="2" t="str">
        <v>KEN</v>
      </c>
      <c r="L2208" s="21" t="str">
        <v>Grace GATHONI</v>
      </c>
      <c r="M2208" s="47" t="str">
        <v>race-walking</v>
      </c>
      <c r="N2208" s="95">
        <v>37350</v>
      </c>
      <c r="O2208" s="94" t="str">
        <f t="shared" si="136"/>
        <v>Grace GATHONIrace-walking</v>
      </c>
      <c r="P2208" s="2">
        <f t="shared" si="137"/>
        <v>767</v>
      </c>
      <c r="Q2208" s="2">
        <f t="shared" si="138"/>
        <v>58</v>
      </c>
      <c r="R2208" s="79" t="str">
        <f t="shared" si="139"/>
        <v/>
      </c>
    </row>
    <row r="2209" spans="1:18" x14ac:dyDescent="0.2">
      <c r="A2209" t="s">
        <v>1755</v>
      </c>
      <c r="B2209" t="s">
        <v>5415</v>
      </c>
      <c r="C2209" s="5" t="s">
        <v>25</v>
      </c>
      <c r="D2209" s="5">
        <v>36959</v>
      </c>
      <c r="E2209" s="39">
        <v>1074</v>
      </c>
      <c r="F2209" s="195">
        <v>44645</v>
      </c>
      <c r="G2209" s="2">
        <v>44</v>
      </c>
      <c r="H2209" t="str">
        <f>B2209&amp;C2209</f>
        <v>Beyonce DEFREITAS200m</v>
      </c>
      <c r="I2209" s="2">
        <f>E2209</f>
        <v>1074</v>
      </c>
      <c r="J2209" s="2" cm="1">
        <f t="array" ref="J2209">MAX(IF($H$3:$H$4000=$H2209,$I$3:$I$4000))</f>
        <v>1074</v>
      </c>
      <c r="K2209" s="2" t="str">
        <v>KEN</v>
      </c>
      <c r="L2209" s="21" t="str">
        <v>Grace THOITI</v>
      </c>
      <c r="M2209" s="47" t="str">
        <v>race-walking</v>
      </c>
      <c r="N2209" s="95">
        <v>0</v>
      </c>
      <c r="O2209" s="94" t="str">
        <f t="shared" si="136"/>
        <v>Grace THOITIrace-walking</v>
      </c>
      <c r="P2209" s="2">
        <f t="shared" si="137"/>
        <v>763</v>
      </c>
      <c r="Q2209" s="2">
        <f t="shared" si="138"/>
        <v>62</v>
      </c>
      <c r="R2209" s="79" t="str">
        <f t="shared" si="139"/>
        <v/>
      </c>
    </row>
    <row r="2210" spans="1:18" x14ac:dyDescent="0.2">
      <c r="A2210" t="s">
        <v>1755</v>
      </c>
      <c r="B2210" t="s">
        <v>5424</v>
      </c>
      <c r="C2210" s="6" t="s">
        <v>26</v>
      </c>
      <c r="D2210" s="5">
        <v>37713</v>
      </c>
      <c r="E2210" s="39">
        <v>1057</v>
      </c>
      <c r="F2210" s="195">
        <v>44639</v>
      </c>
      <c r="G2210" s="2">
        <v>59</v>
      </c>
      <c r="H2210" t="str">
        <f>B2210&amp;C2210</f>
        <v>Akrisa ERISTEE400m</v>
      </c>
      <c r="I2210" s="2">
        <f>E2210</f>
        <v>1057</v>
      </c>
      <c r="J2210" s="2" cm="1">
        <f t="array" ref="J2210">MAX(IF($H$3:$H$4000=$H2210,$I$3:$I$4000))</f>
        <v>1057</v>
      </c>
      <c r="K2210" s="2" t="str">
        <v>KEN</v>
      </c>
      <c r="L2210" s="21" t="str">
        <v>Bornes CHEPKIRUI</v>
      </c>
      <c r="M2210" s="47" t="str">
        <v>marathon</v>
      </c>
      <c r="N2210" s="95">
        <v>31739</v>
      </c>
      <c r="O2210" s="94" t="str">
        <f t="shared" si="136"/>
        <v>Bornes CHEPKIRUImarathon</v>
      </c>
      <c r="P2210" s="2">
        <f t="shared" si="137"/>
        <v>1176</v>
      </c>
      <c r="Q2210" s="2">
        <f t="shared" si="138"/>
        <v>35</v>
      </c>
      <c r="R2210" s="79" t="str">
        <f t="shared" si="139"/>
        <v/>
      </c>
    </row>
    <row r="2211" spans="1:18" x14ac:dyDescent="0.2">
      <c r="A2211" t="s">
        <v>1755</v>
      </c>
      <c r="B2211" t="s">
        <v>5002</v>
      </c>
      <c r="C2211" s="5" t="s">
        <v>37</v>
      </c>
      <c r="D2211" s="5">
        <v>37520</v>
      </c>
      <c r="E2211" s="39">
        <v>949</v>
      </c>
      <c r="F2211" s="195">
        <v>44638</v>
      </c>
      <c r="G2211" s="2">
        <v>88</v>
      </c>
      <c r="H2211" t="str">
        <f>B2211&amp;C2211</f>
        <v>Xiomara MALONElong-jump</v>
      </c>
      <c r="I2211" s="2">
        <f>E2211</f>
        <v>949</v>
      </c>
      <c r="J2211" s="2" cm="1">
        <f t="array" ref="J2211">MAX(IF($H$3:$H$4000=$H2211,$I$3:$I$4000))</f>
        <v>949</v>
      </c>
      <c r="K2211" s="2" t="str">
        <v>KEN</v>
      </c>
      <c r="L2211" s="21" t="str">
        <v>Valentine KIPKETER</v>
      </c>
      <c r="M2211" s="47" t="str">
        <v>marathon</v>
      </c>
      <c r="N2211" s="95">
        <v>33974</v>
      </c>
      <c r="O2211" s="94" t="str">
        <f t="shared" si="136"/>
        <v>Valentine KIPKETERmarathon</v>
      </c>
      <c r="P2211" s="2">
        <f t="shared" si="137"/>
        <v>971</v>
      </c>
      <c r="Q2211" s="2">
        <f t="shared" si="138"/>
        <v>142</v>
      </c>
      <c r="R2211" s="79" t="str">
        <f t="shared" si="139"/>
        <v/>
      </c>
    </row>
    <row r="2212" spans="1:18" x14ac:dyDescent="0.2">
      <c r="A2212" t="s">
        <v>1755</v>
      </c>
      <c r="B2212" t="s">
        <v>5012</v>
      </c>
      <c r="C2212" s="5" t="s">
        <v>42</v>
      </c>
      <c r="D2212" s="5">
        <v>35335</v>
      </c>
      <c r="E2212" s="39">
        <v>808</v>
      </c>
      <c r="F2212" s="195">
        <v>44638</v>
      </c>
      <c r="G2212" s="2">
        <v>65</v>
      </c>
      <c r="H2212" t="str">
        <f>B2212&amp;C2212</f>
        <v>Tynelle GUMBShammer-throw</v>
      </c>
      <c r="I2212" s="2">
        <f>E2212</f>
        <v>808</v>
      </c>
      <c r="J2212" s="2" cm="1">
        <f t="array" ref="J2212">MAX(IF($H$3:$H$4000=$H2212,$I$3:$I$4000))</f>
        <v>808</v>
      </c>
      <c r="K2212" s="2" t="str">
        <v>KEN</v>
      </c>
      <c r="L2212" s="21" t="str">
        <v>Maximila IMALI</v>
      </c>
      <c r="M2212" s="47" t="str">
        <v>100m</v>
      </c>
      <c r="N2212" s="95">
        <v>35103</v>
      </c>
      <c r="O2212" s="94" t="str">
        <f t="shared" si="136"/>
        <v>Maximila IMALI100m</v>
      </c>
      <c r="P2212" s="2">
        <f t="shared" si="137"/>
        <v>1052</v>
      </c>
      <c r="Q2212" s="2">
        <f t="shared" si="138"/>
        <v>148</v>
      </c>
      <c r="R2212" s="79" t="str">
        <f t="shared" si="139"/>
        <v/>
      </c>
    </row>
    <row r="2213" spans="1:18" x14ac:dyDescent="0.2">
      <c r="A2213" t="s">
        <v>1755</v>
      </c>
      <c r="B2213" s="5" t="s">
        <v>2478</v>
      </c>
      <c r="C2213" s="5" t="s">
        <v>39</v>
      </c>
      <c r="D2213" s="5">
        <v>35335</v>
      </c>
      <c r="E2213" s="39">
        <v>886</v>
      </c>
      <c r="F2213" s="195">
        <v>44366</v>
      </c>
      <c r="G2213" s="2">
        <v>50</v>
      </c>
      <c r="H2213" t="str">
        <f>B2213&amp;C2213</f>
        <v>Trevia GUMBSshot-put</v>
      </c>
      <c r="I2213" s="2">
        <f>E2213</f>
        <v>886</v>
      </c>
      <c r="J2213" s="2" cm="1">
        <f t="array" ref="J2213">MAX(IF($H$3:$H$4000=$H2213,$I$3:$I$4000))</f>
        <v>886</v>
      </c>
      <c r="K2213" s="2" t="str">
        <v>KEN</v>
      </c>
      <c r="L2213" s="21" t="str">
        <v>Linda Kageha KAHI</v>
      </c>
      <c r="M2213" s="47" t="str">
        <v>400m</v>
      </c>
      <c r="N2213" s="95">
        <v>37348</v>
      </c>
      <c r="O2213" s="94" t="str">
        <f t="shared" si="136"/>
        <v>Linda Kageha KAHI400m</v>
      </c>
      <c r="P2213" s="2">
        <f t="shared" si="137"/>
        <v>1065</v>
      </c>
      <c r="Q2213" s="2">
        <f t="shared" si="138"/>
        <v>122</v>
      </c>
      <c r="R2213" s="79" t="str">
        <f t="shared" si="139"/>
        <v/>
      </c>
    </row>
    <row r="2214" spans="1:18" x14ac:dyDescent="0.2">
      <c r="A2214" t="s">
        <v>1755</v>
      </c>
      <c r="B2214" t="s">
        <v>2123</v>
      </c>
      <c r="C2214" s="5" t="s">
        <v>33</v>
      </c>
      <c r="D2214" s="5">
        <v>35688</v>
      </c>
      <c r="E2214" s="39">
        <v>1101</v>
      </c>
      <c r="F2214" s="195">
        <v>44345</v>
      </c>
      <c r="G2214" s="2">
        <v>36</v>
      </c>
      <c r="H2214" t="str">
        <f>B2214&amp;C2214</f>
        <v>Lakeisha WARNER400mh</v>
      </c>
      <c r="I2214" s="2">
        <f>E2214</f>
        <v>1101</v>
      </c>
      <c r="J2214" s="2" cm="1">
        <f t="array" ref="J2214">MAX(IF($H$3:$H$4000=$H2214,$I$3:$I$4000))</f>
        <v>1101</v>
      </c>
      <c r="K2214" s="2" t="str">
        <v>KEN</v>
      </c>
      <c r="L2214" s="21" t="str">
        <v>Eglay Nafuna NALYANYA</v>
      </c>
      <c r="M2214" s="47" t="str">
        <v>400m</v>
      </c>
      <c r="N2214" s="95">
        <v>35213</v>
      </c>
      <c r="O2214" s="94" t="str">
        <f t="shared" si="136"/>
        <v>Eglay Nafuna NALYANYA400m</v>
      </c>
      <c r="P2214" s="2">
        <f t="shared" si="137"/>
        <v>1055</v>
      </c>
      <c r="Q2214" s="2">
        <f t="shared" si="138"/>
        <v>131</v>
      </c>
      <c r="R2214" s="79" t="str">
        <f t="shared" si="139"/>
        <v/>
      </c>
    </row>
    <row r="2215" spans="1:18" x14ac:dyDescent="0.2">
      <c r="A2215" t="s">
        <v>1755</v>
      </c>
      <c r="B2215" t="s">
        <v>1756</v>
      </c>
      <c r="C2215" s="5" t="s">
        <v>26</v>
      </c>
      <c r="D2215" s="5">
        <v>33322</v>
      </c>
      <c r="E2215" s="39">
        <v>1090</v>
      </c>
      <c r="F2215" s="195">
        <v>44339</v>
      </c>
      <c r="G2215" s="2">
        <v>81</v>
      </c>
      <c r="H2215" t="str">
        <f>B2215&amp;C2215</f>
        <v>Ashley KELLY400m</v>
      </c>
      <c r="I2215" s="2">
        <f>E2215</f>
        <v>1090</v>
      </c>
      <c r="J2215" s="2" cm="1">
        <f t="array" ref="J2215">MAX(IF($H$3:$H$4000=$H2215,$I$3:$I$4000))</f>
        <v>1090</v>
      </c>
      <c r="K2215" s="2" t="str">
        <v>KEN</v>
      </c>
      <c r="L2215" s="21" t="str">
        <v>Joan CHERONO</v>
      </c>
      <c r="M2215" s="47" t="str">
        <v>400m</v>
      </c>
      <c r="N2215" s="95">
        <v>33409</v>
      </c>
      <c r="O2215" s="94" t="str">
        <f t="shared" si="136"/>
        <v>Joan CHERONO400m</v>
      </c>
      <c r="P2215" s="2">
        <f t="shared" si="137"/>
        <v>1038</v>
      </c>
      <c r="Q2215" s="2">
        <f t="shared" si="138"/>
        <v>147</v>
      </c>
      <c r="R2215" s="79" t="str">
        <f t="shared" si="139"/>
        <v/>
      </c>
    </row>
    <row r="2216" spans="1:18" x14ac:dyDescent="0.2">
      <c r="A2216" t="s">
        <v>1755</v>
      </c>
      <c r="B2216" t="s">
        <v>2170</v>
      </c>
      <c r="C2216" s="5" t="s">
        <v>37</v>
      </c>
      <c r="D2216" s="5">
        <v>33574</v>
      </c>
      <c r="E2216" s="39">
        <v>1236</v>
      </c>
      <c r="F2216" s="195">
        <v>44282</v>
      </c>
      <c r="G2216" s="2">
        <v>2</v>
      </c>
      <c r="H2216" t="str">
        <f>B2216&amp;C2216</f>
        <v>Chantel MALONElong-jump</v>
      </c>
      <c r="I2216" s="2">
        <f>E2216</f>
        <v>1236</v>
      </c>
      <c r="J2216" s="2" cm="1">
        <f t="array" ref="J2216">MAX(IF($H$3:$H$4000=$H2216,$I$3:$I$4000))</f>
        <v>1236</v>
      </c>
      <c r="K2216" s="2" t="str">
        <v>KEN</v>
      </c>
      <c r="L2216" s="21" t="str">
        <v>Purity Temutai KOMEN</v>
      </c>
      <c r="M2216" s="47" t="str">
        <v>10000m</v>
      </c>
      <c r="N2216" s="95">
        <v>35916</v>
      </c>
      <c r="O2216" s="94" t="str">
        <f t="shared" si="136"/>
        <v>Purity Temutai KOMEN10000m</v>
      </c>
      <c r="P2216" s="2">
        <f t="shared" si="137"/>
        <v>1109</v>
      </c>
      <c r="Q2216" s="2">
        <f t="shared" si="138"/>
        <v>51</v>
      </c>
      <c r="R2216" s="79" t="str">
        <f t="shared" si="139"/>
        <v/>
      </c>
    </row>
    <row r="2217" spans="1:18" x14ac:dyDescent="0.2">
      <c r="A2217" t="s">
        <v>1755</v>
      </c>
      <c r="B2217" t="s">
        <v>2086</v>
      </c>
      <c r="C2217" s="5" t="s">
        <v>32</v>
      </c>
      <c r="D2217" s="5">
        <v>35491</v>
      </c>
      <c r="E2217" s="39">
        <v>1069</v>
      </c>
      <c r="F2217" s="195">
        <v>44268</v>
      </c>
      <c r="G2217" s="2">
        <v>71</v>
      </c>
      <c r="H2217" t="str">
        <f>B2217&amp;C2217</f>
        <v>Deya ERICKSON100mh</v>
      </c>
      <c r="I2217" s="2">
        <f>E2217</f>
        <v>1069</v>
      </c>
      <c r="J2217" s="2" cm="1">
        <f t="array" ref="J2217">MAX(IF($H$3:$H$4000=$H2217,$I$3:$I$4000))</f>
        <v>1069</v>
      </c>
      <c r="K2217" s="2" t="str">
        <v>KEN</v>
      </c>
      <c r="L2217" s="21" t="str">
        <v>Agnes Mumbua NGOLO</v>
      </c>
      <c r="M2217" s="47" t="str">
        <v>10000m</v>
      </c>
      <c r="N2217" s="95">
        <v>34996</v>
      </c>
      <c r="O2217" s="94" t="str">
        <f t="shared" si="136"/>
        <v>Agnes Mumbua NGOLO10000m</v>
      </c>
      <c r="P2217" s="2">
        <f t="shared" si="137"/>
        <v>1099</v>
      </c>
      <c r="Q2217" s="2">
        <f t="shared" si="138"/>
        <v>60</v>
      </c>
      <c r="R2217" s="79" t="str">
        <f t="shared" si="139"/>
        <v/>
      </c>
    </row>
    <row r="2218" spans="1:18" x14ac:dyDescent="0.2">
      <c r="A2218" t="s">
        <v>1115</v>
      </c>
      <c r="B2218" t="s">
        <v>2197</v>
      </c>
      <c r="C2218" t="s">
        <v>38</v>
      </c>
      <c r="D2218" s="5"/>
      <c r="E2218" s="39">
        <v>945</v>
      </c>
      <c r="F2218" s="195">
        <v>44654</v>
      </c>
      <c r="G2218" s="2">
        <v>53</v>
      </c>
      <c r="H2218" t="str">
        <f>B2218&amp;C2218</f>
        <v>Amanda CARTYtriple-jump</v>
      </c>
      <c r="I2218" s="2">
        <f>E2218</f>
        <v>945</v>
      </c>
      <c r="J2218" s="2" cm="1">
        <f t="array" ref="J2218">MAX(IF($H$3:$H$4000=$H2218,$I$3:$I$4000))</f>
        <v>995</v>
      </c>
      <c r="K2218" s="2" t="str">
        <v>KEN</v>
      </c>
      <c r="L2218" s="21" t="str">
        <v>Emily CHEBET</v>
      </c>
      <c r="M2218" s="47" t="str">
        <v>10000m</v>
      </c>
      <c r="N2218" s="95">
        <v>31461</v>
      </c>
      <c r="O2218" s="94" t="str">
        <f t="shared" si="136"/>
        <v>Emily CHEBET10000m</v>
      </c>
      <c r="P2218" s="2">
        <f t="shared" si="137"/>
        <v>1064</v>
      </c>
      <c r="Q2218" s="2">
        <f t="shared" si="138"/>
        <v>87</v>
      </c>
      <c r="R2218" s="79" t="str">
        <f t="shared" si="139"/>
        <v/>
      </c>
    </row>
    <row r="2219" spans="1:18" x14ac:dyDescent="0.2">
      <c r="A2219" t="s">
        <v>1115</v>
      </c>
      <c r="B2219" t="s">
        <v>1632</v>
      </c>
      <c r="C2219" s="5" t="s">
        <v>2</v>
      </c>
      <c r="D2219" s="5">
        <v>34190</v>
      </c>
      <c r="E2219" s="39">
        <v>1167</v>
      </c>
      <c r="F2219" s="195">
        <v>44653</v>
      </c>
      <c r="G2219" s="2">
        <v>6</v>
      </c>
      <c r="H2219" t="str">
        <f>B2219&amp;C2219</f>
        <v>Shockoria WALLACE100m</v>
      </c>
      <c r="I2219" s="2">
        <f>E2219</f>
        <v>1167</v>
      </c>
      <c r="J2219" s="2" cm="1">
        <f t="array" ref="J2219">MAX(IF($H$3:$H$4000=$H2219,$I$3:$I$4000))</f>
        <v>1167</v>
      </c>
      <c r="K2219" s="2" t="str">
        <v>KEN</v>
      </c>
      <c r="L2219" s="21" t="str">
        <v>Violet JELAGAT</v>
      </c>
      <c r="M2219" s="47" t="str">
        <v>10000m</v>
      </c>
      <c r="N2219" s="95">
        <v>34180</v>
      </c>
      <c r="O2219" s="94" t="str">
        <f t="shared" si="136"/>
        <v>Violet JELAGAT10000m</v>
      </c>
      <c r="P2219" s="2">
        <f t="shared" si="137"/>
        <v>970</v>
      </c>
      <c r="Q2219" s="2">
        <f t="shared" si="138"/>
        <v>121</v>
      </c>
      <c r="R2219" s="79" t="str">
        <f t="shared" si="139"/>
        <v/>
      </c>
    </row>
    <row r="2220" spans="1:18" x14ac:dyDescent="0.2">
      <c r="A2220" t="s">
        <v>1115</v>
      </c>
      <c r="B2220" t="s">
        <v>1626</v>
      </c>
      <c r="C2220" s="5" t="s">
        <v>2</v>
      </c>
      <c r="D2220" s="5">
        <v>35195</v>
      </c>
      <c r="E2220" s="39">
        <v>1154</v>
      </c>
      <c r="F2220" s="195">
        <v>44653</v>
      </c>
      <c r="G2220" s="2">
        <v>8</v>
      </c>
      <c r="H2220" t="str">
        <f>B2220&amp;C2220</f>
        <v>Shashalee FORBES100m</v>
      </c>
      <c r="I2220" s="2">
        <f>E2220</f>
        <v>1154</v>
      </c>
      <c r="J2220" s="2" cm="1">
        <f t="array" ref="J2220">MAX(IF($H$3:$H$4000=$H2220,$I$3:$I$4000))</f>
        <v>1172</v>
      </c>
      <c r="K2220" s="2" t="str">
        <v>KEN</v>
      </c>
      <c r="L2220" s="21" t="str">
        <v>Priscilla TABUNDA</v>
      </c>
      <c r="M2220" s="47" t="str">
        <v>100mh</v>
      </c>
      <c r="N2220" s="95">
        <v>32742</v>
      </c>
      <c r="O2220" s="94" t="str">
        <f t="shared" si="136"/>
        <v>Priscilla TABUNDA100mh</v>
      </c>
      <c r="P2220" s="2">
        <f t="shared" si="137"/>
        <v>964</v>
      </c>
      <c r="Q2220" s="2">
        <f t="shared" si="138"/>
        <v>163</v>
      </c>
      <c r="R2220" s="79" t="str">
        <f t="shared" si="139"/>
        <v/>
      </c>
    </row>
    <row r="2221" spans="1:18" x14ac:dyDescent="0.2">
      <c r="A2221" t="s">
        <v>1115</v>
      </c>
      <c r="B2221" t="s">
        <v>1628</v>
      </c>
      <c r="C2221" s="5" t="s">
        <v>2</v>
      </c>
      <c r="D2221" s="5">
        <v>33496</v>
      </c>
      <c r="E2221" s="39">
        <v>1129</v>
      </c>
      <c r="F2221" s="195">
        <v>44653</v>
      </c>
      <c r="G2221" s="2">
        <v>13</v>
      </c>
      <c r="H2221" t="str">
        <f>B2221&amp;C2221</f>
        <v>Remona BURCHELL100m</v>
      </c>
      <c r="I2221" s="2">
        <f>E2221</f>
        <v>1129</v>
      </c>
      <c r="J2221" s="2" cm="1">
        <f t="array" ref="J2221">MAX(IF($H$3:$H$4000=$H2221,$I$3:$I$4000))</f>
        <v>1169</v>
      </c>
      <c r="K2221" s="2" t="str">
        <v>KEN</v>
      </c>
      <c r="L2221" s="21" t="str">
        <v>Caroline CHEROTICH</v>
      </c>
      <c r="M2221" s="47" t="str">
        <v>discus-throw</v>
      </c>
      <c r="N2221" s="95">
        <v>0</v>
      </c>
      <c r="O2221" s="94" t="str">
        <f t="shared" si="136"/>
        <v>Caroline CHEROTICHdiscus-throw</v>
      </c>
      <c r="P2221" s="2">
        <f t="shared" si="137"/>
        <v>856</v>
      </c>
      <c r="Q2221" s="2">
        <f t="shared" si="138"/>
        <v>85</v>
      </c>
      <c r="R2221" s="79" t="str">
        <f t="shared" si="139"/>
        <v/>
      </c>
    </row>
    <row r="2222" spans="1:18" x14ac:dyDescent="0.2">
      <c r="A2222" t="s">
        <v>1115</v>
      </c>
      <c r="B2222" t="s">
        <v>1638</v>
      </c>
      <c r="C2222" s="5" t="s">
        <v>2</v>
      </c>
      <c r="D2222" s="5">
        <v>37245</v>
      </c>
      <c r="E2222" s="39">
        <v>1120</v>
      </c>
      <c r="F2222" s="195">
        <v>44653</v>
      </c>
      <c r="G2222" s="2">
        <v>17</v>
      </c>
      <c r="H2222" t="str">
        <f>B2222&amp;C2222</f>
        <v>Kevona DAVIS100m</v>
      </c>
      <c r="I2222" s="2">
        <f>E2222</f>
        <v>1120</v>
      </c>
      <c r="J2222" s="2" cm="1">
        <f t="array" ref="J2222">MAX(IF($H$3:$H$4000=$H2222,$I$3:$I$4000))</f>
        <v>1159</v>
      </c>
      <c r="K2222" s="2" t="str">
        <v>KEN</v>
      </c>
      <c r="L2222" s="21" t="str">
        <v>Sarah OTIENO</v>
      </c>
      <c r="M2222" s="47" t="str">
        <v>shot-put</v>
      </c>
      <c r="N2222" s="95">
        <v>1996</v>
      </c>
      <c r="O2222" s="94" t="str">
        <f t="shared" si="136"/>
        <v>Sarah OTIENOshot-put</v>
      </c>
      <c r="P2222" s="2">
        <f t="shared" si="137"/>
        <v>788</v>
      </c>
      <c r="Q2222" s="2">
        <f t="shared" si="138"/>
        <v>132</v>
      </c>
      <c r="R2222" s="79" t="str">
        <f t="shared" si="139"/>
        <v/>
      </c>
    </row>
    <row r="2223" spans="1:18" x14ac:dyDescent="0.2">
      <c r="A2223" t="s">
        <v>1115</v>
      </c>
      <c r="B2223" t="s">
        <v>1122</v>
      </c>
      <c r="C2223" s="5" t="s">
        <v>2</v>
      </c>
      <c r="D2223" s="5">
        <v>36090</v>
      </c>
      <c r="E2223" s="39">
        <v>1104</v>
      </c>
      <c r="F2223" s="195">
        <v>44653</v>
      </c>
      <c r="G2223" s="2">
        <v>26</v>
      </c>
      <c r="H2223" t="str">
        <f>B2223&amp;C2223</f>
        <v>Kasheika CAMERON100m</v>
      </c>
      <c r="I2223" s="2">
        <f>E2223</f>
        <v>1104</v>
      </c>
      <c r="J2223" s="2" cm="1">
        <f t="array" ref="J2223">MAX(IF($H$3:$H$4000=$H2223,$I$3:$I$4000))</f>
        <v>1148</v>
      </c>
      <c r="K2223" s="2" t="str">
        <v>KEN</v>
      </c>
      <c r="L2223" s="21" t="str">
        <v>Roselyn RAKAMBA</v>
      </c>
      <c r="M2223" s="47" t="str">
        <v>hammer-throw</v>
      </c>
      <c r="N2223" s="95">
        <v>33156</v>
      </c>
      <c r="O2223" s="94" t="str">
        <f t="shared" si="136"/>
        <v>Roselyn RAKAMBAhammer-throw</v>
      </c>
      <c r="P2223" s="2">
        <f t="shared" si="137"/>
        <v>838</v>
      </c>
      <c r="Q2223" s="2">
        <f t="shared" si="138"/>
        <v>94</v>
      </c>
      <c r="R2223" s="79" t="str">
        <f t="shared" si="139"/>
        <v/>
      </c>
    </row>
    <row r="2224" spans="1:18" x14ac:dyDescent="0.2">
      <c r="A2224" t="s">
        <v>1115</v>
      </c>
      <c r="B2224" t="s">
        <v>4972</v>
      </c>
      <c r="C2224" s="5" t="s">
        <v>2</v>
      </c>
      <c r="D2224" s="5">
        <v>33181</v>
      </c>
      <c r="E2224" s="39">
        <v>1054</v>
      </c>
      <c r="F2224" s="195">
        <v>44653</v>
      </c>
      <c r="G2224" s="2">
        <v>72</v>
      </c>
      <c r="H2224" t="str">
        <f>B2224&amp;C2224</f>
        <v>Jura LEVY100m</v>
      </c>
      <c r="I2224" s="2">
        <f>E2224</f>
        <v>1054</v>
      </c>
      <c r="J2224" s="2" cm="1">
        <f t="array" ref="J2224">MAX(IF($H$3:$H$4000=$H2224,$I$3:$I$4000))</f>
        <v>1054</v>
      </c>
      <c r="K2224" s="2" t="str">
        <v>KEN</v>
      </c>
      <c r="L2224" s="21" t="str">
        <v>Lucy Anyango OMONDI</v>
      </c>
      <c r="M2224" s="47" t="str">
        <v>hammer-throw</v>
      </c>
      <c r="N2224" s="95">
        <v>31874</v>
      </c>
      <c r="O2224" s="94" t="str">
        <f t="shared" si="136"/>
        <v>Lucy Anyango OMONDIhammer-throw</v>
      </c>
      <c r="P2224" s="2">
        <f t="shared" si="137"/>
        <v>816</v>
      </c>
      <c r="Q2224" s="2">
        <f t="shared" si="138"/>
        <v>108</v>
      </c>
      <c r="R2224" s="79" t="str">
        <f t="shared" si="139"/>
        <v/>
      </c>
    </row>
    <row r="2225" spans="1:18" x14ac:dyDescent="0.2">
      <c r="A2225" t="s">
        <v>1115</v>
      </c>
      <c r="B2225" t="s">
        <v>5410</v>
      </c>
      <c r="C2225" s="5" t="s">
        <v>2</v>
      </c>
      <c r="D2225" s="5">
        <v>37311</v>
      </c>
      <c r="E2225" s="39">
        <v>1040</v>
      </c>
      <c r="F2225" s="195">
        <v>44653</v>
      </c>
      <c r="G2225" s="2">
        <v>92</v>
      </c>
      <c r="H2225" t="str">
        <f>B2225&amp;C2225</f>
        <v>Krystal SLOLEY100m</v>
      </c>
      <c r="I2225" s="2">
        <f>E2225</f>
        <v>1040</v>
      </c>
      <c r="J2225" s="2" cm="1">
        <f t="array" ref="J2225">MAX(IF($H$3:$H$4000=$H2225,$I$3:$I$4000))</f>
        <v>1040</v>
      </c>
      <c r="K2225" s="2" t="str">
        <v>KEN</v>
      </c>
      <c r="L2225" s="21" t="str">
        <v>Gladys JEPKEMBOI</v>
      </c>
      <c r="M2225" s="47" t="str">
        <v>javelin-throw</v>
      </c>
      <c r="N2225" s="95">
        <v>37508</v>
      </c>
      <c r="O2225" s="94" t="str">
        <f t="shared" si="136"/>
        <v>Gladys JEPKEMBOIjavelin-throw</v>
      </c>
      <c r="P2225" s="2">
        <f t="shared" si="137"/>
        <v>805</v>
      </c>
      <c r="Q2225" s="2">
        <f t="shared" si="138"/>
        <v>105</v>
      </c>
      <c r="R2225" s="79" t="str">
        <f t="shared" si="139"/>
        <v/>
      </c>
    </row>
    <row r="2226" spans="1:18" x14ac:dyDescent="0.2">
      <c r="A2226" t="s">
        <v>1115</v>
      </c>
      <c r="B2226" t="s">
        <v>1611</v>
      </c>
      <c r="C2226" s="5" t="s">
        <v>25</v>
      </c>
      <c r="D2226" s="5">
        <v>33925</v>
      </c>
      <c r="E2226" s="39">
        <v>1129</v>
      </c>
      <c r="F2226" s="195">
        <v>44653</v>
      </c>
      <c r="G2226" s="2">
        <v>9</v>
      </c>
      <c r="H2226" t="str">
        <f>B2226&amp;C2226</f>
        <v>Natasha MORRISON200m</v>
      </c>
      <c r="I2226" s="2">
        <f>E2226</f>
        <v>1129</v>
      </c>
      <c r="J2226" s="2" cm="1">
        <f t="array" ref="J2226">MAX(IF($H$3:$H$4000=$H2226,$I$3:$I$4000))</f>
        <v>1161</v>
      </c>
      <c r="K2226" s="2" t="str">
        <v>KEN</v>
      </c>
      <c r="L2226" s="21" t="str">
        <v>Salome MORAA</v>
      </c>
      <c r="M2226" s="47" t="str">
        <v>javelin-throw</v>
      </c>
      <c r="N2226" s="95">
        <v>35888</v>
      </c>
      <c r="O2226" s="94" t="str">
        <f t="shared" si="136"/>
        <v>Salome MORAAjavelin-throw</v>
      </c>
      <c r="P2226" s="2">
        <f t="shared" si="137"/>
        <v>799</v>
      </c>
      <c r="Q2226" s="2">
        <f t="shared" si="138"/>
        <v>113</v>
      </c>
      <c r="R2226" s="79" t="str">
        <f t="shared" si="139"/>
        <v/>
      </c>
    </row>
    <row r="2227" spans="1:18" x14ac:dyDescent="0.2">
      <c r="A2227" t="s">
        <v>1115</v>
      </c>
      <c r="B2227" t="s">
        <v>1654</v>
      </c>
      <c r="C2227" s="5" t="s">
        <v>25</v>
      </c>
      <c r="D2227" s="5">
        <v>35712</v>
      </c>
      <c r="E2227" s="39">
        <v>1120</v>
      </c>
      <c r="F2227" s="195">
        <v>44653</v>
      </c>
      <c r="G2227" s="2">
        <v>12</v>
      </c>
      <c r="H2227" t="str">
        <f>B2227&amp;C2227</f>
        <v>Roneisha MCGREGOR200m</v>
      </c>
      <c r="I2227" s="2">
        <f>E2227</f>
        <v>1120</v>
      </c>
      <c r="J2227" s="2" cm="1">
        <f t="array" ref="J2227">MAX(IF($H$3:$H$4000=$H2227,$I$3:$I$4000))</f>
        <v>1136</v>
      </c>
      <c r="K2227" s="2" t="str">
        <v>KEN</v>
      </c>
      <c r="L2227" s="21" t="str">
        <v>Jane JEPLETING</v>
      </c>
      <c r="M2227" s="47" t="str">
        <v>javelin-throw</v>
      </c>
      <c r="N2227" s="95">
        <v>1995</v>
      </c>
      <c r="O2227" s="94" t="str">
        <f t="shared" si="136"/>
        <v>Jane JEPLETINGjavelin-throw</v>
      </c>
      <c r="P2227" s="2">
        <f t="shared" si="137"/>
        <v>809</v>
      </c>
      <c r="Q2227" s="2">
        <f t="shared" si="138"/>
        <v>99</v>
      </c>
      <c r="R2227" s="79" t="str">
        <f t="shared" si="139"/>
        <v/>
      </c>
    </row>
    <row r="2228" spans="1:18" x14ac:dyDescent="0.2">
      <c r="A2228" t="s">
        <v>1115</v>
      </c>
      <c r="B2228" t="s">
        <v>4969</v>
      </c>
      <c r="C2228" s="5" t="s">
        <v>25</v>
      </c>
      <c r="D2228" s="5">
        <v>32031</v>
      </c>
      <c r="E2228" s="39">
        <v>1099</v>
      </c>
      <c r="F2228" s="195">
        <v>44653</v>
      </c>
      <c r="G2228" s="2">
        <v>23</v>
      </c>
      <c r="H2228" t="str">
        <f>B2228&amp;C2228</f>
        <v>Anastasia Natalie LE-ROY200m</v>
      </c>
      <c r="I2228" s="2">
        <f>E2228</f>
        <v>1099</v>
      </c>
      <c r="J2228" s="2" cm="1">
        <f t="array" ref="J2228">MAX(IF($H$3:$H$4000=$H2228,$I$3:$I$4000))</f>
        <v>1099</v>
      </c>
      <c r="K2228" s="2" t="str">
        <v>KEN</v>
      </c>
      <c r="L2228" s="21" t="str">
        <v>Betty JEPLETING</v>
      </c>
      <c r="M2228" s="47" t="str">
        <v>marathon</v>
      </c>
      <c r="N2228" s="95">
        <v>32352</v>
      </c>
      <c r="O2228" s="94" t="str">
        <f t="shared" si="136"/>
        <v>Betty JEPLETINGmarathon</v>
      </c>
      <c r="P2228" s="2">
        <f t="shared" si="137"/>
        <v>1151</v>
      </c>
      <c r="Q2228" s="2">
        <f t="shared" si="138"/>
        <v>52</v>
      </c>
      <c r="R2228" s="79" t="str">
        <f t="shared" si="139"/>
        <v/>
      </c>
    </row>
    <row r="2229" spans="1:18" x14ac:dyDescent="0.2">
      <c r="A2229" t="s">
        <v>1115</v>
      </c>
      <c r="B2229" t="s">
        <v>2048</v>
      </c>
      <c r="C2229" t="s">
        <v>25</v>
      </c>
      <c r="D2229" s="5">
        <v>1998</v>
      </c>
      <c r="E2229" s="39">
        <v>1073</v>
      </c>
      <c r="F2229" s="195">
        <v>44653</v>
      </c>
      <c r="G2229" s="2">
        <v>46</v>
      </c>
      <c r="H2229" t="str">
        <f>B2229&amp;C2229</f>
        <v>Demisha ROSWELL200m</v>
      </c>
      <c r="I2229" s="2">
        <f>E2229</f>
        <v>1073</v>
      </c>
      <c r="J2229" s="2" cm="1">
        <f t="array" ref="J2229">MAX(IF($H$3:$H$4000=$H2229,$I$3:$I$4000))</f>
        <v>1073</v>
      </c>
      <c r="K2229" s="2" t="str">
        <v>KEN</v>
      </c>
      <c r="L2229" s="21" t="str">
        <v>Tecla KIRONGO</v>
      </c>
      <c r="M2229" s="47" t="str">
        <v>marathon</v>
      </c>
      <c r="N2229" s="95">
        <v>34094</v>
      </c>
      <c r="O2229" s="94" t="str">
        <f t="shared" si="136"/>
        <v>Tecla KIRONGOmarathon</v>
      </c>
      <c r="P2229" s="2">
        <f t="shared" si="137"/>
        <v>1149</v>
      </c>
      <c r="Q2229" s="2">
        <f t="shared" si="138"/>
        <v>54</v>
      </c>
      <c r="R2229" s="79" t="str">
        <f t="shared" si="139"/>
        <v/>
      </c>
    </row>
    <row r="2230" spans="1:18" x14ac:dyDescent="0.2">
      <c r="A2230" t="s">
        <v>1115</v>
      </c>
      <c r="B2230" t="s">
        <v>1721</v>
      </c>
      <c r="C2230" s="5" t="s">
        <v>26</v>
      </c>
      <c r="D2230" s="5">
        <v>36759</v>
      </c>
      <c r="E2230" s="39">
        <v>1206</v>
      </c>
      <c r="F2230" s="195">
        <v>44653</v>
      </c>
      <c r="G2230" s="2">
        <v>1</v>
      </c>
      <c r="H2230" t="str">
        <f>B2230&amp;C2230</f>
        <v>Charokee YOUNG400m</v>
      </c>
      <c r="I2230" s="2">
        <f>E2230</f>
        <v>1206</v>
      </c>
      <c r="J2230" s="2" cm="1">
        <f t="array" ref="J2230">MAX(IF($H$3:$H$4000=$H2230,$I$3:$I$4000))</f>
        <v>1206</v>
      </c>
      <c r="K2230" s="2" t="str">
        <v>KEN</v>
      </c>
      <c r="L2230" s="21" t="str">
        <v>Joy CHIRCHIR</v>
      </c>
      <c r="M2230" s="47" t="str">
        <v>5000m</v>
      </c>
      <c r="N2230" s="95">
        <v>0</v>
      </c>
      <c r="O2230" s="94" t="str">
        <f t="shared" si="136"/>
        <v>Joy CHIRCHIR5000m</v>
      </c>
      <c r="P2230" s="2">
        <f t="shared" si="137"/>
        <v>992</v>
      </c>
      <c r="Q2230" s="2">
        <f t="shared" si="138"/>
        <v>150</v>
      </c>
      <c r="R2230" s="79" t="str">
        <f t="shared" si="139"/>
        <v/>
      </c>
    </row>
    <row r="2231" spans="1:18" x14ac:dyDescent="0.2">
      <c r="A2231" t="s">
        <v>1115</v>
      </c>
      <c r="B2231" t="s">
        <v>1178</v>
      </c>
      <c r="C2231" s="5" t="s">
        <v>26</v>
      </c>
      <c r="D2231" s="5">
        <v>36227</v>
      </c>
      <c r="E2231" s="39">
        <v>1183</v>
      </c>
      <c r="F2231" s="195">
        <v>44653</v>
      </c>
      <c r="G2231" s="2">
        <v>2</v>
      </c>
      <c r="H2231" t="str">
        <f>B2231&amp;C2231</f>
        <v>Stacey Ann WILLIAMS400m</v>
      </c>
      <c r="I2231" s="2">
        <f>E2231</f>
        <v>1183</v>
      </c>
      <c r="J2231" s="2" cm="1">
        <f t="array" ref="J2231">MAX(IF($H$3:$H$4000=$H2231,$I$3:$I$4000))</f>
        <v>1200</v>
      </c>
      <c r="K2231" s="2" t="str">
        <v>KEN</v>
      </c>
      <c r="L2231" s="21" t="str">
        <v>Lona LATEMA</v>
      </c>
      <c r="M2231" s="47" t="str">
        <v>5000m</v>
      </c>
      <c r="N2231" s="95">
        <v>0</v>
      </c>
      <c r="O2231" s="94" t="str">
        <f t="shared" si="136"/>
        <v>Lona LATEMA5000m</v>
      </c>
      <c r="P2231" s="2">
        <f t="shared" si="137"/>
        <v>981</v>
      </c>
      <c r="Q2231" s="2">
        <f t="shared" si="138"/>
        <v>163</v>
      </c>
      <c r="R2231" s="79" t="str">
        <f t="shared" si="139"/>
        <v/>
      </c>
    </row>
    <row r="2232" spans="1:18" x14ac:dyDescent="0.2">
      <c r="A2232" t="s">
        <v>1115</v>
      </c>
      <c r="B2232" t="s">
        <v>1610</v>
      </c>
      <c r="C2232" s="5" t="s">
        <v>26</v>
      </c>
      <c r="D2232" s="5">
        <v>34531</v>
      </c>
      <c r="E2232" s="39">
        <v>1154</v>
      </c>
      <c r="F2232" s="195">
        <v>44653</v>
      </c>
      <c r="G2232" s="2">
        <v>4</v>
      </c>
      <c r="H2232" t="str">
        <f>B2232&amp;C2232</f>
        <v>Shericka JACKSON400m</v>
      </c>
      <c r="I2232" s="2">
        <f>E2232</f>
        <v>1154</v>
      </c>
      <c r="J2232" s="2" cm="1">
        <f t="array" ref="J2232">MAX(IF($H$3:$H$4000=$H2232,$I$3:$I$4000))</f>
        <v>1154</v>
      </c>
      <c r="K2232" s="2" t="str">
        <v>KEN</v>
      </c>
      <c r="L2232" s="21" t="str">
        <v>Faith LINGA</v>
      </c>
      <c r="M2232" s="47" t="str">
        <v>5000m</v>
      </c>
      <c r="N2232" s="95">
        <v>0</v>
      </c>
      <c r="O2232" s="94" t="str">
        <f t="shared" si="136"/>
        <v>Faith LINGA5000m</v>
      </c>
      <c r="P2232" s="2">
        <f t="shared" si="137"/>
        <v>978</v>
      </c>
      <c r="Q2232" s="2">
        <f t="shared" si="138"/>
        <v>166</v>
      </c>
      <c r="R2232" s="79" t="str">
        <f t="shared" si="139"/>
        <v/>
      </c>
    </row>
    <row r="2233" spans="1:18" x14ac:dyDescent="0.2">
      <c r="A2233" t="s">
        <v>1115</v>
      </c>
      <c r="B2233" t="s">
        <v>1162</v>
      </c>
      <c r="C2233" s="5" t="s">
        <v>26</v>
      </c>
      <c r="D2233" s="5">
        <v>35384</v>
      </c>
      <c r="E2233" s="39">
        <v>1135</v>
      </c>
      <c r="F2233" s="195">
        <v>44653</v>
      </c>
      <c r="G2233" s="2">
        <v>6</v>
      </c>
      <c r="H2233" t="str">
        <f>B2233&amp;C2233</f>
        <v>Candice MCLEOD400m</v>
      </c>
      <c r="I2233" s="2">
        <f>E2233</f>
        <v>1135</v>
      </c>
      <c r="J2233" s="2" cm="1">
        <f t="array" ref="J2233">MAX(IF($H$3:$H$4000=$H2233,$I$3:$I$4000))</f>
        <v>1225</v>
      </c>
      <c r="K2233" s="2" t="str">
        <v>KEN</v>
      </c>
      <c r="L2233" s="21" t="str">
        <v>Caroline JEROTICH</v>
      </c>
      <c r="M2233" s="47" t="str">
        <v>5000m</v>
      </c>
      <c r="N2233" s="95">
        <v>36927</v>
      </c>
      <c r="O2233" s="94" t="str">
        <f t="shared" si="136"/>
        <v>Caroline JEROTICH5000m</v>
      </c>
      <c r="P2233" s="2">
        <f t="shared" si="137"/>
        <v>970</v>
      </c>
      <c r="Q2233" s="2">
        <f t="shared" si="138"/>
        <v>175</v>
      </c>
      <c r="R2233" s="79" t="str">
        <f t="shared" si="139"/>
        <v/>
      </c>
    </row>
    <row r="2234" spans="1:18" x14ac:dyDescent="0.2">
      <c r="A2234" t="s">
        <v>1115</v>
      </c>
      <c r="B2234" t="s">
        <v>2059</v>
      </c>
      <c r="C2234" s="5" t="s">
        <v>26</v>
      </c>
      <c r="D2234" s="5">
        <v>35388</v>
      </c>
      <c r="E2234" s="39">
        <v>1092</v>
      </c>
      <c r="F2234" s="195">
        <v>44653</v>
      </c>
      <c r="G2234" s="2">
        <v>21</v>
      </c>
      <c r="H2234" t="str">
        <f>B2234&amp;C2234</f>
        <v>Andrenette KNIGHT400m</v>
      </c>
      <c r="I2234" s="2">
        <f>E2234</f>
        <v>1092</v>
      </c>
      <c r="J2234" s="2" cm="1">
        <f t="array" ref="J2234">MAX(IF($H$3:$H$4000=$H2234,$I$3:$I$4000))</f>
        <v>1092</v>
      </c>
      <c r="K2234" s="2" t="str">
        <v>KEN</v>
      </c>
      <c r="L2234" s="21" t="str">
        <v>Naomi Jepkosgei MAIYO</v>
      </c>
      <c r="M2234" s="47" t="str">
        <v>marathon</v>
      </c>
      <c r="N2234" s="95">
        <v>32603</v>
      </c>
      <c r="O2234" s="94" t="str">
        <f t="shared" si="136"/>
        <v>Naomi Jepkosgei MAIYOmarathon</v>
      </c>
      <c r="P2234" s="2">
        <f t="shared" si="137"/>
        <v>1131</v>
      </c>
      <c r="Q2234" s="2">
        <f t="shared" si="138"/>
        <v>75</v>
      </c>
      <c r="R2234" s="79" t="str">
        <f t="shared" si="139"/>
        <v/>
      </c>
    </row>
    <row r="2235" spans="1:18" x14ac:dyDescent="0.2">
      <c r="A2235" t="s">
        <v>1115</v>
      </c>
      <c r="B2235" t="s">
        <v>1696</v>
      </c>
      <c r="C2235" s="5" t="s">
        <v>26</v>
      </c>
      <c r="D2235" s="5">
        <v>33183</v>
      </c>
      <c r="E2235" s="39">
        <v>1084</v>
      </c>
      <c r="F2235" s="195">
        <v>44653</v>
      </c>
      <c r="G2235" s="2">
        <v>27</v>
      </c>
      <c r="H2235" t="str">
        <f>B2235&amp;C2235</f>
        <v>Ronda WHYTE400m</v>
      </c>
      <c r="I2235" s="2">
        <f>E2235</f>
        <v>1084</v>
      </c>
      <c r="J2235" s="2" cm="1">
        <f t="array" ref="J2235">MAX(IF($H$3:$H$4000=$H2235,$I$3:$I$4000))</f>
        <v>1155</v>
      </c>
      <c r="K2235" s="2" t="str">
        <v>KEN</v>
      </c>
      <c r="L2235" s="21" t="str">
        <v>Sharon Jemutai CHEROP</v>
      </c>
      <c r="M2235" s="47" t="str">
        <v>marathon</v>
      </c>
      <c r="N2235" s="95">
        <v>30757</v>
      </c>
      <c r="O2235" s="94" t="str">
        <f t="shared" si="136"/>
        <v>Sharon Jemutai CHEROPmarathon</v>
      </c>
      <c r="P2235" s="2">
        <f t="shared" si="137"/>
        <v>1055</v>
      </c>
      <c r="Q2235" s="2">
        <f t="shared" si="138"/>
        <v>120</v>
      </c>
      <c r="R2235" s="79" t="str">
        <f t="shared" si="139"/>
        <v/>
      </c>
    </row>
    <row r="2236" spans="1:18" x14ac:dyDescent="0.2">
      <c r="A2236" t="s">
        <v>1115</v>
      </c>
      <c r="B2236" t="s">
        <v>1157</v>
      </c>
      <c r="C2236" s="5" t="s">
        <v>26</v>
      </c>
      <c r="D2236" s="5">
        <v>35461</v>
      </c>
      <c r="E2236" s="39">
        <v>1069</v>
      </c>
      <c r="F2236" s="195">
        <v>44653</v>
      </c>
      <c r="G2236" s="2">
        <v>44</v>
      </c>
      <c r="H2236" t="str">
        <f>B2236&amp;C2236</f>
        <v>Tiffany JAMES400m</v>
      </c>
      <c r="I2236" s="2">
        <f>E2236</f>
        <v>1069</v>
      </c>
      <c r="J2236" s="2" cm="1">
        <f t="array" ref="J2236">MAX(IF($H$3:$H$4000=$H2236,$I$3:$I$4000))</f>
        <v>1165</v>
      </c>
      <c r="K2236" s="2" t="str">
        <v>KEN</v>
      </c>
      <c r="L2236" s="21" t="str">
        <v>Jane Jelagat SEUREY</v>
      </c>
      <c r="M2236" s="47" t="str">
        <v>marathon</v>
      </c>
      <c r="N2236" s="95">
        <v>31473</v>
      </c>
      <c r="O2236" s="94" t="str">
        <f t="shared" si="136"/>
        <v>Jane Jelagat SEUREYmarathon</v>
      </c>
      <c r="P2236" s="2">
        <f t="shared" si="137"/>
        <v>1031</v>
      </c>
      <c r="Q2236" s="2">
        <f t="shared" si="138"/>
        <v>127</v>
      </c>
      <c r="R2236" s="79" t="str">
        <f t="shared" si="139"/>
        <v/>
      </c>
    </row>
    <row r="2237" spans="1:18" x14ac:dyDescent="0.2">
      <c r="A2237" t="s">
        <v>1115</v>
      </c>
      <c r="B2237" t="s">
        <v>1172</v>
      </c>
      <c r="C2237" s="5" t="s">
        <v>26</v>
      </c>
      <c r="D2237" s="5">
        <v>33895</v>
      </c>
      <c r="E2237" s="39">
        <v>1047</v>
      </c>
      <c r="F2237" s="195">
        <v>44653</v>
      </c>
      <c r="G2237" s="2">
        <v>73</v>
      </c>
      <c r="H2237" t="str">
        <f>B2237&amp;C2237</f>
        <v>Rushell CLAYTON400m</v>
      </c>
      <c r="I2237" s="2">
        <f>E2237</f>
        <v>1047</v>
      </c>
      <c r="J2237" s="2" cm="1">
        <f t="array" ref="J2237">MAX(IF($H$3:$H$4000=$H2237,$I$3:$I$4000))</f>
        <v>1047</v>
      </c>
      <c r="K2237" s="2" t="str">
        <v>KEN</v>
      </c>
      <c r="L2237" s="21" t="str">
        <v>Beatrice CHEROP</v>
      </c>
      <c r="M2237" s="47" t="str">
        <v>marathon</v>
      </c>
      <c r="N2237" s="95">
        <v>1986</v>
      </c>
      <c r="O2237" s="94" t="str">
        <f t="shared" si="136"/>
        <v>Beatrice CHEROPmarathon</v>
      </c>
      <c r="P2237" s="2">
        <f t="shared" si="137"/>
        <v>1029</v>
      </c>
      <c r="Q2237" s="2">
        <f t="shared" si="138"/>
        <v>128</v>
      </c>
      <c r="R2237" s="79" t="str">
        <f t="shared" si="139"/>
        <v/>
      </c>
    </row>
    <row r="2238" spans="1:18" x14ac:dyDescent="0.2">
      <c r="A2238" t="s">
        <v>1115</v>
      </c>
      <c r="B2238" t="s">
        <v>1231</v>
      </c>
      <c r="C2238" s="5" t="s">
        <v>26</v>
      </c>
      <c r="D2238" s="5">
        <v>36569</v>
      </c>
      <c r="E2238" s="39">
        <v>1030</v>
      </c>
      <c r="F2238" s="195">
        <v>44653</v>
      </c>
      <c r="G2238" s="2">
        <v>95</v>
      </c>
      <c r="H2238" t="str">
        <f>B2238&amp;C2238</f>
        <v>Michaela LEWIS400m</v>
      </c>
      <c r="I2238" s="2">
        <f>E2238</f>
        <v>1030</v>
      </c>
      <c r="J2238" s="2" cm="1">
        <f t="array" ref="J2238">MAX(IF($H$3:$H$4000=$H2238,$I$3:$I$4000))</f>
        <v>1030</v>
      </c>
      <c r="K2238" s="2" t="str">
        <v>KEN</v>
      </c>
      <c r="L2238" s="21" t="str">
        <v>Euliter TANUI</v>
      </c>
      <c r="M2238" s="47" t="str">
        <v>marathon</v>
      </c>
      <c r="N2238" s="95">
        <v>33373</v>
      </c>
      <c r="O2238" s="94" t="str">
        <f t="shared" si="136"/>
        <v>Euliter TANUImarathon</v>
      </c>
      <c r="P2238" s="2">
        <f t="shared" si="137"/>
        <v>1005</v>
      </c>
      <c r="Q2238" s="2">
        <f t="shared" si="138"/>
        <v>132</v>
      </c>
      <c r="R2238" s="79" t="str">
        <f t="shared" si="139"/>
        <v/>
      </c>
    </row>
    <row r="2239" spans="1:18" x14ac:dyDescent="0.2">
      <c r="A2239" t="s">
        <v>1115</v>
      </c>
      <c r="B2239" t="s">
        <v>5495</v>
      </c>
      <c r="C2239" s="5" t="s">
        <v>32</v>
      </c>
      <c r="D2239" s="5">
        <v>37293</v>
      </c>
      <c r="E2239" s="39">
        <v>1111</v>
      </c>
      <c r="F2239" s="195">
        <v>44653</v>
      </c>
      <c r="G2239" s="2">
        <v>14</v>
      </c>
      <c r="H2239" t="str">
        <f>B2239&amp;C2239</f>
        <v>Crystal MORRISON100mh</v>
      </c>
      <c r="I2239" s="2">
        <f>E2239</f>
        <v>1111</v>
      </c>
      <c r="J2239" s="2" cm="1">
        <f t="array" ref="J2239">MAX(IF($H$3:$H$4000=$H2239,$I$3:$I$4000))</f>
        <v>1111</v>
      </c>
      <c r="K2239" s="2" t="str">
        <v>KEN</v>
      </c>
      <c r="L2239" s="21" t="str">
        <v>Caren CHEPEOCK</v>
      </c>
      <c r="M2239" s="47" t="str">
        <v>marathon</v>
      </c>
      <c r="N2239" s="95">
        <v>0</v>
      </c>
      <c r="O2239" s="94" t="str">
        <f t="shared" si="136"/>
        <v>Caren CHEPEOCKmarathon</v>
      </c>
      <c r="P2239" s="2">
        <f t="shared" si="137"/>
        <v>998</v>
      </c>
      <c r="Q2239" s="2">
        <f t="shared" si="138"/>
        <v>136</v>
      </c>
      <c r="R2239" s="79" t="str">
        <f t="shared" si="139"/>
        <v/>
      </c>
    </row>
    <row r="2240" spans="1:18" x14ac:dyDescent="0.2">
      <c r="A2240" t="s">
        <v>1115</v>
      </c>
      <c r="B2240" t="s">
        <v>1707</v>
      </c>
      <c r="C2240" s="5" t="s">
        <v>32</v>
      </c>
      <c r="D2240" s="5">
        <v>35751</v>
      </c>
      <c r="E2240" s="39">
        <v>1063</v>
      </c>
      <c r="F2240" s="195">
        <v>44653</v>
      </c>
      <c r="G2240" s="2">
        <v>23</v>
      </c>
      <c r="H2240" t="str">
        <f>B2240&amp;C2240</f>
        <v>Trishauna HEMMINGS100mh</v>
      </c>
      <c r="I2240" s="2">
        <f>E2240</f>
        <v>1063</v>
      </c>
      <c r="J2240" s="2" cm="1">
        <f t="array" ref="J2240">MAX(IF($H$3:$H$4000=$H2240,$I$3:$I$4000))</f>
        <v>1167</v>
      </c>
      <c r="K2240" s="2" t="str">
        <v>KEN</v>
      </c>
      <c r="L2240" s="21" t="str">
        <v>Christine Ndanu MUTUA</v>
      </c>
      <c r="M2240" s="47" t="str">
        <v>800m</v>
      </c>
      <c r="N2240" s="95">
        <v>36670</v>
      </c>
      <c r="O2240" s="94" t="str">
        <f t="shared" si="136"/>
        <v>Christine Ndanu MUTUA800m</v>
      </c>
      <c r="P2240" s="2">
        <f t="shared" si="137"/>
        <v>1032</v>
      </c>
      <c r="Q2240" s="2">
        <f t="shared" si="138"/>
        <v>140</v>
      </c>
      <c r="R2240" s="79" t="str">
        <f t="shared" si="139"/>
        <v/>
      </c>
    </row>
    <row r="2241" spans="1:18" x14ac:dyDescent="0.2">
      <c r="A2241" t="s">
        <v>1115</v>
      </c>
      <c r="B2241" t="s">
        <v>5502</v>
      </c>
      <c r="C2241" s="5" t="s">
        <v>32</v>
      </c>
      <c r="D2241" s="5">
        <v>35874</v>
      </c>
      <c r="E2241" s="39">
        <v>987</v>
      </c>
      <c r="F2241" s="195">
        <v>44653</v>
      </c>
      <c r="G2241" s="2">
        <v>78</v>
      </c>
      <c r="H2241" t="str">
        <f>B2241&amp;C2241</f>
        <v>Safiah THOMPSON100mh</v>
      </c>
      <c r="I2241" s="2">
        <f>E2241</f>
        <v>987</v>
      </c>
      <c r="J2241" s="2" cm="1">
        <f t="array" ref="J2241">MAX(IF($H$3:$H$4000=$H2241,$I$3:$I$4000))</f>
        <v>987</v>
      </c>
      <c r="K2241" s="2" t="str">
        <v>KEN</v>
      </c>
      <c r="L2241" s="21" t="str">
        <v>Joyce MUNAI</v>
      </c>
      <c r="M2241" s="47" t="str">
        <v>3000msc</v>
      </c>
      <c r="N2241" s="95">
        <v>1995</v>
      </c>
      <c r="O2241" s="94" t="str">
        <f t="shared" si="136"/>
        <v>Joyce MUNAI3000msc</v>
      </c>
      <c r="P2241" s="2">
        <f t="shared" si="137"/>
        <v>1126</v>
      </c>
      <c r="Q2241" s="2">
        <f t="shared" si="138"/>
        <v>35</v>
      </c>
      <c r="R2241" s="79" t="str">
        <f t="shared" si="139"/>
        <v/>
      </c>
    </row>
    <row r="2242" spans="1:18" x14ac:dyDescent="0.2">
      <c r="A2242" t="s">
        <v>1115</v>
      </c>
      <c r="B2242" t="s">
        <v>1184</v>
      </c>
      <c r="C2242" s="5" t="s">
        <v>33</v>
      </c>
      <c r="D2242" s="5">
        <v>34287</v>
      </c>
      <c r="E2242" s="39">
        <v>1129</v>
      </c>
      <c r="F2242" s="195">
        <v>44653</v>
      </c>
      <c r="G2242" s="2">
        <v>5</v>
      </c>
      <c r="H2242" t="str">
        <f>B2242&amp;C2242</f>
        <v>Janieve RUSSELL400mh</v>
      </c>
      <c r="I2242" s="2">
        <f>E2242</f>
        <v>1129</v>
      </c>
      <c r="J2242" s="2" cm="1">
        <f t="array" ref="J2242">MAX(IF($H$3:$H$4000=$H2242,$I$3:$I$4000))</f>
        <v>1234</v>
      </c>
      <c r="K2242" s="2" t="str">
        <v>KEN</v>
      </c>
      <c r="L2242" s="21" t="str">
        <v>Mercy CHEPKURUI</v>
      </c>
      <c r="M2242" s="47" t="str">
        <v>3000msc</v>
      </c>
      <c r="N2242" s="95">
        <v>36785</v>
      </c>
      <c r="O2242" s="94" t="str">
        <f t="shared" si="136"/>
        <v>Mercy CHEPKURUI3000msc</v>
      </c>
      <c r="P2242" s="2">
        <f t="shared" si="137"/>
        <v>1115</v>
      </c>
      <c r="Q2242" s="2">
        <f t="shared" si="138"/>
        <v>42</v>
      </c>
      <c r="R2242" s="79" t="str">
        <f t="shared" si="139"/>
        <v/>
      </c>
    </row>
    <row r="2243" spans="1:18" x14ac:dyDescent="0.2">
      <c r="A2243" t="s">
        <v>1115</v>
      </c>
      <c r="B2243" t="s">
        <v>1179</v>
      </c>
      <c r="C2243" s="5" t="s">
        <v>33</v>
      </c>
      <c r="D2243" s="5">
        <v>35834</v>
      </c>
      <c r="E2243" s="39">
        <v>1123</v>
      </c>
      <c r="F2243" s="195">
        <v>44653</v>
      </c>
      <c r="G2243" s="2">
        <v>6</v>
      </c>
      <c r="H2243" t="str">
        <f>B2243&amp;C2243</f>
        <v>Junelle BROMFIELD400mh</v>
      </c>
      <c r="I2243" s="2">
        <f>E2243</f>
        <v>1123</v>
      </c>
      <c r="J2243" s="2" cm="1">
        <f t="array" ref="J2243">MAX(IF($H$3:$H$4000=$H2243,$I$3:$I$4000))</f>
        <v>1123</v>
      </c>
      <c r="K2243" s="2" t="str">
        <v>KEN</v>
      </c>
      <c r="L2243" s="21" t="str">
        <v>Diana CHEPKEMOI</v>
      </c>
      <c r="M2243" s="47" t="str">
        <v>3000msc</v>
      </c>
      <c r="N2243" s="95">
        <v>44701</v>
      </c>
      <c r="O2243" s="94" t="str">
        <f t="shared" si="136"/>
        <v>Diana CHEPKEMOI3000msc</v>
      </c>
      <c r="P2243" s="2">
        <f t="shared" si="137"/>
        <v>1093</v>
      </c>
      <c r="Q2243" s="2">
        <f t="shared" si="138"/>
        <v>48</v>
      </c>
      <c r="R2243" s="79" t="str">
        <f t="shared" si="139"/>
        <v/>
      </c>
    </row>
    <row r="2244" spans="1:18" x14ac:dyDescent="0.2">
      <c r="A2244" t="s">
        <v>1115</v>
      </c>
      <c r="B2244" t="s">
        <v>2044</v>
      </c>
      <c r="C2244" s="5" t="s">
        <v>33</v>
      </c>
      <c r="D2244" s="5">
        <v>35333</v>
      </c>
      <c r="E2244" s="39">
        <v>1108</v>
      </c>
      <c r="F2244" s="195">
        <v>44653</v>
      </c>
      <c r="G2244" s="2">
        <v>7</v>
      </c>
      <c r="H2244" t="str">
        <f>B2244&amp;C2244</f>
        <v>Kimisha CHAMBERS400mh</v>
      </c>
      <c r="I2244" s="2">
        <f>E2244</f>
        <v>1108</v>
      </c>
      <c r="J2244" s="2" cm="1">
        <f t="array" ref="J2244">MAX(IF($H$3:$H$4000=$H2244,$I$3:$I$4000))</f>
        <v>1108</v>
      </c>
      <c r="K2244" s="2" t="str">
        <v>KEN</v>
      </c>
      <c r="L2244" s="21" t="str">
        <v>Dorothy KIPKILACH</v>
      </c>
      <c r="M2244" s="47" t="str">
        <v>10000m</v>
      </c>
      <c r="N2244" s="95">
        <v>1995</v>
      </c>
      <c r="O2244" s="94" t="str">
        <f t="shared" ref="O2244:O2307" si="140">L2244&amp;M2244</f>
        <v>Dorothy KIPKILACH10000m</v>
      </c>
      <c r="P2244" s="2">
        <f t="shared" ref="P2244:P2307" si="141">VLOOKUP(L2244&amp;M2244,$H$3:$J$3823,3,FALSE)</f>
        <v>1038</v>
      </c>
      <c r="Q2244" s="2">
        <f t="shared" ref="Q2244:Q2307" si="142">COUNTIFS($M$3:$M$3102,M2244,$P$3:$P$3102,"&gt;"&amp;P2244)+1</f>
        <v>100</v>
      </c>
      <c r="R2244" s="79" t="str">
        <f t="shared" ref="R2244:R2307" si="143">IFERROR(IF(K2244="AUS",COUNTIFS($K$3:$K$3102,"AUS",$M$3:$M$3102,M2244,$P$3:$P$3102,"&gt;"&amp;P2244)+1,""),"")</f>
        <v/>
      </c>
    </row>
    <row r="2245" spans="1:18" x14ac:dyDescent="0.2">
      <c r="A2245" t="s">
        <v>1115</v>
      </c>
      <c r="B2245" t="s">
        <v>2122</v>
      </c>
      <c r="C2245" s="5" t="s">
        <v>33</v>
      </c>
      <c r="D2245" s="5">
        <v>36794</v>
      </c>
      <c r="E2245" s="39">
        <v>1050</v>
      </c>
      <c r="F2245" s="195">
        <v>44653</v>
      </c>
      <c r="G2245" s="2">
        <v>23</v>
      </c>
      <c r="H2245" t="str">
        <f>B2245&amp;C2245</f>
        <v>Lashanna GRAHAM400mh</v>
      </c>
      <c r="I2245" s="2">
        <f>E2245</f>
        <v>1050</v>
      </c>
      <c r="J2245" s="2" cm="1">
        <f t="array" ref="J2245">MAX(IF($H$3:$H$4000=$H2245,$I$3:$I$4000))</f>
        <v>1103</v>
      </c>
      <c r="K2245" s="2" t="str">
        <v>KEN</v>
      </c>
      <c r="L2245" s="21" t="str">
        <v>Mercy CHEPKORIR</v>
      </c>
      <c r="M2245" s="47" t="str">
        <v>10000m</v>
      </c>
      <c r="N2245" s="95">
        <v>1994</v>
      </c>
      <c r="O2245" s="94" t="str">
        <f t="shared" si="140"/>
        <v>Mercy CHEPKORIR10000m</v>
      </c>
      <c r="P2245" s="2">
        <f t="shared" si="141"/>
        <v>956</v>
      </c>
      <c r="Q2245" s="2">
        <f t="shared" si="142"/>
        <v>127</v>
      </c>
      <c r="R2245" s="79" t="str">
        <f t="shared" si="143"/>
        <v/>
      </c>
    </row>
    <row r="2246" spans="1:18" x14ac:dyDescent="0.2">
      <c r="A2246" t="s">
        <v>1115</v>
      </c>
      <c r="B2246" t="s">
        <v>2140</v>
      </c>
      <c r="C2246" s="5" t="s">
        <v>33</v>
      </c>
      <c r="D2246" s="5">
        <v>37425</v>
      </c>
      <c r="E2246" s="39">
        <v>1001</v>
      </c>
      <c r="F2246" s="195">
        <v>44653</v>
      </c>
      <c r="G2246" s="2">
        <v>59</v>
      </c>
      <c r="H2246" t="str">
        <f>B2246&amp;C2246</f>
        <v>Calisha TAYLOR400mh</v>
      </c>
      <c r="I2246" s="2">
        <f>E2246</f>
        <v>1001</v>
      </c>
      <c r="J2246" s="2" cm="1">
        <f t="array" ref="J2246">MAX(IF($H$3:$H$4000=$H2246,$I$3:$I$4000))</f>
        <v>1051</v>
      </c>
      <c r="K2246" s="2" t="str">
        <v>KEN</v>
      </c>
      <c r="L2246" s="21" t="str">
        <v>Mary MORAA</v>
      </c>
      <c r="M2246" s="47" t="str">
        <v>400m</v>
      </c>
      <c r="N2246" s="95">
        <v>36692</v>
      </c>
      <c r="O2246" s="94" t="str">
        <f t="shared" si="140"/>
        <v>Mary MORAA400m</v>
      </c>
      <c r="P2246" s="2">
        <f t="shared" si="141"/>
        <v>1102</v>
      </c>
      <c r="Q2246" s="2">
        <f t="shared" si="142"/>
        <v>71</v>
      </c>
      <c r="R2246" s="79" t="str">
        <f t="shared" si="143"/>
        <v/>
      </c>
    </row>
    <row r="2247" spans="1:18" x14ac:dyDescent="0.2">
      <c r="A2247" t="s">
        <v>1115</v>
      </c>
      <c r="B2247" t="s">
        <v>2152</v>
      </c>
      <c r="C2247" s="5" t="s">
        <v>33</v>
      </c>
      <c r="D2247" s="5">
        <v>35832</v>
      </c>
      <c r="E2247" s="39">
        <v>994</v>
      </c>
      <c r="F2247" s="195">
        <v>44653</v>
      </c>
      <c r="G2247" s="2">
        <v>64</v>
      </c>
      <c r="H2247" t="str">
        <f>B2247&amp;C2247</f>
        <v>Janiel MOORE400mh</v>
      </c>
      <c r="I2247" s="2">
        <f>E2247</f>
        <v>994</v>
      </c>
      <c r="J2247" s="2" cm="1">
        <f t="array" ref="J2247">MAX(IF($H$3:$H$4000=$H2247,$I$3:$I$4000))</f>
        <v>1022</v>
      </c>
      <c r="K2247" s="2" t="str">
        <v>KEN</v>
      </c>
      <c r="L2247" s="21" t="str">
        <v>Josephine Chelangat KIPLANGAT</v>
      </c>
      <c r="M2247" s="47" t="str">
        <v>1500m</v>
      </c>
      <c r="N2247" s="95">
        <v>36078</v>
      </c>
      <c r="O2247" s="94" t="str">
        <f t="shared" si="140"/>
        <v>Josephine Chelangat KIPLANGAT1500m</v>
      </c>
      <c r="P2247" s="2">
        <f t="shared" si="141"/>
        <v>1146</v>
      </c>
      <c r="Q2247" s="2">
        <f t="shared" si="142"/>
        <v>30</v>
      </c>
      <c r="R2247" s="79" t="str">
        <f t="shared" si="143"/>
        <v/>
      </c>
    </row>
    <row r="2248" spans="1:18" x14ac:dyDescent="0.2">
      <c r="A2248" t="s">
        <v>1115</v>
      </c>
      <c r="B2248" t="s">
        <v>2221</v>
      </c>
      <c r="C2248" s="5" t="s">
        <v>37</v>
      </c>
      <c r="D2248" s="5">
        <v>37292</v>
      </c>
      <c r="E2248" s="39">
        <v>1099</v>
      </c>
      <c r="F2248" s="195">
        <v>44653</v>
      </c>
      <c r="G2248" s="2">
        <v>8</v>
      </c>
      <c r="H2248" t="str">
        <f>B2248&amp;C2248</f>
        <v>Ackelia SMITHlong-jump</v>
      </c>
      <c r="I2248" s="2">
        <f>E2248</f>
        <v>1099</v>
      </c>
      <c r="J2248" s="2" cm="1">
        <f t="array" ref="J2248">MAX(IF($H$3:$H$4000=$H2248,$I$3:$I$4000))</f>
        <v>1099</v>
      </c>
      <c r="K2248" s="2" t="str">
        <v>KEN</v>
      </c>
      <c r="L2248" s="21" t="str">
        <v>Miriam CHEROP</v>
      </c>
      <c r="M2248" s="47" t="str">
        <v>1500m</v>
      </c>
      <c r="N2248" s="95">
        <v>36336</v>
      </c>
      <c r="O2248" s="94" t="str">
        <f t="shared" si="140"/>
        <v>Miriam CHEROP1500m</v>
      </c>
      <c r="P2248" s="2">
        <f t="shared" si="141"/>
        <v>1113</v>
      </c>
      <c r="Q2248" s="2">
        <f t="shared" si="142"/>
        <v>59</v>
      </c>
      <c r="R2248" s="79" t="str">
        <f t="shared" si="143"/>
        <v/>
      </c>
    </row>
    <row r="2249" spans="1:18" x14ac:dyDescent="0.2">
      <c r="A2249" t="s">
        <v>1115</v>
      </c>
      <c r="B2249" t="s">
        <v>2185</v>
      </c>
      <c r="C2249" s="5" t="s">
        <v>37</v>
      </c>
      <c r="D2249" s="5">
        <v>37233</v>
      </c>
      <c r="E2249" s="39">
        <v>1044</v>
      </c>
      <c r="F2249" s="195">
        <v>44653</v>
      </c>
      <c r="G2249" s="2">
        <v>23</v>
      </c>
      <c r="H2249" t="str">
        <f>B2249&amp;C2249</f>
        <v>Nia ROBINSONlong-jump</v>
      </c>
      <c r="I2249" s="2">
        <f>E2249</f>
        <v>1044</v>
      </c>
      <c r="J2249" s="2" cm="1">
        <f t="array" ref="J2249">MAX(IF($H$3:$H$4000=$H2249,$I$3:$I$4000))</f>
        <v>1131</v>
      </c>
      <c r="K2249" s="2" t="str">
        <v>KEN</v>
      </c>
      <c r="L2249" s="21" t="str">
        <v>Caroline NYAGA</v>
      </c>
      <c r="M2249" s="47" t="str">
        <v>1500m</v>
      </c>
      <c r="N2249" s="95">
        <v>34249</v>
      </c>
      <c r="O2249" s="94" t="str">
        <f t="shared" si="140"/>
        <v>Caroline NYAGA1500m</v>
      </c>
      <c r="P2249" s="2">
        <f t="shared" si="141"/>
        <v>1093</v>
      </c>
      <c r="Q2249" s="2">
        <f t="shared" si="142"/>
        <v>90</v>
      </c>
      <c r="R2249" s="79" t="str">
        <f t="shared" si="143"/>
        <v/>
      </c>
    </row>
    <row r="2250" spans="1:18" x14ac:dyDescent="0.2">
      <c r="A2250" t="s">
        <v>1115</v>
      </c>
      <c r="B2250" t="s">
        <v>2235</v>
      </c>
      <c r="C2250" s="5" t="s">
        <v>38</v>
      </c>
      <c r="D2250" s="5">
        <v>33636</v>
      </c>
      <c r="E2250" s="39">
        <v>1145</v>
      </c>
      <c r="F2250" s="195">
        <v>44653</v>
      </c>
      <c r="G2250" s="2">
        <v>1</v>
      </c>
      <c r="H2250" t="str">
        <f>B2250&amp;C2250</f>
        <v>Shanieka RICKETTStriple-jump</v>
      </c>
      <c r="I2250" s="2">
        <f>E2250</f>
        <v>1145</v>
      </c>
      <c r="J2250" s="2" cm="1">
        <f t="array" ref="J2250">MAX(IF($H$3:$H$4000=$H2250,$I$3:$I$4000))</f>
        <v>1218</v>
      </c>
      <c r="K2250" s="2" t="str">
        <v>KEN</v>
      </c>
      <c r="L2250" s="21" t="str">
        <v>Janet CHEPKEMOI</v>
      </c>
      <c r="M2250" s="47" t="str">
        <v>1500m</v>
      </c>
      <c r="N2250" s="95">
        <v>0</v>
      </c>
      <c r="O2250" s="94" t="str">
        <f t="shared" si="140"/>
        <v>Janet CHEPKEMOI1500m</v>
      </c>
      <c r="P2250" s="2">
        <f t="shared" si="141"/>
        <v>1028</v>
      </c>
      <c r="Q2250" s="2">
        <f t="shared" si="142"/>
        <v>147</v>
      </c>
      <c r="R2250" s="79" t="str">
        <f t="shared" si="143"/>
        <v/>
      </c>
    </row>
    <row r="2251" spans="1:18" x14ac:dyDescent="0.2">
      <c r="A2251" t="s">
        <v>1115</v>
      </c>
      <c r="B2251" t="s">
        <v>2238</v>
      </c>
      <c r="C2251" s="5" t="s">
        <v>35</v>
      </c>
      <c r="D2251" s="5">
        <v>34244</v>
      </c>
      <c r="E2251" s="39">
        <v>1033</v>
      </c>
      <c r="F2251" s="195">
        <v>44653</v>
      </c>
      <c r="G2251" s="2">
        <v>13</v>
      </c>
      <c r="H2251" t="str">
        <f>B2251&amp;C2251</f>
        <v>Kimberly WILLIAMSONhigh-jump</v>
      </c>
      <c r="I2251" s="2">
        <f>E2251</f>
        <v>1033</v>
      </c>
      <c r="J2251" s="2" cm="1">
        <f t="array" ref="J2251">MAX(IF($H$3:$H$4000=$H2251,$I$3:$I$4000))</f>
        <v>1111</v>
      </c>
      <c r="K2251" s="2" t="str">
        <v>KEN</v>
      </c>
      <c r="L2251" s="21" t="str">
        <v>Peninah Wangari WACHIRA</v>
      </c>
      <c r="M2251" s="47" t="str">
        <v>1500m</v>
      </c>
      <c r="N2251" s="95">
        <v>34040</v>
      </c>
      <c r="O2251" s="94" t="str">
        <f t="shared" si="140"/>
        <v>Peninah Wangari WACHIRA1500m</v>
      </c>
      <c r="P2251" s="2">
        <f t="shared" si="141"/>
        <v>999</v>
      </c>
      <c r="Q2251" s="2">
        <f t="shared" si="142"/>
        <v>173</v>
      </c>
      <c r="R2251" s="79" t="str">
        <f t="shared" si="143"/>
        <v/>
      </c>
    </row>
    <row r="2252" spans="1:18" x14ac:dyDescent="0.2">
      <c r="A2252" t="s">
        <v>1115</v>
      </c>
      <c r="B2252" t="s">
        <v>4747</v>
      </c>
      <c r="C2252" s="5" t="s">
        <v>35</v>
      </c>
      <c r="D2252" s="5">
        <v>36822</v>
      </c>
      <c r="E2252" s="39">
        <v>974</v>
      </c>
      <c r="F2252" s="195">
        <v>44653</v>
      </c>
      <c r="G2252" s="2">
        <v>34</v>
      </c>
      <c r="H2252" t="str">
        <f>B2252&amp;C2252</f>
        <v>Ramona HYLTONhigh-jump</v>
      </c>
      <c r="I2252" s="2">
        <f>E2252</f>
        <v>974</v>
      </c>
      <c r="J2252" s="2" cm="1">
        <f t="array" ref="J2252">MAX(IF($H$3:$H$4000=$H2252,$I$3:$I$4000))</f>
        <v>974</v>
      </c>
      <c r="K2252" s="2" t="str">
        <v>KEN</v>
      </c>
      <c r="L2252" s="21" t="str">
        <v>Miriam CHEPKEMOI</v>
      </c>
      <c r="M2252" s="47" t="str">
        <v>1500m</v>
      </c>
      <c r="N2252" s="95">
        <v>34209</v>
      </c>
      <c r="O2252" s="94" t="str">
        <f t="shared" si="140"/>
        <v>Miriam CHEPKEMOI1500m</v>
      </c>
      <c r="P2252" s="2">
        <f t="shared" si="141"/>
        <v>995</v>
      </c>
      <c r="Q2252" s="2">
        <f t="shared" si="142"/>
        <v>177</v>
      </c>
      <c r="R2252" s="79" t="str">
        <f t="shared" si="143"/>
        <v/>
      </c>
    </row>
    <row r="2253" spans="1:18" x14ac:dyDescent="0.2">
      <c r="A2253" t="s">
        <v>1115</v>
      </c>
      <c r="B2253" t="s">
        <v>1446</v>
      </c>
      <c r="C2253" s="5" t="s">
        <v>40</v>
      </c>
      <c r="D2253" s="5">
        <v>34078</v>
      </c>
      <c r="E2253" s="39">
        <v>1035</v>
      </c>
      <c r="F2253" s="195">
        <v>44653</v>
      </c>
      <c r="G2253" s="2">
        <v>6</v>
      </c>
      <c r="H2253" t="str">
        <f>B2253&amp;C2253</f>
        <v>Samantha HALLdiscus-throw</v>
      </c>
      <c r="I2253" s="2">
        <f>E2253</f>
        <v>1035</v>
      </c>
      <c r="J2253" s="2" cm="1">
        <f t="array" ref="J2253">MAX(IF($H$3:$H$4000=$H2253,$I$3:$I$4000))</f>
        <v>1126</v>
      </c>
      <c r="K2253" s="2" t="str">
        <v>KEN</v>
      </c>
      <c r="L2253" s="21" t="str">
        <v>Rebecca MWANGI</v>
      </c>
      <c r="M2253" s="47" t="str">
        <v>5000m</v>
      </c>
      <c r="N2253" s="95">
        <v>37057</v>
      </c>
      <c r="O2253" s="94" t="str">
        <f t="shared" si="140"/>
        <v>Rebecca MWANGI5000m</v>
      </c>
      <c r="P2253" s="2">
        <f t="shared" si="141"/>
        <v>1167</v>
      </c>
      <c r="Q2253" s="2">
        <f t="shared" si="142"/>
        <v>21</v>
      </c>
      <c r="R2253" s="79" t="str">
        <f t="shared" si="143"/>
        <v/>
      </c>
    </row>
    <row r="2254" spans="1:18" x14ac:dyDescent="0.2">
      <c r="A2254" t="s">
        <v>1115</v>
      </c>
      <c r="B2254" t="s">
        <v>2398</v>
      </c>
      <c r="C2254" s="5" t="s">
        <v>40</v>
      </c>
      <c r="D2254" s="5">
        <v>36087</v>
      </c>
      <c r="E2254" s="39">
        <v>927</v>
      </c>
      <c r="F2254" s="195">
        <v>44653</v>
      </c>
      <c r="G2254" s="2">
        <v>28</v>
      </c>
      <c r="H2254" t="str">
        <f>B2254&amp;C2254</f>
        <v>Gabrielle BAILEYdiscus-throw</v>
      </c>
      <c r="I2254" s="2">
        <f>E2254</f>
        <v>927</v>
      </c>
      <c r="J2254" s="2" cm="1">
        <f t="array" ref="J2254">MAX(IF($H$3:$H$4000=$H2254,$I$3:$I$4000))</f>
        <v>1041</v>
      </c>
      <c r="K2254" s="2" t="str">
        <v>KEN</v>
      </c>
      <c r="L2254" s="21" t="str">
        <v>Sandrafelis Chebet TUEI</v>
      </c>
      <c r="M2254" s="47" t="str">
        <v>5000m</v>
      </c>
      <c r="N2254" s="95">
        <v>35815</v>
      </c>
      <c r="O2254" s="94" t="str">
        <f t="shared" si="140"/>
        <v>Sandrafelis Chebet TUEI5000m</v>
      </c>
      <c r="P2254" s="2">
        <f t="shared" si="141"/>
        <v>1113</v>
      </c>
      <c r="Q2254" s="2">
        <f t="shared" si="142"/>
        <v>58</v>
      </c>
      <c r="R2254" s="79" t="str">
        <f t="shared" si="143"/>
        <v/>
      </c>
    </row>
    <row r="2255" spans="1:18" x14ac:dyDescent="0.2">
      <c r="A2255" t="s">
        <v>1115</v>
      </c>
      <c r="B2255" t="s">
        <v>5564</v>
      </c>
      <c r="C2255" s="5" t="s">
        <v>40</v>
      </c>
      <c r="D2255" s="5">
        <v>36773</v>
      </c>
      <c r="E2255" s="39">
        <v>854</v>
      </c>
      <c r="F2255" s="195">
        <v>44653</v>
      </c>
      <c r="G2255" s="2">
        <v>59</v>
      </c>
      <c r="H2255" t="str">
        <f>B2255&amp;C2255</f>
        <v>Alieasha SHAWdiscus-throw</v>
      </c>
      <c r="I2255" s="2">
        <f>E2255</f>
        <v>854</v>
      </c>
      <c r="J2255" s="2" cm="1">
        <f t="array" ref="J2255">MAX(IF($H$3:$H$4000=$H2255,$I$3:$I$4000))</f>
        <v>854</v>
      </c>
      <c r="K2255" s="2" t="str">
        <v>KEN</v>
      </c>
      <c r="L2255" s="21" t="str">
        <v>Sheila Chepkirui KIPROTICH</v>
      </c>
      <c r="M2255" s="47" t="str">
        <v>5000m</v>
      </c>
      <c r="N2255" s="95">
        <v>33234</v>
      </c>
      <c r="O2255" s="94" t="str">
        <f t="shared" si="140"/>
        <v>Sheila Chepkirui KIPROTICH5000m</v>
      </c>
      <c r="P2255" s="2">
        <f t="shared" si="141"/>
        <v>1175</v>
      </c>
      <c r="Q2255" s="2">
        <f t="shared" si="142"/>
        <v>11</v>
      </c>
      <c r="R2255" s="79" t="str">
        <f t="shared" si="143"/>
        <v/>
      </c>
    </row>
    <row r="2256" spans="1:18" x14ac:dyDescent="0.2">
      <c r="A2256" t="s">
        <v>1115</v>
      </c>
      <c r="B2256" t="s">
        <v>2424</v>
      </c>
      <c r="C2256" s="5" t="s">
        <v>39</v>
      </c>
      <c r="D2256" s="6">
        <v>36119</v>
      </c>
      <c r="E2256" s="39">
        <v>892</v>
      </c>
      <c r="F2256" s="195">
        <v>44653</v>
      </c>
      <c r="G2256" s="2">
        <v>29</v>
      </c>
      <c r="H2256" t="str">
        <f>B2256&amp;C2256</f>
        <v>Fiona RICHARDSshot-put</v>
      </c>
      <c r="I2256" s="2">
        <f>E2256</f>
        <v>892</v>
      </c>
      <c r="J2256" s="2" cm="1">
        <f t="array" ref="J2256">MAX(IF($H$3:$H$4000=$H2256,$I$3:$I$4000))</f>
        <v>892</v>
      </c>
      <c r="K2256" s="2" t="str">
        <v>KEN</v>
      </c>
      <c r="L2256" s="21" t="str">
        <v>Mary MUNANU</v>
      </c>
      <c r="M2256" s="47" t="str">
        <v>5000m</v>
      </c>
      <c r="N2256" s="95">
        <v>34680</v>
      </c>
      <c r="O2256" s="94" t="str">
        <f t="shared" si="140"/>
        <v>Mary MUNANU5000m</v>
      </c>
      <c r="P2256" s="2">
        <f t="shared" si="141"/>
        <v>1085</v>
      </c>
      <c r="Q2256" s="2">
        <f t="shared" si="142"/>
        <v>87</v>
      </c>
      <c r="R2256" s="79" t="str">
        <f t="shared" si="143"/>
        <v/>
      </c>
    </row>
    <row r="2257" spans="1:18" x14ac:dyDescent="0.2">
      <c r="A2257" t="s">
        <v>1115</v>
      </c>
      <c r="B2257" s="5" t="s">
        <v>5564</v>
      </c>
      <c r="C2257" s="5" t="s">
        <v>39</v>
      </c>
      <c r="D2257" s="5">
        <v>36773</v>
      </c>
      <c r="E2257" s="39">
        <v>879</v>
      </c>
      <c r="F2257" s="195">
        <v>44653</v>
      </c>
      <c r="G2257" s="2">
        <v>32</v>
      </c>
      <c r="H2257" t="str">
        <f>B2257&amp;C2257</f>
        <v>Alieasha SHAWshot-put</v>
      </c>
      <c r="I2257" s="2">
        <f>E2257</f>
        <v>879</v>
      </c>
      <c r="J2257" s="2" cm="1">
        <f t="array" ref="J2257">MAX(IF($H$3:$H$4000=$H2257,$I$3:$I$4000))</f>
        <v>879</v>
      </c>
      <c r="K2257" s="2" t="str">
        <v>KEN</v>
      </c>
      <c r="L2257" s="21" t="str">
        <v>Agnes Mwikali MUTUKU</v>
      </c>
      <c r="M2257" s="47" t="str">
        <v>5000m</v>
      </c>
      <c r="N2257" s="95">
        <v>37605</v>
      </c>
      <c r="O2257" s="94" t="str">
        <f t="shared" si="140"/>
        <v>Agnes Mwikali MUTUKU5000m</v>
      </c>
      <c r="P2257" s="2">
        <f t="shared" si="141"/>
        <v>1175</v>
      </c>
      <c r="Q2257" s="2">
        <f t="shared" si="142"/>
        <v>11</v>
      </c>
      <c r="R2257" s="79" t="str">
        <f t="shared" si="143"/>
        <v/>
      </c>
    </row>
    <row r="2258" spans="1:18" x14ac:dyDescent="0.2">
      <c r="A2258" t="s">
        <v>1115</v>
      </c>
      <c r="B2258" t="s">
        <v>5572</v>
      </c>
      <c r="C2258" s="5" t="s">
        <v>39</v>
      </c>
      <c r="D2258" s="5">
        <v>37224</v>
      </c>
      <c r="E2258" s="39">
        <v>806</v>
      </c>
      <c r="F2258" s="195">
        <v>44653</v>
      </c>
      <c r="G2258" s="2">
        <v>61</v>
      </c>
      <c r="H2258" t="str">
        <f>B2258&amp;C2258</f>
        <v>Daveina WATSONshot-put</v>
      </c>
      <c r="I2258" s="2">
        <f>E2258</f>
        <v>806</v>
      </c>
      <c r="J2258" s="2" cm="1">
        <f t="array" ref="J2258">MAX(IF($H$3:$H$4000=$H2258,$I$3:$I$4000))</f>
        <v>806</v>
      </c>
      <c r="K2258" s="2" t="str">
        <v>KEN</v>
      </c>
      <c r="L2258" s="21" t="str">
        <v>Agnes Mumbua NGOLO</v>
      </c>
      <c r="M2258" s="47" t="str">
        <v>5000m</v>
      </c>
      <c r="N2258" s="95">
        <v>34996</v>
      </c>
      <c r="O2258" s="94" t="str">
        <f t="shared" si="140"/>
        <v>Agnes Mumbua NGOLO5000m</v>
      </c>
      <c r="P2258" s="2">
        <f t="shared" si="141"/>
        <v>1072</v>
      </c>
      <c r="Q2258" s="2">
        <f t="shared" si="142"/>
        <v>106</v>
      </c>
      <c r="R2258" s="79" t="str">
        <f t="shared" si="143"/>
        <v/>
      </c>
    </row>
    <row r="2259" spans="1:18" x14ac:dyDescent="0.2">
      <c r="A2259" t="s">
        <v>1115</v>
      </c>
      <c r="B2259" t="s">
        <v>5577</v>
      </c>
      <c r="C2259" s="5" t="s">
        <v>39</v>
      </c>
      <c r="D2259" s="5">
        <v>36939</v>
      </c>
      <c r="E2259" s="39">
        <v>772</v>
      </c>
      <c r="F2259" s="195">
        <v>44653</v>
      </c>
      <c r="G2259" s="2">
        <v>94</v>
      </c>
      <c r="H2259" t="str">
        <f>B2259&amp;C2259</f>
        <v>Shakera WILLIAMSshot-put</v>
      </c>
      <c r="I2259" s="2">
        <f>E2259</f>
        <v>772</v>
      </c>
      <c r="J2259" s="2" cm="1">
        <f t="array" ref="J2259">MAX(IF($H$3:$H$4000=$H2259,$I$3:$I$4000))</f>
        <v>772</v>
      </c>
      <c r="K2259" s="2" t="str">
        <v>KEN</v>
      </c>
      <c r="L2259" s="21" t="str">
        <v>Mary NYARUAI EKIRU</v>
      </c>
      <c r="M2259" s="47" t="str">
        <v>5000m</v>
      </c>
      <c r="N2259" s="95">
        <v>36039</v>
      </c>
      <c r="O2259" s="94" t="str">
        <f t="shared" si="140"/>
        <v>Mary NYARUAI EKIRU5000m</v>
      </c>
      <c r="P2259" s="2">
        <f t="shared" si="141"/>
        <v>1067</v>
      </c>
      <c r="Q2259" s="2">
        <f t="shared" si="142"/>
        <v>112</v>
      </c>
      <c r="R2259" s="79" t="str">
        <f t="shared" si="143"/>
        <v/>
      </c>
    </row>
    <row r="2260" spans="1:18" x14ac:dyDescent="0.2">
      <c r="A2260" t="s">
        <v>1115</v>
      </c>
      <c r="B2260" t="s">
        <v>5600</v>
      </c>
      <c r="C2260" s="5" t="s">
        <v>41</v>
      </c>
      <c r="D2260" s="5">
        <v>37006</v>
      </c>
      <c r="E2260" s="39">
        <v>741</v>
      </c>
      <c r="F2260" s="195">
        <v>44653</v>
      </c>
      <c r="G2260" s="2">
        <v>94</v>
      </c>
      <c r="H2260" t="str">
        <f>B2260&amp;C2260</f>
        <v>Ashley DUFFUSjavelin-throw</v>
      </c>
      <c r="I2260" s="2">
        <f>E2260</f>
        <v>741</v>
      </c>
      <c r="J2260" s="2" cm="1">
        <f t="array" ref="J2260">MAX(IF($H$3:$H$4000=$H2260,$I$3:$I$4000))</f>
        <v>741</v>
      </c>
      <c r="K2260" s="2" t="str">
        <v>KEN</v>
      </c>
      <c r="L2260" s="21" t="str">
        <v>Faith CHEPKOECH</v>
      </c>
      <c r="M2260" s="47" t="str">
        <v>5000m</v>
      </c>
      <c r="N2260" s="95">
        <v>1993</v>
      </c>
      <c r="O2260" s="94" t="str">
        <f t="shared" si="140"/>
        <v>Faith CHEPKOECH5000m</v>
      </c>
      <c r="P2260" s="2">
        <f t="shared" si="141"/>
        <v>1033</v>
      </c>
      <c r="Q2260" s="2">
        <f t="shared" si="142"/>
        <v>126</v>
      </c>
      <c r="R2260" s="79" t="str">
        <f t="shared" si="143"/>
        <v/>
      </c>
    </row>
    <row r="2261" spans="1:18" x14ac:dyDescent="0.2">
      <c r="A2261" t="s">
        <v>1115</v>
      </c>
      <c r="B2261" t="s">
        <v>1615</v>
      </c>
      <c r="C2261" s="5" t="s">
        <v>25</v>
      </c>
      <c r="D2261" s="5">
        <v>37336</v>
      </c>
      <c r="E2261" s="39">
        <v>1153</v>
      </c>
      <c r="F2261" s="195">
        <v>44652</v>
      </c>
      <c r="G2261" s="2">
        <v>5</v>
      </c>
      <c r="H2261" t="str">
        <f>B2261&amp;C2261</f>
        <v>Briana WILLIAMS200m</v>
      </c>
      <c r="I2261" s="2">
        <f>E2261</f>
        <v>1153</v>
      </c>
      <c r="J2261" s="2" cm="1">
        <f t="array" ref="J2261">MAX(IF($H$3:$H$4000=$H2261,$I$3:$I$4000))</f>
        <v>1153</v>
      </c>
      <c r="K2261" s="2" t="str">
        <v>KEN</v>
      </c>
      <c r="L2261" s="21" t="str">
        <v>Lucy NDUTA</v>
      </c>
      <c r="M2261" s="47" t="str">
        <v>5000m</v>
      </c>
      <c r="N2261" s="95">
        <v>0</v>
      </c>
      <c r="O2261" s="94" t="str">
        <f t="shared" si="140"/>
        <v>Lucy NDUTA5000m</v>
      </c>
      <c r="P2261" s="2">
        <f t="shared" si="141"/>
        <v>1020</v>
      </c>
      <c r="Q2261" s="2">
        <f t="shared" si="142"/>
        <v>136</v>
      </c>
      <c r="R2261" s="79" t="str">
        <f t="shared" si="143"/>
        <v/>
      </c>
    </row>
    <row r="2262" spans="1:18" x14ac:dyDescent="0.2">
      <c r="A2262" t="s">
        <v>1115</v>
      </c>
      <c r="B2262" t="s">
        <v>5404</v>
      </c>
      <c r="C2262" s="5" t="s">
        <v>25</v>
      </c>
      <c r="D2262" s="5">
        <v>36465</v>
      </c>
      <c r="E2262" s="39">
        <v>1050</v>
      </c>
      <c r="F2262" s="195">
        <v>44652</v>
      </c>
      <c r="G2262" s="2">
        <v>71</v>
      </c>
      <c r="H2262" t="str">
        <f>B2262&amp;C2262</f>
        <v>Ockera MYRIE200m</v>
      </c>
      <c r="I2262" s="2">
        <f>E2262</f>
        <v>1050</v>
      </c>
      <c r="J2262" s="2" cm="1">
        <f t="array" ref="J2262">MAX(IF($H$3:$H$4000=$H2262,$I$3:$I$4000))</f>
        <v>1050</v>
      </c>
      <c r="K2262" s="2" t="str">
        <v>KEN</v>
      </c>
      <c r="L2262" s="21" t="str">
        <v>Chepngetich LANGAT</v>
      </c>
      <c r="M2262" s="47" t="str">
        <v>5000m</v>
      </c>
      <c r="N2262" s="95">
        <v>0</v>
      </c>
      <c r="O2262" s="94" t="str">
        <f t="shared" si="140"/>
        <v>Chepngetich LANGAT5000m</v>
      </c>
      <c r="P2262" s="2">
        <f t="shared" si="141"/>
        <v>1002</v>
      </c>
      <c r="Q2262" s="2">
        <f t="shared" si="142"/>
        <v>146</v>
      </c>
      <c r="R2262" s="79" t="str">
        <f t="shared" si="143"/>
        <v/>
      </c>
    </row>
    <row r="2263" spans="1:18" x14ac:dyDescent="0.2">
      <c r="A2263" t="s">
        <v>1115</v>
      </c>
      <c r="B2263" t="s">
        <v>2126</v>
      </c>
      <c r="C2263" s="5" t="s">
        <v>33</v>
      </c>
      <c r="D2263" s="5">
        <v>35806</v>
      </c>
      <c r="E2263" s="39">
        <v>985</v>
      </c>
      <c r="F2263" s="195">
        <v>44652</v>
      </c>
      <c r="G2263" s="2">
        <v>73</v>
      </c>
      <c r="H2263" t="str">
        <f>B2263&amp;C2263</f>
        <v>Nicolee FOSTER400mh</v>
      </c>
      <c r="I2263" s="2">
        <f>E2263</f>
        <v>985</v>
      </c>
      <c r="J2263" s="2" cm="1">
        <f t="array" ref="J2263">MAX(IF($H$3:$H$4000=$H2263,$I$3:$I$4000))</f>
        <v>1094</v>
      </c>
      <c r="K2263" s="2" t="str">
        <v>KEN</v>
      </c>
      <c r="L2263" s="21" t="str">
        <v>Diana CHEPKEMOI</v>
      </c>
      <c r="M2263" s="47" t="str">
        <v>5000m</v>
      </c>
      <c r="N2263" s="95">
        <v>44701</v>
      </c>
      <c r="O2263" s="94" t="str">
        <f t="shared" si="140"/>
        <v>Diana CHEPKEMOI5000m</v>
      </c>
      <c r="P2263" s="2">
        <f t="shared" si="141"/>
        <v>986</v>
      </c>
      <c r="Q2263" s="2">
        <f t="shared" si="142"/>
        <v>155</v>
      </c>
      <c r="R2263" s="79" t="str">
        <f t="shared" si="143"/>
        <v/>
      </c>
    </row>
    <row r="2264" spans="1:18" x14ac:dyDescent="0.2">
      <c r="A2264" t="s">
        <v>1115</v>
      </c>
      <c r="B2264" t="s">
        <v>5520</v>
      </c>
      <c r="C2264" s="5" t="s">
        <v>33</v>
      </c>
      <c r="D2264" s="5">
        <v>37362</v>
      </c>
      <c r="E2264" s="39">
        <v>966</v>
      </c>
      <c r="F2264" s="195">
        <v>44652</v>
      </c>
      <c r="G2264" s="2">
        <v>86</v>
      </c>
      <c r="H2264" t="str">
        <f>B2264&amp;C2264</f>
        <v>Ruth-ann CHAMBERS400mh</v>
      </c>
      <c r="I2264" s="2">
        <f>E2264</f>
        <v>966</v>
      </c>
      <c r="J2264" s="2" cm="1">
        <f t="array" ref="J2264">MAX(IF($H$3:$H$4000=$H2264,$I$3:$I$4000))</f>
        <v>966</v>
      </c>
      <c r="K2264" s="2" t="str">
        <v>KEN</v>
      </c>
      <c r="L2264" s="21" t="str">
        <v>Faith JEPTOO</v>
      </c>
      <c r="M2264" s="47" t="str">
        <v>5000m</v>
      </c>
      <c r="N2264" s="95">
        <v>0</v>
      </c>
      <c r="O2264" s="94" t="str">
        <f t="shared" si="140"/>
        <v>Faith JEPTOO5000m</v>
      </c>
      <c r="P2264" s="2">
        <f t="shared" si="141"/>
        <v>983</v>
      </c>
      <c r="Q2264" s="2">
        <f t="shared" si="142"/>
        <v>160</v>
      </c>
      <c r="R2264" s="79" t="str">
        <f t="shared" si="143"/>
        <v/>
      </c>
    </row>
    <row r="2265" spans="1:18" x14ac:dyDescent="0.2">
      <c r="A2265" t="s">
        <v>1115</v>
      </c>
      <c r="B2265" t="s">
        <v>1668</v>
      </c>
      <c r="C2265" s="5" t="s">
        <v>2</v>
      </c>
      <c r="D2265" s="5">
        <v>34284</v>
      </c>
      <c r="E2265" s="39">
        <v>1085</v>
      </c>
      <c r="F2265" s="195">
        <v>44646</v>
      </c>
      <c r="G2265" s="2">
        <v>44</v>
      </c>
      <c r="H2265" t="str">
        <f>B2265&amp;C2265</f>
        <v>Jodean WILLIAMS100m</v>
      </c>
      <c r="I2265" s="2">
        <f>E2265</f>
        <v>1085</v>
      </c>
      <c r="J2265" s="2" cm="1">
        <f t="array" ref="J2265">MAX(IF($H$3:$H$4000=$H2265,$I$3:$I$4000))</f>
        <v>1106</v>
      </c>
      <c r="K2265" s="2" t="str">
        <v>KEN</v>
      </c>
      <c r="L2265" s="21" t="str">
        <v>Loice WAMBUI</v>
      </c>
      <c r="M2265" s="47" t="str">
        <v>5000m</v>
      </c>
      <c r="N2265" s="95">
        <v>0</v>
      </c>
      <c r="O2265" s="94" t="str">
        <f t="shared" si="140"/>
        <v>Loice WAMBUI5000m</v>
      </c>
      <c r="P2265" s="2">
        <f t="shared" si="141"/>
        <v>982</v>
      </c>
      <c r="Q2265" s="2">
        <f t="shared" si="142"/>
        <v>162</v>
      </c>
      <c r="R2265" s="79" t="str">
        <f t="shared" si="143"/>
        <v/>
      </c>
    </row>
    <row r="2266" spans="1:18" x14ac:dyDescent="0.2">
      <c r="A2266" t="s">
        <v>1115</v>
      </c>
      <c r="B2266" t="s">
        <v>1179</v>
      </c>
      <c r="C2266" s="5" t="s">
        <v>25</v>
      </c>
      <c r="D2266" s="6">
        <v>35834</v>
      </c>
      <c r="E2266" s="39">
        <v>1115</v>
      </c>
      <c r="F2266" s="195">
        <v>44646</v>
      </c>
      <c r="G2266" s="2">
        <v>15</v>
      </c>
      <c r="H2266" t="str">
        <f>B2266&amp;C2266</f>
        <v>Junelle BROMFIELD200m</v>
      </c>
      <c r="I2266" s="2">
        <f>E2266</f>
        <v>1115</v>
      </c>
      <c r="J2266" s="2" cm="1">
        <f t="array" ref="J2266">MAX(IF($H$3:$H$4000=$H2266,$I$3:$I$4000))</f>
        <v>1115</v>
      </c>
      <c r="K2266" s="2" t="str">
        <v>KEN</v>
      </c>
      <c r="L2266" s="21" t="str">
        <v>Winny CHEBET</v>
      </c>
      <c r="M2266" s="47" t="str">
        <v>5000m</v>
      </c>
      <c r="N2266" s="95">
        <v>33227</v>
      </c>
      <c r="O2266" s="94" t="str">
        <f t="shared" si="140"/>
        <v>Winny CHEBET5000m</v>
      </c>
      <c r="P2266" s="2">
        <f t="shared" si="141"/>
        <v>976</v>
      </c>
      <c r="Q2266" s="2">
        <f t="shared" si="142"/>
        <v>169</v>
      </c>
      <c r="R2266" s="79" t="str">
        <f t="shared" si="143"/>
        <v/>
      </c>
    </row>
    <row r="2267" spans="1:18" x14ac:dyDescent="0.2">
      <c r="A2267" t="s">
        <v>1115</v>
      </c>
      <c r="B2267" t="s">
        <v>1628</v>
      </c>
      <c r="C2267" s="5" t="s">
        <v>25</v>
      </c>
      <c r="D2267" s="5">
        <v>33496</v>
      </c>
      <c r="E2267" s="39">
        <v>1095</v>
      </c>
      <c r="F2267" s="195">
        <v>44646</v>
      </c>
      <c r="G2267" s="2">
        <v>27</v>
      </c>
      <c r="H2267" t="str">
        <f>B2267&amp;C2267</f>
        <v>Remona BURCHELL200m</v>
      </c>
      <c r="I2267" s="2">
        <f>E2267</f>
        <v>1095</v>
      </c>
      <c r="J2267" s="2" cm="1">
        <f t="array" ref="J2267">MAX(IF($H$3:$H$4000=$H2267,$I$3:$I$4000))</f>
        <v>1095</v>
      </c>
      <c r="K2267" s="2" t="str">
        <v>KEN</v>
      </c>
      <c r="L2267" s="21" t="str">
        <v>Martha Nthanze MUSAI</v>
      </c>
      <c r="M2267" s="47" t="str">
        <v>javelin-throw</v>
      </c>
      <c r="N2267" s="95">
        <v>37610</v>
      </c>
      <c r="O2267" s="94" t="str">
        <f t="shared" si="140"/>
        <v>Martha Nthanze MUSAIjavelin-throw</v>
      </c>
      <c r="P2267" s="2">
        <f t="shared" si="141"/>
        <v>901</v>
      </c>
      <c r="Q2267" s="2">
        <f t="shared" si="142"/>
        <v>43</v>
      </c>
      <c r="R2267" s="79" t="str">
        <f t="shared" si="143"/>
        <v/>
      </c>
    </row>
    <row r="2268" spans="1:18" x14ac:dyDescent="0.2">
      <c r="A2268" t="s">
        <v>1115</v>
      </c>
      <c r="B2268" t="s">
        <v>1632</v>
      </c>
      <c r="C2268" s="5" t="s">
        <v>25</v>
      </c>
      <c r="D2268" s="5">
        <v>34190</v>
      </c>
      <c r="E2268" s="39">
        <v>1068</v>
      </c>
      <c r="F2268" s="195">
        <v>44646</v>
      </c>
      <c r="G2268" s="2">
        <v>52</v>
      </c>
      <c r="H2268" t="str">
        <f>B2268&amp;C2268</f>
        <v>Shockoria WALLACE200m</v>
      </c>
      <c r="I2268" s="2">
        <f>E2268</f>
        <v>1068</v>
      </c>
      <c r="J2268" s="2" cm="1">
        <f t="array" ref="J2268">MAX(IF($H$3:$H$4000=$H2268,$I$3:$I$4000))</f>
        <v>1068</v>
      </c>
      <c r="K2268" s="2" t="str">
        <v>KEN</v>
      </c>
      <c r="L2268" s="21" t="str">
        <v>Jemimah NDANU</v>
      </c>
      <c r="M2268" s="47" t="str">
        <v>javelin-throw</v>
      </c>
      <c r="N2268" s="95">
        <v>0</v>
      </c>
      <c r="O2268" s="94" t="str">
        <f t="shared" si="140"/>
        <v>Jemimah NDANUjavelin-throw</v>
      </c>
      <c r="P2268" s="2">
        <f t="shared" si="141"/>
        <v>745</v>
      </c>
      <c r="Q2268" s="2">
        <f t="shared" si="142"/>
        <v>141</v>
      </c>
      <c r="R2268" s="79" t="str">
        <f t="shared" si="143"/>
        <v/>
      </c>
    </row>
    <row r="2269" spans="1:18" x14ac:dyDescent="0.2">
      <c r="A2269" t="s">
        <v>1115</v>
      </c>
      <c r="B2269" t="s">
        <v>1157</v>
      </c>
      <c r="C2269" s="5" t="s">
        <v>25</v>
      </c>
      <c r="D2269" s="5">
        <v>35461</v>
      </c>
      <c r="E2269" s="39">
        <v>1062</v>
      </c>
      <c r="F2269" s="195">
        <v>44646</v>
      </c>
      <c r="G2269" s="2">
        <v>61</v>
      </c>
      <c r="H2269" t="str">
        <f>B2269&amp;C2269</f>
        <v>Tiffany JAMES200m</v>
      </c>
      <c r="I2269" s="2">
        <f>E2269</f>
        <v>1062</v>
      </c>
      <c r="J2269" s="2" cm="1">
        <f t="array" ref="J2269">MAX(IF($H$3:$H$4000=$H2269,$I$3:$I$4000))</f>
        <v>1102</v>
      </c>
      <c r="K2269" s="2" t="str">
        <v>KEN</v>
      </c>
      <c r="L2269" s="21" t="str">
        <v>Helen JEPKURGAT</v>
      </c>
      <c r="M2269" s="47" t="str">
        <v>marathon</v>
      </c>
      <c r="N2269" s="95">
        <v>32560</v>
      </c>
      <c r="O2269" s="94" t="str">
        <f t="shared" si="140"/>
        <v>Helen JEPKURGATmarathon</v>
      </c>
      <c r="P2269" s="2">
        <f t="shared" si="141"/>
        <v>1076</v>
      </c>
      <c r="Q2269" s="2">
        <f t="shared" si="142"/>
        <v>114</v>
      </c>
      <c r="R2269" s="79" t="str">
        <f t="shared" si="143"/>
        <v/>
      </c>
    </row>
    <row r="2270" spans="1:18" x14ac:dyDescent="0.2">
      <c r="A2270" t="s">
        <v>1115</v>
      </c>
      <c r="B2270" t="s">
        <v>1156</v>
      </c>
      <c r="C2270" s="5" t="s">
        <v>25</v>
      </c>
      <c r="D2270" s="5">
        <v>37771</v>
      </c>
      <c r="E2270" s="39">
        <v>1069</v>
      </c>
      <c r="F2270" s="195">
        <v>44646</v>
      </c>
      <c r="G2270" s="2">
        <v>62</v>
      </c>
      <c r="H2270" t="str">
        <f>B2270&amp;C2270</f>
        <v>Kaylia KELLY200m</v>
      </c>
      <c r="I2270" s="2">
        <f>E2270</f>
        <v>1069</v>
      </c>
      <c r="J2270" s="2" cm="1">
        <f t="array" ref="J2270">MAX(IF($H$3:$H$4000=$H2270,$I$3:$I$4000))</f>
        <v>1069</v>
      </c>
      <c r="K2270" s="2" t="str">
        <v>KEN</v>
      </c>
      <c r="L2270" s="21" t="str">
        <v>Shelmith NYAWIRA</v>
      </c>
      <c r="M2270" s="47" t="str">
        <v>marathon</v>
      </c>
      <c r="N2270" s="95">
        <v>30988</v>
      </c>
      <c r="O2270" s="94" t="str">
        <f t="shared" si="140"/>
        <v>Shelmith NYAWIRAmarathon</v>
      </c>
      <c r="P2270" s="2">
        <f t="shared" si="141"/>
        <v>1052</v>
      </c>
      <c r="Q2270" s="2">
        <f t="shared" si="142"/>
        <v>121</v>
      </c>
      <c r="R2270" s="79" t="str">
        <f t="shared" si="143"/>
        <v/>
      </c>
    </row>
    <row r="2271" spans="1:18" x14ac:dyDescent="0.2">
      <c r="A2271" t="s">
        <v>1115</v>
      </c>
      <c r="B2271" t="s">
        <v>1194</v>
      </c>
      <c r="C2271" s="5" t="s">
        <v>26</v>
      </c>
      <c r="D2271" s="5">
        <v>36802</v>
      </c>
      <c r="E2271" s="39">
        <v>1086</v>
      </c>
      <c r="F2271" s="195">
        <v>44646</v>
      </c>
      <c r="G2271" s="2">
        <v>25</v>
      </c>
      <c r="H2271" t="str">
        <f>B2271&amp;C2271</f>
        <v>Janielle JOSEPHS400m</v>
      </c>
      <c r="I2271" s="2">
        <f>E2271</f>
        <v>1086</v>
      </c>
      <c r="J2271" s="2" cm="1">
        <f t="array" ref="J2271">MAX(IF($H$3:$H$4000=$H2271,$I$3:$I$4000))</f>
        <v>1086</v>
      </c>
      <c r="K2271" s="2" t="str">
        <v>KEN</v>
      </c>
      <c r="L2271" s="21" t="str">
        <v>Jackline Chepwogen ROTICH</v>
      </c>
      <c r="M2271" s="47" t="str">
        <v>5000m</v>
      </c>
      <c r="N2271" s="95">
        <v>36710</v>
      </c>
      <c r="O2271" s="94" t="str">
        <f t="shared" si="140"/>
        <v>Jackline Chepwogen ROTICH5000m</v>
      </c>
      <c r="P2271" s="2">
        <f t="shared" si="141"/>
        <v>1146</v>
      </c>
      <c r="Q2271" s="2">
        <f t="shared" si="142"/>
        <v>37</v>
      </c>
      <c r="R2271" s="79" t="str">
        <f t="shared" si="143"/>
        <v/>
      </c>
    </row>
    <row r="2272" spans="1:18" x14ac:dyDescent="0.2">
      <c r="A2272" t="s">
        <v>1115</v>
      </c>
      <c r="B2272" t="s">
        <v>1202</v>
      </c>
      <c r="C2272" s="5" t="s">
        <v>26</v>
      </c>
      <c r="D2272" s="5">
        <v>36049</v>
      </c>
      <c r="E2272" s="39">
        <v>1030</v>
      </c>
      <c r="F2272" s="195">
        <v>44646</v>
      </c>
      <c r="G2272" s="2">
        <v>93</v>
      </c>
      <c r="H2272" t="str">
        <f>B2272&amp;C2272</f>
        <v>Kadeja CAMPBELL400m</v>
      </c>
      <c r="I2272" s="2">
        <f>E2272</f>
        <v>1030</v>
      </c>
      <c r="J2272" s="2" cm="1">
        <f t="array" ref="J2272">MAX(IF($H$3:$H$4000=$H2272,$I$3:$I$4000))</f>
        <v>1030</v>
      </c>
      <c r="K2272" s="2" t="str">
        <v>KEN</v>
      </c>
      <c r="L2272" s="21" t="str">
        <v>Caroline CHEPKWONY</v>
      </c>
      <c r="M2272" s="47" t="str">
        <v>marathon</v>
      </c>
      <c r="N2272" s="95">
        <v>31252</v>
      </c>
      <c r="O2272" s="94" t="str">
        <f t="shared" si="140"/>
        <v>Caroline CHEPKWONYmarathon</v>
      </c>
      <c r="P2272" s="2">
        <f t="shared" si="141"/>
        <v>1073</v>
      </c>
      <c r="Q2272" s="2">
        <f t="shared" si="142"/>
        <v>115</v>
      </c>
      <c r="R2272" s="79" t="str">
        <f t="shared" si="143"/>
        <v/>
      </c>
    </row>
    <row r="2273" spans="1:18" x14ac:dyDescent="0.2">
      <c r="A2273" t="s">
        <v>1115</v>
      </c>
      <c r="B2273" t="s">
        <v>2058</v>
      </c>
      <c r="C2273" s="5" t="s">
        <v>32</v>
      </c>
      <c r="D2273" s="5">
        <v>32908</v>
      </c>
      <c r="E2273" s="39">
        <v>1070</v>
      </c>
      <c r="F2273" s="195">
        <v>44646</v>
      </c>
      <c r="G2273" s="2">
        <v>22</v>
      </c>
      <c r="H2273" t="str">
        <f>B2273&amp;C2273</f>
        <v>Shermaine WILLIAMS100mh</v>
      </c>
      <c r="I2273" s="2">
        <f>E2273</f>
        <v>1070</v>
      </c>
      <c r="J2273" s="2" cm="1">
        <f t="array" ref="J2273">MAX(IF($H$3:$H$4000=$H2273,$I$3:$I$4000))</f>
        <v>1108</v>
      </c>
      <c r="K2273" s="2" t="str">
        <v>KEN</v>
      </c>
      <c r="L2273" s="21" t="str">
        <v>Caroline Cheptanui KILEL</v>
      </c>
      <c r="M2273" s="47" t="str">
        <v>marathon</v>
      </c>
      <c r="N2273" s="95">
        <v>29666</v>
      </c>
      <c r="O2273" s="94" t="str">
        <f t="shared" si="140"/>
        <v>Caroline Cheptanui KILELmarathon</v>
      </c>
      <c r="P2273" s="2">
        <f t="shared" si="141"/>
        <v>1167</v>
      </c>
      <c r="Q2273" s="2">
        <f t="shared" si="142"/>
        <v>41</v>
      </c>
      <c r="R2273" s="79" t="str">
        <f t="shared" si="143"/>
        <v/>
      </c>
    </row>
    <row r="2274" spans="1:18" x14ac:dyDescent="0.2">
      <c r="A2274" t="s">
        <v>1115</v>
      </c>
      <c r="B2274" t="s">
        <v>5496</v>
      </c>
      <c r="C2274" s="5" t="s">
        <v>32</v>
      </c>
      <c r="D2274" s="5">
        <v>36171</v>
      </c>
      <c r="E2274" s="39">
        <v>1070</v>
      </c>
      <c r="F2274" s="195">
        <v>44646</v>
      </c>
      <c r="G2274" s="2">
        <v>25</v>
      </c>
      <c r="H2274" t="str">
        <f>B2274&amp;C2274</f>
        <v>Amoi BROWN100mh</v>
      </c>
      <c r="I2274" s="2">
        <f>E2274</f>
        <v>1070</v>
      </c>
      <c r="J2274" s="2" cm="1">
        <f t="array" ref="J2274">MAX(IF($H$3:$H$4000=$H2274,$I$3:$I$4000))</f>
        <v>1070</v>
      </c>
      <c r="K2274" s="2" t="str">
        <v>KEN</v>
      </c>
      <c r="L2274" s="21" t="str">
        <v>Jackline ATUDONYANG</v>
      </c>
      <c r="M2274" s="47" t="str">
        <v>marathon</v>
      </c>
      <c r="N2274" s="95">
        <v>0</v>
      </c>
      <c r="O2274" s="94" t="str">
        <f t="shared" si="140"/>
        <v>Jackline ATUDONYANGmarathon</v>
      </c>
      <c r="P2274" s="2">
        <f t="shared" si="141"/>
        <v>1133</v>
      </c>
      <c r="Q2274" s="2">
        <f t="shared" si="142"/>
        <v>73</v>
      </c>
      <c r="R2274" s="79" t="str">
        <f t="shared" si="143"/>
        <v/>
      </c>
    </row>
    <row r="2275" spans="1:18" x14ac:dyDescent="0.2">
      <c r="A2275" t="s">
        <v>1115</v>
      </c>
      <c r="B2275" t="s">
        <v>2070</v>
      </c>
      <c r="C2275" s="5" t="s">
        <v>32</v>
      </c>
      <c r="D2275" s="5">
        <v>37543</v>
      </c>
      <c r="E2275" s="39">
        <v>1061</v>
      </c>
      <c r="F2275" s="195">
        <v>44646</v>
      </c>
      <c r="G2275" s="2">
        <v>26</v>
      </c>
      <c r="H2275" t="str">
        <f>B2275&amp;C2275</f>
        <v>Gabrielle MATTHEWS100mh</v>
      </c>
      <c r="I2275" s="2">
        <f>E2275</f>
        <v>1061</v>
      </c>
      <c r="J2275" s="2" cm="1">
        <f t="array" ref="J2275">MAX(IF($H$3:$H$4000=$H2275,$I$3:$I$4000))</f>
        <v>1092</v>
      </c>
      <c r="K2275" s="2" t="str">
        <v>KEN</v>
      </c>
      <c r="L2275" s="21" t="str">
        <v>Lillian JELAGAT</v>
      </c>
      <c r="M2275" s="47" t="str">
        <v>marathon</v>
      </c>
      <c r="N2275" s="95">
        <v>32531</v>
      </c>
      <c r="O2275" s="94" t="str">
        <f t="shared" si="140"/>
        <v>Lillian JELAGATmarathon</v>
      </c>
      <c r="P2275" s="2">
        <f t="shared" si="141"/>
        <v>1083</v>
      </c>
      <c r="Q2275" s="2">
        <f t="shared" si="142"/>
        <v>109</v>
      </c>
      <c r="R2275" s="79" t="str">
        <f t="shared" si="143"/>
        <v/>
      </c>
    </row>
    <row r="2276" spans="1:18" x14ac:dyDescent="0.2">
      <c r="A2276" t="s">
        <v>1115</v>
      </c>
      <c r="B2276" t="s">
        <v>1149</v>
      </c>
      <c r="C2276" s="5" t="s">
        <v>32</v>
      </c>
      <c r="D2276" s="5">
        <v>38004</v>
      </c>
      <c r="E2276" s="39">
        <v>1029</v>
      </c>
      <c r="F2276" s="195">
        <v>44646</v>
      </c>
      <c r="G2276" s="2">
        <v>41</v>
      </c>
      <c r="H2276" t="str">
        <f>B2276&amp;C2276</f>
        <v>Essence BURBRIDGE100mh</v>
      </c>
      <c r="I2276" s="2">
        <f>E2276</f>
        <v>1029</v>
      </c>
      <c r="J2276" s="2" cm="1">
        <f t="array" ref="J2276">MAX(IF($H$3:$H$4000=$H2276,$I$3:$I$4000))</f>
        <v>1029</v>
      </c>
      <c r="K2276" s="2" t="str">
        <v>KEN</v>
      </c>
      <c r="L2276" s="21" t="str">
        <v>Alice Jepkemboi KIMUTAI</v>
      </c>
      <c r="M2276" s="47" t="str">
        <v>marathon</v>
      </c>
      <c r="N2276" s="95">
        <v>33854</v>
      </c>
      <c r="O2276" s="94" t="str">
        <f t="shared" si="140"/>
        <v>Alice Jepkemboi KIMUTAImarathon</v>
      </c>
      <c r="P2276" s="2">
        <f t="shared" si="141"/>
        <v>1077</v>
      </c>
      <c r="Q2276" s="2">
        <f t="shared" si="142"/>
        <v>112</v>
      </c>
      <c r="R2276" s="79" t="str">
        <f t="shared" si="143"/>
        <v/>
      </c>
    </row>
    <row r="2277" spans="1:18" x14ac:dyDescent="0.2">
      <c r="A2277" t="s">
        <v>1115</v>
      </c>
      <c r="B2277" t="s">
        <v>4991</v>
      </c>
      <c r="C2277" s="5" t="s">
        <v>32</v>
      </c>
      <c r="D2277" s="5">
        <v>37305</v>
      </c>
      <c r="E2277" s="39">
        <v>1011</v>
      </c>
      <c r="F2277" s="195">
        <v>44646</v>
      </c>
      <c r="G2277" s="2">
        <v>52</v>
      </c>
      <c r="H2277" t="str">
        <f>B2277&amp;C2277</f>
        <v>Amanda THRUE100mh</v>
      </c>
      <c r="I2277" s="2">
        <f>E2277</f>
        <v>1011</v>
      </c>
      <c r="J2277" s="2" cm="1">
        <f t="array" ref="J2277">MAX(IF($H$3:$H$4000=$H2277,$I$3:$I$4000))</f>
        <v>1011</v>
      </c>
      <c r="K2277" s="2" t="str">
        <v>KEN</v>
      </c>
      <c r="L2277" s="21" t="str">
        <v>Nancy JELAGAT</v>
      </c>
      <c r="M2277" s="47" t="str">
        <v>marathon</v>
      </c>
      <c r="N2277" s="95">
        <v>1986</v>
      </c>
      <c r="O2277" s="94" t="str">
        <f t="shared" si="140"/>
        <v>Nancy JELAGATmarathon</v>
      </c>
      <c r="P2277" s="2">
        <f t="shared" si="141"/>
        <v>1238</v>
      </c>
      <c r="Q2277" s="2">
        <f t="shared" si="142"/>
        <v>5</v>
      </c>
      <c r="R2277" s="79" t="str">
        <f t="shared" si="143"/>
        <v/>
      </c>
    </row>
    <row r="2278" spans="1:18" x14ac:dyDescent="0.2">
      <c r="A2278" t="s">
        <v>1115</v>
      </c>
      <c r="B2278" t="s">
        <v>1184</v>
      </c>
      <c r="C2278" s="6" t="s">
        <v>32</v>
      </c>
      <c r="D2278" s="5">
        <v>34287</v>
      </c>
      <c r="E2278" s="39">
        <v>999</v>
      </c>
      <c r="F2278" s="195">
        <v>44646</v>
      </c>
      <c r="G2278" s="2">
        <v>78</v>
      </c>
      <c r="H2278" t="str">
        <f>B2278&amp;C2278</f>
        <v>Janieve RUSSELL100mh</v>
      </c>
      <c r="I2278" s="2">
        <f>E2278</f>
        <v>999</v>
      </c>
      <c r="J2278" s="2" cm="1">
        <f t="array" ref="J2278">MAX(IF($H$3:$H$4000=$H2278,$I$3:$I$4000))</f>
        <v>999</v>
      </c>
      <c r="K2278" s="2" t="str">
        <v>KEN</v>
      </c>
      <c r="L2278" s="21" t="str">
        <v>Dorcas Jepchirchir TUITOEK</v>
      </c>
      <c r="M2278" s="47" t="str">
        <v>marathon</v>
      </c>
      <c r="N2278" s="95">
        <v>35826</v>
      </c>
      <c r="O2278" s="94" t="str">
        <f t="shared" si="140"/>
        <v>Dorcas Jepchirchir TUITOEKmarathon</v>
      </c>
      <c r="P2278" s="2">
        <f t="shared" si="141"/>
        <v>1183</v>
      </c>
      <c r="Q2278" s="2">
        <f t="shared" si="142"/>
        <v>28</v>
      </c>
      <c r="R2278" s="79" t="str">
        <f t="shared" si="143"/>
        <v/>
      </c>
    </row>
    <row r="2279" spans="1:18" x14ac:dyDescent="0.2">
      <c r="A2279" t="s">
        <v>1115</v>
      </c>
      <c r="B2279" t="s">
        <v>5507</v>
      </c>
      <c r="C2279" s="5" t="s">
        <v>32</v>
      </c>
      <c r="D2279" s="5">
        <v>37606</v>
      </c>
      <c r="E2279" s="39">
        <v>961</v>
      </c>
      <c r="F2279" s="195">
        <v>44646</v>
      </c>
      <c r="G2279" s="2">
        <v>100</v>
      </c>
      <c r="H2279" t="str">
        <f>B2279&amp;C2279</f>
        <v>Breanna CLARKE100mh</v>
      </c>
      <c r="I2279" s="2">
        <f>E2279</f>
        <v>961</v>
      </c>
      <c r="J2279" s="2" cm="1">
        <f t="array" ref="J2279">MAX(IF($H$3:$H$4000=$H2279,$I$3:$I$4000))</f>
        <v>961</v>
      </c>
      <c r="K2279" s="2" t="str">
        <v>KEN</v>
      </c>
      <c r="L2279" s="21" t="str">
        <v>Naomi MUSSONI</v>
      </c>
      <c r="M2279" s="47" t="str">
        <v>5000m</v>
      </c>
      <c r="N2279" s="95">
        <v>36135</v>
      </c>
      <c r="O2279" s="94" t="str">
        <f t="shared" si="140"/>
        <v>Naomi MUSSONI5000m</v>
      </c>
      <c r="P2279" s="2">
        <f t="shared" si="141"/>
        <v>1183</v>
      </c>
      <c r="Q2279" s="2">
        <f t="shared" si="142"/>
        <v>9</v>
      </c>
      <c r="R2279" s="79" t="str">
        <f t="shared" si="143"/>
        <v/>
      </c>
    </row>
    <row r="2280" spans="1:18" x14ac:dyDescent="0.2">
      <c r="A2280" t="s">
        <v>1115</v>
      </c>
      <c r="B2280" t="s">
        <v>2146</v>
      </c>
      <c r="C2280" s="5" t="s">
        <v>33</v>
      </c>
      <c r="D2280" s="5">
        <v>36676</v>
      </c>
      <c r="E2280" s="39">
        <v>1017</v>
      </c>
      <c r="F2280" s="195">
        <v>44646</v>
      </c>
      <c r="G2280" s="2">
        <v>43</v>
      </c>
      <c r="H2280" t="str">
        <f>B2280&amp;C2280</f>
        <v>Terrice STEEN400mh</v>
      </c>
      <c r="I2280" s="2">
        <f>E2280</f>
        <v>1017</v>
      </c>
      <c r="J2280" s="2" cm="1">
        <f t="array" ref="J2280">MAX(IF($H$3:$H$4000=$H2280,$I$3:$I$4000))</f>
        <v>1040</v>
      </c>
      <c r="K2280" s="2" t="str">
        <v>KEN</v>
      </c>
      <c r="L2280" s="21" t="str">
        <v>Tabithanjeri KAMAU</v>
      </c>
      <c r="M2280" s="47" t="str">
        <v>5000m</v>
      </c>
      <c r="N2280" s="95">
        <v>36710</v>
      </c>
      <c r="O2280" s="94" t="str">
        <f t="shared" si="140"/>
        <v>Tabithanjeri KAMAU5000m</v>
      </c>
      <c r="P2280" s="2">
        <f t="shared" si="141"/>
        <v>1174</v>
      </c>
      <c r="Q2280" s="2">
        <f t="shared" si="142"/>
        <v>13</v>
      </c>
      <c r="R2280" s="79" t="str">
        <f t="shared" si="143"/>
        <v/>
      </c>
    </row>
    <row r="2281" spans="1:18" x14ac:dyDescent="0.2">
      <c r="A2281" t="s">
        <v>1115</v>
      </c>
      <c r="B2281" t="s">
        <v>1346</v>
      </c>
      <c r="C2281" s="5" t="s">
        <v>38</v>
      </c>
      <c r="D2281" s="5">
        <v>35802</v>
      </c>
      <c r="E2281" s="39">
        <v>1000</v>
      </c>
      <c r="F2281" s="195">
        <v>44646</v>
      </c>
      <c r="G2281" s="2">
        <v>27</v>
      </c>
      <c r="H2281" t="str">
        <f>B2281&amp;C2281</f>
        <v>Tissanna HICKLINGtriple-jump</v>
      </c>
      <c r="I2281" s="2">
        <f>E2281</f>
        <v>1000</v>
      </c>
      <c r="J2281" s="2" cm="1">
        <f t="array" ref="J2281">MAX(IF($H$3:$H$4000=$H2281,$I$3:$I$4000))</f>
        <v>1000</v>
      </c>
      <c r="K2281" s="2" t="str">
        <v>KEN</v>
      </c>
      <c r="L2281" s="21" t="str">
        <v>Sheila CHEROTICH</v>
      </c>
      <c r="M2281" s="47" t="str">
        <v>5000m</v>
      </c>
      <c r="N2281" s="95">
        <v>36960</v>
      </c>
      <c r="O2281" s="94" t="str">
        <f t="shared" si="140"/>
        <v>Sheila CHEROTICH5000m</v>
      </c>
      <c r="P2281" s="2">
        <f t="shared" si="141"/>
        <v>1071</v>
      </c>
      <c r="Q2281" s="2">
        <f t="shared" si="142"/>
        <v>107</v>
      </c>
      <c r="R2281" s="79" t="str">
        <f t="shared" si="143"/>
        <v/>
      </c>
    </row>
    <row r="2282" spans="1:18" x14ac:dyDescent="0.2">
      <c r="A2282" t="s">
        <v>1115</v>
      </c>
      <c r="B2282" t="s">
        <v>2246</v>
      </c>
      <c r="C2282" s="5" t="s">
        <v>35</v>
      </c>
      <c r="D2282" s="5">
        <v>36588</v>
      </c>
      <c r="E2282" s="39">
        <v>1180</v>
      </c>
      <c r="F2282" s="195">
        <v>44646</v>
      </c>
      <c r="G2282" s="2">
        <v>1</v>
      </c>
      <c r="H2282" t="str">
        <f>B2282&amp;C2282</f>
        <v>Lamara DISTINhigh-jump</v>
      </c>
      <c r="I2282" s="2">
        <f>E2282</f>
        <v>1180</v>
      </c>
      <c r="J2282" s="2" cm="1">
        <f t="array" ref="J2282">MAX(IF($H$3:$H$4000=$H2282,$I$3:$I$4000))</f>
        <v>1180</v>
      </c>
      <c r="K2282" s="2" t="str">
        <v>KEN</v>
      </c>
      <c r="L2282" s="21" t="str">
        <v>Mercy KWAMBAU</v>
      </c>
      <c r="M2282" s="47" t="str">
        <v>marathon</v>
      </c>
      <c r="N2282" s="95">
        <v>0</v>
      </c>
      <c r="O2282" s="94" t="str">
        <f t="shared" si="140"/>
        <v>Mercy KWAMBAUmarathon</v>
      </c>
      <c r="P2282" s="2">
        <f t="shared" si="141"/>
        <v>1157</v>
      </c>
      <c r="Q2282" s="2">
        <f t="shared" si="142"/>
        <v>48</v>
      </c>
      <c r="R2282" s="79" t="str">
        <f t="shared" si="143"/>
        <v/>
      </c>
    </row>
    <row r="2283" spans="1:18" x14ac:dyDescent="0.2">
      <c r="A2283" t="s">
        <v>1115</v>
      </c>
      <c r="B2283" t="s">
        <v>4749</v>
      </c>
      <c r="C2283" s="5" t="s">
        <v>35</v>
      </c>
      <c r="D2283" s="6">
        <v>39131</v>
      </c>
      <c r="E2283" s="39">
        <v>936</v>
      </c>
      <c r="F2283" s="195">
        <v>44646</v>
      </c>
      <c r="G2283" s="2">
        <v>57</v>
      </c>
      <c r="H2283" t="str">
        <f>B2283&amp;C2283</f>
        <v>Shanniqua WILLIAMShigh-jump</v>
      </c>
      <c r="I2283" s="2">
        <f>E2283</f>
        <v>936</v>
      </c>
      <c r="J2283" s="2" cm="1">
        <f t="array" ref="J2283">MAX(IF($H$3:$H$4000=$H2283,$I$3:$I$4000))</f>
        <v>936</v>
      </c>
      <c r="K2283" s="2" t="str">
        <v>KEN</v>
      </c>
      <c r="L2283" s="21" t="str">
        <v>Naomi TUEI</v>
      </c>
      <c r="M2283" s="47" t="str">
        <v>marathon</v>
      </c>
      <c r="N2283" s="95">
        <v>1993</v>
      </c>
      <c r="O2283" s="94" t="str">
        <f t="shared" si="140"/>
        <v>Naomi TUEImarathon</v>
      </c>
      <c r="P2283" s="2">
        <f t="shared" si="141"/>
        <v>1129</v>
      </c>
      <c r="Q2283" s="2">
        <f t="shared" si="142"/>
        <v>78</v>
      </c>
      <c r="R2283" s="79" t="str">
        <f t="shared" si="143"/>
        <v/>
      </c>
    </row>
    <row r="2284" spans="1:18" x14ac:dyDescent="0.2">
      <c r="A2284" t="s">
        <v>1115</v>
      </c>
      <c r="B2284" t="s">
        <v>5555</v>
      </c>
      <c r="C2284" s="5" t="s">
        <v>35</v>
      </c>
      <c r="D2284" s="5">
        <v>36169</v>
      </c>
      <c r="E2284" s="39">
        <v>926</v>
      </c>
      <c r="F2284" s="195">
        <v>44646</v>
      </c>
      <c r="G2284" s="2">
        <v>70</v>
      </c>
      <c r="H2284" t="str">
        <f>B2284&amp;C2284</f>
        <v>Shania INGRAMhigh-jump</v>
      </c>
      <c r="I2284" s="2">
        <f>E2284</f>
        <v>926</v>
      </c>
      <c r="J2284" s="2" cm="1">
        <f t="array" ref="J2284">MAX(IF($H$3:$H$4000=$H2284,$I$3:$I$4000))</f>
        <v>926</v>
      </c>
      <c r="K2284" s="2" t="str">
        <v>KEN</v>
      </c>
      <c r="L2284" s="21" t="str">
        <v>Rebecca MWANGI</v>
      </c>
      <c r="M2284" s="47" t="str">
        <v>10000m</v>
      </c>
      <c r="N2284" s="95">
        <v>37057</v>
      </c>
      <c r="O2284" s="94" t="str">
        <f t="shared" si="140"/>
        <v>Rebecca MWANGI10000m</v>
      </c>
      <c r="P2284" s="2">
        <f t="shared" si="141"/>
        <v>1134</v>
      </c>
      <c r="Q2284" s="2">
        <f t="shared" si="142"/>
        <v>36</v>
      </c>
      <c r="R2284" s="79" t="str">
        <f t="shared" si="143"/>
        <v/>
      </c>
    </row>
    <row r="2285" spans="1:18" x14ac:dyDescent="0.2">
      <c r="A2285" t="s">
        <v>1115</v>
      </c>
      <c r="B2285" t="s">
        <v>1443</v>
      </c>
      <c r="C2285" s="5" t="s">
        <v>40</v>
      </c>
      <c r="D2285" s="5">
        <v>35064</v>
      </c>
      <c r="E2285" s="39">
        <v>1144</v>
      </c>
      <c r="F2285" s="195">
        <v>44646</v>
      </c>
      <c r="G2285" s="2">
        <v>1</v>
      </c>
      <c r="H2285" t="str">
        <f>B2285&amp;C2285</f>
        <v>Shadae LAWRENCEdiscus-throw</v>
      </c>
      <c r="I2285" s="2">
        <f>E2285</f>
        <v>1144</v>
      </c>
      <c r="J2285" s="2" cm="1">
        <f t="array" ref="J2285">MAX(IF($H$3:$H$4000=$H2285,$I$3:$I$4000))</f>
        <v>1201</v>
      </c>
      <c r="K2285" s="2" t="str">
        <v>KEN</v>
      </c>
      <c r="L2285" s="21" t="str">
        <v>Shyline JEPKORIR</v>
      </c>
      <c r="M2285" s="47" t="str">
        <v>marathon</v>
      </c>
      <c r="N2285" s="95">
        <v>0</v>
      </c>
      <c r="O2285" s="94" t="str">
        <f t="shared" si="140"/>
        <v>Shyline JEPKORIRmarathon</v>
      </c>
      <c r="P2285" s="2">
        <f t="shared" si="141"/>
        <v>1140</v>
      </c>
      <c r="Q2285" s="2">
        <f t="shared" si="142"/>
        <v>65</v>
      </c>
      <c r="R2285" s="79" t="str">
        <f t="shared" si="143"/>
        <v/>
      </c>
    </row>
    <row r="2286" spans="1:18" x14ac:dyDescent="0.2">
      <c r="A2286" t="s">
        <v>1115</v>
      </c>
      <c r="B2286" t="s">
        <v>2419</v>
      </c>
      <c r="C2286" s="5" t="s">
        <v>40</v>
      </c>
      <c r="D2286" s="5">
        <v>36966</v>
      </c>
      <c r="E2286" s="39">
        <v>924</v>
      </c>
      <c r="F2286" s="195">
        <v>44646</v>
      </c>
      <c r="G2286" s="2">
        <v>30</v>
      </c>
      <c r="H2286" t="str">
        <f>B2286&amp;C2286</f>
        <v>Marie FORBESdiscus-throw</v>
      </c>
      <c r="I2286" s="2">
        <f>E2286</f>
        <v>924</v>
      </c>
      <c r="J2286" s="2" cm="1">
        <f t="array" ref="J2286">MAX(IF($H$3:$H$4000=$H2286,$I$3:$I$4000))</f>
        <v>924</v>
      </c>
      <c r="K2286" s="2" t="str">
        <v>KEN</v>
      </c>
      <c r="L2286" s="21" t="str">
        <v>Peres JEPCHIRCHIR</v>
      </c>
      <c r="M2286" s="47" t="str">
        <v>marathon</v>
      </c>
      <c r="N2286" s="95">
        <v>34239</v>
      </c>
      <c r="O2286" s="94" t="str">
        <f t="shared" si="140"/>
        <v>Peres JEPCHIRCHIRmarathon</v>
      </c>
      <c r="P2286" s="2">
        <f t="shared" si="141"/>
        <v>1206</v>
      </c>
      <c r="Q2286" s="2">
        <f t="shared" si="142"/>
        <v>13</v>
      </c>
      <c r="R2286" s="79" t="str">
        <f t="shared" si="143"/>
        <v/>
      </c>
    </row>
    <row r="2287" spans="1:18" x14ac:dyDescent="0.2">
      <c r="A2287" t="s">
        <v>1115</v>
      </c>
      <c r="B2287" t="s">
        <v>5565</v>
      </c>
      <c r="C2287" s="5" t="s">
        <v>40</v>
      </c>
      <c r="D2287" s="5">
        <v>36962</v>
      </c>
      <c r="E2287" s="39">
        <v>812</v>
      </c>
      <c r="F2287" s="195">
        <v>44646</v>
      </c>
      <c r="G2287" s="2">
        <v>81</v>
      </c>
      <c r="H2287" t="str">
        <f>B2287&amp;C2287</f>
        <v>Santornya RALLIFORDdiscus-throw</v>
      </c>
      <c r="I2287" s="2">
        <f>E2287</f>
        <v>812</v>
      </c>
      <c r="J2287" s="2" cm="1">
        <f t="array" ref="J2287">MAX(IF($H$3:$H$4000=$H2287,$I$3:$I$4000))</f>
        <v>812</v>
      </c>
      <c r="K2287" s="2" t="str">
        <v>KEN</v>
      </c>
      <c r="L2287" s="21" t="str">
        <v>Violah CHEPTOO</v>
      </c>
      <c r="M2287" s="47" t="str">
        <v>marathon</v>
      </c>
      <c r="N2287" s="95">
        <v>32568</v>
      </c>
      <c r="O2287" s="94" t="str">
        <f t="shared" si="140"/>
        <v>Violah CHEPTOOmarathon</v>
      </c>
      <c r="P2287" s="2">
        <f t="shared" si="141"/>
        <v>1205</v>
      </c>
      <c r="Q2287" s="2">
        <f t="shared" si="142"/>
        <v>15</v>
      </c>
      <c r="R2287" s="79" t="str">
        <f t="shared" si="143"/>
        <v/>
      </c>
    </row>
    <row r="2288" spans="1:18" x14ac:dyDescent="0.2">
      <c r="A2288" t="s">
        <v>1115</v>
      </c>
      <c r="B2288" t="s">
        <v>2479</v>
      </c>
      <c r="C2288" s="5" t="s">
        <v>39</v>
      </c>
      <c r="D2288" s="5">
        <v>36013</v>
      </c>
      <c r="E2288" s="39">
        <v>927</v>
      </c>
      <c r="F2288" s="195">
        <v>44646</v>
      </c>
      <c r="G2288" s="2">
        <v>19</v>
      </c>
      <c r="H2288" t="str">
        <f>B2288&amp;C2288</f>
        <v>Kadian CLARKEshot-put</v>
      </c>
      <c r="I2288" s="2">
        <f>E2288</f>
        <v>927</v>
      </c>
      <c r="J2288" s="2" cm="1">
        <f t="array" ref="J2288">MAX(IF($H$3:$H$4000=$H2288,$I$3:$I$4000))</f>
        <v>927</v>
      </c>
      <c r="K2288" s="2" t="str">
        <v>KEN</v>
      </c>
      <c r="L2288" s="21" t="str">
        <v>Sheila JEROTICH</v>
      </c>
      <c r="M2288" s="47" t="str">
        <v>marathon</v>
      </c>
      <c r="N2288" s="95">
        <v>32665</v>
      </c>
      <c r="O2288" s="94" t="str">
        <f t="shared" si="140"/>
        <v>Sheila JEROTICHmarathon</v>
      </c>
      <c r="P2288" s="2">
        <f t="shared" si="141"/>
        <v>1190</v>
      </c>
      <c r="Q2288" s="2">
        <f t="shared" si="142"/>
        <v>20</v>
      </c>
      <c r="R2288" s="79" t="str">
        <f t="shared" si="143"/>
        <v/>
      </c>
    </row>
    <row r="2289" spans="1:18" x14ac:dyDescent="0.2">
      <c r="A2289" t="s">
        <v>1115</v>
      </c>
      <c r="B2289" t="s">
        <v>5574</v>
      </c>
      <c r="C2289" s="5" t="s">
        <v>39</v>
      </c>
      <c r="D2289" s="5">
        <v>36767</v>
      </c>
      <c r="E2289" s="39">
        <v>788</v>
      </c>
      <c r="F2289" s="195">
        <v>44646</v>
      </c>
      <c r="G2289" s="2">
        <v>79</v>
      </c>
      <c r="H2289" t="str">
        <f>B2289&amp;C2289</f>
        <v>Johnelle JOHNSONshot-put</v>
      </c>
      <c r="I2289" s="2">
        <f>E2289</f>
        <v>788</v>
      </c>
      <c r="J2289" s="2" cm="1">
        <f t="array" ref="J2289">MAX(IF($H$3:$H$4000=$H2289,$I$3:$I$4000))</f>
        <v>788</v>
      </c>
      <c r="K2289" s="2" t="str">
        <v>KEN</v>
      </c>
      <c r="L2289" s="21" t="str">
        <v>Vane Nyaboke NYANAMBA</v>
      </c>
      <c r="M2289" s="47" t="str">
        <v>marathon</v>
      </c>
      <c r="N2289" s="95">
        <v>34441</v>
      </c>
      <c r="O2289" s="94" t="str">
        <f t="shared" si="140"/>
        <v>Vane Nyaboke NYANAMBAmarathon</v>
      </c>
      <c r="P2289" s="2">
        <f t="shared" si="141"/>
        <v>1177</v>
      </c>
      <c r="Q2289" s="2">
        <f t="shared" si="142"/>
        <v>34</v>
      </c>
      <c r="R2289" s="79" t="str">
        <f t="shared" si="143"/>
        <v/>
      </c>
    </row>
    <row r="2290" spans="1:18" x14ac:dyDescent="0.2">
      <c r="A2290" t="s">
        <v>1115</v>
      </c>
      <c r="B2290" t="s">
        <v>2415</v>
      </c>
      <c r="C2290" s="5" t="s">
        <v>42</v>
      </c>
      <c r="D2290" s="5">
        <v>34979</v>
      </c>
      <c r="E2290" s="39">
        <v>1015</v>
      </c>
      <c r="F2290" s="195">
        <v>44646</v>
      </c>
      <c r="G2290" s="2">
        <v>15</v>
      </c>
      <c r="H2290" t="str">
        <f>B2290&amp;C2290</f>
        <v>Nayoka CLUNIShammer-throw</v>
      </c>
      <c r="I2290" s="2">
        <f>E2290</f>
        <v>1015</v>
      </c>
      <c r="J2290" s="2" cm="1">
        <f t="array" ref="J2290">MAX(IF($H$3:$H$4000=$H2290,$I$3:$I$4000))</f>
        <v>1051</v>
      </c>
      <c r="K2290" s="2" t="str">
        <v>KEN</v>
      </c>
      <c r="L2290" s="21" t="str">
        <v>Esther CHESANG KAKURI</v>
      </c>
      <c r="M2290" s="47" t="str">
        <v>marathon</v>
      </c>
      <c r="N2290" s="95">
        <v>34633</v>
      </c>
      <c r="O2290" s="94" t="str">
        <f t="shared" si="140"/>
        <v>Esther CHESANG KAKURImarathon</v>
      </c>
      <c r="P2290" s="2">
        <f t="shared" si="141"/>
        <v>1171</v>
      </c>
      <c r="Q2290" s="2">
        <f t="shared" si="142"/>
        <v>38</v>
      </c>
      <c r="R2290" s="79" t="str">
        <f t="shared" si="143"/>
        <v/>
      </c>
    </row>
    <row r="2291" spans="1:18" x14ac:dyDescent="0.2">
      <c r="A2291" t="s">
        <v>1115</v>
      </c>
      <c r="B2291" t="s">
        <v>2479</v>
      </c>
      <c r="C2291" s="5" t="s">
        <v>42</v>
      </c>
      <c r="D2291" s="5">
        <v>36013</v>
      </c>
      <c r="E2291" s="39">
        <v>882</v>
      </c>
      <c r="F2291" s="195">
        <v>44646</v>
      </c>
      <c r="G2291" s="2">
        <v>38</v>
      </c>
      <c r="H2291" t="str">
        <f>B2291&amp;C2291</f>
        <v>Kadian CLARKEhammer-throw</v>
      </c>
      <c r="I2291" s="2">
        <f>E2291</f>
        <v>882</v>
      </c>
      <c r="J2291" s="2" cm="1">
        <f t="array" ref="J2291">MAX(IF($H$3:$H$4000=$H2291,$I$3:$I$4000))</f>
        <v>914</v>
      </c>
      <c r="K2291" s="2" t="str">
        <v>KEN</v>
      </c>
      <c r="L2291" s="21" t="str">
        <v>Judith CHERONO</v>
      </c>
      <c r="M2291" s="47" t="str">
        <v>marathon</v>
      </c>
      <c r="N2291" s="95">
        <v>34667</v>
      </c>
      <c r="O2291" s="94" t="str">
        <f t="shared" si="140"/>
        <v>Judith CHERONOmarathon</v>
      </c>
      <c r="P2291" s="2">
        <f t="shared" si="141"/>
        <v>1159</v>
      </c>
      <c r="Q2291" s="2">
        <f t="shared" si="142"/>
        <v>46</v>
      </c>
      <c r="R2291" s="79" t="str">
        <f t="shared" si="143"/>
        <v/>
      </c>
    </row>
    <row r="2292" spans="1:18" x14ac:dyDescent="0.2">
      <c r="A2292" t="s">
        <v>1115</v>
      </c>
      <c r="B2292" t="s">
        <v>1745</v>
      </c>
      <c r="C2292" s="5" t="s">
        <v>2</v>
      </c>
      <c r="D2292" s="5">
        <v>37381</v>
      </c>
      <c r="E2292" s="39">
        <v>1104</v>
      </c>
      <c r="F2292" s="195">
        <v>44645</v>
      </c>
      <c r="G2292" s="2">
        <v>26</v>
      </c>
      <c r="H2292" t="str">
        <f>B2292&amp;C2292</f>
        <v>Aalliyah FRANCIS100m</v>
      </c>
      <c r="I2292" s="2">
        <f>E2292</f>
        <v>1104</v>
      </c>
      <c r="J2292" s="2" cm="1">
        <f t="array" ref="J2292">MAX(IF($H$3:$H$4000=$H2292,$I$3:$I$4000))</f>
        <v>1104</v>
      </c>
      <c r="K2292" s="2" t="str">
        <v>KEN</v>
      </c>
      <c r="L2292" s="21" t="str">
        <v>Lydia Njeri MATHATHI</v>
      </c>
      <c r="M2292" s="47" t="str">
        <v>marathon</v>
      </c>
      <c r="N2292" s="95">
        <v>31362</v>
      </c>
      <c r="O2292" s="94" t="str">
        <f t="shared" si="140"/>
        <v>Lydia Njeri MATHATHImarathon</v>
      </c>
      <c r="P2292" s="2">
        <f t="shared" si="141"/>
        <v>1136</v>
      </c>
      <c r="Q2292" s="2">
        <f t="shared" si="142"/>
        <v>70</v>
      </c>
      <c r="R2292" s="79" t="str">
        <f t="shared" si="143"/>
        <v/>
      </c>
    </row>
    <row r="2293" spans="1:18" x14ac:dyDescent="0.2">
      <c r="A2293" t="s">
        <v>1115</v>
      </c>
      <c r="B2293" t="s">
        <v>5397</v>
      </c>
      <c r="C2293" s="5" t="s">
        <v>2</v>
      </c>
      <c r="D2293" s="5">
        <v>37250</v>
      </c>
      <c r="E2293" s="39">
        <v>1087</v>
      </c>
      <c r="F2293" s="195">
        <v>44645</v>
      </c>
      <c r="G2293" s="2">
        <v>41</v>
      </c>
      <c r="H2293" t="str">
        <f>B2293&amp;C2293</f>
        <v>Joanne REID100m</v>
      </c>
      <c r="I2293" s="2">
        <f>E2293</f>
        <v>1087</v>
      </c>
      <c r="J2293" s="2" cm="1">
        <f t="array" ref="J2293">MAX(IF($H$3:$H$4000=$H2293,$I$3:$I$4000))</f>
        <v>1087</v>
      </c>
      <c r="K2293" s="2" t="str">
        <v>KEN</v>
      </c>
      <c r="L2293" s="21" t="str">
        <v>Caroline JEPCHIRCHIR</v>
      </c>
      <c r="M2293" s="47" t="str">
        <v>marathon</v>
      </c>
      <c r="N2293" s="95">
        <v>0</v>
      </c>
      <c r="O2293" s="94" t="str">
        <f t="shared" si="140"/>
        <v>Caroline JEPCHIRCHIRmarathon</v>
      </c>
      <c r="P2293" s="2">
        <f t="shared" si="141"/>
        <v>1135</v>
      </c>
      <c r="Q2293" s="2">
        <f t="shared" si="142"/>
        <v>71</v>
      </c>
      <c r="R2293" s="79" t="str">
        <f t="shared" si="143"/>
        <v/>
      </c>
    </row>
    <row r="2294" spans="1:18" x14ac:dyDescent="0.2">
      <c r="A2294" t="s">
        <v>1115</v>
      </c>
      <c r="B2294" t="s">
        <v>5404</v>
      </c>
      <c r="C2294" s="5" t="s">
        <v>2</v>
      </c>
      <c r="D2294" s="5">
        <v>36465</v>
      </c>
      <c r="E2294" s="39">
        <v>1052</v>
      </c>
      <c r="F2294" s="195">
        <v>44645</v>
      </c>
      <c r="G2294" s="2">
        <v>73</v>
      </c>
      <c r="H2294" t="str">
        <f>B2294&amp;C2294</f>
        <v>Ockera MYRIE100m</v>
      </c>
      <c r="I2294" s="2">
        <f>E2294</f>
        <v>1052</v>
      </c>
      <c r="J2294" s="2" cm="1">
        <f t="array" ref="J2294">MAX(IF($H$3:$H$4000=$H2294,$I$3:$I$4000))</f>
        <v>1052</v>
      </c>
      <c r="K2294" s="2" t="str">
        <v>KEN</v>
      </c>
      <c r="L2294" s="21" t="str">
        <v>Emily Chebet KIPCHUMBA</v>
      </c>
      <c r="M2294" s="47" t="str">
        <v>marathon</v>
      </c>
      <c r="N2294" s="95">
        <v>35842</v>
      </c>
      <c r="O2294" s="94" t="str">
        <f t="shared" si="140"/>
        <v>Emily Chebet KIPCHUMBAmarathon</v>
      </c>
      <c r="P2294" s="2">
        <f t="shared" si="141"/>
        <v>1129</v>
      </c>
      <c r="Q2294" s="2">
        <f t="shared" si="142"/>
        <v>78</v>
      </c>
      <c r="R2294" s="79" t="str">
        <f t="shared" si="143"/>
        <v/>
      </c>
    </row>
    <row r="2295" spans="1:18" x14ac:dyDescent="0.2">
      <c r="A2295" t="s">
        <v>1115</v>
      </c>
      <c r="B2295" t="s">
        <v>1621</v>
      </c>
      <c r="C2295" s="5" t="s">
        <v>32</v>
      </c>
      <c r="D2295" s="5">
        <v>37375</v>
      </c>
      <c r="E2295" s="39">
        <v>1154</v>
      </c>
      <c r="F2295" s="195">
        <v>44645</v>
      </c>
      <c r="G2295" s="2">
        <v>3</v>
      </c>
      <c r="H2295" t="str">
        <f>B2295&amp;C2295</f>
        <v>Ackera NUGENT100mh</v>
      </c>
      <c r="I2295" s="2">
        <f>E2295</f>
        <v>1154</v>
      </c>
      <c r="J2295" s="2" cm="1">
        <f t="array" ref="J2295">MAX(IF($H$3:$H$4000=$H2295,$I$3:$I$4000))</f>
        <v>1182</v>
      </c>
      <c r="K2295" s="2" t="str">
        <v>KEN</v>
      </c>
      <c r="L2295" s="21" t="str">
        <v>Betty CHEPKWONY</v>
      </c>
      <c r="M2295" s="47" t="str">
        <v>marathon</v>
      </c>
      <c r="N2295" s="95">
        <v>34815</v>
      </c>
      <c r="O2295" s="94" t="str">
        <f t="shared" si="140"/>
        <v>Betty CHEPKWONYmarathon</v>
      </c>
      <c r="P2295" s="2">
        <f t="shared" si="141"/>
        <v>1128</v>
      </c>
      <c r="Q2295" s="2">
        <f t="shared" si="142"/>
        <v>81</v>
      </c>
      <c r="R2295" s="79" t="str">
        <f t="shared" si="143"/>
        <v/>
      </c>
    </row>
    <row r="2296" spans="1:18" x14ac:dyDescent="0.2">
      <c r="A2296" t="s">
        <v>1115</v>
      </c>
      <c r="B2296" t="s">
        <v>2048</v>
      </c>
      <c r="C2296" t="s">
        <v>32</v>
      </c>
      <c r="D2296" s="5">
        <v>1998</v>
      </c>
      <c r="E2296" s="39">
        <v>1148</v>
      </c>
      <c r="F2296" s="195">
        <v>44645</v>
      </c>
      <c r="G2296" s="2">
        <v>4</v>
      </c>
      <c r="H2296" t="str">
        <f>B2296&amp;C2296</f>
        <v>Demisha ROSWELL100mh</v>
      </c>
      <c r="I2296" s="2">
        <f>E2296</f>
        <v>1148</v>
      </c>
      <c r="J2296" s="2" cm="1">
        <f t="array" ref="J2296">MAX(IF($H$3:$H$4000=$H2296,$I$3:$I$4000))</f>
        <v>1148</v>
      </c>
      <c r="K2296" s="2" t="str">
        <v>KEN</v>
      </c>
      <c r="L2296" s="21" t="str">
        <v>Grace KAHURA</v>
      </c>
      <c r="M2296" s="47" t="str">
        <v>marathon</v>
      </c>
      <c r="N2296" s="95">
        <v>34064</v>
      </c>
      <c r="O2296" s="94" t="str">
        <f t="shared" si="140"/>
        <v>Grace KAHURAmarathon</v>
      </c>
      <c r="P2296" s="2">
        <f t="shared" si="141"/>
        <v>1127</v>
      </c>
      <c r="Q2296" s="2">
        <f t="shared" si="142"/>
        <v>83</v>
      </c>
      <c r="R2296" s="79" t="str">
        <f t="shared" si="143"/>
        <v/>
      </c>
    </row>
    <row r="2297" spans="1:18" x14ac:dyDescent="0.2">
      <c r="A2297" t="s">
        <v>1115</v>
      </c>
      <c r="B2297" t="s">
        <v>2084</v>
      </c>
      <c r="C2297" s="5" t="s">
        <v>32</v>
      </c>
      <c r="D2297" s="5">
        <v>36848</v>
      </c>
      <c r="E2297" s="39">
        <v>1032</v>
      </c>
      <c r="F2297" s="195">
        <v>44645</v>
      </c>
      <c r="G2297" s="2">
        <v>36</v>
      </c>
      <c r="H2297" t="str">
        <f>B2297&amp;C2297</f>
        <v>Kimeone MCLEOD100mh</v>
      </c>
      <c r="I2297" s="2">
        <f>E2297</f>
        <v>1032</v>
      </c>
      <c r="J2297" s="2" cm="1">
        <f t="array" ref="J2297">MAX(IF($H$3:$H$4000=$H2297,$I$3:$I$4000))</f>
        <v>1070</v>
      </c>
      <c r="K2297" s="2" t="str">
        <v>KEN</v>
      </c>
      <c r="L2297" s="21" t="str">
        <v>Gladys JERONO</v>
      </c>
      <c r="M2297" s="47" t="str">
        <v>marathon</v>
      </c>
      <c r="N2297" s="95">
        <v>33912</v>
      </c>
      <c r="O2297" s="94" t="str">
        <f t="shared" si="140"/>
        <v>Gladys JERONOmarathon</v>
      </c>
      <c r="P2297" s="2">
        <f t="shared" si="141"/>
        <v>1105</v>
      </c>
      <c r="Q2297" s="2">
        <f t="shared" si="142"/>
        <v>97</v>
      </c>
      <c r="R2297" s="79" t="str">
        <f t="shared" si="143"/>
        <v/>
      </c>
    </row>
    <row r="2298" spans="1:18" x14ac:dyDescent="0.2">
      <c r="A2298" t="s">
        <v>1115</v>
      </c>
      <c r="B2298" t="s">
        <v>5499</v>
      </c>
      <c r="C2298" s="5" t="s">
        <v>32</v>
      </c>
      <c r="D2298" s="5">
        <v>36197</v>
      </c>
      <c r="E2298" s="39">
        <v>1018</v>
      </c>
      <c r="F2298" s="195">
        <v>44645</v>
      </c>
      <c r="G2298" s="2">
        <v>47</v>
      </c>
      <c r="H2298" t="str">
        <f>B2298&amp;C2298</f>
        <v>Chaneal HARRIS100mh</v>
      </c>
      <c r="I2298" s="2">
        <f>E2298</f>
        <v>1018</v>
      </c>
      <c r="J2298" s="2" cm="1">
        <f t="array" ref="J2298">MAX(IF($H$3:$H$4000=$H2298,$I$3:$I$4000))</f>
        <v>1018</v>
      </c>
      <c r="K2298" s="2" t="str">
        <v>KEN</v>
      </c>
      <c r="L2298" s="21" t="str">
        <v>Pascalia JEPKOGEI</v>
      </c>
      <c r="M2298" s="47" t="str">
        <v>marathon</v>
      </c>
      <c r="N2298" s="95">
        <v>0</v>
      </c>
      <c r="O2298" s="94" t="str">
        <f t="shared" si="140"/>
        <v>Pascalia JEPKOGEImarathon</v>
      </c>
      <c r="P2298" s="2">
        <f t="shared" si="141"/>
        <v>1093</v>
      </c>
      <c r="Q2298" s="2">
        <f t="shared" si="142"/>
        <v>101</v>
      </c>
      <c r="R2298" s="79" t="str">
        <f t="shared" si="143"/>
        <v/>
      </c>
    </row>
    <row r="2299" spans="1:18" x14ac:dyDescent="0.2">
      <c r="A2299" t="s">
        <v>1115</v>
      </c>
      <c r="B2299" t="s">
        <v>2220</v>
      </c>
      <c r="C2299" s="5" t="s">
        <v>37</v>
      </c>
      <c r="D2299" s="5">
        <v>37446</v>
      </c>
      <c r="E2299" s="39">
        <v>1007</v>
      </c>
      <c r="F2299" s="195">
        <v>44645</v>
      </c>
      <c r="G2299" s="2">
        <v>47</v>
      </c>
      <c r="H2299" t="str">
        <f>B2299&amp;C2299</f>
        <v>Velecia WILLIAMSlong-jump</v>
      </c>
      <c r="I2299" s="2">
        <f>E2299</f>
        <v>1007</v>
      </c>
      <c r="J2299" s="2" cm="1">
        <f t="array" ref="J2299">MAX(IF($H$3:$H$4000=$H2299,$I$3:$I$4000))</f>
        <v>1029</v>
      </c>
      <c r="K2299" s="2" t="str">
        <v>KEN</v>
      </c>
      <c r="L2299" s="21" t="str">
        <v>Benoy CHERUIYOT</v>
      </c>
      <c r="M2299" s="47" t="str">
        <v>marathon</v>
      </c>
      <c r="N2299" s="95">
        <v>33070</v>
      </c>
      <c r="O2299" s="94" t="str">
        <f t="shared" si="140"/>
        <v>Benoy CHERUIYOTmarathon</v>
      </c>
      <c r="P2299" s="2">
        <f t="shared" si="141"/>
        <v>1091</v>
      </c>
      <c r="Q2299" s="2">
        <f t="shared" si="142"/>
        <v>104</v>
      </c>
      <c r="R2299" s="79" t="str">
        <f t="shared" si="143"/>
        <v/>
      </c>
    </row>
    <row r="2300" spans="1:18" x14ac:dyDescent="0.2">
      <c r="A2300" t="s">
        <v>1115</v>
      </c>
      <c r="B2300" t="s">
        <v>2221</v>
      </c>
      <c r="C2300" s="5" t="s">
        <v>38</v>
      </c>
      <c r="D2300" s="5">
        <v>37292</v>
      </c>
      <c r="E2300" s="39">
        <v>1104</v>
      </c>
      <c r="F2300" s="195">
        <v>44645</v>
      </c>
      <c r="G2300" s="2">
        <v>4</v>
      </c>
      <c r="H2300" t="str">
        <f>B2300&amp;C2300</f>
        <v>Ackelia SMITHtriple-jump</v>
      </c>
      <c r="I2300" s="2">
        <f>E2300</f>
        <v>1104</v>
      </c>
      <c r="J2300" s="2" cm="1">
        <f t="array" ref="J2300">MAX(IF($H$3:$H$4000=$H2300,$I$3:$I$4000))</f>
        <v>1104</v>
      </c>
      <c r="K2300" s="2" t="str">
        <v>KEN</v>
      </c>
      <c r="L2300" s="21" t="str">
        <v>Salina JEBET</v>
      </c>
      <c r="M2300" s="47" t="str">
        <v>marathon</v>
      </c>
      <c r="N2300" s="95">
        <v>31757</v>
      </c>
      <c r="O2300" s="94" t="str">
        <f t="shared" si="140"/>
        <v>Salina JEBETmarathon</v>
      </c>
      <c r="P2300" s="2">
        <f t="shared" si="141"/>
        <v>1069</v>
      </c>
      <c r="Q2300" s="2">
        <f t="shared" si="142"/>
        <v>117</v>
      </c>
      <c r="R2300" s="79" t="str">
        <f t="shared" si="143"/>
        <v/>
      </c>
    </row>
    <row r="2301" spans="1:18" x14ac:dyDescent="0.2">
      <c r="A2301" t="s">
        <v>1115</v>
      </c>
      <c r="B2301" t="s">
        <v>2274</v>
      </c>
      <c r="C2301" s="5" t="s">
        <v>38</v>
      </c>
      <c r="D2301" s="5">
        <v>36039</v>
      </c>
      <c r="E2301" s="39">
        <v>992</v>
      </c>
      <c r="F2301" s="195">
        <v>44645</v>
      </c>
      <c r="G2301" s="2">
        <v>34</v>
      </c>
      <c r="H2301" t="str">
        <f>B2301&amp;C2301</f>
        <v>Danielle SPENCEtriple-jump</v>
      </c>
      <c r="I2301" s="2">
        <f>E2301</f>
        <v>992</v>
      </c>
      <c r="J2301" s="2" cm="1">
        <f t="array" ref="J2301">MAX(IF($H$3:$H$4000=$H2301,$I$3:$I$4000))</f>
        <v>992</v>
      </c>
      <c r="K2301" s="2" t="str">
        <v>KEN</v>
      </c>
      <c r="L2301" s="21" t="str">
        <v>Stella BARSOSIO</v>
      </c>
      <c r="M2301" s="47" t="str">
        <v>marathon</v>
      </c>
      <c r="N2301" s="95">
        <v>34040</v>
      </c>
      <c r="O2301" s="94" t="str">
        <f t="shared" si="140"/>
        <v>Stella BARSOSIOmarathon</v>
      </c>
      <c r="P2301" s="2">
        <f t="shared" si="141"/>
        <v>1211</v>
      </c>
      <c r="Q2301" s="2">
        <f t="shared" si="142"/>
        <v>11</v>
      </c>
      <c r="R2301" s="79" t="str">
        <f t="shared" si="143"/>
        <v/>
      </c>
    </row>
    <row r="2302" spans="1:18" x14ac:dyDescent="0.2">
      <c r="A2302" t="s">
        <v>1115</v>
      </c>
      <c r="B2302" t="s">
        <v>2312</v>
      </c>
      <c r="C2302" s="5" t="s">
        <v>35</v>
      </c>
      <c r="D2302" s="5">
        <v>37210</v>
      </c>
      <c r="E2302" s="39">
        <v>994</v>
      </c>
      <c r="F2302" s="195">
        <v>44645</v>
      </c>
      <c r="G2302" s="2">
        <v>24</v>
      </c>
      <c r="H2302" t="str">
        <f>B2302&amp;C2302</f>
        <v>Daniella ANGLINhigh-jump</v>
      </c>
      <c r="I2302" s="2">
        <f>E2302</f>
        <v>994</v>
      </c>
      <c r="J2302" s="2" cm="1">
        <f t="array" ref="J2302">MAX(IF($H$3:$H$4000=$H2302,$I$3:$I$4000))</f>
        <v>1004</v>
      </c>
      <c r="K2302" s="2" t="str">
        <v>KEN</v>
      </c>
      <c r="L2302" s="21" t="str">
        <v>Brenda KIPRONO</v>
      </c>
      <c r="M2302" s="47" t="str">
        <v>marathon</v>
      </c>
      <c r="N2302" s="95">
        <v>0</v>
      </c>
      <c r="O2302" s="94" t="str">
        <f t="shared" si="140"/>
        <v>Brenda KIPRONOmarathon</v>
      </c>
      <c r="P2302" s="2">
        <f t="shared" si="141"/>
        <v>1128</v>
      </c>
      <c r="Q2302" s="2">
        <f t="shared" si="142"/>
        <v>81</v>
      </c>
      <c r="R2302" s="79" t="str">
        <f t="shared" si="143"/>
        <v/>
      </c>
    </row>
    <row r="2303" spans="1:18" x14ac:dyDescent="0.2">
      <c r="A2303" t="s">
        <v>1115</v>
      </c>
      <c r="B2303" t="s">
        <v>2450</v>
      </c>
      <c r="C2303" s="5" t="s">
        <v>40</v>
      </c>
      <c r="D2303" s="5">
        <v>36555</v>
      </c>
      <c r="E2303" s="39">
        <v>955</v>
      </c>
      <c r="F2303" s="195">
        <v>44645</v>
      </c>
      <c r="G2303" s="2">
        <v>19</v>
      </c>
      <c r="H2303" t="str">
        <f>B2303&amp;C2303</f>
        <v>Adrienne ADAMSdiscus-throw</v>
      </c>
      <c r="I2303" s="2">
        <f>E2303</f>
        <v>955</v>
      </c>
      <c r="J2303" s="2" cm="1">
        <f t="array" ref="J2303">MAX(IF($H$3:$H$4000=$H2303,$I$3:$I$4000))</f>
        <v>955</v>
      </c>
      <c r="K2303" s="2" t="str">
        <v>KEN</v>
      </c>
      <c r="L2303" s="21" t="str">
        <v>Maurine CHEPKEMOI</v>
      </c>
      <c r="M2303" s="47" t="str">
        <v>marathon</v>
      </c>
      <c r="N2303" s="95">
        <v>35939</v>
      </c>
      <c r="O2303" s="94" t="str">
        <f t="shared" si="140"/>
        <v>Maurine CHEPKEMOImarathon</v>
      </c>
      <c r="P2303" s="2">
        <f t="shared" si="141"/>
        <v>1230</v>
      </c>
      <c r="Q2303" s="2">
        <f t="shared" si="142"/>
        <v>8</v>
      </c>
      <c r="R2303" s="79" t="str">
        <f t="shared" si="143"/>
        <v/>
      </c>
    </row>
    <row r="2304" spans="1:18" x14ac:dyDescent="0.2">
      <c r="A2304" t="s">
        <v>1115</v>
      </c>
      <c r="B2304" t="s">
        <v>2420</v>
      </c>
      <c r="C2304" s="5" t="s">
        <v>40</v>
      </c>
      <c r="D2304" s="5">
        <v>35875</v>
      </c>
      <c r="E2304" s="39">
        <v>888</v>
      </c>
      <c r="F2304" s="195">
        <v>44645</v>
      </c>
      <c r="G2304" s="2">
        <v>39</v>
      </c>
      <c r="H2304" t="str">
        <f>B2304&amp;C2304</f>
        <v>Devia BROWNdiscus-throw</v>
      </c>
      <c r="I2304" s="2">
        <f>E2304</f>
        <v>888</v>
      </c>
      <c r="J2304" s="2" cm="1">
        <f t="array" ref="J2304">MAX(IF($H$3:$H$4000=$H2304,$I$3:$I$4000))</f>
        <v>912</v>
      </c>
      <c r="K2304" s="2" t="str">
        <v>KEN</v>
      </c>
      <c r="L2304" s="21" t="str">
        <v>Lydia Naliaka SIMIYU</v>
      </c>
      <c r="M2304" s="47" t="str">
        <v>marathon</v>
      </c>
      <c r="N2304" s="95">
        <v>35179</v>
      </c>
      <c r="O2304" s="94" t="str">
        <f t="shared" si="140"/>
        <v>Lydia Naliaka SIMIYUmarathon</v>
      </c>
      <c r="P2304" s="2">
        <f t="shared" si="141"/>
        <v>1175</v>
      </c>
      <c r="Q2304" s="2">
        <f t="shared" si="142"/>
        <v>36</v>
      </c>
      <c r="R2304" s="79" t="str">
        <f t="shared" si="143"/>
        <v/>
      </c>
    </row>
    <row r="2305" spans="1:18" x14ac:dyDescent="0.2">
      <c r="A2305" t="s">
        <v>1115</v>
      </c>
      <c r="B2305" t="s">
        <v>2424</v>
      </c>
      <c r="C2305" s="5" t="s">
        <v>40</v>
      </c>
      <c r="D2305" s="5">
        <v>36119</v>
      </c>
      <c r="E2305" s="39">
        <v>887</v>
      </c>
      <c r="F2305" s="195">
        <v>44645</v>
      </c>
      <c r="G2305" s="2">
        <v>41</v>
      </c>
      <c r="H2305" t="str">
        <f>B2305&amp;C2305</f>
        <v>Fiona RICHARDSdiscus-throw</v>
      </c>
      <c r="I2305" s="2">
        <f>E2305</f>
        <v>887</v>
      </c>
      <c r="J2305" s="2" cm="1">
        <f t="array" ref="J2305">MAX(IF($H$3:$H$4000=$H2305,$I$3:$I$4000))</f>
        <v>887</v>
      </c>
      <c r="K2305" s="2" t="str">
        <v>KEN</v>
      </c>
      <c r="L2305" s="21" t="str">
        <v>Esther MACHARIA</v>
      </c>
      <c r="M2305" s="47" t="str">
        <v>marathon</v>
      </c>
      <c r="N2305" s="95">
        <v>32055</v>
      </c>
      <c r="O2305" s="94" t="str">
        <f t="shared" si="140"/>
        <v>Esther MACHARIAmarathon</v>
      </c>
      <c r="P2305" s="2">
        <f t="shared" si="141"/>
        <v>1140</v>
      </c>
      <c r="Q2305" s="2">
        <f t="shared" si="142"/>
        <v>65</v>
      </c>
      <c r="R2305" s="79" t="str">
        <f t="shared" si="143"/>
        <v/>
      </c>
    </row>
    <row r="2306" spans="1:18" x14ac:dyDescent="0.2">
      <c r="A2306" t="s">
        <v>1115</v>
      </c>
      <c r="B2306" t="s">
        <v>2473</v>
      </c>
      <c r="C2306" s="5" t="s">
        <v>39</v>
      </c>
      <c r="D2306" s="5">
        <v>37059</v>
      </c>
      <c r="E2306" s="39">
        <v>962</v>
      </c>
      <c r="F2306" s="195">
        <v>44645</v>
      </c>
      <c r="G2306" s="2">
        <v>11</v>
      </c>
      <c r="H2306" t="str">
        <f>B2306&amp;C2306</f>
        <v>Danielle SLOLEYshot-put</v>
      </c>
      <c r="I2306" s="2">
        <f>E2306</f>
        <v>962</v>
      </c>
      <c r="J2306" s="2" cm="1">
        <f t="array" ref="J2306">MAX(IF($H$3:$H$4000=$H2306,$I$3:$I$4000))</f>
        <v>962</v>
      </c>
      <c r="K2306" s="2" t="str">
        <v>KEN</v>
      </c>
      <c r="L2306" s="21" t="str">
        <v>Prisca JEPTOO</v>
      </c>
      <c r="M2306" s="47" t="str">
        <v>marathon</v>
      </c>
      <c r="N2306" s="95">
        <v>30857</v>
      </c>
      <c r="O2306" s="94" t="str">
        <f t="shared" si="140"/>
        <v>Prisca JEPTOOmarathon</v>
      </c>
      <c r="P2306" s="2">
        <f t="shared" si="141"/>
        <v>1112</v>
      </c>
      <c r="Q2306" s="2">
        <f t="shared" si="142"/>
        <v>93</v>
      </c>
      <c r="R2306" s="79" t="str">
        <f t="shared" si="143"/>
        <v/>
      </c>
    </row>
    <row r="2307" spans="1:18" x14ac:dyDescent="0.2">
      <c r="A2307" t="s">
        <v>1115</v>
      </c>
      <c r="B2307" t="s">
        <v>2420</v>
      </c>
      <c r="C2307" s="5" t="s">
        <v>42</v>
      </c>
      <c r="D2307" s="5">
        <v>35875</v>
      </c>
      <c r="E2307" s="39">
        <v>834</v>
      </c>
      <c r="F2307" s="195">
        <v>44645</v>
      </c>
      <c r="G2307" s="2">
        <v>55</v>
      </c>
      <c r="H2307" t="str">
        <f>B2307&amp;C2307</f>
        <v>Devia BROWNhammer-throw</v>
      </c>
      <c r="I2307" s="2">
        <f>E2307</f>
        <v>834</v>
      </c>
      <c r="J2307" s="2" cm="1">
        <f t="array" ref="J2307">MAX(IF($H$3:$H$4000=$H2307,$I$3:$I$4000))</f>
        <v>834</v>
      </c>
      <c r="K2307" s="2" t="str">
        <v>KEN</v>
      </c>
      <c r="L2307" s="21" t="str">
        <v>Grace MOMANYI</v>
      </c>
      <c r="M2307" s="47" t="str">
        <v>marathon</v>
      </c>
      <c r="N2307" s="95">
        <v>29630</v>
      </c>
      <c r="O2307" s="94" t="str">
        <f t="shared" si="140"/>
        <v>Grace MOMANYImarathon</v>
      </c>
      <c r="P2307" s="2">
        <f t="shared" si="141"/>
        <v>1068</v>
      </c>
      <c r="Q2307" s="2">
        <f t="shared" si="142"/>
        <v>118</v>
      </c>
      <c r="R2307" s="79" t="str">
        <f t="shared" si="143"/>
        <v/>
      </c>
    </row>
    <row r="2308" spans="1:18" x14ac:dyDescent="0.2">
      <c r="A2308" t="s">
        <v>1115</v>
      </c>
      <c r="B2308" t="s">
        <v>1231</v>
      </c>
      <c r="C2308" s="5" t="s">
        <v>27</v>
      </c>
      <c r="D2308" s="5">
        <v>36569</v>
      </c>
      <c r="E2308" s="39">
        <v>1049</v>
      </c>
      <c r="F2308" s="195">
        <v>44644</v>
      </c>
      <c r="G2308" s="2">
        <v>51</v>
      </c>
      <c r="H2308" t="str">
        <f>B2308&amp;C2308</f>
        <v>Michaela LEWIS800m</v>
      </c>
      <c r="I2308" s="2">
        <f>E2308</f>
        <v>1049</v>
      </c>
      <c r="J2308" s="2" cm="1">
        <f t="array" ref="J2308">MAX(IF($H$3:$H$4000=$H2308,$I$3:$I$4000))</f>
        <v>1097</v>
      </c>
      <c r="K2308" s="2" t="str">
        <v>KEN</v>
      </c>
      <c r="L2308" s="21" t="str">
        <v>Joyciline JEPKOSGEI</v>
      </c>
      <c r="M2308" s="47" t="str">
        <v>marathon</v>
      </c>
      <c r="N2308" s="95">
        <v>34311</v>
      </c>
      <c r="O2308" s="94" t="str">
        <f t="shared" ref="O2308:O2371" si="144">L2308&amp;M2308</f>
        <v>Joyciline JEPKOSGEImarathon</v>
      </c>
      <c r="P2308" s="2">
        <f t="shared" ref="P2308:P2371" si="145">VLOOKUP(L2308&amp;M2308,$H$3:$J$3823,3,FALSE)</f>
        <v>1257</v>
      </c>
      <c r="Q2308" s="2">
        <f t="shared" ref="Q2308:Q2371" si="146">COUNTIFS($M$3:$M$3102,M2308,$P$3:$P$3102,"&gt;"&amp;P2308)+1</f>
        <v>3</v>
      </c>
      <c r="R2308" s="79" t="str">
        <f t="shared" ref="R2308:R2371" si="147">IFERROR(IF(K2308="AUS",COUNTIFS($K$3:$K$3102,"AUS",$M$3:$M$3102,M2308,$P$3:$P$3102,"&gt;"&amp;P2308)+1,""),"")</f>
        <v/>
      </c>
    </row>
    <row r="2309" spans="1:18" x14ac:dyDescent="0.2">
      <c r="A2309" t="s">
        <v>1115</v>
      </c>
      <c r="B2309" t="s">
        <v>1750</v>
      </c>
      <c r="C2309" s="5" t="s">
        <v>33</v>
      </c>
      <c r="D2309" s="5">
        <v>37497</v>
      </c>
      <c r="E2309" s="39">
        <v>1043</v>
      </c>
      <c r="F2309" s="195">
        <v>44644</v>
      </c>
      <c r="G2309" s="2">
        <v>25</v>
      </c>
      <c r="H2309" t="str">
        <f>B2309&amp;C2309</f>
        <v>Garriel WHITE400mh</v>
      </c>
      <c r="I2309" s="2">
        <f>E2309</f>
        <v>1043</v>
      </c>
      <c r="J2309" s="2" cm="1">
        <f t="array" ref="J2309">MAX(IF($H$3:$H$4000=$H2309,$I$3:$I$4000))</f>
        <v>1102</v>
      </c>
      <c r="K2309" s="2" t="str">
        <v>KEN</v>
      </c>
      <c r="L2309" s="21" t="str">
        <v>Valary JEMELI</v>
      </c>
      <c r="M2309" s="47" t="str">
        <v>marathon</v>
      </c>
      <c r="N2309" s="95">
        <v>33397</v>
      </c>
      <c r="O2309" s="94" t="str">
        <f t="shared" si="144"/>
        <v>Valary JEMELImarathon</v>
      </c>
      <c r="P2309" s="2">
        <f t="shared" si="145"/>
        <v>1227</v>
      </c>
      <c r="Q2309" s="2">
        <f t="shared" si="146"/>
        <v>10</v>
      </c>
      <c r="R2309" s="79" t="str">
        <f t="shared" si="147"/>
        <v/>
      </c>
    </row>
    <row r="2310" spans="1:18" x14ac:dyDescent="0.2">
      <c r="A2310" t="s">
        <v>1115</v>
      </c>
      <c r="B2310" t="s">
        <v>5515</v>
      </c>
      <c r="C2310" s="5" t="s">
        <v>33</v>
      </c>
      <c r="D2310" s="5">
        <v>37187</v>
      </c>
      <c r="E2310" s="39">
        <v>988</v>
      </c>
      <c r="F2310" s="195">
        <v>44644</v>
      </c>
      <c r="G2310" s="2">
        <v>69</v>
      </c>
      <c r="H2310" t="str">
        <f>B2310&amp;C2310</f>
        <v>Shenell TUCKER400mh</v>
      </c>
      <c r="I2310" s="2">
        <f>E2310</f>
        <v>988</v>
      </c>
      <c r="J2310" s="2" cm="1">
        <f t="array" ref="J2310">MAX(IF($H$3:$H$4000=$H2310,$I$3:$I$4000))</f>
        <v>988</v>
      </c>
      <c r="K2310" s="2" t="str">
        <v>KEN</v>
      </c>
      <c r="L2310" s="21" t="str">
        <v>Janeth Nyiva MUTUNGI</v>
      </c>
      <c r="M2310" s="47" t="str">
        <v>5000m</v>
      </c>
      <c r="N2310" s="95">
        <v>38226</v>
      </c>
      <c r="O2310" s="94" t="str">
        <f t="shared" si="144"/>
        <v>Janeth Nyiva MUTUNGI5000m</v>
      </c>
      <c r="P2310" s="2">
        <f t="shared" si="145"/>
        <v>1130</v>
      </c>
      <c r="Q2310" s="2">
        <f t="shared" si="146"/>
        <v>44</v>
      </c>
      <c r="R2310" s="79" t="str">
        <f t="shared" si="147"/>
        <v/>
      </c>
    </row>
    <row r="2311" spans="1:18" x14ac:dyDescent="0.2">
      <c r="A2311" t="s">
        <v>1115</v>
      </c>
      <c r="B2311" t="s">
        <v>2318</v>
      </c>
      <c r="C2311" s="5" t="s">
        <v>35</v>
      </c>
      <c r="D2311" s="5">
        <v>36544</v>
      </c>
      <c r="E2311" s="39">
        <v>916</v>
      </c>
      <c r="F2311" s="195">
        <v>44644</v>
      </c>
      <c r="G2311" s="2">
        <v>91</v>
      </c>
      <c r="H2311" t="str">
        <f>B2311&amp;C2311</f>
        <v>Annia ASHLEYhigh-jump</v>
      </c>
      <c r="I2311" s="2">
        <f>E2311</f>
        <v>916</v>
      </c>
      <c r="J2311" s="2" cm="1">
        <f t="array" ref="J2311">MAX(IF($H$3:$H$4000=$H2311,$I$3:$I$4000))</f>
        <v>984</v>
      </c>
      <c r="K2311" s="2" t="str">
        <v>KEN</v>
      </c>
      <c r="L2311" s="21" t="str">
        <v>Judy Jepngetich CHEPASKWONY</v>
      </c>
      <c r="M2311" s="47" t="str">
        <v>5000m</v>
      </c>
      <c r="N2311" s="95">
        <v>37614</v>
      </c>
      <c r="O2311" s="94" t="str">
        <f t="shared" si="144"/>
        <v>Judy Jepngetich CHEPASKWONY5000m</v>
      </c>
      <c r="P2311" s="2">
        <f t="shared" si="145"/>
        <v>1168</v>
      </c>
      <c r="Q2311" s="2">
        <f t="shared" si="146"/>
        <v>19</v>
      </c>
      <c r="R2311" s="79" t="str">
        <f t="shared" si="147"/>
        <v/>
      </c>
    </row>
    <row r="2312" spans="1:18" x14ac:dyDescent="0.2">
      <c r="A2312" t="s">
        <v>1115</v>
      </c>
      <c r="B2312" t="s">
        <v>2398</v>
      </c>
      <c r="C2312" s="5" t="s">
        <v>39</v>
      </c>
      <c r="D2312" s="5">
        <v>36087</v>
      </c>
      <c r="E2312" s="39">
        <v>934</v>
      </c>
      <c r="F2312" s="195">
        <v>44644</v>
      </c>
      <c r="G2312" s="2">
        <v>16</v>
      </c>
      <c r="H2312" t="str">
        <f>B2312&amp;C2312</f>
        <v>Gabrielle BAILEYshot-put</v>
      </c>
      <c r="I2312" s="2">
        <f>E2312</f>
        <v>934</v>
      </c>
      <c r="J2312" s="2" cm="1">
        <f t="array" ref="J2312">MAX(IF($H$3:$H$4000=$H2312,$I$3:$I$4000))</f>
        <v>1007</v>
      </c>
      <c r="K2312" s="2" t="str">
        <v>KEN</v>
      </c>
      <c r="L2312" s="21" t="str">
        <v>Hellen Ekarare LOBUN</v>
      </c>
      <c r="M2312" s="47" t="str">
        <v>5000m</v>
      </c>
      <c r="N2312" s="95">
        <v>36237</v>
      </c>
      <c r="O2312" s="94" t="str">
        <f t="shared" si="144"/>
        <v>Hellen Ekarare LOBUN5000m</v>
      </c>
      <c r="P2312" s="2">
        <f t="shared" si="145"/>
        <v>1161</v>
      </c>
      <c r="Q2312" s="2">
        <f t="shared" si="146"/>
        <v>23</v>
      </c>
      <c r="R2312" s="79" t="str">
        <f t="shared" si="147"/>
        <v/>
      </c>
    </row>
    <row r="2313" spans="1:18" x14ac:dyDescent="0.2">
      <c r="A2313" t="s">
        <v>1115</v>
      </c>
      <c r="B2313" t="s">
        <v>1745</v>
      </c>
      <c r="C2313" s="5" t="s">
        <v>25</v>
      </c>
      <c r="D2313" s="6">
        <v>37381</v>
      </c>
      <c r="E2313" s="39">
        <v>1092</v>
      </c>
      <c r="F2313" s="195">
        <v>44639</v>
      </c>
      <c r="G2313" s="2">
        <v>29</v>
      </c>
      <c r="H2313" t="str">
        <f>B2313&amp;C2313</f>
        <v>Aalliyah FRANCIS200m</v>
      </c>
      <c r="I2313" s="2">
        <f>E2313</f>
        <v>1092</v>
      </c>
      <c r="J2313" s="2" cm="1">
        <f t="array" ref="J2313">MAX(IF($H$3:$H$4000=$H2313,$I$3:$I$4000))</f>
        <v>1092</v>
      </c>
      <c r="K2313" s="2" t="str">
        <v>KEN</v>
      </c>
      <c r="L2313" s="21" t="str">
        <v>Esther MUTHONI</v>
      </c>
      <c r="M2313" s="47" t="str">
        <v>5000m</v>
      </c>
      <c r="N2313" s="95">
        <v>37252</v>
      </c>
      <c r="O2313" s="94" t="str">
        <f t="shared" si="144"/>
        <v>Esther MUTHONI5000m</v>
      </c>
      <c r="P2313" s="2">
        <f t="shared" si="145"/>
        <v>1115</v>
      </c>
      <c r="Q2313" s="2">
        <f t="shared" si="146"/>
        <v>56</v>
      </c>
      <c r="R2313" s="79" t="str">
        <f t="shared" si="147"/>
        <v/>
      </c>
    </row>
    <row r="2314" spans="1:18" x14ac:dyDescent="0.2">
      <c r="A2314" t="s">
        <v>1115</v>
      </c>
      <c r="B2314" t="s">
        <v>4971</v>
      </c>
      <c r="C2314" s="5" t="s">
        <v>25</v>
      </c>
      <c r="D2314" s="5">
        <v>37476</v>
      </c>
      <c r="E2314" s="39">
        <v>1046</v>
      </c>
      <c r="F2314" s="195">
        <v>44639</v>
      </c>
      <c r="G2314" s="2">
        <v>76</v>
      </c>
      <c r="H2314" t="str">
        <f>B2314&amp;C2314</f>
        <v>Niesha BURGHER200m</v>
      </c>
      <c r="I2314" s="2">
        <f>E2314</f>
        <v>1046</v>
      </c>
      <c r="J2314" s="2" cm="1">
        <f t="array" ref="J2314">MAX(IF($H$3:$H$4000=$H2314,$I$3:$I$4000))</f>
        <v>1046</v>
      </c>
      <c r="K2314" s="2" t="str">
        <v>KEN</v>
      </c>
      <c r="L2314" s="21" t="str">
        <v>Edith CHELIMO</v>
      </c>
      <c r="M2314" s="47" t="str">
        <v>marathon</v>
      </c>
      <c r="N2314" s="95">
        <v>31609</v>
      </c>
      <c r="O2314" s="94" t="str">
        <f t="shared" si="144"/>
        <v>Edith CHELIMOmarathon</v>
      </c>
      <c r="P2314" s="2">
        <f t="shared" si="145"/>
        <v>1187</v>
      </c>
      <c r="Q2314" s="2">
        <f t="shared" si="146"/>
        <v>26</v>
      </c>
      <c r="R2314" s="79" t="str">
        <f t="shared" si="147"/>
        <v/>
      </c>
    </row>
    <row r="2315" spans="1:18" x14ac:dyDescent="0.2">
      <c r="A2315" t="s">
        <v>1115</v>
      </c>
      <c r="B2315" t="s">
        <v>1185</v>
      </c>
      <c r="C2315" s="5" t="s">
        <v>25</v>
      </c>
      <c r="D2315" s="5">
        <v>37091</v>
      </c>
      <c r="E2315" s="39">
        <v>1043</v>
      </c>
      <c r="F2315" s="195">
        <v>44639</v>
      </c>
      <c r="G2315" s="2">
        <v>79</v>
      </c>
      <c r="H2315" t="str">
        <f>B2315&amp;C2315</f>
        <v>Kavia FRANCIS200m</v>
      </c>
      <c r="I2315" s="2">
        <f>E2315</f>
        <v>1043</v>
      </c>
      <c r="J2315" s="2" cm="1">
        <f t="array" ref="J2315">MAX(IF($H$3:$H$4000=$H2315,$I$3:$I$4000))</f>
        <v>1126</v>
      </c>
      <c r="K2315" s="2" t="str">
        <v>KEN</v>
      </c>
      <c r="L2315" s="21" t="str">
        <v>Fancy CHEMUTAI</v>
      </c>
      <c r="M2315" s="47" t="str">
        <v>marathon</v>
      </c>
      <c r="N2315" s="95">
        <v>34778</v>
      </c>
      <c r="O2315" s="94" t="str">
        <f t="shared" si="144"/>
        <v>Fancy CHEMUTAImarathon</v>
      </c>
      <c r="P2315" s="2">
        <f t="shared" si="145"/>
        <v>1183</v>
      </c>
      <c r="Q2315" s="2">
        <f t="shared" si="146"/>
        <v>28</v>
      </c>
      <c r="R2315" s="79" t="str">
        <f t="shared" si="147"/>
        <v/>
      </c>
    </row>
    <row r="2316" spans="1:18" x14ac:dyDescent="0.2">
      <c r="A2316" t="s">
        <v>1115</v>
      </c>
      <c r="B2316" t="s">
        <v>4972</v>
      </c>
      <c r="C2316" s="5" t="s">
        <v>25</v>
      </c>
      <c r="D2316" s="5">
        <v>33181</v>
      </c>
      <c r="E2316" s="39">
        <v>1034</v>
      </c>
      <c r="F2316" s="195">
        <v>44639</v>
      </c>
      <c r="G2316" s="2">
        <v>88</v>
      </c>
      <c r="H2316" t="str">
        <f>B2316&amp;C2316</f>
        <v>Jura LEVY200m</v>
      </c>
      <c r="I2316" s="2">
        <f>E2316</f>
        <v>1034</v>
      </c>
      <c r="J2316" s="2" cm="1">
        <f t="array" ref="J2316">MAX(IF($H$3:$H$4000=$H2316,$I$3:$I$4000))</f>
        <v>1034</v>
      </c>
      <c r="K2316" s="2" t="str">
        <v>KEN</v>
      </c>
      <c r="L2316" s="21" t="str">
        <v>Ruth CHEBITOK</v>
      </c>
      <c r="M2316" s="47" t="str">
        <v>marathon</v>
      </c>
      <c r="N2316" s="95">
        <v>33233</v>
      </c>
      <c r="O2316" s="94" t="str">
        <f t="shared" si="144"/>
        <v>Ruth CHEBITOKmarathon</v>
      </c>
      <c r="P2316" s="2">
        <f t="shared" si="145"/>
        <v>1149</v>
      </c>
      <c r="Q2316" s="2">
        <f t="shared" si="146"/>
        <v>54</v>
      </c>
      <c r="R2316" s="79" t="str">
        <f t="shared" si="147"/>
        <v/>
      </c>
    </row>
    <row r="2317" spans="1:18" x14ac:dyDescent="0.2">
      <c r="A2317" t="s">
        <v>1115</v>
      </c>
      <c r="B2317" t="s">
        <v>1750</v>
      </c>
      <c r="C2317" s="5" t="s">
        <v>26</v>
      </c>
      <c r="D2317" s="5">
        <v>37497</v>
      </c>
      <c r="E2317" s="39">
        <v>1075</v>
      </c>
      <c r="F2317" s="195">
        <v>44639</v>
      </c>
      <c r="G2317" s="2">
        <v>36</v>
      </c>
      <c r="H2317" t="str">
        <f>B2317&amp;C2317</f>
        <v>Garriel WHITE400m</v>
      </c>
      <c r="I2317" s="2">
        <f>E2317</f>
        <v>1075</v>
      </c>
      <c r="J2317" s="2" cm="1">
        <f t="array" ref="J2317">MAX(IF($H$3:$H$4000=$H2317,$I$3:$I$4000))</f>
        <v>1097</v>
      </c>
      <c r="K2317" s="2" t="str">
        <v>KEN</v>
      </c>
      <c r="L2317" s="21" t="str">
        <v>Jackline CHELAL</v>
      </c>
      <c r="M2317" s="47" t="str">
        <v>marathon</v>
      </c>
      <c r="N2317" s="95">
        <v>0</v>
      </c>
      <c r="O2317" s="94" t="str">
        <f t="shared" si="144"/>
        <v>Jackline CHELALmarathon</v>
      </c>
      <c r="P2317" s="2">
        <f t="shared" si="145"/>
        <v>1139</v>
      </c>
      <c r="Q2317" s="2">
        <f t="shared" si="146"/>
        <v>68</v>
      </c>
      <c r="R2317" s="79" t="str">
        <f t="shared" si="147"/>
        <v/>
      </c>
    </row>
    <row r="2318" spans="1:18" x14ac:dyDescent="0.2">
      <c r="A2318" t="s">
        <v>1115</v>
      </c>
      <c r="B2318" t="s">
        <v>4977</v>
      </c>
      <c r="C2318" s="5" t="s">
        <v>26</v>
      </c>
      <c r="D2318" s="5">
        <v>35274</v>
      </c>
      <c r="E2318" s="39">
        <v>1036</v>
      </c>
      <c r="F2318" s="195">
        <v>44639</v>
      </c>
      <c r="G2318" s="2">
        <v>88</v>
      </c>
      <c r="H2318" t="str">
        <f>B2318&amp;C2318</f>
        <v>Yanique MCNEIL400m</v>
      </c>
      <c r="I2318" s="2">
        <f>E2318</f>
        <v>1036</v>
      </c>
      <c r="J2318" s="2" cm="1">
        <f t="array" ref="J2318">MAX(IF($H$3:$H$4000=$H2318,$I$3:$I$4000))</f>
        <v>1036</v>
      </c>
      <c r="K2318" s="2" t="str">
        <v>KEN</v>
      </c>
      <c r="L2318" s="21" t="str">
        <v>Ruth MATEBO</v>
      </c>
      <c r="M2318" s="47" t="str">
        <v>marathon</v>
      </c>
      <c r="N2318" s="95">
        <v>32180</v>
      </c>
      <c r="O2318" s="94" t="str">
        <f t="shared" si="144"/>
        <v>Ruth MATEBOmarathon</v>
      </c>
      <c r="P2318" s="2">
        <f t="shared" si="145"/>
        <v>1073</v>
      </c>
      <c r="Q2318" s="2">
        <f t="shared" si="146"/>
        <v>115</v>
      </c>
      <c r="R2318" s="79" t="str">
        <f t="shared" si="147"/>
        <v/>
      </c>
    </row>
    <row r="2319" spans="1:18" x14ac:dyDescent="0.2">
      <c r="A2319" t="s">
        <v>1115</v>
      </c>
      <c r="B2319" t="s">
        <v>4987</v>
      </c>
      <c r="C2319" s="5" t="s">
        <v>32</v>
      </c>
      <c r="D2319" s="5">
        <v>37485</v>
      </c>
      <c r="E2319" s="39">
        <v>1039</v>
      </c>
      <c r="F2319" s="195">
        <v>44639</v>
      </c>
      <c r="G2319" s="2">
        <v>33</v>
      </c>
      <c r="H2319" t="str">
        <f>B2319&amp;C2319</f>
        <v>Valissa BROWN100mh</v>
      </c>
      <c r="I2319" s="2">
        <f>E2319</f>
        <v>1039</v>
      </c>
      <c r="J2319" s="2" cm="1">
        <f t="array" ref="J2319">MAX(IF($H$3:$H$4000=$H2319,$I$3:$I$4000))</f>
        <v>1039</v>
      </c>
      <c r="K2319" s="2" t="str">
        <v>KEN</v>
      </c>
      <c r="L2319" s="21" t="str">
        <v>Joanne KIPKEMOI</v>
      </c>
      <c r="M2319" s="47" t="str">
        <v>3000msc</v>
      </c>
      <c r="N2319" s="95">
        <v>34300</v>
      </c>
      <c r="O2319" s="94" t="str">
        <f t="shared" si="144"/>
        <v>Joanne KIPKEMOI3000msc</v>
      </c>
      <c r="P2319" s="2">
        <f t="shared" si="145"/>
        <v>1160</v>
      </c>
      <c r="Q2319" s="2">
        <f t="shared" si="146"/>
        <v>20</v>
      </c>
      <c r="R2319" s="79" t="str">
        <f t="shared" si="147"/>
        <v/>
      </c>
    </row>
    <row r="2320" spans="1:18" x14ac:dyDescent="0.2">
      <c r="A2320" t="s">
        <v>1115</v>
      </c>
      <c r="B2320" t="s">
        <v>2318</v>
      </c>
      <c r="C2320" s="5" t="s">
        <v>37</v>
      </c>
      <c r="D2320" s="5">
        <v>36544</v>
      </c>
      <c r="E2320" s="39">
        <v>964</v>
      </c>
      <c r="F2320" s="195">
        <v>44639</v>
      </c>
      <c r="G2320" s="2">
        <v>76</v>
      </c>
      <c r="H2320" t="str">
        <f>B2320&amp;C2320</f>
        <v>Annia ASHLEYlong-jump</v>
      </c>
      <c r="I2320" s="2">
        <f>E2320</f>
        <v>964</v>
      </c>
      <c r="J2320" s="2" cm="1">
        <f t="array" ref="J2320">MAX(IF($H$3:$H$4000=$H2320,$I$3:$I$4000))</f>
        <v>964</v>
      </c>
      <c r="K2320" s="2" t="str">
        <v>KEN</v>
      </c>
      <c r="L2320" s="21" t="str">
        <v>Tabithanjeri KAMAU</v>
      </c>
      <c r="M2320" s="47" t="str">
        <v>10000m</v>
      </c>
      <c r="N2320" s="95">
        <v>36710</v>
      </c>
      <c r="O2320" s="94" t="str">
        <f t="shared" si="144"/>
        <v>Tabithanjeri KAMAU10000m</v>
      </c>
      <c r="P2320" s="2">
        <f t="shared" si="145"/>
        <v>1146</v>
      </c>
      <c r="Q2320" s="2">
        <f t="shared" si="146"/>
        <v>31</v>
      </c>
      <c r="R2320" s="79" t="str">
        <f t="shared" si="147"/>
        <v/>
      </c>
    </row>
    <row r="2321" spans="1:18" x14ac:dyDescent="0.2">
      <c r="A2321" t="s">
        <v>1115</v>
      </c>
      <c r="B2321" t="s">
        <v>5007</v>
      </c>
      <c r="C2321" s="5" t="s">
        <v>40</v>
      </c>
      <c r="D2321" s="5">
        <v>37835</v>
      </c>
      <c r="E2321" s="39">
        <v>820</v>
      </c>
      <c r="F2321" s="195">
        <v>44639</v>
      </c>
      <c r="G2321" s="2">
        <v>74</v>
      </c>
      <c r="H2321" t="str">
        <f>B2321&amp;C2321</f>
        <v>Kimola HINESdiscus-throw</v>
      </c>
      <c r="I2321" s="2">
        <f>E2321</f>
        <v>820</v>
      </c>
      <c r="J2321" s="2" cm="1">
        <f t="array" ref="J2321">MAX(IF($H$3:$H$4000=$H2321,$I$3:$I$4000))</f>
        <v>820</v>
      </c>
      <c r="K2321" s="2" t="str">
        <v>KEN</v>
      </c>
      <c r="L2321" s="21" t="str">
        <v>Peris JERONO</v>
      </c>
      <c r="M2321" s="47" t="str">
        <v>marathon</v>
      </c>
      <c r="N2321" s="95">
        <v>1990</v>
      </c>
      <c r="O2321" s="94" t="str">
        <f t="shared" si="144"/>
        <v>Peris JERONOmarathon</v>
      </c>
      <c r="P2321" s="2">
        <f t="shared" si="145"/>
        <v>1138</v>
      </c>
      <c r="Q2321" s="2">
        <f t="shared" si="146"/>
        <v>69</v>
      </c>
      <c r="R2321" s="79" t="str">
        <f t="shared" si="147"/>
        <v/>
      </c>
    </row>
    <row r="2322" spans="1:18" x14ac:dyDescent="0.2">
      <c r="A2322" t="s">
        <v>1115</v>
      </c>
      <c r="B2322" t="s">
        <v>4874</v>
      </c>
      <c r="C2322" s="6" t="s">
        <v>39</v>
      </c>
      <c r="D2322" s="6">
        <v>35628</v>
      </c>
      <c r="E2322" s="39">
        <v>907</v>
      </c>
      <c r="F2322" s="195">
        <v>44639</v>
      </c>
      <c r="G2322" s="2">
        <v>24</v>
      </c>
      <c r="H2322" t="str">
        <f>B2322&amp;C2322</f>
        <v>Janell FULLERTONshot-put</v>
      </c>
      <c r="I2322" s="2">
        <f>E2322</f>
        <v>907</v>
      </c>
      <c r="J2322" s="2" cm="1">
        <f t="array" ref="J2322">MAX(IF($H$3:$H$4000=$H2322,$I$3:$I$4000))</f>
        <v>907</v>
      </c>
      <c r="K2322" s="2" t="str">
        <v>KEN</v>
      </c>
      <c r="L2322" s="21" t="str">
        <v>Daisy JEPKEMEI</v>
      </c>
      <c r="M2322" s="47" t="str">
        <v>3000msc</v>
      </c>
      <c r="N2322" s="95">
        <v>35108</v>
      </c>
      <c r="O2322" s="94" t="str">
        <f t="shared" si="144"/>
        <v>Daisy JEPKEMEI3000msc</v>
      </c>
      <c r="P2322" s="2">
        <f t="shared" si="145"/>
        <v>1147</v>
      </c>
      <c r="Q2322" s="2">
        <f t="shared" si="146"/>
        <v>26</v>
      </c>
      <c r="R2322" s="79" t="str">
        <f t="shared" si="147"/>
        <v/>
      </c>
    </row>
    <row r="2323" spans="1:18" x14ac:dyDescent="0.2">
      <c r="A2323" t="s">
        <v>1115</v>
      </c>
      <c r="B2323" t="s">
        <v>1446</v>
      </c>
      <c r="C2323" s="5" t="s">
        <v>39</v>
      </c>
      <c r="D2323" s="5">
        <v>34078</v>
      </c>
      <c r="E2323" s="39">
        <v>841</v>
      </c>
      <c r="F2323" s="195">
        <v>44639</v>
      </c>
      <c r="G2323" s="2">
        <v>46</v>
      </c>
      <c r="H2323" t="str">
        <f>B2323&amp;C2323</f>
        <v>Samantha HALLshot-put</v>
      </c>
      <c r="I2323" s="2">
        <f>E2323</f>
        <v>841</v>
      </c>
      <c r="J2323" s="2" cm="1">
        <f t="array" ref="J2323">MAX(IF($H$3:$H$4000=$H2323,$I$3:$I$4000))</f>
        <v>841</v>
      </c>
      <c r="K2323" s="2" t="str">
        <v>KEN</v>
      </c>
      <c r="L2323" s="21" t="str">
        <v>Vanice Kerubo NYAGISERA</v>
      </c>
      <c r="M2323" s="47" t="str">
        <v>400mh</v>
      </c>
      <c r="N2323" s="95">
        <v>36985</v>
      </c>
      <c r="O2323" s="94" t="str">
        <f t="shared" si="144"/>
        <v>Vanice Kerubo NYAGISERA400mh</v>
      </c>
      <c r="P2323" s="2">
        <f t="shared" si="145"/>
        <v>1049</v>
      </c>
      <c r="Q2323" s="2">
        <f t="shared" si="146"/>
        <v>71</v>
      </c>
      <c r="R2323" s="79" t="str">
        <f t="shared" si="147"/>
        <v/>
      </c>
    </row>
    <row r="2324" spans="1:18" x14ac:dyDescent="0.2">
      <c r="A2324" t="s">
        <v>1115</v>
      </c>
      <c r="B2324" t="s">
        <v>1509</v>
      </c>
      <c r="C2324" s="5" t="s">
        <v>39</v>
      </c>
      <c r="D2324" s="5">
        <v>38149</v>
      </c>
      <c r="E2324" s="39">
        <v>770</v>
      </c>
      <c r="F2324" s="195">
        <v>44639</v>
      </c>
      <c r="G2324" s="2">
        <v>100</v>
      </c>
      <c r="H2324" t="str">
        <f>B2324&amp;C2324</f>
        <v>Juliet SMITHshot-put</v>
      </c>
      <c r="I2324" s="2">
        <f>E2324</f>
        <v>770</v>
      </c>
      <c r="J2324" s="2" cm="1">
        <f t="array" ref="J2324">MAX(IF($H$3:$H$4000=$H2324,$I$3:$I$4000))</f>
        <v>770</v>
      </c>
      <c r="K2324" s="2" t="str">
        <v>KEN</v>
      </c>
      <c r="L2324" s="21" t="str">
        <v>Vibian CHEPKURUI</v>
      </c>
      <c r="M2324" s="47" t="str">
        <v>marathon</v>
      </c>
      <c r="N2324" s="95">
        <v>34490</v>
      </c>
      <c r="O2324" s="94" t="str">
        <f t="shared" si="144"/>
        <v>Vibian CHEPKURUImarathon</v>
      </c>
      <c r="P2324" s="2">
        <f t="shared" si="145"/>
        <v>1188</v>
      </c>
      <c r="Q2324" s="2">
        <f t="shared" si="146"/>
        <v>24</v>
      </c>
      <c r="R2324" s="79" t="str">
        <f t="shared" si="147"/>
        <v/>
      </c>
    </row>
    <row r="2325" spans="1:18" x14ac:dyDescent="0.2">
      <c r="A2325" t="s">
        <v>1115</v>
      </c>
      <c r="B2325" t="s">
        <v>2419</v>
      </c>
      <c r="C2325" s="5" t="s">
        <v>42</v>
      </c>
      <c r="D2325" s="5">
        <v>36966</v>
      </c>
      <c r="E2325" s="39">
        <v>909</v>
      </c>
      <c r="F2325" s="195">
        <v>44639</v>
      </c>
      <c r="G2325" s="2">
        <v>31</v>
      </c>
      <c r="H2325" t="str">
        <f>B2325&amp;C2325</f>
        <v>Marie FORBEShammer-throw</v>
      </c>
      <c r="I2325" s="2">
        <f>E2325</f>
        <v>909</v>
      </c>
      <c r="J2325" s="2" cm="1">
        <f t="array" ref="J2325">MAX(IF($H$3:$H$4000=$H2325,$I$3:$I$4000))</f>
        <v>909</v>
      </c>
      <c r="K2325" s="2" t="str">
        <v>KEN</v>
      </c>
      <c r="L2325" s="21" t="str">
        <v>Lucy CHERUIYOT</v>
      </c>
      <c r="M2325" s="47" t="str">
        <v>marathon</v>
      </c>
      <c r="N2325" s="95">
        <v>35434</v>
      </c>
      <c r="O2325" s="94" t="str">
        <f t="shared" si="144"/>
        <v>Lucy CHERUIYOTmarathon</v>
      </c>
      <c r="P2325" s="2">
        <f t="shared" si="145"/>
        <v>1155</v>
      </c>
      <c r="Q2325" s="2">
        <f t="shared" si="146"/>
        <v>49</v>
      </c>
      <c r="R2325" s="79" t="str">
        <f t="shared" si="147"/>
        <v/>
      </c>
    </row>
    <row r="2326" spans="1:18" x14ac:dyDescent="0.2">
      <c r="A2326" t="s">
        <v>1115</v>
      </c>
      <c r="B2326" t="s">
        <v>1661</v>
      </c>
      <c r="C2326" s="5" t="s">
        <v>25</v>
      </c>
      <c r="D2326" s="5">
        <v>36160</v>
      </c>
      <c r="E2326" s="39">
        <v>1063</v>
      </c>
      <c r="F2326" s="195">
        <v>44638</v>
      </c>
      <c r="G2326" s="2">
        <v>57</v>
      </c>
      <c r="H2326" t="str">
        <f>B2326&amp;C2326</f>
        <v>Yanique DAYLE200m</v>
      </c>
      <c r="I2326" s="2">
        <f>E2326</f>
        <v>1063</v>
      </c>
      <c r="J2326" s="2" cm="1">
        <f t="array" ref="J2326">MAX(IF($H$3:$H$4000=$H2326,$I$3:$I$4000))</f>
        <v>1134</v>
      </c>
      <c r="K2326" s="2" t="str">
        <v>KEN</v>
      </c>
      <c r="L2326" s="21" t="str">
        <v>Celestine CHEPCHIRCHIR</v>
      </c>
      <c r="M2326" s="47" t="str">
        <v>marathon</v>
      </c>
      <c r="N2326" s="95">
        <v>35051</v>
      </c>
      <c r="O2326" s="94" t="str">
        <f t="shared" si="144"/>
        <v>Celestine CHEPCHIRCHIRmarathon</v>
      </c>
      <c r="P2326" s="2">
        <f t="shared" si="145"/>
        <v>1144</v>
      </c>
      <c r="Q2326" s="2">
        <f t="shared" si="146"/>
        <v>61</v>
      </c>
      <c r="R2326" s="79" t="str">
        <f t="shared" si="147"/>
        <v/>
      </c>
    </row>
    <row r="2327" spans="1:18" x14ac:dyDescent="0.2">
      <c r="A2327" t="s">
        <v>1115</v>
      </c>
      <c r="B2327" t="s">
        <v>1194</v>
      </c>
      <c r="C2327" s="5" t="s">
        <v>25</v>
      </c>
      <c r="D2327" s="5">
        <v>36802</v>
      </c>
      <c r="E2327" s="39">
        <v>1044</v>
      </c>
      <c r="F2327" s="195">
        <v>44638</v>
      </c>
      <c r="G2327" s="2">
        <v>78</v>
      </c>
      <c r="H2327" t="str">
        <f>B2327&amp;C2327</f>
        <v>Janielle JOSEPHS200m</v>
      </c>
      <c r="I2327" s="2">
        <f>E2327</f>
        <v>1044</v>
      </c>
      <c r="J2327" s="2" cm="1">
        <f t="array" ref="J2327">MAX(IF($H$3:$H$4000=$H2327,$I$3:$I$4000))</f>
        <v>1044</v>
      </c>
      <c r="K2327" s="2" t="str">
        <v>KEN</v>
      </c>
      <c r="L2327" s="21" t="str">
        <v>Monica CHERUTO</v>
      </c>
      <c r="M2327" s="47" t="str">
        <v>marathon</v>
      </c>
      <c r="N2327" s="95">
        <v>0</v>
      </c>
      <c r="O2327" s="94" t="str">
        <f t="shared" si="144"/>
        <v>Monica CHERUTOmarathon</v>
      </c>
      <c r="P2327" s="2">
        <f t="shared" si="145"/>
        <v>1081</v>
      </c>
      <c r="Q2327" s="2">
        <f t="shared" si="146"/>
        <v>111</v>
      </c>
      <c r="R2327" s="79" t="str">
        <f t="shared" si="147"/>
        <v/>
      </c>
    </row>
    <row r="2328" spans="1:18" x14ac:dyDescent="0.2">
      <c r="A2328" t="s">
        <v>1115</v>
      </c>
      <c r="B2328" t="s">
        <v>1210</v>
      </c>
      <c r="C2328" s="5" t="s">
        <v>33</v>
      </c>
      <c r="D2328" s="5">
        <v>36870</v>
      </c>
      <c r="E2328" s="39">
        <v>1052</v>
      </c>
      <c r="F2328" s="195">
        <v>44638</v>
      </c>
      <c r="G2328" s="2">
        <v>22</v>
      </c>
      <c r="H2328" t="str">
        <f>B2328&amp;C2328</f>
        <v>Abigail SCHAAFFE400mh</v>
      </c>
      <c r="I2328" s="2">
        <f>E2328</f>
        <v>1052</v>
      </c>
      <c r="J2328" s="2" cm="1">
        <f t="array" ref="J2328">MAX(IF($H$3:$H$4000=$H2328,$I$3:$I$4000))</f>
        <v>1103</v>
      </c>
      <c r="K2328" s="2" t="str">
        <v>KEN</v>
      </c>
      <c r="L2328" s="21" t="str">
        <v>Rosefline CHEPNGETICH</v>
      </c>
      <c r="M2328" s="47" t="str">
        <v>3000msc</v>
      </c>
      <c r="N2328" s="95">
        <v>35598</v>
      </c>
      <c r="O2328" s="94" t="str">
        <f t="shared" si="144"/>
        <v>Rosefline CHEPNGETICH3000msc</v>
      </c>
      <c r="P2328" s="2">
        <f t="shared" si="145"/>
        <v>1189</v>
      </c>
      <c r="Q2328" s="2">
        <f t="shared" si="146"/>
        <v>9</v>
      </c>
      <c r="R2328" s="79" t="str">
        <f t="shared" si="147"/>
        <v/>
      </c>
    </row>
    <row r="2329" spans="1:18" x14ac:dyDescent="0.2">
      <c r="A2329" t="s">
        <v>1115</v>
      </c>
      <c r="B2329" t="s">
        <v>4874</v>
      </c>
      <c r="C2329" s="5" t="s">
        <v>40</v>
      </c>
      <c r="D2329" s="5">
        <v>35628</v>
      </c>
      <c r="E2329" s="39">
        <v>802</v>
      </c>
      <c r="F2329" s="195">
        <v>44638</v>
      </c>
      <c r="G2329" s="2">
        <v>92</v>
      </c>
      <c r="H2329" t="str">
        <f>B2329&amp;C2329</f>
        <v>Janell FULLERTONdiscus-throw</v>
      </c>
      <c r="I2329" s="2">
        <f>E2329</f>
        <v>802</v>
      </c>
      <c r="J2329" s="2" cm="1">
        <f t="array" ref="J2329">MAX(IF($H$3:$H$4000=$H2329,$I$3:$I$4000))</f>
        <v>802</v>
      </c>
      <c r="K2329" s="2" t="str">
        <v>KEN</v>
      </c>
      <c r="L2329" s="21" t="str">
        <v>Hellen OBIRI</v>
      </c>
      <c r="M2329" s="47" t="str">
        <v>5000m</v>
      </c>
      <c r="N2329" s="95">
        <v>32855</v>
      </c>
      <c r="O2329" s="94" t="str">
        <f t="shared" si="144"/>
        <v>Hellen OBIRI5000m</v>
      </c>
      <c r="P2329" s="2">
        <f t="shared" si="145"/>
        <v>1229</v>
      </c>
      <c r="Q2329" s="2">
        <f t="shared" si="146"/>
        <v>1</v>
      </c>
      <c r="R2329" s="79" t="str">
        <f t="shared" si="147"/>
        <v/>
      </c>
    </row>
    <row r="2330" spans="1:18" x14ac:dyDescent="0.2">
      <c r="A2330" t="s">
        <v>1115</v>
      </c>
      <c r="B2330" t="s">
        <v>2425</v>
      </c>
      <c r="C2330" s="5" t="s">
        <v>39</v>
      </c>
      <c r="D2330" s="5">
        <v>36560</v>
      </c>
      <c r="E2330" s="39">
        <v>795</v>
      </c>
      <c r="F2330" s="195">
        <v>44638</v>
      </c>
      <c r="G2330" s="2">
        <v>70</v>
      </c>
      <c r="H2330" t="str">
        <f>B2330&amp;C2330</f>
        <v>Shania SCOTTshot-put</v>
      </c>
      <c r="I2330" s="2">
        <f>E2330</f>
        <v>795</v>
      </c>
      <c r="J2330" s="2" cm="1">
        <f t="array" ref="J2330">MAX(IF($H$3:$H$4000=$H2330,$I$3:$I$4000))</f>
        <v>849</v>
      </c>
      <c r="K2330" s="2" t="str">
        <v>KEN</v>
      </c>
      <c r="L2330" s="21" t="str">
        <v>Margaret Chelimo KIPKEMBOI</v>
      </c>
      <c r="M2330" s="47" t="str">
        <v>5000m</v>
      </c>
      <c r="N2330" s="95">
        <v>34009</v>
      </c>
      <c r="O2330" s="94" t="str">
        <f t="shared" si="144"/>
        <v>Margaret Chelimo KIPKEMBOI5000m</v>
      </c>
      <c r="P2330" s="2">
        <f t="shared" si="145"/>
        <v>1228</v>
      </c>
      <c r="Q2330" s="2">
        <f t="shared" si="146"/>
        <v>2</v>
      </c>
      <c r="R2330" s="79" t="str">
        <f t="shared" si="147"/>
        <v/>
      </c>
    </row>
    <row r="2331" spans="1:18" x14ac:dyDescent="0.2">
      <c r="A2331" t="s">
        <v>1115</v>
      </c>
      <c r="B2331" t="s">
        <v>2514</v>
      </c>
      <c r="C2331" s="5" t="s">
        <v>42</v>
      </c>
      <c r="D2331" s="5">
        <v>36108</v>
      </c>
      <c r="E2331" s="39">
        <v>958</v>
      </c>
      <c r="F2331" s="195">
        <v>44638</v>
      </c>
      <c r="G2331" s="2">
        <v>26</v>
      </c>
      <c r="H2331" t="str">
        <f>B2331&amp;C2331</f>
        <v>Erica BELVIThammer-throw</v>
      </c>
      <c r="I2331" s="2">
        <f>E2331</f>
        <v>958</v>
      </c>
      <c r="J2331" s="2" cm="1">
        <f t="array" ref="J2331">MAX(IF($H$3:$H$4000=$H2331,$I$3:$I$4000))</f>
        <v>1035</v>
      </c>
      <c r="K2331" s="2" t="str">
        <v>KEN</v>
      </c>
      <c r="L2331" s="21" t="str">
        <v>Lilian Kasait RENGERUK</v>
      </c>
      <c r="M2331" s="47" t="str">
        <v>5000m</v>
      </c>
      <c r="N2331" s="95">
        <v>35553</v>
      </c>
      <c r="O2331" s="94" t="str">
        <f t="shared" si="144"/>
        <v>Lilian Kasait RENGERUK5000m</v>
      </c>
      <c r="P2331" s="2">
        <f t="shared" si="145"/>
        <v>1221</v>
      </c>
      <c r="Q2331" s="2">
        <f t="shared" si="146"/>
        <v>4</v>
      </c>
      <c r="R2331" s="79" t="str">
        <f t="shared" si="147"/>
        <v/>
      </c>
    </row>
    <row r="2332" spans="1:18" x14ac:dyDescent="0.2">
      <c r="A2332" t="s">
        <v>1115</v>
      </c>
      <c r="B2332" t="s">
        <v>5021</v>
      </c>
      <c r="C2332" s="6" t="s">
        <v>41</v>
      </c>
      <c r="D2332" s="5">
        <v>44581</v>
      </c>
      <c r="E2332" s="39">
        <v>760</v>
      </c>
      <c r="F2332" s="195">
        <v>44638</v>
      </c>
      <c r="G2332" s="2">
        <v>85</v>
      </c>
      <c r="H2332" t="str">
        <f>B2332&amp;C2332</f>
        <v>Jewel COLLINSjavelin-throw</v>
      </c>
      <c r="I2332" s="2">
        <f>E2332</f>
        <v>760</v>
      </c>
      <c r="J2332" s="2" cm="1">
        <f t="array" ref="J2332">MAX(IF($H$3:$H$4000=$H2332,$I$3:$I$4000))</f>
        <v>760</v>
      </c>
      <c r="K2332" s="2" t="str">
        <v>KEN</v>
      </c>
      <c r="L2332" s="21" t="str">
        <v>Eva CHERONO</v>
      </c>
      <c r="M2332" s="47" t="str">
        <v>5000m</v>
      </c>
      <c r="N2332" s="95">
        <v>35292</v>
      </c>
      <c r="O2332" s="94" t="str">
        <f t="shared" si="144"/>
        <v>Eva CHERONO5000m</v>
      </c>
      <c r="P2332" s="2">
        <f t="shared" si="145"/>
        <v>1220</v>
      </c>
      <c r="Q2332" s="2">
        <f t="shared" si="146"/>
        <v>5</v>
      </c>
      <c r="R2332" s="79" t="str">
        <f t="shared" si="147"/>
        <v/>
      </c>
    </row>
    <row r="2333" spans="1:18" x14ac:dyDescent="0.2">
      <c r="A2333" t="s">
        <v>1115</v>
      </c>
      <c r="B2333" t="s">
        <v>1134</v>
      </c>
      <c r="C2333" s="5" t="s">
        <v>25</v>
      </c>
      <c r="D2333" s="5">
        <v>38417</v>
      </c>
      <c r="E2333" s="39">
        <v>1088</v>
      </c>
      <c r="F2333" s="195">
        <v>44636</v>
      </c>
      <c r="G2333" s="2">
        <v>38</v>
      </c>
      <c r="H2333" t="str">
        <f>B2333&amp;C2333</f>
        <v>Kerrica HILL200m</v>
      </c>
      <c r="I2333" s="2">
        <f>E2333</f>
        <v>1088</v>
      </c>
      <c r="J2333" s="2" cm="1">
        <f t="array" ref="J2333">MAX(IF($H$3:$H$4000=$H2333,$I$3:$I$4000))</f>
        <v>1088</v>
      </c>
      <c r="K2333" s="2" t="str">
        <v>KEN</v>
      </c>
      <c r="L2333" s="21" t="str">
        <v>Daisy CHEROTICH</v>
      </c>
      <c r="M2333" s="47" t="str">
        <v>5000m</v>
      </c>
      <c r="N2333" s="95">
        <v>35580</v>
      </c>
      <c r="O2333" s="94" t="str">
        <f t="shared" si="144"/>
        <v>Daisy CHEROTICH5000m</v>
      </c>
      <c r="P2333" s="2">
        <f t="shared" si="145"/>
        <v>1170</v>
      </c>
      <c r="Q2333" s="2">
        <f t="shared" si="146"/>
        <v>16</v>
      </c>
      <c r="R2333" s="79" t="str">
        <f t="shared" si="147"/>
        <v/>
      </c>
    </row>
    <row r="2334" spans="1:18" x14ac:dyDescent="0.2">
      <c r="A2334" t="s">
        <v>1115</v>
      </c>
      <c r="B2334" t="s">
        <v>4973</v>
      </c>
      <c r="C2334" s="5" t="s">
        <v>25</v>
      </c>
      <c r="D2334" s="5">
        <v>37503</v>
      </c>
      <c r="E2334" s="39">
        <v>1036</v>
      </c>
      <c r="F2334" s="195">
        <v>44636</v>
      </c>
      <c r="G2334" s="2">
        <v>100</v>
      </c>
      <c r="H2334" t="str">
        <f>B2334&amp;C2334</f>
        <v>Brandy HALL200m</v>
      </c>
      <c r="I2334" s="2">
        <f>E2334</f>
        <v>1036</v>
      </c>
      <c r="J2334" s="2" cm="1">
        <f t="array" ref="J2334">MAX(IF($H$3:$H$4000=$H2334,$I$3:$I$4000))</f>
        <v>1036</v>
      </c>
      <c r="K2334" s="2" t="str">
        <v>KEN</v>
      </c>
      <c r="L2334" s="21" t="str">
        <v>Sylvia CHELANGAT</v>
      </c>
      <c r="M2334" s="47" t="str">
        <v>400m</v>
      </c>
      <c r="N2334" s="95">
        <v>38082</v>
      </c>
      <c r="O2334" s="94" t="str">
        <f t="shared" si="144"/>
        <v>Sylvia CHELANGAT400m</v>
      </c>
      <c r="P2334" s="2">
        <f t="shared" si="145"/>
        <v>1118</v>
      </c>
      <c r="Q2334" s="2">
        <f t="shared" si="146"/>
        <v>46</v>
      </c>
      <c r="R2334" s="79" t="str">
        <f t="shared" si="147"/>
        <v/>
      </c>
    </row>
    <row r="2335" spans="1:18" x14ac:dyDescent="0.2">
      <c r="A2335" t="s">
        <v>1115</v>
      </c>
      <c r="B2335" t="s">
        <v>1132</v>
      </c>
      <c r="C2335" s="5" t="s">
        <v>32</v>
      </c>
      <c r="D2335" s="5">
        <v>37574</v>
      </c>
      <c r="E2335" s="39">
        <v>1009</v>
      </c>
      <c r="F2335" s="195">
        <v>44636</v>
      </c>
      <c r="G2335" s="2">
        <v>70</v>
      </c>
      <c r="H2335" t="str">
        <f>B2335&amp;C2335</f>
        <v>Janela SPENCER100mh</v>
      </c>
      <c r="I2335" s="2">
        <f>E2335</f>
        <v>1009</v>
      </c>
      <c r="J2335" s="2" cm="1">
        <f t="array" ref="J2335">MAX(IF($H$3:$H$4000=$H2335,$I$3:$I$4000))</f>
        <v>1009</v>
      </c>
      <c r="K2335" s="2" t="str">
        <v>KEN</v>
      </c>
      <c r="L2335" s="21" t="str">
        <v>Norah JERUTO</v>
      </c>
      <c r="M2335" s="47" t="str">
        <v>3000msc</v>
      </c>
      <c r="N2335" s="95">
        <v>34974</v>
      </c>
      <c r="O2335" s="94" t="str">
        <f t="shared" si="144"/>
        <v>Norah JERUTO3000msc</v>
      </c>
      <c r="P2335" s="2">
        <f t="shared" si="145"/>
        <v>1261</v>
      </c>
      <c r="Q2335" s="2">
        <f t="shared" si="146"/>
        <v>1</v>
      </c>
      <c r="R2335" s="79" t="str">
        <f t="shared" si="147"/>
        <v/>
      </c>
    </row>
    <row r="2336" spans="1:18" x14ac:dyDescent="0.2">
      <c r="A2336" t="s">
        <v>1115</v>
      </c>
      <c r="B2336" t="s">
        <v>4870</v>
      </c>
      <c r="C2336" s="5" t="s">
        <v>35</v>
      </c>
      <c r="D2336" s="5">
        <v>39372</v>
      </c>
      <c r="E2336" s="39">
        <v>926</v>
      </c>
      <c r="F2336" s="195">
        <v>44636</v>
      </c>
      <c r="G2336" s="2">
        <v>70</v>
      </c>
      <c r="H2336" t="str">
        <f>B2336&amp;C2336</f>
        <v>Asia MCKAYhigh-jump</v>
      </c>
      <c r="I2336" s="2">
        <f>E2336</f>
        <v>926</v>
      </c>
      <c r="J2336" s="2" cm="1">
        <f t="array" ref="J2336">MAX(IF($H$3:$H$4000=$H2336,$I$3:$I$4000))</f>
        <v>926</v>
      </c>
      <c r="K2336" s="2" t="str">
        <v>KEN</v>
      </c>
      <c r="L2336" s="21" t="str">
        <v>Hyvin KIYENG</v>
      </c>
      <c r="M2336" s="47" t="str">
        <v>3000msc</v>
      </c>
      <c r="N2336" s="95">
        <v>33616</v>
      </c>
      <c r="O2336" s="94" t="str">
        <f t="shared" si="144"/>
        <v>Hyvin KIYENG3000msc</v>
      </c>
      <c r="P2336" s="2">
        <f t="shared" si="145"/>
        <v>1244</v>
      </c>
      <c r="Q2336" s="2">
        <f t="shared" si="146"/>
        <v>2</v>
      </c>
      <c r="R2336" s="79" t="str">
        <f t="shared" si="147"/>
        <v/>
      </c>
    </row>
    <row r="2337" spans="1:18" x14ac:dyDescent="0.2">
      <c r="A2337" t="s">
        <v>1115</v>
      </c>
      <c r="B2337" t="s">
        <v>1498</v>
      </c>
      <c r="C2337" s="5" t="s">
        <v>39</v>
      </c>
      <c r="D2337" s="5">
        <v>38205</v>
      </c>
      <c r="E2337" s="39">
        <v>811</v>
      </c>
      <c r="F2337" s="195">
        <v>44636</v>
      </c>
      <c r="G2337" s="2">
        <v>57</v>
      </c>
      <c r="H2337" t="str">
        <f>B2337&amp;C2337</f>
        <v>Rochele SOLMONshot-put</v>
      </c>
      <c r="I2337" s="2">
        <f>E2337</f>
        <v>811</v>
      </c>
      <c r="J2337" s="2" cm="1">
        <f t="array" ref="J2337">MAX(IF($H$3:$H$4000=$H2337,$I$3:$I$4000))</f>
        <v>811</v>
      </c>
      <c r="K2337" s="2" t="str">
        <v>KEN</v>
      </c>
      <c r="L2337" s="21" t="str">
        <v>Celliphine Chepteek CHESPOL</v>
      </c>
      <c r="M2337" s="47" t="str">
        <v>3000msc</v>
      </c>
      <c r="N2337" s="95">
        <v>36242</v>
      </c>
      <c r="O2337" s="94" t="str">
        <f t="shared" si="144"/>
        <v>Celliphine Chepteek CHESPOL3000msc</v>
      </c>
      <c r="P2337" s="2">
        <f t="shared" si="145"/>
        <v>1226</v>
      </c>
      <c r="Q2337" s="2">
        <f t="shared" si="146"/>
        <v>5</v>
      </c>
      <c r="R2337" s="79" t="str">
        <f t="shared" si="147"/>
        <v/>
      </c>
    </row>
    <row r="2338" spans="1:18" x14ac:dyDescent="0.2">
      <c r="A2338" t="s">
        <v>1115</v>
      </c>
      <c r="B2338" t="s">
        <v>1502</v>
      </c>
      <c r="C2338" s="5" t="s">
        <v>39</v>
      </c>
      <c r="D2338" s="5">
        <v>37531</v>
      </c>
      <c r="E2338" s="39">
        <v>779</v>
      </c>
      <c r="F2338" s="195">
        <v>44636</v>
      </c>
      <c r="G2338" s="2">
        <v>88</v>
      </c>
      <c r="H2338" t="str">
        <f>B2338&amp;C2338</f>
        <v>Monifa EDWARDSshot-put</v>
      </c>
      <c r="I2338" s="2">
        <f>E2338</f>
        <v>779</v>
      </c>
      <c r="J2338" s="2" cm="1">
        <f t="array" ref="J2338">MAX(IF($H$3:$H$4000=$H2338,$I$3:$I$4000))</f>
        <v>779</v>
      </c>
      <c r="K2338" s="2" t="str">
        <v>KEN</v>
      </c>
      <c r="L2338" s="21" t="str">
        <v>Margret GATI</v>
      </c>
      <c r="M2338" s="47" t="str">
        <v>race-walking</v>
      </c>
      <c r="N2338" s="95">
        <v>37641</v>
      </c>
      <c r="O2338" s="94" t="str">
        <f t="shared" si="144"/>
        <v>Margret GATIrace-walking</v>
      </c>
      <c r="P2338" s="2">
        <f t="shared" si="145"/>
        <v>942</v>
      </c>
      <c r="Q2338" s="2">
        <f t="shared" si="146"/>
        <v>23</v>
      </c>
      <c r="R2338" s="79" t="str">
        <f t="shared" si="147"/>
        <v/>
      </c>
    </row>
    <row r="2339" spans="1:18" x14ac:dyDescent="0.2">
      <c r="A2339" t="s">
        <v>1115</v>
      </c>
      <c r="B2339" t="s">
        <v>1116</v>
      </c>
      <c r="C2339" s="5" t="s">
        <v>2</v>
      </c>
      <c r="D2339" s="5">
        <v>38131</v>
      </c>
      <c r="E2339" s="39">
        <v>1169</v>
      </c>
      <c r="F2339" s="195">
        <v>44635</v>
      </c>
      <c r="G2339" s="2">
        <v>5</v>
      </c>
      <c r="H2339" t="str">
        <f>B2339&amp;C2339</f>
        <v>Brianna LYSTON100m</v>
      </c>
      <c r="I2339" s="2">
        <f>E2339</f>
        <v>1169</v>
      </c>
      <c r="J2339" s="2" cm="1">
        <f t="array" ref="J2339">MAX(IF($H$3:$H$4000=$H2339,$I$3:$I$4000))</f>
        <v>1169</v>
      </c>
      <c r="K2339" s="2" t="str">
        <v>KEN</v>
      </c>
      <c r="L2339" s="21" t="str">
        <v>Jackline CHEPKOECH</v>
      </c>
      <c r="M2339" s="47" t="str">
        <v>3000msc</v>
      </c>
      <c r="N2339" s="95">
        <v>37897</v>
      </c>
      <c r="O2339" s="94" t="str">
        <f t="shared" si="144"/>
        <v>Jackline CHEPKOECH3000msc</v>
      </c>
      <c r="P2339" s="2">
        <f t="shared" si="145"/>
        <v>1175</v>
      </c>
      <c r="Q2339" s="2">
        <f t="shared" si="146"/>
        <v>12</v>
      </c>
      <c r="R2339" s="79" t="str">
        <f t="shared" si="147"/>
        <v/>
      </c>
    </row>
    <row r="2340" spans="1:18" x14ac:dyDescent="0.2">
      <c r="A2340" t="s">
        <v>1115</v>
      </c>
      <c r="B2340" t="s">
        <v>1135</v>
      </c>
      <c r="C2340" s="5" t="s">
        <v>2</v>
      </c>
      <c r="D2340" s="5">
        <v>38216</v>
      </c>
      <c r="E2340" s="39">
        <v>1125</v>
      </c>
      <c r="F2340" s="195">
        <v>44635</v>
      </c>
      <c r="G2340" s="2">
        <v>15</v>
      </c>
      <c r="H2340" t="str">
        <f>B2340&amp;C2340</f>
        <v>Tia CLAYTON100m</v>
      </c>
      <c r="I2340" s="2">
        <f>E2340</f>
        <v>1125</v>
      </c>
      <c r="J2340" s="2" cm="1">
        <f t="array" ref="J2340">MAX(IF($H$3:$H$4000=$H2340,$I$3:$I$4000))</f>
        <v>1125</v>
      </c>
      <c r="K2340" s="2" t="str">
        <v>KEN</v>
      </c>
      <c r="L2340" s="21" t="str">
        <v>Loice CHEMNUNG</v>
      </c>
      <c r="M2340" s="47" t="str">
        <v>5000m</v>
      </c>
      <c r="N2340" s="95">
        <v>35483</v>
      </c>
      <c r="O2340" s="94" t="str">
        <f t="shared" si="144"/>
        <v>Loice CHEMNUNG5000m</v>
      </c>
      <c r="P2340" s="2">
        <f t="shared" si="145"/>
        <v>1195</v>
      </c>
      <c r="Q2340" s="2">
        <f t="shared" si="146"/>
        <v>8</v>
      </c>
      <c r="R2340" s="79" t="str">
        <f t="shared" si="147"/>
        <v/>
      </c>
    </row>
    <row r="2341" spans="1:18" x14ac:dyDescent="0.2">
      <c r="A2341" t="s">
        <v>1115</v>
      </c>
      <c r="B2341" t="s">
        <v>1126</v>
      </c>
      <c r="C2341" s="5" t="s">
        <v>2</v>
      </c>
      <c r="D2341" s="5">
        <v>38372</v>
      </c>
      <c r="E2341" s="39">
        <v>1120</v>
      </c>
      <c r="F2341" s="195">
        <v>44635</v>
      </c>
      <c r="G2341" s="2">
        <v>17</v>
      </c>
      <c r="H2341" t="str">
        <f>B2341&amp;C2341</f>
        <v>Alana REID100m</v>
      </c>
      <c r="I2341" s="2">
        <f>E2341</f>
        <v>1120</v>
      </c>
      <c r="J2341" s="2" cm="1">
        <f t="array" ref="J2341">MAX(IF($H$3:$H$4000=$H2341,$I$3:$I$4000))</f>
        <v>1120</v>
      </c>
      <c r="K2341" s="2" t="str">
        <v>KEN</v>
      </c>
      <c r="L2341" s="21" t="str">
        <v>Sheila CHELANGAT</v>
      </c>
      <c r="M2341" s="47" t="str">
        <v>5000m</v>
      </c>
      <c r="N2341" s="95">
        <v>35896</v>
      </c>
      <c r="O2341" s="94" t="str">
        <f t="shared" si="144"/>
        <v>Sheila CHELANGAT5000m</v>
      </c>
      <c r="P2341" s="2">
        <f t="shared" si="145"/>
        <v>1177</v>
      </c>
      <c r="Q2341" s="2">
        <f t="shared" si="146"/>
        <v>10</v>
      </c>
      <c r="R2341" s="79" t="str">
        <f t="shared" si="147"/>
        <v/>
      </c>
    </row>
    <row r="2342" spans="1:18" x14ac:dyDescent="0.2">
      <c r="A2342" t="s">
        <v>1115</v>
      </c>
      <c r="B2342" t="s">
        <v>1143</v>
      </c>
      <c r="C2342" s="5" t="s">
        <v>2</v>
      </c>
      <c r="D2342" s="5">
        <v>38313</v>
      </c>
      <c r="E2342" s="39">
        <v>1044</v>
      </c>
      <c r="F2342" s="195">
        <v>44635</v>
      </c>
      <c r="G2342" s="2">
        <v>85</v>
      </c>
      <c r="H2342" t="str">
        <f>B2342&amp;C2342</f>
        <v>Asharria ULETT100m</v>
      </c>
      <c r="I2342" s="2">
        <f>E2342</f>
        <v>1044</v>
      </c>
      <c r="J2342" s="2" cm="1">
        <f t="array" ref="J2342">MAX(IF($H$3:$H$4000=$H2342,$I$3:$I$4000))</f>
        <v>1044</v>
      </c>
      <c r="K2342" s="2" t="str">
        <v>KEN</v>
      </c>
      <c r="L2342" s="21" t="str">
        <v>Winny Chepngetich BII</v>
      </c>
      <c r="M2342" s="47" t="str">
        <v>triple-jump</v>
      </c>
      <c r="N2342" s="95">
        <v>37982</v>
      </c>
      <c r="O2342" s="94" t="str">
        <f t="shared" si="144"/>
        <v>Winny Chepngetich BIItriple-jump</v>
      </c>
      <c r="P2342" s="2">
        <f t="shared" si="145"/>
        <v>992</v>
      </c>
      <c r="Q2342" s="2">
        <f t="shared" si="146"/>
        <v>74</v>
      </c>
      <c r="R2342" s="79" t="str">
        <f t="shared" si="147"/>
        <v/>
      </c>
    </row>
    <row r="2343" spans="1:18" x14ac:dyDescent="0.2">
      <c r="A2343" t="s">
        <v>1115</v>
      </c>
      <c r="B2343" t="s">
        <v>1205</v>
      </c>
      <c r="C2343" s="5" t="s">
        <v>26</v>
      </c>
      <c r="D2343" s="5">
        <v>37666</v>
      </c>
      <c r="E2343" s="39">
        <v>1069</v>
      </c>
      <c r="F2343" s="195">
        <v>44635</v>
      </c>
      <c r="G2343" s="2">
        <v>44</v>
      </c>
      <c r="H2343" t="str">
        <f>B2343&amp;C2343</f>
        <v>Safhia HINDS400m</v>
      </c>
      <c r="I2343" s="2">
        <f>E2343</f>
        <v>1069</v>
      </c>
      <c r="J2343" s="2" cm="1">
        <f t="array" ref="J2343">MAX(IF($H$3:$H$4000=$H2343,$I$3:$I$4000))</f>
        <v>1069</v>
      </c>
      <c r="K2343" s="2" t="str">
        <v>KEN</v>
      </c>
      <c r="L2343" s="21" t="str">
        <v>Hellen OBIRI</v>
      </c>
      <c r="M2343" s="47" t="str">
        <v>10000m</v>
      </c>
      <c r="N2343" s="95">
        <v>32855</v>
      </c>
      <c r="O2343" s="94" t="str">
        <f t="shared" si="144"/>
        <v>Hellen OBIRI10000m</v>
      </c>
      <c r="P2343" s="2">
        <f t="shared" si="145"/>
        <v>1225</v>
      </c>
      <c r="Q2343" s="2">
        <f t="shared" si="146"/>
        <v>1</v>
      </c>
      <c r="R2343" s="79" t="str">
        <f t="shared" si="147"/>
        <v/>
      </c>
    </row>
    <row r="2344" spans="1:18" x14ac:dyDescent="0.2">
      <c r="A2344" t="s">
        <v>1115</v>
      </c>
      <c r="B2344" t="s">
        <v>1746</v>
      </c>
      <c r="C2344" s="5" t="s">
        <v>26</v>
      </c>
      <c r="D2344" s="5">
        <v>38084</v>
      </c>
      <c r="E2344" s="39">
        <v>1055</v>
      </c>
      <c r="F2344" s="195">
        <v>44635</v>
      </c>
      <c r="G2344" s="2">
        <v>63</v>
      </c>
      <c r="H2344" t="str">
        <f>B2344&amp;C2344</f>
        <v>Dejanea OAKLEY400m</v>
      </c>
      <c r="I2344" s="2">
        <f>E2344</f>
        <v>1055</v>
      </c>
      <c r="J2344" s="2" cm="1">
        <f t="array" ref="J2344">MAX(IF($H$3:$H$4000=$H2344,$I$3:$I$4000))</f>
        <v>1107</v>
      </c>
      <c r="K2344" s="2" t="str">
        <v>KEN</v>
      </c>
      <c r="L2344" s="21" t="str">
        <v>Irene CHEPTAI</v>
      </c>
      <c r="M2344" s="47" t="str">
        <v>10000m</v>
      </c>
      <c r="N2344" s="95">
        <v>33638</v>
      </c>
      <c r="O2344" s="94" t="str">
        <f t="shared" si="144"/>
        <v>Irene CHEPTAI10000m</v>
      </c>
      <c r="P2344" s="2">
        <f t="shared" si="145"/>
        <v>1207</v>
      </c>
      <c r="Q2344" s="2">
        <f t="shared" si="146"/>
        <v>4</v>
      </c>
      <c r="R2344" s="79" t="str">
        <f t="shared" si="147"/>
        <v/>
      </c>
    </row>
    <row r="2345" spans="1:18" x14ac:dyDescent="0.2">
      <c r="A2345" t="s">
        <v>1115</v>
      </c>
      <c r="B2345" t="s">
        <v>1206</v>
      </c>
      <c r="C2345" s="5" t="s">
        <v>26</v>
      </c>
      <c r="D2345" s="5">
        <v>38719</v>
      </c>
      <c r="E2345" s="39">
        <v>1053</v>
      </c>
      <c r="F2345" s="195">
        <v>44635</v>
      </c>
      <c r="G2345" s="2">
        <v>66</v>
      </c>
      <c r="H2345" t="str">
        <f>B2345&amp;C2345</f>
        <v>Abigail CAMPBELL400m</v>
      </c>
      <c r="I2345" s="2">
        <f>E2345</f>
        <v>1053</v>
      </c>
      <c r="J2345" s="2" cm="1">
        <f t="array" ref="J2345">MAX(IF($H$3:$H$4000=$H2345,$I$3:$I$4000))</f>
        <v>1053</v>
      </c>
      <c r="K2345" s="2" t="str">
        <v>KEN</v>
      </c>
      <c r="L2345" s="21" t="str">
        <v>Agnes Jebet TIROP</v>
      </c>
      <c r="M2345" s="47" t="str">
        <v>5000m</v>
      </c>
      <c r="N2345" s="95">
        <v>34995</v>
      </c>
      <c r="O2345" s="94" t="str">
        <f t="shared" si="144"/>
        <v>Agnes Jebet TIROP5000m</v>
      </c>
      <c r="P2345" s="2">
        <f t="shared" si="145"/>
        <v>1203</v>
      </c>
      <c r="Q2345" s="2">
        <f t="shared" si="146"/>
        <v>7</v>
      </c>
      <c r="R2345" s="79" t="str">
        <f t="shared" si="147"/>
        <v/>
      </c>
    </row>
    <row r="2346" spans="1:18" x14ac:dyDescent="0.2">
      <c r="A2346" t="s">
        <v>1115</v>
      </c>
      <c r="B2346" t="s">
        <v>1248</v>
      </c>
      <c r="C2346" s="5" t="s">
        <v>27</v>
      </c>
      <c r="D2346" s="5">
        <v>37708</v>
      </c>
      <c r="E2346" s="39">
        <v>1019</v>
      </c>
      <c r="F2346" s="195">
        <v>44635</v>
      </c>
      <c r="G2346" s="2">
        <v>79</v>
      </c>
      <c r="H2346" t="str">
        <f>B2346&amp;C2346</f>
        <v>Rushana DWYER800m</v>
      </c>
      <c r="I2346" s="2">
        <f>E2346</f>
        <v>1019</v>
      </c>
      <c r="J2346" s="2" cm="1">
        <f t="array" ref="J2346">MAX(IF($H$3:$H$4000=$H2346,$I$3:$I$4000))</f>
        <v>1019</v>
      </c>
      <c r="K2346" s="2" t="str">
        <v>KEN</v>
      </c>
      <c r="L2346" s="21" t="str">
        <v>Janeth Nyiva MUTUNGI</v>
      </c>
      <c r="M2346" s="47" t="str">
        <v>1500m</v>
      </c>
      <c r="N2346" s="95">
        <v>38226</v>
      </c>
      <c r="O2346" s="94" t="str">
        <f t="shared" si="144"/>
        <v>Janeth Nyiva MUTUNGI1500m</v>
      </c>
      <c r="P2346" s="2">
        <f t="shared" si="145"/>
        <v>1106</v>
      </c>
      <c r="Q2346" s="2">
        <f t="shared" si="146"/>
        <v>73</v>
      </c>
      <c r="R2346" s="79" t="str">
        <f t="shared" si="147"/>
        <v/>
      </c>
    </row>
    <row r="2347" spans="1:18" x14ac:dyDescent="0.2">
      <c r="A2347" t="s">
        <v>1115</v>
      </c>
      <c r="B2347" t="s">
        <v>4843</v>
      </c>
      <c r="C2347" s="5" t="s">
        <v>27</v>
      </c>
      <c r="D2347" s="5">
        <v>37618</v>
      </c>
      <c r="E2347" s="39">
        <v>1010</v>
      </c>
      <c r="F2347" s="195">
        <v>44635</v>
      </c>
      <c r="G2347" s="2">
        <v>87</v>
      </c>
      <c r="H2347" t="str">
        <f>B2347&amp;C2347</f>
        <v>Jessica MCLEAN800m</v>
      </c>
      <c r="I2347" s="2">
        <f>E2347</f>
        <v>1010</v>
      </c>
      <c r="J2347" s="2" cm="1">
        <f t="array" ref="J2347">MAX(IF($H$3:$H$4000=$H2347,$I$3:$I$4000))</f>
        <v>1010</v>
      </c>
      <c r="K2347" s="2" t="str">
        <v>KEN</v>
      </c>
      <c r="L2347" s="21" t="str">
        <v>Joanne KIPKEMOI</v>
      </c>
      <c r="M2347" s="47" t="str">
        <v>5000m</v>
      </c>
      <c r="N2347" s="95">
        <v>34300</v>
      </c>
      <c r="O2347" s="94" t="str">
        <f t="shared" si="144"/>
        <v>Joanne KIPKEMOI5000m</v>
      </c>
      <c r="P2347" s="2">
        <f t="shared" si="145"/>
        <v>1126</v>
      </c>
      <c r="Q2347" s="2">
        <f t="shared" si="146"/>
        <v>48</v>
      </c>
      <c r="R2347" s="79" t="str">
        <f t="shared" si="147"/>
        <v/>
      </c>
    </row>
    <row r="2348" spans="1:18" x14ac:dyDescent="0.2">
      <c r="A2348" t="s">
        <v>1115</v>
      </c>
      <c r="B2348" t="s">
        <v>4844</v>
      </c>
      <c r="C2348" s="5" t="s">
        <v>27</v>
      </c>
      <c r="D2348" s="5">
        <v>38043</v>
      </c>
      <c r="E2348" s="39">
        <v>1001</v>
      </c>
      <c r="F2348" s="195">
        <v>44635</v>
      </c>
      <c r="G2348" s="2">
        <v>96</v>
      </c>
      <c r="H2348" t="str">
        <f>B2348&amp;C2348</f>
        <v>Jodyann MITCHELL800m</v>
      </c>
      <c r="I2348" s="2">
        <f>E2348</f>
        <v>1001</v>
      </c>
      <c r="J2348" s="2" cm="1">
        <f t="array" ref="J2348">MAX(IF($H$3:$H$4000=$H2348,$I$3:$I$4000))</f>
        <v>1001</v>
      </c>
      <c r="K2348" s="2" t="str">
        <v>KEN</v>
      </c>
      <c r="L2348" s="21" t="str">
        <v>Winnie JEROTICH</v>
      </c>
      <c r="M2348" s="47" t="str">
        <v>5000m</v>
      </c>
      <c r="N2348" s="95">
        <v>36491</v>
      </c>
      <c r="O2348" s="94" t="str">
        <f t="shared" si="144"/>
        <v>Winnie JEROTICH5000m</v>
      </c>
      <c r="P2348" s="2">
        <f t="shared" si="145"/>
        <v>1090</v>
      </c>
      <c r="Q2348" s="2">
        <f t="shared" si="146"/>
        <v>82</v>
      </c>
      <c r="R2348" s="79" t="str">
        <f t="shared" si="147"/>
        <v/>
      </c>
    </row>
    <row r="2349" spans="1:18" x14ac:dyDescent="0.2">
      <c r="A2349" t="s">
        <v>1115</v>
      </c>
      <c r="B2349" t="s">
        <v>1175</v>
      </c>
      <c r="C2349" s="5" t="s">
        <v>33</v>
      </c>
      <c r="D2349" s="5">
        <v>37653</v>
      </c>
      <c r="E2349" s="39">
        <v>1015</v>
      </c>
      <c r="F2349" s="195">
        <v>44635</v>
      </c>
      <c r="G2349" s="2">
        <v>44</v>
      </c>
      <c r="H2349" t="str">
        <f>B2349&amp;C2349</f>
        <v>Daena DYER400mh</v>
      </c>
      <c r="I2349" s="2">
        <f>E2349</f>
        <v>1015</v>
      </c>
      <c r="J2349" s="2" cm="1">
        <f t="array" ref="J2349">MAX(IF($H$3:$H$4000=$H2349,$I$3:$I$4000))</f>
        <v>1056</v>
      </c>
      <c r="K2349" s="2" t="str">
        <v>KEN</v>
      </c>
      <c r="L2349" s="21" t="str">
        <v>Pauline KAMULU</v>
      </c>
      <c r="M2349" s="47" t="str">
        <v>10000m</v>
      </c>
      <c r="N2349" s="95">
        <v>34698</v>
      </c>
      <c r="O2349" s="94" t="str">
        <f t="shared" si="144"/>
        <v>Pauline KAMULU10000m</v>
      </c>
      <c r="P2349" s="2">
        <f t="shared" si="145"/>
        <v>1140</v>
      </c>
      <c r="Q2349" s="2">
        <f t="shared" si="146"/>
        <v>34</v>
      </c>
      <c r="R2349" s="79" t="str">
        <f t="shared" si="147"/>
        <v/>
      </c>
    </row>
    <row r="2350" spans="1:18" x14ac:dyDescent="0.2">
      <c r="A2350" t="s">
        <v>1115</v>
      </c>
      <c r="B2350" t="s">
        <v>4861</v>
      </c>
      <c r="C2350" s="5" t="s">
        <v>33</v>
      </c>
      <c r="D2350" s="5">
        <v>38051</v>
      </c>
      <c r="E2350" s="39">
        <v>963</v>
      </c>
      <c r="F2350" s="195">
        <v>44635</v>
      </c>
      <c r="G2350" s="2">
        <v>93</v>
      </c>
      <c r="H2350" t="str">
        <f>B2350&amp;C2350</f>
        <v>Annalice BRADY400mh</v>
      </c>
      <c r="I2350" s="2">
        <f>E2350</f>
        <v>963</v>
      </c>
      <c r="J2350" s="2" cm="1">
        <f t="array" ref="J2350">MAX(IF($H$3:$H$4000=$H2350,$I$3:$I$4000))</f>
        <v>963</v>
      </c>
      <c r="K2350" s="2" t="str">
        <v>KEN</v>
      </c>
      <c r="L2350" s="21" t="str">
        <v>Martha MOKAYA</v>
      </c>
      <c r="M2350" s="47" t="str">
        <v>5000m</v>
      </c>
      <c r="N2350" s="95">
        <v>36962</v>
      </c>
      <c r="O2350" s="94" t="str">
        <f t="shared" si="144"/>
        <v>Martha MOKAYA5000m</v>
      </c>
      <c r="P2350" s="2">
        <f t="shared" si="145"/>
        <v>1112</v>
      </c>
      <c r="Q2350" s="2">
        <f t="shared" si="146"/>
        <v>59</v>
      </c>
      <c r="R2350" s="79" t="str">
        <f t="shared" si="147"/>
        <v/>
      </c>
    </row>
    <row r="2351" spans="1:18" x14ac:dyDescent="0.2">
      <c r="A2351" t="s">
        <v>1115</v>
      </c>
      <c r="B2351" t="s">
        <v>1510</v>
      </c>
      <c r="C2351" s="5" t="s">
        <v>38</v>
      </c>
      <c r="D2351" s="5">
        <v>38040</v>
      </c>
      <c r="E2351" s="39">
        <v>926</v>
      </c>
      <c r="F2351" s="195">
        <v>44635</v>
      </c>
      <c r="G2351" s="2">
        <v>68</v>
      </c>
      <c r="H2351" t="str">
        <f>B2351&amp;C2351</f>
        <v>Sherika CHRISTIEtriple-jump</v>
      </c>
      <c r="I2351" s="2">
        <f>E2351</f>
        <v>926</v>
      </c>
      <c r="J2351" s="2" cm="1">
        <f t="array" ref="J2351">MAX(IF($H$3:$H$4000=$H2351,$I$3:$I$4000))</f>
        <v>926</v>
      </c>
      <c r="K2351" s="2" t="str">
        <v>KEN</v>
      </c>
      <c r="L2351" s="21" t="str">
        <v>Dolphine Nyaboke OMARE</v>
      </c>
      <c r="M2351" s="47" t="str">
        <v>5000m</v>
      </c>
      <c r="N2351" s="95">
        <v>37098</v>
      </c>
      <c r="O2351" s="94" t="str">
        <f t="shared" si="144"/>
        <v>Dolphine Nyaboke OMARE5000m</v>
      </c>
      <c r="P2351" s="2">
        <f t="shared" si="145"/>
        <v>1123</v>
      </c>
      <c r="Q2351" s="2">
        <f t="shared" si="146"/>
        <v>49</v>
      </c>
      <c r="R2351" s="79" t="str">
        <f t="shared" si="147"/>
        <v/>
      </c>
    </row>
    <row r="2352" spans="1:18" x14ac:dyDescent="0.2">
      <c r="A2352" t="s">
        <v>1115</v>
      </c>
      <c r="B2352" t="s">
        <v>4867</v>
      </c>
      <c r="C2352" s="5" t="s">
        <v>38</v>
      </c>
      <c r="D2352" s="5">
        <v>38602</v>
      </c>
      <c r="E2352" s="39">
        <v>923</v>
      </c>
      <c r="F2352" s="195">
        <v>44635</v>
      </c>
      <c r="G2352" s="2">
        <v>69</v>
      </c>
      <c r="H2352" t="str">
        <f>B2352&amp;C2352</f>
        <v>Jade-Ann DAWKINStriple-jump</v>
      </c>
      <c r="I2352" s="2">
        <f>E2352</f>
        <v>923</v>
      </c>
      <c r="J2352" s="2" cm="1">
        <f t="array" ref="J2352">MAX(IF($H$3:$H$4000=$H2352,$I$3:$I$4000))</f>
        <v>923</v>
      </c>
      <c r="K2352" s="2" t="str">
        <v>KEN</v>
      </c>
      <c r="L2352" s="21" t="str">
        <v>Faith KIPYEGON</v>
      </c>
      <c r="M2352" s="47" t="str">
        <v>1500m</v>
      </c>
      <c r="N2352" s="95">
        <v>34344</v>
      </c>
      <c r="O2352" s="94" t="str">
        <f t="shared" si="144"/>
        <v>Faith KIPYEGON1500m</v>
      </c>
      <c r="P2352" s="2">
        <f t="shared" si="145"/>
        <v>1278</v>
      </c>
      <c r="Q2352" s="2">
        <f t="shared" si="146"/>
        <v>1</v>
      </c>
      <c r="R2352" s="79" t="str">
        <f t="shared" si="147"/>
        <v/>
      </c>
    </row>
    <row r="2353" spans="1:18" x14ac:dyDescent="0.2">
      <c r="A2353" t="s">
        <v>1115</v>
      </c>
      <c r="B2353" t="s">
        <v>1123</v>
      </c>
      <c r="C2353" s="5" t="s">
        <v>38</v>
      </c>
      <c r="D2353" s="5">
        <v>38164</v>
      </c>
      <c r="E2353" s="39">
        <v>914</v>
      </c>
      <c r="F2353" s="195">
        <v>44635</v>
      </c>
      <c r="G2353" s="2">
        <v>78</v>
      </c>
      <c r="H2353" t="str">
        <f>B2353&amp;C2353</f>
        <v>Serena COLEtriple-jump</v>
      </c>
      <c r="I2353" s="2">
        <f>E2353</f>
        <v>914</v>
      </c>
      <c r="J2353" s="2" cm="1">
        <f t="array" ref="J2353">MAX(IF($H$3:$H$4000=$H2353,$I$3:$I$4000))</f>
        <v>914</v>
      </c>
      <c r="K2353" s="2" t="str">
        <v>KEN</v>
      </c>
      <c r="L2353" s="21" t="str">
        <v>Winny CHEBET</v>
      </c>
      <c r="M2353" s="47" t="str">
        <v>1500m</v>
      </c>
      <c r="N2353" s="95">
        <v>33227</v>
      </c>
      <c r="O2353" s="94" t="str">
        <f t="shared" si="144"/>
        <v>Winny CHEBET1500m</v>
      </c>
      <c r="P2353" s="2">
        <f t="shared" si="145"/>
        <v>1183</v>
      </c>
      <c r="Q2353" s="2">
        <f t="shared" si="146"/>
        <v>9</v>
      </c>
      <c r="R2353" s="79" t="str">
        <f t="shared" si="147"/>
        <v/>
      </c>
    </row>
    <row r="2354" spans="1:18" x14ac:dyDescent="0.2">
      <c r="A2354" t="s">
        <v>1115</v>
      </c>
      <c r="B2354" t="s">
        <v>1366</v>
      </c>
      <c r="C2354" s="6" t="s">
        <v>35</v>
      </c>
      <c r="D2354" s="5">
        <v>44732</v>
      </c>
      <c r="E2354" s="39">
        <v>926</v>
      </c>
      <c r="F2354" s="195">
        <v>44635</v>
      </c>
      <c r="G2354" s="2">
        <v>70</v>
      </c>
      <c r="H2354" t="str">
        <f>B2354&amp;C2354</f>
        <v>Rohanna SUDLOWhigh-jump</v>
      </c>
      <c r="I2354" s="2">
        <f>E2354</f>
        <v>926</v>
      </c>
      <c r="J2354" s="2" cm="1">
        <f t="array" ref="J2354">MAX(IF($H$3:$H$4000=$H2354,$I$3:$I$4000))</f>
        <v>926</v>
      </c>
      <c r="K2354" s="2" t="str">
        <v>KEN</v>
      </c>
      <c r="L2354" s="21" t="str">
        <v>Beatrice CHEPKOECH</v>
      </c>
      <c r="M2354" s="47" t="str">
        <v>3000msc</v>
      </c>
      <c r="N2354" s="95">
        <v>33425</v>
      </c>
      <c r="O2354" s="94" t="str">
        <f t="shared" si="144"/>
        <v>Beatrice CHEPKOECH3000msc</v>
      </c>
      <c r="P2354" s="2">
        <f t="shared" si="145"/>
        <v>1232</v>
      </c>
      <c r="Q2354" s="2">
        <f t="shared" si="146"/>
        <v>4</v>
      </c>
      <c r="R2354" s="79" t="str">
        <f t="shared" si="147"/>
        <v/>
      </c>
    </row>
    <row r="2355" spans="1:18" x14ac:dyDescent="0.2">
      <c r="A2355" t="s">
        <v>1115</v>
      </c>
      <c r="B2355" t="s">
        <v>1451</v>
      </c>
      <c r="C2355" s="5" t="s">
        <v>40</v>
      </c>
      <c r="D2355" s="5">
        <v>38140</v>
      </c>
      <c r="E2355" s="39">
        <v>959</v>
      </c>
      <c r="F2355" s="195">
        <v>44635</v>
      </c>
      <c r="G2355" s="2">
        <v>17</v>
      </c>
      <c r="H2355" t="str">
        <f>B2355&amp;C2355</f>
        <v>Cedricka WILLIAMSdiscus-throw</v>
      </c>
      <c r="I2355" s="2">
        <f>E2355</f>
        <v>959</v>
      </c>
      <c r="J2355" s="2" cm="1">
        <f t="array" ref="J2355">MAX(IF($H$3:$H$4000=$H2355,$I$3:$I$4000))</f>
        <v>959</v>
      </c>
      <c r="K2355" s="2" t="str">
        <v>KEN</v>
      </c>
      <c r="L2355" s="21" t="str">
        <v>Mercy CHERONO</v>
      </c>
      <c r="M2355" s="47" t="str">
        <v>1500m</v>
      </c>
      <c r="N2355" s="95">
        <v>33365</v>
      </c>
      <c r="O2355" s="94" t="str">
        <f t="shared" si="144"/>
        <v>Mercy CHERONO1500m</v>
      </c>
      <c r="P2355" s="2">
        <f t="shared" si="145"/>
        <v>1162</v>
      </c>
      <c r="Q2355" s="2">
        <f t="shared" si="146"/>
        <v>20</v>
      </c>
      <c r="R2355" s="79" t="str">
        <f t="shared" si="147"/>
        <v/>
      </c>
    </row>
    <row r="2356" spans="1:18" x14ac:dyDescent="0.2">
      <c r="A2356" t="s">
        <v>1115</v>
      </c>
      <c r="B2356" t="s">
        <v>1476</v>
      </c>
      <c r="C2356" s="5" t="s">
        <v>40</v>
      </c>
      <c r="D2356" s="5">
        <v>38384</v>
      </c>
      <c r="E2356" s="39">
        <v>888</v>
      </c>
      <c r="F2356" s="195">
        <v>44635</v>
      </c>
      <c r="G2356" s="2">
        <v>40</v>
      </c>
      <c r="H2356" t="str">
        <f>B2356&amp;C2356</f>
        <v>Abigail MARTINdiscus-throw</v>
      </c>
      <c r="I2356" s="2">
        <f>E2356</f>
        <v>888</v>
      </c>
      <c r="J2356" s="2" cm="1">
        <f t="array" ref="J2356">MAX(IF($H$3:$H$4000=$H2356,$I$3:$I$4000))</f>
        <v>888</v>
      </c>
      <c r="K2356" s="2" t="str">
        <v>KEN</v>
      </c>
      <c r="L2356" s="21" t="str">
        <v>Margaret Chelimo KIPKEMBOI</v>
      </c>
      <c r="M2356" s="47" t="str">
        <v>1500m</v>
      </c>
      <c r="N2356" s="95">
        <v>34009</v>
      </c>
      <c r="O2356" s="94" t="str">
        <f t="shared" si="144"/>
        <v>Margaret Chelimo KIPKEMBOI1500m</v>
      </c>
      <c r="P2356" s="2">
        <f t="shared" si="145"/>
        <v>1150</v>
      </c>
      <c r="Q2356" s="2">
        <f t="shared" si="146"/>
        <v>26</v>
      </c>
      <c r="R2356" s="79" t="str">
        <f t="shared" si="147"/>
        <v/>
      </c>
    </row>
    <row r="2357" spans="1:18" x14ac:dyDescent="0.2">
      <c r="A2357" t="s">
        <v>1115</v>
      </c>
      <c r="B2357" t="s">
        <v>1116</v>
      </c>
      <c r="C2357" s="5" t="s">
        <v>25</v>
      </c>
      <c r="D2357" s="6">
        <v>38131</v>
      </c>
      <c r="E2357" s="39">
        <v>1169</v>
      </c>
      <c r="F2357" s="195">
        <v>44633</v>
      </c>
      <c r="G2357" s="2">
        <v>4</v>
      </c>
      <c r="H2357" t="str">
        <f>B2357&amp;C2357</f>
        <v>Brianna LYSTON200m</v>
      </c>
      <c r="I2357" s="2">
        <f>E2357</f>
        <v>1169</v>
      </c>
      <c r="J2357" s="2" cm="1">
        <f t="array" ref="J2357">MAX(IF($H$3:$H$4000=$H2357,$I$3:$I$4000))</f>
        <v>1169</v>
      </c>
      <c r="K2357" s="2" t="str">
        <v>KEN</v>
      </c>
      <c r="L2357" s="21" t="str">
        <v>Caroline KARIBA</v>
      </c>
      <c r="M2357" s="47" t="str">
        <v>1500m</v>
      </c>
      <c r="N2357" s="95">
        <v>38099</v>
      </c>
      <c r="O2357" s="94" t="str">
        <f t="shared" si="144"/>
        <v>Caroline KARIBA1500m</v>
      </c>
      <c r="P2357" s="2">
        <f t="shared" si="145"/>
        <v>1087</v>
      </c>
      <c r="Q2357" s="2">
        <f t="shared" si="146"/>
        <v>106</v>
      </c>
      <c r="R2357" s="79" t="str">
        <f t="shared" si="147"/>
        <v/>
      </c>
    </row>
    <row r="2358" spans="1:18" x14ac:dyDescent="0.2">
      <c r="A2358" t="s">
        <v>1115</v>
      </c>
      <c r="B2358" t="s">
        <v>1126</v>
      </c>
      <c r="C2358" s="5" t="s">
        <v>25</v>
      </c>
      <c r="D2358" s="5">
        <v>38372</v>
      </c>
      <c r="E2358" s="39">
        <v>1105</v>
      </c>
      <c r="F2358" s="195">
        <v>44633</v>
      </c>
      <c r="G2358" s="2">
        <v>19</v>
      </c>
      <c r="H2358" t="str">
        <f>B2358&amp;C2358</f>
        <v>Alana REID200m</v>
      </c>
      <c r="I2358" s="2">
        <f>E2358</f>
        <v>1105</v>
      </c>
      <c r="J2358" s="2" cm="1">
        <f t="array" ref="J2358">MAX(IF($H$3:$H$4000=$H2358,$I$3:$I$4000))</f>
        <v>1105</v>
      </c>
      <c r="K2358" s="2" t="str">
        <v>KEN</v>
      </c>
      <c r="L2358" s="21" t="str">
        <v>Edinah JEBITOK</v>
      </c>
      <c r="M2358" s="47" t="str">
        <v>800m</v>
      </c>
      <c r="N2358" s="95">
        <v>37205</v>
      </c>
      <c r="O2358" s="94" t="str">
        <f t="shared" si="144"/>
        <v>Edinah JEBITOK800m</v>
      </c>
      <c r="P2358" s="2">
        <f t="shared" si="145"/>
        <v>1131</v>
      </c>
      <c r="Q2358" s="2">
        <f t="shared" si="146"/>
        <v>33</v>
      </c>
      <c r="R2358" s="79" t="str">
        <f t="shared" si="147"/>
        <v/>
      </c>
    </row>
    <row r="2359" spans="1:18" x14ac:dyDescent="0.2">
      <c r="A2359" t="s">
        <v>1115</v>
      </c>
      <c r="B2359" t="s">
        <v>1167</v>
      </c>
      <c r="C2359" s="5" t="s">
        <v>25</v>
      </c>
      <c r="D2359" s="5">
        <v>38299</v>
      </c>
      <c r="E2359" s="39">
        <v>1070</v>
      </c>
      <c r="F2359" s="195">
        <v>44633</v>
      </c>
      <c r="G2359" s="2">
        <v>49</v>
      </c>
      <c r="H2359" t="str">
        <f>B2359&amp;C2359</f>
        <v>Carleta BERNARD200m</v>
      </c>
      <c r="I2359" s="2">
        <f>E2359</f>
        <v>1070</v>
      </c>
      <c r="J2359" s="2" cm="1">
        <f t="array" ref="J2359">MAX(IF($H$3:$H$4000=$H2359,$I$3:$I$4000))</f>
        <v>1070</v>
      </c>
      <c r="K2359" s="2" t="str">
        <v>KEN</v>
      </c>
      <c r="L2359" s="21" t="str">
        <v>Sheila CHEPKOSGEI</v>
      </c>
      <c r="M2359" s="47" t="str">
        <v>800m</v>
      </c>
      <c r="N2359" s="95">
        <v>37602</v>
      </c>
      <c r="O2359" s="94" t="str">
        <f t="shared" si="144"/>
        <v>Sheila CHEPKOSGEI800m</v>
      </c>
      <c r="P2359" s="2">
        <f t="shared" si="145"/>
        <v>1096</v>
      </c>
      <c r="Q2359" s="2">
        <f t="shared" si="146"/>
        <v>79</v>
      </c>
      <c r="R2359" s="79" t="str">
        <f t="shared" si="147"/>
        <v/>
      </c>
    </row>
    <row r="2360" spans="1:18" x14ac:dyDescent="0.2">
      <c r="A2360" t="s">
        <v>1115</v>
      </c>
      <c r="B2360" t="s">
        <v>1141</v>
      </c>
      <c r="C2360" s="5" t="s">
        <v>25</v>
      </c>
      <c r="D2360" s="5">
        <v>37644</v>
      </c>
      <c r="E2360" s="39">
        <v>1069</v>
      </c>
      <c r="F2360" s="195">
        <v>44633</v>
      </c>
      <c r="G2360" s="2">
        <v>50</v>
      </c>
      <c r="H2360" t="str">
        <f>B2360&amp;C2360</f>
        <v>Shenese WALKER200m</v>
      </c>
      <c r="I2360" s="2">
        <f>E2360</f>
        <v>1069</v>
      </c>
      <c r="J2360" s="2" cm="1">
        <f t="array" ref="J2360">MAX(IF($H$3:$H$4000=$H2360,$I$3:$I$4000))</f>
        <v>1069</v>
      </c>
      <c r="K2360" s="2" t="str">
        <v>KEN</v>
      </c>
      <c r="L2360" s="21" t="str">
        <v>Brenda CHEBET</v>
      </c>
      <c r="M2360" s="47" t="str">
        <v>800m</v>
      </c>
      <c r="N2360" s="95">
        <v>38052</v>
      </c>
      <c r="O2360" s="94" t="str">
        <f t="shared" si="144"/>
        <v>Brenda CHEBET800m</v>
      </c>
      <c r="P2360" s="2">
        <f t="shared" si="145"/>
        <v>1073</v>
      </c>
      <c r="Q2360" s="2">
        <f t="shared" si="146"/>
        <v>114</v>
      </c>
      <c r="R2360" s="79" t="str">
        <f t="shared" si="147"/>
        <v/>
      </c>
    </row>
    <row r="2361" spans="1:18" x14ac:dyDescent="0.2">
      <c r="A2361" t="s">
        <v>1115</v>
      </c>
      <c r="B2361" t="s">
        <v>1171</v>
      </c>
      <c r="C2361" s="5" t="s">
        <v>25</v>
      </c>
      <c r="D2361" s="5">
        <v>38316</v>
      </c>
      <c r="E2361" s="39">
        <v>1067</v>
      </c>
      <c r="F2361" s="195">
        <v>44633</v>
      </c>
      <c r="G2361" s="2">
        <v>54</v>
      </c>
      <c r="H2361" t="str">
        <f>B2361&amp;C2361</f>
        <v>Mickalia HAISLEY200m</v>
      </c>
      <c r="I2361" s="2">
        <f>E2361</f>
        <v>1067</v>
      </c>
      <c r="J2361" s="2" cm="1">
        <f t="array" ref="J2361">MAX(IF($H$3:$H$4000=$H2361,$I$3:$I$4000))</f>
        <v>1067</v>
      </c>
      <c r="K2361" s="2" t="str">
        <v>KEN</v>
      </c>
      <c r="L2361" s="21" t="str">
        <v>Purity CHEPKIRUI</v>
      </c>
      <c r="M2361" s="47" t="str">
        <v>1500m</v>
      </c>
      <c r="N2361" s="95">
        <v>37666</v>
      </c>
      <c r="O2361" s="94" t="str">
        <f t="shared" si="144"/>
        <v>Purity CHEPKIRUI1500m</v>
      </c>
      <c r="P2361" s="2">
        <f t="shared" si="145"/>
        <v>1123</v>
      </c>
      <c r="Q2361" s="2">
        <f t="shared" si="146"/>
        <v>49</v>
      </c>
      <c r="R2361" s="79" t="str">
        <f t="shared" si="147"/>
        <v/>
      </c>
    </row>
    <row r="2362" spans="1:18" x14ac:dyDescent="0.2">
      <c r="A2362" t="s">
        <v>1115</v>
      </c>
      <c r="B2362" t="s">
        <v>4837</v>
      </c>
      <c r="C2362" s="5" t="s">
        <v>25</v>
      </c>
      <c r="D2362" s="5">
        <v>38977</v>
      </c>
      <c r="E2362" s="39">
        <v>1042</v>
      </c>
      <c r="F2362" s="195">
        <v>44633</v>
      </c>
      <c r="G2362" s="2">
        <v>90</v>
      </c>
      <c r="H2362" t="str">
        <f>B2362&amp;C2362</f>
        <v>Sabrina DOCKERY200m</v>
      </c>
      <c r="I2362" s="2">
        <f>E2362</f>
        <v>1042</v>
      </c>
      <c r="J2362" s="2" cm="1">
        <f t="array" ref="J2362">MAX(IF($H$3:$H$4000=$H2362,$I$3:$I$4000))</f>
        <v>1042</v>
      </c>
      <c r="K2362" s="2" t="str">
        <v>KEN</v>
      </c>
      <c r="L2362" s="21" t="str">
        <v>Purity Kajuju GITONGA</v>
      </c>
      <c r="M2362" s="47" t="str">
        <v>1500m</v>
      </c>
      <c r="N2362" s="95">
        <v>1996</v>
      </c>
      <c r="O2362" s="94" t="str">
        <f t="shared" si="144"/>
        <v>Purity Kajuju GITONGA1500m</v>
      </c>
      <c r="P2362" s="2">
        <f t="shared" si="145"/>
        <v>1099</v>
      </c>
      <c r="Q2362" s="2">
        <f t="shared" si="146"/>
        <v>80</v>
      </c>
      <c r="R2362" s="79" t="str">
        <f t="shared" si="147"/>
        <v/>
      </c>
    </row>
    <row r="2363" spans="1:18" x14ac:dyDescent="0.2">
      <c r="A2363" t="s">
        <v>1115</v>
      </c>
      <c r="B2363" t="s">
        <v>1117</v>
      </c>
      <c r="C2363" s="5" t="s">
        <v>32</v>
      </c>
      <c r="D2363" s="6">
        <v>38086</v>
      </c>
      <c r="E2363" s="39">
        <v>1128</v>
      </c>
      <c r="F2363" s="195">
        <v>44633</v>
      </c>
      <c r="G2363" s="2">
        <v>9</v>
      </c>
      <c r="H2363" t="str">
        <f>B2363&amp;C2363</f>
        <v>Alexis JAMES100mh</v>
      </c>
      <c r="I2363" s="2">
        <f>E2363</f>
        <v>1128</v>
      </c>
      <c r="J2363" s="2" cm="1">
        <f t="array" ref="J2363">MAX(IF($H$3:$H$4000=$H2363,$I$3:$I$4000))</f>
        <v>1128</v>
      </c>
      <c r="K2363" s="2" t="str">
        <v>KEN</v>
      </c>
      <c r="L2363" s="21" t="str">
        <v>Faith CHEROTICH</v>
      </c>
      <c r="M2363" s="47" t="str">
        <v>3000msc</v>
      </c>
      <c r="N2363" s="95">
        <v>38181</v>
      </c>
      <c r="O2363" s="94" t="str">
        <f t="shared" si="144"/>
        <v>Faith CHEROTICH3000msc</v>
      </c>
      <c r="P2363" s="2">
        <f t="shared" si="145"/>
        <v>1161</v>
      </c>
      <c r="Q2363" s="2">
        <f t="shared" si="146"/>
        <v>19</v>
      </c>
      <c r="R2363" s="79" t="str">
        <f t="shared" si="147"/>
        <v/>
      </c>
    </row>
    <row r="2364" spans="1:18" x14ac:dyDescent="0.2">
      <c r="A2364" t="s">
        <v>1115</v>
      </c>
      <c r="B2364" t="s">
        <v>1147</v>
      </c>
      <c r="C2364" s="5" t="s">
        <v>32</v>
      </c>
      <c r="D2364" s="5">
        <v>37781</v>
      </c>
      <c r="E2364" s="39">
        <v>1120</v>
      </c>
      <c r="F2364" s="195">
        <v>44633</v>
      </c>
      <c r="G2364" s="2">
        <v>11</v>
      </c>
      <c r="H2364" t="str">
        <f>B2364&amp;C2364</f>
        <v>Oneka WILSON100mh</v>
      </c>
      <c r="I2364" s="2">
        <f>E2364</f>
        <v>1120</v>
      </c>
      <c r="J2364" s="2" cm="1">
        <f t="array" ref="J2364">MAX(IF($H$3:$H$4000=$H2364,$I$3:$I$4000))</f>
        <v>1120</v>
      </c>
      <c r="K2364" s="2" t="str">
        <v>KEN</v>
      </c>
      <c r="L2364" s="21" t="str">
        <v>Edna JEPKEMBOI</v>
      </c>
      <c r="M2364" s="47" t="str">
        <v>3000msc</v>
      </c>
      <c r="N2364" s="95">
        <v>0</v>
      </c>
      <c r="O2364" s="94" t="str">
        <f t="shared" si="144"/>
        <v>Edna JEPKEMBOI3000msc</v>
      </c>
      <c r="P2364" s="2">
        <f t="shared" si="145"/>
        <v>1126</v>
      </c>
      <c r="Q2364" s="2">
        <f t="shared" si="146"/>
        <v>35</v>
      </c>
      <c r="R2364" s="79" t="str">
        <f t="shared" si="147"/>
        <v/>
      </c>
    </row>
    <row r="2365" spans="1:18" x14ac:dyDescent="0.2">
      <c r="A2365" t="s">
        <v>1115</v>
      </c>
      <c r="B2365" t="s">
        <v>1134</v>
      </c>
      <c r="C2365" s="5" t="s">
        <v>32</v>
      </c>
      <c r="D2365" s="5">
        <v>38417</v>
      </c>
      <c r="E2365" s="39">
        <v>1116</v>
      </c>
      <c r="F2365" s="195">
        <v>44633</v>
      </c>
      <c r="G2365" s="2">
        <v>12</v>
      </c>
      <c r="H2365" t="str">
        <f>B2365&amp;C2365</f>
        <v>Kerrica HILL100mh</v>
      </c>
      <c r="I2365" s="2">
        <f>E2365</f>
        <v>1116</v>
      </c>
      <c r="J2365" s="2" cm="1">
        <f t="array" ref="J2365">MAX(IF($H$3:$H$4000=$H2365,$I$3:$I$4000))</f>
        <v>1125</v>
      </c>
      <c r="K2365" s="2" t="str">
        <v>KEN</v>
      </c>
      <c r="L2365" s="21" t="str">
        <v>Dorothy MUTAI</v>
      </c>
      <c r="M2365" s="47" t="str">
        <v>3000msc</v>
      </c>
      <c r="N2365" s="95">
        <v>0</v>
      </c>
      <c r="O2365" s="94" t="str">
        <f t="shared" si="144"/>
        <v>Dorothy MUTAI3000msc</v>
      </c>
      <c r="P2365" s="2">
        <f t="shared" si="145"/>
        <v>1073</v>
      </c>
      <c r="Q2365" s="2">
        <f t="shared" si="146"/>
        <v>56</v>
      </c>
      <c r="R2365" s="79" t="str">
        <f t="shared" si="147"/>
        <v/>
      </c>
    </row>
    <row r="2366" spans="1:18" x14ac:dyDescent="0.2">
      <c r="A2366" t="s">
        <v>1115</v>
      </c>
      <c r="B2366" t="s">
        <v>1143</v>
      </c>
      <c r="C2366" s="5" t="s">
        <v>32</v>
      </c>
      <c r="D2366" s="5">
        <v>38313</v>
      </c>
      <c r="E2366" s="39">
        <v>1073</v>
      </c>
      <c r="F2366" s="195">
        <v>44633</v>
      </c>
      <c r="G2366" s="2">
        <v>21</v>
      </c>
      <c r="H2366" t="str">
        <f>B2366&amp;C2366</f>
        <v>Asharria ULETT100mh</v>
      </c>
      <c r="I2366" s="2">
        <f>E2366</f>
        <v>1073</v>
      </c>
      <c r="J2366" s="2" cm="1">
        <f t="array" ref="J2366">MAX(IF($H$3:$H$4000=$H2366,$I$3:$I$4000))</f>
        <v>1073</v>
      </c>
      <c r="K2366" s="2" t="str">
        <v>KEN</v>
      </c>
      <c r="L2366" s="21" t="str">
        <v>Judy CHEPKOECH</v>
      </c>
      <c r="M2366" s="47" t="str">
        <v>3000msc</v>
      </c>
      <c r="N2366" s="95">
        <v>0</v>
      </c>
      <c r="O2366" s="94" t="str">
        <f t="shared" si="144"/>
        <v>Judy CHEPKOECH3000msc</v>
      </c>
      <c r="P2366" s="2">
        <f t="shared" si="145"/>
        <v>1053</v>
      </c>
      <c r="Q2366" s="2">
        <f t="shared" si="146"/>
        <v>71</v>
      </c>
      <c r="R2366" s="79" t="str">
        <f t="shared" si="147"/>
        <v/>
      </c>
    </row>
    <row r="2367" spans="1:18" x14ac:dyDescent="0.2">
      <c r="A2367" t="s">
        <v>1115</v>
      </c>
      <c r="B2367" t="s">
        <v>1363</v>
      </c>
      <c r="C2367" s="5" t="s">
        <v>32</v>
      </c>
      <c r="D2367" s="5">
        <v>38589</v>
      </c>
      <c r="E2367" s="39">
        <v>1035</v>
      </c>
      <c r="F2367" s="195">
        <v>44633</v>
      </c>
      <c r="G2367" s="2">
        <v>34</v>
      </c>
      <c r="H2367" t="str">
        <f>B2367&amp;C2367</f>
        <v>Shania MYERS100mh</v>
      </c>
      <c r="I2367" s="2">
        <f>E2367</f>
        <v>1035</v>
      </c>
      <c r="J2367" s="2" cm="1">
        <f t="array" ref="J2367">MAX(IF($H$3:$H$4000=$H2367,$I$3:$I$4000))</f>
        <v>1035</v>
      </c>
      <c r="K2367" s="2" t="str">
        <v>KEN</v>
      </c>
      <c r="L2367" s="21" t="str">
        <v>Sharon JEPCHUMBA</v>
      </c>
      <c r="M2367" s="47" t="str">
        <v>3000msc</v>
      </c>
      <c r="N2367" s="95">
        <v>37947</v>
      </c>
      <c r="O2367" s="94" t="str">
        <f t="shared" si="144"/>
        <v>Sharon JEPCHUMBA3000msc</v>
      </c>
      <c r="P2367" s="2">
        <f t="shared" si="145"/>
        <v>1035</v>
      </c>
      <c r="Q2367" s="2">
        <f t="shared" si="146"/>
        <v>79</v>
      </c>
      <c r="R2367" s="79" t="str">
        <f t="shared" si="147"/>
        <v/>
      </c>
    </row>
    <row r="2368" spans="1:18" x14ac:dyDescent="0.2">
      <c r="A2368" t="s">
        <v>1115</v>
      </c>
      <c r="B2368" t="s">
        <v>4852</v>
      </c>
      <c r="C2368" s="5" t="s">
        <v>32</v>
      </c>
      <c r="D2368" s="6">
        <v>38348</v>
      </c>
      <c r="E2368" s="39">
        <v>1007</v>
      </c>
      <c r="F2368" s="195">
        <v>44633</v>
      </c>
      <c r="G2368" s="2">
        <v>58</v>
      </c>
      <c r="H2368" t="str">
        <f>B2368&amp;C2368</f>
        <v>Alexia AUSTIN100mh</v>
      </c>
      <c r="I2368" s="2">
        <f>E2368</f>
        <v>1007</v>
      </c>
      <c r="J2368" s="2" cm="1">
        <f t="array" ref="J2368">MAX(IF($H$3:$H$4000=$H2368,$I$3:$I$4000))</f>
        <v>1007</v>
      </c>
      <c r="K2368" s="2" t="str">
        <v>KEN</v>
      </c>
      <c r="L2368" s="21" t="str">
        <v>Brenda JEPCHIRCHIR</v>
      </c>
      <c r="M2368" s="47" t="str">
        <v>3000msc</v>
      </c>
      <c r="N2368" s="95">
        <v>38543</v>
      </c>
      <c r="O2368" s="94" t="str">
        <f t="shared" si="144"/>
        <v>Brenda JEPCHIRCHIR3000msc</v>
      </c>
      <c r="P2368" s="2">
        <f t="shared" si="145"/>
        <v>1021</v>
      </c>
      <c r="Q2368" s="2">
        <f t="shared" si="146"/>
        <v>95</v>
      </c>
      <c r="R2368" s="79" t="str">
        <f t="shared" si="147"/>
        <v/>
      </c>
    </row>
    <row r="2369" spans="1:18" x14ac:dyDescent="0.2">
      <c r="A2369" t="s">
        <v>1115</v>
      </c>
      <c r="B2369" t="s">
        <v>1325</v>
      </c>
      <c r="C2369" s="5" t="s">
        <v>32</v>
      </c>
      <c r="D2369" s="5">
        <v>38044</v>
      </c>
      <c r="E2369" s="39">
        <v>1001</v>
      </c>
      <c r="F2369" s="195">
        <v>44633</v>
      </c>
      <c r="G2369" s="2">
        <v>65</v>
      </c>
      <c r="H2369" t="str">
        <f>B2369&amp;C2369</f>
        <v>Kay-Lagay CLARKE100mh</v>
      </c>
      <c r="I2369" s="2">
        <f>E2369</f>
        <v>1001</v>
      </c>
      <c r="J2369" s="2" cm="1">
        <f t="array" ref="J2369">MAX(IF($H$3:$H$4000=$H2369,$I$3:$I$4000))</f>
        <v>1001</v>
      </c>
      <c r="K2369" s="2" t="str">
        <v>KEN</v>
      </c>
      <c r="L2369" s="21" t="str">
        <v>Sharon CHEPKEMEI</v>
      </c>
      <c r="M2369" s="47" t="str">
        <v>3000msc</v>
      </c>
      <c r="N2369" s="95">
        <v>37382</v>
      </c>
      <c r="O2369" s="94" t="str">
        <f t="shared" si="144"/>
        <v>Sharon CHEPKEMEI3000msc</v>
      </c>
      <c r="P2369" s="2">
        <f t="shared" si="145"/>
        <v>999</v>
      </c>
      <c r="Q2369" s="2">
        <f t="shared" si="146"/>
        <v>107</v>
      </c>
      <c r="R2369" s="79" t="str">
        <f t="shared" si="147"/>
        <v/>
      </c>
    </row>
    <row r="2370" spans="1:18" x14ac:dyDescent="0.2">
      <c r="A2370" t="s">
        <v>1115</v>
      </c>
      <c r="B2370" t="s">
        <v>4856</v>
      </c>
      <c r="C2370" s="5" t="s">
        <v>32</v>
      </c>
      <c r="D2370" s="5">
        <v>38621</v>
      </c>
      <c r="E2370" s="39">
        <v>971</v>
      </c>
      <c r="F2370" s="195">
        <v>44633</v>
      </c>
      <c r="G2370" s="2">
        <v>89</v>
      </c>
      <c r="H2370" t="str">
        <f>B2370&amp;C2370</f>
        <v>Habiba HARRIS100mh</v>
      </c>
      <c r="I2370" s="2">
        <f>E2370</f>
        <v>971</v>
      </c>
      <c r="J2370" s="2" cm="1">
        <f t="array" ref="J2370">MAX(IF($H$3:$H$4000=$H2370,$I$3:$I$4000))</f>
        <v>971</v>
      </c>
      <c r="K2370" s="2" t="str">
        <v>KEN</v>
      </c>
      <c r="L2370" s="21" t="str">
        <v>Judy KURUI</v>
      </c>
      <c r="M2370" s="47" t="str">
        <v>3000msc</v>
      </c>
      <c r="N2370" s="95">
        <v>0</v>
      </c>
      <c r="O2370" s="94" t="str">
        <f t="shared" si="144"/>
        <v>Judy KURUI3000msc</v>
      </c>
      <c r="P2370" s="2">
        <f t="shared" si="145"/>
        <v>992</v>
      </c>
      <c r="Q2370" s="2">
        <f t="shared" si="146"/>
        <v>109</v>
      </c>
      <c r="R2370" s="79" t="str">
        <f t="shared" si="147"/>
        <v/>
      </c>
    </row>
    <row r="2371" spans="1:18" x14ac:dyDescent="0.2">
      <c r="A2371" t="s">
        <v>1115</v>
      </c>
      <c r="B2371" t="s">
        <v>1205</v>
      </c>
      <c r="C2371" s="5" t="s">
        <v>33</v>
      </c>
      <c r="D2371" s="5">
        <v>37666</v>
      </c>
      <c r="E2371" s="39">
        <v>1079</v>
      </c>
      <c r="F2371" s="195">
        <v>44633</v>
      </c>
      <c r="G2371" s="2">
        <v>10</v>
      </c>
      <c r="H2371" t="str">
        <f>B2371&amp;C2371</f>
        <v>Safhia HINDS400mh</v>
      </c>
      <c r="I2371" s="2">
        <f>E2371</f>
        <v>1079</v>
      </c>
      <c r="J2371" s="2" cm="1">
        <f t="array" ref="J2371">MAX(IF($H$3:$H$4000=$H2371,$I$3:$I$4000))</f>
        <v>1079</v>
      </c>
      <c r="K2371" s="2" t="str">
        <v>KEN</v>
      </c>
      <c r="L2371" s="21" t="str">
        <v>Maureen CHEROTICH</v>
      </c>
      <c r="M2371" s="47" t="str">
        <v>5000m</v>
      </c>
      <c r="N2371" s="95">
        <v>37986</v>
      </c>
      <c r="O2371" s="94" t="str">
        <f t="shared" si="144"/>
        <v>Maureen CHEROTICH5000m</v>
      </c>
      <c r="P2371" s="2">
        <f t="shared" si="145"/>
        <v>1079</v>
      </c>
      <c r="Q2371" s="2">
        <f t="shared" si="146"/>
        <v>93</v>
      </c>
      <c r="R2371" s="79" t="str">
        <f t="shared" si="147"/>
        <v/>
      </c>
    </row>
    <row r="2372" spans="1:18" x14ac:dyDescent="0.2">
      <c r="A2372" t="s">
        <v>1115</v>
      </c>
      <c r="B2372" t="s">
        <v>1164</v>
      </c>
      <c r="C2372" s="5" t="s">
        <v>33</v>
      </c>
      <c r="D2372" s="5">
        <v>37867</v>
      </c>
      <c r="E2372" s="39">
        <v>1041</v>
      </c>
      <c r="F2372" s="195">
        <v>44633</v>
      </c>
      <c r="G2372" s="2">
        <v>28</v>
      </c>
      <c r="H2372" t="str">
        <f>B2372&amp;C2372</f>
        <v>Oneika MCANNUFF400mh</v>
      </c>
      <c r="I2372" s="2">
        <f>E2372</f>
        <v>1041</v>
      </c>
      <c r="J2372" s="2" cm="1">
        <f t="array" ref="J2372">MAX(IF($H$3:$H$4000=$H2372,$I$3:$I$4000))</f>
        <v>1041</v>
      </c>
      <c r="K2372" s="2" t="str">
        <v>KEN</v>
      </c>
      <c r="L2372" s="21" t="str">
        <v>Zenah CHEPTOO</v>
      </c>
      <c r="M2372" s="47" t="str">
        <v>5000m</v>
      </c>
      <c r="N2372" s="95">
        <v>37571</v>
      </c>
      <c r="O2372" s="94" t="str">
        <f t="shared" ref="O2372:O2435" si="148">L2372&amp;M2372</f>
        <v>Zenah CHEPTOO5000m</v>
      </c>
      <c r="P2372" s="2">
        <f t="shared" ref="P2372:P2435" si="149">VLOOKUP(L2372&amp;M2372,$H$3:$J$3823,3,FALSE)</f>
        <v>1075</v>
      </c>
      <c r="Q2372" s="2">
        <f t="shared" ref="Q2372:Q2435" si="150">COUNTIFS($M$3:$M$3102,M2372,$P$3:$P$3102,"&gt;"&amp;P2372)+1</f>
        <v>99</v>
      </c>
      <c r="R2372" s="79" t="str">
        <f t="shared" ref="R2372:R2435" si="151">IFERROR(IF(K2372="AUS",COUNTIFS($K$3:$K$3102,"AUS",$M$3:$M$3102,M2372,$P$3:$P$3102,"&gt;"&amp;P2372)+1,""),"")</f>
        <v/>
      </c>
    </row>
    <row r="2373" spans="1:18" x14ac:dyDescent="0.2">
      <c r="A2373" t="s">
        <v>1115</v>
      </c>
      <c r="B2373" t="s">
        <v>4858</v>
      </c>
      <c r="C2373" s="5" t="s">
        <v>33</v>
      </c>
      <c r="D2373" s="5">
        <v>37955</v>
      </c>
      <c r="E2373" s="39">
        <v>1028</v>
      </c>
      <c r="F2373" s="195">
        <v>44633</v>
      </c>
      <c r="G2373" s="2">
        <v>34</v>
      </c>
      <c r="H2373" t="str">
        <f>B2373&amp;C2373</f>
        <v>Shackelia GREEN400mh</v>
      </c>
      <c r="I2373" s="2">
        <f>E2373</f>
        <v>1028</v>
      </c>
      <c r="J2373" s="2" cm="1">
        <f t="array" ref="J2373">MAX(IF($H$3:$H$4000=$H2373,$I$3:$I$4000))</f>
        <v>1028</v>
      </c>
      <c r="K2373" s="2" t="str">
        <v>KEN</v>
      </c>
      <c r="L2373" s="21" t="str">
        <v>Margaret Gati CHACHA</v>
      </c>
      <c r="M2373" s="47" t="str">
        <v>race-walking</v>
      </c>
      <c r="N2373" s="95">
        <v>0</v>
      </c>
      <c r="O2373" s="94" t="str">
        <f t="shared" si="148"/>
        <v>Margaret Gati CHACHArace-walking</v>
      </c>
      <c r="P2373" s="2">
        <f t="shared" si="149"/>
        <v>959</v>
      </c>
      <c r="Q2373" s="2">
        <f t="shared" si="150"/>
        <v>19</v>
      </c>
      <c r="R2373" s="79" t="str">
        <f t="shared" si="151"/>
        <v/>
      </c>
    </row>
    <row r="2374" spans="1:18" x14ac:dyDescent="0.2">
      <c r="A2374" t="s">
        <v>1115</v>
      </c>
      <c r="B2374" t="s">
        <v>4840</v>
      </c>
      <c r="C2374" s="6" t="s">
        <v>33</v>
      </c>
      <c r="D2374" s="5">
        <v>44671</v>
      </c>
      <c r="E2374" s="39">
        <v>1007</v>
      </c>
      <c r="F2374" s="195">
        <v>44633</v>
      </c>
      <c r="G2374" s="2">
        <v>55</v>
      </c>
      <c r="H2374" t="str">
        <f>B2374&amp;C2374</f>
        <v>Tony-Ann BECKFORD400mh</v>
      </c>
      <c r="I2374" s="2">
        <f>E2374</f>
        <v>1007</v>
      </c>
      <c r="J2374" s="2" cm="1">
        <f t="array" ref="J2374">MAX(IF($H$3:$H$4000=$H2374,$I$3:$I$4000))</f>
        <v>1007</v>
      </c>
      <c r="K2374" s="2" t="str">
        <v>KEN</v>
      </c>
      <c r="L2374" s="21" t="str">
        <v>Salomen KERUBO</v>
      </c>
      <c r="M2374" s="47" t="str">
        <v>race-walking</v>
      </c>
      <c r="N2374" s="95">
        <v>38557</v>
      </c>
      <c r="O2374" s="94" t="str">
        <f t="shared" si="148"/>
        <v>Salomen KERUBOrace-walking</v>
      </c>
      <c r="P2374" s="2">
        <f t="shared" si="149"/>
        <v>745</v>
      </c>
      <c r="Q2374" s="2">
        <f t="shared" si="150"/>
        <v>68</v>
      </c>
      <c r="R2374" s="79" t="str">
        <f t="shared" si="151"/>
        <v/>
      </c>
    </row>
    <row r="2375" spans="1:18" x14ac:dyDescent="0.2">
      <c r="A2375" t="s">
        <v>1115</v>
      </c>
      <c r="B2375" t="s">
        <v>4860</v>
      </c>
      <c r="C2375" s="5" t="s">
        <v>33</v>
      </c>
      <c r="D2375" s="5">
        <v>39066</v>
      </c>
      <c r="E2375" s="39">
        <v>970</v>
      </c>
      <c r="F2375" s="195">
        <v>44633</v>
      </c>
      <c r="G2375" s="2">
        <v>84</v>
      </c>
      <c r="H2375" t="str">
        <f>B2375&amp;C2375</f>
        <v>Deandra Harris HARRIS400mh</v>
      </c>
      <c r="I2375" s="2">
        <f>E2375</f>
        <v>970</v>
      </c>
      <c r="J2375" s="2" cm="1">
        <f t="array" ref="J2375">MAX(IF($H$3:$H$4000=$H2375,$I$3:$I$4000))</f>
        <v>970</v>
      </c>
      <c r="K2375" s="2" t="str">
        <v>KEN</v>
      </c>
      <c r="L2375" s="21" t="str">
        <v>Beatrice CHEBET</v>
      </c>
      <c r="M2375" s="47" t="str">
        <v>5000m</v>
      </c>
      <c r="N2375" s="95">
        <v>36590</v>
      </c>
      <c r="O2375" s="94" t="str">
        <f t="shared" si="148"/>
        <v>Beatrice CHEBET5000m</v>
      </c>
      <c r="P2375" s="2">
        <f t="shared" si="149"/>
        <v>1213</v>
      </c>
      <c r="Q2375" s="2">
        <f t="shared" si="150"/>
        <v>6</v>
      </c>
      <c r="R2375" s="79" t="str">
        <f t="shared" si="151"/>
        <v/>
      </c>
    </row>
    <row r="2376" spans="1:18" x14ac:dyDescent="0.2">
      <c r="A2376" t="s">
        <v>1115</v>
      </c>
      <c r="B2376" t="s">
        <v>4744</v>
      </c>
      <c r="C2376" s="5" t="s">
        <v>38</v>
      </c>
      <c r="D2376" s="6">
        <v>37951</v>
      </c>
      <c r="E2376" s="39">
        <v>945</v>
      </c>
      <c r="F2376" s="195">
        <v>44633</v>
      </c>
      <c r="G2376" s="2">
        <v>53</v>
      </c>
      <c r="H2376" t="str">
        <f>B2376&amp;C2376</f>
        <v>Jo-anna PINNOCKtriple-jump</v>
      </c>
      <c r="I2376" s="2">
        <f>E2376</f>
        <v>945</v>
      </c>
      <c r="J2376" s="2" cm="1">
        <f t="array" ref="J2376">MAX(IF($H$3:$H$4000=$H2376,$I$3:$I$4000))</f>
        <v>945</v>
      </c>
      <c r="K2376" s="2" t="str">
        <v>KEN</v>
      </c>
      <c r="L2376" s="21" t="str">
        <v>Eglay Nafuna NALYANYA</v>
      </c>
      <c r="M2376" s="47" t="str">
        <v>800m</v>
      </c>
      <c r="N2376" s="95">
        <v>35213</v>
      </c>
      <c r="O2376" s="94" t="str">
        <f t="shared" si="148"/>
        <v>Eglay Nafuna NALYANYA800m</v>
      </c>
      <c r="P2376" s="2">
        <f t="shared" si="149"/>
        <v>1153</v>
      </c>
      <c r="Q2376" s="2">
        <f t="shared" si="150"/>
        <v>18</v>
      </c>
      <c r="R2376" s="79" t="str">
        <f t="shared" si="151"/>
        <v/>
      </c>
    </row>
    <row r="2377" spans="1:18" x14ac:dyDescent="0.2">
      <c r="A2377" t="s">
        <v>1115</v>
      </c>
      <c r="B2377" t="s">
        <v>1123</v>
      </c>
      <c r="C2377" s="5" t="s">
        <v>2</v>
      </c>
      <c r="D2377" s="5">
        <v>38164</v>
      </c>
      <c r="E2377" s="39">
        <v>1100</v>
      </c>
      <c r="F2377" s="195">
        <v>44632</v>
      </c>
      <c r="G2377" s="2">
        <v>37</v>
      </c>
      <c r="H2377" t="str">
        <f>B2377&amp;C2377</f>
        <v>Serena COLE100m</v>
      </c>
      <c r="I2377" s="2">
        <f>E2377</f>
        <v>1100</v>
      </c>
      <c r="J2377" s="2" cm="1">
        <f t="array" ref="J2377">MAX(IF($H$3:$H$4000=$H2377,$I$3:$I$4000))</f>
        <v>1110</v>
      </c>
      <c r="K2377" s="2" t="str">
        <v>KEN</v>
      </c>
      <c r="L2377" s="21" t="str">
        <v>Irene CHEPTAI</v>
      </c>
      <c r="M2377" s="47" t="str">
        <v>5000m</v>
      </c>
      <c r="N2377" s="95">
        <v>33638</v>
      </c>
      <c r="O2377" s="94" t="str">
        <f t="shared" si="148"/>
        <v>Irene CHEPTAI5000m</v>
      </c>
      <c r="P2377" s="2">
        <f t="shared" si="149"/>
        <v>1152</v>
      </c>
      <c r="Q2377" s="2">
        <f t="shared" si="150"/>
        <v>31</v>
      </c>
      <c r="R2377" s="79" t="str">
        <f t="shared" si="151"/>
        <v/>
      </c>
    </row>
    <row r="2378" spans="1:18" x14ac:dyDescent="0.2">
      <c r="A2378" t="s">
        <v>1115</v>
      </c>
      <c r="B2378" t="s">
        <v>1164</v>
      </c>
      <c r="C2378" s="5" t="s">
        <v>26</v>
      </c>
      <c r="D2378" s="5">
        <v>37867</v>
      </c>
      <c r="E2378" s="39">
        <v>1082</v>
      </c>
      <c r="F2378" s="195">
        <v>44632</v>
      </c>
      <c r="G2378" s="2">
        <v>28</v>
      </c>
      <c r="H2378" t="str">
        <f>B2378&amp;C2378</f>
        <v>Oneika MCANNUFF400m</v>
      </c>
      <c r="I2378" s="2">
        <f>E2378</f>
        <v>1082</v>
      </c>
      <c r="J2378" s="2" cm="1">
        <f t="array" ref="J2378">MAX(IF($H$3:$H$4000=$H2378,$I$3:$I$4000))</f>
        <v>1106</v>
      </c>
      <c r="K2378" s="2" t="str">
        <v>KEN</v>
      </c>
      <c r="L2378" s="21" t="str">
        <v>Edinah JEBITOK</v>
      </c>
      <c r="M2378" s="47" t="str">
        <v>1500m</v>
      </c>
      <c r="N2378" s="95">
        <v>37205</v>
      </c>
      <c r="O2378" s="94" t="str">
        <f t="shared" si="148"/>
        <v>Edinah JEBITOK1500m</v>
      </c>
      <c r="P2378" s="2">
        <f t="shared" si="149"/>
        <v>1178</v>
      </c>
      <c r="Q2378" s="2">
        <f t="shared" si="150"/>
        <v>11</v>
      </c>
      <c r="R2378" s="79" t="str">
        <f t="shared" si="151"/>
        <v/>
      </c>
    </row>
    <row r="2379" spans="1:18" x14ac:dyDescent="0.2">
      <c r="A2379" t="s">
        <v>1115</v>
      </c>
      <c r="B2379" t="s">
        <v>1250</v>
      </c>
      <c r="C2379" t="s">
        <v>27</v>
      </c>
      <c r="D2379" s="5">
        <v>2000</v>
      </c>
      <c r="E2379" s="39">
        <v>1086</v>
      </c>
      <c r="F2379" s="195">
        <v>44632</v>
      </c>
      <c r="G2379" s="2">
        <v>31</v>
      </c>
      <c r="H2379" t="str">
        <f>B2379&amp;C2379</f>
        <v>Kelly-Ann BECKFORD800m</v>
      </c>
      <c r="I2379" s="2">
        <f>E2379</f>
        <v>1086</v>
      </c>
      <c r="J2379" s="2" cm="1">
        <f t="array" ref="J2379">MAX(IF($H$3:$H$4000=$H2379,$I$3:$I$4000))</f>
        <v>1086</v>
      </c>
      <c r="K2379" s="2" t="str">
        <v>KEN</v>
      </c>
      <c r="L2379" s="21" t="str">
        <v>Hellen Syombua KALII</v>
      </c>
      <c r="M2379" s="47" t="str">
        <v>400m</v>
      </c>
      <c r="N2379" s="95">
        <v>35650</v>
      </c>
      <c r="O2379" s="94" t="str">
        <f t="shared" si="148"/>
        <v>Hellen Syombua KALII400m</v>
      </c>
      <c r="P2379" s="2">
        <f t="shared" si="149"/>
        <v>1109</v>
      </c>
      <c r="Q2379" s="2">
        <f t="shared" si="150"/>
        <v>60</v>
      </c>
      <c r="R2379" s="79" t="str">
        <f t="shared" si="151"/>
        <v/>
      </c>
    </row>
    <row r="2380" spans="1:18" x14ac:dyDescent="0.2">
      <c r="A2380" t="s">
        <v>1115</v>
      </c>
      <c r="B2380" t="s">
        <v>1342</v>
      </c>
      <c r="C2380" s="5" t="s">
        <v>33</v>
      </c>
      <c r="D2380" s="5">
        <v>37903</v>
      </c>
      <c r="E2380" s="39">
        <v>960</v>
      </c>
      <c r="F2380" s="195">
        <v>44632</v>
      </c>
      <c r="G2380" s="2">
        <v>96</v>
      </c>
      <c r="H2380" t="str">
        <f>B2380&amp;C2380</f>
        <v>Deneka THOMAS400mh</v>
      </c>
      <c r="I2380" s="2">
        <f>E2380</f>
        <v>960</v>
      </c>
      <c r="J2380" s="2" cm="1">
        <f t="array" ref="J2380">MAX(IF($H$3:$H$4000=$H2380,$I$3:$I$4000))</f>
        <v>960</v>
      </c>
      <c r="K2380" s="2" t="str">
        <v>KEN</v>
      </c>
      <c r="L2380" s="21" t="str">
        <v>Veronica Kamumbe MUTUA</v>
      </c>
      <c r="M2380" s="47" t="str">
        <v>400m</v>
      </c>
      <c r="N2380" s="95">
        <v>33636</v>
      </c>
      <c r="O2380" s="94" t="str">
        <f t="shared" si="148"/>
        <v>Veronica Kamumbe MUTUA400m</v>
      </c>
      <c r="P2380" s="2">
        <f t="shared" si="149"/>
        <v>1084</v>
      </c>
      <c r="Q2380" s="2">
        <f t="shared" si="150"/>
        <v>98</v>
      </c>
      <c r="R2380" s="79" t="str">
        <f t="shared" si="151"/>
        <v/>
      </c>
    </row>
    <row r="2381" spans="1:18" x14ac:dyDescent="0.2">
      <c r="A2381" t="s">
        <v>1115</v>
      </c>
      <c r="B2381" t="s">
        <v>1389</v>
      </c>
      <c r="C2381" s="5" t="s">
        <v>35</v>
      </c>
      <c r="D2381" s="5">
        <v>37924</v>
      </c>
      <c r="E2381" s="39">
        <v>1004</v>
      </c>
      <c r="F2381" s="195">
        <v>44632</v>
      </c>
      <c r="G2381" s="2">
        <v>22</v>
      </c>
      <c r="H2381" t="str">
        <f>B2381&amp;C2381</f>
        <v>Annishka MCDONALDhigh-jump</v>
      </c>
      <c r="I2381" s="2">
        <f>E2381</f>
        <v>1004</v>
      </c>
      <c r="J2381" s="2" cm="1">
        <f t="array" ref="J2381">MAX(IF($H$3:$H$4000=$H2381,$I$3:$I$4000))</f>
        <v>1023</v>
      </c>
      <c r="K2381" s="2" t="str">
        <v>KEN</v>
      </c>
      <c r="L2381" s="21" t="str">
        <v>Jarinter Mawia MWASYA</v>
      </c>
      <c r="M2381" s="47" t="str">
        <v>800m</v>
      </c>
      <c r="N2381" s="95">
        <v>35429</v>
      </c>
      <c r="O2381" s="94" t="str">
        <f t="shared" si="148"/>
        <v>Jarinter Mawia MWASYA800m</v>
      </c>
      <c r="P2381" s="2">
        <f t="shared" si="149"/>
        <v>1139</v>
      </c>
      <c r="Q2381" s="2">
        <f t="shared" si="150"/>
        <v>22</v>
      </c>
      <c r="R2381" s="79" t="str">
        <f t="shared" si="151"/>
        <v/>
      </c>
    </row>
    <row r="2382" spans="1:18" x14ac:dyDescent="0.2">
      <c r="A2382" t="s">
        <v>1115</v>
      </c>
      <c r="B2382" t="s">
        <v>1403</v>
      </c>
      <c r="C2382" s="5" t="s">
        <v>35</v>
      </c>
      <c r="D2382" s="5">
        <v>38675</v>
      </c>
      <c r="E2382" s="39">
        <v>974</v>
      </c>
      <c r="F2382" s="195">
        <v>44632</v>
      </c>
      <c r="G2382" s="2">
        <v>34</v>
      </c>
      <c r="H2382" t="str">
        <f>B2382&amp;C2382</f>
        <v>Deijanae BRUCEhigh-jump</v>
      </c>
      <c r="I2382" s="2">
        <f>E2382</f>
        <v>974</v>
      </c>
      <c r="J2382" s="2" cm="1">
        <f t="array" ref="J2382">MAX(IF($H$3:$H$4000=$H2382,$I$3:$I$4000))</f>
        <v>974</v>
      </c>
      <c r="K2382" s="2" t="str">
        <v>KEN</v>
      </c>
      <c r="L2382" s="21" t="str">
        <v>Eunice Jepkoech SUM</v>
      </c>
      <c r="M2382" s="47" t="str">
        <v>800m</v>
      </c>
      <c r="N2382" s="95">
        <v>32243</v>
      </c>
      <c r="O2382" s="94" t="str">
        <f t="shared" si="148"/>
        <v>Eunice Jepkoech SUM800m</v>
      </c>
      <c r="P2382" s="2">
        <f t="shared" si="149"/>
        <v>1130</v>
      </c>
      <c r="Q2382" s="2">
        <f t="shared" si="150"/>
        <v>34</v>
      </c>
      <c r="R2382" s="79" t="str">
        <f t="shared" si="151"/>
        <v/>
      </c>
    </row>
    <row r="2383" spans="1:18" x14ac:dyDescent="0.2">
      <c r="A2383" t="s">
        <v>1115</v>
      </c>
      <c r="B2383" t="s">
        <v>1405</v>
      </c>
      <c r="C2383" s="5" t="s">
        <v>35</v>
      </c>
      <c r="D2383" s="5">
        <v>38291</v>
      </c>
      <c r="E2383" s="39">
        <v>974</v>
      </c>
      <c r="F2383" s="195">
        <v>44632</v>
      </c>
      <c r="G2383" s="2">
        <v>34</v>
      </c>
      <c r="H2383" t="str">
        <f>B2383&amp;C2383</f>
        <v>Shackala HENRYhigh-jump</v>
      </c>
      <c r="I2383" s="2">
        <f>E2383</f>
        <v>974</v>
      </c>
      <c r="J2383" s="2" cm="1">
        <f t="array" ref="J2383">MAX(IF($H$3:$H$4000=$H2383,$I$3:$I$4000))</f>
        <v>974</v>
      </c>
      <c r="K2383" s="2" t="str">
        <v>KEN</v>
      </c>
      <c r="L2383" s="21" t="str">
        <v>Sheila CHELANGAT</v>
      </c>
      <c r="M2383" s="47" t="str">
        <v>10000m</v>
      </c>
      <c r="N2383" s="95">
        <v>35896</v>
      </c>
      <c r="O2383" s="94" t="str">
        <f t="shared" si="148"/>
        <v>Sheila CHELANGAT10000m</v>
      </c>
      <c r="P2383" s="2">
        <f t="shared" si="149"/>
        <v>1183</v>
      </c>
      <c r="Q2383" s="2">
        <f t="shared" si="150"/>
        <v>13</v>
      </c>
      <c r="R2383" s="79" t="str">
        <f t="shared" si="151"/>
        <v/>
      </c>
    </row>
    <row r="2384" spans="1:18" x14ac:dyDescent="0.2">
      <c r="A2384" t="s">
        <v>1115</v>
      </c>
      <c r="B2384" t="s">
        <v>1134</v>
      </c>
      <c r="C2384" s="5" t="s">
        <v>2</v>
      </c>
      <c r="D2384" s="5">
        <v>38417</v>
      </c>
      <c r="E2384" s="39">
        <v>1133</v>
      </c>
      <c r="F2384" s="195">
        <v>44631</v>
      </c>
      <c r="G2384" s="2">
        <v>12</v>
      </c>
      <c r="H2384" t="str">
        <f>B2384&amp;C2384</f>
        <v>Kerrica HILL100m</v>
      </c>
      <c r="I2384" s="2">
        <f>E2384</f>
        <v>1133</v>
      </c>
      <c r="J2384" s="2" cm="1">
        <f t="array" ref="J2384">MAX(IF($H$3:$H$4000=$H2384,$I$3:$I$4000))</f>
        <v>1133</v>
      </c>
      <c r="K2384" s="2" t="str">
        <v>KEN</v>
      </c>
      <c r="L2384" s="21" t="str">
        <v>Nancy JELAGAT</v>
      </c>
      <c r="M2384" s="47" t="str">
        <v>10000m</v>
      </c>
      <c r="N2384" s="95">
        <v>1986</v>
      </c>
      <c r="O2384" s="94" t="str">
        <f t="shared" si="148"/>
        <v>Nancy JELAGAT10000m</v>
      </c>
      <c r="P2384" s="2">
        <f t="shared" si="149"/>
        <v>1183</v>
      </c>
      <c r="Q2384" s="2">
        <f t="shared" si="150"/>
        <v>13</v>
      </c>
      <c r="R2384" s="79" t="str">
        <f t="shared" si="151"/>
        <v/>
      </c>
    </row>
    <row r="2385" spans="1:18" x14ac:dyDescent="0.2">
      <c r="A2385" t="s">
        <v>1115</v>
      </c>
      <c r="B2385" t="s">
        <v>1128</v>
      </c>
      <c r="C2385" s="5" t="s">
        <v>2</v>
      </c>
      <c r="D2385" s="5">
        <v>38216</v>
      </c>
      <c r="E2385" s="39">
        <v>1116</v>
      </c>
      <c r="F2385" s="195">
        <v>44631</v>
      </c>
      <c r="G2385" s="2">
        <v>20</v>
      </c>
      <c r="H2385" t="str">
        <f>B2385&amp;C2385</f>
        <v>Tina CLAYTON100m</v>
      </c>
      <c r="I2385" s="2">
        <f>E2385</f>
        <v>1116</v>
      </c>
      <c r="J2385" s="2" cm="1">
        <f t="array" ref="J2385">MAX(IF($H$3:$H$4000=$H2385,$I$3:$I$4000))</f>
        <v>1183</v>
      </c>
      <c r="K2385" s="2" t="str">
        <v>KEN</v>
      </c>
      <c r="L2385" s="21" t="str">
        <v>Brigid KOSGEI</v>
      </c>
      <c r="M2385" s="47" t="str">
        <v>10000m</v>
      </c>
      <c r="N2385" s="95">
        <v>34385</v>
      </c>
      <c r="O2385" s="94" t="str">
        <f t="shared" si="148"/>
        <v>Brigid KOSGEI10000m</v>
      </c>
      <c r="P2385" s="2">
        <f t="shared" si="149"/>
        <v>1122</v>
      </c>
      <c r="Q2385" s="2">
        <f t="shared" si="150"/>
        <v>46</v>
      </c>
      <c r="R2385" s="79" t="str">
        <f t="shared" si="151"/>
        <v/>
      </c>
    </row>
    <row r="2386" spans="1:18" x14ac:dyDescent="0.2">
      <c r="A2386" t="s">
        <v>1115</v>
      </c>
      <c r="B2386" t="s">
        <v>1142</v>
      </c>
      <c r="C2386" s="6" t="s">
        <v>2</v>
      </c>
      <c r="D2386" s="5">
        <v>38694</v>
      </c>
      <c r="E2386" s="39">
        <v>1070</v>
      </c>
      <c r="F2386" s="195">
        <v>44631</v>
      </c>
      <c r="G2386" s="2">
        <v>53</v>
      </c>
      <c r="H2386" t="str">
        <f>B2386&amp;C2386</f>
        <v>Lavanya WILLIAMS100m</v>
      </c>
      <c r="I2386" s="2">
        <f>E2386</f>
        <v>1070</v>
      </c>
      <c r="J2386" s="2" cm="1">
        <f t="array" ref="J2386">MAX(IF($H$3:$H$4000=$H2386,$I$3:$I$4000))</f>
        <v>1070</v>
      </c>
      <c r="K2386" s="2" t="str">
        <v>KEN</v>
      </c>
      <c r="L2386" s="21" t="str">
        <v>Brigid Jelimo KABERGEI</v>
      </c>
      <c r="M2386" s="47" t="str">
        <v>10000m</v>
      </c>
      <c r="N2386" s="95">
        <v>35497</v>
      </c>
      <c r="O2386" s="94" t="str">
        <f t="shared" si="148"/>
        <v>Brigid Jelimo KABERGEI10000m</v>
      </c>
      <c r="P2386" s="2">
        <f t="shared" si="149"/>
        <v>1092</v>
      </c>
      <c r="Q2386" s="2">
        <f t="shared" si="150"/>
        <v>66</v>
      </c>
      <c r="R2386" s="79" t="str">
        <f t="shared" si="151"/>
        <v/>
      </c>
    </row>
    <row r="2387" spans="1:18" x14ac:dyDescent="0.2">
      <c r="A2387" t="s">
        <v>1115</v>
      </c>
      <c r="B2387" t="s">
        <v>1141</v>
      </c>
      <c r="C2387" s="5" t="s">
        <v>2</v>
      </c>
      <c r="D2387" s="5">
        <v>37644</v>
      </c>
      <c r="E2387" s="39">
        <v>1060</v>
      </c>
      <c r="F2387" s="195">
        <v>44631</v>
      </c>
      <c r="G2387" s="2">
        <v>62</v>
      </c>
      <c r="H2387" t="str">
        <f>B2387&amp;C2387</f>
        <v>Shenese WALKER100m</v>
      </c>
      <c r="I2387" s="2">
        <f>E2387</f>
        <v>1060</v>
      </c>
      <c r="J2387" s="2" cm="1">
        <f t="array" ref="J2387">MAX(IF($H$3:$H$4000=$H2387,$I$3:$I$4000))</f>
        <v>1060</v>
      </c>
      <c r="K2387" s="2" t="str">
        <v>KEN</v>
      </c>
      <c r="L2387" s="21" t="str">
        <v>Leah JERUTO</v>
      </c>
      <c r="M2387" s="47" t="str">
        <v>3000msc</v>
      </c>
      <c r="N2387" s="95">
        <v>36658</v>
      </c>
      <c r="O2387" s="94" t="str">
        <f t="shared" si="148"/>
        <v>Leah JERUTO3000msc</v>
      </c>
      <c r="P2387" s="2">
        <f t="shared" si="149"/>
        <v>1162</v>
      </c>
      <c r="Q2387" s="2">
        <f t="shared" si="150"/>
        <v>18</v>
      </c>
      <c r="R2387" s="79" t="str">
        <f t="shared" si="151"/>
        <v/>
      </c>
    </row>
    <row r="2388" spans="1:18" x14ac:dyDescent="0.2">
      <c r="A2388" t="s">
        <v>1115</v>
      </c>
      <c r="B2388" t="s">
        <v>1145</v>
      </c>
      <c r="C2388" s="5" t="s">
        <v>2</v>
      </c>
      <c r="D2388" s="5">
        <v>39372</v>
      </c>
      <c r="E2388" s="39">
        <v>1049</v>
      </c>
      <c r="F2388" s="195">
        <v>44631</v>
      </c>
      <c r="G2388" s="2">
        <v>81</v>
      </c>
      <c r="H2388" t="str">
        <f>B2388&amp;C2388</f>
        <v>Thieanna Lee TERRELONGE100m</v>
      </c>
      <c r="I2388" s="2">
        <f>E2388</f>
        <v>1049</v>
      </c>
      <c r="J2388" s="2" cm="1">
        <f t="array" ref="J2388">MAX(IF($H$3:$H$4000=$H2388,$I$3:$I$4000))</f>
        <v>1049</v>
      </c>
      <c r="K2388" s="2" t="str">
        <v>KEN</v>
      </c>
      <c r="L2388" s="21" t="str">
        <v>Betty Chepkemoi KIBET</v>
      </c>
      <c r="M2388" s="47" t="str">
        <v>3000msc</v>
      </c>
      <c r="N2388" s="95">
        <v>36619</v>
      </c>
      <c r="O2388" s="94" t="str">
        <f t="shared" si="148"/>
        <v>Betty Chepkemoi KIBET3000msc</v>
      </c>
      <c r="P2388" s="2">
        <f t="shared" si="149"/>
        <v>1149</v>
      </c>
      <c r="Q2388" s="2">
        <f t="shared" si="150"/>
        <v>24</v>
      </c>
      <c r="R2388" s="79" t="str">
        <f t="shared" si="151"/>
        <v/>
      </c>
    </row>
    <row r="2389" spans="1:18" x14ac:dyDescent="0.2">
      <c r="A2389" t="s">
        <v>1115</v>
      </c>
      <c r="B2389" t="s">
        <v>1201</v>
      </c>
      <c r="C2389" s="5" t="s">
        <v>26</v>
      </c>
      <c r="D2389" s="5">
        <v>37845</v>
      </c>
      <c r="E2389" s="39">
        <v>1038</v>
      </c>
      <c r="F2389" s="195">
        <v>44631</v>
      </c>
      <c r="G2389" s="2">
        <v>83</v>
      </c>
      <c r="H2389" t="str">
        <f>B2389&amp;C2389</f>
        <v>Toriann NOAD400m</v>
      </c>
      <c r="I2389" s="2">
        <f>E2389</f>
        <v>1038</v>
      </c>
      <c r="J2389" s="2" cm="1">
        <f t="array" ref="J2389">MAX(IF($H$3:$H$4000=$H2389,$I$3:$I$4000))</f>
        <v>1038</v>
      </c>
      <c r="K2389" s="2" t="str">
        <v>KEN</v>
      </c>
      <c r="L2389" s="21" t="str">
        <v>Ann MWANGI</v>
      </c>
      <c r="M2389" s="47" t="str">
        <v>400mh</v>
      </c>
      <c r="N2389" s="95">
        <v>0</v>
      </c>
      <c r="O2389" s="94" t="str">
        <f t="shared" si="148"/>
        <v>Ann MWANGI400mh</v>
      </c>
      <c r="P2389" s="2">
        <f t="shared" si="149"/>
        <v>1068</v>
      </c>
      <c r="Q2389" s="2">
        <f t="shared" si="150"/>
        <v>55</v>
      </c>
      <c r="R2389" s="79" t="str">
        <f t="shared" si="151"/>
        <v/>
      </c>
    </row>
    <row r="2390" spans="1:18" x14ac:dyDescent="0.2">
      <c r="A2390" t="s">
        <v>1115</v>
      </c>
      <c r="B2390" t="s">
        <v>1175</v>
      </c>
      <c r="C2390" s="5" t="s">
        <v>26</v>
      </c>
      <c r="D2390" s="5">
        <v>37653</v>
      </c>
      <c r="E2390" s="39">
        <v>1033</v>
      </c>
      <c r="F2390" s="195">
        <v>44631</v>
      </c>
      <c r="G2390" s="2">
        <v>91</v>
      </c>
      <c r="H2390" t="str">
        <f>B2390&amp;C2390</f>
        <v>Daena DYER400m</v>
      </c>
      <c r="I2390" s="2">
        <f>E2390</f>
        <v>1033</v>
      </c>
      <c r="J2390" s="2" cm="1">
        <f t="array" ref="J2390">MAX(IF($H$3:$H$4000=$H2390,$I$3:$I$4000))</f>
        <v>1033</v>
      </c>
      <c r="K2390" s="2" t="str">
        <v>KEN</v>
      </c>
      <c r="L2390" s="21" t="str">
        <v>Judith JEPNGETICH</v>
      </c>
      <c r="M2390" s="47" t="str">
        <v>1500m</v>
      </c>
      <c r="N2390" s="95">
        <v>34778</v>
      </c>
      <c r="O2390" s="94" t="str">
        <f t="shared" si="148"/>
        <v>Judith JEPNGETICH1500m</v>
      </c>
      <c r="P2390" s="2">
        <f t="shared" si="149"/>
        <v>1089</v>
      </c>
      <c r="Q2390" s="2">
        <f t="shared" si="150"/>
        <v>103</v>
      </c>
      <c r="R2390" s="79" t="str">
        <f t="shared" si="151"/>
        <v/>
      </c>
    </row>
    <row r="2391" spans="1:18" x14ac:dyDescent="0.2">
      <c r="A2391" t="s">
        <v>1115</v>
      </c>
      <c r="B2391" t="s">
        <v>1123</v>
      </c>
      <c r="C2391" s="5" t="s">
        <v>37</v>
      </c>
      <c r="D2391" s="5">
        <v>38164</v>
      </c>
      <c r="E2391" s="39">
        <v>998</v>
      </c>
      <c r="F2391" s="195">
        <v>44631</v>
      </c>
      <c r="G2391" s="2">
        <v>55</v>
      </c>
      <c r="H2391" t="str">
        <f>B2391&amp;C2391</f>
        <v>Serena COLElong-jump</v>
      </c>
      <c r="I2391" s="2">
        <f>E2391</f>
        <v>998</v>
      </c>
      <c r="J2391" s="2" cm="1">
        <f t="array" ref="J2391">MAX(IF($H$3:$H$4000=$H2391,$I$3:$I$4000))</f>
        <v>1040</v>
      </c>
      <c r="K2391" s="2" t="str">
        <v>KEN</v>
      </c>
      <c r="L2391" s="21" t="str">
        <v>Naomi CHEPNGENO</v>
      </c>
      <c r="M2391" s="47" t="str">
        <v>5000m</v>
      </c>
      <c r="N2391" s="95">
        <v>34690</v>
      </c>
      <c r="O2391" s="94" t="str">
        <f t="shared" si="148"/>
        <v>Naomi CHEPNGENO5000m</v>
      </c>
      <c r="P2391" s="2">
        <f t="shared" si="149"/>
        <v>1156</v>
      </c>
      <c r="Q2391" s="2">
        <f t="shared" si="150"/>
        <v>26</v>
      </c>
      <c r="R2391" s="79" t="str">
        <f t="shared" si="151"/>
        <v/>
      </c>
    </row>
    <row r="2392" spans="1:18" x14ac:dyDescent="0.2">
      <c r="A2392" t="s">
        <v>1115</v>
      </c>
      <c r="B2392" t="s">
        <v>4744</v>
      </c>
      <c r="C2392" s="5" t="s">
        <v>37</v>
      </c>
      <c r="D2392" s="5">
        <v>37951</v>
      </c>
      <c r="E2392" s="39">
        <v>950</v>
      </c>
      <c r="F2392" s="195">
        <v>44631</v>
      </c>
      <c r="G2392" s="2">
        <v>88</v>
      </c>
      <c r="H2392" t="str">
        <f>B2392&amp;C2392</f>
        <v>Jo-anna PINNOCKlong-jump</v>
      </c>
      <c r="I2392" s="2">
        <f>E2392</f>
        <v>950</v>
      </c>
      <c r="J2392" s="2" cm="1">
        <f t="array" ref="J2392">MAX(IF($H$3:$H$4000=$H2392,$I$3:$I$4000))</f>
        <v>950</v>
      </c>
      <c r="K2392" s="2" t="str">
        <v>KEN</v>
      </c>
      <c r="L2392" s="21" t="str">
        <v>Agnes CHEBET</v>
      </c>
      <c r="M2392" s="47" t="str">
        <v>5000m</v>
      </c>
      <c r="N2392" s="95">
        <v>33950</v>
      </c>
      <c r="O2392" s="94" t="str">
        <f t="shared" si="148"/>
        <v>Agnes CHEBET5000m</v>
      </c>
      <c r="P2392" s="2">
        <f t="shared" si="149"/>
        <v>1149</v>
      </c>
      <c r="Q2392" s="2">
        <f t="shared" si="150"/>
        <v>35</v>
      </c>
      <c r="R2392" s="79" t="str">
        <f t="shared" si="151"/>
        <v/>
      </c>
    </row>
    <row r="2393" spans="1:18" x14ac:dyDescent="0.2">
      <c r="A2393" t="s">
        <v>1115</v>
      </c>
      <c r="B2393" t="s">
        <v>4872</v>
      </c>
      <c r="C2393" s="5" t="s">
        <v>39</v>
      </c>
      <c r="D2393" s="5">
        <v>38171</v>
      </c>
      <c r="E2393" s="39">
        <v>874</v>
      </c>
      <c r="F2393" s="195">
        <v>44631</v>
      </c>
      <c r="G2393" s="2">
        <v>35</v>
      </c>
      <c r="H2393" t="str">
        <f>B2393&amp;C2393</f>
        <v>Britannia JOHNSONshot-put</v>
      </c>
      <c r="I2393" s="2">
        <f>E2393</f>
        <v>874</v>
      </c>
      <c r="J2393" s="2" cm="1">
        <f t="array" ref="J2393">MAX(IF($H$3:$H$4000=$H2393,$I$3:$I$4000))</f>
        <v>874</v>
      </c>
      <c r="K2393" s="2" t="str">
        <v>KEN</v>
      </c>
      <c r="L2393" s="21" t="str">
        <v>Naumglorious CHEPCHUMBA</v>
      </c>
      <c r="M2393" s="47" t="str">
        <v>800m</v>
      </c>
      <c r="N2393" s="95">
        <v>1993</v>
      </c>
      <c r="O2393" s="94" t="str">
        <f t="shared" si="148"/>
        <v>Naumglorious CHEPCHUMBA800m</v>
      </c>
      <c r="P2393" s="2">
        <f t="shared" si="149"/>
        <v>1114</v>
      </c>
      <c r="Q2393" s="2">
        <f t="shared" si="150"/>
        <v>49</v>
      </c>
      <c r="R2393" s="79" t="str">
        <f t="shared" si="151"/>
        <v/>
      </c>
    </row>
    <row r="2394" spans="1:18" x14ac:dyDescent="0.2">
      <c r="A2394" t="s">
        <v>1115</v>
      </c>
      <c r="B2394" t="s">
        <v>4873</v>
      </c>
      <c r="C2394" s="5" t="s">
        <v>39</v>
      </c>
      <c r="D2394" s="5">
        <v>38171</v>
      </c>
      <c r="E2394" s="39">
        <v>791</v>
      </c>
      <c r="F2394" s="195">
        <v>44631</v>
      </c>
      <c r="G2394" s="2">
        <v>73</v>
      </c>
      <c r="H2394" t="str">
        <f>B2394&amp;C2394</f>
        <v>Britannie JOHNSONshot-put</v>
      </c>
      <c r="I2394" s="2">
        <f>E2394</f>
        <v>791</v>
      </c>
      <c r="J2394" s="2" cm="1">
        <f t="array" ref="J2394">MAX(IF($H$3:$H$4000=$H2394,$I$3:$I$4000))</f>
        <v>791</v>
      </c>
      <c r="K2394" s="2" t="str">
        <v>KEN</v>
      </c>
      <c r="L2394" s="21" t="str">
        <v>Fancy CHERONO</v>
      </c>
      <c r="M2394" s="47" t="str">
        <v>3000msc</v>
      </c>
      <c r="N2394" s="95">
        <v>37105</v>
      </c>
      <c r="O2394" s="94" t="str">
        <f t="shared" si="148"/>
        <v>Fancy CHERONO3000msc</v>
      </c>
      <c r="P2394" s="2">
        <f t="shared" si="149"/>
        <v>1175</v>
      </c>
      <c r="Q2394" s="2">
        <f t="shared" si="150"/>
        <v>12</v>
      </c>
      <c r="R2394" s="79" t="str">
        <f t="shared" si="151"/>
        <v/>
      </c>
    </row>
    <row r="2395" spans="1:18" x14ac:dyDescent="0.2">
      <c r="A2395" t="s">
        <v>1115</v>
      </c>
      <c r="B2395" t="s">
        <v>4876</v>
      </c>
      <c r="C2395" s="5" t="s">
        <v>39</v>
      </c>
      <c r="D2395" s="5">
        <v>37145</v>
      </c>
      <c r="E2395" s="39">
        <v>801</v>
      </c>
      <c r="F2395" s="195">
        <v>44625</v>
      </c>
      <c r="G2395" s="2">
        <v>67</v>
      </c>
      <c r="H2395" t="str">
        <f>B2395&amp;C2395</f>
        <v>Leonie SAMUELSshot-put</v>
      </c>
      <c r="I2395" s="2">
        <f>E2395</f>
        <v>801</v>
      </c>
      <c r="J2395" s="2" cm="1">
        <f t="array" ref="J2395">MAX(IF($H$3:$H$4000=$H2395,$I$3:$I$4000))</f>
        <v>801</v>
      </c>
      <c r="K2395" s="2" t="str">
        <v>KEN</v>
      </c>
      <c r="L2395" s="21" t="str">
        <v>Joyce KIMELI</v>
      </c>
      <c r="M2395" s="47" t="str">
        <v>3000msc</v>
      </c>
      <c r="N2395" s="95">
        <v>0</v>
      </c>
      <c r="O2395" s="94" t="str">
        <f t="shared" si="148"/>
        <v>Joyce KIMELI3000msc</v>
      </c>
      <c r="P2395" s="2">
        <f t="shared" si="149"/>
        <v>1164</v>
      </c>
      <c r="Q2395" s="2">
        <f t="shared" si="150"/>
        <v>17</v>
      </c>
      <c r="R2395" s="79" t="str">
        <f t="shared" si="151"/>
        <v/>
      </c>
    </row>
    <row r="2396" spans="1:18" x14ac:dyDescent="0.2">
      <c r="A2396" t="s">
        <v>1115</v>
      </c>
      <c r="B2396" t="s">
        <v>4748</v>
      </c>
      <c r="C2396" s="5" t="s">
        <v>35</v>
      </c>
      <c r="D2396" s="5">
        <v>38900</v>
      </c>
      <c r="E2396" s="39">
        <v>926</v>
      </c>
      <c r="F2396" s="195">
        <v>44624</v>
      </c>
      <c r="G2396" s="2">
        <v>70</v>
      </c>
      <c r="H2396" t="str">
        <f>B2396&amp;C2396</f>
        <v>Rhianna LUGGhigh-jump</v>
      </c>
      <c r="I2396" s="2">
        <f>E2396</f>
        <v>926</v>
      </c>
      <c r="J2396" s="2" cm="1">
        <f t="array" ref="J2396">MAX(IF($H$3:$H$4000=$H2396,$I$3:$I$4000))</f>
        <v>926</v>
      </c>
      <c r="K2396" s="2" t="str">
        <v>KEN</v>
      </c>
      <c r="L2396" s="21" t="str">
        <v>Margaret AKIDOR</v>
      </c>
      <c r="M2396" s="47" t="str">
        <v>10000m</v>
      </c>
      <c r="N2396" s="95">
        <v>36703</v>
      </c>
      <c r="O2396" s="94" t="str">
        <f t="shared" si="148"/>
        <v>Margaret AKIDOR10000m</v>
      </c>
      <c r="P2396" s="2">
        <f t="shared" si="149"/>
        <v>1121</v>
      </c>
      <c r="Q2396" s="2">
        <f t="shared" si="150"/>
        <v>47</v>
      </c>
      <c r="R2396" s="79" t="str">
        <f t="shared" si="151"/>
        <v/>
      </c>
    </row>
    <row r="2397" spans="1:18" x14ac:dyDescent="0.2">
      <c r="A2397" t="s">
        <v>1115</v>
      </c>
      <c r="B2397" t="s">
        <v>1187</v>
      </c>
      <c r="C2397" s="5" t="s">
        <v>26</v>
      </c>
      <c r="D2397" s="5">
        <v>37151</v>
      </c>
      <c r="E2397" s="39">
        <v>1080</v>
      </c>
      <c r="F2397" s="195">
        <v>44618</v>
      </c>
      <c r="G2397" s="2">
        <v>31</v>
      </c>
      <c r="H2397" t="str">
        <f>B2397&amp;C2397</f>
        <v>Shianne DACOSTA400m</v>
      </c>
      <c r="I2397" s="2">
        <f>E2397</f>
        <v>1080</v>
      </c>
      <c r="J2397" s="2" cm="1">
        <f t="array" ref="J2397">MAX(IF($H$3:$H$4000=$H2397,$I$3:$I$4000))</f>
        <v>1080</v>
      </c>
      <c r="K2397" s="2" t="str">
        <v>KEN</v>
      </c>
      <c r="L2397" s="21" t="str">
        <v>Joyce JEMUTAI</v>
      </c>
      <c r="M2397" s="47" t="str">
        <v>5000m</v>
      </c>
      <c r="N2397" s="95">
        <v>32870</v>
      </c>
      <c r="O2397" s="94" t="str">
        <f t="shared" si="148"/>
        <v>Joyce JEMUTAI5000m</v>
      </c>
      <c r="P2397" s="2">
        <f t="shared" si="149"/>
        <v>1096</v>
      </c>
      <c r="Q2397" s="2">
        <f t="shared" si="150"/>
        <v>74</v>
      </c>
      <c r="R2397" s="79" t="str">
        <f t="shared" si="151"/>
        <v/>
      </c>
    </row>
    <row r="2398" spans="1:18" x14ac:dyDescent="0.2">
      <c r="A2398" t="s">
        <v>1115</v>
      </c>
      <c r="B2398" t="s">
        <v>1200</v>
      </c>
      <c r="C2398" s="5" t="s">
        <v>26</v>
      </c>
      <c r="D2398" s="5">
        <v>31647</v>
      </c>
      <c r="E2398" s="39">
        <v>1049</v>
      </c>
      <c r="F2398" s="195">
        <v>44618</v>
      </c>
      <c r="G2398" s="2">
        <v>70</v>
      </c>
      <c r="H2398" t="str">
        <f>B2398&amp;C2398</f>
        <v>Christine DAY400m</v>
      </c>
      <c r="I2398" s="2">
        <f>E2398</f>
        <v>1049</v>
      </c>
      <c r="J2398" s="2" cm="1">
        <f t="array" ref="J2398">MAX(IF($H$3:$H$4000=$H2398,$I$3:$I$4000))</f>
        <v>1114</v>
      </c>
      <c r="K2398" s="2" t="str">
        <v>KEN</v>
      </c>
      <c r="L2398" s="21" t="str">
        <v>Judith KIYENG</v>
      </c>
      <c r="M2398" s="47" t="str">
        <v>1500m</v>
      </c>
      <c r="N2398" s="95">
        <v>34678</v>
      </c>
      <c r="O2398" s="94" t="str">
        <f t="shared" si="148"/>
        <v>Judith KIYENG1500m</v>
      </c>
      <c r="P2398" s="2">
        <f t="shared" si="149"/>
        <v>1163</v>
      </c>
      <c r="Q2398" s="2">
        <f t="shared" si="150"/>
        <v>17</v>
      </c>
      <c r="R2398" s="79" t="str">
        <f t="shared" si="151"/>
        <v/>
      </c>
    </row>
    <row r="2399" spans="1:18" x14ac:dyDescent="0.2">
      <c r="A2399" t="s">
        <v>1115</v>
      </c>
      <c r="B2399" t="s">
        <v>1346</v>
      </c>
      <c r="C2399" s="5" t="s">
        <v>37</v>
      </c>
      <c r="D2399" s="5">
        <v>35802</v>
      </c>
      <c r="E2399" s="39">
        <v>1130</v>
      </c>
      <c r="F2399" s="195">
        <v>44618</v>
      </c>
      <c r="G2399" s="2">
        <v>4</v>
      </c>
      <c r="H2399" t="str">
        <f>B2399&amp;C2399</f>
        <v>Tissanna HICKLINGlong-jump</v>
      </c>
      <c r="I2399" s="2">
        <f>E2399</f>
        <v>1130</v>
      </c>
      <c r="J2399" s="2" cm="1">
        <f t="array" ref="J2399">MAX(IF($H$3:$H$4000=$H2399,$I$3:$I$4000))</f>
        <v>1130</v>
      </c>
      <c r="K2399" s="2" t="str">
        <v>KEN</v>
      </c>
      <c r="L2399" s="21" t="str">
        <v>Margaret AKIDOR</v>
      </c>
      <c r="M2399" s="47" t="str">
        <v>1500m</v>
      </c>
      <c r="N2399" s="95">
        <v>36703</v>
      </c>
      <c r="O2399" s="94" t="str">
        <f t="shared" si="148"/>
        <v>Margaret AKIDOR1500m</v>
      </c>
      <c r="P2399" s="2">
        <f t="shared" si="149"/>
        <v>1104</v>
      </c>
      <c r="Q2399" s="2">
        <f t="shared" si="150"/>
        <v>74</v>
      </c>
      <c r="R2399" s="79" t="str">
        <f t="shared" si="151"/>
        <v/>
      </c>
    </row>
    <row r="2400" spans="1:18" x14ac:dyDescent="0.2">
      <c r="A2400" t="s">
        <v>1115</v>
      </c>
      <c r="B2400" t="s">
        <v>1325</v>
      </c>
      <c r="C2400" s="5" t="s">
        <v>37</v>
      </c>
      <c r="D2400" s="5">
        <v>38044</v>
      </c>
      <c r="E2400" s="39">
        <v>990</v>
      </c>
      <c r="F2400" s="195">
        <v>44618</v>
      </c>
      <c r="G2400" s="2">
        <v>61</v>
      </c>
      <c r="H2400" t="str">
        <f>B2400&amp;C2400</f>
        <v>Kay-Lagay CLARKElong-jump</v>
      </c>
      <c r="I2400" s="2">
        <f>E2400</f>
        <v>990</v>
      </c>
      <c r="J2400" s="2" cm="1">
        <f t="array" ref="J2400">MAX(IF($H$3:$H$4000=$H2400,$I$3:$I$4000))</f>
        <v>990</v>
      </c>
      <c r="K2400" s="2" t="str">
        <v>KEN</v>
      </c>
      <c r="L2400" s="21" t="str">
        <v>Irine Jepchumba KIMAIS</v>
      </c>
      <c r="M2400" s="47" t="str">
        <v>10000m</v>
      </c>
      <c r="N2400" s="95">
        <v>36078</v>
      </c>
      <c r="O2400" s="94" t="str">
        <f t="shared" si="148"/>
        <v>Irine Jepchumba KIMAIS10000m</v>
      </c>
      <c r="P2400" s="2">
        <f t="shared" si="149"/>
        <v>1213</v>
      </c>
      <c r="Q2400" s="2">
        <f t="shared" si="150"/>
        <v>2</v>
      </c>
      <c r="R2400" s="79" t="str">
        <f t="shared" si="151"/>
        <v/>
      </c>
    </row>
    <row r="2401" spans="1:18" x14ac:dyDescent="0.2">
      <c r="A2401" t="s">
        <v>1115</v>
      </c>
      <c r="B2401" t="s">
        <v>1365</v>
      </c>
      <c r="C2401" s="5" t="s">
        <v>37</v>
      </c>
      <c r="D2401" s="5">
        <v>37683</v>
      </c>
      <c r="E2401" s="39">
        <v>955</v>
      </c>
      <c r="F2401" s="195">
        <v>44618</v>
      </c>
      <c r="G2401" s="2">
        <v>83</v>
      </c>
      <c r="H2401" t="str">
        <f>B2401&amp;C2401</f>
        <v>Paula-Ann CHAMBERSlong-jump</v>
      </c>
      <c r="I2401" s="2">
        <f>E2401</f>
        <v>955</v>
      </c>
      <c r="J2401" s="2" cm="1">
        <f t="array" ref="J2401">MAX(IF($H$3:$H$4000=$H2401,$I$3:$I$4000))</f>
        <v>955</v>
      </c>
      <c r="K2401" s="2" t="str">
        <v>KEN</v>
      </c>
      <c r="L2401" s="21" t="str">
        <v>Daisy CHEROTICH</v>
      </c>
      <c r="M2401" s="47" t="str">
        <v>10000m</v>
      </c>
      <c r="N2401" s="95">
        <v>35580</v>
      </c>
      <c r="O2401" s="94" t="str">
        <f t="shared" si="148"/>
        <v>Daisy CHEROTICH10000m</v>
      </c>
      <c r="P2401" s="2">
        <f t="shared" si="149"/>
        <v>1213</v>
      </c>
      <c r="Q2401" s="2">
        <f t="shared" si="150"/>
        <v>2</v>
      </c>
      <c r="R2401" s="79" t="str">
        <f t="shared" si="151"/>
        <v/>
      </c>
    </row>
    <row r="2402" spans="1:18" x14ac:dyDescent="0.2">
      <c r="A2402" t="s">
        <v>1115</v>
      </c>
      <c r="B2402" t="s">
        <v>1459</v>
      </c>
      <c r="C2402" s="5" t="s">
        <v>40</v>
      </c>
      <c r="D2402" s="5">
        <v>36471</v>
      </c>
      <c r="E2402" s="39">
        <v>875</v>
      </c>
      <c r="F2402" s="195">
        <v>44618</v>
      </c>
      <c r="G2402" s="2">
        <v>47</v>
      </c>
      <c r="H2402" t="str">
        <f>B2402&amp;C2402</f>
        <v>Shamella DONALDSONdiscus-throw</v>
      </c>
      <c r="I2402" s="2">
        <f>E2402</f>
        <v>875</v>
      </c>
      <c r="J2402" s="2" cm="1">
        <f t="array" ref="J2402">MAX(IF($H$3:$H$4000=$H2402,$I$3:$I$4000))</f>
        <v>952</v>
      </c>
      <c r="K2402" s="2" t="str">
        <v>KEN</v>
      </c>
      <c r="L2402" s="21" t="str">
        <v>Joyce Chepkemoi TELE</v>
      </c>
      <c r="M2402" s="47" t="str">
        <v>10000m</v>
      </c>
      <c r="N2402" s="95">
        <v>34822</v>
      </c>
      <c r="O2402" s="94" t="str">
        <f t="shared" si="148"/>
        <v>Joyce Chepkemoi TELE10000m</v>
      </c>
      <c r="P2402" s="2">
        <f t="shared" si="149"/>
        <v>1194</v>
      </c>
      <c r="Q2402" s="2">
        <f t="shared" si="150"/>
        <v>9</v>
      </c>
      <c r="R2402" s="79" t="str">
        <f t="shared" si="151"/>
        <v/>
      </c>
    </row>
    <row r="2403" spans="1:18" x14ac:dyDescent="0.2">
      <c r="A2403" t="s">
        <v>1115</v>
      </c>
      <c r="B2403" t="s">
        <v>1468</v>
      </c>
      <c r="C2403" s="5" t="s">
        <v>40</v>
      </c>
      <c r="D2403" s="5">
        <v>36342</v>
      </c>
      <c r="E2403" s="39">
        <v>827</v>
      </c>
      <c r="F2403" s="195">
        <v>44618</v>
      </c>
      <c r="G2403" s="2">
        <v>69</v>
      </c>
      <c r="H2403" t="str">
        <f>B2403&amp;C2403</f>
        <v>Tamara THOMPSONdiscus-throw</v>
      </c>
      <c r="I2403" s="2">
        <f>E2403</f>
        <v>827</v>
      </c>
      <c r="J2403" s="2" cm="1">
        <f t="array" ref="J2403">MAX(IF($H$3:$H$4000=$H2403,$I$3:$I$4000))</f>
        <v>888</v>
      </c>
      <c r="K2403" s="2" t="str">
        <v>KEN</v>
      </c>
      <c r="L2403" s="21" t="str">
        <v>Gloria KITE</v>
      </c>
      <c r="M2403" s="47" t="str">
        <v>10000m</v>
      </c>
      <c r="N2403" s="95">
        <v>35805</v>
      </c>
      <c r="O2403" s="94" t="str">
        <f t="shared" si="148"/>
        <v>Gloria KITE10000m</v>
      </c>
      <c r="P2403" s="2">
        <f t="shared" si="149"/>
        <v>1181</v>
      </c>
      <c r="Q2403" s="2">
        <f t="shared" si="150"/>
        <v>17</v>
      </c>
      <c r="R2403" s="79" t="str">
        <f t="shared" si="151"/>
        <v/>
      </c>
    </row>
    <row r="2404" spans="1:18" x14ac:dyDescent="0.2">
      <c r="A2404" t="s">
        <v>1115</v>
      </c>
      <c r="B2404" t="s">
        <v>1185</v>
      </c>
      <c r="C2404" s="5" t="s">
        <v>26</v>
      </c>
      <c r="D2404" s="5">
        <v>37091</v>
      </c>
      <c r="E2404" s="39">
        <v>1089</v>
      </c>
      <c r="F2404" s="195">
        <v>44617</v>
      </c>
      <c r="G2404" s="2">
        <v>23</v>
      </c>
      <c r="H2404" t="str">
        <f>B2404&amp;C2404</f>
        <v>Kavia FRANCIS400m</v>
      </c>
      <c r="I2404" s="2">
        <f>E2404</f>
        <v>1089</v>
      </c>
      <c r="J2404" s="2" cm="1">
        <f t="array" ref="J2404">MAX(IF($H$3:$H$4000=$H2404,$I$3:$I$4000))</f>
        <v>1101</v>
      </c>
      <c r="K2404" s="2" t="str">
        <v>KEN</v>
      </c>
      <c r="L2404" s="21" t="str">
        <v>Brillian Jepkorir KIPKOECH</v>
      </c>
      <c r="M2404" s="47" t="str">
        <v>10000m</v>
      </c>
      <c r="N2404" s="95">
        <v>34759</v>
      </c>
      <c r="O2404" s="94" t="str">
        <f t="shared" si="148"/>
        <v>Brillian Jepkorir KIPKOECH10000m</v>
      </c>
      <c r="P2404" s="2">
        <f t="shared" si="149"/>
        <v>1151</v>
      </c>
      <c r="Q2404" s="2">
        <f t="shared" si="150"/>
        <v>28</v>
      </c>
      <c r="R2404" s="79" t="str">
        <f t="shared" si="151"/>
        <v/>
      </c>
    </row>
    <row r="2405" spans="1:18" x14ac:dyDescent="0.2">
      <c r="A2405" t="s">
        <v>1115</v>
      </c>
      <c r="B2405" t="s">
        <v>1190</v>
      </c>
      <c r="C2405" s="5" t="s">
        <v>26</v>
      </c>
      <c r="D2405" s="5">
        <v>36141</v>
      </c>
      <c r="E2405" s="39">
        <v>1073</v>
      </c>
      <c r="F2405" s="195">
        <v>44617</v>
      </c>
      <c r="G2405" s="2">
        <v>37</v>
      </c>
      <c r="H2405" t="str">
        <f>B2405&amp;C2405</f>
        <v>O'Shalia JOHNSON400m</v>
      </c>
      <c r="I2405" s="2">
        <f>E2405</f>
        <v>1073</v>
      </c>
      <c r="J2405" s="2" cm="1">
        <f t="array" ref="J2405">MAX(IF($H$3:$H$4000=$H2405,$I$3:$I$4000))</f>
        <v>1076</v>
      </c>
      <c r="K2405" s="2" t="str">
        <v>KEN</v>
      </c>
      <c r="L2405" s="21" t="str">
        <v>Selah BUSIENEI</v>
      </c>
      <c r="M2405" s="47" t="str">
        <v>1500m</v>
      </c>
      <c r="N2405" s="95">
        <v>33599</v>
      </c>
      <c r="O2405" s="94" t="str">
        <f t="shared" si="148"/>
        <v>Selah BUSIENEI1500m</v>
      </c>
      <c r="P2405" s="2">
        <f t="shared" si="149"/>
        <v>1148</v>
      </c>
      <c r="Q2405" s="2">
        <f t="shared" si="150"/>
        <v>28</v>
      </c>
      <c r="R2405" s="79" t="str">
        <f t="shared" si="151"/>
        <v/>
      </c>
    </row>
    <row r="2406" spans="1:18" x14ac:dyDescent="0.2">
      <c r="A2406" t="s">
        <v>1115</v>
      </c>
      <c r="B2406" t="s">
        <v>1162</v>
      </c>
      <c r="C2406" s="5" t="s">
        <v>25</v>
      </c>
      <c r="D2406" s="5">
        <v>35384</v>
      </c>
      <c r="E2406" s="39">
        <v>1033</v>
      </c>
      <c r="F2406" s="195">
        <v>44611</v>
      </c>
      <c r="G2406" s="2">
        <v>96</v>
      </c>
      <c r="H2406" t="str">
        <f>B2406&amp;C2406</f>
        <v>Candice MCLEOD200m</v>
      </c>
      <c r="I2406" s="2">
        <f>E2406</f>
        <v>1033</v>
      </c>
      <c r="J2406" s="2" cm="1">
        <f t="array" ref="J2406">MAX(IF($H$3:$H$4000=$H2406,$I$3:$I$4000))</f>
        <v>1100</v>
      </c>
      <c r="K2406" s="2" t="str">
        <v>KEN</v>
      </c>
      <c r="L2406" s="21" t="str">
        <v>Mercy CHERONO</v>
      </c>
      <c r="M2406" s="47" t="str">
        <v>5000m</v>
      </c>
      <c r="N2406" s="95">
        <v>33365</v>
      </c>
      <c r="O2406" s="94" t="str">
        <f t="shared" si="148"/>
        <v>Mercy CHERONO5000m</v>
      </c>
      <c r="P2406" s="2">
        <f t="shared" si="149"/>
        <v>1173</v>
      </c>
      <c r="Q2406" s="2">
        <f t="shared" si="150"/>
        <v>14</v>
      </c>
      <c r="R2406" s="79" t="str">
        <f t="shared" si="151"/>
        <v/>
      </c>
    </row>
    <row r="2407" spans="1:18" x14ac:dyDescent="0.2">
      <c r="A2407" t="s">
        <v>1115</v>
      </c>
      <c r="B2407" t="s">
        <v>1138</v>
      </c>
      <c r="C2407" s="5" t="s">
        <v>26</v>
      </c>
      <c r="D2407" s="5">
        <v>35363</v>
      </c>
      <c r="E2407" s="39">
        <v>1064</v>
      </c>
      <c r="F2407" s="195">
        <v>44611</v>
      </c>
      <c r="G2407" s="2">
        <v>51</v>
      </c>
      <c r="H2407" t="str">
        <f>B2407&amp;C2407</f>
        <v>Ashley WILLIAMS400m</v>
      </c>
      <c r="I2407" s="2">
        <f>E2407</f>
        <v>1064</v>
      </c>
      <c r="J2407" s="2" cm="1">
        <f t="array" ref="J2407">MAX(IF($H$3:$H$4000=$H2407,$I$3:$I$4000))</f>
        <v>1089</v>
      </c>
      <c r="K2407" s="2" t="str">
        <v>KEN</v>
      </c>
      <c r="L2407" s="21" t="str">
        <v>Vibian CHEPKURUI</v>
      </c>
      <c r="M2407" s="47" t="str">
        <v>5000m</v>
      </c>
      <c r="N2407" s="95">
        <v>34490</v>
      </c>
      <c r="O2407" s="94" t="str">
        <f t="shared" si="148"/>
        <v>Vibian CHEPKURUI5000m</v>
      </c>
      <c r="P2407" s="2">
        <f t="shared" si="149"/>
        <v>1090</v>
      </c>
      <c r="Q2407" s="2">
        <f t="shared" si="150"/>
        <v>82</v>
      </c>
      <c r="R2407" s="79" t="str">
        <f t="shared" si="151"/>
        <v/>
      </c>
    </row>
    <row r="2408" spans="1:18" x14ac:dyDescent="0.2">
      <c r="A2408" t="s">
        <v>1115</v>
      </c>
      <c r="B2408" t="s">
        <v>1330</v>
      </c>
      <c r="C2408" s="5" t="s">
        <v>33</v>
      </c>
      <c r="D2408" s="5">
        <v>37969</v>
      </c>
      <c r="E2408" s="39">
        <v>1003</v>
      </c>
      <c r="F2408" s="195">
        <v>44611</v>
      </c>
      <c r="G2408" s="2">
        <v>57</v>
      </c>
      <c r="H2408" t="str">
        <f>B2408&amp;C2408</f>
        <v>Dejona SIMPSON400mh</v>
      </c>
      <c r="I2408" s="2">
        <f>E2408</f>
        <v>1003</v>
      </c>
      <c r="J2408" s="2" cm="1">
        <f t="array" ref="J2408">MAX(IF($H$3:$H$4000=$H2408,$I$3:$I$4000))</f>
        <v>1003</v>
      </c>
      <c r="K2408" s="2" t="str">
        <v>KEN</v>
      </c>
      <c r="L2408" s="21" t="str">
        <v>Purity Cherotich RIONORIPO</v>
      </c>
      <c r="M2408" s="47" t="str">
        <v>marathon</v>
      </c>
      <c r="N2408" s="95">
        <v>34130</v>
      </c>
      <c r="O2408" s="94" t="str">
        <f t="shared" si="148"/>
        <v>Purity Cherotich RIONORIPOmarathon</v>
      </c>
      <c r="P2408" s="2">
        <f t="shared" si="149"/>
        <v>1231</v>
      </c>
      <c r="Q2408" s="2">
        <f t="shared" si="150"/>
        <v>7</v>
      </c>
      <c r="R2408" s="79" t="str">
        <f t="shared" si="151"/>
        <v/>
      </c>
    </row>
    <row r="2409" spans="1:18" x14ac:dyDescent="0.2">
      <c r="A2409" t="s">
        <v>1115</v>
      </c>
      <c r="B2409" t="s">
        <v>1335</v>
      </c>
      <c r="C2409" s="5" t="s">
        <v>33</v>
      </c>
      <c r="D2409" s="6">
        <v>38677</v>
      </c>
      <c r="E2409" s="39">
        <v>985</v>
      </c>
      <c r="F2409" s="195">
        <v>44611</v>
      </c>
      <c r="G2409" s="2">
        <v>74</v>
      </c>
      <c r="H2409" t="str">
        <f>B2409&amp;C2409</f>
        <v>Kitania HEADLEY400mh</v>
      </c>
      <c r="I2409" s="2">
        <f>E2409</f>
        <v>985</v>
      </c>
      <c r="J2409" s="2" cm="1">
        <f t="array" ref="J2409">MAX(IF($H$3:$H$4000=$H2409,$I$3:$I$4000))</f>
        <v>985</v>
      </c>
      <c r="K2409" s="2" t="str">
        <v>KEN</v>
      </c>
      <c r="L2409" s="21" t="str">
        <v>Betty Wilson LEMPUS</v>
      </c>
      <c r="M2409" s="47" t="str">
        <v>marathon</v>
      </c>
      <c r="N2409" s="95">
        <v>33428</v>
      </c>
      <c r="O2409" s="94" t="str">
        <f t="shared" si="148"/>
        <v>Betty Wilson LEMPUSmarathon</v>
      </c>
      <c r="P2409" s="2">
        <f t="shared" si="149"/>
        <v>1190</v>
      </c>
      <c r="Q2409" s="2">
        <f t="shared" si="150"/>
        <v>20</v>
      </c>
      <c r="R2409" s="79" t="str">
        <f t="shared" si="151"/>
        <v/>
      </c>
    </row>
    <row r="2410" spans="1:18" x14ac:dyDescent="0.2">
      <c r="A2410" t="s">
        <v>1115</v>
      </c>
      <c r="B2410" t="s">
        <v>1347</v>
      </c>
      <c r="C2410" s="5" t="s">
        <v>37</v>
      </c>
      <c r="D2410" s="5">
        <v>37125</v>
      </c>
      <c r="E2410" s="39">
        <v>1066</v>
      </c>
      <c r="F2410" s="195">
        <v>44611</v>
      </c>
      <c r="G2410" s="2">
        <v>15</v>
      </c>
      <c r="H2410" t="str">
        <f>B2410&amp;C2410</f>
        <v>Jodian STEWARTlong-jump</v>
      </c>
      <c r="I2410" s="2">
        <f>E2410</f>
        <v>1066</v>
      </c>
      <c r="J2410" s="2" cm="1">
        <f t="array" ref="J2410">MAX(IF($H$3:$H$4000=$H2410,$I$3:$I$4000))</f>
        <v>1066</v>
      </c>
      <c r="K2410" s="2" t="str">
        <v>KEN</v>
      </c>
      <c r="L2410" s="21" t="str">
        <v>Susan Lokayo EJORE</v>
      </c>
      <c r="M2410" s="47" t="str">
        <v>800m</v>
      </c>
      <c r="N2410" s="95">
        <v>35012</v>
      </c>
      <c r="O2410" s="94" t="str">
        <f t="shared" si="148"/>
        <v>Susan Lokayo EJORE800m</v>
      </c>
      <c r="P2410" s="2">
        <f t="shared" si="149"/>
        <v>1110</v>
      </c>
      <c r="Q2410" s="2">
        <f t="shared" si="150"/>
        <v>53</v>
      </c>
      <c r="R2410" s="79" t="str">
        <f t="shared" si="151"/>
        <v/>
      </c>
    </row>
    <row r="2411" spans="1:18" x14ac:dyDescent="0.2">
      <c r="A2411" t="s">
        <v>1115</v>
      </c>
      <c r="B2411" t="s">
        <v>1390</v>
      </c>
      <c r="C2411" s="5" t="s">
        <v>35</v>
      </c>
      <c r="D2411" s="5">
        <v>38197</v>
      </c>
      <c r="E2411" s="39">
        <v>974</v>
      </c>
      <c r="F2411" s="195">
        <v>44611</v>
      </c>
      <c r="G2411" s="2">
        <v>34</v>
      </c>
      <c r="H2411" t="str">
        <f>B2411&amp;C2411</f>
        <v>Malaika CUNNINGHAMhigh-jump</v>
      </c>
      <c r="I2411" s="2">
        <f>E2411</f>
        <v>974</v>
      </c>
      <c r="J2411" s="2" cm="1">
        <f t="array" ref="J2411">MAX(IF($H$3:$H$4000=$H2411,$I$3:$I$4000))</f>
        <v>974</v>
      </c>
      <c r="K2411" s="2" t="str">
        <v>KEN</v>
      </c>
      <c r="L2411" s="21" t="str">
        <v>Triza CHEROTICH</v>
      </c>
      <c r="M2411" s="47" t="str">
        <v>3000msc</v>
      </c>
      <c r="N2411" s="95">
        <v>38005</v>
      </c>
      <c r="O2411" s="94" t="str">
        <f t="shared" si="148"/>
        <v>Triza CHEROTICH3000msc</v>
      </c>
      <c r="P2411" s="2">
        <f t="shared" si="149"/>
        <v>1058</v>
      </c>
      <c r="Q2411" s="2">
        <f t="shared" si="150"/>
        <v>63</v>
      </c>
      <c r="R2411" s="79" t="str">
        <f t="shared" si="151"/>
        <v/>
      </c>
    </row>
    <row r="2412" spans="1:18" x14ac:dyDescent="0.2">
      <c r="A2412" t="s">
        <v>1115</v>
      </c>
      <c r="B2412" t="s">
        <v>4872</v>
      </c>
      <c r="C2412" s="5" t="s">
        <v>40</v>
      </c>
      <c r="D2412" s="5">
        <v>38171</v>
      </c>
      <c r="E2412" s="39">
        <v>863</v>
      </c>
      <c r="F2412" s="195">
        <v>44611</v>
      </c>
      <c r="G2412" s="2">
        <v>52</v>
      </c>
      <c r="H2412" t="str">
        <f>B2412&amp;C2412</f>
        <v>Britannia JOHNSONdiscus-throw</v>
      </c>
      <c r="I2412" s="2">
        <f>E2412</f>
        <v>863</v>
      </c>
      <c r="J2412" s="2" cm="1">
        <f t="array" ref="J2412">MAX(IF($H$3:$H$4000=$H2412,$I$3:$I$4000))</f>
        <v>863</v>
      </c>
      <c r="K2412" s="2" t="str">
        <v>KEN</v>
      </c>
      <c r="L2412" s="21" t="str">
        <v>Nyambura WANGUI</v>
      </c>
      <c r="M2412" s="47" t="str">
        <v>3000msc</v>
      </c>
      <c r="N2412" s="95">
        <v>0</v>
      </c>
      <c r="O2412" s="94" t="str">
        <f t="shared" si="148"/>
        <v>Nyambura WANGUI3000msc</v>
      </c>
      <c r="P2412" s="2">
        <f t="shared" si="149"/>
        <v>1045</v>
      </c>
      <c r="Q2412" s="2">
        <f t="shared" si="150"/>
        <v>76</v>
      </c>
      <c r="R2412" s="79" t="str">
        <f t="shared" si="151"/>
        <v/>
      </c>
    </row>
    <row r="2413" spans="1:18" x14ac:dyDescent="0.2">
      <c r="A2413" t="s">
        <v>1115</v>
      </c>
      <c r="B2413" t="s">
        <v>1462</v>
      </c>
      <c r="C2413" s="5" t="s">
        <v>40</v>
      </c>
      <c r="D2413" s="5">
        <v>37945</v>
      </c>
      <c r="E2413" s="39">
        <v>860</v>
      </c>
      <c r="F2413" s="195">
        <v>44611</v>
      </c>
      <c r="G2413" s="2">
        <v>55</v>
      </c>
      <c r="H2413" t="str">
        <f>B2413&amp;C2413</f>
        <v>Damali WILLIAMSdiscus-throw</v>
      </c>
      <c r="I2413" s="2">
        <f>E2413</f>
        <v>860</v>
      </c>
      <c r="J2413" s="2" cm="1">
        <f t="array" ref="J2413">MAX(IF($H$3:$H$4000=$H2413,$I$3:$I$4000))</f>
        <v>860</v>
      </c>
      <c r="K2413" s="2" t="str">
        <v>KEN</v>
      </c>
      <c r="L2413" s="21" t="str">
        <v>Abigael CHELIMO</v>
      </c>
      <c r="M2413" s="47" t="str">
        <v>3000msc</v>
      </c>
      <c r="N2413" s="95">
        <v>0</v>
      </c>
      <c r="O2413" s="94" t="str">
        <f t="shared" si="148"/>
        <v>Abigael CHELIMO3000msc</v>
      </c>
      <c r="P2413" s="2">
        <f t="shared" si="149"/>
        <v>992</v>
      </c>
      <c r="Q2413" s="2">
        <f t="shared" si="150"/>
        <v>109</v>
      </c>
      <c r="R2413" s="79" t="str">
        <f t="shared" si="151"/>
        <v/>
      </c>
    </row>
    <row r="2414" spans="1:18" x14ac:dyDescent="0.2">
      <c r="A2414" t="s">
        <v>1115</v>
      </c>
      <c r="B2414" t="s">
        <v>4873</v>
      </c>
      <c r="C2414" s="5" t="s">
        <v>40</v>
      </c>
      <c r="D2414" s="5">
        <v>38171</v>
      </c>
      <c r="E2414" s="39">
        <v>809</v>
      </c>
      <c r="F2414" s="195">
        <v>44611</v>
      </c>
      <c r="G2414" s="2">
        <v>85</v>
      </c>
      <c r="H2414" t="str">
        <f>B2414&amp;C2414</f>
        <v>Britannie JOHNSONdiscus-throw</v>
      </c>
      <c r="I2414" s="2">
        <f>E2414</f>
        <v>809</v>
      </c>
      <c r="J2414" s="2" cm="1">
        <f t="array" ref="J2414">MAX(IF($H$3:$H$4000=$H2414,$I$3:$I$4000))</f>
        <v>809</v>
      </c>
      <c r="K2414" s="2" t="str">
        <v>KEN</v>
      </c>
      <c r="L2414" s="21" t="str">
        <v>Violah CHEPTOO</v>
      </c>
      <c r="M2414" s="47" t="str">
        <v>5000m</v>
      </c>
      <c r="N2414" s="95">
        <v>32568</v>
      </c>
      <c r="O2414" s="94" t="str">
        <f t="shared" si="148"/>
        <v>Violah CHEPTOO5000m</v>
      </c>
      <c r="P2414" s="2">
        <f t="shared" si="149"/>
        <v>1136</v>
      </c>
      <c r="Q2414" s="2">
        <f t="shared" si="150"/>
        <v>42</v>
      </c>
      <c r="R2414" s="79" t="str">
        <f t="shared" si="151"/>
        <v/>
      </c>
    </row>
    <row r="2415" spans="1:18" x14ac:dyDescent="0.2">
      <c r="A2415" t="s">
        <v>1115</v>
      </c>
      <c r="B2415" t="s">
        <v>1488</v>
      </c>
      <c r="C2415" s="5" t="s">
        <v>39</v>
      </c>
      <c r="D2415" s="5">
        <v>37956</v>
      </c>
      <c r="E2415" s="39">
        <v>791</v>
      </c>
      <c r="F2415" s="195">
        <v>44611</v>
      </c>
      <c r="G2415" s="2">
        <v>74</v>
      </c>
      <c r="H2415" t="str">
        <f>B2415&amp;C2415</f>
        <v>Tafada WRIGHTshot-put</v>
      </c>
      <c r="I2415" s="2">
        <f>E2415</f>
        <v>791</v>
      </c>
      <c r="J2415" s="2" cm="1">
        <f t="array" ref="J2415">MAX(IF($H$3:$H$4000=$H2415,$I$3:$I$4000))</f>
        <v>791</v>
      </c>
      <c r="K2415" s="2" t="str">
        <v>KEN</v>
      </c>
      <c r="L2415" s="21" t="str">
        <v>Winfridah MOSETI</v>
      </c>
      <c r="M2415" s="47" t="str">
        <v>5000m</v>
      </c>
      <c r="N2415" s="95">
        <v>35381</v>
      </c>
      <c r="O2415" s="94" t="str">
        <f t="shared" si="148"/>
        <v>Winfridah MOSETI5000m</v>
      </c>
      <c r="P2415" s="2">
        <f t="shared" si="149"/>
        <v>1100</v>
      </c>
      <c r="Q2415" s="2">
        <f t="shared" si="150"/>
        <v>70</v>
      </c>
      <c r="R2415" s="79" t="str">
        <f t="shared" si="151"/>
        <v/>
      </c>
    </row>
    <row r="2416" spans="1:18" x14ac:dyDescent="0.2">
      <c r="A2416" t="s">
        <v>1115</v>
      </c>
      <c r="B2416" t="s">
        <v>1451</v>
      </c>
      <c r="C2416" s="5" t="s">
        <v>39</v>
      </c>
      <c r="D2416" s="5">
        <v>38140</v>
      </c>
      <c r="E2416" s="39">
        <v>784</v>
      </c>
      <c r="F2416" s="195">
        <v>44611</v>
      </c>
      <c r="G2416" s="2">
        <v>84</v>
      </c>
      <c r="H2416" t="str">
        <f>B2416&amp;C2416</f>
        <v>Cedricka WILLIAMSshot-put</v>
      </c>
      <c r="I2416" s="2">
        <f>E2416</f>
        <v>784</v>
      </c>
      <c r="J2416" s="2" cm="1">
        <f t="array" ref="J2416">MAX(IF($H$3:$H$4000=$H2416,$I$3:$I$4000))</f>
        <v>784</v>
      </c>
      <c r="K2416" s="2" t="str">
        <v>KEN</v>
      </c>
      <c r="L2416" s="21" t="str">
        <v>Caroline NYAGA</v>
      </c>
      <c r="M2416" s="47" t="str">
        <v>5000m</v>
      </c>
      <c r="N2416" s="95">
        <v>34249</v>
      </c>
      <c r="O2416" s="94" t="str">
        <f t="shared" si="148"/>
        <v>Caroline NYAGA5000m</v>
      </c>
      <c r="P2416" s="2">
        <f t="shared" si="149"/>
        <v>1087</v>
      </c>
      <c r="Q2416" s="2">
        <f t="shared" si="150"/>
        <v>85</v>
      </c>
      <c r="R2416" s="79" t="str">
        <f t="shared" si="151"/>
        <v/>
      </c>
    </row>
    <row r="2417" spans="1:18" x14ac:dyDescent="0.2">
      <c r="A2417" t="s">
        <v>1115</v>
      </c>
      <c r="B2417" t="s">
        <v>1503</v>
      </c>
      <c r="C2417" s="5" t="s">
        <v>39</v>
      </c>
      <c r="D2417" s="5">
        <v>37816</v>
      </c>
      <c r="E2417" s="39">
        <v>772</v>
      </c>
      <c r="F2417" s="195">
        <v>44611</v>
      </c>
      <c r="G2417" s="2">
        <v>95</v>
      </c>
      <c r="H2417" t="str">
        <f>B2417&amp;C2417</f>
        <v>Natalie ALBERTshot-put</v>
      </c>
      <c r="I2417" s="2">
        <f>E2417</f>
        <v>772</v>
      </c>
      <c r="J2417" s="2" cm="1">
        <f t="array" ref="J2417">MAX(IF($H$3:$H$4000=$H2417,$I$3:$I$4000))</f>
        <v>772</v>
      </c>
      <c r="K2417" s="2" t="str">
        <v>KEN</v>
      </c>
      <c r="L2417" s="21" t="str">
        <v>Betty Chepkemoi KIBET</v>
      </c>
      <c r="M2417" s="47" t="str">
        <v>5000m</v>
      </c>
      <c r="N2417" s="95">
        <v>36619</v>
      </c>
      <c r="O2417" s="94" t="str">
        <f t="shared" si="148"/>
        <v>Betty Chepkemoi KIBET5000m</v>
      </c>
      <c r="P2417" s="2">
        <f t="shared" si="149"/>
        <v>1083</v>
      </c>
      <c r="Q2417" s="2">
        <f t="shared" si="150"/>
        <v>88</v>
      </c>
      <c r="R2417" s="79" t="str">
        <f t="shared" si="151"/>
        <v/>
      </c>
    </row>
    <row r="2418" spans="1:18" x14ac:dyDescent="0.2">
      <c r="A2418" t="s">
        <v>1115</v>
      </c>
      <c r="B2418" t="s">
        <v>1117</v>
      </c>
      <c r="C2418" s="5" t="s">
        <v>2</v>
      </c>
      <c r="D2418" s="5">
        <v>38086</v>
      </c>
      <c r="E2418" s="39">
        <v>1077</v>
      </c>
      <c r="F2418" s="195">
        <v>44604</v>
      </c>
      <c r="G2418" s="2">
        <v>48</v>
      </c>
      <c r="H2418" t="str">
        <f>B2418&amp;C2418</f>
        <v>Alexis JAMES100m</v>
      </c>
      <c r="I2418" s="2">
        <f>E2418</f>
        <v>1077</v>
      </c>
      <c r="J2418" s="2" cm="1">
        <f t="array" ref="J2418">MAX(IF($H$3:$H$4000=$H2418,$I$3:$I$4000))</f>
        <v>1077</v>
      </c>
      <c r="K2418" s="2" t="str">
        <v>KEN</v>
      </c>
      <c r="L2418" s="21" t="str">
        <v>Faith KIPYEGON</v>
      </c>
      <c r="M2418" s="47" t="str">
        <v>800m</v>
      </c>
      <c r="N2418" s="95">
        <v>34344</v>
      </c>
      <c r="O2418" s="94" t="str">
        <f t="shared" si="148"/>
        <v>Faith KIPYEGON800m</v>
      </c>
      <c r="P2418" s="2">
        <f t="shared" si="149"/>
        <v>1194</v>
      </c>
      <c r="Q2418" s="2">
        <f t="shared" si="150"/>
        <v>8</v>
      </c>
      <c r="R2418" s="79" t="str">
        <f t="shared" si="151"/>
        <v/>
      </c>
    </row>
    <row r="2419" spans="1:18" x14ac:dyDescent="0.2">
      <c r="A2419" t="s">
        <v>1115</v>
      </c>
      <c r="B2419" t="s">
        <v>1127</v>
      </c>
      <c r="C2419" s="6" t="s">
        <v>2</v>
      </c>
      <c r="D2419" s="5">
        <v>44732</v>
      </c>
      <c r="E2419" s="39">
        <v>1040</v>
      </c>
      <c r="F2419" s="195">
        <v>44604</v>
      </c>
      <c r="G2419" s="2">
        <v>92</v>
      </c>
      <c r="H2419" t="str">
        <f>B2419&amp;C2419</f>
        <v>Abigail WOLFE100m</v>
      </c>
      <c r="I2419" s="2">
        <f>E2419</f>
        <v>1040</v>
      </c>
      <c r="J2419" s="2" cm="1">
        <f t="array" ref="J2419">MAX(IF($H$3:$H$4000=$H2419,$I$3:$I$4000))</f>
        <v>1040</v>
      </c>
      <c r="K2419" s="2" t="str">
        <v>KEN</v>
      </c>
      <c r="L2419" s="21" t="str">
        <v>Sylivia Chematui CHESEBE</v>
      </c>
      <c r="M2419" s="47" t="str">
        <v>800m</v>
      </c>
      <c r="N2419" s="95">
        <v>31914</v>
      </c>
      <c r="O2419" s="94" t="str">
        <f t="shared" si="148"/>
        <v>Sylivia Chematui CHESEBE800m</v>
      </c>
      <c r="P2419" s="2">
        <f t="shared" si="149"/>
        <v>1102</v>
      </c>
      <c r="Q2419" s="2">
        <f t="shared" si="150"/>
        <v>69</v>
      </c>
      <c r="R2419" s="79" t="str">
        <f t="shared" si="151"/>
        <v/>
      </c>
    </row>
    <row r="2420" spans="1:18" x14ac:dyDescent="0.2">
      <c r="A2420" t="s">
        <v>1115</v>
      </c>
      <c r="B2420" t="s">
        <v>4969</v>
      </c>
      <c r="C2420" s="5" t="s">
        <v>2</v>
      </c>
      <c r="D2420" s="5">
        <v>32031</v>
      </c>
      <c r="E2420" s="39">
        <v>1053</v>
      </c>
      <c r="F2420" s="195">
        <v>44604</v>
      </c>
      <c r="G2420" s="2">
        <v>92</v>
      </c>
      <c r="H2420" t="str">
        <f>B2420&amp;C2420</f>
        <v>Anastasia Natalie LE-ROY100m</v>
      </c>
      <c r="I2420" s="2">
        <f>E2420</f>
        <v>1053</v>
      </c>
      <c r="J2420" s="2" cm="1">
        <f t="array" ref="J2420">MAX(IF($H$3:$H$4000=$H2420,$I$3:$I$4000))</f>
        <v>1053</v>
      </c>
      <c r="K2420" s="2" t="str">
        <v>KEN</v>
      </c>
      <c r="L2420" s="21" t="str">
        <v>Vivian KOSGEI</v>
      </c>
      <c r="M2420" s="47" t="str">
        <v>1500m</v>
      </c>
      <c r="N2420" s="95">
        <v>0</v>
      </c>
      <c r="O2420" s="94" t="str">
        <f t="shared" si="148"/>
        <v>Vivian KOSGEI1500m</v>
      </c>
      <c r="P2420" s="2">
        <f t="shared" si="149"/>
        <v>1093</v>
      </c>
      <c r="Q2420" s="2">
        <f t="shared" si="150"/>
        <v>90</v>
      </c>
      <c r="R2420" s="79" t="str">
        <f t="shared" si="151"/>
        <v/>
      </c>
    </row>
    <row r="2421" spans="1:18" x14ac:dyDescent="0.2">
      <c r="A2421" t="s">
        <v>1115</v>
      </c>
      <c r="B2421" t="s">
        <v>1156</v>
      </c>
      <c r="C2421" s="5" t="s">
        <v>26</v>
      </c>
      <c r="D2421" s="5">
        <v>37771</v>
      </c>
      <c r="E2421" s="39">
        <v>1070</v>
      </c>
      <c r="F2421" s="195">
        <v>44604</v>
      </c>
      <c r="G2421" s="2">
        <v>40</v>
      </c>
      <c r="H2421" t="str">
        <f>B2421&amp;C2421</f>
        <v>Kaylia KELLY400m</v>
      </c>
      <c r="I2421" s="2">
        <f>E2421</f>
        <v>1070</v>
      </c>
      <c r="J2421" s="2" cm="1">
        <f t="array" ref="J2421">MAX(IF($H$3:$H$4000=$H2421,$I$3:$I$4000))</f>
        <v>1070</v>
      </c>
      <c r="K2421" s="2" t="str">
        <v>KEN</v>
      </c>
      <c r="L2421" s="21" t="str">
        <v>Caroline Chepkoech KIPKIRUI</v>
      </c>
      <c r="M2421" s="47" t="str">
        <v>10000m</v>
      </c>
      <c r="N2421" s="95">
        <v>34480</v>
      </c>
      <c r="O2421" s="94" t="str">
        <f t="shared" si="148"/>
        <v>Caroline Chepkoech KIPKIRUI10000m</v>
      </c>
      <c r="P2421" s="2">
        <f t="shared" si="149"/>
        <v>1153</v>
      </c>
      <c r="Q2421" s="2">
        <f t="shared" si="150"/>
        <v>27</v>
      </c>
      <c r="R2421" s="79" t="str">
        <f t="shared" si="151"/>
        <v/>
      </c>
    </row>
    <row r="2422" spans="1:18" x14ac:dyDescent="0.2">
      <c r="A2422" t="s">
        <v>1115</v>
      </c>
      <c r="B2422" t="s">
        <v>1165</v>
      </c>
      <c r="C2422" s="5" t="s">
        <v>26</v>
      </c>
      <c r="D2422" s="5">
        <v>37772</v>
      </c>
      <c r="E2422" s="39">
        <v>1049</v>
      </c>
      <c r="F2422" s="195">
        <v>44604</v>
      </c>
      <c r="G2422" s="2">
        <v>69</v>
      </c>
      <c r="H2422" t="str">
        <f>B2422&amp;C2422</f>
        <v>Shana Kaye ANDERSON400m</v>
      </c>
      <c r="I2422" s="2">
        <f>E2422</f>
        <v>1049</v>
      </c>
      <c r="J2422" s="2" cm="1">
        <f t="array" ref="J2422">MAX(IF($H$3:$H$4000=$H2422,$I$3:$I$4000))</f>
        <v>1049</v>
      </c>
      <c r="K2422" s="2" t="str">
        <v>KEN</v>
      </c>
      <c r="L2422" s="21" t="str">
        <v>Eunice Jepkoech SUM</v>
      </c>
      <c r="M2422" s="47" t="str">
        <v>1500m</v>
      </c>
      <c r="N2422" s="95">
        <v>32243</v>
      </c>
      <c r="O2422" s="94" t="str">
        <f t="shared" si="148"/>
        <v>Eunice Jepkoech SUM1500m</v>
      </c>
      <c r="P2422" s="2">
        <f t="shared" si="149"/>
        <v>1082</v>
      </c>
      <c r="Q2422" s="2">
        <f t="shared" si="150"/>
        <v>113</v>
      </c>
      <c r="R2422" s="79" t="str">
        <f t="shared" si="151"/>
        <v/>
      </c>
    </row>
    <row r="2423" spans="1:18" x14ac:dyDescent="0.2">
      <c r="A2423" t="s">
        <v>1115</v>
      </c>
      <c r="B2423" t="s">
        <v>1409</v>
      </c>
      <c r="C2423" s="5" t="s">
        <v>35</v>
      </c>
      <c r="D2423" s="5">
        <v>37605</v>
      </c>
      <c r="E2423" s="39">
        <v>907</v>
      </c>
      <c r="F2423" s="195">
        <v>44604</v>
      </c>
      <c r="G2423" s="2">
        <v>96</v>
      </c>
      <c r="H2423" t="str">
        <f>B2423&amp;C2423</f>
        <v>Daniel HINDShigh-jump</v>
      </c>
      <c r="I2423" s="2">
        <f>E2423</f>
        <v>907</v>
      </c>
      <c r="J2423" s="2" cm="1">
        <f t="array" ref="J2423">MAX(IF($H$3:$H$4000=$H2423,$I$3:$I$4000))</f>
        <v>907</v>
      </c>
      <c r="K2423" s="2" t="str">
        <v>KEN</v>
      </c>
      <c r="L2423" s="21" t="str">
        <v>Sharon LOKEDI</v>
      </c>
      <c r="M2423" s="47" t="str">
        <v>10000m</v>
      </c>
      <c r="N2423" s="95">
        <v>0</v>
      </c>
      <c r="O2423" s="94" t="str">
        <f t="shared" si="148"/>
        <v>Sharon LOKEDI10000m</v>
      </c>
      <c r="P2423" s="2">
        <f t="shared" si="149"/>
        <v>1154</v>
      </c>
      <c r="Q2423" s="2">
        <f t="shared" si="150"/>
        <v>23</v>
      </c>
      <c r="R2423" s="79" t="str">
        <f t="shared" si="151"/>
        <v/>
      </c>
    </row>
    <row r="2424" spans="1:18" x14ac:dyDescent="0.2">
      <c r="A2424" t="s">
        <v>1115</v>
      </c>
      <c r="B2424" t="s">
        <v>1410</v>
      </c>
      <c r="C2424" s="6" t="s">
        <v>35</v>
      </c>
      <c r="D2424" s="5">
        <v>44701</v>
      </c>
      <c r="E2424" s="39">
        <v>907</v>
      </c>
      <c r="F2424" s="195">
        <v>44604</v>
      </c>
      <c r="G2424" s="2">
        <v>96</v>
      </c>
      <c r="H2424" t="str">
        <f>B2424&amp;C2424</f>
        <v>Richelle STANLEYhigh-jump</v>
      </c>
      <c r="I2424" s="2">
        <f>E2424</f>
        <v>907</v>
      </c>
      <c r="J2424" s="2" cm="1">
        <f t="array" ref="J2424">MAX(IF($H$3:$H$4000=$H2424,$I$3:$I$4000))</f>
        <v>907</v>
      </c>
      <c r="K2424" s="2" t="str">
        <v>KEN</v>
      </c>
      <c r="L2424" s="21" t="str">
        <v>Sandrafelis Chebet TUEI</v>
      </c>
      <c r="M2424" s="47" t="str">
        <v>10000m</v>
      </c>
      <c r="N2424" s="95">
        <v>35815</v>
      </c>
      <c r="O2424" s="94" t="str">
        <f t="shared" si="148"/>
        <v>Sandrafelis Chebet TUEI10000m</v>
      </c>
      <c r="P2424" s="2">
        <f t="shared" si="149"/>
        <v>1150</v>
      </c>
      <c r="Q2424" s="2">
        <f t="shared" si="150"/>
        <v>29</v>
      </c>
      <c r="R2424" s="79" t="str">
        <f t="shared" si="151"/>
        <v/>
      </c>
    </row>
    <row r="2425" spans="1:18" x14ac:dyDescent="0.2">
      <c r="A2425" t="s">
        <v>1115</v>
      </c>
      <c r="B2425" t="s">
        <v>1411</v>
      </c>
      <c r="C2425" s="5" t="s">
        <v>35</v>
      </c>
      <c r="D2425" s="5">
        <v>37908</v>
      </c>
      <c r="E2425" s="39">
        <v>907</v>
      </c>
      <c r="F2425" s="195">
        <v>44604</v>
      </c>
      <c r="G2425" s="2">
        <v>96</v>
      </c>
      <c r="H2425" t="str">
        <f>B2425&amp;C2425</f>
        <v>Cordaelia WILLIAMShigh-jump</v>
      </c>
      <c r="I2425" s="2">
        <f>E2425</f>
        <v>907</v>
      </c>
      <c r="J2425" s="2" cm="1">
        <f t="array" ref="J2425">MAX(IF($H$3:$H$4000=$H2425,$I$3:$I$4000))</f>
        <v>907</v>
      </c>
      <c r="K2425" s="2" t="str">
        <v>KEN</v>
      </c>
      <c r="L2425" s="21" t="str">
        <v>Vane Nyaboke NYANAMBA</v>
      </c>
      <c r="M2425" s="47" t="str">
        <v>10000m</v>
      </c>
      <c r="N2425" s="95">
        <v>34441</v>
      </c>
      <c r="O2425" s="94" t="str">
        <f t="shared" si="148"/>
        <v>Vane Nyaboke NYANAMBA10000m</v>
      </c>
      <c r="P2425" s="2">
        <f t="shared" si="149"/>
        <v>1147</v>
      </c>
      <c r="Q2425" s="2">
        <f t="shared" si="150"/>
        <v>30</v>
      </c>
      <c r="R2425" s="79" t="str">
        <f t="shared" si="151"/>
        <v/>
      </c>
    </row>
    <row r="2426" spans="1:18" x14ac:dyDescent="0.2">
      <c r="A2426" t="s">
        <v>1115</v>
      </c>
      <c r="B2426" t="s">
        <v>1179</v>
      </c>
      <c r="C2426" s="5" t="s">
        <v>26</v>
      </c>
      <c r="D2426" s="5">
        <v>35834</v>
      </c>
      <c r="E2426" s="39">
        <v>1126</v>
      </c>
      <c r="F2426" s="195">
        <v>44597</v>
      </c>
      <c r="G2426" s="2">
        <v>8</v>
      </c>
      <c r="H2426" t="str">
        <f>B2426&amp;C2426</f>
        <v>Junelle BROMFIELD400m</v>
      </c>
      <c r="I2426" s="2">
        <f>E2426</f>
        <v>1126</v>
      </c>
      <c r="J2426" s="2" cm="1">
        <f t="array" ref="J2426">MAX(IF($H$3:$H$4000=$H2426,$I$3:$I$4000))</f>
        <v>1175</v>
      </c>
      <c r="K2426" s="2" t="str">
        <v>KEN</v>
      </c>
      <c r="L2426" s="21" t="str">
        <v>Pauline Chemning KORIKWIANG</v>
      </c>
      <c r="M2426" s="47" t="str">
        <v>10000m</v>
      </c>
      <c r="N2426" s="95">
        <v>32203</v>
      </c>
      <c r="O2426" s="94" t="str">
        <f t="shared" si="148"/>
        <v>Pauline Chemning KORIKWIANG10000m</v>
      </c>
      <c r="P2426" s="2">
        <f t="shared" si="149"/>
        <v>1144</v>
      </c>
      <c r="Q2426" s="2">
        <f t="shared" si="150"/>
        <v>32</v>
      </c>
      <c r="R2426" s="79" t="str">
        <f t="shared" si="151"/>
        <v/>
      </c>
    </row>
    <row r="2427" spans="1:18" x14ac:dyDescent="0.2">
      <c r="A2427" t="s">
        <v>1115</v>
      </c>
      <c r="B2427" t="s">
        <v>1184</v>
      </c>
      <c r="C2427" s="5" t="s">
        <v>26</v>
      </c>
      <c r="D2427" s="5">
        <v>34287</v>
      </c>
      <c r="E2427" s="39">
        <v>1097</v>
      </c>
      <c r="F2427" s="195">
        <v>44597</v>
      </c>
      <c r="G2427" s="2">
        <v>16</v>
      </c>
      <c r="H2427" t="str">
        <f>B2427&amp;C2427</f>
        <v>Janieve RUSSELL400m</v>
      </c>
      <c r="I2427" s="2">
        <f>E2427</f>
        <v>1097</v>
      </c>
      <c r="J2427" s="2" cm="1">
        <f t="array" ref="J2427">MAX(IF($H$3:$H$4000=$H2427,$I$3:$I$4000))</f>
        <v>1135</v>
      </c>
      <c r="K2427" s="2" t="str">
        <v>KEN</v>
      </c>
      <c r="L2427" s="21" t="str">
        <v>Caroline NYAGA</v>
      </c>
      <c r="M2427" s="47" t="str">
        <v>10000m</v>
      </c>
      <c r="N2427" s="95">
        <v>34249</v>
      </c>
      <c r="O2427" s="94" t="str">
        <f t="shared" si="148"/>
        <v>Caroline NYAGA10000m</v>
      </c>
      <c r="P2427" s="2">
        <f t="shared" si="149"/>
        <v>1143</v>
      </c>
      <c r="Q2427" s="2">
        <f t="shared" si="150"/>
        <v>33</v>
      </c>
      <c r="R2427" s="79" t="str">
        <f t="shared" si="151"/>
        <v/>
      </c>
    </row>
    <row r="2428" spans="1:18" x14ac:dyDescent="0.2">
      <c r="A2428" t="s">
        <v>1115</v>
      </c>
      <c r="B2428" t="s">
        <v>4978</v>
      </c>
      <c r="C2428" s="5" t="s">
        <v>26</v>
      </c>
      <c r="D2428" s="5">
        <v>31903</v>
      </c>
      <c r="E2428" s="39">
        <v>1026</v>
      </c>
      <c r="F2428" s="195">
        <v>44597</v>
      </c>
      <c r="G2428" s="2">
        <v>99</v>
      </c>
      <c r="H2428" t="str">
        <f>B2428&amp;C2428</f>
        <v>Kaliese CARTER400m</v>
      </c>
      <c r="I2428" s="2">
        <f>E2428</f>
        <v>1026</v>
      </c>
      <c r="J2428" s="2" cm="1">
        <f t="array" ref="J2428">MAX(IF($H$3:$H$4000=$H2428,$I$3:$I$4000))</f>
        <v>1026</v>
      </c>
      <c r="K2428" s="2" t="str">
        <v>KEN</v>
      </c>
      <c r="L2428" s="21" t="str">
        <v>Perine NENGAMPI</v>
      </c>
      <c r="M2428" s="47" t="str">
        <v>10000m</v>
      </c>
      <c r="N2428" s="95">
        <v>1989</v>
      </c>
      <c r="O2428" s="94" t="str">
        <f t="shared" si="148"/>
        <v>Perine NENGAMPI10000m</v>
      </c>
      <c r="P2428" s="2">
        <f t="shared" si="149"/>
        <v>1137</v>
      </c>
      <c r="Q2428" s="2">
        <f t="shared" si="150"/>
        <v>35</v>
      </c>
      <c r="R2428" s="79" t="str">
        <f t="shared" si="151"/>
        <v/>
      </c>
    </row>
    <row r="2429" spans="1:18" x14ac:dyDescent="0.2">
      <c r="A2429" t="s">
        <v>1115</v>
      </c>
      <c r="B2429" t="s">
        <v>1443</v>
      </c>
      <c r="C2429" s="5" t="s">
        <v>39</v>
      </c>
      <c r="D2429" s="5">
        <v>35064</v>
      </c>
      <c r="E2429" s="39">
        <v>788</v>
      </c>
      <c r="F2429" s="195">
        <v>44590</v>
      </c>
      <c r="G2429" s="2">
        <v>76</v>
      </c>
      <c r="H2429" t="str">
        <f>B2429&amp;C2429</f>
        <v>Shadae LAWRENCEshot-put</v>
      </c>
      <c r="I2429" s="2">
        <f>E2429</f>
        <v>788</v>
      </c>
      <c r="J2429" s="2" cm="1">
        <f t="array" ref="J2429">MAX(IF($H$3:$H$4000=$H2429,$I$3:$I$4000))</f>
        <v>788</v>
      </c>
      <c r="K2429" s="2" t="str">
        <v>KEN</v>
      </c>
      <c r="L2429" s="21" t="str">
        <v>Gladys Jepkurui BIWOTT</v>
      </c>
      <c r="M2429" s="47" t="str">
        <v>10000m</v>
      </c>
      <c r="N2429" s="95">
        <v>31100</v>
      </c>
      <c r="O2429" s="94" t="str">
        <f t="shared" si="148"/>
        <v>Gladys Jepkurui BIWOTT10000m</v>
      </c>
      <c r="P2429" s="2">
        <f t="shared" si="149"/>
        <v>1125</v>
      </c>
      <c r="Q2429" s="2">
        <f t="shared" si="150"/>
        <v>43</v>
      </c>
      <c r="R2429" s="79" t="str">
        <f t="shared" si="151"/>
        <v/>
      </c>
    </row>
    <row r="2430" spans="1:18" x14ac:dyDescent="0.2">
      <c r="A2430" t="s">
        <v>1115</v>
      </c>
      <c r="B2430" t="s">
        <v>1128</v>
      </c>
      <c r="C2430" s="5" t="s">
        <v>25</v>
      </c>
      <c r="D2430" s="5">
        <v>38216</v>
      </c>
      <c r="E2430" s="39">
        <v>1083</v>
      </c>
      <c r="F2430" s="195">
        <v>44583</v>
      </c>
      <c r="G2430" s="2">
        <v>54</v>
      </c>
      <c r="H2430" t="str">
        <f>B2430&amp;C2430</f>
        <v>Tina CLAYTON200m</v>
      </c>
      <c r="I2430" s="2">
        <f>E2430</f>
        <v>1083</v>
      </c>
      <c r="J2430" s="2" cm="1">
        <f t="array" ref="J2430">MAX(IF($H$3:$H$4000=$H2430,$I$3:$I$4000))</f>
        <v>1104</v>
      </c>
      <c r="K2430" s="2" t="str">
        <v>KEN</v>
      </c>
      <c r="L2430" s="21" t="str">
        <v>Beatrice Chepkemoi MUTAI</v>
      </c>
      <c r="M2430" s="47" t="str">
        <v>10000m</v>
      </c>
      <c r="N2430" s="95">
        <v>31886</v>
      </c>
      <c r="O2430" s="94" t="str">
        <f t="shared" si="148"/>
        <v>Beatrice Chepkemoi MUTAI10000m</v>
      </c>
      <c r="P2430" s="2">
        <f t="shared" si="149"/>
        <v>1104</v>
      </c>
      <c r="Q2430" s="2">
        <f t="shared" si="150"/>
        <v>57</v>
      </c>
      <c r="R2430" s="79" t="str">
        <f t="shared" si="151"/>
        <v/>
      </c>
    </row>
    <row r="2431" spans="1:18" x14ac:dyDescent="0.2">
      <c r="A2431" t="s">
        <v>1115</v>
      </c>
      <c r="B2431" t="s">
        <v>1324</v>
      </c>
      <c r="C2431" s="5" t="s">
        <v>32</v>
      </c>
      <c r="D2431" s="5">
        <v>37643</v>
      </c>
      <c r="E2431" s="39">
        <v>956</v>
      </c>
      <c r="F2431" s="195">
        <v>44583</v>
      </c>
      <c r="G2431" s="2">
        <v>98</v>
      </c>
      <c r="H2431" t="str">
        <f>B2431&amp;C2431</f>
        <v>Shaneil LYSIGHT100mh</v>
      </c>
      <c r="I2431" s="2">
        <f>E2431</f>
        <v>956</v>
      </c>
      <c r="J2431" s="2" cm="1">
        <f t="array" ref="J2431">MAX(IF($H$3:$H$4000=$H2431,$I$3:$I$4000))</f>
        <v>956</v>
      </c>
      <c r="K2431" s="2" t="str">
        <v>KEN</v>
      </c>
      <c r="L2431" s="21" t="str">
        <v>Janet KISA</v>
      </c>
      <c r="M2431" s="47" t="str">
        <v>10000m</v>
      </c>
      <c r="N2431" s="95">
        <v>33943</v>
      </c>
      <c r="O2431" s="94" t="str">
        <f t="shared" si="148"/>
        <v>Janet KISA10000m</v>
      </c>
      <c r="P2431" s="2">
        <f t="shared" si="149"/>
        <v>1073</v>
      </c>
      <c r="Q2431" s="2">
        <f t="shared" si="150"/>
        <v>83</v>
      </c>
      <c r="R2431" s="79" t="str">
        <f t="shared" si="151"/>
        <v/>
      </c>
    </row>
    <row r="2432" spans="1:18" x14ac:dyDescent="0.2">
      <c r="A2432" t="s">
        <v>1115</v>
      </c>
      <c r="B2432" t="s">
        <v>1402</v>
      </c>
      <c r="C2432" s="5" t="s">
        <v>35</v>
      </c>
      <c r="D2432" s="5">
        <v>38362</v>
      </c>
      <c r="E2432" s="39">
        <v>926</v>
      </c>
      <c r="F2432" s="195">
        <v>44583</v>
      </c>
      <c r="G2432" s="2">
        <v>70</v>
      </c>
      <c r="H2432" t="str">
        <f>B2432&amp;C2432</f>
        <v>Rasheeda SAMUELShigh-jump</v>
      </c>
      <c r="I2432" s="2">
        <f>E2432</f>
        <v>926</v>
      </c>
      <c r="J2432" s="2" cm="1">
        <f t="array" ref="J2432">MAX(IF($H$3:$H$4000=$H2432,$I$3:$I$4000))</f>
        <v>926</v>
      </c>
      <c r="K2432" s="2" t="str">
        <v>KEN</v>
      </c>
      <c r="L2432" s="21" t="str">
        <v>Lucy MAWIA</v>
      </c>
      <c r="M2432" s="47" t="str">
        <v>10000m</v>
      </c>
      <c r="N2432" s="95">
        <v>1998</v>
      </c>
      <c r="O2432" s="94" t="str">
        <f t="shared" si="148"/>
        <v>Lucy MAWIA10000m</v>
      </c>
      <c r="P2432" s="2">
        <f t="shared" si="149"/>
        <v>1050</v>
      </c>
      <c r="Q2432" s="2">
        <f t="shared" si="150"/>
        <v>93</v>
      </c>
      <c r="R2432" s="79" t="str">
        <f t="shared" si="151"/>
        <v/>
      </c>
    </row>
    <row r="2433" spans="1:18" x14ac:dyDescent="0.2">
      <c r="A2433" t="s">
        <v>1115</v>
      </c>
      <c r="B2433" t="s">
        <v>1388</v>
      </c>
      <c r="C2433" s="5" t="s">
        <v>35</v>
      </c>
      <c r="D2433" s="5">
        <v>38288</v>
      </c>
      <c r="E2433" s="39">
        <v>974</v>
      </c>
      <c r="F2433" s="195">
        <v>44569</v>
      </c>
      <c r="G2433" s="2">
        <v>34</v>
      </c>
      <c r="H2433" t="str">
        <f>B2433&amp;C2433</f>
        <v>Torian CAVENhigh-jump</v>
      </c>
      <c r="I2433" s="2">
        <f>E2433</f>
        <v>974</v>
      </c>
      <c r="J2433" s="2" cm="1">
        <f t="array" ref="J2433">MAX(IF($H$3:$H$4000=$H2433,$I$3:$I$4000))</f>
        <v>974</v>
      </c>
      <c r="K2433" s="2" t="str">
        <v>KEN</v>
      </c>
      <c r="L2433" s="21" t="str">
        <v>Teresiah OMOSA</v>
      </c>
      <c r="M2433" s="47" t="str">
        <v>marathon</v>
      </c>
      <c r="N2433" s="95">
        <v>34735</v>
      </c>
      <c r="O2433" s="94" t="str">
        <f t="shared" si="148"/>
        <v>Teresiah OMOSAmarathon</v>
      </c>
      <c r="P2433" s="2">
        <f t="shared" si="149"/>
        <v>1131</v>
      </c>
      <c r="Q2433" s="2">
        <f t="shared" si="150"/>
        <v>75</v>
      </c>
      <c r="R2433" s="79" t="str">
        <f t="shared" si="151"/>
        <v/>
      </c>
    </row>
    <row r="2434" spans="1:18" x14ac:dyDescent="0.2">
      <c r="A2434" t="s">
        <v>1115</v>
      </c>
      <c r="B2434" t="s">
        <v>1610</v>
      </c>
      <c r="C2434" s="5" t="s">
        <v>25</v>
      </c>
      <c r="D2434" s="5">
        <v>34531</v>
      </c>
      <c r="E2434" s="39">
        <v>1258</v>
      </c>
      <c r="F2434" s="195">
        <v>44448</v>
      </c>
      <c r="G2434" s="2">
        <v>4</v>
      </c>
      <c r="H2434" t="str">
        <f>B2434&amp;C2434</f>
        <v>Shericka JACKSON200m</v>
      </c>
      <c r="I2434" s="2">
        <f>E2434</f>
        <v>1258</v>
      </c>
      <c r="J2434" s="2" cm="1">
        <f t="array" ref="J2434">MAX(IF($H$3:$H$4000=$H2434,$I$3:$I$4000))</f>
        <v>1258</v>
      </c>
      <c r="K2434" s="2" t="str">
        <v>KEN</v>
      </c>
      <c r="L2434" s="21" t="str">
        <v>Agnes Mwikali MUTUKU</v>
      </c>
      <c r="M2434" s="47" t="str">
        <v>1500m</v>
      </c>
      <c r="N2434" s="95">
        <v>37605</v>
      </c>
      <c r="O2434" s="94" t="str">
        <f t="shared" si="148"/>
        <v>Agnes Mwikali MUTUKU1500m</v>
      </c>
      <c r="P2434" s="2">
        <f t="shared" si="149"/>
        <v>1093</v>
      </c>
      <c r="Q2434" s="2">
        <f t="shared" si="150"/>
        <v>90</v>
      </c>
      <c r="R2434" s="79" t="str">
        <f t="shared" si="151"/>
        <v/>
      </c>
    </row>
    <row r="2435" spans="1:18" x14ac:dyDescent="0.2">
      <c r="A2435" t="s">
        <v>1115</v>
      </c>
      <c r="B2435" t="s">
        <v>2034</v>
      </c>
      <c r="C2435" s="5" t="s">
        <v>32</v>
      </c>
      <c r="D2435" s="5">
        <v>33861</v>
      </c>
      <c r="E2435" s="39">
        <v>1218</v>
      </c>
      <c r="F2435" s="195">
        <v>44436</v>
      </c>
      <c r="G2435" s="2">
        <v>3</v>
      </c>
      <c r="H2435" t="str">
        <f>B2435&amp;C2435</f>
        <v>Danielle WILLIAMS100mh</v>
      </c>
      <c r="I2435" s="2">
        <f>E2435</f>
        <v>1218</v>
      </c>
      <c r="J2435" s="2" cm="1">
        <f t="array" ref="J2435">MAX(IF($H$3:$H$4000=$H2435,$I$3:$I$4000))</f>
        <v>1218</v>
      </c>
      <c r="K2435" s="2" t="str">
        <v>KEN</v>
      </c>
      <c r="L2435" s="21" t="str">
        <v>Joanne KIPKEMOI</v>
      </c>
      <c r="M2435" s="47" t="str">
        <v>10000m</v>
      </c>
      <c r="N2435" s="95">
        <v>34300</v>
      </c>
      <c r="O2435" s="94" t="str">
        <f t="shared" si="148"/>
        <v>Joanne KIPKEMOI10000m</v>
      </c>
      <c r="P2435" s="2">
        <f t="shared" si="149"/>
        <v>1120</v>
      </c>
      <c r="Q2435" s="2">
        <f t="shared" si="150"/>
        <v>48</v>
      </c>
      <c r="R2435" s="79" t="str">
        <f t="shared" si="151"/>
        <v/>
      </c>
    </row>
    <row r="2436" spans="1:18" x14ac:dyDescent="0.2">
      <c r="A2436" t="s">
        <v>1115</v>
      </c>
      <c r="B2436" t="s">
        <v>1609</v>
      </c>
      <c r="C2436" s="5" t="s">
        <v>2</v>
      </c>
      <c r="D2436" s="5">
        <v>31773</v>
      </c>
      <c r="E2436" s="39">
        <v>1289</v>
      </c>
      <c r="F2436" s="195">
        <v>44434</v>
      </c>
      <c r="G2436" s="2">
        <v>2</v>
      </c>
      <c r="H2436" t="str">
        <f>B2436&amp;C2436</f>
        <v>Shelly-Ann FRASER-PRYCE100m</v>
      </c>
      <c r="I2436" s="2">
        <f>E2436</f>
        <v>1289</v>
      </c>
      <c r="J2436" s="2" cm="1">
        <f t="array" ref="J2436">MAX(IF($H$3:$H$4000=$H2436,$I$3:$I$4000))</f>
        <v>1289</v>
      </c>
      <c r="K2436" s="2" t="str">
        <v>KEN</v>
      </c>
      <c r="L2436" s="21" t="str">
        <v>Joyciline JEPKOSGEI</v>
      </c>
      <c r="M2436" s="47" t="str">
        <v>10000m</v>
      </c>
      <c r="N2436" s="95">
        <v>34311</v>
      </c>
      <c r="O2436" s="94" t="str">
        <f t="shared" ref="O2436:O2499" si="152">L2436&amp;M2436</f>
        <v>Joyciline JEPKOSGEI10000m</v>
      </c>
      <c r="P2436" s="2">
        <f t="shared" ref="P2436:P2499" si="153">VLOOKUP(L2436&amp;M2436,$H$3:$J$3823,3,FALSE)</f>
        <v>1119</v>
      </c>
      <c r="Q2436" s="2">
        <f t="shared" ref="Q2436:Q2499" si="154">COUNTIFS($M$3:$M$3102,M2436,$P$3:$P$3102,"&gt;"&amp;P2436)+1</f>
        <v>49</v>
      </c>
      <c r="R2436" s="79" t="str">
        <f t="shared" ref="R2436:R2499" si="155">IFERROR(IF(K2436="AUS",COUNTIFS($K$3:$K$3102,"AUS",$M$3:$M$3102,M2436,$P$3:$P$3102,"&gt;"&amp;P2436)+1,""),"")</f>
        <v/>
      </c>
    </row>
    <row r="2437" spans="1:18" x14ac:dyDescent="0.2">
      <c r="A2437" t="s">
        <v>1115</v>
      </c>
      <c r="B2437" t="s">
        <v>2190</v>
      </c>
      <c r="C2437" s="5" t="s">
        <v>37</v>
      </c>
      <c r="D2437" s="5">
        <v>37551</v>
      </c>
      <c r="E2437" s="39">
        <v>1101</v>
      </c>
      <c r="F2437" s="195">
        <v>44430</v>
      </c>
      <c r="G2437" s="2">
        <v>26</v>
      </c>
      <c r="H2437" t="str">
        <f>B2437&amp;C2437</f>
        <v>Shantae FOREMANlong-jump</v>
      </c>
      <c r="I2437" s="2">
        <f>E2437</f>
        <v>1101</v>
      </c>
      <c r="J2437" s="2" cm="1">
        <f t="array" ref="J2437">MAX(IF($H$3:$H$4000=$H2437,$I$3:$I$4000))</f>
        <v>1101</v>
      </c>
      <c r="K2437" s="2" t="str">
        <v>KEN</v>
      </c>
      <c r="L2437" s="21" t="str">
        <v>Peniah JEROP</v>
      </c>
      <c r="M2437" s="47" t="str">
        <v>10000m</v>
      </c>
      <c r="N2437" s="95">
        <v>33777</v>
      </c>
      <c r="O2437" s="94" t="str">
        <f t="shared" si="152"/>
        <v>Peniah JEROP10000m</v>
      </c>
      <c r="P2437" s="2">
        <f t="shared" si="153"/>
        <v>1080</v>
      </c>
      <c r="Q2437" s="2">
        <f t="shared" si="154"/>
        <v>77</v>
      </c>
      <c r="R2437" s="79" t="str">
        <f t="shared" si="155"/>
        <v/>
      </c>
    </row>
    <row r="2438" spans="1:18" x14ac:dyDescent="0.2">
      <c r="A2438" t="s">
        <v>1115</v>
      </c>
      <c r="B2438" t="s">
        <v>1608</v>
      </c>
      <c r="C2438" s="5" t="s">
        <v>2</v>
      </c>
      <c r="D2438" s="5">
        <v>33783</v>
      </c>
      <c r="E2438" s="39">
        <v>1302</v>
      </c>
      <c r="F2438" s="195">
        <v>44429</v>
      </c>
      <c r="G2438" s="2">
        <v>1</v>
      </c>
      <c r="H2438" t="str">
        <f>B2438&amp;C2438</f>
        <v>Elaine THOMPSON-HERAH100m</v>
      </c>
      <c r="I2438" s="2">
        <f>E2438</f>
        <v>1302</v>
      </c>
      <c r="J2438" s="2" cm="1">
        <f t="array" ref="J2438">MAX(IF($H$3:$H$4000=$H2438,$I$3:$I$4000))</f>
        <v>1302</v>
      </c>
      <c r="K2438" s="2" t="str">
        <v>KEN</v>
      </c>
      <c r="L2438" s="21" t="str">
        <v>Gladys KOECH</v>
      </c>
      <c r="M2438" s="47" t="str">
        <v>10000m</v>
      </c>
      <c r="N2438" s="95">
        <v>1996</v>
      </c>
      <c r="O2438" s="94" t="str">
        <f t="shared" si="152"/>
        <v>Gladys KOECH10000m</v>
      </c>
      <c r="P2438" s="2">
        <f t="shared" si="153"/>
        <v>1038</v>
      </c>
      <c r="Q2438" s="2">
        <f t="shared" si="154"/>
        <v>100</v>
      </c>
      <c r="R2438" s="79" t="str">
        <f t="shared" si="155"/>
        <v/>
      </c>
    </row>
    <row r="2439" spans="1:18" x14ac:dyDescent="0.2">
      <c r="A2439" t="s">
        <v>1115</v>
      </c>
      <c r="B2439" t="s">
        <v>1116</v>
      </c>
      <c r="C2439" s="5" t="s">
        <v>25</v>
      </c>
      <c r="D2439" s="5">
        <v>38131</v>
      </c>
      <c r="E2439" s="39">
        <v>1116</v>
      </c>
      <c r="F2439" s="195">
        <v>44428</v>
      </c>
      <c r="G2439" s="2">
        <v>47</v>
      </c>
      <c r="H2439" t="str">
        <f>B2439&amp;C2439</f>
        <v>Brianna LYSTON200m</v>
      </c>
      <c r="I2439" s="2">
        <f>E2439</f>
        <v>1116</v>
      </c>
      <c r="J2439" s="2" cm="1">
        <f t="array" ref="J2439">MAX(IF($H$3:$H$4000=$H2439,$I$3:$I$4000))</f>
        <v>1169</v>
      </c>
      <c r="K2439" s="2" t="str">
        <v>KEN</v>
      </c>
      <c r="L2439" s="21" t="str">
        <v>Racheal MUTGAA</v>
      </c>
      <c r="M2439" s="47" t="str">
        <v>marathon</v>
      </c>
      <c r="N2439" s="95">
        <v>32489</v>
      </c>
      <c r="O2439" s="94" t="str">
        <f t="shared" si="152"/>
        <v>Racheal MUTGAAmarathon</v>
      </c>
      <c r="P2439" s="2">
        <f t="shared" si="153"/>
        <v>1204</v>
      </c>
      <c r="Q2439" s="2">
        <f t="shared" si="154"/>
        <v>17</v>
      </c>
      <c r="R2439" s="79" t="str">
        <f t="shared" si="155"/>
        <v/>
      </c>
    </row>
    <row r="2440" spans="1:18" x14ac:dyDescent="0.2">
      <c r="A2440" t="s">
        <v>1115</v>
      </c>
      <c r="B2440" t="s">
        <v>1147</v>
      </c>
      <c r="C2440" s="5" t="s">
        <v>32</v>
      </c>
      <c r="D2440" s="5">
        <v>37781</v>
      </c>
      <c r="E2440" s="39">
        <v>1102</v>
      </c>
      <c r="F2440" s="195">
        <v>44428</v>
      </c>
      <c r="G2440" s="2">
        <v>45</v>
      </c>
      <c r="H2440" t="str">
        <f>B2440&amp;C2440</f>
        <v>Oneka WILSON100mh</v>
      </c>
      <c r="I2440" s="2">
        <f>E2440</f>
        <v>1102</v>
      </c>
      <c r="J2440" s="2" cm="1">
        <f t="array" ref="J2440">MAX(IF($H$3:$H$4000=$H2440,$I$3:$I$4000))</f>
        <v>1120</v>
      </c>
      <c r="K2440" s="2" t="str">
        <v>KEN</v>
      </c>
      <c r="L2440" s="21" t="str">
        <v>Risper CHEBET</v>
      </c>
      <c r="M2440" s="47" t="str">
        <v>marathon</v>
      </c>
      <c r="N2440" s="95">
        <v>33761</v>
      </c>
      <c r="O2440" s="94" t="str">
        <f t="shared" si="152"/>
        <v>Risper CHEBETmarathon</v>
      </c>
      <c r="P2440" s="2">
        <f t="shared" si="153"/>
        <v>1195</v>
      </c>
      <c r="Q2440" s="2">
        <f t="shared" si="154"/>
        <v>19</v>
      </c>
      <c r="R2440" s="79" t="str">
        <f t="shared" si="155"/>
        <v/>
      </c>
    </row>
    <row r="2441" spans="1:18" x14ac:dyDescent="0.2">
      <c r="A2441" t="s">
        <v>1115</v>
      </c>
      <c r="B2441" t="s">
        <v>1128</v>
      </c>
      <c r="C2441" s="5" t="s">
        <v>2</v>
      </c>
      <c r="D2441" s="5">
        <v>38216</v>
      </c>
      <c r="E2441" s="39">
        <v>1183</v>
      </c>
      <c r="F2441" s="195">
        <v>44427</v>
      </c>
      <c r="G2441" s="2">
        <v>14</v>
      </c>
      <c r="H2441" t="str">
        <f>B2441&amp;C2441</f>
        <v>Tina CLAYTON100m</v>
      </c>
      <c r="I2441" s="2">
        <f>E2441</f>
        <v>1183</v>
      </c>
      <c r="J2441" s="2" cm="1">
        <f t="array" ref="J2441">MAX(IF($H$3:$H$4000=$H2441,$I$3:$I$4000))</f>
        <v>1183</v>
      </c>
      <c r="K2441" s="2" t="str">
        <v>KEN</v>
      </c>
      <c r="L2441" s="21" t="str">
        <v>Winfridah MOSETI</v>
      </c>
      <c r="M2441" s="47" t="str">
        <v>marathon</v>
      </c>
      <c r="N2441" s="95">
        <v>35381</v>
      </c>
      <c r="O2441" s="94" t="str">
        <f t="shared" si="152"/>
        <v>Winfridah MOSETImarathon</v>
      </c>
      <c r="P2441" s="2">
        <f t="shared" si="153"/>
        <v>1155</v>
      </c>
      <c r="Q2441" s="2">
        <f t="shared" si="154"/>
        <v>49</v>
      </c>
      <c r="R2441" s="79" t="str">
        <f t="shared" si="155"/>
        <v/>
      </c>
    </row>
    <row r="2442" spans="1:18" x14ac:dyDescent="0.2">
      <c r="A2442" t="s">
        <v>1115</v>
      </c>
      <c r="B2442" t="s">
        <v>1689</v>
      </c>
      <c r="C2442" s="5" t="s">
        <v>26</v>
      </c>
      <c r="D2442" s="5">
        <v>32472</v>
      </c>
      <c r="E2442" s="39">
        <v>1232</v>
      </c>
      <c r="F2442" s="195">
        <v>44412</v>
      </c>
      <c r="G2442" s="2">
        <v>3</v>
      </c>
      <c r="H2442" t="str">
        <f>B2442&amp;C2442</f>
        <v>Stephenie Ann MCPHERSON400m</v>
      </c>
      <c r="I2442" s="2">
        <f>E2442</f>
        <v>1232</v>
      </c>
      <c r="J2442" s="2" cm="1">
        <f t="array" ref="J2442">MAX(IF($H$3:$H$4000=$H2442,$I$3:$I$4000))</f>
        <v>1232</v>
      </c>
      <c r="K2442" s="2" t="str">
        <v>KEN</v>
      </c>
      <c r="L2442" s="21" t="str">
        <v>Joyce MUNAI</v>
      </c>
      <c r="M2442" s="47" t="str">
        <v>1500m</v>
      </c>
      <c r="N2442" s="95">
        <v>1995</v>
      </c>
      <c r="O2442" s="94" t="str">
        <f t="shared" si="152"/>
        <v>Joyce MUNAI1500m</v>
      </c>
      <c r="P2442" s="2">
        <f t="shared" si="153"/>
        <v>1111</v>
      </c>
      <c r="Q2442" s="2">
        <f t="shared" si="154"/>
        <v>63</v>
      </c>
      <c r="R2442" s="79" t="str">
        <f t="shared" si="155"/>
        <v/>
      </c>
    </row>
    <row r="2443" spans="1:18" x14ac:dyDescent="0.2">
      <c r="A2443" t="s">
        <v>1115</v>
      </c>
      <c r="B2443" t="s">
        <v>1162</v>
      </c>
      <c r="C2443" s="5" t="s">
        <v>26</v>
      </c>
      <c r="D2443" s="5">
        <v>35384</v>
      </c>
      <c r="E2443" s="39">
        <v>1225</v>
      </c>
      <c r="F2443" s="195">
        <v>44412</v>
      </c>
      <c r="G2443" s="2">
        <v>4</v>
      </c>
      <c r="H2443" t="str">
        <f>B2443&amp;C2443</f>
        <v>Candice MCLEOD400m</v>
      </c>
      <c r="I2443" s="2">
        <f>E2443</f>
        <v>1225</v>
      </c>
      <c r="J2443" s="2" cm="1">
        <f t="array" ref="J2443">MAX(IF($H$3:$H$4000=$H2443,$I$3:$I$4000))</f>
        <v>1225</v>
      </c>
      <c r="K2443" s="2" t="str">
        <v>KEN</v>
      </c>
      <c r="L2443" s="21" t="str">
        <v>Cynthia BAIRE</v>
      </c>
      <c r="M2443" s="47" t="str">
        <v>1500m</v>
      </c>
      <c r="N2443" s="95">
        <v>37607</v>
      </c>
      <c r="O2443" s="94" t="str">
        <f t="shared" si="152"/>
        <v>Cynthia BAIRE1500m</v>
      </c>
      <c r="P2443" s="2">
        <f t="shared" si="153"/>
        <v>1100</v>
      </c>
      <c r="Q2443" s="2">
        <f t="shared" si="154"/>
        <v>78</v>
      </c>
      <c r="R2443" s="79" t="str">
        <f t="shared" si="155"/>
        <v/>
      </c>
    </row>
    <row r="2444" spans="1:18" x14ac:dyDescent="0.2">
      <c r="A2444" t="s">
        <v>1115</v>
      </c>
      <c r="B2444" t="s">
        <v>1184</v>
      </c>
      <c r="C2444" s="5" t="s">
        <v>33</v>
      </c>
      <c r="D2444" s="5">
        <v>34287</v>
      </c>
      <c r="E2444" s="39">
        <v>1234</v>
      </c>
      <c r="F2444" s="195">
        <v>44412</v>
      </c>
      <c r="G2444" s="2">
        <v>1</v>
      </c>
      <c r="H2444" t="str">
        <f>B2444&amp;C2444</f>
        <v>Janieve RUSSELL400mh</v>
      </c>
      <c r="I2444" s="2">
        <f>E2444</f>
        <v>1234</v>
      </c>
      <c r="J2444" s="2" cm="1">
        <f t="array" ref="J2444">MAX(IF($H$3:$H$4000=$H2444,$I$3:$I$4000))</f>
        <v>1234</v>
      </c>
      <c r="K2444" s="2" t="str">
        <v>KEN</v>
      </c>
      <c r="L2444" s="21" t="str">
        <v>Naomi MUSSONI</v>
      </c>
      <c r="M2444" s="47" t="str">
        <v>1500m</v>
      </c>
      <c r="N2444" s="95">
        <v>36135</v>
      </c>
      <c r="O2444" s="94" t="str">
        <f t="shared" si="152"/>
        <v>Naomi MUSSONI1500m</v>
      </c>
      <c r="P2444" s="2">
        <f t="shared" si="153"/>
        <v>1092</v>
      </c>
      <c r="Q2444" s="2">
        <f t="shared" si="154"/>
        <v>95</v>
      </c>
      <c r="R2444" s="79" t="str">
        <f t="shared" si="155"/>
        <v/>
      </c>
    </row>
    <row r="2445" spans="1:18" x14ac:dyDescent="0.2">
      <c r="A2445" t="s">
        <v>1115</v>
      </c>
      <c r="B2445" t="s">
        <v>1608</v>
      </c>
      <c r="C2445" s="5" t="s">
        <v>25</v>
      </c>
      <c r="D2445" s="5">
        <v>33783</v>
      </c>
      <c r="E2445" s="39">
        <v>1288</v>
      </c>
      <c r="F2445" s="195">
        <v>44411</v>
      </c>
      <c r="G2445" s="2">
        <v>1</v>
      </c>
      <c r="H2445" t="str">
        <f>B2445&amp;C2445</f>
        <v>Elaine THOMPSON-HERAH200m</v>
      </c>
      <c r="I2445" s="2">
        <f>E2445</f>
        <v>1288</v>
      </c>
      <c r="J2445" s="2" cm="1">
        <f t="array" ref="J2445">MAX(IF($H$3:$H$4000=$H2445,$I$3:$I$4000))</f>
        <v>1288</v>
      </c>
      <c r="K2445" s="2" t="str">
        <v>KEN</v>
      </c>
      <c r="L2445" s="21" t="str">
        <v>Naomi CHEPKEMOI</v>
      </c>
      <c r="M2445" s="47" t="str">
        <v>3000msc</v>
      </c>
      <c r="N2445" s="95">
        <v>36319</v>
      </c>
      <c r="O2445" s="94" t="str">
        <f t="shared" si="152"/>
        <v>Naomi CHEPKEMOI3000msc</v>
      </c>
      <c r="P2445" s="2">
        <f t="shared" si="153"/>
        <v>1027</v>
      </c>
      <c r="Q2445" s="2">
        <f t="shared" si="154"/>
        <v>89</v>
      </c>
      <c r="R2445" s="79" t="str">
        <f t="shared" si="155"/>
        <v/>
      </c>
    </row>
    <row r="2446" spans="1:18" x14ac:dyDescent="0.2">
      <c r="A2446" t="s">
        <v>1115</v>
      </c>
      <c r="B2446" t="s">
        <v>1715</v>
      </c>
      <c r="C2446" s="5" t="s">
        <v>32</v>
      </c>
      <c r="D2446" s="5">
        <v>36894</v>
      </c>
      <c r="E2446" s="39">
        <v>1232</v>
      </c>
      <c r="F2446" s="195">
        <v>44409</v>
      </c>
      <c r="G2446" s="2">
        <v>1</v>
      </c>
      <c r="H2446" t="str">
        <f>B2446&amp;C2446</f>
        <v>Britany ANDERSON100mh</v>
      </c>
      <c r="I2446" s="2">
        <f>E2446</f>
        <v>1232</v>
      </c>
      <c r="J2446" s="2" cm="1">
        <f t="array" ref="J2446">MAX(IF($H$3:$H$4000=$H2446,$I$3:$I$4000))</f>
        <v>1232</v>
      </c>
      <c r="K2446" s="2" t="str">
        <v>KEN</v>
      </c>
      <c r="L2446" s="21" t="str">
        <v>Lilian BUSIENEI</v>
      </c>
      <c r="M2446" s="47" t="str">
        <v>3000msc</v>
      </c>
      <c r="N2446" s="95">
        <v>34923</v>
      </c>
      <c r="O2446" s="94" t="str">
        <f t="shared" si="152"/>
        <v>Lilian BUSIENEI3000msc</v>
      </c>
      <c r="P2446" s="2">
        <f t="shared" si="153"/>
        <v>996</v>
      </c>
      <c r="Q2446" s="2">
        <f t="shared" si="154"/>
        <v>108</v>
      </c>
      <c r="R2446" s="79" t="str">
        <f t="shared" si="155"/>
        <v/>
      </c>
    </row>
    <row r="2447" spans="1:18" x14ac:dyDescent="0.2">
      <c r="A2447" t="s">
        <v>1115</v>
      </c>
      <c r="B2447" t="s">
        <v>1610</v>
      </c>
      <c r="C2447" s="5" t="s">
        <v>2</v>
      </c>
      <c r="D2447" s="5">
        <v>34531</v>
      </c>
      <c r="E2447" s="39">
        <v>1256</v>
      </c>
      <c r="F2447" s="195">
        <v>44408</v>
      </c>
      <c r="G2447" s="2">
        <v>3</v>
      </c>
      <c r="H2447" t="str">
        <f>B2447&amp;C2447</f>
        <v>Shericka JACKSON100m</v>
      </c>
      <c r="I2447" s="2">
        <f>E2447</f>
        <v>1256</v>
      </c>
      <c r="J2447" s="2" cm="1">
        <f t="array" ref="J2447">MAX(IF($H$3:$H$4000=$H2447,$I$3:$I$4000))</f>
        <v>1256</v>
      </c>
      <c r="K2447" s="2" t="str">
        <v>KEN</v>
      </c>
      <c r="L2447" s="21" t="str">
        <v>Joyce Chepkemoi TELE</v>
      </c>
      <c r="M2447" s="47" t="str">
        <v>5000m</v>
      </c>
      <c r="N2447" s="95">
        <v>34822</v>
      </c>
      <c r="O2447" s="94" t="str">
        <f t="shared" si="152"/>
        <v>Joyce Chepkemoi TELE5000m</v>
      </c>
      <c r="P2447" s="2">
        <f t="shared" si="153"/>
        <v>1112</v>
      </c>
      <c r="Q2447" s="2">
        <f t="shared" si="154"/>
        <v>59</v>
      </c>
      <c r="R2447" s="79" t="str">
        <f t="shared" si="155"/>
        <v/>
      </c>
    </row>
    <row r="2448" spans="1:18" x14ac:dyDescent="0.2">
      <c r="A2448" t="s">
        <v>1115</v>
      </c>
      <c r="B2448" t="s">
        <v>2036</v>
      </c>
      <c r="C2448" s="5" t="s">
        <v>32</v>
      </c>
      <c r="D2448" s="5">
        <v>34411</v>
      </c>
      <c r="E2448" s="39">
        <v>1214</v>
      </c>
      <c r="F2448" s="195">
        <v>44408</v>
      </c>
      <c r="G2448" s="2">
        <v>4</v>
      </c>
      <c r="H2448" t="str">
        <f>B2448&amp;C2448</f>
        <v>Megan TAPPER100mh</v>
      </c>
      <c r="I2448" s="2">
        <f>E2448</f>
        <v>1214</v>
      </c>
      <c r="J2448" s="2" cm="1">
        <f t="array" ref="J2448">MAX(IF($H$3:$H$4000=$H2448,$I$3:$I$4000))</f>
        <v>1214</v>
      </c>
      <c r="K2448" s="2" t="str">
        <v>KEN</v>
      </c>
      <c r="L2448" s="21" t="str">
        <v>Nesphine JEPLETING</v>
      </c>
      <c r="M2448" s="47" t="str">
        <v>5000m</v>
      </c>
      <c r="N2448" s="95">
        <v>35175</v>
      </c>
      <c r="O2448" s="94" t="str">
        <f t="shared" si="152"/>
        <v>Nesphine JEPLETING5000m</v>
      </c>
      <c r="P2448" s="2">
        <f t="shared" si="153"/>
        <v>1103</v>
      </c>
      <c r="Q2448" s="2">
        <f t="shared" si="154"/>
        <v>67</v>
      </c>
      <c r="R2448" s="79" t="str">
        <f t="shared" si="155"/>
        <v/>
      </c>
    </row>
    <row r="2449" spans="1:18" x14ac:dyDescent="0.2">
      <c r="A2449" t="s">
        <v>1115</v>
      </c>
      <c r="B2449" t="s">
        <v>4969</v>
      </c>
      <c r="C2449" s="5" t="s">
        <v>26</v>
      </c>
      <c r="D2449" s="5">
        <v>32031</v>
      </c>
      <c r="E2449" s="39">
        <v>1127</v>
      </c>
      <c r="F2449" s="195">
        <v>44395</v>
      </c>
      <c r="G2449" s="2">
        <v>39</v>
      </c>
      <c r="H2449" t="str">
        <f>B2449&amp;C2449</f>
        <v>Anastasia Natalie LE-ROY400m</v>
      </c>
      <c r="I2449" s="2">
        <f>E2449</f>
        <v>1127</v>
      </c>
      <c r="J2449" s="2" cm="1">
        <f t="array" ref="J2449">MAX(IF($H$3:$H$4000=$H2449,$I$3:$I$4000))</f>
        <v>1127</v>
      </c>
      <c r="K2449" s="2" t="str">
        <v>KEN</v>
      </c>
      <c r="L2449" s="21" t="str">
        <v>Joyciline JEPKOSGEI</v>
      </c>
      <c r="M2449" s="47" t="str">
        <v>5000m</v>
      </c>
      <c r="N2449" s="95">
        <v>34311</v>
      </c>
      <c r="O2449" s="94" t="str">
        <f t="shared" si="152"/>
        <v>Joyciline JEPKOSGEI5000m</v>
      </c>
      <c r="P2449" s="2">
        <f t="shared" si="153"/>
        <v>1101</v>
      </c>
      <c r="Q2449" s="2">
        <f t="shared" si="154"/>
        <v>69</v>
      </c>
      <c r="R2449" s="79" t="str">
        <f t="shared" si="155"/>
        <v/>
      </c>
    </row>
    <row r="2450" spans="1:18" x14ac:dyDescent="0.2">
      <c r="A2450" t="s">
        <v>1115</v>
      </c>
      <c r="B2450" t="s">
        <v>1735</v>
      </c>
      <c r="C2450" s="5" t="s">
        <v>27</v>
      </c>
      <c r="D2450" s="5">
        <v>33327</v>
      </c>
      <c r="E2450" s="39">
        <v>1227</v>
      </c>
      <c r="F2450" s="195">
        <v>44381</v>
      </c>
      <c r="G2450" s="2">
        <v>2</v>
      </c>
      <c r="H2450" t="str">
        <f>B2450&amp;C2450</f>
        <v>Natoya GOULE800m</v>
      </c>
      <c r="I2450" s="2">
        <f>E2450</f>
        <v>1227</v>
      </c>
      <c r="J2450" s="2" cm="1">
        <f t="array" ref="J2450">MAX(IF($H$3:$H$4000=$H2450,$I$3:$I$4000))</f>
        <v>1227</v>
      </c>
      <c r="K2450" s="2" t="str">
        <v>KEN</v>
      </c>
      <c r="L2450" s="21" t="str">
        <v>Joyce KIMELI</v>
      </c>
      <c r="M2450" s="47" t="str">
        <v>5000m</v>
      </c>
      <c r="N2450" s="95">
        <v>0</v>
      </c>
      <c r="O2450" s="94" t="str">
        <f t="shared" si="152"/>
        <v>Joyce KIMELI5000m</v>
      </c>
      <c r="P2450" s="2">
        <f t="shared" si="153"/>
        <v>1070</v>
      </c>
      <c r="Q2450" s="2">
        <f t="shared" si="154"/>
        <v>111</v>
      </c>
      <c r="R2450" s="79" t="str">
        <f t="shared" si="155"/>
        <v/>
      </c>
    </row>
    <row r="2451" spans="1:18" x14ac:dyDescent="0.2">
      <c r="A2451" t="s">
        <v>1115</v>
      </c>
      <c r="B2451" t="s">
        <v>1609</v>
      </c>
      <c r="C2451" s="5" t="s">
        <v>25</v>
      </c>
      <c r="D2451" s="5">
        <v>31773</v>
      </c>
      <c r="E2451" s="39">
        <v>1260</v>
      </c>
      <c r="F2451" s="195">
        <v>44374</v>
      </c>
      <c r="G2451" s="2">
        <v>3</v>
      </c>
      <c r="H2451" t="str">
        <f>B2451&amp;C2451</f>
        <v>Shelly-Ann FRASER-PRYCE200m</v>
      </c>
      <c r="I2451" s="2">
        <f>E2451</f>
        <v>1260</v>
      </c>
      <c r="J2451" s="2" cm="1">
        <f t="array" ref="J2451">MAX(IF($H$3:$H$4000=$H2451,$I$3:$I$4000))</f>
        <v>1260</v>
      </c>
      <c r="K2451" s="2" t="str">
        <v>KEN</v>
      </c>
      <c r="L2451" s="21" t="str">
        <v>Emily Wamusyi NGII</v>
      </c>
      <c r="M2451" s="47" t="str">
        <v>race-walking</v>
      </c>
      <c r="N2451" s="95">
        <v>31637</v>
      </c>
      <c r="O2451" s="94" t="str">
        <f t="shared" si="152"/>
        <v>Emily Wamusyi NGIIrace-walking</v>
      </c>
      <c r="P2451" s="2">
        <f t="shared" si="153"/>
        <v>964</v>
      </c>
      <c r="Q2451" s="2">
        <f t="shared" si="154"/>
        <v>18</v>
      </c>
      <c r="R2451" s="79" t="str">
        <f t="shared" si="155"/>
        <v/>
      </c>
    </row>
    <row r="2452" spans="1:18" x14ac:dyDescent="0.2">
      <c r="A2452" t="s">
        <v>1115</v>
      </c>
      <c r="B2452" t="s">
        <v>1611</v>
      </c>
      <c r="C2452" s="5" t="s">
        <v>25</v>
      </c>
      <c r="D2452" s="5">
        <v>33925</v>
      </c>
      <c r="E2452" s="39">
        <v>1161</v>
      </c>
      <c r="F2452" s="195">
        <v>44374</v>
      </c>
      <c r="G2452" s="2">
        <v>17</v>
      </c>
      <c r="H2452" t="str">
        <f>B2452&amp;C2452</f>
        <v>Natasha MORRISON200m</v>
      </c>
      <c r="I2452" s="2">
        <f>E2452</f>
        <v>1161</v>
      </c>
      <c r="J2452" s="2" cm="1">
        <f t="array" ref="J2452">MAX(IF($H$3:$H$4000=$H2452,$I$3:$I$4000))</f>
        <v>1161</v>
      </c>
      <c r="K2452" s="2" t="str">
        <v>KEN</v>
      </c>
      <c r="L2452" s="21" t="str">
        <v>Grace Wanjiru NJUE</v>
      </c>
      <c r="M2452" s="47" t="str">
        <v>race-walking</v>
      </c>
      <c r="N2452" s="95">
        <v>28865</v>
      </c>
      <c r="O2452" s="94" t="str">
        <f t="shared" si="152"/>
        <v>Grace Wanjiru NJUErace-walking</v>
      </c>
      <c r="P2452" s="2">
        <f t="shared" si="153"/>
        <v>923</v>
      </c>
      <c r="Q2452" s="2">
        <f t="shared" si="154"/>
        <v>29</v>
      </c>
      <c r="R2452" s="79" t="str">
        <f t="shared" si="155"/>
        <v/>
      </c>
    </row>
    <row r="2453" spans="1:18" x14ac:dyDescent="0.2">
      <c r="A2453" t="s">
        <v>1115</v>
      </c>
      <c r="B2453" t="s">
        <v>1654</v>
      </c>
      <c r="C2453" s="5" t="s">
        <v>26</v>
      </c>
      <c r="D2453" s="5">
        <v>35712</v>
      </c>
      <c r="E2453" s="39">
        <v>1205</v>
      </c>
      <c r="F2453" s="195">
        <v>44374</v>
      </c>
      <c r="G2453" s="2">
        <v>7</v>
      </c>
      <c r="H2453" t="str">
        <f>B2453&amp;C2453</f>
        <v>Roneisha MCGREGOR400m</v>
      </c>
      <c r="I2453" s="2">
        <f>E2453</f>
        <v>1205</v>
      </c>
      <c r="J2453" s="2" cm="1">
        <f t="array" ref="J2453">MAX(IF($H$3:$H$4000=$H2453,$I$3:$I$4000))</f>
        <v>1205</v>
      </c>
      <c r="K2453" s="2" t="str">
        <v>KEN</v>
      </c>
      <c r="L2453" s="21" t="str">
        <v>Mercy CHELANGAT</v>
      </c>
      <c r="M2453" s="47" t="str">
        <v>10000m</v>
      </c>
      <c r="N2453" s="95">
        <v>35622</v>
      </c>
      <c r="O2453" s="94" t="str">
        <f t="shared" si="152"/>
        <v>Mercy CHELANGAT10000m</v>
      </c>
      <c r="P2453" s="2">
        <f t="shared" si="153"/>
        <v>1128</v>
      </c>
      <c r="Q2453" s="2">
        <f t="shared" si="154"/>
        <v>40</v>
      </c>
      <c r="R2453" s="79" t="str">
        <f t="shared" si="155"/>
        <v/>
      </c>
    </row>
    <row r="2454" spans="1:18" x14ac:dyDescent="0.2">
      <c r="A2454" t="s">
        <v>1115</v>
      </c>
      <c r="B2454" t="s">
        <v>1178</v>
      </c>
      <c r="C2454" s="5" t="s">
        <v>26</v>
      </c>
      <c r="D2454" s="5">
        <v>36227</v>
      </c>
      <c r="E2454" s="39">
        <v>1200</v>
      </c>
      <c r="F2454" s="195">
        <v>44374</v>
      </c>
      <c r="G2454" s="2">
        <v>9</v>
      </c>
      <c r="H2454" t="str">
        <f>B2454&amp;C2454</f>
        <v>Stacey Ann WILLIAMS400m</v>
      </c>
      <c r="I2454" s="2">
        <f>E2454</f>
        <v>1200</v>
      </c>
      <c r="J2454" s="2" cm="1">
        <f t="array" ref="J2454">MAX(IF($H$3:$H$4000=$H2454,$I$3:$I$4000))</f>
        <v>1200</v>
      </c>
      <c r="K2454" s="2" t="str">
        <v>KEN</v>
      </c>
      <c r="L2454" s="21" t="str">
        <v>Purity SANGA</v>
      </c>
      <c r="M2454" s="47" t="str">
        <v>10000m</v>
      </c>
      <c r="N2454" s="95">
        <v>35452</v>
      </c>
      <c r="O2454" s="94" t="str">
        <f t="shared" si="152"/>
        <v>Purity SANGA10000m</v>
      </c>
      <c r="P2454" s="2">
        <f t="shared" si="153"/>
        <v>1096</v>
      </c>
      <c r="Q2454" s="2">
        <f t="shared" si="154"/>
        <v>61</v>
      </c>
      <c r="R2454" s="79" t="str">
        <f t="shared" si="155"/>
        <v/>
      </c>
    </row>
    <row r="2455" spans="1:18" x14ac:dyDescent="0.2">
      <c r="A2455" t="s">
        <v>1115</v>
      </c>
      <c r="B2455" t="s">
        <v>1146</v>
      </c>
      <c r="C2455" s="5" t="s">
        <v>26</v>
      </c>
      <c r="D2455" s="5">
        <v>33904</v>
      </c>
      <c r="E2455" s="39">
        <v>1178</v>
      </c>
      <c r="F2455" s="195">
        <v>44374</v>
      </c>
      <c r="G2455" s="2">
        <v>10</v>
      </c>
      <c r="H2455" t="str">
        <f>B2455&amp;C2455</f>
        <v>Tovea JENKINS400m</v>
      </c>
      <c r="I2455" s="2">
        <f>E2455</f>
        <v>1178</v>
      </c>
      <c r="J2455" s="2" cm="1">
        <f t="array" ref="J2455">MAX(IF($H$3:$H$4000=$H2455,$I$3:$I$4000))</f>
        <v>1178</v>
      </c>
      <c r="K2455" s="2" t="str">
        <v>KEN</v>
      </c>
      <c r="L2455" s="21" t="str">
        <v>Sheila Chepkirui KIPROTICH</v>
      </c>
      <c r="M2455" s="47" t="str">
        <v>10000m</v>
      </c>
      <c r="N2455" s="95">
        <v>33234</v>
      </c>
      <c r="O2455" s="94" t="str">
        <f t="shared" si="152"/>
        <v>Sheila Chepkirui KIPROTICH10000m</v>
      </c>
      <c r="P2455" s="2">
        <f t="shared" si="153"/>
        <v>1206</v>
      </c>
      <c r="Q2455" s="2">
        <f t="shared" si="154"/>
        <v>5</v>
      </c>
      <c r="R2455" s="79" t="str">
        <f t="shared" si="155"/>
        <v/>
      </c>
    </row>
    <row r="2456" spans="1:18" x14ac:dyDescent="0.2">
      <c r="A2456" t="s">
        <v>1115</v>
      </c>
      <c r="B2456" t="s">
        <v>1179</v>
      </c>
      <c r="C2456" s="5" t="s">
        <v>26</v>
      </c>
      <c r="D2456" s="5">
        <v>35834</v>
      </c>
      <c r="E2456" s="39">
        <v>1175</v>
      </c>
      <c r="F2456" s="195">
        <v>44374</v>
      </c>
      <c r="G2456" s="2">
        <v>11</v>
      </c>
      <c r="H2456" t="str">
        <f>B2456&amp;C2456</f>
        <v>Junelle BROMFIELD400m</v>
      </c>
      <c r="I2456" s="2">
        <f>E2456</f>
        <v>1175</v>
      </c>
      <c r="J2456" s="2" cm="1">
        <f t="array" ref="J2456">MAX(IF($H$3:$H$4000=$H2456,$I$3:$I$4000))</f>
        <v>1175</v>
      </c>
      <c r="K2456" s="2" t="str">
        <v>KEN</v>
      </c>
      <c r="L2456" s="21" t="str">
        <v>Joan Chelimo MELLY</v>
      </c>
      <c r="M2456" s="47" t="str">
        <v>10000m</v>
      </c>
      <c r="N2456" s="95">
        <v>33187</v>
      </c>
      <c r="O2456" s="94" t="str">
        <f t="shared" si="152"/>
        <v>Joan Chelimo MELLY10000m</v>
      </c>
      <c r="P2456" s="2">
        <f t="shared" si="153"/>
        <v>1205</v>
      </c>
      <c r="Q2456" s="2">
        <f t="shared" si="154"/>
        <v>6</v>
      </c>
      <c r="R2456" s="79" t="str">
        <f t="shared" si="155"/>
        <v/>
      </c>
    </row>
    <row r="2457" spans="1:18" x14ac:dyDescent="0.2">
      <c r="A2457" t="s">
        <v>1115</v>
      </c>
      <c r="B2457" t="s">
        <v>1157</v>
      </c>
      <c r="C2457" s="5" t="s">
        <v>26</v>
      </c>
      <c r="D2457" s="5">
        <v>35461</v>
      </c>
      <c r="E2457" s="39">
        <v>1165</v>
      </c>
      <c r="F2457" s="195">
        <v>44374</v>
      </c>
      <c r="G2457" s="2">
        <v>18</v>
      </c>
      <c r="H2457" t="str">
        <f>B2457&amp;C2457</f>
        <v>Tiffany JAMES400m</v>
      </c>
      <c r="I2457" s="2">
        <f>E2457</f>
        <v>1165</v>
      </c>
      <c r="J2457" s="2" cm="1">
        <f t="array" ref="J2457">MAX(IF($H$3:$H$4000=$H2457,$I$3:$I$4000))</f>
        <v>1165</v>
      </c>
      <c r="K2457" s="2" t="str">
        <v>KEN</v>
      </c>
      <c r="L2457" s="21" t="str">
        <v>Eva CHERONO</v>
      </c>
      <c r="M2457" s="47" t="str">
        <v>10000m</v>
      </c>
      <c r="N2457" s="95">
        <v>35292</v>
      </c>
      <c r="O2457" s="94" t="str">
        <f t="shared" si="152"/>
        <v>Eva CHERONO10000m</v>
      </c>
      <c r="P2457" s="2">
        <f t="shared" si="153"/>
        <v>1202</v>
      </c>
      <c r="Q2457" s="2">
        <f t="shared" si="154"/>
        <v>7</v>
      </c>
      <c r="R2457" s="79" t="str">
        <f t="shared" si="155"/>
        <v/>
      </c>
    </row>
    <row r="2458" spans="1:18" x14ac:dyDescent="0.2">
      <c r="A2458" t="s">
        <v>1115</v>
      </c>
      <c r="B2458" t="s">
        <v>1622</v>
      </c>
      <c r="C2458" s="6" t="s">
        <v>25</v>
      </c>
      <c r="D2458" s="5">
        <v>36837</v>
      </c>
      <c r="E2458" s="39">
        <v>1149</v>
      </c>
      <c r="F2458" s="195">
        <v>44373</v>
      </c>
      <c r="G2458" s="2">
        <v>22</v>
      </c>
      <c r="H2458" t="str">
        <f>B2458&amp;C2458</f>
        <v>Ashanti MOORE200m</v>
      </c>
      <c r="I2458" s="2">
        <f>E2458</f>
        <v>1149</v>
      </c>
      <c r="J2458" s="2" cm="1">
        <f t="array" ref="J2458">MAX(IF($H$3:$H$4000=$H2458,$I$3:$I$4000))</f>
        <v>1149</v>
      </c>
      <c r="K2458" s="2" t="str">
        <v>KEN</v>
      </c>
      <c r="L2458" s="21" t="str">
        <v>Dorcas Jepchumba KIMELI</v>
      </c>
      <c r="M2458" s="47" t="str">
        <v>10000m</v>
      </c>
      <c r="N2458" s="95">
        <v>35616</v>
      </c>
      <c r="O2458" s="94" t="str">
        <f t="shared" si="152"/>
        <v>Dorcas Jepchumba KIMELI10000m</v>
      </c>
      <c r="P2458" s="2">
        <f t="shared" si="153"/>
        <v>1196</v>
      </c>
      <c r="Q2458" s="2">
        <f t="shared" si="154"/>
        <v>8</v>
      </c>
      <c r="R2458" s="79" t="str">
        <f t="shared" si="155"/>
        <v/>
      </c>
    </row>
    <row r="2459" spans="1:18" x14ac:dyDescent="0.2">
      <c r="A2459" t="s">
        <v>1115</v>
      </c>
      <c r="B2459" t="s">
        <v>1615</v>
      </c>
      <c r="C2459" s="5" t="s">
        <v>25</v>
      </c>
      <c r="D2459" s="5">
        <v>37336</v>
      </c>
      <c r="E2459" s="39">
        <v>1087</v>
      </c>
      <c r="F2459" s="195">
        <v>44373</v>
      </c>
      <c r="G2459" s="2">
        <v>87</v>
      </c>
      <c r="H2459" t="str">
        <f>B2459&amp;C2459</f>
        <v>Briana WILLIAMS200m</v>
      </c>
      <c r="I2459" s="2">
        <f>E2459</f>
        <v>1087</v>
      </c>
      <c r="J2459" s="2" cm="1">
        <f t="array" ref="J2459">MAX(IF($H$3:$H$4000=$H2459,$I$3:$I$4000))</f>
        <v>1153</v>
      </c>
      <c r="K2459" s="2" t="str">
        <v>KEN</v>
      </c>
      <c r="L2459" s="21" t="str">
        <v>Vibian CHEPKURUI</v>
      </c>
      <c r="M2459" s="47" t="str">
        <v>10000m</v>
      </c>
      <c r="N2459" s="95">
        <v>34490</v>
      </c>
      <c r="O2459" s="94" t="str">
        <f t="shared" si="152"/>
        <v>Vibian CHEPKURUI10000m</v>
      </c>
      <c r="P2459" s="2">
        <f t="shared" si="153"/>
        <v>1184</v>
      </c>
      <c r="Q2459" s="2">
        <f t="shared" si="154"/>
        <v>12</v>
      </c>
      <c r="R2459" s="79" t="str">
        <f t="shared" si="155"/>
        <v/>
      </c>
    </row>
    <row r="2460" spans="1:18" x14ac:dyDescent="0.2">
      <c r="A2460" t="s">
        <v>1115</v>
      </c>
      <c r="B2460" t="s">
        <v>1200</v>
      </c>
      <c r="C2460" s="5" t="s">
        <v>26</v>
      </c>
      <c r="D2460" s="5">
        <v>31647</v>
      </c>
      <c r="E2460" s="39">
        <v>1114</v>
      </c>
      <c r="F2460" s="195">
        <v>44373</v>
      </c>
      <c r="G2460" s="2">
        <v>52</v>
      </c>
      <c r="H2460" t="str">
        <f>B2460&amp;C2460</f>
        <v>Christine DAY400m</v>
      </c>
      <c r="I2460" s="2">
        <f>E2460</f>
        <v>1114</v>
      </c>
      <c r="J2460" s="2" cm="1">
        <f t="array" ref="J2460">MAX(IF($H$3:$H$4000=$H2460,$I$3:$I$4000))</f>
        <v>1114</v>
      </c>
      <c r="K2460" s="2" t="str">
        <v>KEN</v>
      </c>
      <c r="L2460" s="21" t="str">
        <v>Fancy CHEMUTAI</v>
      </c>
      <c r="M2460" s="47" t="str">
        <v>10000m</v>
      </c>
      <c r="N2460" s="95">
        <v>34778</v>
      </c>
      <c r="O2460" s="94" t="str">
        <f t="shared" si="152"/>
        <v>Fancy CHEMUTAI10000m</v>
      </c>
      <c r="P2460" s="2">
        <f t="shared" si="153"/>
        <v>1183</v>
      </c>
      <c r="Q2460" s="2">
        <f t="shared" si="154"/>
        <v>13</v>
      </c>
      <c r="R2460" s="79" t="str">
        <f t="shared" si="155"/>
        <v/>
      </c>
    </row>
    <row r="2461" spans="1:18" x14ac:dyDescent="0.2">
      <c r="A2461" t="s">
        <v>1115</v>
      </c>
      <c r="B2461" t="s">
        <v>1762</v>
      </c>
      <c r="C2461" s="5" t="s">
        <v>26</v>
      </c>
      <c r="D2461" s="6">
        <v>37281</v>
      </c>
      <c r="E2461" s="39">
        <v>1078</v>
      </c>
      <c r="F2461" s="195">
        <v>44373</v>
      </c>
      <c r="G2461" s="2">
        <v>96</v>
      </c>
      <c r="H2461" t="str">
        <f>B2461&amp;C2461</f>
        <v>Annalee ROBINSON400m</v>
      </c>
      <c r="I2461" s="2">
        <f>E2461</f>
        <v>1078</v>
      </c>
      <c r="J2461" s="2" cm="1">
        <f t="array" ref="J2461">MAX(IF($H$3:$H$4000=$H2461,$I$3:$I$4000))</f>
        <v>1078</v>
      </c>
      <c r="K2461" s="2" t="str">
        <v>KEN</v>
      </c>
      <c r="L2461" s="21" t="str">
        <v>Violah CHEPTOO</v>
      </c>
      <c r="M2461" s="47" t="str">
        <v>10000m</v>
      </c>
      <c r="N2461" s="95">
        <v>32568</v>
      </c>
      <c r="O2461" s="94" t="str">
        <f t="shared" si="152"/>
        <v>Violah CHEPTOO10000m</v>
      </c>
      <c r="P2461" s="2">
        <f t="shared" si="153"/>
        <v>1183</v>
      </c>
      <c r="Q2461" s="2">
        <f t="shared" si="154"/>
        <v>13</v>
      </c>
      <c r="R2461" s="79" t="str">
        <f t="shared" si="155"/>
        <v/>
      </c>
    </row>
    <row r="2462" spans="1:18" x14ac:dyDescent="0.2">
      <c r="A2462" t="s">
        <v>1115</v>
      </c>
      <c r="B2462" t="s">
        <v>2039</v>
      </c>
      <c r="C2462" s="5" t="s">
        <v>32</v>
      </c>
      <c r="D2462" s="5">
        <v>35136</v>
      </c>
      <c r="E2462" s="39">
        <v>1187</v>
      </c>
      <c r="F2462" s="195">
        <v>44373</v>
      </c>
      <c r="G2462" s="2">
        <v>9</v>
      </c>
      <c r="H2462" t="str">
        <f>B2462&amp;C2462</f>
        <v>Yanique THOMPSON100mh</v>
      </c>
      <c r="I2462" s="2">
        <f>E2462</f>
        <v>1187</v>
      </c>
      <c r="J2462" s="2" cm="1">
        <f t="array" ref="J2462">MAX(IF($H$3:$H$4000=$H2462,$I$3:$I$4000))</f>
        <v>1187</v>
      </c>
      <c r="K2462" s="2" t="str">
        <v>KEN</v>
      </c>
      <c r="L2462" s="21" t="str">
        <v>Feliciana JEPKOESGEI</v>
      </c>
      <c r="M2462" s="47" t="str">
        <v>10000m</v>
      </c>
      <c r="N2462" s="95">
        <v>36982</v>
      </c>
      <c r="O2462" s="94" t="str">
        <f t="shared" si="152"/>
        <v>Feliciana JEPKOESGEI10000m</v>
      </c>
      <c r="P2462" s="2">
        <f t="shared" si="153"/>
        <v>1127</v>
      </c>
      <c r="Q2462" s="2">
        <f t="shared" si="154"/>
        <v>42</v>
      </c>
      <c r="R2462" s="79" t="str">
        <f t="shared" si="155"/>
        <v/>
      </c>
    </row>
    <row r="2463" spans="1:18" x14ac:dyDescent="0.2">
      <c r="A2463" t="s">
        <v>1115</v>
      </c>
      <c r="B2463" t="s">
        <v>2040</v>
      </c>
      <c r="C2463" s="5" t="s">
        <v>32</v>
      </c>
      <c r="D2463" s="5">
        <v>36550</v>
      </c>
      <c r="E2463" s="39">
        <v>1174</v>
      </c>
      <c r="F2463" s="195">
        <v>44373</v>
      </c>
      <c r="G2463" s="2">
        <v>11</v>
      </c>
      <c r="H2463" t="str">
        <f>B2463&amp;C2463</f>
        <v>Daszay FREEMAN100mh</v>
      </c>
      <c r="I2463" s="2">
        <f>E2463</f>
        <v>1174</v>
      </c>
      <c r="J2463" s="2" cm="1">
        <f t="array" ref="J2463">MAX(IF($H$3:$H$4000=$H2463,$I$3:$I$4000))</f>
        <v>1174</v>
      </c>
      <c r="K2463" s="2" t="str">
        <v>KEN</v>
      </c>
      <c r="L2463" s="21" t="str">
        <v>Loice CHEMNUNG</v>
      </c>
      <c r="M2463" s="47" t="str">
        <v>1500m</v>
      </c>
      <c r="N2463" s="95">
        <v>35483</v>
      </c>
      <c r="O2463" s="94" t="str">
        <f t="shared" si="152"/>
        <v>Loice CHEMNUNG1500m</v>
      </c>
      <c r="P2463" s="2">
        <f t="shared" si="153"/>
        <v>1095</v>
      </c>
      <c r="Q2463" s="2">
        <f t="shared" si="154"/>
        <v>83</v>
      </c>
      <c r="R2463" s="79" t="str">
        <f t="shared" si="155"/>
        <v/>
      </c>
    </row>
    <row r="2464" spans="1:18" x14ac:dyDescent="0.2">
      <c r="A2464" t="s">
        <v>1115</v>
      </c>
      <c r="B2464" t="s">
        <v>2050</v>
      </c>
      <c r="C2464" s="5" t="s">
        <v>32</v>
      </c>
      <c r="D2464" s="5">
        <v>35768</v>
      </c>
      <c r="E2464" s="39">
        <v>1125</v>
      </c>
      <c r="F2464" s="195">
        <v>44373</v>
      </c>
      <c r="G2464" s="2">
        <v>29</v>
      </c>
      <c r="H2464" t="str">
        <f>B2464&amp;C2464</f>
        <v>Rushelle BURTON100mh</v>
      </c>
      <c r="I2464" s="2">
        <f>E2464</f>
        <v>1125</v>
      </c>
      <c r="J2464" s="2" cm="1">
        <f t="array" ref="J2464">MAX(IF($H$3:$H$4000=$H2464,$I$3:$I$4000))</f>
        <v>1125</v>
      </c>
      <c r="K2464" s="2" t="str">
        <v>KEN</v>
      </c>
      <c r="L2464" s="21" t="str">
        <v>Lucy KARIMI</v>
      </c>
      <c r="M2464" s="47" t="str">
        <v>marathon</v>
      </c>
      <c r="N2464" s="95">
        <v>31691</v>
      </c>
      <c r="O2464" s="94" t="str">
        <f t="shared" si="152"/>
        <v>Lucy KARIMImarathon</v>
      </c>
      <c r="P2464" s="2">
        <f t="shared" si="153"/>
        <v>1188</v>
      </c>
      <c r="Q2464" s="2">
        <f t="shared" si="154"/>
        <v>24</v>
      </c>
      <c r="R2464" s="79" t="str">
        <f t="shared" si="155"/>
        <v/>
      </c>
    </row>
    <row r="2465" spans="1:18" x14ac:dyDescent="0.2">
      <c r="A2465" t="s">
        <v>1115</v>
      </c>
      <c r="B2465" t="s">
        <v>1134</v>
      </c>
      <c r="C2465" s="5" t="s">
        <v>32</v>
      </c>
      <c r="D2465" s="5">
        <v>38417</v>
      </c>
      <c r="E2465" s="39">
        <v>1125</v>
      </c>
      <c r="F2465" s="195">
        <v>44373</v>
      </c>
      <c r="G2465" s="2">
        <v>32</v>
      </c>
      <c r="H2465" t="str">
        <f>B2465&amp;C2465</f>
        <v>Kerrica HILL100mh</v>
      </c>
      <c r="I2465" s="2">
        <f>E2465</f>
        <v>1125</v>
      </c>
      <c r="J2465" s="2" cm="1">
        <f t="array" ref="J2465">MAX(IF($H$3:$H$4000=$H2465,$I$3:$I$4000))</f>
        <v>1125</v>
      </c>
      <c r="K2465" s="2" t="str">
        <v>KEN</v>
      </c>
      <c r="L2465" s="21" t="str">
        <v>Cynthia BAIRE</v>
      </c>
      <c r="M2465" s="47" t="str">
        <v>5000m</v>
      </c>
      <c r="N2465" s="95">
        <v>37607</v>
      </c>
      <c r="O2465" s="94" t="str">
        <f t="shared" si="152"/>
        <v>Cynthia BAIRE5000m</v>
      </c>
      <c r="P2465" s="2">
        <f t="shared" si="153"/>
        <v>1136</v>
      </c>
      <c r="Q2465" s="2">
        <f t="shared" si="154"/>
        <v>42</v>
      </c>
      <c r="R2465" s="79" t="str">
        <f t="shared" si="155"/>
        <v/>
      </c>
    </row>
    <row r="2466" spans="1:18" x14ac:dyDescent="0.2">
      <c r="A2466" t="s">
        <v>1115</v>
      </c>
      <c r="B2466" t="s">
        <v>2058</v>
      </c>
      <c r="C2466" s="5" t="s">
        <v>32</v>
      </c>
      <c r="D2466" s="5">
        <v>32908</v>
      </c>
      <c r="E2466" s="39">
        <v>1108</v>
      </c>
      <c r="F2466" s="195">
        <v>44373</v>
      </c>
      <c r="G2466" s="2">
        <v>38</v>
      </c>
      <c r="H2466" t="str">
        <f>B2466&amp;C2466</f>
        <v>Shermaine WILLIAMS100mh</v>
      </c>
      <c r="I2466" s="2">
        <f>E2466</f>
        <v>1108</v>
      </c>
      <c r="J2466" s="2" cm="1">
        <f t="array" ref="J2466">MAX(IF($H$3:$H$4000=$H2466,$I$3:$I$4000))</f>
        <v>1108</v>
      </c>
      <c r="K2466" s="2" t="str">
        <v>KEN</v>
      </c>
      <c r="L2466" s="21" t="str">
        <v>Esther GITAHI</v>
      </c>
      <c r="M2466" s="47" t="str">
        <v>1500m</v>
      </c>
      <c r="N2466" s="95">
        <v>0</v>
      </c>
      <c r="O2466" s="94" t="str">
        <f t="shared" si="152"/>
        <v>Esther GITAHI1500m</v>
      </c>
      <c r="P2466" s="2">
        <f t="shared" si="153"/>
        <v>1082</v>
      </c>
      <c r="Q2466" s="2">
        <f t="shared" si="154"/>
        <v>113</v>
      </c>
      <c r="R2466" s="79" t="str">
        <f t="shared" si="155"/>
        <v/>
      </c>
    </row>
    <row r="2467" spans="1:18" x14ac:dyDescent="0.2">
      <c r="A2467" t="s">
        <v>1115</v>
      </c>
      <c r="B2467" t="s">
        <v>2070</v>
      </c>
      <c r="C2467" s="5" t="s">
        <v>32</v>
      </c>
      <c r="D2467" s="5">
        <v>37543</v>
      </c>
      <c r="E2467" s="39">
        <v>1092</v>
      </c>
      <c r="F2467" s="195">
        <v>44373</v>
      </c>
      <c r="G2467" s="2">
        <v>52</v>
      </c>
      <c r="H2467" t="str">
        <f>B2467&amp;C2467</f>
        <v>Gabrielle MATTHEWS100mh</v>
      </c>
      <c r="I2467" s="2">
        <f>E2467</f>
        <v>1092</v>
      </c>
      <c r="J2467" s="2" cm="1">
        <f t="array" ref="J2467">MAX(IF($H$3:$H$4000=$H2467,$I$3:$I$4000))</f>
        <v>1092</v>
      </c>
      <c r="K2467" s="2" t="str">
        <v>KEN</v>
      </c>
      <c r="L2467" s="21" t="str">
        <v>Mercy CHELANGAT</v>
      </c>
      <c r="M2467" s="47" t="str">
        <v>5000m</v>
      </c>
      <c r="N2467" s="95">
        <v>35622</v>
      </c>
      <c r="O2467" s="94" t="str">
        <f t="shared" si="152"/>
        <v>Mercy CHELANGAT5000m</v>
      </c>
      <c r="P2467" s="2">
        <f t="shared" si="153"/>
        <v>1129</v>
      </c>
      <c r="Q2467" s="2">
        <f t="shared" si="154"/>
        <v>45</v>
      </c>
      <c r="R2467" s="79" t="str">
        <f t="shared" si="155"/>
        <v/>
      </c>
    </row>
    <row r="2468" spans="1:18" x14ac:dyDescent="0.2">
      <c r="A2468" t="s">
        <v>1115</v>
      </c>
      <c r="B2468" s="5" t="s">
        <v>1326</v>
      </c>
      <c r="C2468" s="5" t="s">
        <v>32</v>
      </c>
      <c r="D2468" s="5">
        <v>37735</v>
      </c>
      <c r="E2468" s="39">
        <v>1073</v>
      </c>
      <c r="F2468" s="195">
        <v>44373</v>
      </c>
      <c r="G2468" s="2">
        <v>71</v>
      </c>
      <c r="H2468" t="str">
        <f>B2468&amp;C2468</f>
        <v>Patreece CLARKE100mh</v>
      </c>
      <c r="I2468" s="2">
        <f>E2468</f>
        <v>1073</v>
      </c>
      <c r="J2468" s="2" cm="1">
        <f t="array" ref="J2468">MAX(IF($H$3:$H$4000=$H2468,$I$3:$I$4000))</f>
        <v>1073</v>
      </c>
      <c r="K2468" s="2" t="str">
        <v>KEN</v>
      </c>
      <c r="L2468" s="21" t="str">
        <v>Gladys CHESIR</v>
      </c>
      <c r="M2468" s="47" t="str">
        <v>marathon</v>
      </c>
      <c r="N2468" s="95">
        <v>34020</v>
      </c>
      <c r="O2468" s="94" t="str">
        <f t="shared" si="152"/>
        <v>Gladys CHESIRmarathon</v>
      </c>
      <c r="P2468" s="2">
        <f t="shared" si="153"/>
        <v>1140</v>
      </c>
      <c r="Q2468" s="2">
        <f t="shared" si="154"/>
        <v>65</v>
      </c>
      <c r="R2468" s="79" t="str">
        <f t="shared" si="155"/>
        <v/>
      </c>
    </row>
    <row r="2469" spans="1:18" x14ac:dyDescent="0.2">
      <c r="A2469" t="s">
        <v>1115</v>
      </c>
      <c r="B2469" t="s">
        <v>2238</v>
      </c>
      <c r="C2469" s="5" t="s">
        <v>38</v>
      </c>
      <c r="D2469" s="5">
        <v>34244</v>
      </c>
      <c r="E2469" s="39">
        <v>1144</v>
      </c>
      <c r="F2469" s="195">
        <v>44373</v>
      </c>
      <c r="G2469" s="2">
        <v>7</v>
      </c>
      <c r="H2469" t="str">
        <f>B2469&amp;C2469</f>
        <v>Kimberly WILLIAMSONtriple-jump</v>
      </c>
      <c r="I2469" s="2">
        <f>E2469</f>
        <v>1144</v>
      </c>
      <c r="J2469" s="2" cm="1">
        <f t="array" ref="J2469">MAX(IF($H$3:$H$4000=$H2469,$I$3:$I$4000))</f>
        <v>1144</v>
      </c>
      <c r="K2469" s="2" t="str">
        <v>KEN</v>
      </c>
      <c r="L2469" s="21" t="str">
        <v>Purity CHANGWONY</v>
      </c>
      <c r="M2469" s="47" t="str">
        <v>marathon</v>
      </c>
      <c r="N2469" s="95">
        <v>1990</v>
      </c>
      <c r="O2469" s="94" t="str">
        <f t="shared" si="152"/>
        <v>Purity CHANGWONYmarathon</v>
      </c>
      <c r="P2469" s="2">
        <f t="shared" si="153"/>
        <v>1205</v>
      </c>
      <c r="Q2469" s="2">
        <f t="shared" si="154"/>
        <v>15</v>
      </c>
      <c r="R2469" s="79" t="str">
        <f t="shared" si="155"/>
        <v/>
      </c>
    </row>
    <row r="2470" spans="1:18" x14ac:dyDescent="0.2">
      <c r="A2470" t="s">
        <v>1115</v>
      </c>
      <c r="B2470" t="s">
        <v>2514</v>
      </c>
      <c r="C2470" s="5" t="s">
        <v>42</v>
      </c>
      <c r="D2470" s="5">
        <v>36108</v>
      </c>
      <c r="E2470" s="39">
        <v>1035</v>
      </c>
      <c r="F2470" s="195">
        <v>44373</v>
      </c>
      <c r="G2470" s="2">
        <v>14</v>
      </c>
      <c r="H2470" t="str">
        <f>B2470&amp;C2470</f>
        <v>Erica BELVIThammer-throw</v>
      </c>
      <c r="I2470" s="2">
        <f>E2470</f>
        <v>1035</v>
      </c>
      <c r="J2470" s="2" cm="1">
        <f t="array" ref="J2470">MAX(IF($H$3:$H$4000=$H2470,$I$3:$I$4000))</f>
        <v>1035</v>
      </c>
      <c r="K2470" s="2" t="str">
        <v>KEN</v>
      </c>
      <c r="L2470" s="21" t="str">
        <v>Delvine Relin MERINGOR</v>
      </c>
      <c r="M2470" s="47" t="str">
        <v>marathon</v>
      </c>
      <c r="N2470" s="95">
        <v>33817</v>
      </c>
      <c r="O2470" s="94" t="str">
        <f t="shared" si="152"/>
        <v>Delvine Relin MERINGORmarathon</v>
      </c>
      <c r="P2470" s="2">
        <f t="shared" si="153"/>
        <v>1187</v>
      </c>
      <c r="Q2470" s="2">
        <f t="shared" si="154"/>
        <v>26</v>
      </c>
      <c r="R2470" s="79" t="str">
        <f t="shared" si="155"/>
        <v/>
      </c>
    </row>
    <row r="2471" spans="1:18" x14ac:dyDescent="0.2">
      <c r="A2471" t="s">
        <v>1115</v>
      </c>
      <c r="B2471" t="s">
        <v>1643</v>
      </c>
      <c r="C2471" s="5" t="s">
        <v>2</v>
      </c>
      <c r="D2471" s="5">
        <v>35429</v>
      </c>
      <c r="E2471" s="39">
        <v>1142</v>
      </c>
      <c r="F2471" s="195">
        <v>44372</v>
      </c>
      <c r="G2471" s="2">
        <v>41</v>
      </c>
      <c r="H2471" t="str">
        <f>B2471&amp;C2471</f>
        <v>Shian HYDE100m</v>
      </c>
      <c r="I2471" s="2">
        <f>E2471</f>
        <v>1142</v>
      </c>
      <c r="J2471" s="2" cm="1">
        <f t="array" ref="J2471">MAX(IF($H$3:$H$4000=$H2471,$I$3:$I$4000))</f>
        <v>1142</v>
      </c>
      <c r="K2471" s="2" t="str">
        <v>KEN</v>
      </c>
      <c r="L2471" s="21" t="str">
        <v>Gladys Jepkurui BIWOTT</v>
      </c>
      <c r="M2471" s="47" t="str">
        <v>marathon</v>
      </c>
      <c r="N2471" s="95">
        <v>31100</v>
      </c>
      <c r="O2471" s="94" t="str">
        <f t="shared" si="152"/>
        <v>Gladys Jepkurui BIWOTTmarathon</v>
      </c>
      <c r="P2471" s="2">
        <f t="shared" si="153"/>
        <v>1167</v>
      </c>
      <c r="Q2471" s="2">
        <f t="shared" si="154"/>
        <v>41</v>
      </c>
      <c r="R2471" s="79" t="str">
        <f t="shared" si="155"/>
        <v/>
      </c>
    </row>
    <row r="2472" spans="1:18" x14ac:dyDescent="0.2">
      <c r="A2472" t="s">
        <v>1115</v>
      </c>
      <c r="B2472" t="s">
        <v>2112</v>
      </c>
      <c r="C2472" s="5" t="s">
        <v>33</v>
      </c>
      <c r="D2472" s="5">
        <v>33931</v>
      </c>
      <c r="E2472" s="39">
        <v>1173</v>
      </c>
      <c r="F2472" s="195">
        <v>44372</v>
      </c>
      <c r="G2472" s="2">
        <v>6</v>
      </c>
      <c r="H2472" t="str">
        <f>B2472&amp;C2472</f>
        <v>Leah NUGENT400mh</v>
      </c>
      <c r="I2472" s="2">
        <f>E2472</f>
        <v>1173</v>
      </c>
      <c r="J2472" s="2" cm="1">
        <f t="array" ref="J2472">MAX(IF($H$3:$H$4000=$H2472,$I$3:$I$4000))</f>
        <v>1173</v>
      </c>
      <c r="K2472" s="2" t="str">
        <v>KEN</v>
      </c>
      <c r="L2472" s="21" t="str">
        <v>Milliam EBONGON</v>
      </c>
      <c r="M2472" s="47" t="str">
        <v>marathon</v>
      </c>
      <c r="N2472" s="95">
        <v>33644</v>
      </c>
      <c r="O2472" s="94" t="str">
        <f t="shared" si="152"/>
        <v>Milliam EBONGONmarathon</v>
      </c>
      <c r="P2472" s="2">
        <f t="shared" si="153"/>
        <v>1147</v>
      </c>
      <c r="Q2472" s="2">
        <f t="shared" si="154"/>
        <v>56</v>
      </c>
      <c r="R2472" s="79" t="str">
        <f t="shared" si="155"/>
        <v/>
      </c>
    </row>
    <row r="2473" spans="1:18" x14ac:dyDescent="0.2">
      <c r="A2473" t="s">
        <v>1115</v>
      </c>
      <c r="B2473" t="s">
        <v>1750</v>
      </c>
      <c r="C2473" s="5" t="s">
        <v>33</v>
      </c>
      <c r="D2473" s="5">
        <v>37497</v>
      </c>
      <c r="E2473" s="39">
        <v>1102</v>
      </c>
      <c r="F2473" s="195">
        <v>44372</v>
      </c>
      <c r="G2473" s="2">
        <v>35</v>
      </c>
      <c r="H2473" t="str">
        <f>B2473&amp;C2473</f>
        <v>Garriel WHITE400mh</v>
      </c>
      <c r="I2473" s="2">
        <f>E2473</f>
        <v>1102</v>
      </c>
      <c r="J2473" s="2" cm="1">
        <f t="array" ref="J2473">MAX(IF($H$3:$H$4000=$H2473,$I$3:$I$4000))</f>
        <v>1102</v>
      </c>
      <c r="K2473" s="2" t="str">
        <v>KEN</v>
      </c>
      <c r="L2473" s="21" t="str">
        <v>Margaret Wangari MURIUKI</v>
      </c>
      <c r="M2473" s="47" t="str">
        <v>marathon</v>
      </c>
      <c r="N2473" s="95">
        <v>31492</v>
      </c>
      <c r="O2473" s="94" t="str">
        <f t="shared" si="152"/>
        <v>Margaret Wangari MURIUKImarathon</v>
      </c>
      <c r="P2473" s="2">
        <f t="shared" si="153"/>
        <v>1129</v>
      </c>
      <c r="Q2473" s="2">
        <f t="shared" si="154"/>
        <v>78</v>
      </c>
      <c r="R2473" s="79" t="str">
        <f t="shared" si="155"/>
        <v/>
      </c>
    </row>
    <row r="2474" spans="1:18" x14ac:dyDescent="0.2">
      <c r="A2474" t="s">
        <v>1115</v>
      </c>
      <c r="B2474" t="s">
        <v>2133</v>
      </c>
      <c r="C2474" s="5" t="s">
        <v>33</v>
      </c>
      <c r="D2474" s="5">
        <v>37393</v>
      </c>
      <c r="E2474" s="39">
        <v>1062</v>
      </c>
      <c r="F2474" s="195">
        <v>44372</v>
      </c>
      <c r="G2474" s="2">
        <v>51</v>
      </c>
      <c r="H2474" t="str">
        <f>B2474&amp;C2474</f>
        <v>Moseiha BRIDGEN400mh</v>
      </c>
      <c r="I2474" s="2">
        <f>E2474</f>
        <v>1062</v>
      </c>
      <c r="J2474" s="2" cm="1">
        <f t="array" ref="J2474">MAX(IF($H$3:$H$4000=$H2474,$I$3:$I$4000))</f>
        <v>1062</v>
      </c>
      <c r="K2474" s="2" t="str">
        <v>KEN</v>
      </c>
      <c r="L2474" s="21" t="str">
        <v>Emily Cherotich TUEI</v>
      </c>
      <c r="M2474" s="47" t="str">
        <v>800m</v>
      </c>
      <c r="N2474" s="95">
        <v>31545</v>
      </c>
      <c r="O2474" s="94" t="str">
        <f t="shared" si="152"/>
        <v>Emily Cherotich TUEI800m</v>
      </c>
      <c r="P2474" s="2">
        <f t="shared" si="153"/>
        <v>1112</v>
      </c>
      <c r="Q2474" s="2">
        <f t="shared" si="154"/>
        <v>51</v>
      </c>
      <c r="R2474" s="79" t="str">
        <f t="shared" si="155"/>
        <v/>
      </c>
    </row>
    <row r="2475" spans="1:18" x14ac:dyDescent="0.2">
      <c r="A2475" t="s">
        <v>1115</v>
      </c>
      <c r="B2475" t="s">
        <v>2135</v>
      </c>
      <c r="C2475" s="5" t="s">
        <v>33</v>
      </c>
      <c r="D2475" s="5">
        <v>33134</v>
      </c>
      <c r="E2475" s="39">
        <v>1057</v>
      </c>
      <c r="F2475" s="195">
        <v>44372</v>
      </c>
      <c r="G2475" s="2">
        <v>53</v>
      </c>
      <c r="H2475" t="str">
        <f>B2475&amp;C2475</f>
        <v>Nikita TRACEY400mh</v>
      </c>
      <c r="I2475" s="2">
        <f>E2475</f>
        <v>1057</v>
      </c>
      <c r="J2475" s="2" cm="1">
        <f t="array" ref="J2475">MAX(IF($H$3:$H$4000=$H2475,$I$3:$I$4000))</f>
        <v>1057</v>
      </c>
      <c r="K2475" s="2" t="str">
        <v>KEN</v>
      </c>
      <c r="L2475" s="21" t="str">
        <v>Mueni KARIMI</v>
      </c>
      <c r="M2475" s="47" t="str">
        <v>800m</v>
      </c>
      <c r="N2475" s="95">
        <v>0</v>
      </c>
      <c r="O2475" s="94" t="str">
        <f t="shared" si="152"/>
        <v>Mueni KARIMI800m</v>
      </c>
      <c r="P2475" s="2">
        <f t="shared" si="153"/>
        <v>1103</v>
      </c>
      <c r="Q2475" s="2">
        <f t="shared" si="154"/>
        <v>65</v>
      </c>
      <c r="R2475" s="79" t="str">
        <f t="shared" si="155"/>
        <v/>
      </c>
    </row>
    <row r="2476" spans="1:18" x14ac:dyDescent="0.2">
      <c r="A2476" t="s">
        <v>1115</v>
      </c>
      <c r="B2476" t="s">
        <v>1175</v>
      </c>
      <c r="C2476" s="5" t="s">
        <v>33</v>
      </c>
      <c r="D2476" s="5">
        <v>37653</v>
      </c>
      <c r="E2476" s="39">
        <v>1056</v>
      </c>
      <c r="F2476" s="195">
        <v>44372</v>
      </c>
      <c r="G2476" s="2">
        <v>54</v>
      </c>
      <c r="H2476" t="str">
        <f>B2476&amp;C2476</f>
        <v>Daena DYER400mh</v>
      </c>
      <c r="I2476" s="2">
        <f>E2476</f>
        <v>1056</v>
      </c>
      <c r="J2476" s="2" cm="1">
        <f t="array" ref="J2476">MAX(IF($H$3:$H$4000=$H2476,$I$3:$I$4000))</f>
        <v>1056</v>
      </c>
      <c r="K2476" s="2" t="str">
        <v>KEN</v>
      </c>
      <c r="L2476" s="21" t="str">
        <v>Jackline WAMBUI</v>
      </c>
      <c r="M2476" s="47" t="str">
        <v>3000msc</v>
      </c>
      <c r="N2476" s="95">
        <v>36564</v>
      </c>
      <c r="O2476" s="94" t="str">
        <f t="shared" si="152"/>
        <v>Jackline WAMBUI3000msc</v>
      </c>
      <c r="P2476" s="2">
        <f t="shared" si="153"/>
        <v>1047</v>
      </c>
      <c r="Q2476" s="2">
        <f t="shared" si="154"/>
        <v>73</v>
      </c>
      <c r="R2476" s="79" t="str">
        <f t="shared" si="155"/>
        <v/>
      </c>
    </row>
    <row r="2477" spans="1:18" x14ac:dyDescent="0.2">
      <c r="A2477" t="s">
        <v>1115</v>
      </c>
      <c r="B2477" t="s">
        <v>1347</v>
      </c>
      <c r="C2477" s="5" t="s">
        <v>37</v>
      </c>
      <c r="D2477" s="6">
        <v>37125</v>
      </c>
      <c r="E2477" s="39">
        <v>1018</v>
      </c>
      <c r="F2477" s="195">
        <v>44372</v>
      </c>
      <c r="G2477" s="2">
        <v>88</v>
      </c>
      <c r="H2477" t="str">
        <f>B2477&amp;C2477</f>
        <v>Jodian STEWARTlong-jump</v>
      </c>
      <c r="I2477" s="2">
        <f>E2477</f>
        <v>1018</v>
      </c>
      <c r="J2477" s="2" cm="1">
        <f t="array" ref="J2477">MAX(IF($H$3:$H$4000=$H2477,$I$3:$I$4000))</f>
        <v>1066</v>
      </c>
      <c r="K2477" s="2" t="str">
        <v>KEN</v>
      </c>
      <c r="L2477" s="21" t="str">
        <v>Mercy CHEPKORIR</v>
      </c>
      <c r="M2477" s="47" t="str">
        <v>3000msc</v>
      </c>
      <c r="N2477" s="95">
        <v>1994</v>
      </c>
      <c r="O2477" s="94" t="str">
        <f t="shared" si="152"/>
        <v>Mercy CHEPKORIR3000msc</v>
      </c>
      <c r="P2477" s="2">
        <f t="shared" si="153"/>
        <v>1019</v>
      </c>
      <c r="Q2477" s="2">
        <f t="shared" si="154"/>
        <v>97</v>
      </c>
      <c r="R2477" s="79" t="str">
        <f t="shared" si="155"/>
        <v/>
      </c>
    </row>
    <row r="2478" spans="1:18" x14ac:dyDescent="0.2">
      <c r="A2478" t="s">
        <v>1115</v>
      </c>
      <c r="B2478" t="s">
        <v>2221</v>
      </c>
      <c r="C2478" s="5" t="s">
        <v>38</v>
      </c>
      <c r="D2478" s="5">
        <v>37292</v>
      </c>
      <c r="E2478" s="39">
        <v>1064</v>
      </c>
      <c r="F2478" s="195">
        <v>44372</v>
      </c>
      <c r="G2478" s="2">
        <v>20</v>
      </c>
      <c r="H2478" t="str">
        <f>B2478&amp;C2478</f>
        <v>Ackelia SMITHtriple-jump</v>
      </c>
      <c r="I2478" s="2">
        <f>E2478</f>
        <v>1064</v>
      </c>
      <c r="J2478" s="2" cm="1">
        <f t="array" ref="J2478">MAX(IF($H$3:$H$4000=$H2478,$I$3:$I$4000))</f>
        <v>1104</v>
      </c>
      <c r="K2478" s="2" t="str">
        <v>KEN</v>
      </c>
      <c r="L2478" s="21" t="str">
        <v>Vicoty CHEPNGENO</v>
      </c>
      <c r="M2478" s="47" t="str">
        <v>10000m</v>
      </c>
      <c r="N2478" s="95">
        <v>34285</v>
      </c>
      <c r="O2478" s="94" t="str">
        <f t="shared" si="152"/>
        <v>Vicoty CHEPNGENO10000m</v>
      </c>
      <c r="P2478" s="2">
        <f t="shared" si="153"/>
        <v>1154</v>
      </c>
      <c r="Q2478" s="2">
        <f t="shared" si="154"/>
        <v>23</v>
      </c>
      <c r="R2478" s="79" t="str">
        <f t="shared" si="155"/>
        <v/>
      </c>
    </row>
    <row r="2479" spans="1:18" x14ac:dyDescent="0.2">
      <c r="A2479" t="s">
        <v>1115</v>
      </c>
      <c r="B2479" t="s">
        <v>1446</v>
      </c>
      <c r="C2479" s="5" t="s">
        <v>40</v>
      </c>
      <c r="D2479" s="5">
        <v>34078</v>
      </c>
      <c r="E2479" s="39">
        <v>1126</v>
      </c>
      <c r="F2479" s="195">
        <v>44372</v>
      </c>
      <c r="G2479" s="2">
        <v>6</v>
      </c>
      <c r="H2479" t="str">
        <f>B2479&amp;C2479</f>
        <v>Samantha HALLdiscus-throw</v>
      </c>
      <c r="I2479" s="2">
        <f>E2479</f>
        <v>1126</v>
      </c>
      <c r="J2479" s="2" cm="1">
        <f t="array" ref="J2479">MAX(IF($H$3:$H$4000=$H2479,$I$3:$I$4000))</f>
        <v>1126</v>
      </c>
      <c r="K2479" s="2" t="str">
        <v>KEN</v>
      </c>
      <c r="L2479" s="21" t="str">
        <v>Naomi CHEMWENO</v>
      </c>
      <c r="M2479" s="47" t="str">
        <v>10000m</v>
      </c>
      <c r="N2479" s="95">
        <v>0</v>
      </c>
      <c r="O2479" s="94" t="str">
        <f t="shared" si="152"/>
        <v>Naomi CHEMWENO10000m</v>
      </c>
      <c r="P2479" s="2">
        <f t="shared" si="153"/>
        <v>1102</v>
      </c>
      <c r="Q2479" s="2">
        <f t="shared" si="154"/>
        <v>58</v>
      </c>
      <c r="R2479" s="79" t="str">
        <f t="shared" si="155"/>
        <v/>
      </c>
    </row>
    <row r="2480" spans="1:18" x14ac:dyDescent="0.2">
      <c r="A2480" t="s">
        <v>1115</v>
      </c>
      <c r="B2480" t="s">
        <v>1626</v>
      </c>
      <c r="C2480" s="5" t="s">
        <v>2</v>
      </c>
      <c r="D2480" s="5">
        <v>35195</v>
      </c>
      <c r="E2480" s="39">
        <v>1172</v>
      </c>
      <c r="F2480" s="195">
        <v>44371</v>
      </c>
      <c r="G2480" s="2">
        <v>20</v>
      </c>
      <c r="H2480" t="str">
        <f>B2480&amp;C2480</f>
        <v>Shashalee FORBES100m</v>
      </c>
      <c r="I2480" s="2">
        <f>E2480</f>
        <v>1172</v>
      </c>
      <c r="J2480" s="2" cm="1">
        <f t="array" ref="J2480">MAX(IF($H$3:$H$4000=$H2480,$I$3:$I$4000))</f>
        <v>1172</v>
      </c>
      <c r="K2480" s="2" t="str">
        <v>KEN</v>
      </c>
      <c r="L2480" s="21" t="str">
        <v>Beatrice CHEBURET</v>
      </c>
      <c r="M2480" s="47" t="str">
        <v>10000m</v>
      </c>
      <c r="N2480" s="95">
        <v>0</v>
      </c>
      <c r="O2480" s="94" t="str">
        <f t="shared" si="152"/>
        <v>Beatrice CHEBURET10000m</v>
      </c>
      <c r="P2480" s="2">
        <f t="shared" si="153"/>
        <v>1065</v>
      </c>
      <c r="Q2480" s="2">
        <f t="shared" si="154"/>
        <v>85</v>
      </c>
      <c r="R2480" s="79" t="str">
        <f t="shared" si="155"/>
        <v/>
      </c>
    </row>
    <row r="2481" spans="1:18" x14ac:dyDescent="0.2">
      <c r="A2481" t="s">
        <v>1115</v>
      </c>
      <c r="B2481" t="s">
        <v>1628</v>
      </c>
      <c r="C2481" s="5" t="s">
        <v>2</v>
      </c>
      <c r="D2481" s="5">
        <v>33496</v>
      </c>
      <c r="E2481" s="39">
        <v>1169</v>
      </c>
      <c r="F2481" s="195">
        <v>44371</v>
      </c>
      <c r="G2481" s="2">
        <v>21</v>
      </c>
      <c r="H2481" t="str">
        <f>B2481&amp;C2481</f>
        <v>Remona BURCHELL100m</v>
      </c>
      <c r="I2481" s="2">
        <f>E2481</f>
        <v>1169</v>
      </c>
      <c r="J2481" s="2" cm="1">
        <f t="array" ref="J2481">MAX(IF($H$3:$H$4000=$H2481,$I$3:$I$4000))</f>
        <v>1169</v>
      </c>
      <c r="K2481" s="2" t="str">
        <v>KEN</v>
      </c>
      <c r="L2481" s="21" t="str">
        <v>Caroline CHEPTOO</v>
      </c>
      <c r="M2481" s="47" t="str">
        <v>10000m</v>
      </c>
      <c r="N2481" s="95">
        <v>0</v>
      </c>
      <c r="O2481" s="94" t="str">
        <f t="shared" si="152"/>
        <v>Caroline CHEPTOO10000m</v>
      </c>
      <c r="P2481" s="2">
        <f t="shared" si="153"/>
        <v>1058</v>
      </c>
      <c r="Q2481" s="2">
        <f t="shared" si="154"/>
        <v>90</v>
      </c>
      <c r="R2481" s="79" t="str">
        <f t="shared" si="155"/>
        <v/>
      </c>
    </row>
    <row r="2482" spans="1:18" x14ac:dyDescent="0.2">
      <c r="A2482" t="s">
        <v>1115</v>
      </c>
      <c r="B2482" t="s">
        <v>1638</v>
      </c>
      <c r="C2482" s="5" t="s">
        <v>2</v>
      </c>
      <c r="D2482" s="5">
        <v>37245</v>
      </c>
      <c r="E2482" s="39">
        <v>1159</v>
      </c>
      <c r="F2482" s="195">
        <v>44371</v>
      </c>
      <c r="G2482" s="2">
        <v>30</v>
      </c>
      <c r="H2482" t="str">
        <f>B2482&amp;C2482</f>
        <v>Kevona DAVIS100m</v>
      </c>
      <c r="I2482" s="2">
        <f>E2482</f>
        <v>1159</v>
      </c>
      <c r="J2482" s="2" cm="1">
        <f t="array" ref="J2482">MAX(IF($H$3:$H$4000=$H2482,$I$3:$I$4000))</f>
        <v>1159</v>
      </c>
      <c r="K2482" s="2" t="str">
        <v>KEN</v>
      </c>
      <c r="L2482" s="21" t="str">
        <v>Summary CHEROTICH</v>
      </c>
      <c r="M2482" s="47" t="str">
        <v>10000m</v>
      </c>
      <c r="N2482" s="95">
        <v>33688</v>
      </c>
      <c r="O2482" s="94" t="str">
        <f t="shared" si="152"/>
        <v>Summary CHEROTICH10000m</v>
      </c>
      <c r="P2482" s="2">
        <f t="shared" si="153"/>
        <v>1054</v>
      </c>
      <c r="Q2482" s="2">
        <f t="shared" si="154"/>
        <v>91</v>
      </c>
      <c r="R2482" s="79" t="str">
        <f t="shared" si="155"/>
        <v/>
      </c>
    </row>
    <row r="2483" spans="1:18" x14ac:dyDescent="0.2">
      <c r="A2483" t="s">
        <v>1115</v>
      </c>
      <c r="B2483" t="s">
        <v>1123</v>
      </c>
      <c r="C2483" s="5" t="s">
        <v>2</v>
      </c>
      <c r="D2483" s="5">
        <v>38164</v>
      </c>
      <c r="E2483" s="39">
        <v>1110</v>
      </c>
      <c r="F2483" s="195">
        <v>44371</v>
      </c>
      <c r="G2483" s="2">
        <v>71</v>
      </c>
      <c r="H2483" t="str">
        <f>B2483&amp;C2483</f>
        <v>Serena COLE100m</v>
      </c>
      <c r="I2483" s="2">
        <f>E2483</f>
        <v>1110</v>
      </c>
      <c r="J2483" s="2" cm="1">
        <f t="array" ref="J2483">MAX(IF($H$3:$H$4000=$H2483,$I$3:$I$4000))</f>
        <v>1110</v>
      </c>
      <c r="K2483" s="2" t="str">
        <v>KEN</v>
      </c>
      <c r="L2483" s="21" t="str">
        <v>Mercy JEPKOSGEI</v>
      </c>
      <c r="M2483" s="47" t="str">
        <v>10000m</v>
      </c>
      <c r="N2483" s="95">
        <v>0</v>
      </c>
      <c r="O2483" s="94" t="str">
        <f t="shared" si="152"/>
        <v>Mercy JEPKOSGEI10000m</v>
      </c>
      <c r="P2483" s="2">
        <f t="shared" si="153"/>
        <v>1050</v>
      </c>
      <c r="Q2483" s="2">
        <f t="shared" si="154"/>
        <v>93</v>
      </c>
      <c r="R2483" s="79" t="str">
        <f t="shared" si="155"/>
        <v/>
      </c>
    </row>
    <row r="2484" spans="1:18" x14ac:dyDescent="0.2">
      <c r="A2484" t="s">
        <v>1115</v>
      </c>
      <c r="B2484" t="s">
        <v>1134</v>
      </c>
      <c r="C2484" s="5" t="s">
        <v>2</v>
      </c>
      <c r="D2484" s="6">
        <v>38417</v>
      </c>
      <c r="E2484" s="39">
        <v>1108</v>
      </c>
      <c r="F2484" s="195">
        <v>44371</v>
      </c>
      <c r="G2484" s="2">
        <v>72</v>
      </c>
      <c r="H2484" t="str">
        <f>B2484&amp;C2484</f>
        <v>Kerrica HILL100m</v>
      </c>
      <c r="I2484" s="2">
        <f>E2484</f>
        <v>1108</v>
      </c>
      <c r="J2484" s="2" cm="1">
        <f t="array" ref="J2484">MAX(IF($H$3:$H$4000=$H2484,$I$3:$I$4000))</f>
        <v>1133</v>
      </c>
      <c r="K2484" s="2" t="str">
        <v>KEN</v>
      </c>
      <c r="L2484" s="21" t="str">
        <v>Damacline Mwango NYAKERERI</v>
      </c>
      <c r="M2484" s="47" t="str">
        <v>javelin-throw</v>
      </c>
      <c r="N2484" s="95">
        <v>34260</v>
      </c>
      <c r="O2484" s="94" t="str">
        <f t="shared" si="152"/>
        <v>Damacline Mwango NYAKERERIjavelin-throw</v>
      </c>
      <c r="P2484" s="2">
        <f t="shared" si="153"/>
        <v>874</v>
      </c>
      <c r="Q2484" s="2">
        <f t="shared" si="154"/>
        <v>54</v>
      </c>
      <c r="R2484" s="79" t="str">
        <f t="shared" si="155"/>
        <v/>
      </c>
    </row>
    <row r="2485" spans="1:18" x14ac:dyDescent="0.2">
      <c r="A2485" t="s">
        <v>1115</v>
      </c>
      <c r="B2485" t="s">
        <v>1150</v>
      </c>
      <c r="C2485" s="5" t="s">
        <v>37</v>
      </c>
      <c r="D2485" s="5">
        <v>39096</v>
      </c>
      <c r="E2485" s="39">
        <v>1057</v>
      </c>
      <c r="F2485" s="195">
        <v>44371</v>
      </c>
      <c r="G2485" s="2">
        <v>51</v>
      </c>
      <c r="H2485" t="str">
        <f>B2485&amp;C2485</f>
        <v>Shemonique HAZLElong-jump</v>
      </c>
      <c r="I2485" s="2">
        <f>E2485</f>
        <v>1057</v>
      </c>
      <c r="J2485" s="2" cm="1">
        <f t="array" ref="J2485">MAX(IF($H$3:$H$4000=$H2485,$I$3:$I$4000))</f>
        <v>1057</v>
      </c>
      <c r="K2485" s="2" t="str">
        <v>KEN</v>
      </c>
      <c r="L2485" s="21" t="str">
        <v>Betty Chepkemoi SIGEI</v>
      </c>
      <c r="M2485" s="47" t="str">
        <v>5000m</v>
      </c>
      <c r="N2485" s="95">
        <v>36068</v>
      </c>
      <c r="O2485" s="94" t="str">
        <f t="shared" si="152"/>
        <v>Betty Chepkemoi SIGEI5000m</v>
      </c>
      <c r="P2485" s="2">
        <f t="shared" si="153"/>
        <v>1091</v>
      </c>
      <c r="Q2485" s="2">
        <f t="shared" si="154"/>
        <v>80</v>
      </c>
      <c r="R2485" s="79" t="str">
        <f t="shared" si="155"/>
        <v/>
      </c>
    </row>
    <row r="2486" spans="1:18" x14ac:dyDescent="0.2">
      <c r="A2486" t="s">
        <v>1115</v>
      </c>
      <c r="B2486" t="s">
        <v>1451</v>
      </c>
      <c r="C2486" s="5" t="s">
        <v>40</v>
      </c>
      <c r="D2486" s="5">
        <v>38140</v>
      </c>
      <c r="E2486" s="39">
        <v>950</v>
      </c>
      <c r="F2486" s="195">
        <v>44371</v>
      </c>
      <c r="G2486" s="2">
        <v>34</v>
      </c>
      <c r="H2486" t="str">
        <f>B2486&amp;C2486</f>
        <v>Cedricka WILLIAMSdiscus-throw</v>
      </c>
      <c r="I2486" s="2">
        <f>E2486</f>
        <v>950</v>
      </c>
      <c r="J2486" s="2" cm="1">
        <f t="array" ref="J2486">MAX(IF($H$3:$H$4000=$H2486,$I$3:$I$4000))</f>
        <v>959</v>
      </c>
      <c r="K2486" s="2" t="str">
        <v>KEN</v>
      </c>
      <c r="L2486" s="21" t="str">
        <v>Mueni KALEMI</v>
      </c>
      <c r="M2486" s="47" t="str">
        <v>800m</v>
      </c>
      <c r="N2486" s="95">
        <v>0</v>
      </c>
      <c r="O2486" s="94" t="str">
        <f t="shared" si="152"/>
        <v>Mueni KALEMI800m</v>
      </c>
      <c r="P2486" s="2">
        <f t="shared" si="153"/>
        <v>1088</v>
      </c>
      <c r="Q2486" s="2">
        <f t="shared" si="154"/>
        <v>92</v>
      </c>
      <c r="R2486" s="79" t="str">
        <f t="shared" si="155"/>
        <v/>
      </c>
    </row>
    <row r="2487" spans="1:18" x14ac:dyDescent="0.2">
      <c r="A2487" t="s">
        <v>1115</v>
      </c>
      <c r="B2487" t="s">
        <v>1138</v>
      </c>
      <c r="C2487" s="5" t="s">
        <v>26</v>
      </c>
      <c r="D2487" s="5">
        <v>35363</v>
      </c>
      <c r="E2487" s="39">
        <v>1089</v>
      </c>
      <c r="F2487" s="195">
        <v>44366</v>
      </c>
      <c r="G2487" s="2">
        <v>83</v>
      </c>
      <c r="H2487" t="str">
        <f>B2487&amp;C2487</f>
        <v>Ashley WILLIAMS400m</v>
      </c>
      <c r="I2487" s="2">
        <f>E2487</f>
        <v>1089</v>
      </c>
      <c r="J2487" s="2" cm="1">
        <f t="array" ref="J2487">MAX(IF($H$3:$H$4000=$H2487,$I$3:$I$4000))</f>
        <v>1089</v>
      </c>
      <c r="K2487" s="2" t="str">
        <v>KEN</v>
      </c>
      <c r="L2487" s="21" t="str">
        <v>Lydia Jeruto LAGAT</v>
      </c>
      <c r="M2487" s="47" t="str">
        <v>1500m</v>
      </c>
      <c r="N2487" s="95">
        <v>36853</v>
      </c>
      <c r="O2487" s="94" t="str">
        <f t="shared" si="152"/>
        <v>Lydia Jeruto LAGAT1500m</v>
      </c>
      <c r="P2487" s="2">
        <f t="shared" si="153"/>
        <v>1086</v>
      </c>
      <c r="Q2487" s="2">
        <f t="shared" si="154"/>
        <v>109</v>
      </c>
      <c r="R2487" s="79" t="str">
        <f t="shared" si="155"/>
        <v/>
      </c>
    </row>
    <row r="2488" spans="1:18" x14ac:dyDescent="0.2">
      <c r="A2488" t="s">
        <v>1115</v>
      </c>
      <c r="B2488" t="s">
        <v>2075</v>
      </c>
      <c r="C2488" s="5" t="s">
        <v>32</v>
      </c>
      <c r="D2488" s="5">
        <v>37519</v>
      </c>
      <c r="E2488" s="39">
        <v>1082</v>
      </c>
      <c r="F2488" s="195">
        <v>44366</v>
      </c>
      <c r="G2488" s="2">
        <v>57</v>
      </c>
      <c r="H2488" t="str">
        <f>B2488&amp;C2488</f>
        <v>Selieci MYLES100mh</v>
      </c>
      <c r="I2488" s="2">
        <f>E2488</f>
        <v>1082</v>
      </c>
      <c r="J2488" s="2" cm="1">
        <f t="array" ref="J2488">MAX(IF($H$3:$H$4000=$H2488,$I$3:$I$4000))</f>
        <v>1082</v>
      </c>
      <c r="K2488" s="2" t="str">
        <v>KEN</v>
      </c>
      <c r="L2488" s="21" t="str">
        <v>Everlyn CHIRCHIR</v>
      </c>
      <c r="M2488" s="47" t="str">
        <v>10000m</v>
      </c>
      <c r="N2488" s="95">
        <v>0</v>
      </c>
      <c r="O2488" s="94" t="str">
        <f t="shared" si="152"/>
        <v>Everlyn CHIRCHIR10000m</v>
      </c>
      <c r="P2488" s="2">
        <f t="shared" si="153"/>
        <v>1106</v>
      </c>
      <c r="Q2488" s="2">
        <f t="shared" si="154"/>
        <v>54</v>
      </c>
      <c r="R2488" s="79" t="str">
        <f t="shared" si="155"/>
        <v/>
      </c>
    </row>
    <row r="2489" spans="1:18" x14ac:dyDescent="0.2">
      <c r="A2489" t="s">
        <v>1115</v>
      </c>
      <c r="B2489" t="s">
        <v>2092</v>
      </c>
      <c r="C2489" s="6" t="s">
        <v>32</v>
      </c>
      <c r="D2489" s="5">
        <v>36671</v>
      </c>
      <c r="E2489" s="39">
        <v>1066</v>
      </c>
      <c r="F2489" s="195">
        <v>44366</v>
      </c>
      <c r="G2489" s="2">
        <v>78</v>
      </c>
      <c r="H2489" t="str">
        <f>B2489&amp;C2489</f>
        <v>Shanette ALLISON100mh</v>
      </c>
      <c r="I2489" s="2">
        <f>E2489</f>
        <v>1066</v>
      </c>
      <c r="J2489" s="2" cm="1">
        <f t="array" ref="J2489">MAX(IF($H$3:$H$4000=$H2489,$I$3:$I$4000))</f>
        <v>1066</v>
      </c>
      <c r="K2489" s="2" t="str">
        <v>KEN</v>
      </c>
      <c r="L2489" s="21" t="str">
        <v>Joyce KIPKEMBOI</v>
      </c>
      <c r="M2489" s="47" t="str">
        <v>10000m</v>
      </c>
      <c r="N2489" s="95">
        <v>0</v>
      </c>
      <c r="O2489" s="94" t="str">
        <f t="shared" si="152"/>
        <v>Joyce KIPKEMBOI10000m</v>
      </c>
      <c r="P2489" s="2">
        <f t="shared" si="153"/>
        <v>1088</v>
      </c>
      <c r="Q2489" s="2">
        <f t="shared" si="154"/>
        <v>71</v>
      </c>
      <c r="R2489" s="79" t="str">
        <f t="shared" si="155"/>
        <v/>
      </c>
    </row>
    <row r="2490" spans="1:18" x14ac:dyDescent="0.2">
      <c r="A2490" t="s">
        <v>1115</v>
      </c>
      <c r="B2490" t="s">
        <v>2212</v>
      </c>
      <c r="C2490" s="5" t="s">
        <v>37</v>
      </c>
      <c r="D2490" s="5">
        <v>36179</v>
      </c>
      <c r="E2490" s="39">
        <v>1042</v>
      </c>
      <c r="F2490" s="195">
        <v>44366</v>
      </c>
      <c r="G2490" s="2">
        <v>62</v>
      </c>
      <c r="H2490" t="str">
        <f>B2490&amp;C2490</f>
        <v>Leone FARQUHARSONlong-jump</v>
      </c>
      <c r="I2490" s="2">
        <f>E2490</f>
        <v>1042</v>
      </c>
      <c r="J2490" s="2" cm="1">
        <f t="array" ref="J2490">MAX(IF($H$3:$H$4000=$H2490,$I$3:$I$4000))</f>
        <v>1042</v>
      </c>
      <c r="K2490" s="2" t="str">
        <v>KEN</v>
      </c>
      <c r="L2490" s="21" t="str">
        <v>Betty CHEPNGENO</v>
      </c>
      <c r="M2490" s="47" t="str">
        <v>3000msc</v>
      </c>
      <c r="N2490" s="95">
        <v>35624</v>
      </c>
      <c r="O2490" s="94" t="str">
        <f t="shared" si="152"/>
        <v>Betty CHEPNGENO3000msc</v>
      </c>
      <c r="P2490" s="2">
        <f t="shared" si="153"/>
        <v>1117</v>
      </c>
      <c r="Q2490" s="2">
        <f t="shared" si="154"/>
        <v>41</v>
      </c>
      <c r="R2490" s="79" t="str">
        <f t="shared" si="155"/>
        <v/>
      </c>
    </row>
    <row r="2491" spans="1:18" x14ac:dyDescent="0.2">
      <c r="A2491" t="s">
        <v>1115</v>
      </c>
      <c r="B2491" t="s">
        <v>1123</v>
      </c>
      <c r="C2491" s="5" t="s">
        <v>37</v>
      </c>
      <c r="D2491" s="5">
        <v>38164</v>
      </c>
      <c r="E2491" s="39">
        <v>1040</v>
      </c>
      <c r="F2491" s="195">
        <v>44366</v>
      </c>
      <c r="G2491" s="2">
        <v>64</v>
      </c>
      <c r="H2491" t="str">
        <f>B2491&amp;C2491</f>
        <v>Serena COLElong-jump</v>
      </c>
      <c r="I2491" s="2">
        <f>E2491</f>
        <v>1040</v>
      </c>
      <c r="J2491" s="2" cm="1">
        <f t="array" ref="J2491">MAX(IF($H$3:$H$4000=$H2491,$I$3:$I$4000))</f>
        <v>1040</v>
      </c>
      <c r="K2491" s="2" t="str">
        <v>KEN</v>
      </c>
      <c r="L2491" s="21" t="str">
        <v>Sharon LOKEDI</v>
      </c>
      <c r="M2491" s="47" t="str">
        <v>5000m</v>
      </c>
      <c r="N2491" s="95">
        <v>0</v>
      </c>
      <c r="O2491" s="94" t="str">
        <f t="shared" si="152"/>
        <v>Sharon LOKEDI5000m</v>
      </c>
      <c r="P2491" s="2">
        <f t="shared" si="153"/>
        <v>1104</v>
      </c>
      <c r="Q2491" s="2">
        <f t="shared" si="154"/>
        <v>66</v>
      </c>
      <c r="R2491" s="79" t="str">
        <f t="shared" si="155"/>
        <v/>
      </c>
    </row>
    <row r="2492" spans="1:18" x14ac:dyDescent="0.2">
      <c r="A2492" t="s">
        <v>1115</v>
      </c>
      <c r="B2492" t="s">
        <v>2238</v>
      </c>
      <c r="C2492" s="5" t="s">
        <v>35</v>
      </c>
      <c r="D2492" s="5">
        <v>34244</v>
      </c>
      <c r="E2492" s="39">
        <v>1111</v>
      </c>
      <c r="F2492" s="195">
        <v>44366</v>
      </c>
      <c r="G2492" s="2">
        <v>10</v>
      </c>
      <c r="H2492" t="str">
        <f>B2492&amp;C2492</f>
        <v>Kimberly WILLIAMSONhigh-jump</v>
      </c>
      <c r="I2492" s="2">
        <f>E2492</f>
        <v>1111</v>
      </c>
      <c r="J2492" s="2" cm="1">
        <f t="array" ref="J2492">MAX(IF($H$3:$H$4000=$H2492,$I$3:$I$4000))</f>
        <v>1111</v>
      </c>
      <c r="K2492" s="2" t="str">
        <v>KEN</v>
      </c>
      <c r="L2492" s="21" t="str">
        <v>Winny CHEBET</v>
      </c>
      <c r="M2492" s="47" t="str">
        <v>800m</v>
      </c>
      <c r="N2492" s="95">
        <v>33227</v>
      </c>
      <c r="O2492" s="94" t="str">
        <f t="shared" si="152"/>
        <v>Winny CHEBET800m</v>
      </c>
      <c r="P2492" s="2">
        <f t="shared" si="153"/>
        <v>1097</v>
      </c>
      <c r="Q2492" s="2">
        <f t="shared" si="154"/>
        <v>77</v>
      </c>
      <c r="R2492" s="79" t="str">
        <f t="shared" si="155"/>
        <v/>
      </c>
    </row>
    <row r="2493" spans="1:18" x14ac:dyDescent="0.2">
      <c r="A2493" t="s">
        <v>1115</v>
      </c>
      <c r="B2493" t="s">
        <v>1638</v>
      </c>
      <c r="C2493" s="5" t="s">
        <v>25</v>
      </c>
      <c r="D2493" s="5">
        <v>37245</v>
      </c>
      <c r="E2493" s="39">
        <v>1157</v>
      </c>
      <c r="F2493" s="195">
        <v>44359</v>
      </c>
      <c r="G2493" s="2">
        <v>19</v>
      </c>
      <c r="H2493" t="str">
        <f>B2493&amp;C2493</f>
        <v>Kevona DAVIS200m</v>
      </c>
      <c r="I2493" s="2">
        <f>E2493</f>
        <v>1157</v>
      </c>
      <c r="J2493" s="2" cm="1">
        <f t="array" ref="J2493">MAX(IF($H$3:$H$4000=$H2493,$I$3:$I$4000))</f>
        <v>1157</v>
      </c>
      <c r="K2493" s="2" t="str">
        <v>LCA</v>
      </c>
      <c r="L2493" s="21" t="str">
        <v>Julien ALFRED</v>
      </c>
      <c r="M2493" s="47" t="str">
        <v>100m</v>
      </c>
      <c r="N2493" s="95">
        <v>37052</v>
      </c>
      <c r="O2493" s="94" t="str">
        <f t="shared" si="152"/>
        <v>Julien ALFRED100m</v>
      </c>
      <c r="P2493" s="2">
        <f t="shared" si="153"/>
        <v>1185</v>
      </c>
      <c r="Q2493" s="2">
        <f t="shared" si="154"/>
        <v>15</v>
      </c>
      <c r="R2493" s="79" t="str">
        <f t="shared" si="155"/>
        <v/>
      </c>
    </row>
    <row r="2494" spans="1:18" x14ac:dyDescent="0.2">
      <c r="A2494" t="s">
        <v>1115</v>
      </c>
      <c r="B2494" t="s">
        <v>2246</v>
      </c>
      <c r="C2494" s="5" t="s">
        <v>35</v>
      </c>
      <c r="D2494" s="5">
        <v>36588</v>
      </c>
      <c r="E2494" s="39">
        <v>1121</v>
      </c>
      <c r="F2494" s="195">
        <v>44359</v>
      </c>
      <c r="G2494" s="2">
        <v>7</v>
      </c>
      <c r="H2494" t="str">
        <f>B2494&amp;C2494</f>
        <v>Lamara DISTINhigh-jump</v>
      </c>
      <c r="I2494" s="2">
        <f>E2494</f>
        <v>1121</v>
      </c>
      <c r="J2494" s="2" cm="1">
        <f t="array" ref="J2494">MAX(IF($H$3:$H$4000=$H2494,$I$3:$I$4000))</f>
        <v>1180</v>
      </c>
      <c r="K2494" s="2" t="str">
        <v>LCA</v>
      </c>
      <c r="L2494" s="21" t="str">
        <v>Julien ALFRED</v>
      </c>
      <c r="M2494" s="47" t="str">
        <v>200m</v>
      </c>
      <c r="N2494" s="95">
        <v>37052</v>
      </c>
      <c r="O2494" s="94" t="str">
        <f t="shared" si="152"/>
        <v>Julien ALFRED200m</v>
      </c>
      <c r="P2494" s="2">
        <f t="shared" si="153"/>
        <v>1124</v>
      </c>
      <c r="Q2494" s="2">
        <f t="shared" si="154"/>
        <v>42</v>
      </c>
      <c r="R2494" s="79" t="str">
        <f t="shared" si="155"/>
        <v/>
      </c>
    </row>
    <row r="2495" spans="1:18" x14ac:dyDescent="0.2">
      <c r="A2495" t="s">
        <v>1115</v>
      </c>
      <c r="B2495" t="s">
        <v>1783</v>
      </c>
      <c r="C2495" s="5" t="s">
        <v>27</v>
      </c>
      <c r="D2495" s="5">
        <v>35587</v>
      </c>
      <c r="E2495" s="39">
        <v>1134</v>
      </c>
      <c r="F2495" s="195">
        <v>44358</v>
      </c>
      <c r="G2495" s="2">
        <v>26</v>
      </c>
      <c r="H2495" t="str">
        <f>B2495&amp;C2495</f>
        <v>Jazmine FRAY800m</v>
      </c>
      <c r="I2495" s="2">
        <f>E2495</f>
        <v>1134</v>
      </c>
      <c r="J2495" s="2" cm="1">
        <f t="array" ref="J2495">MAX(IF($H$3:$H$4000=$H2495,$I$3:$I$4000))</f>
        <v>1134</v>
      </c>
      <c r="K2495" s="2" t="str">
        <v>LCA</v>
      </c>
      <c r="L2495" s="21" t="str">
        <v>Rochelle ETIENNE</v>
      </c>
      <c r="M2495" s="47" t="str">
        <v>javelin-throw</v>
      </c>
      <c r="N2495" s="95">
        <v>35876</v>
      </c>
      <c r="O2495" s="94" t="str">
        <f t="shared" si="152"/>
        <v>Rochelle ETIENNEjavelin-throw</v>
      </c>
      <c r="P2495" s="2">
        <f t="shared" si="153"/>
        <v>805</v>
      </c>
      <c r="Q2495" s="2">
        <f t="shared" si="154"/>
        <v>105</v>
      </c>
      <c r="R2495" s="79" t="str">
        <f t="shared" si="155"/>
        <v/>
      </c>
    </row>
    <row r="2496" spans="1:18" x14ac:dyDescent="0.2">
      <c r="A2496" t="s">
        <v>1115</v>
      </c>
      <c r="B2496" t="s">
        <v>2415</v>
      </c>
      <c r="C2496" s="5" t="s">
        <v>42</v>
      </c>
      <c r="D2496" s="5">
        <v>34979</v>
      </c>
      <c r="E2496" s="39">
        <v>1051</v>
      </c>
      <c r="F2496" s="195">
        <v>44357</v>
      </c>
      <c r="G2496" s="2">
        <v>11</v>
      </c>
      <c r="H2496" t="str">
        <f>B2496&amp;C2496</f>
        <v>Nayoka CLUNIShammer-throw</v>
      </c>
      <c r="I2496" s="2">
        <f>E2496</f>
        <v>1051</v>
      </c>
      <c r="J2496" s="2" cm="1">
        <f t="array" ref="J2496">MAX(IF($H$3:$H$4000=$H2496,$I$3:$I$4000))</f>
        <v>1051</v>
      </c>
      <c r="K2496" s="2" t="str">
        <v>LCA</v>
      </c>
      <c r="L2496" s="21" t="str">
        <v>Sandisha ANTOINE</v>
      </c>
      <c r="M2496" s="47" t="str">
        <v>long-jump</v>
      </c>
      <c r="N2496" s="95">
        <v>33547</v>
      </c>
      <c r="O2496" s="94" t="str">
        <f t="shared" si="152"/>
        <v>Sandisha ANTOINElong-jump</v>
      </c>
      <c r="P2496" s="2">
        <f t="shared" si="153"/>
        <v>1003</v>
      </c>
      <c r="Q2496" s="2">
        <f t="shared" si="154"/>
        <v>117</v>
      </c>
      <c r="R2496" s="79" t="str">
        <f t="shared" si="155"/>
        <v/>
      </c>
    </row>
    <row r="2497" spans="1:18" x14ac:dyDescent="0.2">
      <c r="A2497" t="s">
        <v>1115</v>
      </c>
      <c r="B2497" t="s">
        <v>2454</v>
      </c>
      <c r="C2497" s="5" t="s">
        <v>39</v>
      </c>
      <c r="D2497" s="5">
        <v>33919</v>
      </c>
      <c r="E2497" s="39">
        <v>1161</v>
      </c>
      <c r="F2497" s="195">
        <v>44353</v>
      </c>
      <c r="G2497" s="2">
        <v>2</v>
      </c>
      <c r="H2497" t="str">
        <f>B2497&amp;C2497</f>
        <v>Danniel THOMAS-DODDshot-put</v>
      </c>
      <c r="I2497" s="2">
        <f>E2497</f>
        <v>1161</v>
      </c>
      <c r="J2497" s="2" cm="1">
        <f t="array" ref="J2497">MAX(IF($H$3:$H$4000=$H2497,$I$3:$I$4000))</f>
        <v>1161</v>
      </c>
      <c r="K2497" s="2" t="str">
        <v>LCA</v>
      </c>
      <c r="L2497" s="21" t="str">
        <v>Levern SPENCER</v>
      </c>
      <c r="M2497" s="47" t="str">
        <v>high-jump</v>
      </c>
      <c r="N2497" s="95">
        <v>30856</v>
      </c>
      <c r="O2497" s="94" t="str">
        <f t="shared" si="152"/>
        <v>Levern SPENCERhigh-jump</v>
      </c>
      <c r="P2497" s="2">
        <f t="shared" si="153"/>
        <v>1140</v>
      </c>
      <c r="Q2497" s="2">
        <f t="shared" si="154"/>
        <v>7</v>
      </c>
      <c r="R2497" s="79" t="str">
        <f t="shared" si="155"/>
        <v/>
      </c>
    </row>
    <row r="2498" spans="1:18" x14ac:dyDescent="0.2">
      <c r="A2498" t="s">
        <v>1115</v>
      </c>
      <c r="B2498" t="s">
        <v>2541</v>
      </c>
      <c r="C2498" s="5" t="s">
        <v>42</v>
      </c>
      <c r="D2498" s="5">
        <v>32568</v>
      </c>
      <c r="E2498" s="39">
        <v>896</v>
      </c>
      <c r="F2498" s="195">
        <v>44353</v>
      </c>
      <c r="G2498" s="2">
        <v>53</v>
      </c>
      <c r="H2498" t="str">
        <f>B2498&amp;C2498</f>
        <v>Kadine JOHNSONhammer-throw</v>
      </c>
      <c r="I2498" s="2">
        <f>E2498</f>
        <v>896</v>
      </c>
      <c r="J2498" s="2" cm="1">
        <f t="array" ref="J2498">MAX(IF($H$3:$H$4000=$H2498,$I$3:$I$4000))</f>
        <v>896</v>
      </c>
      <c r="K2498" s="2" t="str">
        <v>LCA</v>
      </c>
      <c r="L2498" s="21" t="str">
        <v>Mechaela HYACINTH</v>
      </c>
      <c r="M2498" s="47" t="str">
        <v>200m</v>
      </c>
      <c r="N2498" s="95">
        <v>36480</v>
      </c>
      <c r="O2498" s="94" t="str">
        <f t="shared" si="152"/>
        <v>Mechaela HYACINTH200m</v>
      </c>
      <c r="P2498" s="2">
        <f t="shared" si="153"/>
        <v>1085</v>
      </c>
      <c r="Q2498" s="2">
        <f t="shared" si="154"/>
        <v>106</v>
      </c>
      <c r="R2498" s="79" t="str">
        <f t="shared" si="155"/>
        <v/>
      </c>
    </row>
    <row r="2499" spans="1:18" x14ac:dyDescent="0.2">
      <c r="A2499" t="s">
        <v>1115</v>
      </c>
      <c r="B2499" t="s">
        <v>1615</v>
      </c>
      <c r="C2499" s="5" t="s">
        <v>2</v>
      </c>
      <c r="D2499" s="5">
        <v>37336</v>
      </c>
      <c r="E2499" s="39">
        <v>1206</v>
      </c>
      <c r="F2499" s="195">
        <v>44352</v>
      </c>
      <c r="G2499" s="2">
        <v>8</v>
      </c>
      <c r="H2499" t="str">
        <f>B2499&amp;C2499</f>
        <v>Briana WILLIAMS100m</v>
      </c>
      <c r="I2499" s="2">
        <f>E2499</f>
        <v>1206</v>
      </c>
      <c r="J2499" s="2" cm="1">
        <f t="array" ref="J2499">MAX(IF($H$3:$H$4000=$H2499,$I$3:$I$4000))</f>
        <v>1206</v>
      </c>
      <c r="K2499" s="2" t="str">
        <v>LCA</v>
      </c>
      <c r="L2499" s="21" t="str">
        <v>Mechaela HYACINTH</v>
      </c>
      <c r="M2499" s="47" t="str">
        <v>100m</v>
      </c>
      <c r="N2499" s="95">
        <v>36480</v>
      </c>
      <c r="O2499" s="94" t="str">
        <f t="shared" si="152"/>
        <v>Mechaela HYACINTH100m</v>
      </c>
      <c r="P2499" s="2">
        <f t="shared" si="153"/>
        <v>1095</v>
      </c>
      <c r="Q2499" s="2">
        <f t="shared" si="154"/>
        <v>104</v>
      </c>
      <c r="R2499" s="79" t="str">
        <f t="shared" si="155"/>
        <v/>
      </c>
    </row>
    <row r="2500" spans="1:18" x14ac:dyDescent="0.2">
      <c r="A2500" t="s">
        <v>1115</v>
      </c>
      <c r="B2500" t="s">
        <v>1632</v>
      </c>
      <c r="C2500" s="5" t="s">
        <v>2</v>
      </c>
      <c r="D2500" s="5">
        <v>34190</v>
      </c>
      <c r="E2500" s="39">
        <v>1161</v>
      </c>
      <c r="F2500" s="195">
        <v>44352</v>
      </c>
      <c r="G2500" s="2">
        <v>28</v>
      </c>
      <c r="H2500" t="str">
        <f>B2500&amp;C2500</f>
        <v>Shockoria WALLACE100m</v>
      </c>
      <c r="I2500" s="2">
        <f>E2500</f>
        <v>1161</v>
      </c>
      <c r="J2500" s="2" cm="1">
        <f t="array" ref="J2500">MAX(IF($H$3:$H$4000=$H2500,$I$3:$I$4000))</f>
        <v>1167</v>
      </c>
      <c r="K2500" s="2" t="str">
        <v>LCA</v>
      </c>
      <c r="L2500" s="21" t="str">
        <v>Sandisha ANTOINE</v>
      </c>
      <c r="M2500" s="47" t="str">
        <v>triple-jump</v>
      </c>
      <c r="N2500" s="95">
        <v>33547</v>
      </c>
      <c r="O2500" s="94" t="str">
        <f t="shared" ref="O2500:O2563" si="156">L2500&amp;M2500</f>
        <v>Sandisha ANTOINEtriple-jump</v>
      </c>
      <c r="P2500" s="2">
        <f t="shared" ref="P2500:P2563" si="157">VLOOKUP(L2500&amp;M2500,$H$3:$J$3823,3,FALSE)</f>
        <v>1093</v>
      </c>
      <c r="Q2500" s="2">
        <f t="shared" ref="Q2500:Q2563" si="158">COUNTIFS($M$3:$M$3102,M2500,$P$3:$P$3102,"&gt;"&amp;P2500)+1</f>
        <v>14</v>
      </c>
      <c r="R2500" s="79" t="str">
        <f t="shared" ref="R2500:R2563" si="159">IFERROR(IF(K2500="AUS",COUNTIFS($K$3:$K$3102,"AUS",$M$3:$M$3102,M2500,$P$3:$P$3102,"&gt;"&amp;P2500)+1,""),"")</f>
        <v/>
      </c>
    </row>
    <row r="2501" spans="1:18" x14ac:dyDescent="0.2">
      <c r="A2501" t="s">
        <v>1115</v>
      </c>
      <c r="B2501" t="s">
        <v>1639</v>
      </c>
      <c r="C2501" s="5" t="s">
        <v>2</v>
      </c>
      <c r="D2501" s="5">
        <v>30086</v>
      </c>
      <c r="E2501" s="39">
        <v>1157</v>
      </c>
      <c r="F2501" s="195">
        <v>44352</v>
      </c>
      <c r="G2501" s="2">
        <v>34</v>
      </c>
      <c r="H2501" t="str">
        <f>B2501&amp;C2501</f>
        <v>Veronica CAMPBELL-BROWN100m</v>
      </c>
      <c r="I2501" s="2">
        <f>E2501</f>
        <v>1157</v>
      </c>
      <c r="J2501" s="2" cm="1">
        <f t="array" ref="J2501">MAX(IF($H$3:$H$4000=$H2501,$I$3:$I$4000))</f>
        <v>1157</v>
      </c>
      <c r="K2501" s="2" t="str">
        <v>LES</v>
      </c>
      <c r="L2501" s="21" t="str">
        <v>Neheng KHATALA</v>
      </c>
      <c r="M2501" s="47" t="str">
        <v>marathon</v>
      </c>
      <c r="N2501" s="95">
        <v>33787</v>
      </c>
      <c r="O2501" s="94" t="str">
        <f t="shared" si="156"/>
        <v>Neheng KHATALAmarathon</v>
      </c>
      <c r="P2501" s="2">
        <f t="shared" si="157"/>
        <v>1151</v>
      </c>
      <c r="Q2501" s="2">
        <f t="shared" si="158"/>
        <v>52</v>
      </c>
      <c r="R2501" s="79" t="str">
        <f t="shared" si="159"/>
        <v/>
      </c>
    </row>
    <row r="2502" spans="1:18" x14ac:dyDescent="0.2">
      <c r="A2502" t="s">
        <v>1115</v>
      </c>
      <c r="B2502" t="s">
        <v>1644</v>
      </c>
      <c r="C2502" s="5" t="s">
        <v>2</v>
      </c>
      <c r="D2502" s="5">
        <v>35094</v>
      </c>
      <c r="E2502" s="39">
        <v>1139</v>
      </c>
      <c r="F2502" s="195">
        <v>44352</v>
      </c>
      <c r="G2502" s="2">
        <v>44</v>
      </c>
      <c r="H2502" t="str">
        <f>B2502&amp;C2502</f>
        <v>Jonielle SMITH100m</v>
      </c>
      <c r="I2502" s="2">
        <f>E2502</f>
        <v>1139</v>
      </c>
      <c r="J2502" s="2" cm="1">
        <f t="array" ref="J2502">MAX(IF($H$3:$H$4000=$H2502,$I$3:$I$4000))</f>
        <v>1139</v>
      </c>
      <c r="K2502" s="2" t="str">
        <v>LES</v>
      </c>
      <c r="L2502" s="21" t="str">
        <v>Lerato SECHELE</v>
      </c>
      <c r="M2502" s="47" t="str">
        <v>triple-jump</v>
      </c>
      <c r="N2502" s="95">
        <v>34403</v>
      </c>
      <c r="O2502" s="94" t="str">
        <f t="shared" si="156"/>
        <v>Lerato SECHELEtriple-jump</v>
      </c>
      <c r="P2502" s="2">
        <f t="shared" si="157"/>
        <v>1042</v>
      </c>
      <c r="Q2502" s="2">
        <f t="shared" si="158"/>
        <v>29</v>
      </c>
      <c r="R2502" s="79" t="str">
        <f t="shared" si="159"/>
        <v/>
      </c>
    </row>
    <row r="2503" spans="1:18" x14ac:dyDescent="0.2">
      <c r="A2503" t="s">
        <v>1115</v>
      </c>
      <c r="B2503" t="s">
        <v>1459</v>
      </c>
      <c r="C2503" s="5" t="s">
        <v>40</v>
      </c>
      <c r="D2503" s="5">
        <v>36471</v>
      </c>
      <c r="E2503" s="39">
        <v>952</v>
      </c>
      <c r="F2503" s="195">
        <v>44352</v>
      </c>
      <c r="G2503" s="2">
        <v>32</v>
      </c>
      <c r="H2503" t="str">
        <f>B2503&amp;C2503</f>
        <v>Shamella DONALDSONdiscus-throw</v>
      </c>
      <c r="I2503" s="2">
        <f>E2503</f>
        <v>952</v>
      </c>
      <c r="J2503" s="2" cm="1">
        <f t="array" ref="J2503">MAX(IF($H$3:$H$4000=$H2503,$I$3:$I$4000))</f>
        <v>952</v>
      </c>
      <c r="K2503" s="2" t="str">
        <v>LES</v>
      </c>
      <c r="L2503" s="21" t="str">
        <v>Neheng KHATALA</v>
      </c>
      <c r="M2503" s="47" t="str">
        <v>10000m</v>
      </c>
      <c r="N2503" s="95">
        <v>33787</v>
      </c>
      <c r="O2503" s="94" t="str">
        <f t="shared" si="156"/>
        <v>Neheng KHATALA10000m</v>
      </c>
      <c r="P2503" s="2">
        <f t="shared" si="157"/>
        <v>1047</v>
      </c>
      <c r="Q2503" s="2">
        <f t="shared" si="158"/>
        <v>96</v>
      </c>
      <c r="R2503" s="79" t="str">
        <f t="shared" si="159"/>
        <v/>
      </c>
    </row>
    <row r="2504" spans="1:18" x14ac:dyDescent="0.2">
      <c r="A2504" t="s">
        <v>1115</v>
      </c>
      <c r="B2504" t="s">
        <v>1696</v>
      </c>
      <c r="C2504" s="5" t="s">
        <v>33</v>
      </c>
      <c r="D2504" s="5">
        <v>33183</v>
      </c>
      <c r="E2504" s="39">
        <v>1194</v>
      </c>
      <c r="F2504" s="195">
        <v>44347</v>
      </c>
      <c r="G2504" s="2">
        <v>3</v>
      </c>
      <c r="H2504" t="str">
        <f>B2504&amp;C2504</f>
        <v>Ronda WHYTE400mh</v>
      </c>
      <c r="I2504" s="2">
        <f>E2504</f>
        <v>1194</v>
      </c>
      <c r="J2504" s="2" cm="1">
        <f t="array" ref="J2504">MAX(IF($H$3:$H$4000=$H2504,$I$3:$I$4000))</f>
        <v>1194</v>
      </c>
      <c r="K2504" s="2" t="str">
        <v>MAS</v>
      </c>
      <c r="L2504" s="21" t="str">
        <v>Zaidatul Husniah ZULKIFLI</v>
      </c>
      <c r="M2504" s="47" t="str">
        <v>100m</v>
      </c>
      <c r="N2504" s="95">
        <v>34201</v>
      </c>
      <c r="O2504" s="94" t="str">
        <f t="shared" si="156"/>
        <v>Zaidatul Husniah ZULKIFLI100m</v>
      </c>
      <c r="P2504" s="2">
        <f t="shared" si="157"/>
        <v>1068</v>
      </c>
      <c r="Q2504" s="2">
        <f t="shared" si="158"/>
        <v>128</v>
      </c>
      <c r="R2504" s="79" t="str">
        <f t="shared" si="159"/>
        <v/>
      </c>
    </row>
    <row r="2505" spans="1:18" x14ac:dyDescent="0.2">
      <c r="A2505" t="s">
        <v>1115</v>
      </c>
      <c r="B2505" t="s">
        <v>1728</v>
      </c>
      <c r="C2505" s="5" t="s">
        <v>33</v>
      </c>
      <c r="D2505" s="5">
        <v>36250</v>
      </c>
      <c r="E2505" s="39">
        <v>1174</v>
      </c>
      <c r="F2505" s="195">
        <v>44347</v>
      </c>
      <c r="G2505" s="2">
        <v>5</v>
      </c>
      <c r="H2505" t="str">
        <f>B2505&amp;C2505</f>
        <v>Shiann SALMON400mh</v>
      </c>
      <c r="I2505" s="2">
        <f>E2505</f>
        <v>1174</v>
      </c>
      <c r="J2505" s="2" cm="1">
        <f t="array" ref="J2505">MAX(IF($H$3:$H$4000=$H2505,$I$3:$I$4000))</f>
        <v>1174</v>
      </c>
      <c r="K2505" s="2" t="str">
        <v>MAS</v>
      </c>
      <c r="L2505" s="21" t="str">
        <v>Queenie Ting KUNG NI</v>
      </c>
      <c r="M2505" s="47" t="str">
        <v>discus-throw</v>
      </c>
      <c r="N2505" s="95">
        <v>35750</v>
      </c>
      <c r="O2505" s="94" t="str">
        <f t="shared" si="156"/>
        <v>Queenie Ting KUNG NIdiscus-throw</v>
      </c>
      <c r="P2505" s="2">
        <f t="shared" si="157"/>
        <v>900</v>
      </c>
      <c r="Q2505" s="2">
        <f t="shared" si="158"/>
        <v>58</v>
      </c>
      <c r="R2505" s="79" t="str">
        <f t="shared" si="159"/>
        <v/>
      </c>
    </row>
    <row r="2506" spans="1:18" x14ac:dyDescent="0.2">
      <c r="A2506" t="s">
        <v>1115</v>
      </c>
      <c r="B2506" t="s">
        <v>1616</v>
      </c>
      <c r="C2506" s="5" t="s">
        <v>2</v>
      </c>
      <c r="D2506" s="5">
        <v>36579</v>
      </c>
      <c r="E2506" s="39">
        <v>1204</v>
      </c>
      <c r="F2506" s="195">
        <v>44345</v>
      </c>
      <c r="G2506" s="2">
        <v>9</v>
      </c>
      <c r="H2506" t="str">
        <f>B2506&amp;C2506</f>
        <v>Kemba NELSON100m</v>
      </c>
      <c r="I2506" s="2">
        <f>E2506</f>
        <v>1204</v>
      </c>
      <c r="J2506" s="2" cm="1">
        <f t="array" ref="J2506">MAX(IF($H$3:$H$4000=$H2506,$I$3:$I$4000))</f>
        <v>1204</v>
      </c>
      <c r="K2506" s="2" t="str">
        <v>MAS</v>
      </c>
      <c r="L2506" s="21" t="str">
        <v>Kirthana RAMASAMY</v>
      </c>
      <c r="M2506" s="47" t="str">
        <v>triple-jump</v>
      </c>
      <c r="N2506" s="95">
        <v>35646</v>
      </c>
      <c r="O2506" s="94" t="str">
        <f t="shared" si="156"/>
        <v>Kirthana RAMASAMYtriple-jump</v>
      </c>
      <c r="P2506" s="2">
        <f t="shared" si="157"/>
        <v>1012</v>
      </c>
      <c r="Q2506" s="2">
        <f t="shared" si="158"/>
        <v>53</v>
      </c>
      <c r="R2506" s="79" t="str">
        <f t="shared" si="159"/>
        <v/>
      </c>
    </row>
    <row r="2507" spans="1:18" x14ac:dyDescent="0.2">
      <c r="A2507" t="s">
        <v>1115</v>
      </c>
      <c r="B2507" t="s">
        <v>1668</v>
      </c>
      <c r="C2507" s="5" t="s">
        <v>2</v>
      </c>
      <c r="D2507" s="6">
        <v>34284</v>
      </c>
      <c r="E2507" s="39">
        <v>1106</v>
      </c>
      <c r="F2507" s="195">
        <v>44345</v>
      </c>
      <c r="G2507" s="2">
        <v>75</v>
      </c>
      <c r="H2507" t="str">
        <f>B2507&amp;C2507</f>
        <v>Jodean WILLIAMS100m</v>
      </c>
      <c r="I2507" s="2">
        <f>E2507</f>
        <v>1106</v>
      </c>
      <c r="J2507" s="2" cm="1">
        <f t="array" ref="J2507">MAX(IF($H$3:$H$4000=$H2507,$I$3:$I$4000))</f>
        <v>1106</v>
      </c>
      <c r="K2507" s="2" t="str">
        <v>MAS</v>
      </c>
      <c r="L2507" s="21" t="str">
        <v>Shereen VALLABOUY</v>
      </c>
      <c r="M2507" s="47" t="str">
        <v>400m</v>
      </c>
      <c r="N2507" s="95">
        <v>35986</v>
      </c>
      <c r="O2507" s="94" t="str">
        <f t="shared" si="156"/>
        <v>Shereen VALLABOUY400m</v>
      </c>
      <c r="P2507" s="2">
        <f t="shared" si="157"/>
        <v>1058</v>
      </c>
      <c r="Q2507" s="2">
        <f t="shared" si="158"/>
        <v>126</v>
      </c>
      <c r="R2507" s="79" t="str">
        <f t="shared" si="159"/>
        <v/>
      </c>
    </row>
    <row r="2508" spans="1:18" x14ac:dyDescent="0.2">
      <c r="A2508" t="s">
        <v>1115</v>
      </c>
      <c r="B2508" t="s">
        <v>1661</v>
      </c>
      <c r="C2508" s="5" t="s">
        <v>25</v>
      </c>
      <c r="D2508" s="5">
        <v>36160</v>
      </c>
      <c r="E2508" s="39">
        <v>1134</v>
      </c>
      <c r="F2508" s="195">
        <v>44345</v>
      </c>
      <c r="G2508" s="2">
        <v>30</v>
      </c>
      <c r="H2508" t="str">
        <f>B2508&amp;C2508</f>
        <v>Yanique DAYLE200m</v>
      </c>
      <c r="I2508" s="2">
        <f>E2508</f>
        <v>1134</v>
      </c>
      <c r="J2508" s="2" cm="1">
        <f t="array" ref="J2508">MAX(IF($H$3:$H$4000=$H2508,$I$3:$I$4000))</f>
        <v>1134</v>
      </c>
      <c r="K2508" s="2" t="str">
        <v>MAS</v>
      </c>
      <c r="L2508" s="21" t="str">
        <v>Nurul ASHIKIN</v>
      </c>
      <c r="M2508" s="47" t="str">
        <v>triple-jump</v>
      </c>
      <c r="N2508" s="95">
        <v>36722</v>
      </c>
      <c r="O2508" s="94" t="str">
        <f t="shared" si="156"/>
        <v>Nurul ASHIKINtriple-jump</v>
      </c>
      <c r="P2508" s="2">
        <f t="shared" si="157"/>
        <v>1012</v>
      </c>
      <c r="Q2508" s="2">
        <f t="shared" si="158"/>
        <v>53</v>
      </c>
      <c r="R2508" s="79" t="str">
        <f t="shared" si="159"/>
        <v/>
      </c>
    </row>
    <row r="2509" spans="1:18" x14ac:dyDescent="0.2">
      <c r="A2509" t="s">
        <v>1115</v>
      </c>
      <c r="B2509" t="s">
        <v>1721</v>
      </c>
      <c r="C2509" s="5" t="s">
        <v>26</v>
      </c>
      <c r="D2509" s="5">
        <v>36759</v>
      </c>
      <c r="E2509" s="39">
        <v>1172</v>
      </c>
      <c r="F2509" s="195">
        <v>44345</v>
      </c>
      <c r="G2509" s="2">
        <v>14</v>
      </c>
      <c r="H2509" t="str">
        <f>B2509&amp;C2509</f>
        <v>Charokee YOUNG400m</v>
      </c>
      <c r="I2509" s="2">
        <f>E2509</f>
        <v>1172</v>
      </c>
      <c r="J2509" s="2" cm="1">
        <f t="array" ref="J2509">MAX(IF($H$3:$H$4000=$H2509,$I$3:$I$4000))</f>
        <v>1206</v>
      </c>
      <c r="K2509" s="2" t="str">
        <v>MAS</v>
      </c>
      <c r="L2509" s="21" t="str">
        <v>Norliyana KAMARUDDIN</v>
      </c>
      <c r="M2509" s="47" t="str">
        <v>heptathlon</v>
      </c>
      <c r="N2509" s="95">
        <v>33323</v>
      </c>
      <c r="O2509" s="94" t="str">
        <f t="shared" si="156"/>
        <v>Norliyana KAMARUDDINheptathlon</v>
      </c>
      <c r="P2509" s="2">
        <f t="shared" si="157"/>
        <v>849</v>
      </c>
      <c r="Q2509" s="2">
        <f t="shared" si="158"/>
        <v>53</v>
      </c>
      <c r="R2509" s="79" t="str">
        <f t="shared" si="159"/>
        <v/>
      </c>
    </row>
    <row r="2510" spans="1:18" x14ac:dyDescent="0.2">
      <c r="A2510" t="s">
        <v>1115</v>
      </c>
      <c r="B2510" t="s">
        <v>1845</v>
      </c>
      <c r="C2510" s="6" t="s">
        <v>28</v>
      </c>
      <c r="D2510" s="5">
        <v>32856</v>
      </c>
      <c r="E2510" s="39">
        <v>1129</v>
      </c>
      <c r="F2510" s="195">
        <v>44345</v>
      </c>
      <c r="G2510" s="2">
        <v>44</v>
      </c>
      <c r="H2510" t="str">
        <f>B2510&amp;C2510</f>
        <v>Aisha PRAUGHT-LEER1500m</v>
      </c>
      <c r="I2510" s="2">
        <f>E2510</f>
        <v>1129</v>
      </c>
      <c r="J2510" s="2" cm="1">
        <f t="array" ref="J2510">MAX(IF($H$3:$H$4000=$H2510,$I$3:$I$4000))</f>
        <v>1129</v>
      </c>
      <c r="K2510" s="2" t="str">
        <v>MAS</v>
      </c>
      <c r="L2510" s="21" t="str">
        <v>Kirthana RAMASAMY</v>
      </c>
      <c r="M2510" s="47" t="str">
        <v>long-jump</v>
      </c>
      <c r="N2510" s="95">
        <v>35646</v>
      </c>
      <c r="O2510" s="94" t="str">
        <f t="shared" si="156"/>
        <v>Kirthana RAMASAMYlong-jump</v>
      </c>
      <c r="P2510" s="2">
        <f t="shared" si="157"/>
        <v>999</v>
      </c>
      <c r="Q2510" s="2">
        <f t="shared" si="158"/>
        <v>122</v>
      </c>
      <c r="R2510" s="79" t="str">
        <f t="shared" si="159"/>
        <v/>
      </c>
    </row>
    <row r="2511" spans="1:18" x14ac:dyDescent="0.2">
      <c r="A2511" t="s">
        <v>1115</v>
      </c>
      <c r="B2511" t="s">
        <v>1621</v>
      </c>
      <c r="C2511" s="5" t="s">
        <v>32</v>
      </c>
      <c r="D2511" s="5">
        <v>37375</v>
      </c>
      <c r="E2511" s="39">
        <v>1182</v>
      </c>
      <c r="F2511" s="195">
        <v>44345</v>
      </c>
      <c r="G2511" s="2">
        <v>10</v>
      </c>
      <c r="H2511" t="str">
        <f>B2511&amp;C2511</f>
        <v>Ackera NUGENT100mh</v>
      </c>
      <c r="I2511" s="2">
        <f>E2511</f>
        <v>1182</v>
      </c>
      <c r="J2511" s="2" cm="1">
        <f t="array" ref="J2511">MAX(IF($H$3:$H$4000=$H2511,$I$3:$I$4000))</f>
        <v>1182</v>
      </c>
      <c r="K2511" s="2" t="str">
        <v>MAS</v>
      </c>
      <c r="L2511" s="21" t="str">
        <v>Zubaidah Siti ADABI</v>
      </c>
      <c r="M2511" s="47" t="str">
        <v>long-jump</v>
      </c>
      <c r="N2511" s="95">
        <v>31685</v>
      </c>
      <c r="O2511" s="94" t="str">
        <f t="shared" si="156"/>
        <v>Zubaidah Siti ADABIlong-jump</v>
      </c>
      <c r="P2511" s="2">
        <f t="shared" si="157"/>
        <v>949</v>
      </c>
      <c r="Q2511" s="2">
        <f t="shared" si="158"/>
        <v>151</v>
      </c>
      <c r="R2511" s="79" t="str">
        <f t="shared" si="159"/>
        <v/>
      </c>
    </row>
    <row r="2512" spans="1:18" x14ac:dyDescent="0.2">
      <c r="A2512" t="s">
        <v>1115</v>
      </c>
      <c r="B2512" t="s">
        <v>1707</v>
      </c>
      <c r="C2512" s="5" t="s">
        <v>32</v>
      </c>
      <c r="D2512" s="5">
        <v>35751</v>
      </c>
      <c r="E2512" s="39">
        <v>1167</v>
      </c>
      <c r="F2512" s="195">
        <v>44345</v>
      </c>
      <c r="G2512" s="2">
        <v>15</v>
      </c>
      <c r="H2512" t="str">
        <f>B2512&amp;C2512</f>
        <v>Trishauna HEMMINGS100mh</v>
      </c>
      <c r="I2512" s="2">
        <f>E2512</f>
        <v>1167</v>
      </c>
      <c r="J2512" s="2" cm="1">
        <f t="array" ref="J2512">MAX(IF($H$3:$H$4000=$H2512,$I$3:$I$4000))</f>
        <v>1167</v>
      </c>
      <c r="K2512" s="2" t="str">
        <v>MAS</v>
      </c>
      <c r="L2512" s="21" t="str">
        <v>Norliyana KAMARUDDIN</v>
      </c>
      <c r="M2512" s="47" t="str">
        <v>high-jump</v>
      </c>
      <c r="N2512" s="95">
        <v>33323</v>
      </c>
      <c r="O2512" s="94" t="str">
        <f t="shared" si="156"/>
        <v>Norliyana KAMARUDDINhigh-jump</v>
      </c>
      <c r="P2512" s="2">
        <f t="shared" si="157"/>
        <v>955</v>
      </c>
      <c r="Q2512" s="2">
        <f t="shared" si="158"/>
        <v>121</v>
      </c>
      <c r="R2512" s="79" t="str">
        <f t="shared" si="159"/>
        <v/>
      </c>
    </row>
    <row r="2513" spans="1:18" x14ac:dyDescent="0.2">
      <c r="A2513" t="s">
        <v>1115</v>
      </c>
      <c r="B2513" s="5" t="s">
        <v>2042</v>
      </c>
      <c r="C2513" s="5" t="s">
        <v>32</v>
      </c>
      <c r="D2513" s="5">
        <v>36834</v>
      </c>
      <c r="E2513" s="39">
        <v>1152</v>
      </c>
      <c r="F2513" s="195">
        <v>44345</v>
      </c>
      <c r="G2513" s="2">
        <v>16</v>
      </c>
      <c r="H2513" t="str">
        <f>B2513&amp;C2513</f>
        <v>Rosealee COOPER100mh</v>
      </c>
      <c r="I2513" s="2">
        <f>E2513</f>
        <v>1152</v>
      </c>
      <c r="J2513" s="2" cm="1">
        <f t="array" ref="J2513">MAX(IF($H$3:$H$4000=$H2513,$I$3:$I$4000))</f>
        <v>1152</v>
      </c>
      <c r="K2513" s="2" t="str">
        <v>MAS</v>
      </c>
      <c r="L2513" s="21" t="str">
        <v>Choo KANG NI</v>
      </c>
      <c r="M2513" s="47" t="str">
        <v>discus-throw</v>
      </c>
      <c r="N2513" s="95">
        <v>34374</v>
      </c>
      <c r="O2513" s="94" t="str">
        <f t="shared" si="156"/>
        <v>Choo KANG NIdiscus-throw</v>
      </c>
      <c r="P2513" s="2">
        <f t="shared" si="157"/>
        <v>790</v>
      </c>
      <c r="Q2513" s="2">
        <f t="shared" si="158"/>
        <v>133</v>
      </c>
      <c r="R2513" s="79" t="str">
        <f t="shared" si="159"/>
        <v/>
      </c>
    </row>
    <row r="2514" spans="1:18" x14ac:dyDescent="0.2">
      <c r="A2514" t="s">
        <v>1115</v>
      </c>
      <c r="B2514" t="s">
        <v>1172</v>
      </c>
      <c r="C2514" s="5" t="s">
        <v>33</v>
      </c>
      <c r="D2514" s="5">
        <v>33895</v>
      </c>
      <c r="E2514" s="39">
        <v>1116</v>
      </c>
      <c r="F2514" s="195">
        <v>44345</v>
      </c>
      <c r="G2514" s="2">
        <v>23</v>
      </c>
      <c r="H2514" t="str">
        <f>B2514&amp;C2514</f>
        <v>Rushell CLAYTON400mh</v>
      </c>
      <c r="I2514" s="2">
        <f>E2514</f>
        <v>1116</v>
      </c>
      <c r="J2514" s="2" cm="1">
        <f t="array" ref="J2514">MAX(IF($H$3:$H$4000=$H2514,$I$3:$I$4000))</f>
        <v>1116</v>
      </c>
      <c r="K2514" s="2" t="str">
        <v>MAS</v>
      </c>
      <c r="L2514" s="21" t="str">
        <v>Xiu Mei GRACE WONG</v>
      </c>
      <c r="M2514" s="47" t="str">
        <v>hammer-throw</v>
      </c>
      <c r="N2514" s="95">
        <v>36543</v>
      </c>
      <c r="O2514" s="94" t="str">
        <f t="shared" si="156"/>
        <v>Xiu Mei GRACE WONGhammer-throw</v>
      </c>
      <c r="P2514" s="2">
        <f t="shared" si="157"/>
        <v>972</v>
      </c>
      <c r="Q2514" s="2">
        <f t="shared" si="158"/>
        <v>31</v>
      </c>
      <c r="R2514" s="79" t="str">
        <f t="shared" si="159"/>
        <v/>
      </c>
    </row>
    <row r="2515" spans="1:18" x14ac:dyDescent="0.2">
      <c r="A2515" t="s">
        <v>1115</v>
      </c>
      <c r="B2515" t="s">
        <v>2132</v>
      </c>
      <c r="C2515" s="5" t="s">
        <v>33</v>
      </c>
      <c r="D2515" s="5"/>
      <c r="E2515" s="39">
        <v>1064</v>
      </c>
      <c r="F2515" s="195">
        <v>44345</v>
      </c>
      <c r="G2515" s="2">
        <v>50</v>
      </c>
      <c r="H2515" t="str">
        <f>B2515&amp;C2515</f>
        <v>Ristananna BAILEY-COLE400mh</v>
      </c>
      <c r="I2515" s="2">
        <f>E2515</f>
        <v>1064</v>
      </c>
      <c r="J2515" s="2" cm="1">
        <f t="array" ref="J2515">MAX(IF($H$3:$H$4000=$H2515,$I$3:$I$4000))</f>
        <v>1064</v>
      </c>
      <c r="K2515" s="2" t="str">
        <v>MAS</v>
      </c>
      <c r="L2515" s="21" t="str">
        <v>Nurul Hidayah LUKMAN</v>
      </c>
      <c r="M2515" s="47" t="str">
        <v>hammer-throw</v>
      </c>
      <c r="N2515" s="95">
        <v>37009</v>
      </c>
      <c r="O2515" s="94" t="str">
        <f t="shared" si="156"/>
        <v>Nurul Hidayah LUKMANhammer-throw</v>
      </c>
      <c r="P2515" s="2">
        <f t="shared" si="157"/>
        <v>777</v>
      </c>
      <c r="Q2515" s="2">
        <f t="shared" si="158"/>
        <v>119</v>
      </c>
      <c r="R2515" s="79" t="str">
        <f t="shared" si="159"/>
        <v/>
      </c>
    </row>
    <row r="2516" spans="1:18" x14ac:dyDescent="0.2">
      <c r="A2516" t="s">
        <v>1115</v>
      </c>
      <c r="B2516" t="s">
        <v>2180</v>
      </c>
      <c r="C2516" s="5" t="s">
        <v>38</v>
      </c>
      <c r="D2516" s="5">
        <v>34695</v>
      </c>
      <c r="E2516" s="39">
        <v>1138</v>
      </c>
      <c r="F2516" s="195">
        <v>44345</v>
      </c>
      <c r="G2516" s="2">
        <v>6</v>
      </c>
      <c r="H2516" t="str">
        <f>B2516&amp;C2516</f>
        <v>Sabina ALLENtriple-jump</v>
      </c>
      <c r="I2516" s="2">
        <f>E2516</f>
        <v>1138</v>
      </c>
      <c r="J2516" s="2" cm="1">
        <f t="array" ref="J2516">MAX(IF($H$3:$H$4000=$H2516,$I$3:$I$4000))</f>
        <v>1138</v>
      </c>
      <c r="K2516" s="2" t="str">
        <v>MAS</v>
      </c>
      <c r="L2516" s="21" t="str">
        <v>Nor Sarah ADI</v>
      </c>
      <c r="M2516" s="47" t="str">
        <v>pole-vault</v>
      </c>
      <c r="N2516" s="95">
        <v>36758</v>
      </c>
      <c r="O2516" s="94" t="str">
        <f t="shared" si="156"/>
        <v>Nor Sarah ADIpole-vault</v>
      </c>
      <c r="P2516" s="2">
        <f t="shared" si="157"/>
        <v>838</v>
      </c>
      <c r="Q2516" s="2">
        <f t="shared" si="158"/>
        <v>92</v>
      </c>
      <c r="R2516" s="79" t="str">
        <f t="shared" si="159"/>
        <v/>
      </c>
    </row>
    <row r="2517" spans="1:18" x14ac:dyDescent="0.2">
      <c r="A2517" t="s">
        <v>1115</v>
      </c>
      <c r="B2517" t="s">
        <v>2247</v>
      </c>
      <c r="C2517" s="5" t="s">
        <v>38</v>
      </c>
      <c r="D2517" s="5">
        <v>36933</v>
      </c>
      <c r="E2517" s="39">
        <v>1036</v>
      </c>
      <c r="F2517" s="195">
        <v>44345</v>
      </c>
      <c r="G2517" s="2">
        <v>26</v>
      </c>
      <c r="H2517" t="str">
        <f>B2517&amp;C2517</f>
        <v>Rhianna PHIPPStriple-jump</v>
      </c>
      <c r="I2517" s="2">
        <f>E2517</f>
        <v>1036</v>
      </c>
      <c r="J2517" s="2" cm="1">
        <f t="array" ref="J2517">MAX(IF($H$3:$H$4000=$H2517,$I$3:$I$4000))</f>
        <v>1036</v>
      </c>
      <c r="K2517" s="2" t="str">
        <v>MAS</v>
      </c>
      <c r="L2517" s="21" t="str">
        <v>Nurul Alyahaziqah KAMARUZAMAN</v>
      </c>
      <c r="M2517" s="47" t="str">
        <v>race-walking</v>
      </c>
      <c r="N2517" s="95">
        <v>37078</v>
      </c>
      <c r="O2517" s="94" t="str">
        <f t="shared" si="156"/>
        <v>Nurul Alyahaziqah KAMARUZAMANrace-walking</v>
      </c>
      <c r="P2517" s="2">
        <f t="shared" si="157"/>
        <v>715</v>
      </c>
      <c r="Q2517" s="2">
        <f t="shared" si="158"/>
        <v>72</v>
      </c>
      <c r="R2517" s="79" t="str">
        <f t="shared" si="159"/>
        <v/>
      </c>
    </row>
    <row r="2518" spans="1:18" x14ac:dyDescent="0.2">
      <c r="A2518" t="s">
        <v>1115</v>
      </c>
      <c r="B2518" t="s">
        <v>2394</v>
      </c>
      <c r="C2518" s="5" t="s">
        <v>40</v>
      </c>
      <c r="D2518" s="5">
        <v>35590</v>
      </c>
      <c r="E2518" s="39">
        <v>1094</v>
      </c>
      <c r="F2518" s="195">
        <v>44345</v>
      </c>
      <c r="G2518" s="2">
        <v>7</v>
      </c>
      <c r="H2518" t="str">
        <f>B2518&amp;C2518</f>
        <v>Shanice LOVEdiscus-throw</v>
      </c>
      <c r="I2518" s="2">
        <f>E2518</f>
        <v>1094</v>
      </c>
      <c r="J2518" s="2" cm="1">
        <f t="array" ref="J2518">MAX(IF($H$3:$H$4000=$H2518,$I$3:$I$4000))</f>
        <v>1094</v>
      </c>
      <c r="K2518" s="2" t="str">
        <v>MAS</v>
      </c>
      <c r="L2518" s="21" t="str">
        <v>Xia Jia NGU</v>
      </c>
      <c r="M2518" s="47" t="str">
        <v>high-jump</v>
      </c>
      <c r="N2518" s="95">
        <v>36791</v>
      </c>
      <c r="O2518" s="94" t="str">
        <f t="shared" si="156"/>
        <v>Xia Jia NGUhigh-jump</v>
      </c>
      <c r="P2518" s="2">
        <f t="shared" si="157"/>
        <v>984</v>
      </c>
      <c r="Q2518" s="2">
        <f t="shared" si="158"/>
        <v>69</v>
      </c>
      <c r="R2518" s="79" t="str">
        <f t="shared" si="159"/>
        <v/>
      </c>
    </row>
    <row r="2519" spans="1:18" x14ac:dyDescent="0.2">
      <c r="A2519" t="s">
        <v>1115</v>
      </c>
      <c r="B2519" t="s">
        <v>2235</v>
      </c>
      <c r="C2519" s="5" t="s">
        <v>38</v>
      </c>
      <c r="D2519" s="5">
        <v>33636</v>
      </c>
      <c r="E2519" s="39">
        <v>1218</v>
      </c>
      <c r="F2519" s="195">
        <v>44344</v>
      </c>
      <c r="G2519" s="2">
        <v>1</v>
      </c>
      <c r="H2519" t="str">
        <f>B2519&amp;C2519</f>
        <v>Shanieka RICKETTStriple-jump</v>
      </c>
      <c r="I2519" s="2">
        <f>E2519</f>
        <v>1218</v>
      </c>
      <c r="J2519" s="2" cm="1">
        <f t="array" ref="J2519">MAX(IF($H$3:$H$4000=$H2519,$I$3:$I$4000))</f>
        <v>1218</v>
      </c>
      <c r="K2519" s="2" t="str">
        <v>MAS</v>
      </c>
      <c r="L2519" s="21" t="str">
        <v>Sean Yee YAP</v>
      </c>
      <c r="M2519" s="47" t="str">
        <v>high-jump</v>
      </c>
      <c r="N2519" s="95">
        <v>34704</v>
      </c>
      <c r="O2519" s="94" t="str">
        <f t="shared" si="156"/>
        <v>Sean Yee YAPhigh-jump</v>
      </c>
      <c r="P2519" s="2">
        <f t="shared" si="157"/>
        <v>984</v>
      </c>
      <c r="Q2519" s="2">
        <f t="shared" si="158"/>
        <v>69</v>
      </c>
      <c r="R2519" s="79" t="str">
        <f t="shared" si="159"/>
        <v/>
      </c>
    </row>
    <row r="2520" spans="1:18" x14ac:dyDescent="0.2">
      <c r="A2520" t="s">
        <v>1115</v>
      </c>
      <c r="B2520" t="s">
        <v>2236</v>
      </c>
      <c r="C2520" s="5" t="s">
        <v>38</v>
      </c>
      <c r="D2520" s="5">
        <v>32450</v>
      </c>
      <c r="E2520" s="39">
        <v>1188</v>
      </c>
      <c r="F2520" s="195">
        <v>44344</v>
      </c>
      <c r="G2520" s="2">
        <v>2</v>
      </c>
      <c r="H2520" t="str">
        <f>B2520&amp;C2520</f>
        <v>Kimberly WILLIAMStriple-jump</v>
      </c>
      <c r="I2520" s="2">
        <f>E2520</f>
        <v>1188</v>
      </c>
      <c r="J2520" s="2" cm="1">
        <f t="array" ref="J2520">MAX(IF($H$3:$H$4000=$H2520,$I$3:$I$4000))</f>
        <v>1188</v>
      </c>
      <c r="K2520" s="2" t="str">
        <v>MAW</v>
      </c>
      <c r="L2520" s="21" t="str">
        <v>Asimenye SIMWAKA</v>
      </c>
      <c r="M2520" s="47" t="str">
        <v>400m</v>
      </c>
      <c r="N2520" s="95">
        <v>35650</v>
      </c>
      <c r="O2520" s="94" t="str">
        <f t="shared" si="156"/>
        <v>Asimenye SIMWAKA400m</v>
      </c>
      <c r="P2520" s="2">
        <f t="shared" si="157"/>
        <v>1104</v>
      </c>
      <c r="Q2520" s="2">
        <f t="shared" si="158"/>
        <v>68</v>
      </c>
      <c r="R2520" s="79" t="str">
        <f t="shared" si="159"/>
        <v/>
      </c>
    </row>
    <row r="2521" spans="1:18" x14ac:dyDescent="0.2">
      <c r="A2521" t="s">
        <v>1115</v>
      </c>
      <c r="B2521" t="s">
        <v>1621</v>
      </c>
      <c r="C2521" s="5" t="s">
        <v>2</v>
      </c>
      <c r="D2521" s="5">
        <v>37375</v>
      </c>
      <c r="E2521" s="39">
        <v>1180</v>
      </c>
      <c r="F2521" s="195">
        <v>44343</v>
      </c>
      <c r="G2521" s="2">
        <v>14</v>
      </c>
      <c r="H2521" t="str">
        <f>B2521&amp;C2521</f>
        <v>Ackera NUGENT100m</v>
      </c>
      <c r="I2521" s="2">
        <f>E2521</f>
        <v>1180</v>
      </c>
      <c r="J2521" s="2" cm="1">
        <f t="array" ref="J2521">MAX(IF($H$3:$H$4000=$H2521,$I$3:$I$4000))</f>
        <v>1180</v>
      </c>
      <c r="K2521" s="2" t="str">
        <v>MAW</v>
      </c>
      <c r="L2521" s="21" t="str">
        <v>Asimenye SIMWAKA</v>
      </c>
      <c r="M2521" s="47" t="str">
        <v>200m</v>
      </c>
      <c r="N2521" s="95">
        <v>35650</v>
      </c>
      <c r="O2521" s="94" t="str">
        <f t="shared" si="156"/>
        <v>Asimenye SIMWAKA200m</v>
      </c>
      <c r="P2521" s="2">
        <f t="shared" si="157"/>
        <v>1084</v>
      </c>
      <c r="Q2521" s="2">
        <f t="shared" si="158"/>
        <v>109</v>
      </c>
      <c r="R2521" s="79" t="str">
        <f t="shared" si="159"/>
        <v/>
      </c>
    </row>
    <row r="2522" spans="1:18" x14ac:dyDescent="0.2">
      <c r="A2522" t="s">
        <v>1115</v>
      </c>
      <c r="B2522" t="s">
        <v>1661</v>
      </c>
      <c r="C2522" s="5" t="s">
        <v>2</v>
      </c>
      <c r="D2522" s="5">
        <v>36160</v>
      </c>
      <c r="E2522" s="39">
        <v>1116</v>
      </c>
      <c r="F2522" s="195">
        <v>44343</v>
      </c>
      <c r="G2522" s="2">
        <v>64</v>
      </c>
      <c r="H2522" t="str">
        <f>B2522&amp;C2522</f>
        <v>Yanique DAYLE100m</v>
      </c>
      <c r="I2522" s="2">
        <f>E2522</f>
        <v>1116</v>
      </c>
      <c r="J2522" s="2" cm="1">
        <f t="array" ref="J2522">MAX(IF($H$3:$H$4000=$H2522,$I$3:$I$4000))</f>
        <v>1116</v>
      </c>
      <c r="K2522" s="2" t="str">
        <v>MLT</v>
      </c>
      <c r="L2522" s="21" t="str">
        <v>Rachela PACE</v>
      </c>
      <c r="M2522" s="47" t="str">
        <v>triple-jump</v>
      </c>
      <c r="N2522" s="95">
        <v>37787</v>
      </c>
      <c r="O2522" s="94" t="str">
        <f t="shared" si="156"/>
        <v>Rachela PACEtriple-jump</v>
      </c>
      <c r="P2522" s="2">
        <f t="shared" si="157"/>
        <v>977</v>
      </c>
      <c r="Q2522" s="2">
        <f t="shared" si="158"/>
        <v>91</v>
      </c>
      <c r="R2522" s="79" t="str">
        <f t="shared" si="159"/>
        <v/>
      </c>
    </row>
    <row r="2523" spans="1:18" x14ac:dyDescent="0.2">
      <c r="A2523" t="s">
        <v>1115</v>
      </c>
      <c r="B2523" t="s">
        <v>1185</v>
      </c>
      <c r="C2523" s="5" t="s">
        <v>25</v>
      </c>
      <c r="D2523" s="5">
        <v>37091</v>
      </c>
      <c r="E2523" s="39">
        <v>1126</v>
      </c>
      <c r="F2523" s="195">
        <v>44343</v>
      </c>
      <c r="G2523" s="2">
        <v>38</v>
      </c>
      <c r="H2523" t="str">
        <f>B2523&amp;C2523</f>
        <v>Kavia FRANCIS200m</v>
      </c>
      <c r="I2523" s="2">
        <f>E2523</f>
        <v>1126</v>
      </c>
      <c r="J2523" s="2" cm="1">
        <f t="array" ref="J2523">MAX(IF($H$3:$H$4000=$H2523,$I$3:$I$4000))</f>
        <v>1126</v>
      </c>
      <c r="K2523" s="2" t="str">
        <v>MLT</v>
      </c>
      <c r="L2523" s="21" t="str">
        <v>Mireya CASSAR</v>
      </c>
      <c r="M2523" s="47" t="str">
        <v>hammer-throw</v>
      </c>
      <c r="N2523" s="95">
        <v>37717</v>
      </c>
      <c r="O2523" s="94" t="str">
        <f t="shared" si="156"/>
        <v>Mireya CASSARhammer-throw</v>
      </c>
      <c r="P2523" s="2">
        <f t="shared" si="157"/>
        <v>751</v>
      </c>
      <c r="Q2523" s="2">
        <f t="shared" si="158"/>
        <v>132</v>
      </c>
      <c r="R2523" s="79" t="str">
        <f t="shared" si="159"/>
        <v/>
      </c>
    </row>
    <row r="2524" spans="1:18" x14ac:dyDescent="0.2">
      <c r="A2524" t="s">
        <v>1115</v>
      </c>
      <c r="B2524" t="s">
        <v>2044</v>
      </c>
      <c r="C2524" s="5" t="s">
        <v>32</v>
      </c>
      <c r="D2524" s="5">
        <v>35333</v>
      </c>
      <c r="E2524" s="39">
        <v>1140</v>
      </c>
      <c r="F2524" s="195">
        <v>44343</v>
      </c>
      <c r="G2524" s="2">
        <v>20</v>
      </c>
      <c r="H2524" t="str">
        <f>B2524&amp;C2524</f>
        <v>Kimisha CHAMBERS100mh</v>
      </c>
      <c r="I2524" s="2">
        <f>E2524</f>
        <v>1140</v>
      </c>
      <c r="J2524" s="2" cm="1">
        <f t="array" ref="J2524">MAX(IF($H$3:$H$4000=$H2524,$I$3:$I$4000))</f>
        <v>1140</v>
      </c>
      <c r="K2524" s="2" t="str">
        <v>MLT</v>
      </c>
      <c r="L2524" s="21" t="str">
        <v>Lisa Marie BEZZINA</v>
      </c>
      <c r="M2524" s="47" t="str">
        <v>marathon</v>
      </c>
      <c r="N2524" s="95">
        <v>29164</v>
      </c>
      <c r="O2524" s="94" t="str">
        <f t="shared" si="156"/>
        <v>Lisa Marie BEZZINAmarathon</v>
      </c>
      <c r="P2524" s="2">
        <f t="shared" si="157"/>
        <v>954</v>
      </c>
      <c r="Q2524" s="2">
        <f t="shared" si="158"/>
        <v>144</v>
      </c>
      <c r="R2524" s="79" t="str">
        <f t="shared" si="159"/>
        <v/>
      </c>
    </row>
    <row r="2525" spans="1:18" x14ac:dyDescent="0.2">
      <c r="A2525" t="s">
        <v>1115</v>
      </c>
      <c r="B2525" t="s">
        <v>2152</v>
      </c>
      <c r="C2525" s="6" t="s">
        <v>33</v>
      </c>
      <c r="D2525" s="5">
        <v>35832</v>
      </c>
      <c r="E2525" s="39">
        <v>1022</v>
      </c>
      <c r="F2525" s="195">
        <v>44343</v>
      </c>
      <c r="G2525" s="2">
        <v>78</v>
      </c>
      <c r="H2525" t="str">
        <f>B2525&amp;C2525</f>
        <v>Janiel MOORE400mh</v>
      </c>
      <c r="I2525" s="2">
        <f>E2525</f>
        <v>1022</v>
      </c>
      <c r="J2525" s="2" cm="1">
        <f t="array" ref="J2525">MAX(IF($H$3:$H$4000=$H2525,$I$3:$I$4000))</f>
        <v>1022</v>
      </c>
      <c r="K2525" s="2" t="str">
        <v>MLT</v>
      </c>
      <c r="L2525" s="21" t="str">
        <v>Peppijna DALLI</v>
      </c>
      <c r="M2525" s="47" t="str">
        <v>pole-vault</v>
      </c>
      <c r="N2525" s="95">
        <v>35811</v>
      </c>
      <c r="O2525" s="94" t="str">
        <f t="shared" si="156"/>
        <v>Peppijna DALLIpole-vault</v>
      </c>
      <c r="P2525" s="2">
        <f t="shared" si="157"/>
        <v>898</v>
      </c>
      <c r="Q2525" s="2">
        <f t="shared" si="158"/>
        <v>53</v>
      </c>
      <c r="R2525" s="79" t="str">
        <f t="shared" si="159"/>
        <v/>
      </c>
    </row>
    <row r="2526" spans="1:18" x14ac:dyDescent="0.2">
      <c r="A2526" t="s">
        <v>1115</v>
      </c>
      <c r="B2526" t="s">
        <v>2186</v>
      </c>
      <c r="C2526" s="5" t="s">
        <v>37</v>
      </c>
      <c r="D2526" s="5">
        <v>35625</v>
      </c>
      <c r="E2526" s="39">
        <v>1117</v>
      </c>
      <c r="F2526" s="195">
        <v>44343</v>
      </c>
      <c r="G2526" s="2">
        <v>19</v>
      </c>
      <c r="H2526" t="str">
        <f>B2526&amp;C2526</f>
        <v>Taishia PRYCElong-jump</v>
      </c>
      <c r="I2526" s="2">
        <f>E2526</f>
        <v>1117</v>
      </c>
      <c r="J2526" s="2" cm="1">
        <f t="array" ref="J2526">MAX(IF($H$3:$H$4000=$H2526,$I$3:$I$4000))</f>
        <v>1117</v>
      </c>
      <c r="K2526" s="2" t="str">
        <v>MLT</v>
      </c>
      <c r="L2526" s="21" t="str">
        <v>Rebecca SARE</v>
      </c>
      <c r="M2526" s="47" t="str">
        <v>triple-jump</v>
      </c>
      <c r="N2526" s="95">
        <v>33414</v>
      </c>
      <c r="O2526" s="94" t="str">
        <f t="shared" si="156"/>
        <v>Rebecca SAREtriple-jump</v>
      </c>
      <c r="P2526" s="2">
        <f t="shared" si="157"/>
        <v>937</v>
      </c>
      <c r="Q2526" s="2">
        <f t="shared" si="158"/>
        <v>121</v>
      </c>
      <c r="R2526" s="79" t="str">
        <f t="shared" si="159"/>
        <v/>
      </c>
    </row>
    <row r="2527" spans="1:18" x14ac:dyDescent="0.2">
      <c r="A2527" t="s">
        <v>1115</v>
      </c>
      <c r="B2527" t="s">
        <v>2043</v>
      </c>
      <c r="C2527" s="5" t="s">
        <v>32</v>
      </c>
      <c r="D2527" s="5">
        <v>35458</v>
      </c>
      <c r="E2527" s="39">
        <v>1148</v>
      </c>
      <c r="F2527" s="195">
        <v>44339</v>
      </c>
      <c r="G2527" s="2">
        <v>18</v>
      </c>
      <c r="H2527" t="str">
        <f>B2527&amp;C2527</f>
        <v>Jeanine WILLIAMS100mh</v>
      </c>
      <c r="I2527" s="2">
        <f>E2527</f>
        <v>1148</v>
      </c>
      <c r="J2527" s="2" cm="1">
        <f t="array" ref="J2527">MAX(IF($H$3:$H$4000=$H2527,$I$3:$I$4000))</f>
        <v>1148</v>
      </c>
      <c r="K2527" s="2" t="str">
        <v>MLT</v>
      </c>
      <c r="L2527" s="21" t="str">
        <v>Claire AZZOPARDI</v>
      </c>
      <c r="M2527" s="47" t="str">
        <v>long-jump</v>
      </c>
      <c r="N2527" s="95">
        <v>36432</v>
      </c>
      <c r="O2527" s="94" t="str">
        <f t="shared" si="156"/>
        <v>Claire AZZOPARDIlong-jump</v>
      </c>
      <c r="P2527" s="2">
        <f t="shared" si="157"/>
        <v>962</v>
      </c>
      <c r="Q2527" s="2">
        <f t="shared" si="158"/>
        <v>142</v>
      </c>
      <c r="R2527" s="79" t="str">
        <f t="shared" si="159"/>
        <v/>
      </c>
    </row>
    <row r="2528" spans="1:18" x14ac:dyDescent="0.2">
      <c r="A2528" t="s">
        <v>1115</v>
      </c>
      <c r="B2528" t="s">
        <v>2180</v>
      </c>
      <c r="C2528" s="5" t="s">
        <v>37</v>
      </c>
      <c r="D2528" s="5">
        <v>34695</v>
      </c>
      <c r="E2528" s="39">
        <v>1138</v>
      </c>
      <c r="F2528" s="195">
        <v>44339</v>
      </c>
      <c r="G2528" s="2">
        <v>14</v>
      </c>
      <c r="H2528" t="str">
        <f>B2528&amp;C2528</f>
        <v>Sabina ALLENlong-jump</v>
      </c>
      <c r="I2528" s="2">
        <f>E2528</f>
        <v>1138</v>
      </c>
      <c r="J2528" s="2" cm="1">
        <f t="array" ref="J2528">MAX(IF($H$3:$H$4000=$H2528,$I$3:$I$4000))</f>
        <v>1138</v>
      </c>
      <c r="K2528" s="2" t="str">
        <v>MLT</v>
      </c>
      <c r="L2528" s="21" t="str">
        <v>Claire AZZOPARDI</v>
      </c>
      <c r="M2528" s="47" t="str">
        <v>triple-jump</v>
      </c>
      <c r="N2528" s="95">
        <v>36432</v>
      </c>
      <c r="O2528" s="94" t="str">
        <f t="shared" si="156"/>
        <v>Claire AZZOPARDItriple-jump</v>
      </c>
      <c r="P2528" s="2">
        <f t="shared" si="157"/>
        <v>998</v>
      </c>
      <c r="Q2528" s="2">
        <f t="shared" si="158"/>
        <v>66</v>
      </c>
      <c r="R2528" s="79" t="str">
        <f t="shared" si="159"/>
        <v/>
      </c>
    </row>
    <row r="2529" spans="1:18" x14ac:dyDescent="0.2">
      <c r="A2529" t="s">
        <v>1115</v>
      </c>
      <c r="B2529" t="s">
        <v>1654</v>
      </c>
      <c r="C2529" s="5" t="s">
        <v>25</v>
      </c>
      <c r="D2529" s="5">
        <v>35712</v>
      </c>
      <c r="E2529" s="39">
        <v>1136</v>
      </c>
      <c r="F2529" s="195">
        <v>44338</v>
      </c>
      <c r="G2529" s="2">
        <v>28</v>
      </c>
      <c r="H2529" t="str">
        <f>B2529&amp;C2529</f>
        <v>Roneisha MCGREGOR200m</v>
      </c>
      <c r="I2529" s="2">
        <f>E2529</f>
        <v>1136</v>
      </c>
      <c r="J2529" s="2" cm="1">
        <f t="array" ref="J2529">MAX(IF($H$3:$H$4000=$H2529,$I$3:$I$4000))</f>
        <v>1136</v>
      </c>
      <c r="K2529" s="2" t="str">
        <v>NAM</v>
      </c>
      <c r="L2529" s="21" t="str">
        <v>Christine MBOMA</v>
      </c>
      <c r="M2529" s="47" t="str">
        <v>100m</v>
      </c>
      <c r="N2529" s="95">
        <v>37763</v>
      </c>
      <c r="O2529" s="94" t="str">
        <f t="shared" si="156"/>
        <v>Christine MBOMA100m</v>
      </c>
      <c r="P2529" s="2">
        <f t="shared" si="157"/>
        <v>1193</v>
      </c>
      <c r="Q2529" s="2">
        <f t="shared" si="158"/>
        <v>14</v>
      </c>
      <c r="R2529" s="79" t="str">
        <f t="shared" si="159"/>
        <v/>
      </c>
    </row>
    <row r="2530" spans="1:18" x14ac:dyDescent="0.2">
      <c r="A2530" t="s">
        <v>1115</v>
      </c>
      <c r="B2530" t="s">
        <v>1652</v>
      </c>
      <c r="C2530" s="5" t="s">
        <v>25</v>
      </c>
      <c r="D2530" s="5">
        <v>35035</v>
      </c>
      <c r="E2530" s="39">
        <v>1128</v>
      </c>
      <c r="F2530" s="195">
        <v>44338</v>
      </c>
      <c r="G2530" s="2">
        <v>36</v>
      </c>
      <c r="H2530" t="str">
        <f>B2530&amp;C2530</f>
        <v>Shimayra WILLIAMS200m</v>
      </c>
      <c r="I2530" s="2">
        <f>E2530</f>
        <v>1128</v>
      </c>
      <c r="J2530" s="2" cm="1">
        <f t="array" ref="J2530">MAX(IF($H$3:$H$4000=$H2530,$I$3:$I$4000))</f>
        <v>1128</v>
      </c>
      <c r="K2530" s="2" t="str">
        <v>NAM</v>
      </c>
      <c r="L2530" s="21" t="str">
        <v>Christine MBOMA</v>
      </c>
      <c r="M2530" s="47" t="str">
        <v>200m</v>
      </c>
      <c r="N2530" s="95">
        <v>37763</v>
      </c>
      <c r="O2530" s="94" t="str">
        <f t="shared" si="156"/>
        <v>Christine MBOMA200m</v>
      </c>
      <c r="P2530" s="2">
        <f t="shared" si="157"/>
        <v>1261</v>
      </c>
      <c r="Q2530" s="2">
        <f t="shared" si="158"/>
        <v>2</v>
      </c>
      <c r="R2530" s="79" t="str">
        <f t="shared" si="159"/>
        <v/>
      </c>
    </row>
    <row r="2531" spans="1:18" x14ac:dyDescent="0.2">
      <c r="A2531" t="s">
        <v>1115</v>
      </c>
      <c r="B2531" t="s">
        <v>1652</v>
      </c>
      <c r="C2531" s="5" t="s">
        <v>32</v>
      </c>
      <c r="D2531" s="5">
        <v>35035</v>
      </c>
      <c r="E2531" s="39">
        <v>1173</v>
      </c>
      <c r="F2531" s="195">
        <v>44338</v>
      </c>
      <c r="G2531" s="2">
        <v>12</v>
      </c>
      <c r="H2531" t="str">
        <f>B2531&amp;C2531</f>
        <v>Shimayra WILLIAMS100mh</v>
      </c>
      <c r="I2531" s="2">
        <f>E2531</f>
        <v>1173</v>
      </c>
      <c r="J2531" s="2" cm="1">
        <f t="array" ref="J2531">MAX(IF($H$3:$H$4000=$H2531,$I$3:$I$4000))</f>
        <v>1173</v>
      </c>
      <c r="K2531" s="2" t="str">
        <v>NAM</v>
      </c>
      <c r="L2531" s="21" t="str">
        <v>Beatrice MASILINGI</v>
      </c>
      <c r="M2531" s="47" t="str">
        <v>200m</v>
      </c>
      <c r="N2531" s="95">
        <v>37721</v>
      </c>
      <c r="O2531" s="94" t="str">
        <f t="shared" si="156"/>
        <v>Beatrice MASILINGI200m</v>
      </c>
      <c r="P2531" s="2">
        <f t="shared" si="157"/>
        <v>1219</v>
      </c>
      <c r="Q2531" s="2">
        <f t="shared" si="158"/>
        <v>7</v>
      </c>
      <c r="R2531" s="79" t="str">
        <f t="shared" si="159"/>
        <v/>
      </c>
    </row>
    <row r="2532" spans="1:18" x14ac:dyDescent="0.2">
      <c r="A2532" t="s">
        <v>1115</v>
      </c>
      <c r="B2532" t="s">
        <v>1443</v>
      </c>
      <c r="C2532" s="5" t="s">
        <v>40</v>
      </c>
      <c r="D2532" s="5">
        <v>35064</v>
      </c>
      <c r="E2532" s="39">
        <v>1201</v>
      </c>
      <c r="F2532" s="195">
        <v>44338</v>
      </c>
      <c r="G2532" s="2">
        <v>1</v>
      </c>
      <c r="H2532" t="str">
        <f>B2532&amp;C2532</f>
        <v>Shadae LAWRENCEdiscus-throw</v>
      </c>
      <c r="I2532" s="2">
        <f>E2532</f>
        <v>1201</v>
      </c>
      <c r="J2532" s="2" cm="1">
        <f t="array" ref="J2532">MAX(IF($H$3:$H$4000=$H2532,$I$3:$I$4000))</f>
        <v>1201</v>
      </c>
      <c r="K2532" s="2" t="str">
        <v>NAM</v>
      </c>
      <c r="L2532" s="21" t="str">
        <v>Beatrice MASILINGI</v>
      </c>
      <c r="M2532" s="47" t="str">
        <v>100m</v>
      </c>
      <c r="N2532" s="95">
        <v>37721</v>
      </c>
      <c r="O2532" s="94" t="str">
        <f t="shared" si="156"/>
        <v>Beatrice MASILINGI100m</v>
      </c>
      <c r="P2532" s="2">
        <f t="shared" si="157"/>
        <v>1157</v>
      </c>
      <c r="Q2532" s="2">
        <f t="shared" si="158"/>
        <v>39</v>
      </c>
      <c r="R2532" s="79" t="str">
        <f t="shared" si="159"/>
        <v/>
      </c>
    </row>
    <row r="2533" spans="1:18" x14ac:dyDescent="0.2">
      <c r="A2533" t="s">
        <v>1115</v>
      </c>
      <c r="B2533" t="s">
        <v>1210</v>
      </c>
      <c r="C2533" s="5" t="s">
        <v>33</v>
      </c>
      <c r="D2533" s="5">
        <v>36870</v>
      </c>
      <c r="E2533" s="39">
        <v>1103</v>
      </c>
      <c r="F2533" s="195">
        <v>44332</v>
      </c>
      <c r="G2533" s="2">
        <v>32</v>
      </c>
      <c r="H2533" t="str">
        <f>B2533&amp;C2533</f>
        <v>Abigail SCHAAFFE400mh</v>
      </c>
      <c r="I2533" s="2">
        <f>E2533</f>
        <v>1103</v>
      </c>
      <c r="J2533" s="2" cm="1">
        <f t="array" ref="J2533">MAX(IF($H$3:$H$4000=$H2533,$I$3:$I$4000))</f>
        <v>1103</v>
      </c>
      <c r="K2533" s="2" t="str">
        <v>NAM</v>
      </c>
      <c r="L2533" s="21" t="str">
        <v>Tuane SILVER</v>
      </c>
      <c r="M2533" s="47" t="str">
        <v>discus-throw</v>
      </c>
      <c r="N2533" s="95">
        <v>38124</v>
      </c>
      <c r="O2533" s="94" t="str">
        <f t="shared" si="156"/>
        <v>Tuane SILVERdiscus-throw</v>
      </c>
      <c r="P2533" s="2">
        <f t="shared" si="157"/>
        <v>794</v>
      </c>
      <c r="Q2533" s="2">
        <f t="shared" si="158"/>
        <v>130</v>
      </c>
      <c r="R2533" s="79" t="str">
        <f t="shared" si="159"/>
        <v/>
      </c>
    </row>
    <row r="2534" spans="1:18" x14ac:dyDescent="0.2">
      <c r="A2534" t="s">
        <v>1115</v>
      </c>
      <c r="B2534" t="s">
        <v>2274</v>
      </c>
      <c r="C2534" s="5" t="s">
        <v>38</v>
      </c>
      <c r="D2534" s="5">
        <v>36039</v>
      </c>
      <c r="E2534" s="39">
        <v>977</v>
      </c>
      <c r="F2534" s="195">
        <v>44332</v>
      </c>
      <c r="G2534" s="2">
        <v>80</v>
      </c>
      <c r="H2534" t="str">
        <f>B2534&amp;C2534</f>
        <v>Danielle SPENCEtriple-jump</v>
      </c>
      <c r="I2534" s="2">
        <f>E2534</f>
        <v>977</v>
      </c>
      <c r="J2534" s="2" cm="1">
        <f t="array" ref="J2534">MAX(IF($H$3:$H$4000=$H2534,$I$3:$I$4000))</f>
        <v>992</v>
      </c>
      <c r="K2534" s="2" t="str">
        <v>NAM</v>
      </c>
      <c r="L2534" s="21" t="str">
        <v>Tuane SILVER</v>
      </c>
      <c r="M2534" s="47" t="str">
        <v>shot-put</v>
      </c>
      <c r="N2534" s="95">
        <v>38124</v>
      </c>
      <c r="O2534" s="94" t="str">
        <f t="shared" si="156"/>
        <v>Tuane SILVERshot-put</v>
      </c>
      <c r="P2534" s="2">
        <f t="shared" si="157"/>
        <v>911</v>
      </c>
      <c r="Q2534" s="2">
        <f t="shared" si="158"/>
        <v>46</v>
      </c>
      <c r="R2534" s="79" t="str">
        <f t="shared" si="159"/>
        <v/>
      </c>
    </row>
    <row r="2535" spans="1:18" x14ac:dyDescent="0.2">
      <c r="A2535" t="s">
        <v>1115</v>
      </c>
      <c r="B2535" t="s">
        <v>2423</v>
      </c>
      <c r="C2535" t="s">
        <v>40</v>
      </c>
      <c r="D2535" s="5"/>
      <c r="E2535" s="39">
        <v>890</v>
      </c>
      <c r="F2535" s="195">
        <v>44332</v>
      </c>
      <c r="G2535" s="2">
        <v>57</v>
      </c>
      <c r="H2535" t="str">
        <f>B2535&amp;C2535</f>
        <v>Tavia RANGERdiscus-throw</v>
      </c>
      <c r="I2535" s="2">
        <f>E2535</f>
        <v>890</v>
      </c>
      <c r="J2535" s="2" cm="1">
        <f t="array" ref="J2535">MAX(IF($H$3:$H$4000=$H2535,$I$3:$I$4000))</f>
        <v>890</v>
      </c>
      <c r="K2535" s="2" t="str">
        <v>NAM</v>
      </c>
      <c r="L2535" s="21" t="str">
        <v>Helalia JOHANNES</v>
      </c>
      <c r="M2535" s="47" t="str">
        <v>marathon</v>
      </c>
      <c r="N2535" s="95">
        <v>29446</v>
      </c>
      <c r="O2535" s="94" t="str">
        <f t="shared" si="156"/>
        <v>Helalia JOHANNESmarathon</v>
      </c>
      <c r="P2535" s="2">
        <f t="shared" si="157"/>
        <v>1171</v>
      </c>
      <c r="Q2535" s="2">
        <f t="shared" si="158"/>
        <v>38</v>
      </c>
      <c r="R2535" s="79" t="str">
        <f t="shared" si="159"/>
        <v/>
      </c>
    </row>
    <row r="2536" spans="1:18" x14ac:dyDescent="0.2">
      <c r="A2536" t="s">
        <v>1115</v>
      </c>
      <c r="B2536" t="s">
        <v>1682</v>
      </c>
      <c r="C2536" s="5" t="s">
        <v>2</v>
      </c>
      <c r="D2536" s="5">
        <v>34624</v>
      </c>
      <c r="E2536" s="39">
        <v>1095</v>
      </c>
      <c r="F2536" s="195">
        <v>44331</v>
      </c>
      <c r="G2536" s="2">
        <v>94</v>
      </c>
      <c r="H2536" t="str">
        <f>B2536&amp;C2536</f>
        <v>Christania WILLIAMS100m</v>
      </c>
      <c r="I2536" s="2">
        <f>E2536</f>
        <v>1095</v>
      </c>
      <c r="J2536" s="2" cm="1">
        <f t="array" ref="J2536">MAX(IF($H$3:$H$4000=$H2536,$I$3:$I$4000))</f>
        <v>1095</v>
      </c>
      <c r="K2536" s="2" t="str">
        <v>NAM</v>
      </c>
      <c r="L2536" s="21" t="str">
        <v>Alina ARMAS</v>
      </c>
      <c r="M2536" s="47" t="str">
        <v>marathon</v>
      </c>
      <c r="N2536" s="95">
        <v>30660</v>
      </c>
      <c r="O2536" s="94" t="str">
        <f t="shared" si="156"/>
        <v>Alina ARMASmarathon</v>
      </c>
      <c r="P2536" s="2">
        <f t="shared" si="157"/>
        <v>1083</v>
      </c>
      <c r="Q2536" s="2">
        <f t="shared" si="158"/>
        <v>109</v>
      </c>
      <c r="R2536" s="79" t="str">
        <f t="shared" si="159"/>
        <v/>
      </c>
    </row>
    <row r="2537" spans="1:18" x14ac:dyDescent="0.2">
      <c r="A2537" t="s">
        <v>1115</v>
      </c>
      <c r="B2537" t="s">
        <v>1745</v>
      </c>
      <c r="C2537" s="5" t="s">
        <v>26</v>
      </c>
      <c r="D2537" s="5">
        <v>37381</v>
      </c>
      <c r="E2537" s="39">
        <v>1107</v>
      </c>
      <c r="F2537" s="195">
        <v>44331</v>
      </c>
      <c r="G2537" s="2">
        <v>60</v>
      </c>
      <c r="H2537" t="str">
        <f>B2537&amp;C2537</f>
        <v>Aalliyah FRANCIS400m</v>
      </c>
      <c r="I2537" s="2">
        <f>E2537</f>
        <v>1107</v>
      </c>
      <c r="J2537" s="2" cm="1">
        <f t="array" ref="J2537">MAX(IF($H$3:$H$4000=$H2537,$I$3:$I$4000))</f>
        <v>1107</v>
      </c>
      <c r="K2537" s="2" t="str">
        <v>NAM</v>
      </c>
      <c r="L2537" s="21" t="str">
        <v>Christine MBOMA</v>
      </c>
      <c r="M2537" s="47" t="str">
        <v>400m</v>
      </c>
      <c r="N2537" s="95">
        <v>37763</v>
      </c>
      <c r="O2537" s="94" t="str">
        <f t="shared" si="156"/>
        <v>Christine MBOMA400m</v>
      </c>
      <c r="P2537" s="2">
        <f t="shared" si="157"/>
        <v>1237</v>
      </c>
      <c r="Q2537" s="2">
        <f t="shared" si="158"/>
        <v>2</v>
      </c>
      <c r="R2537" s="79" t="str">
        <f t="shared" si="159"/>
        <v/>
      </c>
    </row>
    <row r="2538" spans="1:18" x14ac:dyDescent="0.2">
      <c r="A2538" t="s">
        <v>1115</v>
      </c>
      <c r="B2538" t="s">
        <v>1746</v>
      </c>
      <c r="C2538" s="5" t="s">
        <v>26</v>
      </c>
      <c r="D2538" s="5">
        <v>38084</v>
      </c>
      <c r="E2538" s="39">
        <v>1107</v>
      </c>
      <c r="F2538" s="195">
        <v>44331</v>
      </c>
      <c r="G2538" s="2">
        <v>60</v>
      </c>
      <c r="H2538" t="str">
        <f>B2538&amp;C2538</f>
        <v>Dejanea OAKLEY400m</v>
      </c>
      <c r="I2538" s="2">
        <f>E2538</f>
        <v>1107</v>
      </c>
      <c r="J2538" s="2" cm="1">
        <f t="array" ref="J2538">MAX(IF($H$3:$H$4000=$H2538,$I$3:$I$4000))</f>
        <v>1107</v>
      </c>
      <c r="K2538" s="2" t="str">
        <v>NAM</v>
      </c>
      <c r="L2538" s="21" t="str">
        <v>Beatrice MASILINGI</v>
      </c>
      <c r="M2538" s="47" t="str">
        <v>400m</v>
      </c>
      <c r="N2538" s="95">
        <v>37721</v>
      </c>
      <c r="O2538" s="94" t="str">
        <f t="shared" si="156"/>
        <v>Beatrice MASILINGI400m</v>
      </c>
      <c r="P2538" s="2">
        <f t="shared" si="157"/>
        <v>1224</v>
      </c>
      <c r="Q2538" s="2">
        <f t="shared" si="158"/>
        <v>5</v>
      </c>
      <c r="R2538" s="79" t="str">
        <f t="shared" si="159"/>
        <v/>
      </c>
    </row>
    <row r="2539" spans="1:18" x14ac:dyDescent="0.2">
      <c r="A2539" t="s">
        <v>1115</v>
      </c>
      <c r="B2539" t="s">
        <v>1164</v>
      </c>
      <c r="C2539" s="5" t="s">
        <v>26</v>
      </c>
      <c r="D2539" s="5">
        <v>37867</v>
      </c>
      <c r="E2539" s="39">
        <v>1106</v>
      </c>
      <c r="F2539" s="195">
        <v>44331</v>
      </c>
      <c r="G2539" s="2">
        <v>62</v>
      </c>
      <c r="H2539" t="str">
        <f>B2539&amp;C2539</f>
        <v>Oneika MCANNUFF400m</v>
      </c>
      <c r="I2539" s="2">
        <f>E2539</f>
        <v>1106</v>
      </c>
      <c r="J2539" s="2" cm="1">
        <f t="array" ref="J2539">MAX(IF($H$3:$H$4000=$H2539,$I$3:$I$4000))</f>
        <v>1106</v>
      </c>
      <c r="K2539" s="2" t="str">
        <v>NAM</v>
      </c>
      <c r="L2539" s="21" t="str">
        <v>Christine MBOMA</v>
      </c>
      <c r="M2539" s="47" t="str">
        <v>800m</v>
      </c>
      <c r="N2539" s="95">
        <v>37763</v>
      </c>
      <c r="O2539" s="94" t="str">
        <f t="shared" si="156"/>
        <v>Christine MBOMA800m</v>
      </c>
      <c r="P2539" s="2">
        <f t="shared" si="157"/>
        <v>1104</v>
      </c>
      <c r="Q2539" s="2">
        <f t="shared" si="158"/>
        <v>62</v>
      </c>
      <c r="R2539" s="79" t="str">
        <f t="shared" si="159"/>
        <v/>
      </c>
    </row>
    <row r="2540" spans="1:18" x14ac:dyDescent="0.2">
      <c r="A2540" t="s">
        <v>1115</v>
      </c>
      <c r="B2540" t="s">
        <v>1185</v>
      </c>
      <c r="C2540" s="5" t="s">
        <v>26</v>
      </c>
      <c r="D2540" s="6">
        <v>37091</v>
      </c>
      <c r="E2540" s="39">
        <v>1101</v>
      </c>
      <c r="F2540" s="195">
        <v>44331</v>
      </c>
      <c r="G2540" s="2">
        <v>69</v>
      </c>
      <c r="H2540" t="str">
        <f>B2540&amp;C2540</f>
        <v>Kavia FRANCIS400m</v>
      </c>
      <c r="I2540" s="2">
        <f>E2540</f>
        <v>1101</v>
      </c>
      <c r="J2540" s="2" cm="1">
        <f t="array" ref="J2540">MAX(IF($H$3:$H$4000=$H2540,$I$3:$I$4000))</f>
        <v>1101</v>
      </c>
      <c r="K2540" s="2" t="str">
        <v>NGR</v>
      </c>
      <c r="L2540" s="21" t="str">
        <v>Onome OGBENI</v>
      </c>
      <c r="M2540" s="47" t="str">
        <v>shot-put</v>
      </c>
      <c r="N2540" s="95">
        <v>37059</v>
      </c>
      <c r="O2540" s="94" t="str">
        <f t="shared" si="156"/>
        <v>Onome OGBENIshot-put</v>
      </c>
      <c r="P2540" s="2">
        <f t="shared" si="157"/>
        <v>857</v>
      </c>
      <c r="Q2540" s="2">
        <f t="shared" si="158"/>
        <v>83</v>
      </c>
      <c r="R2540" s="79" t="str">
        <f t="shared" si="159"/>
        <v/>
      </c>
    </row>
    <row r="2541" spans="1:18" x14ac:dyDescent="0.2">
      <c r="A2541" t="s">
        <v>1115</v>
      </c>
      <c r="B2541" t="s">
        <v>1750</v>
      </c>
      <c r="C2541" s="5" t="s">
        <v>26</v>
      </c>
      <c r="D2541" s="5">
        <v>37497</v>
      </c>
      <c r="E2541" s="39">
        <v>1097</v>
      </c>
      <c r="F2541" s="195">
        <v>44331</v>
      </c>
      <c r="G2541" s="2">
        <v>73</v>
      </c>
      <c r="H2541" t="str">
        <f>B2541&amp;C2541</f>
        <v>Garriel WHITE400m</v>
      </c>
      <c r="I2541" s="2">
        <f>E2541</f>
        <v>1097</v>
      </c>
      <c r="J2541" s="2" cm="1">
        <f t="array" ref="J2541">MAX(IF($H$3:$H$4000=$H2541,$I$3:$I$4000))</f>
        <v>1097</v>
      </c>
      <c r="K2541" s="2" t="str">
        <v>NGR</v>
      </c>
      <c r="L2541" s="21" t="str">
        <v>Nzubechi Grace NWOKOCHA</v>
      </c>
      <c r="M2541" s="47" t="str">
        <v>100m</v>
      </c>
      <c r="N2541" s="95">
        <v>36988</v>
      </c>
      <c r="O2541" s="94" t="str">
        <f t="shared" si="156"/>
        <v>Nzubechi Grace NWOKOCHA100m</v>
      </c>
      <c r="P2541" s="2">
        <f t="shared" si="157"/>
        <v>1200</v>
      </c>
      <c r="Q2541" s="2">
        <f t="shared" si="158"/>
        <v>12</v>
      </c>
      <c r="R2541" s="79" t="str">
        <f t="shared" si="159"/>
        <v/>
      </c>
    </row>
    <row r="2542" spans="1:18" x14ac:dyDescent="0.2">
      <c r="A2542" t="s">
        <v>1115</v>
      </c>
      <c r="B2542" t="s">
        <v>2048</v>
      </c>
      <c r="C2542" t="s">
        <v>32</v>
      </c>
      <c r="D2542" s="5">
        <v>1998</v>
      </c>
      <c r="E2542" s="39">
        <v>1127</v>
      </c>
      <c r="F2542" s="195">
        <v>44331</v>
      </c>
      <c r="G2542" s="2">
        <v>26</v>
      </c>
      <c r="H2542" t="str">
        <f>B2542&amp;C2542</f>
        <v>Demisha ROSWELL100mh</v>
      </c>
      <c r="I2542" s="2">
        <f>E2542</f>
        <v>1127</v>
      </c>
      <c r="J2542" s="2" cm="1">
        <f t="array" ref="J2542">MAX(IF($H$3:$H$4000=$H2542,$I$3:$I$4000))</f>
        <v>1148</v>
      </c>
      <c r="K2542" s="2" t="str">
        <v>NGR</v>
      </c>
      <c r="L2542" s="21" t="str">
        <v>Praise IDAMADUDU</v>
      </c>
      <c r="M2542" s="47" t="str">
        <v>200m</v>
      </c>
      <c r="N2542" s="95">
        <v>36147</v>
      </c>
      <c r="O2542" s="94" t="str">
        <f t="shared" si="156"/>
        <v>Praise IDAMADUDU200m</v>
      </c>
      <c r="P2542" s="2">
        <f t="shared" si="157"/>
        <v>1092</v>
      </c>
      <c r="Q2542" s="2">
        <f t="shared" si="158"/>
        <v>88</v>
      </c>
      <c r="R2542" s="79" t="str">
        <f t="shared" si="159"/>
        <v/>
      </c>
    </row>
    <row r="2543" spans="1:18" x14ac:dyDescent="0.2">
      <c r="A2543" t="s">
        <v>1115</v>
      </c>
      <c r="B2543" t="s">
        <v>2059</v>
      </c>
      <c r="C2543" s="5" t="s">
        <v>33</v>
      </c>
      <c r="D2543" s="5">
        <v>35388</v>
      </c>
      <c r="E2543" s="39">
        <v>1149</v>
      </c>
      <c r="F2543" s="195">
        <v>44331</v>
      </c>
      <c r="G2543" s="2">
        <v>12</v>
      </c>
      <c r="H2543" t="str">
        <f>B2543&amp;C2543</f>
        <v>Andrenette KNIGHT400mh</v>
      </c>
      <c r="I2543" s="2">
        <f>E2543</f>
        <v>1149</v>
      </c>
      <c r="J2543" s="2" cm="1">
        <f t="array" ref="J2543">MAX(IF($H$3:$H$4000=$H2543,$I$3:$I$4000))</f>
        <v>1149</v>
      </c>
      <c r="K2543" s="2" t="str">
        <v>NGR</v>
      </c>
      <c r="L2543" s="21" t="str">
        <v>Eseroghene Iro AWUSA</v>
      </c>
      <c r="M2543" s="47" t="str">
        <v>200m</v>
      </c>
      <c r="N2543" s="95">
        <v>44640</v>
      </c>
      <c r="O2543" s="94" t="str">
        <f t="shared" si="156"/>
        <v>Eseroghene Iro AWUSA200m</v>
      </c>
      <c r="P2543" s="2">
        <f t="shared" si="157"/>
        <v>1060</v>
      </c>
      <c r="Q2543" s="2">
        <f t="shared" si="158"/>
        <v>135</v>
      </c>
      <c r="R2543" s="79" t="str">
        <f t="shared" si="159"/>
        <v/>
      </c>
    </row>
    <row r="2544" spans="1:18" x14ac:dyDescent="0.2">
      <c r="A2544" t="s">
        <v>1115</v>
      </c>
      <c r="B2544" t="s">
        <v>2126</v>
      </c>
      <c r="C2544" s="5" t="s">
        <v>33</v>
      </c>
      <c r="D2544" s="5">
        <v>35806</v>
      </c>
      <c r="E2544" s="39">
        <v>1094</v>
      </c>
      <c r="F2544" s="195">
        <v>44331</v>
      </c>
      <c r="G2544" s="2">
        <v>40</v>
      </c>
      <c r="H2544" t="str">
        <f>B2544&amp;C2544</f>
        <v>Nicolee FOSTER400mh</v>
      </c>
      <c r="I2544" s="2">
        <f>E2544</f>
        <v>1094</v>
      </c>
      <c r="J2544" s="2" cm="1">
        <f t="array" ref="J2544">MAX(IF($H$3:$H$4000=$H2544,$I$3:$I$4000))</f>
        <v>1094</v>
      </c>
      <c r="K2544" s="2" t="str">
        <v>NGR</v>
      </c>
      <c r="L2544" s="21" t="str">
        <v>Haisha BISIOLU</v>
      </c>
      <c r="M2544" s="47" t="str">
        <v>200m</v>
      </c>
      <c r="N2544" s="95">
        <v>35566</v>
      </c>
      <c r="O2544" s="94" t="str">
        <f t="shared" si="156"/>
        <v>Haisha BISIOLU200m</v>
      </c>
      <c r="P2544" s="2">
        <f t="shared" si="157"/>
        <v>1042</v>
      </c>
      <c r="Q2544" s="2">
        <f t="shared" si="158"/>
        <v>151</v>
      </c>
      <c r="R2544" s="79" t="str">
        <f t="shared" si="159"/>
        <v/>
      </c>
    </row>
    <row r="2545" spans="1:18" x14ac:dyDescent="0.2">
      <c r="A2545" t="s">
        <v>1115</v>
      </c>
      <c r="B2545" t="s">
        <v>2415</v>
      </c>
      <c r="C2545" s="5" t="s">
        <v>40</v>
      </c>
      <c r="D2545" s="6">
        <v>34979</v>
      </c>
      <c r="E2545" s="39">
        <v>932</v>
      </c>
      <c r="F2545" s="195">
        <v>44331</v>
      </c>
      <c r="G2545" s="2">
        <v>41</v>
      </c>
      <c r="H2545" t="str">
        <f>B2545&amp;C2545</f>
        <v>Nayoka CLUNISdiscus-throw</v>
      </c>
      <c r="I2545" s="2">
        <f>E2545</f>
        <v>932</v>
      </c>
      <c r="J2545" s="2" cm="1">
        <f t="array" ref="J2545">MAX(IF($H$3:$H$4000=$H2545,$I$3:$I$4000))</f>
        <v>932</v>
      </c>
      <c r="K2545" s="2" t="str">
        <v>NGR</v>
      </c>
      <c r="L2545" s="21" t="str">
        <v>Imaobong Nse UKO</v>
      </c>
      <c r="M2545" s="47" t="str">
        <v>400m</v>
      </c>
      <c r="N2545" s="95">
        <v>38037</v>
      </c>
      <c r="O2545" s="94" t="str">
        <f t="shared" si="156"/>
        <v>Imaobong Nse UKO400m</v>
      </c>
      <c r="P2545" s="2">
        <f t="shared" si="157"/>
        <v>1144</v>
      </c>
      <c r="Q2545" s="2">
        <f t="shared" si="158"/>
        <v>28</v>
      </c>
      <c r="R2545" s="79" t="str">
        <f t="shared" si="159"/>
        <v/>
      </c>
    </row>
    <row r="2546" spans="1:18" x14ac:dyDescent="0.2">
      <c r="A2546" t="s">
        <v>1115</v>
      </c>
      <c r="B2546" t="s">
        <v>2424</v>
      </c>
      <c r="C2546" s="5" t="s">
        <v>40</v>
      </c>
      <c r="D2546" s="5">
        <v>36119</v>
      </c>
      <c r="E2546" s="39">
        <v>886</v>
      </c>
      <c r="F2546" s="195">
        <v>44331</v>
      </c>
      <c r="G2546" s="2">
        <v>59</v>
      </c>
      <c r="H2546" t="str">
        <f>B2546&amp;C2546</f>
        <v>Fiona RICHARDSdiscus-throw</v>
      </c>
      <c r="I2546" s="2">
        <f>E2546</f>
        <v>886</v>
      </c>
      <c r="J2546" s="2" cm="1">
        <f t="array" ref="J2546">MAX(IF($H$3:$H$4000=$H2546,$I$3:$I$4000))</f>
        <v>887</v>
      </c>
      <c r="K2546" s="2" t="str">
        <v>NGR</v>
      </c>
      <c r="L2546" s="21" t="str">
        <v>Praise IDAMADUDU</v>
      </c>
      <c r="M2546" s="47" t="str">
        <v>400m</v>
      </c>
      <c r="N2546" s="95">
        <v>36147</v>
      </c>
      <c r="O2546" s="94" t="str">
        <f t="shared" si="156"/>
        <v>Praise IDAMADUDU400m</v>
      </c>
      <c r="P2546" s="2">
        <f t="shared" si="157"/>
        <v>1082</v>
      </c>
      <c r="Q2546" s="2">
        <f t="shared" si="158"/>
        <v>99</v>
      </c>
      <c r="R2546" s="79" t="str">
        <f t="shared" si="159"/>
        <v/>
      </c>
    </row>
    <row r="2547" spans="1:18" x14ac:dyDescent="0.2">
      <c r="A2547" t="s">
        <v>1115</v>
      </c>
      <c r="B2547" t="s">
        <v>2059</v>
      </c>
      <c r="C2547" s="5" t="s">
        <v>32</v>
      </c>
      <c r="D2547" s="5">
        <v>35388</v>
      </c>
      <c r="E2547" s="39">
        <v>1105</v>
      </c>
      <c r="F2547" s="195">
        <v>44330</v>
      </c>
      <c r="G2547" s="2">
        <v>39</v>
      </c>
      <c r="H2547" t="str">
        <f>B2547&amp;C2547</f>
        <v>Andrenette KNIGHT100mh</v>
      </c>
      <c r="I2547" s="2">
        <f>E2547</f>
        <v>1105</v>
      </c>
      <c r="J2547" s="2" cm="1">
        <f t="array" ref="J2547">MAX(IF($H$3:$H$4000=$H2547,$I$3:$I$4000))</f>
        <v>1105</v>
      </c>
      <c r="K2547" s="2" t="str">
        <v>NGR</v>
      </c>
      <c r="L2547" s="21" t="str">
        <v>Adaeze NWOKIKE</v>
      </c>
      <c r="M2547" s="47" t="str">
        <v>100mh</v>
      </c>
      <c r="N2547" s="95">
        <v>36401</v>
      </c>
      <c r="O2547" s="94" t="str">
        <f t="shared" si="156"/>
        <v>Adaeze NWOKIKE100mh</v>
      </c>
      <c r="P2547" s="2">
        <f t="shared" si="157"/>
        <v>984</v>
      </c>
      <c r="Q2547" s="2">
        <f t="shared" si="158"/>
        <v>150</v>
      </c>
      <c r="R2547" s="79" t="str">
        <f t="shared" si="159"/>
        <v/>
      </c>
    </row>
    <row r="2548" spans="1:18" x14ac:dyDescent="0.2">
      <c r="A2548" t="s">
        <v>1115</v>
      </c>
      <c r="B2548" t="s">
        <v>2162</v>
      </c>
      <c r="C2548" s="5" t="s">
        <v>33</v>
      </c>
      <c r="D2548" s="5">
        <v>37438</v>
      </c>
      <c r="E2548" s="39">
        <v>1011</v>
      </c>
      <c r="F2548" s="195">
        <v>44330</v>
      </c>
      <c r="G2548" s="2">
        <v>92</v>
      </c>
      <c r="H2548" t="str">
        <f>B2548&amp;C2548</f>
        <v>Jody-Ann DIXON400mh</v>
      </c>
      <c r="I2548" s="2">
        <f>E2548</f>
        <v>1011</v>
      </c>
      <c r="J2548" s="2" cm="1">
        <f t="array" ref="J2548">MAX(IF($H$3:$H$4000=$H2548,$I$3:$I$4000))</f>
        <v>1011</v>
      </c>
      <c r="K2548" s="2" t="str">
        <v>NGR</v>
      </c>
      <c r="L2548" s="21" t="str">
        <v>Onaara OBAMUWAGUN</v>
      </c>
      <c r="M2548" s="47" t="str">
        <v>triple-jump</v>
      </c>
      <c r="N2548" s="95">
        <v>36169</v>
      </c>
      <c r="O2548" s="94" t="str">
        <f t="shared" si="156"/>
        <v>Onaara OBAMUWAGUNtriple-jump</v>
      </c>
      <c r="P2548" s="2">
        <f t="shared" si="157"/>
        <v>1064</v>
      </c>
      <c r="Q2548" s="2">
        <f t="shared" si="158"/>
        <v>24</v>
      </c>
      <c r="R2548" s="79" t="str">
        <f t="shared" si="159"/>
        <v/>
      </c>
    </row>
    <row r="2549" spans="1:18" x14ac:dyDescent="0.2">
      <c r="A2549" t="s">
        <v>1115</v>
      </c>
      <c r="B2549" t="s">
        <v>1707</v>
      </c>
      <c r="C2549" s="6" t="s">
        <v>25</v>
      </c>
      <c r="D2549" s="6">
        <v>35751</v>
      </c>
      <c r="E2549" s="39">
        <v>1092</v>
      </c>
      <c r="F2549" s="195">
        <v>44329</v>
      </c>
      <c r="G2549" s="2">
        <v>76</v>
      </c>
      <c r="H2549" t="str">
        <f>B2549&amp;C2549</f>
        <v>Trishauna HEMMINGS200m</v>
      </c>
      <c r="I2549" s="2">
        <f>E2549</f>
        <v>1092</v>
      </c>
      <c r="J2549" s="2" cm="1">
        <f t="array" ref="J2549">MAX(IF($H$3:$H$4000=$H2549,$I$3:$I$4000))</f>
        <v>1092</v>
      </c>
      <c r="K2549" s="2" t="str">
        <v>NGR</v>
      </c>
      <c r="L2549" s="21" t="str">
        <v>Amarachukwu Jecinta OBI</v>
      </c>
      <c r="M2549" s="47" t="str">
        <v>200m</v>
      </c>
      <c r="N2549" s="95">
        <v>34384</v>
      </c>
      <c r="O2549" s="94" t="str">
        <f t="shared" si="156"/>
        <v>Amarachukwu Jecinta OBI200m</v>
      </c>
      <c r="P2549" s="2">
        <f t="shared" si="157"/>
        <v>1132</v>
      </c>
      <c r="Q2549" s="2">
        <f t="shared" si="158"/>
        <v>34</v>
      </c>
      <c r="R2549" s="79" t="str">
        <f t="shared" si="159"/>
        <v/>
      </c>
    </row>
    <row r="2550" spans="1:18" x14ac:dyDescent="0.2">
      <c r="A2550" t="s">
        <v>1115</v>
      </c>
      <c r="B2550" t="s">
        <v>2084</v>
      </c>
      <c r="C2550" s="5" t="s">
        <v>32</v>
      </c>
      <c r="D2550" s="5">
        <v>36848</v>
      </c>
      <c r="E2550" s="39">
        <v>1070</v>
      </c>
      <c r="F2550" s="195">
        <v>44329</v>
      </c>
      <c r="G2550" s="2">
        <v>69</v>
      </c>
      <c r="H2550" t="str">
        <f>B2550&amp;C2550</f>
        <v>Kimeone MCLEOD100mh</v>
      </c>
      <c r="I2550" s="2">
        <f>E2550</f>
        <v>1070</v>
      </c>
      <c r="J2550" s="2" cm="1">
        <f t="array" ref="J2550">MAX(IF($H$3:$H$4000=$H2550,$I$3:$I$4000))</f>
        <v>1070</v>
      </c>
      <c r="K2550" s="2" t="str">
        <v>NGR</v>
      </c>
      <c r="L2550" s="21" t="str">
        <v>Annette ECHIKUNWOKE</v>
      </c>
      <c r="M2550" s="47" t="str">
        <v>hammer-throw</v>
      </c>
      <c r="N2550" s="95">
        <v>35275</v>
      </c>
      <c r="O2550" s="94" t="str">
        <f t="shared" si="156"/>
        <v>Annette ECHIKUNWOKEhammer-throw</v>
      </c>
      <c r="P2550" s="2">
        <f t="shared" si="157"/>
        <v>1182</v>
      </c>
      <c r="Q2550" s="2">
        <f t="shared" si="158"/>
        <v>1</v>
      </c>
      <c r="R2550" s="79" t="str">
        <f t="shared" si="159"/>
        <v/>
      </c>
    </row>
    <row r="2551" spans="1:18" x14ac:dyDescent="0.2">
      <c r="A2551" t="s">
        <v>1115</v>
      </c>
      <c r="B2551" t="s">
        <v>2140</v>
      </c>
      <c r="C2551" s="5" t="s">
        <v>33</v>
      </c>
      <c r="D2551" s="6">
        <v>37425</v>
      </c>
      <c r="E2551" s="39">
        <v>1051</v>
      </c>
      <c r="F2551" s="195">
        <v>44329</v>
      </c>
      <c r="G2551" s="2">
        <v>61</v>
      </c>
      <c r="H2551" t="str">
        <f>B2551&amp;C2551</f>
        <v>Calisha TAYLOR400mh</v>
      </c>
      <c r="I2551" s="2">
        <f>E2551</f>
        <v>1051</v>
      </c>
      <c r="J2551" s="2" cm="1">
        <f t="array" ref="J2551">MAX(IF($H$3:$H$4000=$H2551,$I$3:$I$4000))</f>
        <v>1051</v>
      </c>
      <c r="K2551" s="2" t="str">
        <v>NGR</v>
      </c>
      <c r="L2551" s="21" t="str">
        <v>Miracle THOMPSON</v>
      </c>
      <c r="M2551" s="47" t="str">
        <v>100mh</v>
      </c>
      <c r="N2551" s="95">
        <v>36975</v>
      </c>
      <c r="O2551" s="94" t="str">
        <f t="shared" si="156"/>
        <v>Miracle THOMPSON100mh</v>
      </c>
      <c r="P2551" s="2">
        <f t="shared" si="157"/>
        <v>1050</v>
      </c>
      <c r="Q2551" s="2">
        <f t="shared" si="158"/>
        <v>104</v>
      </c>
      <c r="R2551" s="79" t="str">
        <f t="shared" si="159"/>
        <v/>
      </c>
    </row>
    <row r="2552" spans="1:18" x14ac:dyDescent="0.2">
      <c r="A2552" t="s">
        <v>1115</v>
      </c>
      <c r="B2552" s="5" t="s">
        <v>2419</v>
      </c>
      <c r="C2552" s="5" t="s">
        <v>40</v>
      </c>
      <c r="D2552" s="6">
        <v>36966</v>
      </c>
      <c r="E2552" s="39">
        <v>915</v>
      </c>
      <c r="F2552" s="195">
        <v>44329</v>
      </c>
      <c r="G2552" s="2">
        <v>48</v>
      </c>
      <c r="H2552" t="str">
        <f>B2552&amp;C2552</f>
        <v>Marie FORBESdiscus-throw</v>
      </c>
      <c r="I2552" s="2">
        <f>E2552</f>
        <v>915</v>
      </c>
      <c r="J2552" s="2" cm="1">
        <f t="array" ref="J2552">MAX(IF($H$3:$H$4000=$H2552,$I$3:$I$4000))</f>
        <v>924</v>
      </c>
      <c r="K2552" s="2" t="str">
        <v>NGR</v>
      </c>
      <c r="L2552" s="21" t="str">
        <v>Maria Blessing DIAMOND</v>
      </c>
      <c r="M2552" s="47" t="str">
        <v>400mh</v>
      </c>
      <c r="N2552" s="95">
        <v>36404</v>
      </c>
      <c r="O2552" s="94" t="str">
        <f t="shared" si="156"/>
        <v>Maria Blessing DIAMOND400mh</v>
      </c>
      <c r="P2552" s="2">
        <f t="shared" si="157"/>
        <v>1075</v>
      </c>
      <c r="Q2552" s="2">
        <f t="shared" si="158"/>
        <v>49</v>
      </c>
      <c r="R2552" s="79" t="str">
        <f t="shared" si="159"/>
        <v/>
      </c>
    </row>
    <row r="2553" spans="1:18" x14ac:dyDescent="0.2">
      <c r="A2553" t="s">
        <v>1115</v>
      </c>
      <c r="B2553" t="s">
        <v>2419</v>
      </c>
      <c r="C2553" s="5" t="s">
        <v>39</v>
      </c>
      <c r="D2553" s="5">
        <v>36966</v>
      </c>
      <c r="E2553" s="39">
        <v>860</v>
      </c>
      <c r="F2553" s="195">
        <v>44328</v>
      </c>
      <c r="G2553" s="2">
        <v>68</v>
      </c>
      <c r="H2553" t="str">
        <f>B2553&amp;C2553</f>
        <v>Marie FORBESshot-put</v>
      </c>
      <c r="I2553" s="2">
        <f>E2553</f>
        <v>860</v>
      </c>
      <c r="J2553" s="2" cm="1">
        <f t="array" ref="J2553">MAX(IF($H$3:$H$4000=$H2553,$I$3:$I$4000))</f>
        <v>860</v>
      </c>
      <c r="K2553" s="2" t="str">
        <v>NGR</v>
      </c>
      <c r="L2553" s="21" t="str">
        <v>Princess KARA</v>
      </c>
      <c r="M2553" s="47" t="str">
        <v>shot-put</v>
      </c>
      <c r="N2553" s="95">
        <v>36679</v>
      </c>
      <c r="O2553" s="94" t="str">
        <f t="shared" si="156"/>
        <v>Princess KARAshot-put</v>
      </c>
      <c r="P2553" s="2">
        <f t="shared" si="157"/>
        <v>897</v>
      </c>
      <c r="Q2553" s="2">
        <f t="shared" si="158"/>
        <v>52</v>
      </c>
      <c r="R2553" s="79" t="str">
        <f t="shared" si="159"/>
        <v/>
      </c>
    </row>
    <row r="2554" spans="1:18" x14ac:dyDescent="0.2">
      <c r="A2554" t="s">
        <v>1115</v>
      </c>
      <c r="B2554" t="s">
        <v>2097</v>
      </c>
      <c r="C2554" s="5" t="s">
        <v>32</v>
      </c>
      <c r="D2554" s="5">
        <v>37543</v>
      </c>
      <c r="E2554" s="39">
        <v>1057</v>
      </c>
      <c r="F2554" s="195">
        <v>44327</v>
      </c>
      <c r="G2554" s="2">
        <v>84</v>
      </c>
      <c r="H2554" t="str">
        <f>B2554&amp;C2554</f>
        <v>Marissa SIMPSON100mh</v>
      </c>
      <c r="I2554" s="2">
        <f>E2554</f>
        <v>1057</v>
      </c>
      <c r="J2554" s="2" cm="1">
        <f t="array" ref="J2554">MAX(IF($H$3:$H$4000=$H2554,$I$3:$I$4000))</f>
        <v>1057</v>
      </c>
      <c r="K2554" s="2" t="str">
        <v>NGR</v>
      </c>
      <c r="L2554" s="21" t="str">
        <v>Eseroghene Iro AWUSA</v>
      </c>
      <c r="M2554" s="47" t="str">
        <v>100mh</v>
      </c>
      <c r="N2554" s="95">
        <v>44640</v>
      </c>
      <c r="O2554" s="94" t="str">
        <f t="shared" si="156"/>
        <v>Eseroghene Iro AWUSA100mh</v>
      </c>
      <c r="P2554" s="2">
        <f t="shared" si="157"/>
        <v>1027</v>
      </c>
      <c r="Q2554" s="2">
        <f t="shared" si="158"/>
        <v>116</v>
      </c>
      <c r="R2554" s="79" t="str">
        <f t="shared" si="159"/>
        <v/>
      </c>
    </row>
    <row r="2555" spans="1:18" x14ac:dyDescent="0.2">
      <c r="A2555" t="s">
        <v>1115</v>
      </c>
      <c r="B2555" s="5" t="s">
        <v>2190</v>
      </c>
      <c r="C2555" s="5" t="s">
        <v>35</v>
      </c>
      <c r="D2555" s="5">
        <v>37551</v>
      </c>
      <c r="E2555" s="39">
        <v>1062</v>
      </c>
      <c r="F2555" s="195">
        <v>44327</v>
      </c>
      <c r="G2555" s="2">
        <v>19</v>
      </c>
      <c r="H2555" t="str">
        <f>B2555&amp;C2555</f>
        <v>Shantae FOREMANhigh-jump</v>
      </c>
      <c r="I2555" s="2">
        <f>E2555</f>
        <v>1062</v>
      </c>
      <c r="J2555" s="2" cm="1">
        <f t="array" ref="J2555">MAX(IF($H$3:$H$4000=$H2555,$I$3:$I$4000))</f>
        <v>1062</v>
      </c>
      <c r="K2555" s="2" t="str">
        <v>NGR</v>
      </c>
      <c r="L2555" s="21" t="str">
        <v>Obiageri AMAECHI</v>
      </c>
      <c r="M2555" s="47" t="str">
        <v>discus-throw</v>
      </c>
      <c r="N2555" s="95">
        <v>36231</v>
      </c>
      <c r="O2555" s="94" t="str">
        <f t="shared" si="156"/>
        <v>Obiageri AMAECHIdiscus-throw</v>
      </c>
      <c r="P2555" s="2">
        <f t="shared" si="157"/>
        <v>905</v>
      </c>
      <c r="Q2555" s="2">
        <f t="shared" si="158"/>
        <v>56</v>
      </c>
      <c r="R2555" s="79" t="str">
        <f t="shared" si="159"/>
        <v/>
      </c>
    </row>
    <row r="2556" spans="1:18" x14ac:dyDescent="0.2">
      <c r="A2556" t="s">
        <v>1115</v>
      </c>
      <c r="B2556" t="s">
        <v>2312</v>
      </c>
      <c r="C2556" s="5" t="s">
        <v>35</v>
      </c>
      <c r="D2556" s="5">
        <v>37210</v>
      </c>
      <c r="E2556" s="39">
        <v>1004</v>
      </c>
      <c r="F2556" s="195">
        <v>44327</v>
      </c>
      <c r="G2556" s="2">
        <v>50</v>
      </c>
      <c r="H2556" t="str">
        <f>B2556&amp;C2556</f>
        <v>Daniella ANGLINhigh-jump</v>
      </c>
      <c r="I2556" s="2">
        <f>E2556</f>
        <v>1004</v>
      </c>
      <c r="J2556" s="2" cm="1">
        <f t="array" ref="J2556">MAX(IF($H$3:$H$4000=$H2556,$I$3:$I$4000))</f>
        <v>1004</v>
      </c>
      <c r="K2556" s="2" t="str">
        <v>NGR</v>
      </c>
      <c r="L2556" s="21" t="str">
        <v>Oyesade OLATOYE</v>
      </c>
      <c r="M2556" s="47" t="str">
        <v>hammer-throw</v>
      </c>
      <c r="N2556" s="95">
        <v>35455</v>
      </c>
      <c r="O2556" s="94" t="str">
        <f t="shared" si="156"/>
        <v>Oyesade OLATOYEhammer-throw</v>
      </c>
      <c r="P2556" s="2">
        <f t="shared" si="157"/>
        <v>1091</v>
      </c>
      <c r="Q2556" s="2">
        <f t="shared" si="158"/>
        <v>7</v>
      </c>
      <c r="R2556" s="79" t="str">
        <f t="shared" si="159"/>
        <v/>
      </c>
    </row>
    <row r="2557" spans="1:18" x14ac:dyDescent="0.2">
      <c r="A2557" t="s">
        <v>1115</v>
      </c>
      <c r="B2557" t="s">
        <v>1735</v>
      </c>
      <c r="C2557" s="5" t="s">
        <v>28</v>
      </c>
      <c r="D2557" s="5">
        <v>33327</v>
      </c>
      <c r="E2557" s="39">
        <v>1137</v>
      </c>
      <c r="F2557" s="195">
        <v>44325</v>
      </c>
      <c r="G2557" s="2">
        <v>38</v>
      </c>
      <c r="H2557" t="str">
        <f>B2557&amp;C2557</f>
        <v>Natoya GOULE1500m</v>
      </c>
      <c r="I2557" s="2">
        <f>E2557</f>
        <v>1137</v>
      </c>
      <c r="J2557" s="2" cm="1">
        <f t="array" ref="J2557">MAX(IF($H$3:$H$4000=$H2557,$I$3:$I$4000))</f>
        <v>1137</v>
      </c>
      <c r="K2557" s="2" t="str">
        <v>NGR</v>
      </c>
      <c r="L2557" s="21" t="str">
        <v>Kelechi NWANAGA</v>
      </c>
      <c r="M2557" s="47" t="str">
        <v>javelin-throw</v>
      </c>
      <c r="N2557" s="95">
        <v>35788</v>
      </c>
      <c r="O2557" s="94" t="str">
        <f t="shared" si="156"/>
        <v>Kelechi NWANAGAjavelin-throw</v>
      </c>
      <c r="P2557" s="2">
        <f t="shared" si="157"/>
        <v>987</v>
      </c>
      <c r="Q2557" s="2">
        <f t="shared" si="158"/>
        <v>17</v>
      </c>
      <c r="R2557" s="79" t="str">
        <f t="shared" si="159"/>
        <v/>
      </c>
    </row>
    <row r="2558" spans="1:18" x14ac:dyDescent="0.2">
      <c r="A2558" t="s">
        <v>1115</v>
      </c>
      <c r="B2558" t="s">
        <v>1215</v>
      </c>
      <c r="C2558" s="5" t="s">
        <v>33</v>
      </c>
      <c r="D2558" s="5">
        <v>36565</v>
      </c>
      <c r="E2558" s="39">
        <v>1008</v>
      </c>
      <c r="F2558" s="195">
        <v>44325</v>
      </c>
      <c r="G2558" s="2">
        <v>100</v>
      </c>
      <c r="H2558" t="str">
        <f>B2558&amp;C2558</f>
        <v>Jameaka MANNINGS400mh</v>
      </c>
      <c r="I2558" s="2">
        <f>E2558</f>
        <v>1008</v>
      </c>
      <c r="J2558" s="2" cm="1">
        <f t="array" ref="J2558">MAX(IF($H$3:$H$4000=$H2558,$I$3:$I$4000))</f>
        <v>1008</v>
      </c>
      <c r="K2558" s="2" t="str">
        <v>NGR</v>
      </c>
      <c r="L2558" s="21" t="str">
        <v>Fegor CLIFFORD</v>
      </c>
      <c r="M2558" s="47" t="str">
        <v>400mh</v>
      </c>
      <c r="N2558" s="95">
        <v>36111</v>
      </c>
      <c r="O2558" s="94" t="str">
        <f t="shared" si="156"/>
        <v>Fegor CLIFFORD400mh</v>
      </c>
      <c r="P2558" s="2">
        <f t="shared" si="157"/>
        <v>1054</v>
      </c>
      <c r="Q2558" s="2">
        <f t="shared" si="158"/>
        <v>65</v>
      </c>
      <c r="R2558" s="79" t="str">
        <f t="shared" si="159"/>
        <v/>
      </c>
    </row>
    <row r="2559" spans="1:18" x14ac:dyDescent="0.2">
      <c r="A2559" t="s">
        <v>1115</v>
      </c>
      <c r="B2559" t="s">
        <v>2458</v>
      </c>
      <c r="C2559" s="5" t="s">
        <v>39</v>
      </c>
      <c r="D2559" s="5">
        <v>35163</v>
      </c>
      <c r="E2559" s="39">
        <v>1103</v>
      </c>
      <c r="F2559" s="195">
        <v>44325</v>
      </c>
      <c r="G2559" s="2">
        <v>7</v>
      </c>
      <c r="H2559" t="str">
        <f>B2559&amp;C2559</f>
        <v>Lloydricia CAMERONshot-put</v>
      </c>
      <c r="I2559" s="2">
        <f>E2559</f>
        <v>1103</v>
      </c>
      <c r="J2559" s="2" cm="1">
        <f t="array" ref="J2559">MAX(IF($H$3:$H$4000=$H2559,$I$3:$I$4000))</f>
        <v>1103</v>
      </c>
      <c r="K2559" s="2" t="str">
        <v>NGR</v>
      </c>
      <c r="L2559" s="21" t="str">
        <v>Patience Knowledge OMOVOH</v>
      </c>
      <c r="M2559" s="47" t="str">
        <v>200m</v>
      </c>
      <c r="N2559" s="95">
        <v>36800</v>
      </c>
      <c r="O2559" s="94" t="str">
        <f t="shared" si="156"/>
        <v>Patience Knowledge OMOVOH200m</v>
      </c>
      <c r="P2559" s="2">
        <f t="shared" si="157"/>
        <v>1089</v>
      </c>
      <c r="Q2559" s="2">
        <f t="shared" si="158"/>
        <v>97</v>
      </c>
      <c r="R2559" s="79" t="str">
        <f t="shared" si="159"/>
        <v/>
      </c>
    </row>
    <row r="2560" spans="1:18" x14ac:dyDescent="0.2">
      <c r="A2560" t="s">
        <v>1115</v>
      </c>
      <c r="B2560" t="s">
        <v>1654</v>
      </c>
      <c r="C2560" s="5" t="s">
        <v>2</v>
      </c>
      <c r="D2560" s="5">
        <v>35712</v>
      </c>
      <c r="E2560" s="39">
        <v>1125</v>
      </c>
      <c r="F2560" s="195">
        <v>44324</v>
      </c>
      <c r="G2560" s="2">
        <v>57</v>
      </c>
      <c r="H2560" t="str">
        <f>B2560&amp;C2560</f>
        <v>Roneisha MCGREGOR100m</v>
      </c>
      <c r="I2560" s="2">
        <f>E2560</f>
        <v>1125</v>
      </c>
      <c r="J2560" s="2" cm="1">
        <f t="array" ref="J2560">MAX(IF($H$3:$H$4000=$H2560,$I$3:$I$4000))</f>
        <v>1125</v>
      </c>
      <c r="K2560" s="2" t="str">
        <v>NGR</v>
      </c>
      <c r="L2560" s="21" t="str">
        <v>Imaobong Nse UKO</v>
      </c>
      <c r="M2560" s="47" t="str">
        <v>200m</v>
      </c>
      <c r="N2560" s="95">
        <v>38037</v>
      </c>
      <c r="O2560" s="94" t="str">
        <f t="shared" si="156"/>
        <v>Imaobong Nse UKO200m</v>
      </c>
      <c r="P2560" s="2">
        <f t="shared" si="157"/>
        <v>1072</v>
      </c>
      <c r="Q2560" s="2">
        <f t="shared" si="158"/>
        <v>122</v>
      </c>
      <c r="R2560" s="79" t="str">
        <f t="shared" si="159"/>
        <v/>
      </c>
    </row>
    <row r="2561" spans="1:18" x14ac:dyDescent="0.2">
      <c r="A2561" t="s">
        <v>1115</v>
      </c>
      <c r="B2561" s="5" t="s">
        <v>1626</v>
      </c>
      <c r="C2561" s="5" t="s">
        <v>25</v>
      </c>
      <c r="D2561" s="6">
        <v>35195</v>
      </c>
      <c r="E2561" s="39">
        <v>1131</v>
      </c>
      <c r="F2561" s="195">
        <v>44324</v>
      </c>
      <c r="G2561" s="2">
        <v>32</v>
      </c>
      <c r="H2561" t="str">
        <f>B2561&amp;C2561</f>
        <v>Shashalee FORBES200m</v>
      </c>
      <c r="I2561" s="2">
        <f>E2561</f>
        <v>1131</v>
      </c>
      <c r="J2561" s="2" cm="1">
        <f t="array" ref="J2561">MAX(IF($H$3:$H$4000=$H2561,$I$3:$I$4000))</f>
        <v>1131</v>
      </c>
      <c r="K2561" s="2" t="str">
        <v>NGR</v>
      </c>
      <c r="L2561" s="21" t="str">
        <v>Patience Knowledge OMOVOH</v>
      </c>
      <c r="M2561" s="47" t="str">
        <v>400m</v>
      </c>
      <c r="N2561" s="95">
        <v>36800</v>
      </c>
      <c r="O2561" s="94" t="str">
        <f t="shared" si="156"/>
        <v>Patience Knowledge OMOVOH400m</v>
      </c>
      <c r="P2561" s="2">
        <f t="shared" si="157"/>
        <v>1114</v>
      </c>
      <c r="Q2561" s="2">
        <f t="shared" si="158"/>
        <v>52</v>
      </c>
      <c r="R2561" s="79" t="str">
        <f t="shared" si="159"/>
        <v/>
      </c>
    </row>
    <row r="2562" spans="1:18" x14ac:dyDescent="0.2">
      <c r="A2562" t="s">
        <v>1115</v>
      </c>
      <c r="B2562" t="s">
        <v>2398</v>
      </c>
      <c r="C2562" s="5" t="s">
        <v>39</v>
      </c>
      <c r="D2562" s="5">
        <v>36087</v>
      </c>
      <c r="E2562" s="39">
        <v>1007</v>
      </c>
      <c r="F2562" s="195">
        <v>44324</v>
      </c>
      <c r="G2562" s="2">
        <v>18</v>
      </c>
      <c r="H2562" t="str">
        <f>B2562&amp;C2562</f>
        <v>Gabrielle BAILEYshot-put</v>
      </c>
      <c r="I2562" s="2">
        <f>E2562</f>
        <v>1007</v>
      </c>
      <c r="J2562" s="2" cm="1">
        <f t="array" ref="J2562">MAX(IF($H$3:$H$4000=$H2562,$I$3:$I$4000))</f>
        <v>1007</v>
      </c>
      <c r="K2562" s="2" t="str">
        <v>NGR</v>
      </c>
      <c r="L2562" s="21" t="str">
        <v>Nzubechi Grace NWOKOCHA</v>
      </c>
      <c r="M2562" s="47" t="str">
        <v>400m</v>
      </c>
      <c r="N2562" s="95">
        <v>36988</v>
      </c>
      <c r="O2562" s="94" t="str">
        <f t="shared" si="156"/>
        <v>Nzubechi Grace NWOKOCHA400m</v>
      </c>
      <c r="P2562" s="2">
        <f t="shared" si="157"/>
        <v>1069</v>
      </c>
      <c r="Q2562" s="2">
        <f t="shared" si="158"/>
        <v>117</v>
      </c>
      <c r="R2562" s="79" t="str">
        <f t="shared" si="159"/>
        <v/>
      </c>
    </row>
    <row r="2563" spans="1:18" x14ac:dyDescent="0.2">
      <c r="A2563" t="s">
        <v>1115</v>
      </c>
      <c r="B2563" t="s">
        <v>2479</v>
      </c>
      <c r="C2563" s="5" t="s">
        <v>42</v>
      </c>
      <c r="D2563" s="5">
        <v>36013</v>
      </c>
      <c r="E2563" s="39">
        <v>914</v>
      </c>
      <c r="F2563" s="195">
        <v>44323</v>
      </c>
      <c r="G2563" s="2">
        <v>48</v>
      </c>
      <c r="H2563" t="str">
        <f>B2563&amp;C2563</f>
        <v>Kadian CLARKEhammer-throw</v>
      </c>
      <c r="I2563" s="2">
        <f>E2563</f>
        <v>914</v>
      </c>
      <c r="J2563" s="2" cm="1">
        <f t="array" ref="J2563">MAX(IF($H$3:$H$4000=$H2563,$I$3:$I$4000))</f>
        <v>914</v>
      </c>
      <c r="K2563" s="2" t="str">
        <v>NGR</v>
      </c>
      <c r="L2563" s="21" t="str">
        <v>Joy ABU</v>
      </c>
      <c r="M2563" s="47" t="str">
        <v>400mh</v>
      </c>
      <c r="N2563" s="95">
        <v>36221</v>
      </c>
      <c r="O2563" s="94" t="str">
        <f t="shared" si="156"/>
        <v>Joy ABU400mh</v>
      </c>
      <c r="P2563" s="2">
        <f t="shared" si="157"/>
        <v>1087</v>
      </c>
      <c r="Q2563" s="2">
        <f t="shared" si="158"/>
        <v>44</v>
      </c>
      <c r="R2563" s="79" t="str">
        <f t="shared" si="159"/>
        <v/>
      </c>
    </row>
    <row r="2564" spans="1:18" x14ac:dyDescent="0.2">
      <c r="A2564" t="s">
        <v>1115</v>
      </c>
      <c r="B2564" t="s">
        <v>2427</v>
      </c>
      <c r="C2564" s="5" t="s">
        <v>40</v>
      </c>
      <c r="D2564" s="5">
        <v>36754</v>
      </c>
      <c r="E2564" s="39">
        <v>882</v>
      </c>
      <c r="F2564" s="195">
        <v>44321</v>
      </c>
      <c r="G2564" s="2">
        <v>63</v>
      </c>
      <c r="H2564" t="str">
        <f>B2564&amp;C2564</f>
        <v>Kimone REIDdiscus-throw</v>
      </c>
      <c r="I2564" s="2">
        <f>E2564</f>
        <v>882</v>
      </c>
      <c r="J2564" s="2" cm="1">
        <f t="array" ref="J2564">MAX(IF($H$3:$H$4000=$H2564,$I$3:$I$4000))</f>
        <v>882</v>
      </c>
      <c r="K2564" s="2" t="str">
        <v>NGR</v>
      </c>
      <c r="L2564" s="21" t="str">
        <v>Ashley ANUMBA</v>
      </c>
      <c r="M2564" s="47" t="str">
        <v>discus-throw</v>
      </c>
      <c r="N2564" s="95">
        <v>36322</v>
      </c>
      <c r="O2564" s="94" t="str">
        <f t="shared" ref="O2564:O2627" si="160">L2564&amp;M2564</f>
        <v>Ashley ANUMBAdiscus-throw</v>
      </c>
      <c r="P2564" s="2">
        <f t="shared" ref="P2564:P2627" si="161">VLOOKUP(L2564&amp;M2564,$H$3:$J$3823,3,FALSE)</f>
        <v>1007</v>
      </c>
      <c r="Q2564" s="2">
        <f t="shared" ref="Q2564:Q2627" si="162">COUNTIFS($M$3:$M$3102,M2564,$P$3:$P$3102,"&gt;"&amp;P2564)+1</f>
        <v>22</v>
      </c>
      <c r="R2564" s="79" t="str">
        <f t="shared" ref="R2564:R2627" si="163">IFERROR(IF(K2564="AUS",COUNTIFS($K$3:$K$3102,"AUS",$M$3:$M$3102,M2564,$P$3:$P$3102,"&gt;"&amp;P2564)+1,""),"")</f>
        <v/>
      </c>
    </row>
    <row r="2565" spans="1:18" x14ac:dyDescent="0.2">
      <c r="A2565" t="s">
        <v>1115</v>
      </c>
      <c r="B2565" t="s">
        <v>1622</v>
      </c>
      <c r="C2565" s="5" t="s">
        <v>2</v>
      </c>
      <c r="D2565" s="5">
        <v>36837</v>
      </c>
      <c r="E2565" s="39">
        <v>1178</v>
      </c>
      <c r="F2565" s="195">
        <v>44318</v>
      </c>
      <c r="G2565" s="2">
        <v>16</v>
      </c>
      <c r="H2565" t="str">
        <f>B2565&amp;C2565</f>
        <v>Ashanti MOORE100m</v>
      </c>
      <c r="I2565" s="2">
        <f>E2565</f>
        <v>1178</v>
      </c>
      <c r="J2565" s="2" cm="1">
        <f t="array" ref="J2565">MAX(IF($H$3:$H$4000=$H2565,$I$3:$I$4000))</f>
        <v>1178</v>
      </c>
      <c r="K2565" s="2" t="str">
        <v>NGR</v>
      </c>
      <c r="L2565" s="21" t="str">
        <v>Princess KARA</v>
      </c>
      <c r="M2565" s="47" t="str">
        <v>discus-throw</v>
      </c>
      <c r="N2565" s="95">
        <v>36679</v>
      </c>
      <c r="O2565" s="94" t="str">
        <f t="shared" si="160"/>
        <v>Princess KARAdiscus-throw</v>
      </c>
      <c r="P2565" s="2">
        <f t="shared" si="161"/>
        <v>947</v>
      </c>
      <c r="Q2565" s="2">
        <f t="shared" si="162"/>
        <v>40</v>
      </c>
      <c r="R2565" s="79" t="str">
        <f t="shared" si="163"/>
        <v/>
      </c>
    </row>
    <row r="2566" spans="1:18" x14ac:dyDescent="0.2">
      <c r="A2566" t="s">
        <v>1115</v>
      </c>
      <c r="B2566" t="s">
        <v>1610</v>
      </c>
      <c r="C2566" s="5" t="s">
        <v>26</v>
      </c>
      <c r="D2566" s="5">
        <v>34531</v>
      </c>
      <c r="E2566" s="39">
        <v>1126</v>
      </c>
      <c r="F2566" s="195">
        <v>44318</v>
      </c>
      <c r="G2566" s="2">
        <v>41</v>
      </c>
      <c r="H2566" t="str">
        <f>B2566&amp;C2566</f>
        <v>Shericka JACKSON400m</v>
      </c>
      <c r="I2566" s="2">
        <f>E2566</f>
        <v>1126</v>
      </c>
      <c r="J2566" s="2" cm="1">
        <f t="array" ref="J2566">MAX(IF($H$3:$H$4000=$H2566,$I$3:$I$4000))</f>
        <v>1154</v>
      </c>
      <c r="K2566" s="2" t="str">
        <v>NGR</v>
      </c>
      <c r="L2566" s="21" t="str">
        <v>Onome OGBENI</v>
      </c>
      <c r="M2566" s="47" t="str">
        <v>discus-throw</v>
      </c>
      <c r="N2566" s="95">
        <v>37059</v>
      </c>
      <c r="O2566" s="94" t="str">
        <f t="shared" si="160"/>
        <v>Onome OGBENIdiscus-throw</v>
      </c>
      <c r="P2566" s="2">
        <f t="shared" si="161"/>
        <v>829</v>
      </c>
      <c r="Q2566" s="2">
        <f t="shared" si="162"/>
        <v>106</v>
      </c>
      <c r="R2566" s="79" t="str">
        <f t="shared" si="163"/>
        <v/>
      </c>
    </row>
    <row r="2567" spans="1:18" x14ac:dyDescent="0.2">
      <c r="A2567" t="s">
        <v>1115</v>
      </c>
      <c r="B2567" s="5" t="s">
        <v>2304</v>
      </c>
      <c r="C2567" s="5" t="s">
        <v>35</v>
      </c>
      <c r="D2567" s="5">
        <v>37159</v>
      </c>
      <c r="E2567" s="39">
        <v>1023</v>
      </c>
      <c r="F2567" s="195">
        <v>44318</v>
      </c>
      <c r="G2567" s="2">
        <v>33</v>
      </c>
      <c r="H2567" t="str">
        <f>B2567&amp;C2567</f>
        <v>Alliyah MCNEILhigh-jump</v>
      </c>
      <c r="I2567" s="2">
        <f>E2567</f>
        <v>1023</v>
      </c>
      <c r="J2567" s="2" cm="1">
        <f t="array" ref="J2567">MAX(IF($H$3:$H$4000=$H2567,$I$3:$I$4000))</f>
        <v>1023</v>
      </c>
      <c r="K2567" s="2" t="str">
        <v>NGR</v>
      </c>
      <c r="L2567" s="21" t="str">
        <v>Praise OFOKU</v>
      </c>
      <c r="M2567" s="47" t="str">
        <v>100m</v>
      </c>
      <c r="N2567" s="95">
        <v>37787</v>
      </c>
      <c r="O2567" s="94" t="str">
        <f t="shared" si="160"/>
        <v>Praise OFOKU100m</v>
      </c>
      <c r="P2567" s="2">
        <f t="shared" si="161"/>
        <v>1095</v>
      </c>
      <c r="Q2567" s="2">
        <f t="shared" si="162"/>
        <v>104</v>
      </c>
      <c r="R2567" s="79" t="str">
        <f t="shared" si="163"/>
        <v/>
      </c>
    </row>
    <row r="2568" spans="1:18" x14ac:dyDescent="0.2">
      <c r="A2568" t="s">
        <v>1115</v>
      </c>
      <c r="B2568" t="s">
        <v>2425</v>
      </c>
      <c r="C2568" s="5" t="s">
        <v>40</v>
      </c>
      <c r="D2568" s="5">
        <v>36560</v>
      </c>
      <c r="E2568" s="39">
        <v>884</v>
      </c>
      <c r="F2568" s="195">
        <v>44318</v>
      </c>
      <c r="G2568" s="2">
        <v>60</v>
      </c>
      <c r="H2568" t="str">
        <f>B2568&amp;C2568</f>
        <v>Shania SCOTTdiscus-throw</v>
      </c>
      <c r="I2568" s="2">
        <f>E2568</f>
        <v>884</v>
      </c>
      <c r="J2568" s="2" cm="1">
        <f t="array" ref="J2568">MAX(IF($H$3:$H$4000=$H2568,$I$3:$I$4000))</f>
        <v>884</v>
      </c>
      <c r="K2568" s="2" t="str">
        <v>NGR</v>
      </c>
      <c r="L2568" s="21" t="str">
        <v>Tima Seikeseye GODBLESS</v>
      </c>
      <c r="M2568" s="47" t="str">
        <v>100m</v>
      </c>
      <c r="N2568" s="95">
        <v>38182</v>
      </c>
      <c r="O2568" s="94" t="str">
        <f t="shared" si="160"/>
        <v>Tima Seikeseye GODBLESS100m</v>
      </c>
      <c r="P2568" s="2">
        <f t="shared" si="161"/>
        <v>1097</v>
      </c>
      <c r="Q2568" s="2">
        <f t="shared" si="162"/>
        <v>101</v>
      </c>
      <c r="R2568" s="79" t="str">
        <f t="shared" si="163"/>
        <v/>
      </c>
    </row>
    <row r="2569" spans="1:18" x14ac:dyDescent="0.2">
      <c r="A2569" t="s">
        <v>1115</v>
      </c>
      <c r="B2569" t="s">
        <v>1162</v>
      </c>
      <c r="C2569" s="5" t="s">
        <v>25</v>
      </c>
      <c r="D2569" s="5">
        <v>35384</v>
      </c>
      <c r="E2569" s="39">
        <v>1100</v>
      </c>
      <c r="F2569" s="195">
        <v>44317</v>
      </c>
      <c r="G2569" s="2">
        <v>72</v>
      </c>
      <c r="H2569" t="str">
        <f>B2569&amp;C2569</f>
        <v>Candice MCLEOD200m</v>
      </c>
      <c r="I2569" s="2">
        <f>E2569</f>
        <v>1100</v>
      </c>
      <c r="J2569" s="2" cm="1">
        <f t="array" ref="J2569">MAX(IF($H$3:$H$4000=$H2569,$I$3:$I$4000))</f>
        <v>1100</v>
      </c>
      <c r="K2569" s="2" t="str">
        <v>NGR</v>
      </c>
      <c r="L2569" s="21" t="str">
        <v>Victory GODAH</v>
      </c>
      <c r="M2569" s="47" t="str">
        <v>100m</v>
      </c>
      <c r="N2569" s="95">
        <v>37599</v>
      </c>
      <c r="O2569" s="94" t="str">
        <f t="shared" si="160"/>
        <v>Victory GODAH100m</v>
      </c>
      <c r="P2569" s="2">
        <f t="shared" si="161"/>
        <v>1046</v>
      </c>
      <c r="Q2569" s="2">
        <f t="shared" si="162"/>
        <v>154</v>
      </c>
      <c r="R2569" s="79" t="str">
        <f t="shared" si="163"/>
        <v/>
      </c>
    </row>
    <row r="2570" spans="1:18" x14ac:dyDescent="0.2">
      <c r="A2570" t="s">
        <v>1115</v>
      </c>
      <c r="B2570" t="s">
        <v>2197</v>
      </c>
      <c r="C2570" t="s">
        <v>37</v>
      </c>
      <c r="D2570" s="5"/>
      <c r="E2570" s="39">
        <v>1084</v>
      </c>
      <c r="F2570" s="195">
        <v>44317</v>
      </c>
      <c r="G2570" s="2">
        <v>36</v>
      </c>
      <c r="H2570" t="str">
        <f>B2570&amp;C2570</f>
        <v>Amanda CARTYlong-jump</v>
      </c>
      <c r="I2570" s="2">
        <f>E2570</f>
        <v>1084</v>
      </c>
      <c r="J2570" s="2" cm="1">
        <f t="array" ref="J2570">MAX(IF($H$3:$H$4000=$H2570,$I$3:$I$4000))</f>
        <v>1084</v>
      </c>
      <c r="K2570" s="2" t="str">
        <v>NGR</v>
      </c>
      <c r="L2570" s="21" t="str">
        <v>Tima Seikeseye GODBLESS</v>
      </c>
      <c r="M2570" s="47" t="str">
        <v>200m</v>
      </c>
      <c r="N2570" s="95">
        <v>38182</v>
      </c>
      <c r="O2570" s="94" t="str">
        <f t="shared" si="160"/>
        <v>Tima Seikeseye GODBLESS200m</v>
      </c>
      <c r="P2570" s="2">
        <f t="shared" si="161"/>
        <v>1091</v>
      </c>
      <c r="Q2570" s="2">
        <f t="shared" si="162"/>
        <v>92</v>
      </c>
      <c r="R2570" s="79" t="str">
        <f t="shared" si="163"/>
        <v/>
      </c>
    </row>
    <row r="2571" spans="1:18" x14ac:dyDescent="0.2">
      <c r="A2571" t="s">
        <v>1115</v>
      </c>
      <c r="B2571" t="s">
        <v>2259</v>
      </c>
      <c r="C2571" t="s">
        <v>38</v>
      </c>
      <c r="D2571" s="5">
        <v>1998</v>
      </c>
      <c r="E2571" s="39">
        <v>1006</v>
      </c>
      <c r="F2571" s="195">
        <v>44317</v>
      </c>
      <c r="G2571" s="2">
        <v>50</v>
      </c>
      <c r="H2571" t="str">
        <f>B2571&amp;C2571</f>
        <v>D'Andra MORRIStriple-jump</v>
      </c>
      <c r="I2571" s="2">
        <f>E2571</f>
        <v>1006</v>
      </c>
      <c r="J2571" s="2" cm="1">
        <f t="array" ref="J2571">MAX(IF($H$3:$H$4000=$H2571,$I$3:$I$4000))</f>
        <v>1006</v>
      </c>
      <c r="K2571" s="2" t="str">
        <v>NGR</v>
      </c>
      <c r="L2571" s="21" t="str">
        <v>Obi Jennifer CHUKWUKA</v>
      </c>
      <c r="M2571" s="47" t="str">
        <v>200m</v>
      </c>
      <c r="N2571" s="95">
        <v>38450</v>
      </c>
      <c r="O2571" s="94" t="str">
        <f t="shared" si="160"/>
        <v>Obi Jennifer CHUKWUKA200m</v>
      </c>
      <c r="P2571" s="2">
        <f t="shared" si="161"/>
        <v>1034</v>
      </c>
      <c r="Q2571" s="2">
        <f t="shared" si="162"/>
        <v>159</v>
      </c>
      <c r="R2571" s="79" t="str">
        <f t="shared" si="163"/>
        <v/>
      </c>
    </row>
    <row r="2572" spans="1:18" x14ac:dyDescent="0.2">
      <c r="A2572" t="s">
        <v>1115</v>
      </c>
      <c r="B2572" t="s">
        <v>1178</v>
      </c>
      <c r="C2572" s="5" t="s">
        <v>25</v>
      </c>
      <c r="D2572" s="5">
        <v>36227</v>
      </c>
      <c r="E2572" s="39">
        <v>1128</v>
      </c>
      <c r="F2572" s="195">
        <v>44316</v>
      </c>
      <c r="G2572" s="2">
        <v>36</v>
      </c>
      <c r="H2572" t="str">
        <f>B2572&amp;C2572</f>
        <v>Stacey Ann WILLIAMS200m</v>
      </c>
      <c r="I2572" s="2">
        <f>E2572</f>
        <v>1128</v>
      </c>
      <c r="J2572" s="2" cm="1">
        <f t="array" ref="J2572">MAX(IF($H$3:$H$4000=$H2572,$I$3:$I$4000))</f>
        <v>1128</v>
      </c>
      <c r="K2572" s="2" t="str">
        <v>NGR</v>
      </c>
      <c r="L2572" s="21" t="str">
        <v>Abasiono AKPAN</v>
      </c>
      <c r="M2572" s="47" t="str">
        <v>400mh</v>
      </c>
      <c r="N2572" s="95">
        <v>36875</v>
      </c>
      <c r="O2572" s="94" t="str">
        <f t="shared" si="160"/>
        <v>Abasiono AKPAN400mh</v>
      </c>
      <c r="P2572" s="2">
        <f t="shared" si="161"/>
        <v>1097</v>
      </c>
      <c r="Q2572" s="2">
        <f t="shared" si="162"/>
        <v>39</v>
      </c>
      <c r="R2572" s="79" t="str">
        <f t="shared" si="163"/>
        <v/>
      </c>
    </row>
    <row r="2573" spans="1:18" x14ac:dyDescent="0.2">
      <c r="A2573" t="s">
        <v>1115</v>
      </c>
      <c r="B2573" t="s">
        <v>1714</v>
      </c>
      <c r="C2573" s="5" t="s">
        <v>25</v>
      </c>
      <c r="D2573" s="5">
        <v>36161</v>
      </c>
      <c r="E2573" s="39">
        <v>1085</v>
      </c>
      <c r="F2573" s="195">
        <v>44316</v>
      </c>
      <c r="G2573" s="2">
        <v>90</v>
      </c>
      <c r="H2573" t="str">
        <f>B2573&amp;C2573</f>
        <v>Linesha THOMPSON200m</v>
      </c>
      <c r="I2573" s="2">
        <f>E2573</f>
        <v>1085</v>
      </c>
      <c r="J2573" s="2" cm="1">
        <f t="array" ref="J2573">MAX(IF($H$3:$H$4000=$H2573,$I$3:$I$4000))</f>
        <v>1085</v>
      </c>
      <c r="K2573" s="2" t="str">
        <v>NGR</v>
      </c>
      <c r="L2573" s="21" t="str">
        <v>Sarah OCHIGBO</v>
      </c>
      <c r="M2573" s="47" t="str">
        <v>400mh</v>
      </c>
      <c r="N2573" s="95">
        <v>37565</v>
      </c>
      <c r="O2573" s="94" t="str">
        <f t="shared" si="160"/>
        <v>Sarah OCHIGBO400mh</v>
      </c>
      <c r="P2573" s="2">
        <f t="shared" si="161"/>
        <v>1054</v>
      </c>
      <c r="Q2573" s="2">
        <f t="shared" si="162"/>
        <v>65</v>
      </c>
      <c r="R2573" s="79" t="str">
        <f t="shared" si="163"/>
        <v/>
      </c>
    </row>
    <row r="2574" spans="1:18" x14ac:dyDescent="0.2">
      <c r="A2574" t="s">
        <v>1115</v>
      </c>
      <c r="B2574" t="s">
        <v>1390</v>
      </c>
      <c r="C2574" s="5" t="s">
        <v>35</v>
      </c>
      <c r="D2574" s="5">
        <v>38197</v>
      </c>
      <c r="E2574" s="39">
        <v>974</v>
      </c>
      <c r="F2574" s="195">
        <v>44316</v>
      </c>
      <c r="G2574" s="2">
        <v>73</v>
      </c>
      <c r="H2574" t="str">
        <f>B2574&amp;C2574</f>
        <v>Malaika CUNNINGHAMhigh-jump</v>
      </c>
      <c r="I2574" s="2">
        <f>E2574</f>
        <v>974</v>
      </c>
      <c r="J2574" s="2" cm="1">
        <f t="array" ref="J2574">MAX(IF($H$3:$H$4000=$H2574,$I$3:$I$4000))</f>
        <v>974</v>
      </c>
      <c r="K2574" s="2" t="str">
        <v>NGR</v>
      </c>
      <c r="L2574" s="21" t="str">
        <v>Esther J. JOSEPH</v>
      </c>
      <c r="M2574" s="47" t="str">
        <v>400mh</v>
      </c>
      <c r="N2574" s="95">
        <v>37715</v>
      </c>
      <c r="O2574" s="94" t="str">
        <f t="shared" si="160"/>
        <v>Esther J. JOSEPH400mh</v>
      </c>
      <c r="P2574" s="2">
        <f t="shared" si="161"/>
        <v>959</v>
      </c>
      <c r="Q2574" s="2">
        <f t="shared" si="162"/>
        <v>159</v>
      </c>
      <c r="R2574" s="79" t="str">
        <f t="shared" si="163"/>
        <v/>
      </c>
    </row>
    <row r="2575" spans="1:18" x14ac:dyDescent="0.2">
      <c r="A2575" t="s">
        <v>1115</v>
      </c>
      <c r="B2575" t="s">
        <v>2185</v>
      </c>
      <c r="C2575" s="5" t="s">
        <v>37</v>
      </c>
      <c r="D2575" s="5">
        <v>37233</v>
      </c>
      <c r="E2575" s="39">
        <v>1131</v>
      </c>
      <c r="F2575" s="195">
        <v>44315</v>
      </c>
      <c r="G2575" s="2">
        <v>18</v>
      </c>
      <c r="H2575" t="str">
        <f>B2575&amp;C2575</f>
        <v>Nia ROBINSONlong-jump</v>
      </c>
      <c r="I2575" s="2">
        <f>E2575</f>
        <v>1131</v>
      </c>
      <c r="J2575" s="2" cm="1">
        <f t="array" ref="J2575">MAX(IF($H$3:$H$4000=$H2575,$I$3:$I$4000))</f>
        <v>1131</v>
      </c>
      <c r="K2575" s="2" t="str">
        <v>NGR</v>
      </c>
      <c r="L2575" s="21" t="str">
        <v>Feyisara EDUN</v>
      </c>
      <c r="M2575" s="47" t="str">
        <v>400mh</v>
      </c>
      <c r="N2575" s="95">
        <v>37544</v>
      </c>
      <c r="O2575" s="94" t="str">
        <f t="shared" si="160"/>
        <v>Feyisara EDUN400mh</v>
      </c>
      <c r="P2575" s="2">
        <f t="shared" si="161"/>
        <v>958</v>
      </c>
      <c r="Q2575" s="2">
        <f t="shared" si="162"/>
        <v>160</v>
      </c>
      <c r="R2575" s="79" t="str">
        <f t="shared" si="163"/>
        <v/>
      </c>
    </row>
    <row r="2576" spans="1:18" x14ac:dyDescent="0.2">
      <c r="A2576" t="s">
        <v>1115</v>
      </c>
      <c r="B2576" t="s">
        <v>2398</v>
      </c>
      <c r="C2576" s="5" t="s">
        <v>40</v>
      </c>
      <c r="D2576" s="6">
        <v>36087</v>
      </c>
      <c r="E2576" s="39">
        <v>1041</v>
      </c>
      <c r="F2576" s="195">
        <v>44314</v>
      </c>
      <c r="G2576" s="2">
        <v>14</v>
      </c>
      <c r="H2576" t="str">
        <f>B2576&amp;C2576</f>
        <v>Gabrielle BAILEYdiscus-throw</v>
      </c>
      <c r="I2576" s="2">
        <f>E2576</f>
        <v>1041</v>
      </c>
      <c r="J2576" s="2" cm="1">
        <f t="array" ref="J2576">MAX(IF($H$3:$H$4000=$H2576,$I$3:$I$4000))</f>
        <v>1041</v>
      </c>
      <c r="K2576" s="2" t="str">
        <v>NGR</v>
      </c>
      <c r="L2576" s="21" t="str">
        <v>Mercy HONEST PETER</v>
      </c>
      <c r="M2576" s="47" t="str">
        <v>triple-jump</v>
      </c>
      <c r="N2576" s="95">
        <v>34209</v>
      </c>
      <c r="O2576" s="94" t="str">
        <f t="shared" si="160"/>
        <v>Mercy HONEST PETERtriple-jump</v>
      </c>
      <c r="P2576" s="2">
        <f t="shared" si="161"/>
        <v>1030</v>
      </c>
      <c r="Q2576" s="2">
        <f t="shared" si="162"/>
        <v>34</v>
      </c>
      <c r="R2576" s="79" t="str">
        <f t="shared" si="163"/>
        <v/>
      </c>
    </row>
    <row r="2577" spans="1:18" x14ac:dyDescent="0.2">
      <c r="A2577" t="s">
        <v>1115</v>
      </c>
      <c r="B2577" t="s">
        <v>1611</v>
      </c>
      <c r="C2577" s="5" t="s">
        <v>2</v>
      </c>
      <c r="D2577" s="6">
        <v>33925</v>
      </c>
      <c r="E2577" s="39">
        <v>1228</v>
      </c>
      <c r="F2577" s="195">
        <v>44310</v>
      </c>
      <c r="G2577" s="2">
        <v>4</v>
      </c>
      <c r="H2577" t="str">
        <f>B2577&amp;C2577</f>
        <v>Natasha MORRISON100m</v>
      </c>
      <c r="I2577" s="2">
        <f>E2577</f>
        <v>1228</v>
      </c>
      <c r="J2577" s="2" cm="1">
        <f t="array" ref="J2577">MAX(IF($H$3:$H$4000=$H2577,$I$3:$I$4000))</f>
        <v>1228</v>
      </c>
      <c r="K2577" s="2" t="str">
        <v>NGR</v>
      </c>
      <c r="L2577" s="21" t="str">
        <v>Fejiro Praise DJOMA</v>
      </c>
      <c r="M2577" s="47" t="str">
        <v>triple-jump</v>
      </c>
      <c r="N2577" s="95">
        <v>38855</v>
      </c>
      <c r="O2577" s="94" t="str">
        <f t="shared" si="160"/>
        <v>Fejiro Praise DJOMAtriple-jump</v>
      </c>
      <c r="P2577" s="2">
        <f t="shared" si="161"/>
        <v>966</v>
      </c>
      <c r="Q2577" s="2">
        <f t="shared" si="162"/>
        <v>109</v>
      </c>
      <c r="R2577" s="79" t="str">
        <f t="shared" si="163"/>
        <v/>
      </c>
    </row>
    <row r="2578" spans="1:18" x14ac:dyDescent="0.2">
      <c r="A2578" t="s">
        <v>1115</v>
      </c>
      <c r="B2578" t="s">
        <v>1122</v>
      </c>
      <c r="C2578" s="5" t="s">
        <v>2</v>
      </c>
      <c r="D2578" s="5">
        <v>36090</v>
      </c>
      <c r="E2578" s="39">
        <v>1148</v>
      </c>
      <c r="F2578" s="195">
        <v>44310</v>
      </c>
      <c r="G2578" s="2">
        <v>37</v>
      </c>
      <c r="H2578" t="str">
        <f>B2578&amp;C2578</f>
        <v>Kasheika CAMERON100m</v>
      </c>
      <c r="I2578" s="2">
        <f>E2578</f>
        <v>1148</v>
      </c>
      <c r="J2578" s="2" cm="1">
        <f t="array" ref="J2578">MAX(IF($H$3:$H$4000=$H2578,$I$3:$I$4000))</f>
        <v>1148</v>
      </c>
      <c r="K2578" s="2" t="str">
        <v>NGR</v>
      </c>
      <c r="L2578" s="21" t="str">
        <v>Laura ODIVWRI</v>
      </c>
      <c r="M2578" s="47" t="str">
        <v>high-jump</v>
      </c>
      <c r="N2578" s="95">
        <v>38661</v>
      </c>
      <c r="O2578" s="94" t="str">
        <f t="shared" si="160"/>
        <v>Laura ODIVWRIhigh-jump</v>
      </c>
      <c r="P2578" s="2">
        <f t="shared" si="161"/>
        <v>926</v>
      </c>
      <c r="Q2578" s="2">
        <f t="shared" si="162"/>
        <v>134</v>
      </c>
      <c r="R2578" s="79" t="str">
        <f t="shared" si="163"/>
        <v/>
      </c>
    </row>
    <row r="2579" spans="1:18" x14ac:dyDescent="0.2">
      <c r="A2579" t="s">
        <v>1115</v>
      </c>
      <c r="B2579" t="s">
        <v>1646</v>
      </c>
      <c r="C2579" s="6" t="s">
        <v>2</v>
      </c>
      <c r="D2579" s="5">
        <v>35929</v>
      </c>
      <c r="E2579" s="39">
        <v>1137</v>
      </c>
      <c r="F2579" s="195">
        <v>44310</v>
      </c>
      <c r="G2579" s="2">
        <v>45</v>
      </c>
      <c r="H2579" t="str">
        <f>B2579&amp;C2579</f>
        <v>Janeek BROWN100m</v>
      </c>
      <c r="I2579" s="2">
        <f>E2579</f>
        <v>1137</v>
      </c>
      <c r="J2579" s="2" cm="1">
        <f t="array" ref="J2579">MAX(IF($H$3:$H$4000=$H2579,$I$3:$I$4000))</f>
        <v>1137</v>
      </c>
      <c r="K2579" s="2" t="str">
        <v>NGR</v>
      </c>
      <c r="L2579" s="21" t="str">
        <v>Utitofon SAM</v>
      </c>
      <c r="M2579" s="47" t="str">
        <v>discus-throw</v>
      </c>
      <c r="N2579" s="95">
        <v>37690</v>
      </c>
      <c r="O2579" s="94" t="str">
        <f t="shared" si="160"/>
        <v>Utitofon SAMdiscus-throw</v>
      </c>
      <c r="P2579" s="2">
        <f t="shared" si="161"/>
        <v>921</v>
      </c>
      <c r="Q2579" s="2">
        <f t="shared" si="162"/>
        <v>49</v>
      </c>
      <c r="R2579" s="79" t="str">
        <f t="shared" si="163"/>
        <v/>
      </c>
    </row>
    <row r="2580" spans="1:18" x14ac:dyDescent="0.2">
      <c r="A2580" t="s">
        <v>1115</v>
      </c>
      <c r="B2580" t="s">
        <v>1696</v>
      </c>
      <c r="C2580" s="5" t="s">
        <v>25</v>
      </c>
      <c r="D2580" s="5">
        <v>33183</v>
      </c>
      <c r="E2580" s="39">
        <v>1115</v>
      </c>
      <c r="F2580" s="195">
        <v>44310</v>
      </c>
      <c r="G2580" s="2">
        <v>51</v>
      </c>
      <c r="H2580" t="str">
        <f>B2580&amp;C2580</f>
        <v>Ronda WHYTE200m</v>
      </c>
      <c r="I2580" s="2">
        <f>E2580</f>
        <v>1115</v>
      </c>
      <c r="J2580" s="2" cm="1">
        <f t="array" ref="J2580">MAX(IF($H$3:$H$4000=$H2580,$I$3:$I$4000))</f>
        <v>1115</v>
      </c>
      <c r="K2580" s="2" t="str">
        <v>NGR</v>
      </c>
      <c r="L2580" s="21" t="str">
        <v>Orobosa Anabel FRANK</v>
      </c>
      <c r="M2580" s="47" t="str">
        <v>shot-put</v>
      </c>
      <c r="N2580" s="95">
        <v>33580</v>
      </c>
      <c r="O2580" s="94" t="str">
        <f t="shared" si="160"/>
        <v>Orobosa Anabel FRANKshot-put</v>
      </c>
      <c r="P2580" s="2">
        <f t="shared" si="161"/>
        <v>1033</v>
      </c>
      <c r="Q2580" s="2">
        <f t="shared" si="162"/>
        <v>13</v>
      </c>
      <c r="R2580" s="79" t="str">
        <f t="shared" si="163"/>
        <v/>
      </c>
    </row>
    <row r="2581" spans="1:18" x14ac:dyDescent="0.2">
      <c r="A2581" t="s">
        <v>1115</v>
      </c>
      <c r="B2581" t="s">
        <v>5028</v>
      </c>
      <c r="C2581" s="5" t="s">
        <v>26</v>
      </c>
      <c r="D2581" s="5">
        <v>34595</v>
      </c>
      <c r="E2581" s="39">
        <v>1172</v>
      </c>
      <c r="F2581" s="195">
        <v>44310</v>
      </c>
      <c r="G2581" s="2">
        <v>13</v>
      </c>
      <c r="H2581" t="str">
        <f>B2581&amp;C2581</f>
        <v>Chrisann GORDON-POWELL400m</v>
      </c>
      <c r="I2581" s="2">
        <f>E2581</f>
        <v>1172</v>
      </c>
      <c r="J2581" s="2" cm="1">
        <f t="array" ref="J2581">MAX(IF($H$3:$H$4000=$H2581,$I$3:$I$4000))</f>
        <v>1172</v>
      </c>
      <c r="K2581" s="2" t="str">
        <v>NGR</v>
      </c>
      <c r="L2581" s="21" t="str">
        <v>Judith Anulika ANIEFUNA</v>
      </c>
      <c r="M2581" s="47" t="str">
        <v>shot-put</v>
      </c>
      <c r="N2581" s="95">
        <v>35204</v>
      </c>
      <c r="O2581" s="94" t="str">
        <f t="shared" si="160"/>
        <v>Judith Anulika ANIEFUNAshot-put</v>
      </c>
      <c r="P2581" s="2">
        <f t="shared" si="161"/>
        <v>821</v>
      </c>
      <c r="Q2581" s="2">
        <f t="shared" si="162"/>
        <v>109</v>
      </c>
      <c r="R2581" s="79" t="str">
        <f t="shared" si="163"/>
        <v/>
      </c>
    </row>
    <row r="2582" spans="1:18" x14ac:dyDescent="0.2">
      <c r="A2582" t="s">
        <v>1115</v>
      </c>
      <c r="B2582" t="s">
        <v>1735</v>
      </c>
      <c r="C2582" s="5" t="s">
        <v>26</v>
      </c>
      <c r="D2582" s="5">
        <v>33327</v>
      </c>
      <c r="E2582" s="39">
        <v>1118</v>
      </c>
      <c r="F2582" s="195">
        <v>44310</v>
      </c>
      <c r="G2582" s="2">
        <v>44</v>
      </c>
      <c r="H2582" t="str">
        <f>B2582&amp;C2582</f>
        <v>Natoya GOULE400m</v>
      </c>
      <c r="I2582" s="2">
        <f>E2582</f>
        <v>1118</v>
      </c>
      <c r="J2582" s="2" cm="1">
        <f t="array" ref="J2582">MAX(IF($H$3:$H$4000=$H2582,$I$3:$I$4000))</f>
        <v>1118</v>
      </c>
      <c r="K2582" s="2" t="str">
        <v>NGR</v>
      </c>
      <c r="L2582" s="21" t="str">
        <v>Chioma ONYEKWERE</v>
      </c>
      <c r="M2582" s="47" t="str">
        <v>discus-throw</v>
      </c>
      <c r="N2582" s="95">
        <v>34513</v>
      </c>
      <c r="O2582" s="94" t="str">
        <f t="shared" si="160"/>
        <v>Chioma ONYEKWEREdiscus-throw</v>
      </c>
      <c r="P2582" s="2">
        <f t="shared" si="161"/>
        <v>1132</v>
      </c>
      <c r="Q2582" s="2">
        <f t="shared" si="162"/>
        <v>5</v>
      </c>
      <c r="R2582" s="79" t="str">
        <f t="shared" si="163"/>
        <v/>
      </c>
    </row>
    <row r="2583" spans="1:18" x14ac:dyDescent="0.2">
      <c r="A2583" t="s">
        <v>1115</v>
      </c>
      <c r="B2583" t="s">
        <v>1231</v>
      </c>
      <c r="C2583" s="5" t="s">
        <v>27</v>
      </c>
      <c r="D2583" s="5">
        <v>36569</v>
      </c>
      <c r="E2583" s="39">
        <v>1097</v>
      </c>
      <c r="F2583" s="195">
        <v>44310</v>
      </c>
      <c r="G2583" s="2">
        <v>69</v>
      </c>
      <c r="H2583" t="str">
        <f>B2583&amp;C2583</f>
        <v>Michaela LEWIS800m</v>
      </c>
      <c r="I2583" s="2">
        <f>E2583</f>
        <v>1097</v>
      </c>
      <c r="J2583" s="2" cm="1">
        <f t="array" ref="J2583">MAX(IF($H$3:$H$4000=$H2583,$I$3:$I$4000))</f>
        <v>1097</v>
      </c>
      <c r="K2583" s="2" t="str">
        <v>NGR</v>
      </c>
      <c r="L2583" s="21" t="str">
        <v>Joy ABU</v>
      </c>
      <c r="M2583" s="47" t="str">
        <v>400m</v>
      </c>
      <c r="N2583" s="95">
        <v>36221</v>
      </c>
      <c r="O2583" s="94" t="str">
        <f t="shared" si="160"/>
        <v>Joy ABU400m</v>
      </c>
      <c r="P2583" s="2">
        <f t="shared" si="161"/>
        <v>1069</v>
      </c>
      <c r="Q2583" s="2">
        <f t="shared" si="162"/>
        <v>117</v>
      </c>
      <c r="R2583" s="79" t="str">
        <f t="shared" si="163"/>
        <v/>
      </c>
    </row>
    <row r="2584" spans="1:18" x14ac:dyDescent="0.2">
      <c r="A2584" t="s">
        <v>1115</v>
      </c>
      <c r="B2584" t="s">
        <v>2246</v>
      </c>
      <c r="C2584" s="5" t="s">
        <v>38</v>
      </c>
      <c r="D2584" s="5">
        <v>36588</v>
      </c>
      <c r="E2584" s="39">
        <v>1046</v>
      </c>
      <c r="F2584" s="195">
        <v>44310</v>
      </c>
      <c r="G2584" s="2">
        <v>24</v>
      </c>
      <c r="H2584" t="str">
        <f>B2584&amp;C2584</f>
        <v>Lamara DISTINtriple-jump</v>
      </c>
      <c r="I2584" s="2">
        <f>E2584</f>
        <v>1046</v>
      </c>
      <c r="J2584" s="2" cm="1">
        <f t="array" ref="J2584">MAX(IF($H$3:$H$4000=$H2584,$I$3:$I$4000))</f>
        <v>1046</v>
      </c>
      <c r="K2584" s="2" t="str">
        <v>NGR</v>
      </c>
      <c r="L2584" s="21" t="str">
        <v>Uchechi NWOGWUGWU</v>
      </c>
      <c r="M2584" s="47" t="str">
        <v>400m</v>
      </c>
      <c r="N2584" s="95">
        <v>36064</v>
      </c>
      <c r="O2584" s="94" t="str">
        <f t="shared" si="160"/>
        <v>Uchechi NWOGWUGWU400m</v>
      </c>
      <c r="P2584" s="2">
        <f t="shared" si="161"/>
        <v>1037</v>
      </c>
      <c r="Q2584" s="2">
        <f t="shared" si="162"/>
        <v>149</v>
      </c>
      <c r="R2584" s="79" t="str">
        <f t="shared" si="163"/>
        <v/>
      </c>
    </row>
    <row r="2585" spans="1:18" x14ac:dyDescent="0.2">
      <c r="A2585" t="s">
        <v>1115</v>
      </c>
      <c r="B2585" t="s">
        <v>2309</v>
      </c>
      <c r="C2585" s="5" t="s">
        <v>35</v>
      </c>
      <c r="D2585" s="5">
        <v>36907</v>
      </c>
      <c r="E2585" s="39">
        <v>1013</v>
      </c>
      <c r="F2585" s="195">
        <v>44310</v>
      </c>
      <c r="G2585" s="2">
        <v>46</v>
      </c>
      <c r="H2585" t="str">
        <f>B2585&amp;C2585</f>
        <v>Roschell CLAYTONhigh-jump</v>
      </c>
      <c r="I2585" s="2">
        <f>E2585</f>
        <v>1013</v>
      </c>
      <c r="J2585" s="2" cm="1">
        <f t="array" ref="J2585">MAX(IF($H$3:$H$4000=$H2585,$I$3:$I$4000))</f>
        <v>1013</v>
      </c>
      <c r="K2585" s="2" t="str">
        <v>NGR</v>
      </c>
      <c r="L2585" s="21" t="str">
        <v>Tobi AMUSAN</v>
      </c>
      <c r="M2585" s="47" t="str">
        <v>100mh</v>
      </c>
      <c r="N2585" s="95">
        <v>35543</v>
      </c>
      <c r="O2585" s="94" t="str">
        <f t="shared" si="160"/>
        <v>Tobi AMUSAN100mh</v>
      </c>
      <c r="P2585" s="2">
        <f t="shared" si="161"/>
        <v>1230</v>
      </c>
      <c r="Q2585" s="2">
        <f t="shared" si="162"/>
        <v>2</v>
      </c>
      <c r="R2585" s="79" t="str">
        <f t="shared" si="163"/>
        <v/>
      </c>
    </row>
    <row r="2586" spans="1:18" x14ac:dyDescent="0.2">
      <c r="A2586" t="s">
        <v>1115</v>
      </c>
      <c r="B2586" t="s">
        <v>2450</v>
      </c>
      <c r="C2586" s="5" t="s">
        <v>40</v>
      </c>
      <c r="D2586" s="5">
        <v>36555</v>
      </c>
      <c r="E2586" s="39">
        <v>828</v>
      </c>
      <c r="F2586" s="195">
        <v>44310</v>
      </c>
      <c r="G2586" s="2">
        <v>95</v>
      </c>
      <c r="H2586" t="str">
        <f>B2586&amp;C2586</f>
        <v>Adrienne ADAMSdiscus-throw</v>
      </c>
      <c r="I2586" s="2">
        <f>E2586</f>
        <v>828</v>
      </c>
      <c r="J2586" s="2" cm="1">
        <f t="array" ref="J2586">MAX(IF($H$3:$H$4000=$H2586,$I$3:$I$4000))</f>
        <v>955</v>
      </c>
      <c r="K2586" s="2" t="str">
        <v>NGR</v>
      </c>
      <c r="L2586" s="21" t="str">
        <v>Favour OFILI</v>
      </c>
      <c r="M2586" s="47" t="str">
        <v>200m</v>
      </c>
      <c r="N2586" s="95">
        <v>37621</v>
      </c>
      <c r="O2586" s="94" t="str">
        <f t="shared" si="160"/>
        <v>Favour OFILI200m</v>
      </c>
      <c r="P2586" s="2">
        <f t="shared" si="161"/>
        <v>1214</v>
      </c>
      <c r="Q2586" s="2">
        <f t="shared" si="162"/>
        <v>8</v>
      </c>
      <c r="R2586" s="79" t="str">
        <f t="shared" si="163"/>
        <v/>
      </c>
    </row>
    <row r="2587" spans="1:18" x14ac:dyDescent="0.2">
      <c r="A2587" t="s">
        <v>1115</v>
      </c>
      <c r="B2587" t="s">
        <v>2122</v>
      </c>
      <c r="C2587" s="5" t="s">
        <v>33</v>
      </c>
      <c r="D2587" s="5">
        <v>36794</v>
      </c>
      <c r="E2587" s="39">
        <v>1103</v>
      </c>
      <c r="F2587" s="195">
        <v>44308</v>
      </c>
      <c r="G2587" s="2">
        <v>33</v>
      </c>
      <c r="H2587" t="str">
        <f>B2587&amp;C2587</f>
        <v>Lashanna GRAHAM400mh</v>
      </c>
      <c r="I2587" s="2">
        <f>E2587</f>
        <v>1103</v>
      </c>
      <c r="J2587" s="2" cm="1">
        <f t="array" ref="J2587">MAX(IF($H$3:$H$4000=$H2587,$I$3:$I$4000))</f>
        <v>1103</v>
      </c>
      <c r="K2587" s="2" t="str">
        <v>NGR</v>
      </c>
      <c r="L2587" s="21" t="str">
        <v>Nzubechi Grace NWOKOCHA</v>
      </c>
      <c r="M2587" s="47" t="str">
        <v>200m</v>
      </c>
      <c r="N2587" s="95">
        <v>36988</v>
      </c>
      <c r="O2587" s="94" t="str">
        <f t="shared" si="160"/>
        <v>Nzubechi Grace NWOKOCHA200m</v>
      </c>
      <c r="P2587" s="2">
        <f t="shared" si="161"/>
        <v>1189</v>
      </c>
      <c r="Q2587" s="2">
        <f t="shared" si="162"/>
        <v>10</v>
      </c>
      <c r="R2587" s="79" t="str">
        <f t="shared" si="163"/>
        <v/>
      </c>
    </row>
    <row r="2588" spans="1:18" x14ac:dyDescent="0.2">
      <c r="A2588" t="s">
        <v>1115</v>
      </c>
      <c r="B2588" t="s">
        <v>2220</v>
      </c>
      <c r="C2588" s="5" t="s">
        <v>38</v>
      </c>
      <c r="D2588" s="5">
        <v>37446</v>
      </c>
      <c r="E2588" s="39">
        <v>1020</v>
      </c>
      <c r="F2588" s="195">
        <v>44308</v>
      </c>
      <c r="G2588" s="2">
        <v>48</v>
      </c>
      <c r="H2588" t="str">
        <f>B2588&amp;C2588</f>
        <v>Velecia WILLIAMStriple-jump</v>
      </c>
      <c r="I2588" s="2">
        <f>E2588</f>
        <v>1020</v>
      </c>
      <c r="J2588" s="2" cm="1">
        <f t="array" ref="J2588">MAX(IF($H$3:$H$4000=$H2588,$I$3:$I$4000))</f>
        <v>1020</v>
      </c>
      <c r="K2588" s="2" t="str">
        <v>NGR</v>
      </c>
      <c r="L2588" s="21" t="str">
        <v>Blessing OKAGBARE</v>
      </c>
      <c r="M2588" s="47" t="str">
        <v>100m</v>
      </c>
      <c r="N2588" s="95">
        <v>32425</v>
      </c>
      <c r="O2588" s="94" t="str">
        <f t="shared" si="160"/>
        <v>Blessing OKAGBARE100m</v>
      </c>
      <c r="P2588" s="2">
        <f t="shared" si="161"/>
        <v>1224</v>
      </c>
      <c r="Q2588" s="2">
        <f t="shared" si="162"/>
        <v>6</v>
      </c>
      <c r="R2588" s="79" t="str">
        <f t="shared" si="163"/>
        <v/>
      </c>
    </row>
    <row r="2589" spans="1:18" x14ac:dyDescent="0.2">
      <c r="A2589" t="s">
        <v>1115</v>
      </c>
      <c r="B2589" t="s">
        <v>1116</v>
      </c>
      <c r="C2589" s="5" t="s">
        <v>2</v>
      </c>
      <c r="D2589" s="5">
        <v>38131</v>
      </c>
      <c r="E2589" s="39">
        <v>1106</v>
      </c>
      <c r="F2589" s="195">
        <v>44307</v>
      </c>
      <c r="G2589" s="2">
        <v>75</v>
      </c>
      <c r="H2589" t="str">
        <f>B2589&amp;C2589</f>
        <v>Brianna LYSTON100m</v>
      </c>
      <c r="I2589" s="2">
        <f>E2589</f>
        <v>1106</v>
      </c>
      <c r="J2589" s="2" cm="1">
        <f t="array" ref="J2589">MAX(IF($H$3:$H$4000=$H2589,$I$3:$I$4000))</f>
        <v>1169</v>
      </c>
      <c r="K2589" s="2" t="str">
        <v>NGR</v>
      </c>
      <c r="L2589" s="21" t="str">
        <v>Tina SAMSON</v>
      </c>
      <c r="M2589" s="47" t="str">
        <v>long-jump</v>
      </c>
      <c r="N2589" s="95">
        <v>35350</v>
      </c>
      <c r="O2589" s="94" t="str">
        <f t="shared" si="160"/>
        <v>Tina SAMSONlong-jump</v>
      </c>
      <c r="P2589" s="2">
        <f t="shared" si="161"/>
        <v>1033</v>
      </c>
      <c r="Q2589" s="2">
        <f t="shared" si="162"/>
        <v>78</v>
      </c>
      <c r="R2589" s="79" t="str">
        <f t="shared" si="163"/>
        <v/>
      </c>
    </row>
    <row r="2590" spans="1:18" x14ac:dyDescent="0.2">
      <c r="A2590" t="s">
        <v>1115</v>
      </c>
      <c r="B2590" t="s">
        <v>1389</v>
      </c>
      <c r="C2590" s="5" t="s">
        <v>35</v>
      </c>
      <c r="D2590" s="5">
        <v>37924</v>
      </c>
      <c r="E2590" s="39">
        <v>1023</v>
      </c>
      <c r="F2590" s="195">
        <v>44307</v>
      </c>
      <c r="G2590" s="2">
        <v>33</v>
      </c>
      <c r="H2590" t="str">
        <f>B2590&amp;C2590</f>
        <v>Annishka MCDONALDhigh-jump</v>
      </c>
      <c r="I2590" s="2">
        <f>E2590</f>
        <v>1023</v>
      </c>
      <c r="J2590" s="2" cm="1">
        <f t="array" ref="J2590">MAX(IF($H$3:$H$4000=$H2590,$I$3:$I$4000))</f>
        <v>1023</v>
      </c>
      <c r="K2590" s="2" t="str">
        <v>NGR</v>
      </c>
      <c r="L2590" s="21" t="str">
        <v>Esther ISA</v>
      </c>
      <c r="M2590" s="47" t="str">
        <v>high-jump</v>
      </c>
      <c r="N2590" s="95">
        <v>36412</v>
      </c>
      <c r="O2590" s="94" t="str">
        <f t="shared" si="160"/>
        <v>Esther ISAhigh-jump</v>
      </c>
      <c r="P2590" s="2">
        <f t="shared" si="161"/>
        <v>1111</v>
      </c>
      <c r="Q2590" s="2">
        <f t="shared" si="162"/>
        <v>10</v>
      </c>
      <c r="R2590" s="79" t="str">
        <f t="shared" si="163"/>
        <v/>
      </c>
    </row>
    <row r="2591" spans="1:18" x14ac:dyDescent="0.2">
      <c r="A2591" t="s">
        <v>1115</v>
      </c>
      <c r="B2591" t="s">
        <v>2473</v>
      </c>
      <c r="C2591" s="5" t="s">
        <v>39</v>
      </c>
      <c r="D2591" s="5">
        <v>37059</v>
      </c>
      <c r="E2591" s="39">
        <v>902</v>
      </c>
      <c r="F2591" s="195">
        <v>44307</v>
      </c>
      <c r="G2591" s="2">
        <v>43</v>
      </c>
      <c r="H2591" t="str">
        <f>B2591&amp;C2591</f>
        <v>Danielle SLOLEYshot-put</v>
      </c>
      <c r="I2591" s="2">
        <f>E2591</f>
        <v>902</v>
      </c>
      <c r="J2591" s="2" cm="1">
        <f t="array" ref="J2591">MAX(IF($H$3:$H$4000=$H2591,$I$3:$I$4000))</f>
        <v>962</v>
      </c>
      <c r="K2591" s="2" t="str">
        <v>NGR</v>
      </c>
      <c r="L2591" s="21" t="str">
        <v>Kemi FRANCIS</v>
      </c>
      <c r="M2591" s="47" t="str">
        <v>400mh</v>
      </c>
      <c r="N2591" s="95">
        <v>34035</v>
      </c>
      <c r="O2591" s="94" t="str">
        <f t="shared" si="160"/>
        <v>Kemi FRANCIS400mh</v>
      </c>
      <c r="P2591" s="2">
        <f t="shared" si="161"/>
        <v>1076</v>
      </c>
      <c r="Q2591" s="2">
        <f t="shared" si="162"/>
        <v>48</v>
      </c>
      <c r="R2591" s="79" t="str">
        <f t="shared" si="163"/>
        <v/>
      </c>
    </row>
    <row r="2592" spans="1:18" x14ac:dyDescent="0.2">
      <c r="A2592" t="s">
        <v>1115</v>
      </c>
      <c r="B2592" t="s">
        <v>1689</v>
      </c>
      <c r="C2592" s="5" t="s">
        <v>25</v>
      </c>
      <c r="D2592" s="5">
        <v>32472</v>
      </c>
      <c r="E2592" s="39">
        <v>1146</v>
      </c>
      <c r="F2592" s="195">
        <v>44303</v>
      </c>
      <c r="G2592" s="2">
        <v>25</v>
      </c>
      <c r="H2592" t="str">
        <f>B2592&amp;C2592</f>
        <v>Stephenie Ann MCPHERSON200m</v>
      </c>
      <c r="I2592" s="2">
        <f>E2592</f>
        <v>1146</v>
      </c>
      <c r="J2592" s="2" cm="1">
        <f t="array" ref="J2592">MAX(IF($H$3:$H$4000=$H2592,$I$3:$I$4000))</f>
        <v>1146</v>
      </c>
      <c r="K2592" s="2" t="str">
        <v>NGR</v>
      </c>
      <c r="L2592" s="21" t="str">
        <v>Mercy ABIRE</v>
      </c>
      <c r="M2592" s="47" t="str">
        <v>long-jump</v>
      </c>
      <c r="N2592" s="95">
        <v>35631</v>
      </c>
      <c r="O2592" s="94" t="str">
        <f t="shared" si="160"/>
        <v>Mercy ABIRElong-jump</v>
      </c>
      <c r="P2592" s="2">
        <f t="shared" si="161"/>
        <v>1112</v>
      </c>
      <c r="Q2592" s="2">
        <f t="shared" si="162"/>
        <v>25</v>
      </c>
      <c r="R2592" s="79" t="str">
        <f t="shared" si="163"/>
        <v/>
      </c>
    </row>
    <row r="2593" spans="1:18" x14ac:dyDescent="0.2">
      <c r="A2593" t="s">
        <v>1115</v>
      </c>
      <c r="B2593" t="s">
        <v>1616</v>
      </c>
      <c r="C2593" s="6" t="s">
        <v>25</v>
      </c>
      <c r="D2593" s="5">
        <v>36579</v>
      </c>
      <c r="E2593" s="39">
        <v>1131</v>
      </c>
      <c r="F2593" s="195">
        <v>44303</v>
      </c>
      <c r="G2593" s="2">
        <v>32</v>
      </c>
      <c r="H2593" t="str">
        <f>B2593&amp;C2593</f>
        <v>Kemba NELSON200m</v>
      </c>
      <c r="I2593" s="2">
        <f>E2593</f>
        <v>1131</v>
      </c>
      <c r="J2593" s="2" cm="1">
        <f t="array" ref="J2593">MAX(IF($H$3:$H$4000=$H2593,$I$3:$I$4000))</f>
        <v>1131</v>
      </c>
      <c r="K2593" s="2" t="str">
        <v>NGR</v>
      </c>
      <c r="L2593" s="21" t="str">
        <v>Patience Okon GEORGE</v>
      </c>
      <c r="M2593" s="47" t="str">
        <v>400m</v>
      </c>
      <c r="N2593" s="95">
        <v>33567</v>
      </c>
      <c r="O2593" s="94" t="str">
        <f t="shared" si="160"/>
        <v>Patience Okon GEORGE400m</v>
      </c>
      <c r="P2593" s="2">
        <f t="shared" si="161"/>
        <v>1117</v>
      </c>
      <c r="Q2593" s="2">
        <f t="shared" si="162"/>
        <v>49</v>
      </c>
      <c r="R2593" s="79" t="str">
        <f t="shared" si="163"/>
        <v/>
      </c>
    </row>
    <row r="2594" spans="1:18" x14ac:dyDescent="0.2">
      <c r="A2594" t="s">
        <v>1115</v>
      </c>
      <c r="B2594" t="s">
        <v>1128</v>
      </c>
      <c r="C2594" s="5" t="s">
        <v>25</v>
      </c>
      <c r="D2594" s="5">
        <v>38216</v>
      </c>
      <c r="E2594" s="39">
        <v>1104</v>
      </c>
      <c r="F2594" s="195">
        <v>44303</v>
      </c>
      <c r="G2594" s="2">
        <v>61</v>
      </c>
      <c r="H2594" t="str">
        <f>B2594&amp;C2594</f>
        <v>Tina CLAYTON200m</v>
      </c>
      <c r="I2594" s="2">
        <f>E2594</f>
        <v>1104</v>
      </c>
      <c r="J2594" s="2" cm="1">
        <f t="array" ref="J2594">MAX(IF($H$3:$H$4000=$H2594,$I$3:$I$4000))</f>
        <v>1104</v>
      </c>
      <c r="K2594" s="2" t="str">
        <v>NGR</v>
      </c>
      <c r="L2594" s="21" t="str">
        <v>Hannah KEMELE</v>
      </c>
      <c r="M2594" s="47" t="str">
        <v>shot-put</v>
      </c>
      <c r="N2594" s="95">
        <v>37327</v>
      </c>
      <c r="O2594" s="94" t="str">
        <f t="shared" si="160"/>
        <v>Hannah KEMELEshot-put</v>
      </c>
      <c r="P2594" s="2">
        <f t="shared" si="161"/>
        <v>901</v>
      </c>
      <c r="Q2594" s="2">
        <f t="shared" si="162"/>
        <v>51</v>
      </c>
      <c r="R2594" s="79" t="str">
        <f t="shared" si="163"/>
        <v/>
      </c>
    </row>
    <row r="2595" spans="1:18" x14ac:dyDescent="0.2">
      <c r="A2595" t="s">
        <v>1115</v>
      </c>
      <c r="B2595" t="s">
        <v>1157</v>
      </c>
      <c r="C2595" s="6" t="s">
        <v>25</v>
      </c>
      <c r="D2595" s="5">
        <v>35461</v>
      </c>
      <c r="E2595" s="39">
        <v>1102</v>
      </c>
      <c r="F2595" s="195">
        <v>44303</v>
      </c>
      <c r="G2595" s="2">
        <v>65</v>
      </c>
      <c r="H2595" t="str">
        <f>B2595&amp;C2595</f>
        <v>Tiffany JAMES200m</v>
      </c>
      <c r="I2595" s="2">
        <f>E2595</f>
        <v>1102</v>
      </c>
      <c r="J2595" s="2" cm="1">
        <f t="array" ref="J2595">MAX(IF($H$3:$H$4000=$H2595,$I$3:$I$4000))</f>
        <v>1102</v>
      </c>
      <c r="K2595" s="2" t="str">
        <v>NGR</v>
      </c>
      <c r="L2595" s="21" t="str">
        <v>Priscilla ZEVER</v>
      </c>
      <c r="M2595" s="47" t="str">
        <v>javelin-throw</v>
      </c>
      <c r="N2595" s="95">
        <v>34445</v>
      </c>
      <c r="O2595" s="94" t="str">
        <f t="shared" si="160"/>
        <v>Priscilla ZEVERjavelin-throw</v>
      </c>
      <c r="P2595" s="2">
        <f t="shared" si="161"/>
        <v>806</v>
      </c>
      <c r="Q2595" s="2">
        <f t="shared" si="162"/>
        <v>104</v>
      </c>
      <c r="R2595" s="79" t="str">
        <f t="shared" si="163"/>
        <v/>
      </c>
    </row>
    <row r="2596" spans="1:18" x14ac:dyDescent="0.2">
      <c r="A2596" t="s">
        <v>1115</v>
      </c>
      <c r="B2596" t="s">
        <v>1704</v>
      </c>
      <c r="C2596" s="5" t="s">
        <v>25</v>
      </c>
      <c r="D2596" s="5">
        <v>36957</v>
      </c>
      <c r="E2596" s="39">
        <v>1094</v>
      </c>
      <c r="F2596" s="195">
        <v>44303</v>
      </c>
      <c r="G2596" s="2">
        <v>72</v>
      </c>
      <c r="H2596" t="str">
        <f>B2596&amp;C2596</f>
        <v>Nickisha PRYCE200m</v>
      </c>
      <c r="I2596" s="2">
        <f>E2596</f>
        <v>1094</v>
      </c>
      <c r="J2596" s="2" cm="1">
        <f t="array" ref="J2596">MAX(IF($H$3:$H$4000=$H2596,$I$3:$I$4000))</f>
        <v>1094</v>
      </c>
      <c r="K2596" s="2" t="str">
        <v>NGR</v>
      </c>
      <c r="L2596" s="21" t="str">
        <v>Rosemary CHUKWUMA</v>
      </c>
      <c r="M2596" s="47" t="str">
        <v>100m</v>
      </c>
      <c r="N2596" s="95">
        <v>37230</v>
      </c>
      <c r="O2596" s="94" t="str">
        <f t="shared" si="160"/>
        <v>Rosemary CHUKWUMA100m</v>
      </c>
      <c r="P2596" s="2">
        <f t="shared" si="161"/>
        <v>1161</v>
      </c>
      <c r="Q2596" s="2">
        <f t="shared" si="162"/>
        <v>34</v>
      </c>
      <c r="R2596" s="79" t="str">
        <f t="shared" si="163"/>
        <v/>
      </c>
    </row>
    <row r="2597" spans="1:18" x14ac:dyDescent="0.2">
      <c r="A2597" t="s">
        <v>1115</v>
      </c>
      <c r="B2597" t="s">
        <v>4969</v>
      </c>
      <c r="C2597" s="6" t="s">
        <v>25</v>
      </c>
      <c r="D2597" s="5">
        <v>32031</v>
      </c>
      <c r="E2597" s="39">
        <v>1091</v>
      </c>
      <c r="F2597" s="195">
        <v>44303</v>
      </c>
      <c r="G2597" s="2">
        <v>82</v>
      </c>
      <c r="H2597" t="str">
        <f>B2597&amp;C2597</f>
        <v>Anastasia Natalie LE-ROY200m</v>
      </c>
      <c r="I2597" s="2">
        <f>E2597</f>
        <v>1091</v>
      </c>
      <c r="J2597" s="2" cm="1">
        <f t="array" ref="J2597">MAX(IF($H$3:$H$4000=$H2597,$I$3:$I$4000))</f>
        <v>1099</v>
      </c>
      <c r="K2597" s="2" t="str">
        <v>NGR</v>
      </c>
      <c r="L2597" s="21" t="str">
        <v>Patience Knowledge OMOVOH</v>
      </c>
      <c r="M2597" s="47" t="str">
        <v>100m</v>
      </c>
      <c r="N2597" s="95">
        <v>36800</v>
      </c>
      <c r="O2597" s="94" t="str">
        <f t="shared" si="160"/>
        <v>Patience Knowledge OMOVOH100m</v>
      </c>
      <c r="P2597" s="2">
        <f t="shared" si="161"/>
        <v>1144</v>
      </c>
      <c r="Q2597" s="2">
        <f t="shared" si="162"/>
        <v>45</v>
      </c>
      <c r="R2597" s="79" t="str">
        <f t="shared" si="163"/>
        <v/>
      </c>
    </row>
    <row r="2598" spans="1:18" x14ac:dyDescent="0.2">
      <c r="A2598" t="s">
        <v>1115</v>
      </c>
      <c r="B2598" t="s">
        <v>1668</v>
      </c>
      <c r="C2598" s="5" t="s">
        <v>25</v>
      </c>
      <c r="D2598" s="5">
        <v>34284</v>
      </c>
      <c r="E2598" s="39">
        <v>1086</v>
      </c>
      <c r="F2598" s="195">
        <v>44303</v>
      </c>
      <c r="G2598" s="2">
        <v>90</v>
      </c>
      <c r="H2598" t="str">
        <f>B2598&amp;C2598</f>
        <v>Jodean WILLIAMS200m</v>
      </c>
      <c r="I2598" s="2">
        <f>E2598</f>
        <v>1086</v>
      </c>
      <c r="J2598" s="2" cm="1">
        <f t="array" ref="J2598">MAX(IF($H$3:$H$4000=$H2598,$I$3:$I$4000))</f>
        <v>1086</v>
      </c>
      <c r="K2598" s="2" t="str">
        <v>NGR</v>
      </c>
      <c r="L2598" s="21" t="str">
        <v>Blessing OGUNDIRAN</v>
      </c>
      <c r="M2598" s="47" t="str">
        <v>100m</v>
      </c>
      <c r="N2598" s="95">
        <v>36852</v>
      </c>
      <c r="O2598" s="94" t="str">
        <f t="shared" si="160"/>
        <v>Blessing OGUNDIRAN100m</v>
      </c>
      <c r="P2598" s="2">
        <f t="shared" si="161"/>
        <v>1131</v>
      </c>
      <c r="Q2598" s="2">
        <f t="shared" si="162"/>
        <v>54</v>
      </c>
      <c r="R2598" s="79" t="str">
        <f t="shared" si="163"/>
        <v/>
      </c>
    </row>
    <row r="2599" spans="1:18" x14ac:dyDescent="0.2">
      <c r="A2599" t="s">
        <v>1115</v>
      </c>
      <c r="B2599" t="s">
        <v>1696</v>
      </c>
      <c r="C2599" s="5" t="s">
        <v>26</v>
      </c>
      <c r="D2599" s="5">
        <v>33183</v>
      </c>
      <c r="E2599" s="39">
        <v>1155</v>
      </c>
      <c r="F2599" s="195">
        <v>44303</v>
      </c>
      <c r="G2599" s="2">
        <v>20</v>
      </c>
      <c r="H2599" t="str">
        <f>B2599&amp;C2599</f>
        <v>Ronda WHYTE400m</v>
      </c>
      <c r="I2599" s="2">
        <f>E2599</f>
        <v>1155</v>
      </c>
      <c r="J2599" s="2" cm="1">
        <f t="array" ref="J2599">MAX(IF($H$3:$H$4000=$H2599,$I$3:$I$4000))</f>
        <v>1155</v>
      </c>
      <c r="K2599" s="2" t="str">
        <v>NGR</v>
      </c>
      <c r="L2599" s="21" t="str">
        <v>Glory OKON</v>
      </c>
      <c r="M2599" s="47" t="str">
        <v>400m</v>
      </c>
      <c r="N2599" s="95">
        <v>36763</v>
      </c>
      <c r="O2599" s="94" t="str">
        <f t="shared" si="160"/>
        <v>Glory OKON400m</v>
      </c>
      <c r="P2599" s="2">
        <f t="shared" si="161"/>
        <v>1094</v>
      </c>
      <c r="Q2599" s="2">
        <f t="shared" si="162"/>
        <v>82</v>
      </c>
      <c r="R2599" s="79" t="str">
        <f t="shared" si="163"/>
        <v/>
      </c>
    </row>
    <row r="2600" spans="1:18" x14ac:dyDescent="0.2">
      <c r="A2600" t="s">
        <v>1115</v>
      </c>
      <c r="B2600" t="s">
        <v>1346</v>
      </c>
      <c r="C2600" s="5" t="s">
        <v>37</v>
      </c>
      <c r="D2600" s="5">
        <v>35802</v>
      </c>
      <c r="E2600" s="39">
        <v>1049</v>
      </c>
      <c r="F2600" s="195">
        <v>44303</v>
      </c>
      <c r="G2600" s="2">
        <v>58</v>
      </c>
      <c r="H2600" t="str">
        <f>B2600&amp;C2600</f>
        <v>Tissanna HICKLINGlong-jump</v>
      </c>
      <c r="I2600" s="2">
        <f>E2600</f>
        <v>1049</v>
      </c>
      <c r="J2600" s="2" cm="1">
        <f t="array" ref="J2600">MAX(IF($H$3:$H$4000=$H2600,$I$3:$I$4000))</f>
        <v>1130</v>
      </c>
      <c r="K2600" s="2" t="str">
        <v>NGR</v>
      </c>
      <c r="L2600" s="21" t="str">
        <v>Ese BRUME</v>
      </c>
      <c r="M2600" s="47" t="str">
        <v>long-jump</v>
      </c>
      <c r="N2600" s="95">
        <v>35084</v>
      </c>
      <c r="O2600" s="94" t="str">
        <f t="shared" si="160"/>
        <v>Ese BRUMElong-jump</v>
      </c>
      <c r="P2600" s="2">
        <f t="shared" si="161"/>
        <v>1255</v>
      </c>
      <c r="Q2600" s="2">
        <f t="shared" si="162"/>
        <v>1</v>
      </c>
      <c r="R2600" s="79" t="str">
        <f t="shared" si="163"/>
        <v/>
      </c>
    </row>
    <row r="2601" spans="1:18" x14ac:dyDescent="0.2">
      <c r="A2601" t="s">
        <v>1115</v>
      </c>
      <c r="B2601" t="s">
        <v>2273</v>
      </c>
      <c r="C2601" t="s">
        <v>38</v>
      </c>
      <c r="D2601" s="5"/>
      <c r="E2601" s="39">
        <v>978</v>
      </c>
      <c r="F2601" s="195">
        <v>44303</v>
      </c>
      <c r="G2601" s="2">
        <v>79</v>
      </c>
      <c r="H2601" t="str">
        <f>B2601&amp;C2601</f>
        <v>Hanifah ABDUL-QADIRtriple-jump</v>
      </c>
      <c r="I2601" s="2">
        <f>E2601</f>
        <v>978</v>
      </c>
      <c r="J2601" s="2" cm="1">
        <f t="array" ref="J2601">MAX(IF($H$3:$H$4000=$H2601,$I$3:$I$4000))</f>
        <v>978</v>
      </c>
      <c r="K2601" s="2" t="str">
        <v>NGR</v>
      </c>
      <c r="L2601" s="21" t="str">
        <v>Anita TAVIORE</v>
      </c>
      <c r="M2601" s="47" t="str">
        <v>200m</v>
      </c>
      <c r="N2601" s="95">
        <v>37397</v>
      </c>
      <c r="O2601" s="94" t="str">
        <f t="shared" si="160"/>
        <v>Anita TAVIORE200m</v>
      </c>
      <c r="P2601" s="2">
        <f t="shared" si="161"/>
        <v>1116</v>
      </c>
      <c r="Q2601" s="2">
        <f t="shared" si="162"/>
        <v>53</v>
      </c>
      <c r="R2601" s="79" t="str">
        <f t="shared" si="163"/>
        <v/>
      </c>
    </row>
    <row r="2602" spans="1:18" x14ac:dyDescent="0.2">
      <c r="A2602" t="s">
        <v>1115</v>
      </c>
      <c r="B2602" t="s">
        <v>2420</v>
      </c>
      <c r="C2602" s="5" t="s">
        <v>39</v>
      </c>
      <c r="D2602" s="5">
        <v>35875</v>
      </c>
      <c r="E2602" s="39">
        <v>1011</v>
      </c>
      <c r="F2602" s="195">
        <v>44303</v>
      </c>
      <c r="G2602" s="2">
        <v>17</v>
      </c>
      <c r="H2602" t="str">
        <f>B2602&amp;C2602</f>
        <v>Devia BROWNshot-put</v>
      </c>
      <c r="I2602" s="2">
        <f>E2602</f>
        <v>1011</v>
      </c>
      <c r="J2602" s="2" cm="1">
        <f t="array" ref="J2602">MAX(IF($H$3:$H$4000=$H2602,$I$3:$I$4000))</f>
        <v>1011</v>
      </c>
      <c r="K2602" s="2" t="str">
        <v>NGR</v>
      </c>
      <c r="L2602" s="21" t="str">
        <v>Blessing OKAGBARE</v>
      </c>
      <c r="M2602" s="47" t="str">
        <v>200m</v>
      </c>
      <c r="N2602" s="95">
        <v>32425</v>
      </c>
      <c r="O2602" s="94" t="str">
        <f t="shared" si="160"/>
        <v>Blessing OKAGBARE200m</v>
      </c>
      <c r="P2602" s="2">
        <f t="shared" si="161"/>
        <v>1182</v>
      </c>
      <c r="Q2602" s="2">
        <f t="shared" si="162"/>
        <v>11</v>
      </c>
      <c r="R2602" s="79" t="str">
        <f t="shared" si="163"/>
        <v/>
      </c>
    </row>
    <row r="2603" spans="1:18" x14ac:dyDescent="0.2">
      <c r="A2603" t="s">
        <v>1115</v>
      </c>
      <c r="B2603" t="s">
        <v>2425</v>
      </c>
      <c r="C2603" s="5" t="s">
        <v>39</v>
      </c>
      <c r="D2603" s="5">
        <v>36560</v>
      </c>
      <c r="E2603" s="39">
        <v>849</v>
      </c>
      <c r="F2603" s="195">
        <v>44303</v>
      </c>
      <c r="G2603" s="2">
        <v>76</v>
      </c>
      <c r="H2603" t="str">
        <f>B2603&amp;C2603</f>
        <v>Shania SCOTTshot-put</v>
      </c>
      <c r="I2603" s="2">
        <f>E2603</f>
        <v>849</v>
      </c>
      <c r="J2603" s="2" cm="1">
        <f t="array" ref="J2603">MAX(IF($H$3:$H$4000=$H2603,$I$3:$I$4000))</f>
        <v>849</v>
      </c>
      <c r="K2603" s="2" t="str">
        <v>NGR</v>
      </c>
      <c r="L2603" s="21" t="str">
        <v>Amarachukwu Jecinta OBI</v>
      </c>
      <c r="M2603" s="47" t="str">
        <v>400m</v>
      </c>
      <c r="N2603" s="95">
        <v>34384</v>
      </c>
      <c r="O2603" s="94" t="str">
        <f t="shared" si="160"/>
        <v>Amarachukwu Jecinta OBI400m</v>
      </c>
      <c r="P2603" s="2">
        <f t="shared" si="161"/>
        <v>1086</v>
      </c>
      <c r="Q2603" s="2">
        <f t="shared" si="162"/>
        <v>93</v>
      </c>
      <c r="R2603" s="79" t="str">
        <f t="shared" si="163"/>
        <v/>
      </c>
    </row>
    <row r="2604" spans="1:18" x14ac:dyDescent="0.2">
      <c r="A2604" t="s">
        <v>1115</v>
      </c>
      <c r="B2604" t="s">
        <v>1715</v>
      </c>
      <c r="C2604" s="6" t="s">
        <v>25</v>
      </c>
      <c r="D2604" s="5">
        <v>36894</v>
      </c>
      <c r="E2604" s="39">
        <v>1084</v>
      </c>
      <c r="F2604" s="195">
        <v>44302</v>
      </c>
      <c r="G2604" s="2">
        <v>94</v>
      </c>
      <c r="H2604" t="str">
        <f>B2604&amp;C2604</f>
        <v>Britany ANDERSON200m</v>
      </c>
      <c r="I2604" s="2">
        <f>E2604</f>
        <v>1084</v>
      </c>
      <c r="J2604" s="2" cm="1">
        <f t="array" ref="J2604">MAX(IF($H$3:$H$4000=$H2604,$I$3:$I$4000))</f>
        <v>1084</v>
      </c>
      <c r="K2604" s="2" t="str">
        <v>NGR</v>
      </c>
      <c r="L2604" s="21" t="str">
        <v>Esther ISA</v>
      </c>
      <c r="M2604" s="47" t="str">
        <v>long-jump</v>
      </c>
      <c r="N2604" s="95">
        <v>36412</v>
      </c>
      <c r="O2604" s="94" t="str">
        <f t="shared" si="160"/>
        <v>Esther ISAlong-jump</v>
      </c>
      <c r="P2604" s="2">
        <f t="shared" si="161"/>
        <v>1023</v>
      </c>
      <c r="Q2604" s="2">
        <f t="shared" si="162"/>
        <v>90</v>
      </c>
      <c r="R2604" s="79" t="str">
        <f t="shared" si="163"/>
        <v/>
      </c>
    </row>
    <row r="2605" spans="1:18" x14ac:dyDescent="0.2">
      <c r="A2605" t="s">
        <v>1115</v>
      </c>
      <c r="B2605" t="s">
        <v>2420</v>
      </c>
      <c r="C2605" s="5" t="s">
        <v>40</v>
      </c>
      <c r="D2605" s="5">
        <v>35875</v>
      </c>
      <c r="E2605" s="39">
        <v>912</v>
      </c>
      <c r="F2605" s="195">
        <v>44302</v>
      </c>
      <c r="G2605" s="2">
        <v>49</v>
      </c>
      <c r="H2605" t="str">
        <f>B2605&amp;C2605</f>
        <v>Devia BROWNdiscus-throw</v>
      </c>
      <c r="I2605" s="2">
        <f>E2605</f>
        <v>912</v>
      </c>
      <c r="J2605" s="2" cm="1">
        <f t="array" ref="J2605">MAX(IF($H$3:$H$4000=$H2605,$I$3:$I$4000))</f>
        <v>912</v>
      </c>
      <c r="K2605" s="2" t="str">
        <v>NGR</v>
      </c>
      <c r="L2605" s="21" t="str">
        <v>Oyesade OLATOYE</v>
      </c>
      <c r="M2605" s="47" t="str">
        <v>shot-put</v>
      </c>
      <c r="N2605" s="95">
        <v>35455</v>
      </c>
      <c r="O2605" s="94" t="str">
        <f t="shared" si="160"/>
        <v>Oyesade OLATOYEshot-put</v>
      </c>
      <c r="P2605" s="2">
        <f t="shared" si="161"/>
        <v>1067</v>
      </c>
      <c r="Q2605" s="2">
        <f t="shared" si="162"/>
        <v>10</v>
      </c>
      <c r="R2605" s="79" t="str">
        <f t="shared" si="163"/>
        <v/>
      </c>
    </row>
    <row r="2606" spans="1:18" x14ac:dyDescent="0.2">
      <c r="A2606" t="s">
        <v>1115</v>
      </c>
      <c r="B2606" t="s">
        <v>1620</v>
      </c>
      <c r="C2606" s="5" t="s">
        <v>2</v>
      </c>
      <c r="D2606" s="5">
        <v>35651</v>
      </c>
      <c r="E2606" s="39">
        <v>1185</v>
      </c>
      <c r="F2606" s="195">
        <v>44296</v>
      </c>
      <c r="G2606" s="2">
        <v>13</v>
      </c>
      <c r="H2606" t="str">
        <f>B2606&amp;C2606</f>
        <v>Natalliah WHYTE100m</v>
      </c>
      <c r="I2606" s="2">
        <f>E2606</f>
        <v>1185</v>
      </c>
      <c r="J2606" s="2" cm="1">
        <f t="array" ref="J2606">MAX(IF($H$3:$H$4000=$H2606,$I$3:$I$4000))</f>
        <v>1185</v>
      </c>
      <c r="K2606" s="2" t="str">
        <v>NGR</v>
      </c>
      <c r="L2606" s="21" t="str">
        <v>Rosemary CHUKWUMA</v>
      </c>
      <c r="M2606" s="47" t="str">
        <v>200m</v>
      </c>
      <c r="N2606" s="95">
        <v>37230</v>
      </c>
      <c r="O2606" s="94" t="str">
        <f t="shared" si="160"/>
        <v>Rosemary CHUKWUMA200m</v>
      </c>
      <c r="P2606" s="2">
        <f t="shared" si="161"/>
        <v>1116</v>
      </c>
      <c r="Q2606" s="2">
        <f t="shared" si="162"/>
        <v>53</v>
      </c>
      <c r="R2606" s="79" t="str">
        <f t="shared" si="163"/>
        <v/>
      </c>
    </row>
    <row r="2607" spans="1:18" x14ac:dyDescent="0.2">
      <c r="A2607" t="s">
        <v>1115</v>
      </c>
      <c r="B2607" t="s">
        <v>1645</v>
      </c>
      <c r="C2607" s="5" t="s">
        <v>2</v>
      </c>
      <c r="D2607" s="5">
        <v>36807</v>
      </c>
      <c r="E2607" s="39">
        <v>1137</v>
      </c>
      <c r="F2607" s="195">
        <v>44296</v>
      </c>
      <c r="G2607" s="2">
        <v>45</v>
      </c>
      <c r="H2607" t="str">
        <f>B2607&amp;C2607</f>
        <v>Kiara GRANT100m</v>
      </c>
      <c r="I2607" s="2">
        <f>E2607</f>
        <v>1137</v>
      </c>
      <c r="J2607" s="2" cm="1">
        <f t="array" ref="J2607">MAX(IF($H$3:$H$4000=$H2607,$I$3:$I$4000))</f>
        <v>1137</v>
      </c>
      <c r="K2607" s="2" t="str">
        <v>NGR</v>
      </c>
      <c r="L2607" s="21" t="str">
        <v>Victory GEORGE</v>
      </c>
      <c r="M2607" s="47" t="str">
        <v>triple-jump</v>
      </c>
      <c r="N2607" s="95">
        <v>37097</v>
      </c>
      <c r="O2607" s="94" t="str">
        <f t="shared" si="160"/>
        <v>Victory GEORGEtriple-jump</v>
      </c>
      <c r="P2607" s="2">
        <f t="shared" si="161"/>
        <v>1021</v>
      </c>
      <c r="Q2607" s="2">
        <f t="shared" si="162"/>
        <v>46</v>
      </c>
      <c r="R2607" s="79" t="str">
        <f t="shared" si="163"/>
        <v/>
      </c>
    </row>
    <row r="2608" spans="1:18" x14ac:dyDescent="0.2">
      <c r="A2608" t="s">
        <v>1115</v>
      </c>
      <c r="B2608" t="s">
        <v>1645</v>
      </c>
      <c r="C2608" s="5" t="s">
        <v>25</v>
      </c>
      <c r="D2608" s="5">
        <v>36807</v>
      </c>
      <c r="E2608" s="39">
        <v>1109</v>
      </c>
      <c r="F2608" s="195">
        <v>44296</v>
      </c>
      <c r="G2608" s="2">
        <v>56</v>
      </c>
      <c r="H2608" t="str">
        <f>B2608&amp;C2608</f>
        <v>Kiara GRANT200m</v>
      </c>
      <c r="I2608" s="2">
        <f>E2608</f>
        <v>1109</v>
      </c>
      <c r="J2608" s="2" cm="1">
        <f t="array" ref="J2608">MAX(IF($H$3:$H$4000=$H2608,$I$3:$I$4000))</f>
        <v>1109</v>
      </c>
      <c r="K2608" s="2" t="str">
        <v>NGR</v>
      </c>
      <c r="L2608" s="21" t="str">
        <v>Temi OGUNRINDE</v>
      </c>
      <c r="M2608" s="47" t="str">
        <v>hammer-throw</v>
      </c>
      <c r="N2608" s="95">
        <v>35124</v>
      </c>
      <c r="O2608" s="94" t="str">
        <f t="shared" si="160"/>
        <v>Temi OGUNRINDEhammer-throw</v>
      </c>
      <c r="P2608" s="2">
        <f t="shared" si="161"/>
        <v>1016</v>
      </c>
      <c r="Q2608" s="2">
        <f t="shared" si="162"/>
        <v>20</v>
      </c>
      <c r="R2608" s="79" t="str">
        <f t="shared" si="163"/>
        <v/>
      </c>
    </row>
    <row r="2609" spans="1:18" x14ac:dyDescent="0.2">
      <c r="A2609" t="s">
        <v>1115</v>
      </c>
      <c r="B2609" t="s">
        <v>1190</v>
      </c>
      <c r="C2609" s="5" t="s">
        <v>26</v>
      </c>
      <c r="D2609" s="5">
        <v>36141</v>
      </c>
      <c r="E2609" s="39">
        <v>1076</v>
      </c>
      <c r="F2609" s="195">
        <v>44296</v>
      </c>
      <c r="G2609" s="2">
        <v>99</v>
      </c>
      <c r="H2609" t="str">
        <f>B2609&amp;C2609</f>
        <v>O'Shalia JOHNSON400m</v>
      </c>
      <c r="I2609" s="2">
        <f>E2609</f>
        <v>1076</v>
      </c>
      <c r="J2609" s="2" cm="1">
        <f t="array" ref="J2609">MAX(IF($H$3:$H$4000=$H2609,$I$3:$I$4000))</f>
        <v>1076</v>
      </c>
      <c r="K2609" s="2" t="str">
        <v>NGR</v>
      </c>
      <c r="L2609" s="21" t="str">
        <v>Favour OFILI</v>
      </c>
      <c r="M2609" s="47" t="str">
        <v>400m</v>
      </c>
      <c r="N2609" s="95">
        <v>37621</v>
      </c>
      <c r="O2609" s="94" t="str">
        <f t="shared" si="160"/>
        <v>Favour OFILI400m</v>
      </c>
      <c r="P2609" s="2">
        <f t="shared" si="161"/>
        <v>1146</v>
      </c>
      <c r="Q2609" s="2">
        <f t="shared" si="162"/>
        <v>26</v>
      </c>
      <c r="R2609" s="79" t="str">
        <f t="shared" si="163"/>
        <v/>
      </c>
    </row>
    <row r="2610" spans="1:18" x14ac:dyDescent="0.2">
      <c r="A2610" t="s">
        <v>1115</v>
      </c>
      <c r="B2610" t="s">
        <v>2044</v>
      </c>
      <c r="C2610" s="5" t="s">
        <v>33</v>
      </c>
      <c r="D2610" s="5">
        <v>35333</v>
      </c>
      <c r="E2610" s="39">
        <v>1092</v>
      </c>
      <c r="F2610" s="195">
        <v>44296</v>
      </c>
      <c r="G2610" s="2">
        <v>42</v>
      </c>
      <c r="H2610" t="str">
        <f>B2610&amp;C2610</f>
        <v>Kimisha CHAMBERS400mh</v>
      </c>
      <c r="I2610" s="2">
        <f>E2610</f>
        <v>1092</v>
      </c>
      <c r="J2610" s="2" cm="1">
        <f t="array" ref="J2610">MAX(IF($H$3:$H$4000=$H2610,$I$3:$I$4000))</f>
        <v>1108</v>
      </c>
      <c r="K2610" s="2" t="str">
        <v>NGR</v>
      </c>
      <c r="L2610" s="21" t="str">
        <v>Oyesade OLATOYE</v>
      </c>
      <c r="M2610" s="47" t="str">
        <v>discus-throw</v>
      </c>
      <c r="N2610" s="95">
        <v>35455</v>
      </c>
      <c r="O2610" s="94" t="str">
        <f t="shared" si="160"/>
        <v>Oyesade OLATOYEdiscus-throw</v>
      </c>
      <c r="P2610" s="2">
        <f t="shared" si="161"/>
        <v>1010</v>
      </c>
      <c r="Q2610" s="2">
        <f t="shared" si="162"/>
        <v>21</v>
      </c>
      <c r="R2610" s="79" t="str">
        <f t="shared" si="163"/>
        <v/>
      </c>
    </row>
    <row r="2611" spans="1:18" x14ac:dyDescent="0.2">
      <c r="A2611" t="s">
        <v>1115</v>
      </c>
      <c r="B2611" t="s">
        <v>2146</v>
      </c>
      <c r="C2611" s="5" t="s">
        <v>33</v>
      </c>
      <c r="D2611" s="5">
        <v>36676</v>
      </c>
      <c r="E2611" s="39">
        <v>1040</v>
      </c>
      <c r="F2611" s="195">
        <v>44296</v>
      </c>
      <c r="G2611" s="2">
        <v>69</v>
      </c>
      <c r="H2611" t="str">
        <f>B2611&amp;C2611</f>
        <v>Terrice STEEN400mh</v>
      </c>
      <c r="I2611" s="2">
        <f>E2611</f>
        <v>1040</v>
      </c>
      <c r="J2611" s="2" cm="1">
        <f t="array" ref="J2611">MAX(IF($H$3:$H$4000=$H2611,$I$3:$I$4000))</f>
        <v>1040</v>
      </c>
      <c r="K2611" s="2" t="str">
        <v>NGR</v>
      </c>
      <c r="L2611" s="21" t="str">
        <v>Ruth AGADAMA</v>
      </c>
      <c r="M2611" s="47" t="str">
        <v>long-jump</v>
      </c>
      <c r="N2611" s="95">
        <v>37363</v>
      </c>
      <c r="O2611" s="94" t="str">
        <f t="shared" si="160"/>
        <v>Ruth AGADAMAlong-jump</v>
      </c>
      <c r="P2611" s="2">
        <f t="shared" si="161"/>
        <v>1090</v>
      </c>
      <c r="Q2611" s="2">
        <f t="shared" si="162"/>
        <v>36</v>
      </c>
      <c r="R2611" s="79" t="str">
        <f t="shared" si="163"/>
        <v/>
      </c>
    </row>
    <row r="2612" spans="1:18" x14ac:dyDescent="0.2">
      <c r="A2612" t="s">
        <v>1115</v>
      </c>
      <c r="B2612" t="s">
        <v>2318</v>
      </c>
      <c r="C2612" s="5" t="s">
        <v>35</v>
      </c>
      <c r="D2612" s="5">
        <v>36544</v>
      </c>
      <c r="E2612" s="39">
        <v>984</v>
      </c>
      <c r="F2612" s="195">
        <v>44296</v>
      </c>
      <c r="G2612" s="2">
        <v>59</v>
      </c>
      <c r="H2612" t="str">
        <f>B2612&amp;C2612</f>
        <v>Annia ASHLEYhigh-jump</v>
      </c>
      <c r="I2612" s="2">
        <f>E2612</f>
        <v>984</v>
      </c>
      <c r="J2612" s="2" cm="1">
        <f t="array" ref="J2612">MAX(IF($H$3:$H$4000=$H2612,$I$3:$I$4000))</f>
        <v>984</v>
      </c>
      <c r="K2612" s="2" t="str">
        <v>NGR</v>
      </c>
      <c r="L2612" s="21" t="str">
        <v>Blessing IBRAHIM</v>
      </c>
      <c r="M2612" s="47" t="str">
        <v>triple-jump</v>
      </c>
      <c r="N2612" s="95">
        <v>33888</v>
      </c>
      <c r="O2612" s="94" t="str">
        <f t="shared" si="160"/>
        <v>Blessing IBRAHIMtriple-jump</v>
      </c>
      <c r="P2612" s="2">
        <f t="shared" si="161"/>
        <v>1046</v>
      </c>
      <c r="Q2612" s="2">
        <f t="shared" si="162"/>
        <v>25</v>
      </c>
      <c r="R2612" s="79" t="str">
        <f t="shared" si="163"/>
        <v/>
      </c>
    </row>
    <row r="2613" spans="1:18" x14ac:dyDescent="0.2">
      <c r="A2613" t="s">
        <v>1115</v>
      </c>
      <c r="B2613" t="s">
        <v>2471</v>
      </c>
      <c r="C2613" s="5" t="s">
        <v>39</v>
      </c>
      <c r="D2613" s="5">
        <v>35813</v>
      </c>
      <c r="E2613" s="39">
        <v>950</v>
      </c>
      <c r="F2613" s="195">
        <v>44296</v>
      </c>
      <c r="G2613" s="2">
        <v>34</v>
      </c>
      <c r="H2613" t="str">
        <f>B2613&amp;C2613</f>
        <v>Sah jay STEVENSshot-put</v>
      </c>
      <c r="I2613" s="2">
        <f>E2613</f>
        <v>950</v>
      </c>
      <c r="J2613" s="2" cm="1">
        <f t="array" ref="J2613">MAX(IF($H$3:$H$4000=$H2613,$I$3:$I$4000))</f>
        <v>950</v>
      </c>
      <c r="K2613" s="2" t="str">
        <v>NGR</v>
      </c>
      <c r="L2613" s="21" t="str">
        <v>Ese BRUME</v>
      </c>
      <c r="M2613" s="47" t="str">
        <v>triple-jump</v>
      </c>
      <c r="N2613" s="95">
        <v>35084</v>
      </c>
      <c r="O2613" s="94" t="str">
        <f t="shared" si="160"/>
        <v>Ese BRUMEtriple-jump</v>
      </c>
      <c r="P2613" s="2">
        <f t="shared" si="161"/>
        <v>1031</v>
      </c>
      <c r="Q2613" s="2">
        <f t="shared" si="162"/>
        <v>33</v>
      </c>
      <c r="R2613" s="79" t="str">
        <f t="shared" si="163"/>
        <v/>
      </c>
    </row>
    <row r="2614" spans="1:18" x14ac:dyDescent="0.2">
      <c r="A2614" t="s">
        <v>1115</v>
      </c>
      <c r="B2614" t="s">
        <v>2479</v>
      </c>
      <c r="C2614" s="5" t="s">
        <v>39</v>
      </c>
      <c r="D2614" s="5">
        <v>36013</v>
      </c>
      <c r="E2614" s="39">
        <v>885</v>
      </c>
      <c r="F2614" s="195">
        <v>44296</v>
      </c>
      <c r="G2614" s="2">
        <v>51</v>
      </c>
      <c r="H2614" t="str">
        <f>B2614&amp;C2614</f>
        <v>Kadian CLARKEshot-put</v>
      </c>
      <c r="I2614" s="2">
        <f>E2614</f>
        <v>885</v>
      </c>
      <c r="J2614" s="2" cm="1">
        <f t="array" ref="J2614">MAX(IF($H$3:$H$4000=$H2614,$I$3:$I$4000))</f>
        <v>927</v>
      </c>
      <c r="K2614" s="2" t="str">
        <v>NGR</v>
      </c>
      <c r="L2614" s="21" t="str">
        <v>Comfort EKENE</v>
      </c>
      <c r="M2614" s="47" t="str">
        <v>400mh</v>
      </c>
      <c r="N2614" s="95">
        <v>34712</v>
      </c>
      <c r="O2614" s="94" t="str">
        <f t="shared" si="160"/>
        <v>Comfort EKENE400mh</v>
      </c>
      <c r="P2614" s="2">
        <f t="shared" si="161"/>
        <v>1060</v>
      </c>
      <c r="Q2614" s="2">
        <f t="shared" si="162"/>
        <v>61</v>
      </c>
      <c r="R2614" s="79" t="str">
        <f t="shared" si="163"/>
        <v/>
      </c>
    </row>
    <row r="2615" spans="1:18" x14ac:dyDescent="0.2">
      <c r="A2615" t="s">
        <v>1115</v>
      </c>
      <c r="B2615" t="s">
        <v>2175</v>
      </c>
      <c r="C2615" s="5" t="s">
        <v>37</v>
      </c>
      <c r="D2615" s="5">
        <v>34479</v>
      </c>
      <c r="E2615" s="39">
        <v>1167</v>
      </c>
      <c r="F2615" s="195">
        <v>44295</v>
      </c>
      <c r="G2615" s="2">
        <v>9</v>
      </c>
      <c r="H2615" t="str">
        <f>B2615&amp;C2615</f>
        <v>Chanice PORTERlong-jump</v>
      </c>
      <c r="I2615" s="2">
        <f>E2615</f>
        <v>1167</v>
      </c>
      <c r="J2615" s="2" cm="1">
        <f t="array" ref="J2615">MAX(IF($H$3:$H$4000=$H2615,$I$3:$I$4000))</f>
        <v>1167</v>
      </c>
      <c r="K2615" s="2" t="str">
        <v>NGR</v>
      </c>
      <c r="L2615" s="21" t="str">
        <v>Daisy AKPOFA</v>
      </c>
      <c r="M2615" s="47" t="str">
        <v>400mh</v>
      </c>
      <c r="N2615" s="95">
        <v>34158</v>
      </c>
      <c r="O2615" s="94" t="str">
        <f t="shared" si="160"/>
        <v>Daisy AKPOFA400mh</v>
      </c>
      <c r="P2615" s="2">
        <f t="shared" si="161"/>
        <v>1010</v>
      </c>
      <c r="Q2615" s="2">
        <f t="shared" si="162"/>
        <v>116</v>
      </c>
      <c r="R2615" s="79" t="str">
        <f t="shared" si="163"/>
        <v/>
      </c>
    </row>
    <row r="2616" spans="1:18" x14ac:dyDescent="0.2">
      <c r="A2616" t="s">
        <v>1115</v>
      </c>
      <c r="B2616" t="s">
        <v>2415</v>
      </c>
      <c r="C2616" s="6" t="s">
        <v>39</v>
      </c>
      <c r="D2616" s="5">
        <v>34979</v>
      </c>
      <c r="E2616" s="39">
        <v>981</v>
      </c>
      <c r="F2616" s="195">
        <v>44295</v>
      </c>
      <c r="G2616" s="2">
        <v>22</v>
      </c>
      <c r="H2616" t="str">
        <f>B2616&amp;C2616</f>
        <v>Nayoka CLUNISshot-put</v>
      </c>
      <c r="I2616" s="2">
        <f>E2616</f>
        <v>981</v>
      </c>
      <c r="J2616" s="2" cm="1">
        <f t="array" ref="J2616">MAX(IF($H$3:$H$4000=$H2616,$I$3:$I$4000))</f>
        <v>981</v>
      </c>
      <c r="K2616" s="2" t="str">
        <v>NGR</v>
      </c>
      <c r="L2616" s="21" t="str">
        <v>Ruth USORO</v>
      </c>
      <c r="M2616" s="47" t="str">
        <v>triple-jump</v>
      </c>
      <c r="N2616" s="95">
        <v>35711</v>
      </c>
      <c r="O2616" s="94" t="str">
        <f t="shared" si="160"/>
        <v>Ruth USOROtriple-jump</v>
      </c>
      <c r="P2616" s="2">
        <f t="shared" si="161"/>
        <v>1169</v>
      </c>
      <c r="Q2616" s="2">
        <f t="shared" si="162"/>
        <v>4</v>
      </c>
      <c r="R2616" s="79" t="str">
        <f t="shared" si="163"/>
        <v/>
      </c>
    </row>
    <row r="2617" spans="1:18" x14ac:dyDescent="0.2">
      <c r="A2617" t="s">
        <v>1115</v>
      </c>
      <c r="B2617" t="s">
        <v>2265</v>
      </c>
      <c r="C2617" s="5" t="s">
        <v>38</v>
      </c>
      <c r="D2617" s="5">
        <v>35064</v>
      </c>
      <c r="E2617" s="39">
        <v>995</v>
      </c>
      <c r="F2617" s="195">
        <v>44289</v>
      </c>
      <c r="G2617" s="2">
        <v>64</v>
      </c>
      <c r="H2617" t="str">
        <f>B2617&amp;C2617</f>
        <v>Shardia LAWRENCEtriple-jump</v>
      </c>
      <c r="I2617" s="2">
        <f>E2617</f>
        <v>995</v>
      </c>
      <c r="J2617" s="2" cm="1">
        <f t="array" ref="J2617">MAX(IF($H$3:$H$4000=$H2617,$I$3:$I$4000))</f>
        <v>995</v>
      </c>
      <c r="K2617" s="2" t="str">
        <v>NGR</v>
      </c>
      <c r="L2617" s="21" t="str">
        <v>Temitope ADESHINA</v>
      </c>
      <c r="M2617" s="47" t="str">
        <v>high-jump</v>
      </c>
      <c r="N2617" s="95">
        <v>0</v>
      </c>
      <c r="O2617" s="94" t="str">
        <f t="shared" si="160"/>
        <v>Temitope ADESHINAhigh-jump</v>
      </c>
      <c r="P2617" s="2">
        <f t="shared" si="161"/>
        <v>1023</v>
      </c>
      <c r="Q2617" s="2">
        <f t="shared" si="162"/>
        <v>37</v>
      </c>
      <c r="R2617" s="79" t="str">
        <f t="shared" si="163"/>
        <v/>
      </c>
    </row>
    <row r="2618" spans="1:18" x14ac:dyDescent="0.2">
      <c r="A2618" t="s">
        <v>1115</v>
      </c>
      <c r="B2618" t="s">
        <v>1728</v>
      </c>
      <c r="C2618" s="5" t="s">
        <v>26</v>
      </c>
      <c r="D2618" s="5">
        <v>36250</v>
      </c>
      <c r="E2618" s="39">
        <v>1137</v>
      </c>
      <c r="F2618" s="195">
        <v>44282</v>
      </c>
      <c r="G2618" s="2">
        <v>31</v>
      </c>
      <c r="H2618" t="str">
        <f>B2618&amp;C2618</f>
        <v>Shiann SALMON400m</v>
      </c>
      <c r="I2618" s="2">
        <f>E2618</f>
        <v>1137</v>
      </c>
      <c r="J2618" s="2" cm="1">
        <f t="array" ref="J2618">MAX(IF($H$3:$H$4000=$H2618,$I$3:$I$4000))</f>
        <v>1137</v>
      </c>
      <c r="K2618" s="2" t="str">
        <v>NGR</v>
      </c>
      <c r="L2618" s="21" t="str">
        <v>Hope ARUYA</v>
      </c>
      <c r="M2618" s="47" t="str">
        <v>high-jump</v>
      </c>
      <c r="N2618" s="95">
        <v>32727</v>
      </c>
      <c r="O2618" s="94" t="str">
        <f t="shared" si="160"/>
        <v>Hope ARUYAhigh-jump</v>
      </c>
      <c r="P2618" s="2">
        <f t="shared" si="161"/>
        <v>994</v>
      </c>
      <c r="Q2618" s="2">
        <f t="shared" si="162"/>
        <v>64</v>
      </c>
      <c r="R2618" s="79" t="str">
        <f t="shared" si="163"/>
        <v/>
      </c>
    </row>
    <row r="2619" spans="1:18" x14ac:dyDescent="0.2">
      <c r="A2619" t="s">
        <v>1115</v>
      </c>
      <c r="B2619" t="s">
        <v>2505</v>
      </c>
      <c r="C2619" s="5" t="s">
        <v>39</v>
      </c>
      <c r="D2619" s="5">
        <v>36856</v>
      </c>
      <c r="E2619" s="39">
        <v>817</v>
      </c>
      <c r="F2619" s="195">
        <v>44282</v>
      </c>
      <c r="G2619" s="2">
        <v>99</v>
      </c>
      <c r="H2619" t="str">
        <f>B2619&amp;C2619</f>
        <v>Shania PARKINSONshot-put</v>
      </c>
      <c r="I2619" s="2">
        <f>E2619</f>
        <v>817</v>
      </c>
      <c r="J2619" s="2" cm="1">
        <f t="array" ref="J2619">MAX(IF($H$3:$H$4000=$H2619,$I$3:$I$4000))</f>
        <v>817</v>
      </c>
      <c r="K2619" s="2" t="str">
        <v>NGR</v>
      </c>
      <c r="L2619" s="21" t="str">
        <v>Ese BRUME</v>
      </c>
      <c r="M2619" s="47" t="str">
        <v>high-jump</v>
      </c>
      <c r="N2619" s="95">
        <v>35084</v>
      </c>
      <c r="O2619" s="94" t="str">
        <f t="shared" si="160"/>
        <v>Ese BRUMEhigh-jump</v>
      </c>
      <c r="P2619" s="2">
        <f t="shared" si="161"/>
        <v>965</v>
      </c>
      <c r="Q2619" s="2">
        <f t="shared" si="162"/>
        <v>106</v>
      </c>
      <c r="R2619" s="79" t="str">
        <f t="shared" si="163"/>
        <v/>
      </c>
    </row>
    <row r="2620" spans="1:18" x14ac:dyDescent="0.2">
      <c r="A2620" t="s">
        <v>1115</v>
      </c>
      <c r="B2620" t="s">
        <v>2073</v>
      </c>
      <c r="C2620" s="5" t="s">
        <v>32</v>
      </c>
      <c r="D2620" s="5">
        <v>36093</v>
      </c>
      <c r="E2620" s="39">
        <v>1086</v>
      </c>
      <c r="F2620" s="195">
        <v>44281</v>
      </c>
      <c r="G2620" s="2">
        <v>56</v>
      </c>
      <c r="H2620" t="str">
        <f>B2620&amp;C2620</f>
        <v>Sidney MARSHALL100mh</v>
      </c>
      <c r="I2620" s="2">
        <f>E2620</f>
        <v>1086</v>
      </c>
      <c r="J2620" s="2" cm="1">
        <f t="array" ref="J2620">MAX(IF($H$3:$H$4000=$H2620,$I$3:$I$4000))</f>
        <v>1086</v>
      </c>
      <c r="K2620" s="2" t="str">
        <v>NGR</v>
      </c>
      <c r="L2620" s="21" t="str">
        <v>Tina SAMSON</v>
      </c>
      <c r="M2620" s="47" t="str">
        <v>high-jump</v>
      </c>
      <c r="N2620" s="95">
        <v>35350</v>
      </c>
      <c r="O2620" s="94" t="str">
        <f t="shared" si="160"/>
        <v>Tina SAMSONhigh-jump</v>
      </c>
      <c r="P2620" s="2">
        <f t="shared" si="161"/>
        <v>965</v>
      </c>
      <c r="Q2620" s="2">
        <f t="shared" si="162"/>
        <v>106</v>
      </c>
      <c r="R2620" s="79" t="str">
        <f t="shared" si="163"/>
        <v/>
      </c>
    </row>
    <row r="2621" spans="1:18" x14ac:dyDescent="0.2">
      <c r="A2621" t="s">
        <v>1115</v>
      </c>
      <c r="B2621" t="s">
        <v>2149</v>
      </c>
      <c r="C2621" s="6" t="s">
        <v>33</v>
      </c>
      <c r="D2621" s="5">
        <v>36624</v>
      </c>
      <c r="E2621" s="39">
        <v>1029</v>
      </c>
      <c r="F2621" s="195">
        <v>44280</v>
      </c>
      <c r="G2621" s="2">
        <v>74</v>
      </c>
      <c r="H2621" t="str">
        <f>B2621&amp;C2621</f>
        <v>Sanique WALKER400mh</v>
      </c>
      <c r="I2621" s="2">
        <f>E2621</f>
        <v>1029</v>
      </c>
      <c r="J2621" s="2" cm="1">
        <f t="array" ref="J2621">MAX(IF($H$3:$H$4000=$H2621,$I$3:$I$4000))</f>
        <v>1029</v>
      </c>
      <c r="K2621" s="2" t="str">
        <v>NGR</v>
      </c>
      <c r="L2621" s="21" t="str">
        <v>Eucharia OGBUKWU</v>
      </c>
      <c r="M2621" s="47" t="str">
        <v>shot-put</v>
      </c>
      <c r="N2621" s="95">
        <v>34740</v>
      </c>
      <c r="O2621" s="94" t="str">
        <f t="shared" si="160"/>
        <v>Eucharia OGBUKWUshot-put</v>
      </c>
      <c r="P2621" s="2">
        <f t="shared" si="161"/>
        <v>835</v>
      </c>
      <c r="Q2621" s="2">
        <f t="shared" si="162"/>
        <v>101</v>
      </c>
      <c r="R2621" s="79" t="str">
        <f t="shared" si="163"/>
        <v/>
      </c>
    </row>
    <row r="2622" spans="1:18" x14ac:dyDescent="0.2">
      <c r="A2622" t="s">
        <v>1115</v>
      </c>
      <c r="B2622" t="s">
        <v>1620</v>
      </c>
      <c r="C2622" s="5" t="s">
        <v>25</v>
      </c>
      <c r="D2622" s="5">
        <v>35651</v>
      </c>
      <c r="E2622" s="39">
        <v>1147</v>
      </c>
      <c r="F2622" s="195">
        <v>44275</v>
      </c>
      <c r="G2622" s="2">
        <v>23</v>
      </c>
      <c r="H2622" t="str">
        <f>B2622&amp;C2622</f>
        <v>Natalliah WHYTE200m</v>
      </c>
      <c r="I2622" s="2">
        <f>E2622</f>
        <v>1147</v>
      </c>
      <c r="J2622" s="2" cm="1">
        <f t="array" ref="J2622">MAX(IF($H$3:$H$4000=$H2622,$I$3:$I$4000))</f>
        <v>1147</v>
      </c>
      <c r="K2622" s="2" t="str">
        <v>NGR</v>
      </c>
      <c r="L2622" s="21" t="str">
        <v>Grace AYEMOBA</v>
      </c>
      <c r="M2622" s="47" t="str">
        <v>100mh</v>
      </c>
      <c r="N2622" s="95">
        <v>29946</v>
      </c>
      <c r="O2622" s="94" t="str">
        <f t="shared" si="160"/>
        <v>Grace AYEMOBA100mh</v>
      </c>
      <c r="P2622" s="2">
        <f t="shared" si="161"/>
        <v>1063</v>
      </c>
      <c r="Q2622" s="2">
        <f t="shared" si="162"/>
        <v>87</v>
      </c>
      <c r="R2622" s="79" t="str">
        <f t="shared" si="163"/>
        <v/>
      </c>
    </row>
    <row r="2623" spans="1:18" x14ac:dyDescent="0.2">
      <c r="A2623" t="s">
        <v>1115</v>
      </c>
      <c r="B2623" t="s">
        <v>1184</v>
      </c>
      <c r="C2623" s="5" t="s">
        <v>26</v>
      </c>
      <c r="D2623" s="5">
        <v>34287</v>
      </c>
      <c r="E2623" s="39">
        <v>1135</v>
      </c>
      <c r="F2623" s="195">
        <v>44275</v>
      </c>
      <c r="G2623" s="2">
        <v>32</v>
      </c>
      <c r="H2623" t="str">
        <f>B2623&amp;C2623</f>
        <v>Janieve RUSSELL400m</v>
      </c>
      <c r="I2623" s="2">
        <f>E2623</f>
        <v>1135</v>
      </c>
      <c r="J2623" s="2" cm="1">
        <f t="array" ref="J2623">MAX(IF($H$3:$H$4000=$H2623,$I$3:$I$4000))</f>
        <v>1135</v>
      </c>
      <c r="K2623" s="2" t="str">
        <v>NGR</v>
      </c>
      <c r="L2623" s="21" t="str">
        <v>Glory NYENKE</v>
      </c>
      <c r="M2623" s="47" t="str">
        <v>400mh</v>
      </c>
      <c r="N2623" s="95">
        <v>1998</v>
      </c>
      <c r="O2623" s="94" t="str">
        <f t="shared" si="160"/>
        <v>Glory NYENKE400mh</v>
      </c>
      <c r="P2623" s="2">
        <f t="shared" si="161"/>
        <v>1011</v>
      </c>
      <c r="Q2623" s="2">
        <f t="shared" si="162"/>
        <v>112</v>
      </c>
      <c r="R2623" s="79" t="str">
        <f t="shared" si="163"/>
        <v/>
      </c>
    </row>
    <row r="2624" spans="1:18" x14ac:dyDescent="0.2">
      <c r="A2624" t="s">
        <v>1115</v>
      </c>
      <c r="B2624" t="s">
        <v>2047</v>
      </c>
      <c r="C2624" s="5" t="s">
        <v>32</v>
      </c>
      <c r="D2624" s="5">
        <v>35868</v>
      </c>
      <c r="E2624" s="39">
        <v>1127</v>
      </c>
      <c r="F2624" s="195">
        <v>44275</v>
      </c>
      <c r="G2624" s="2">
        <v>26</v>
      </c>
      <c r="H2624" t="str">
        <f>B2624&amp;C2624</f>
        <v>Gabrielle MCDONALD100mh</v>
      </c>
      <c r="I2624" s="2">
        <f>E2624</f>
        <v>1127</v>
      </c>
      <c r="J2624" s="2" cm="1">
        <f t="array" ref="J2624">MAX(IF($H$3:$H$4000=$H2624,$I$3:$I$4000))</f>
        <v>1127</v>
      </c>
      <c r="K2624" s="2" t="str">
        <v>NGR</v>
      </c>
      <c r="L2624" s="21" t="str">
        <v>Esther ISA</v>
      </c>
      <c r="M2624" s="47" t="str">
        <v>triple-jump</v>
      </c>
      <c r="N2624" s="95">
        <v>36412</v>
      </c>
      <c r="O2624" s="94" t="str">
        <f t="shared" si="160"/>
        <v>Esther ISAtriple-jump</v>
      </c>
      <c r="P2624" s="2">
        <f t="shared" si="161"/>
        <v>1027</v>
      </c>
      <c r="Q2624" s="2">
        <f t="shared" si="162"/>
        <v>39</v>
      </c>
      <c r="R2624" s="79" t="str">
        <f t="shared" si="163"/>
        <v/>
      </c>
    </row>
    <row r="2625" spans="1:18" x14ac:dyDescent="0.2">
      <c r="A2625" t="s">
        <v>1115</v>
      </c>
      <c r="B2625" t="s">
        <v>2197</v>
      </c>
      <c r="C2625" t="s">
        <v>38</v>
      </c>
      <c r="D2625" s="5"/>
      <c r="E2625" s="39">
        <v>995</v>
      </c>
      <c r="F2625" s="195">
        <v>44275</v>
      </c>
      <c r="G2625" s="2">
        <v>58</v>
      </c>
      <c r="H2625" t="str">
        <f>B2625&amp;C2625</f>
        <v>Amanda CARTYtriple-jump</v>
      </c>
      <c r="I2625" s="2">
        <f>E2625</f>
        <v>995</v>
      </c>
      <c r="J2625" s="2" cm="1">
        <f t="array" ref="J2625">MAX(IF($H$3:$H$4000=$H2625,$I$3:$I$4000))</f>
        <v>995</v>
      </c>
      <c r="K2625" s="2" t="str">
        <v>NGR</v>
      </c>
      <c r="L2625" s="21" t="str">
        <v>Precious OKORONKWOR</v>
      </c>
      <c r="M2625" s="47" t="str">
        <v>long-jump</v>
      </c>
      <c r="N2625" s="95">
        <v>35357</v>
      </c>
      <c r="O2625" s="94" t="str">
        <f t="shared" si="160"/>
        <v>Precious OKORONKWORlong-jump</v>
      </c>
      <c r="P2625" s="2">
        <f t="shared" si="161"/>
        <v>1044</v>
      </c>
      <c r="Q2625" s="2">
        <f t="shared" si="162"/>
        <v>70</v>
      </c>
      <c r="R2625" s="79" t="str">
        <f t="shared" si="163"/>
        <v/>
      </c>
    </row>
    <row r="2626" spans="1:18" x14ac:dyDescent="0.2">
      <c r="A2626" t="s">
        <v>1115</v>
      </c>
      <c r="B2626" t="s">
        <v>2504</v>
      </c>
      <c r="C2626" s="5" t="s">
        <v>39</v>
      </c>
      <c r="D2626" s="5">
        <v>35134</v>
      </c>
      <c r="E2626" s="39">
        <v>819</v>
      </c>
      <c r="F2626" s="195">
        <v>44275</v>
      </c>
      <c r="G2626" s="2">
        <v>98</v>
      </c>
      <c r="H2626" t="str">
        <f>B2626&amp;C2626</f>
        <v>Ayesha CHAMPAGNIEshot-put</v>
      </c>
      <c r="I2626" s="2">
        <f>E2626</f>
        <v>819</v>
      </c>
      <c r="J2626" s="2" cm="1">
        <f t="array" ref="J2626">MAX(IF($H$3:$H$4000=$H2626,$I$3:$I$4000))</f>
        <v>819</v>
      </c>
      <c r="K2626" s="2" t="str">
        <v>NGR</v>
      </c>
      <c r="L2626" s="21" t="str">
        <v>Ubongabasi Ini OKOPIDO</v>
      </c>
      <c r="M2626" s="47" t="str">
        <v>long-jump</v>
      </c>
      <c r="N2626" s="95">
        <v>0</v>
      </c>
      <c r="O2626" s="94" t="str">
        <f t="shared" si="160"/>
        <v>Ubongabasi Ini OKOPIDOlong-jump</v>
      </c>
      <c r="P2626" s="2">
        <f t="shared" si="161"/>
        <v>1025</v>
      </c>
      <c r="Q2626" s="2">
        <f t="shared" si="162"/>
        <v>87</v>
      </c>
      <c r="R2626" s="79" t="str">
        <f t="shared" si="163"/>
        <v/>
      </c>
    </row>
    <row r="2627" spans="1:18" x14ac:dyDescent="0.2">
      <c r="A2627" t="s">
        <v>1115</v>
      </c>
      <c r="B2627" t="s">
        <v>2504</v>
      </c>
      <c r="C2627" s="5" t="s">
        <v>41</v>
      </c>
      <c r="D2627" s="5">
        <v>35134</v>
      </c>
      <c r="E2627" s="39">
        <v>842</v>
      </c>
      <c r="F2627" s="195">
        <v>44274</v>
      </c>
      <c r="G2627" s="2">
        <v>67</v>
      </c>
      <c r="H2627" t="str">
        <f>B2627&amp;C2627</f>
        <v>Ayesha CHAMPAGNIEjavelin-throw</v>
      </c>
      <c r="I2627" s="2">
        <f>E2627</f>
        <v>842</v>
      </c>
      <c r="J2627" s="2" cm="1">
        <f t="array" ref="J2627">MAX(IF($H$3:$H$4000=$H2627,$I$3:$I$4000))</f>
        <v>842</v>
      </c>
      <c r="K2627" s="2" t="str">
        <v>NGR</v>
      </c>
      <c r="L2627" s="21" t="str">
        <v>Joy Chinenye UDO-GABRIEL</v>
      </c>
      <c r="M2627" s="47" t="str">
        <v>100m</v>
      </c>
      <c r="N2627" s="95">
        <v>36313</v>
      </c>
      <c r="O2627" s="94" t="str">
        <f t="shared" si="160"/>
        <v>Joy Chinenye UDO-GABRIEL100m</v>
      </c>
      <c r="P2627" s="2">
        <f t="shared" si="161"/>
        <v>1127</v>
      </c>
      <c r="Q2627" s="2">
        <f t="shared" si="162"/>
        <v>61</v>
      </c>
      <c r="R2627" s="79" t="str">
        <f t="shared" si="163"/>
        <v/>
      </c>
    </row>
    <row r="2628" spans="1:18" x14ac:dyDescent="0.2">
      <c r="A2628" t="s">
        <v>1115</v>
      </c>
      <c r="B2628" t="s">
        <v>1652</v>
      </c>
      <c r="C2628" s="5" t="s">
        <v>2</v>
      </c>
      <c r="D2628" s="5">
        <v>35035</v>
      </c>
      <c r="E2628" s="39">
        <v>1137</v>
      </c>
      <c r="F2628" s="195">
        <v>44268</v>
      </c>
      <c r="G2628" s="2">
        <v>55</v>
      </c>
      <c r="H2628" t="str">
        <f>B2628&amp;C2628</f>
        <v>Shimayra WILLIAMS100m</v>
      </c>
      <c r="I2628" s="2">
        <f>E2628</f>
        <v>1137</v>
      </c>
      <c r="J2628" s="2" cm="1">
        <f t="array" ref="J2628">MAX(IF($H$3:$H$4000=$H2628,$I$3:$I$4000))</f>
        <v>1137</v>
      </c>
      <c r="K2628" s="2" t="str">
        <v>NGR</v>
      </c>
      <c r="L2628" s="21" t="str">
        <v>Praise IDAMADUDU</v>
      </c>
      <c r="M2628" s="47" t="str">
        <v>100m</v>
      </c>
      <c r="N2628" s="95">
        <v>36147</v>
      </c>
      <c r="O2628" s="94" t="str">
        <f t="shared" ref="O2628:O2691" si="164">L2628&amp;M2628</f>
        <v>Praise IDAMADUDU100m</v>
      </c>
      <c r="P2628" s="2">
        <f t="shared" ref="P2628:P2691" si="165">VLOOKUP(L2628&amp;M2628,$H$3:$J$3823,3,FALSE)</f>
        <v>1102</v>
      </c>
      <c r="Q2628" s="2">
        <f t="shared" ref="Q2628:Q2691" si="166">COUNTIFS($M$3:$M$3102,M2628,$P$3:$P$3102,"&gt;"&amp;P2628)+1</f>
        <v>94</v>
      </c>
      <c r="R2628" s="79" t="str">
        <f t="shared" ref="R2628:R2691" si="167">IFERROR(IF(K2628="AUS",COUNTIFS($K$3:$K$3102,"AUS",$M$3:$M$3102,M2628,$P$3:$P$3102,"&gt;"&amp;P2628)+1,""),"")</f>
        <v/>
      </c>
    </row>
    <row r="2629" spans="1:18" x14ac:dyDescent="0.2">
      <c r="A2629" t="s">
        <v>1115</v>
      </c>
      <c r="B2629" t="s">
        <v>1468</v>
      </c>
      <c r="C2629" s="5" t="s">
        <v>40</v>
      </c>
      <c r="D2629" s="5">
        <v>36342</v>
      </c>
      <c r="E2629" s="39">
        <v>888</v>
      </c>
      <c r="F2629" s="195">
        <v>44268</v>
      </c>
      <c r="G2629" s="2">
        <v>58</v>
      </c>
      <c r="H2629" t="str">
        <f>B2629&amp;C2629</f>
        <v>Tamara THOMPSONdiscus-throw</v>
      </c>
      <c r="I2629" s="2">
        <f>E2629</f>
        <v>888</v>
      </c>
      <c r="J2629" s="2" cm="1">
        <f t="array" ref="J2629">MAX(IF($H$3:$H$4000=$H2629,$I$3:$I$4000))</f>
        <v>888</v>
      </c>
      <c r="K2629" s="2" t="str">
        <v>NGR</v>
      </c>
      <c r="L2629" s="21" t="str">
        <v>Queen OBISESAN</v>
      </c>
      <c r="M2629" s="47" t="str">
        <v>hammer-throw</v>
      </c>
      <c r="N2629" s="95">
        <v>30209</v>
      </c>
      <c r="O2629" s="94" t="str">
        <f t="shared" si="164"/>
        <v>Queen OBISESANhammer-throw</v>
      </c>
      <c r="P2629" s="2">
        <f t="shared" si="165"/>
        <v>942</v>
      </c>
      <c r="Q2629" s="2">
        <f t="shared" si="166"/>
        <v>47</v>
      </c>
      <c r="R2629" s="79" t="str">
        <f t="shared" si="167"/>
        <v/>
      </c>
    </row>
    <row r="2630" spans="1:18" x14ac:dyDescent="0.2">
      <c r="A2630" t="s">
        <v>1115</v>
      </c>
      <c r="B2630" t="s">
        <v>2436</v>
      </c>
      <c r="C2630" s="5" t="s">
        <v>40</v>
      </c>
      <c r="D2630" s="5">
        <v>37303</v>
      </c>
      <c r="E2630" s="39">
        <v>852</v>
      </c>
      <c r="F2630" s="195">
        <v>44268</v>
      </c>
      <c r="G2630" s="2">
        <v>76</v>
      </c>
      <c r="H2630" t="str">
        <f>B2630&amp;C2630</f>
        <v>Roxene SIMPSONdiscus-throw</v>
      </c>
      <c r="I2630" s="2">
        <f>E2630</f>
        <v>852</v>
      </c>
      <c r="J2630" s="2" cm="1">
        <f t="array" ref="J2630">MAX(IF($H$3:$H$4000=$H2630,$I$3:$I$4000))</f>
        <v>852</v>
      </c>
      <c r="K2630" s="2" t="str">
        <v>NGR</v>
      </c>
      <c r="L2630" s="21" t="str">
        <v>Aniekeme Alphonsus ETIM</v>
      </c>
      <c r="M2630" s="47" t="str">
        <v>100m</v>
      </c>
      <c r="N2630" s="95">
        <v>36519</v>
      </c>
      <c r="O2630" s="94" t="str">
        <f t="shared" si="164"/>
        <v>Aniekeme Alphonsus ETIM100m</v>
      </c>
      <c r="P2630" s="2">
        <f t="shared" si="165"/>
        <v>1104</v>
      </c>
      <c r="Q2630" s="2">
        <f t="shared" si="166"/>
        <v>91</v>
      </c>
      <c r="R2630" s="79" t="str">
        <f t="shared" si="167"/>
        <v/>
      </c>
    </row>
    <row r="2631" spans="1:18" x14ac:dyDescent="0.2">
      <c r="A2631" t="s">
        <v>1115</v>
      </c>
      <c r="B2631" t="s">
        <v>2220</v>
      </c>
      <c r="C2631" s="6" t="s">
        <v>37</v>
      </c>
      <c r="D2631" s="5">
        <v>37446</v>
      </c>
      <c r="E2631" s="39">
        <v>1029</v>
      </c>
      <c r="F2631" s="195">
        <v>44261</v>
      </c>
      <c r="G2631" s="2">
        <v>73</v>
      </c>
      <c r="H2631" t="str">
        <f>B2631&amp;C2631</f>
        <v>Velecia WILLIAMSlong-jump</v>
      </c>
      <c r="I2631" s="2">
        <f>E2631</f>
        <v>1029</v>
      </c>
      <c r="J2631" s="2" cm="1">
        <f t="array" ref="J2631">MAX(IF($H$3:$H$4000=$H2631,$I$3:$I$4000))</f>
        <v>1029</v>
      </c>
      <c r="K2631" s="2" t="str">
        <v>NGR</v>
      </c>
      <c r="L2631" s="21" t="str">
        <v>Blessing OKAGBARE</v>
      </c>
      <c r="M2631" s="47" t="str">
        <v>400m</v>
      </c>
      <c r="N2631" s="95">
        <v>32425</v>
      </c>
      <c r="O2631" s="94" t="str">
        <f t="shared" si="164"/>
        <v>Blessing OKAGBARE400m</v>
      </c>
      <c r="P2631" s="2">
        <f t="shared" si="165"/>
        <v>1080</v>
      </c>
      <c r="Q2631" s="2">
        <f t="shared" si="166"/>
        <v>103</v>
      </c>
      <c r="R2631" s="79" t="str">
        <f t="shared" si="167"/>
        <v/>
      </c>
    </row>
    <row r="2632" spans="1:18" x14ac:dyDescent="0.2">
      <c r="A2632" t="s">
        <v>1115</v>
      </c>
      <c r="B2632" t="s">
        <v>2221</v>
      </c>
      <c r="C2632" s="5" t="s">
        <v>37</v>
      </c>
      <c r="D2632" s="5">
        <v>37292</v>
      </c>
      <c r="E2632" s="39">
        <v>1027</v>
      </c>
      <c r="F2632" s="195">
        <v>44261</v>
      </c>
      <c r="G2632" s="2">
        <v>75</v>
      </c>
      <c r="H2632" t="str">
        <f>B2632&amp;C2632</f>
        <v>Ackelia SMITHlong-jump</v>
      </c>
      <c r="I2632" s="2">
        <f>E2632</f>
        <v>1027</v>
      </c>
      <c r="J2632" s="2" cm="1">
        <f t="array" ref="J2632">MAX(IF($H$3:$H$4000=$H2632,$I$3:$I$4000))</f>
        <v>1099</v>
      </c>
      <c r="K2632" s="2" t="str">
        <v>NGR</v>
      </c>
      <c r="L2632" s="21" t="str">
        <v>Ruth USORO</v>
      </c>
      <c r="M2632" s="47" t="str">
        <v>long-jump</v>
      </c>
      <c r="N2632" s="95">
        <v>35711</v>
      </c>
      <c r="O2632" s="94" t="str">
        <f t="shared" si="164"/>
        <v>Ruth USOROlong-jump</v>
      </c>
      <c r="P2632" s="2">
        <f t="shared" si="165"/>
        <v>1165</v>
      </c>
      <c r="Q2632" s="2">
        <f t="shared" si="166"/>
        <v>11</v>
      </c>
      <c r="R2632" s="79" t="str">
        <f t="shared" si="167"/>
        <v/>
      </c>
    </row>
    <row r="2633" spans="1:18" x14ac:dyDescent="0.2">
      <c r="A2633" t="s">
        <v>1115</v>
      </c>
      <c r="B2633" t="s">
        <v>1462</v>
      </c>
      <c r="C2633" s="5" t="s">
        <v>40</v>
      </c>
      <c r="D2633" s="6">
        <v>37945</v>
      </c>
      <c r="E2633" s="39">
        <v>839</v>
      </c>
      <c r="F2633" s="195">
        <v>44261</v>
      </c>
      <c r="G2633" s="2">
        <v>85</v>
      </c>
      <c r="H2633" t="str">
        <f>B2633&amp;C2633</f>
        <v>Damali WILLIAMSdiscus-throw</v>
      </c>
      <c r="I2633" s="2">
        <f>E2633</f>
        <v>839</v>
      </c>
      <c r="J2633" s="2" cm="1">
        <f t="array" ref="J2633">MAX(IF($H$3:$H$4000=$H2633,$I$3:$I$4000))</f>
        <v>860</v>
      </c>
      <c r="K2633" s="2" t="str">
        <v>NGR</v>
      </c>
      <c r="L2633" s="21" t="str">
        <v>Adaeze NWOKIKE</v>
      </c>
      <c r="M2633" s="47" t="str">
        <v>400mh</v>
      </c>
      <c r="N2633" s="95">
        <v>36401</v>
      </c>
      <c r="O2633" s="94" t="str">
        <f t="shared" si="164"/>
        <v>Adaeze NWOKIKE400mh</v>
      </c>
      <c r="P2633" s="2">
        <f t="shared" si="165"/>
        <v>1028</v>
      </c>
      <c r="Q2633" s="2">
        <f t="shared" si="166"/>
        <v>88</v>
      </c>
      <c r="R2633" s="79" t="str">
        <f t="shared" si="167"/>
        <v/>
      </c>
    </row>
    <row r="2634" spans="1:18" x14ac:dyDescent="0.2">
      <c r="A2634" t="s">
        <v>1152</v>
      </c>
      <c r="B2634" t="s">
        <v>5608</v>
      </c>
      <c r="C2634" s="5" t="s">
        <v>82</v>
      </c>
      <c r="D2634" s="5">
        <v>35045</v>
      </c>
      <c r="E2634" s="39">
        <v>1235</v>
      </c>
      <c r="F2634" s="195">
        <v>44654</v>
      </c>
      <c r="G2634" s="2">
        <v>4</v>
      </c>
      <c r="H2634" t="str">
        <f>B2634&amp;C2634</f>
        <v>Judith Jeptum KORIRmarathon</v>
      </c>
      <c r="I2634" s="2">
        <f>E2634</f>
        <v>1235</v>
      </c>
      <c r="J2634" s="2" cm="1">
        <f t="array" ref="J2634">MAX(IF($H$3:$H$4000=$H2634,$I$3:$I$4000))</f>
        <v>1235</v>
      </c>
      <c r="K2634" s="2" t="str">
        <v>NGR</v>
      </c>
      <c r="L2634" s="21" t="str">
        <v>Esther OSISIKE</v>
      </c>
      <c r="M2634" s="47" t="str">
        <v>discus-throw</v>
      </c>
      <c r="N2634" s="95">
        <v>37574</v>
      </c>
      <c r="O2634" s="94" t="str">
        <f t="shared" si="164"/>
        <v>Esther OSISIKEdiscus-throw</v>
      </c>
      <c r="P2634" s="2">
        <f t="shared" si="165"/>
        <v>875</v>
      </c>
      <c r="Q2634" s="2">
        <f t="shared" si="166"/>
        <v>71</v>
      </c>
      <c r="R2634" s="79" t="str">
        <f t="shared" si="167"/>
        <v/>
      </c>
    </row>
    <row r="2635" spans="1:18" x14ac:dyDescent="0.2">
      <c r="A2635" t="s">
        <v>1152</v>
      </c>
      <c r="B2635" t="s">
        <v>2701</v>
      </c>
      <c r="C2635" s="5" t="s">
        <v>82</v>
      </c>
      <c r="D2635" s="5">
        <v>33551</v>
      </c>
      <c r="E2635" s="39">
        <v>1230</v>
      </c>
      <c r="F2635" s="195">
        <v>44654</v>
      </c>
      <c r="G2635" s="2">
        <v>5</v>
      </c>
      <c r="H2635" t="str">
        <f>B2635&amp;C2635</f>
        <v>Vivian KIPLAGATmarathon</v>
      </c>
      <c r="I2635" s="2">
        <f>E2635</f>
        <v>1230</v>
      </c>
      <c r="J2635" s="2" cm="1">
        <f t="array" ref="J2635">MAX(IF($H$3:$H$4000=$H2635,$I$3:$I$4000))</f>
        <v>1230</v>
      </c>
      <c r="K2635" s="2" t="str">
        <v>NGR</v>
      </c>
      <c r="L2635" s="21" t="str">
        <v>Fadekemi OLUDE</v>
      </c>
      <c r="M2635" s="47" t="str">
        <v>race-walking</v>
      </c>
      <c r="N2635" s="95">
        <v>36046</v>
      </c>
      <c r="O2635" s="94" t="str">
        <f t="shared" si="164"/>
        <v>Fadekemi OLUDErace-walking</v>
      </c>
      <c r="P2635" s="2">
        <f t="shared" si="165"/>
        <v>972</v>
      </c>
      <c r="Q2635" s="2">
        <f t="shared" si="166"/>
        <v>13</v>
      </c>
      <c r="R2635" s="79" t="str">
        <f t="shared" si="167"/>
        <v/>
      </c>
    </row>
    <row r="2636" spans="1:18" x14ac:dyDescent="0.2">
      <c r="A2636" t="s">
        <v>1152</v>
      </c>
      <c r="B2636" t="s">
        <v>5609</v>
      </c>
      <c r="C2636" s="5" t="s">
        <v>82</v>
      </c>
      <c r="D2636" s="5">
        <v>31041</v>
      </c>
      <c r="E2636" s="39">
        <v>1206</v>
      </c>
      <c r="F2636" s="195">
        <v>44654</v>
      </c>
      <c r="G2636" s="2">
        <v>7</v>
      </c>
      <c r="H2636" t="str">
        <f>B2636&amp;C2636</f>
        <v>Pamela ROTICHmarathon</v>
      </c>
      <c r="I2636" s="2">
        <f>E2636</f>
        <v>1206</v>
      </c>
      <c r="J2636" s="2" cm="1">
        <f t="array" ref="J2636">MAX(IF($H$3:$H$4000=$H2636,$I$3:$I$4000))</f>
        <v>1206</v>
      </c>
      <c r="K2636" s="2" t="str">
        <v>NZL</v>
      </c>
      <c r="L2636" s="21" t="str">
        <v>Georgia HULLS</v>
      </c>
      <c r="M2636" s="47" t="str">
        <v>200m</v>
      </c>
      <c r="N2636" s="95">
        <v>36399</v>
      </c>
      <c r="O2636" s="94" t="str">
        <f t="shared" si="164"/>
        <v>Georgia HULLS200m</v>
      </c>
      <c r="P2636" s="2">
        <f t="shared" si="165"/>
        <v>1120</v>
      </c>
      <c r="Q2636" s="2">
        <f t="shared" si="166"/>
        <v>48</v>
      </c>
      <c r="R2636" s="79" t="str">
        <f t="shared" si="167"/>
        <v/>
      </c>
    </row>
    <row r="2637" spans="1:18" x14ac:dyDescent="0.2">
      <c r="A2637" t="s">
        <v>1152</v>
      </c>
      <c r="B2637" t="s">
        <v>2678</v>
      </c>
      <c r="C2637" s="5" t="s">
        <v>82</v>
      </c>
      <c r="D2637" s="5">
        <v>33985</v>
      </c>
      <c r="E2637" s="39">
        <v>1183</v>
      </c>
      <c r="F2637" s="195">
        <v>44654</v>
      </c>
      <c r="G2637" s="2">
        <v>8</v>
      </c>
      <c r="H2637" t="str">
        <f>B2637&amp;C2637</f>
        <v>Jackline CHEPNGENOmarathon</v>
      </c>
      <c r="I2637" s="2">
        <f>E2637</f>
        <v>1183</v>
      </c>
      <c r="J2637" s="2" cm="1">
        <f t="array" ref="J2637">MAX(IF($H$3:$H$4000=$H2637,$I$3:$I$4000))</f>
        <v>1189</v>
      </c>
      <c r="K2637" s="2" t="str">
        <v>NZL</v>
      </c>
      <c r="L2637" s="21" t="str">
        <v>Alison ANDREWS-PAUL</v>
      </c>
      <c r="M2637" s="47" t="str">
        <v>1500m</v>
      </c>
      <c r="N2637" s="95">
        <v>35782</v>
      </c>
      <c r="O2637" s="94" t="str">
        <f t="shared" si="164"/>
        <v>Alison ANDREWS-PAUL1500m</v>
      </c>
      <c r="P2637" s="2">
        <f t="shared" si="165"/>
        <v>1039</v>
      </c>
      <c r="Q2637" s="2">
        <f t="shared" si="166"/>
        <v>144</v>
      </c>
      <c r="R2637" s="79" t="str">
        <f t="shared" si="167"/>
        <v/>
      </c>
    </row>
    <row r="2638" spans="1:18" x14ac:dyDescent="0.2">
      <c r="A2638" t="s">
        <v>1152</v>
      </c>
      <c r="B2638" t="s">
        <v>2690</v>
      </c>
      <c r="C2638" t="s">
        <v>82</v>
      </c>
      <c r="D2638" s="5">
        <v>1993</v>
      </c>
      <c r="E2638" s="39">
        <v>1173</v>
      </c>
      <c r="F2638" s="195">
        <v>44654</v>
      </c>
      <c r="G2638" s="2">
        <v>10</v>
      </c>
      <c r="H2638" t="str">
        <f>B2638&amp;C2638</f>
        <v>Janet RUGURUmarathon</v>
      </c>
      <c r="I2638" s="2">
        <f>E2638</f>
        <v>1173</v>
      </c>
      <c r="J2638" s="2" cm="1">
        <f t="array" ref="J2638">MAX(IF($H$3:$H$4000=$H2638,$I$3:$I$4000))</f>
        <v>1173</v>
      </c>
      <c r="K2638" s="2" t="str">
        <v>NZL</v>
      </c>
      <c r="L2638" s="21" t="str">
        <v>Mia POWELL</v>
      </c>
      <c r="M2638" s="47" t="str">
        <v>400m</v>
      </c>
      <c r="N2638" s="95">
        <v>38183</v>
      </c>
      <c r="O2638" s="94" t="str">
        <f t="shared" si="164"/>
        <v>Mia POWELL400m</v>
      </c>
      <c r="P2638" s="2">
        <f t="shared" si="165"/>
        <v>1037</v>
      </c>
      <c r="Q2638" s="2">
        <f t="shared" si="166"/>
        <v>149</v>
      </c>
      <c r="R2638" s="79" t="str">
        <f t="shared" si="167"/>
        <v/>
      </c>
    </row>
    <row r="2639" spans="1:18" x14ac:dyDescent="0.2">
      <c r="A2639" t="s">
        <v>1152</v>
      </c>
      <c r="B2639" t="s">
        <v>2719</v>
      </c>
      <c r="C2639" s="5" t="s">
        <v>82</v>
      </c>
      <c r="D2639" s="5">
        <v>32386</v>
      </c>
      <c r="E2639" s="39">
        <v>1170</v>
      </c>
      <c r="F2639" s="195">
        <v>44654</v>
      </c>
      <c r="G2639" s="2">
        <v>11</v>
      </c>
      <c r="H2639" t="str">
        <f>B2639&amp;C2639</f>
        <v>Judith JERUBETmarathon</v>
      </c>
      <c r="I2639" s="2">
        <f>E2639</f>
        <v>1170</v>
      </c>
      <c r="J2639" s="2" cm="1">
        <f t="array" ref="J2639">MAX(IF($H$3:$H$4000=$H2639,$I$3:$I$4000))</f>
        <v>1170</v>
      </c>
      <c r="K2639" s="2" t="str">
        <v>NZL</v>
      </c>
      <c r="L2639" s="21" t="str">
        <v>Boh RITCHIE</v>
      </c>
      <c r="M2639" s="47" t="str">
        <v>1500m</v>
      </c>
      <c r="N2639" s="95">
        <v>39121</v>
      </c>
      <c r="O2639" s="94" t="str">
        <f t="shared" si="164"/>
        <v>Boh RITCHIE1500m</v>
      </c>
      <c r="P2639" s="2">
        <f t="shared" si="165"/>
        <v>997</v>
      </c>
      <c r="Q2639" s="2">
        <f t="shared" si="166"/>
        <v>174</v>
      </c>
      <c r="R2639" s="79" t="str">
        <f t="shared" si="167"/>
        <v/>
      </c>
    </row>
    <row r="2640" spans="1:18" x14ac:dyDescent="0.2">
      <c r="A2640" t="s">
        <v>1152</v>
      </c>
      <c r="B2640" t="s">
        <v>5611</v>
      </c>
      <c r="C2640" s="5" t="s">
        <v>82</v>
      </c>
      <c r="D2640" s="5">
        <v>34563</v>
      </c>
      <c r="E2640" s="39">
        <v>1143</v>
      </c>
      <c r="F2640" s="195">
        <v>44654</v>
      </c>
      <c r="G2640" s="2">
        <v>16</v>
      </c>
      <c r="H2640" t="str">
        <f>B2640&amp;C2640</f>
        <v>Gladys CHEPKURUImarathon</v>
      </c>
      <c r="I2640" s="2">
        <f>E2640</f>
        <v>1143</v>
      </c>
      <c r="J2640" s="2" cm="1">
        <f t="array" ref="J2640">MAX(IF($H$3:$H$4000=$H2640,$I$3:$I$4000))</f>
        <v>1143</v>
      </c>
      <c r="K2640" s="2" t="str">
        <v>NZL</v>
      </c>
      <c r="L2640" s="21" t="str">
        <v>Natalia RANKIN-CHITAR</v>
      </c>
      <c r="M2640" s="47" t="str">
        <v>discus-throw</v>
      </c>
      <c r="N2640" s="95">
        <v>38057</v>
      </c>
      <c r="O2640" s="94" t="str">
        <f t="shared" si="164"/>
        <v>Natalia RANKIN-CHITARdiscus-throw</v>
      </c>
      <c r="P2640" s="2">
        <f t="shared" si="165"/>
        <v>900</v>
      </c>
      <c r="Q2640" s="2">
        <f t="shared" si="166"/>
        <v>58</v>
      </c>
      <c r="R2640" s="79" t="str">
        <f t="shared" si="167"/>
        <v/>
      </c>
    </row>
    <row r="2641" spans="1:18" x14ac:dyDescent="0.2">
      <c r="A2641" t="s">
        <v>1152</v>
      </c>
      <c r="B2641" t="s">
        <v>5612</v>
      </c>
      <c r="C2641" t="s">
        <v>82</v>
      </c>
      <c r="D2641" s="5"/>
      <c r="E2641" s="39">
        <v>1126</v>
      </c>
      <c r="F2641" s="195">
        <v>44654</v>
      </c>
      <c r="G2641" s="2">
        <v>21</v>
      </c>
      <c r="H2641" t="str">
        <f>B2641&amp;C2641</f>
        <v>Flomena CHEPKIACHmarathon</v>
      </c>
      <c r="I2641" s="2">
        <f>E2641</f>
        <v>1126</v>
      </c>
      <c r="J2641" s="2" cm="1">
        <f t="array" ref="J2641">MAX(IF($H$3:$H$4000=$H2641,$I$3:$I$4000))</f>
        <v>1126</v>
      </c>
      <c r="K2641" s="2" t="str">
        <v>NZL</v>
      </c>
      <c r="L2641" s="21" t="str">
        <v>Maddie WILSON</v>
      </c>
      <c r="M2641" s="47" t="str">
        <v>heptathlon</v>
      </c>
      <c r="N2641" s="95">
        <v>37351</v>
      </c>
      <c r="O2641" s="94" t="str">
        <f t="shared" si="164"/>
        <v>Maddie WILSONheptathlon</v>
      </c>
      <c r="P2641" s="2">
        <f t="shared" si="165"/>
        <v>909</v>
      </c>
      <c r="Q2641" s="2">
        <f t="shared" si="166"/>
        <v>34</v>
      </c>
      <c r="R2641" s="79" t="str">
        <f t="shared" si="167"/>
        <v/>
      </c>
    </row>
    <row r="2642" spans="1:18" x14ac:dyDescent="0.2">
      <c r="A2642" t="s">
        <v>1152</v>
      </c>
      <c r="B2642" t="s">
        <v>2683</v>
      </c>
      <c r="C2642" s="5" t="s">
        <v>82</v>
      </c>
      <c r="D2642" s="5"/>
      <c r="E2642" s="39">
        <v>1122</v>
      </c>
      <c r="F2642" s="195">
        <v>44654</v>
      </c>
      <c r="G2642" s="2">
        <v>23</v>
      </c>
      <c r="H2642" t="str">
        <f>B2642&amp;C2642</f>
        <v>Beatrice CHEPTOOmarathon</v>
      </c>
      <c r="I2642" s="2">
        <f>E2642</f>
        <v>1122</v>
      </c>
      <c r="J2642" s="2" cm="1">
        <f t="array" ref="J2642">MAX(IF($H$3:$H$4000=$H2642,$I$3:$I$4000))</f>
        <v>1179</v>
      </c>
      <c r="K2642" s="2" t="str">
        <v>NZL</v>
      </c>
      <c r="L2642" s="21" t="str">
        <v>Christina RYAN</v>
      </c>
      <c r="M2642" s="47" t="str">
        <v>heptathlon</v>
      </c>
      <c r="N2642" s="95">
        <v>35841</v>
      </c>
      <c r="O2642" s="94" t="str">
        <f t="shared" si="164"/>
        <v>Christina RYANheptathlon</v>
      </c>
      <c r="P2642" s="2">
        <f t="shared" si="165"/>
        <v>908</v>
      </c>
      <c r="Q2642" s="2">
        <f t="shared" si="166"/>
        <v>36</v>
      </c>
      <c r="R2642" s="79" t="str">
        <f t="shared" si="167"/>
        <v/>
      </c>
    </row>
    <row r="2643" spans="1:18" x14ac:dyDescent="0.2">
      <c r="A2643" t="s">
        <v>1152</v>
      </c>
      <c r="B2643" t="s">
        <v>5488</v>
      </c>
      <c r="C2643" s="5" t="s">
        <v>30</v>
      </c>
      <c r="D2643" s="5">
        <v>31235</v>
      </c>
      <c r="E2643" s="39">
        <v>981</v>
      </c>
      <c r="F2643" s="195">
        <v>44653</v>
      </c>
      <c r="G2643" s="2">
        <v>25</v>
      </c>
      <c r="H2643" t="str">
        <f>B2643&amp;C2643</f>
        <v>Lucy Wambui MURIGI10000m</v>
      </c>
      <c r="I2643" s="2">
        <f>E2643</f>
        <v>981</v>
      </c>
      <c r="J2643" s="2" cm="1">
        <f t="array" ref="J2643">MAX(IF($H$3:$H$4000=$H2643,$I$3:$I$4000))</f>
        <v>981</v>
      </c>
      <c r="K2643" s="2" t="str">
        <v>NZL</v>
      </c>
      <c r="L2643" s="21" t="str">
        <v>Monique WHITEMAN</v>
      </c>
      <c r="M2643" s="47" t="str">
        <v>3000msc</v>
      </c>
      <c r="N2643" s="95">
        <v>37020</v>
      </c>
      <c r="O2643" s="94" t="str">
        <f t="shared" si="164"/>
        <v>Monique WHITEMAN3000msc</v>
      </c>
      <c r="P2643" s="2">
        <f t="shared" si="165"/>
        <v>868</v>
      </c>
      <c r="Q2643" s="2">
        <f t="shared" si="166"/>
        <v>144</v>
      </c>
      <c r="R2643" s="79" t="str">
        <f t="shared" si="167"/>
        <v/>
      </c>
    </row>
    <row r="2644" spans="1:18" x14ac:dyDescent="0.2">
      <c r="A2644" t="s">
        <v>1152</v>
      </c>
      <c r="B2644" t="s">
        <v>1853</v>
      </c>
      <c r="C2644" t="s">
        <v>28</v>
      </c>
      <c r="D2644" s="5"/>
      <c r="E2644" s="39">
        <v>1084</v>
      </c>
      <c r="F2644" s="195">
        <v>44652</v>
      </c>
      <c r="G2644" s="2">
        <v>26</v>
      </c>
      <c r="H2644" t="str">
        <f>B2644&amp;C2644</f>
        <v>Joyce KIMELI1500m</v>
      </c>
      <c r="I2644" s="2">
        <f>E2644</f>
        <v>1084</v>
      </c>
      <c r="J2644" s="2" cm="1">
        <f t="array" ref="J2644">MAX(IF($H$3:$H$4000=$H2644,$I$3:$I$4000))</f>
        <v>1102</v>
      </c>
      <c r="K2644" s="2" t="str">
        <v>NZL</v>
      </c>
      <c r="L2644" s="21" t="str">
        <v>Celine PEARN</v>
      </c>
      <c r="M2644" s="47" t="str">
        <v>100mh</v>
      </c>
      <c r="N2644" s="95">
        <v>35512</v>
      </c>
      <c r="O2644" s="94" t="str">
        <f t="shared" si="164"/>
        <v>Celine PEARN100mh</v>
      </c>
      <c r="P2644" s="2">
        <f t="shared" si="165"/>
        <v>989</v>
      </c>
      <c r="Q2644" s="2">
        <f t="shared" si="166"/>
        <v>146</v>
      </c>
      <c r="R2644" s="79" t="str">
        <f t="shared" si="167"/>
        <v/>
      </c>
    </row>
    <row r="2645" spans="1:18" x14ac:dyDescent="0.2">
      <c r="A2645" t="s">
        <v>1152</v>
      </c>
      <c r="B2645" t="s">
        <v>5445</v>
      </c>
      <c r="C2645" t="s">
        <v>28</v>
      </c>
      <c r="D2645" s="5"/>
      <c r="E2645" s="39">
        <v>1058</v>
      </c>
      <c r="F2645" s="195">
        <v>44652</v>
      </c>
      <c r="G2645" s="2">
        <v>43</v>
      </c>
      <c r="H2645" t="str">
        <f>B2645&amp;C2645</f>
        <v>Flomena ASEKOL1500m</v>
      </c>
      <c r="I2645" s="2">
        <f>E2645</f>
        <v>1058</v>
      </c>
      <c r="J2645" s="2" cm="1">
        <f t="array" ref="J2645">MAX(IF($H$3:$H$4000=$H2645,$I$3:$I$4000))</f>
        <v>1058</v>
      </c>
      <c r="K2645" s="2" t="str">
        <v>NZL</v>
      </c>
      <c r="L2645" s="21" t="str">
        <v>Christina RYAN</v>
      </c>
      <c r="M2645" s="47" t="str">
        <v>high-jump</v>
      </c>
      <c r="N2645" s="95">
        <v>35841</v>
      </c>
      <c r="O2645" s="94" t="str">
        <f t="shared" si="164"/>
        <v>Christina RYANhigh-jump</v>
      </c>
      <c r="P2645" s="2">
        <f t="shared" si="165"/>
        <v>916</v>
      </c>
      <c r="Q2645" s="2">
        <f t="shared" si="166"/>
        <v>152</v>
      </c>
      <c r="R2645" s="79" t="str">
        <f t="shared" si="167"/>
        <v/>
      </c>
    </row>
    <row r="2646" spans="1:18" x14ac:dyDescent="0.2">
      <c r="A2646" t="s">
        <v>1152</v>
      </c>
      <c r="B2646" t="s">
        <v>1303</v>
      </c>
      <c r="C2646" s="5" t="s">
        <v>34</v>
      </c>
      <c r="D2646" s="5">
        <v>36927</v>
      </c>
      <c r="E2646" s="39">
        <v>1035</v>
      </c>
      <c r="F2646" s="195">
        <v>44652</v>
      </c>
      <c r="G2646" s="2">
        <v>24</v>
      </c>
      <c r="H2646" t="str">
        <f>B2646&amp;C2646</f>
        <v>Caroline JEROTICH3000msc</v>
      </c>
      <c r="I2646" s="2">
        <f>E2646</f>
        <v>1035</v>
      </c>
      <c r="J2646" s="2" cm="1">
        <f t="array" ref="J2646">MAX(IF($H$3:$H$4000=$H2646,$I$3:$I$4000))</f>
        <v>1035</v>
      </c>
      <c r="K2646" s="2" t="str">
        <v>NZL</v>
      </c>
      <c r="L2646" s="21" t="str">
        <v>Centaine NOOM-DUCKWORTH</v>
      </c>
      <c r="M2646" s="47" t="str">
        <v>hammer-throw</v>
      </c>
      <c r="N2646" s="95">
        <v>37442</v>
      </c>
      <c r="O2646" s="94" t="str">
        <f t="shared" si="164"/>
        <v>Centaine NOOM-DUCKWORTHhammer-throw</v>
      </c>
      <c r="P2646" s="2">
        <f t="shared" si="165"/>
        <v>766</v>
      </c>
      <c r="Q2646" s="2">
        <f t="shared" si="166"/>
        <v>124</v>
      </c>
      <c r="R2646" s="79" t="str">
        <f t="shared" si="167"/>
        <v/>
      </c>
    </row>
    <row r="2647" spans="1:18" x14ac:dyDescent="0.2">
      <c r="A2647" t="s">
        <v>1152</v>
      </c>
      <c r="B2647" t="s">
        <v>5467</v>
      </c>
      <c r="C2647" s="5" t="s">
        <v>34</v>
      </c>
      <c r="D2647" s="5">
        <v>36514</v>
      </c>
      <c r="E2647" s="39">
        <v>868</v>
      </c>
      <c r="F2647" s="195">
        <v>44652</v>
      </c>
      <c r="G2647" s="2">
        <v>73</v>
      </c>
      <c r="H2647" t="str">
        <f>B2647&amp;C2647</f>
        <v>Rahab CHEPKORIR3000msc</v>
      </c>
      <c r="I2647" s="2">
        <f>E2647</f>
        <v>868</v>
      </c>
      <c r="J2647" s="2" cm="1">
        <f t="array" ref="J2647">MAX(IF($H$3:$H$4000=$H2647,$I$3:$I$4000))</f>
        <v>868</v>
      </c>
      <c r="K2647" s="2" t="str">
        <v>NZL</v>
      </c>
      <c r="L2647" s="21" t="str">
        <v>Maia RAMSDEN</v>
      </c>
      <c r="M2647" s="47" t="str">
        <v>1500m</v>
      </c>
      <c r="N2647" s="95">
        <v>37338</v>
      </c>
      <c r="O2647" s="94" t="str">
        <f t="shared" si="164"/>
        <v>Maia RAMSDEN1500m</v>
      </c>
      <c r="P2647" s="2">
        <f t="shared" si="165"/>
        <v>1065</v>
      </c>
      <c r="Q2647" s="2">
        <f t="shared" si="166"/>
        <v>123</v>
      </c>
      <c r="R2647" s="79" t="str">
        <f t="shared" si="167"/>
        <v/>
      </c>
    </row>
    <row r="2648" spans="1:18" x14ac:dyDescent="0.2">
      <c r="A2648" t="s">
        <v>1152</v>
      </c>
      <c r="B2648" t="s">
        <v>1836</v>
      </c>
      <c r="C2648" s="6" t="s">
        <v>28</v>
      </c>
      <c r="D2648" s="6">
        <v>36237</v>
      </c>
      <c r="E2648" s="39">
        <v>1155</v>
      </c>
      <c r="F2648" s="195">
        <v>44649</v>
      </c>
      <c r="G2648" s="2">
        <v>2</v>
      </c>
      <c r="H2648" t="str">
        <f>B2648&amp;C2648</f>
        <v>Hellen Ekarare LOBUN1500m</v>
      </c>
      <c r="I2648" s="2">
        <f>E2648</f>
        <v>1155</v>
      </c>
      <c r="J2648" s="2" cm="1">
        <f t="array" ref="J2648">MAX(IF($H$3:$H$4000=$H2648,$I$3:$I$4000))</f>
        <v>1155</v>
      </c>
      <c r="K2648" s="2" t="str">
        <v>NZL</v>
      </c>
      <c r="L2648" s="21" t="str">
        <v>Krystal CLARK</v>
      </c>
      <c r="M2648" s="47" t="str">
        <v>1500m</v>
      </c>
      <c r="N2648" s="95">
        <v>37179</v>
      </c>
      <c r="O2648" s="94" t="str">
        <f t="shared" si="164"/>
        <v>Krystal CLARK1500m</v>
      </c>
      <c r="P2648" s="2">
        <f t="shared" si="165"/>
        <v>1005</v>
      </c>
      <c r="Q2648" s="2">
        <f t="shared" si="166"/>
        <v>164</v>
      </c>
      <c r="R2648" s="79" t="str">
        <f t="shared" si="167"/>
        <v/>
      </c>
    </row>
    <row r="2649" spans="1:18" x14ac:dyDescent="0.2">
      <c r="A2649" t="s">
        <v>1152</v>
      </c>
      <c r="B2649" t="s">
        <v>5610</v>
      </c>
      <c r="C2649" s="5" t="s">
        <v>82</v>
      </c>
      <c r="D2649" s="5"/>
      <c r="E2649" s="39">
        <v>1145</v>
      </c>
      <c r="F2649" s="195">
        <v>44647</v>
      </c>
      <c r="G2649" s="2">
        <v>15</v>
      </c>
      <c r="H2649" t="str">
        <f>B2649&amp;C2649</f>
        <v>Gladys KIPTOOmarathon</v>
      </c>
      <c r="I2649" s="2">
        <f>E2649</f>
        <v>1145</v>
      </c>
      <c r="J2649" s="2" cm="1">
        <f t="array" ref="J2649">MAX(IF($H$3:$H$4000=$H2649,$I$3:$I$4000))</f>
        <v>1145</v>
      </c>
      <c r="K2649" s="2" t="str">
        <v>NZL</v>
      </c>
      <c r="L2649" s="21" t="str">
        <v>Laura NAGEL</v>
      </c>
      <c r="M2649" s="47" t="str">
        <v>5000m</v>
      </c>
      <c r="N2649" s="95">
        <v>33645</v>
      </c>
      <c r="O2649" s="94" t="str">
        <f t="shared" si="164"/>
        <v>Laura NAGEL5000m</v>
      </c>
      <c r="P2649" s="2">
        <f t="shared" si="165"/>
        <v>1046</v>
      </c>
      <c r="Q2649" s="2">
        <f t="shared" si="166"/>
        <v>117</v>
      </c>
      <c r="R2649" s="79" t="str">
        <f t="shared" si="167"/>
        <v/>
      </c>
    </row>
    <row r="2650" spans="1:18" x14ac:dyDescent="0.2">
      <c r="A2650" t="s">
        <v>1152</v>
      </c>
      <c r="B2650" t="s">
        <v>5439</v>
      </c>
      <c r="C2650" s="5" t="s">
        <v>27</v>
      </c>
      <c r="D2650" s="5"/>
      <c r="E2650" s="39">
        <v>1020</v>
      </c>
      <c r="F2650" s="195">
        <v>44646</v>
      </c>
      <c r="G2650" s="2">
        <v>76</v>
      </c>
      <c r="H2650" t="str">
        <f>B2650&amp;C2650</f>
        <v>Dorcas EWOI800m</v>
      </c>
      <c r="I2650" s="2">
        <f>E2650</f>
        <v>1020</v>
      </c>
      <c r="J2650" s="2" cm="1">
        <f t="array" ref="J2650">MAX(IF($H$3:$H$4000=$H2650,$I$3:$I$4000))</f>
        <v>1020</v>
      </c>
      <c r="K2650" s="2" t="str">
        <v>NZL</v>
      </c>
      <c r="L2650" s="21" t="str">
        <v>Anneke GROGAN</v>
      </c>
      <c r="M2650" s="47" t="str">
        <v>5000m</v>
      </c>
      <c r="N2650" s="95">
        <v>35304</v>
      </c>
      <c r="O2650" s="94" t="str">
        <f t="shared" si="164"/>
        <v>Anneke GROGAN5000m</v>
      </c>
      <c r="P2650" s="2">
        <f t="shared" si="165"/>
        <v>1028</v>
      </c>
      <c r="Q2650" s="2">
        <f t="shared" si="166"/>
        <v>128</v>
      </c>
      <c r="R2650" s="79" t="str">
        <f t="shared" si="167"/>
        <v/>
      </c>
    </row>
    <row r="2651" spans="1:18" x14ac:dyDescent="0.2">
      <c r="A2651" t="s">
        <v>1152</v>
      </c>
      <c r="B2651" t="s">
        <v>5439</v>
      </c>
      <c r="C2651" t="s">
        <v>28</v>
      </c>
      <c r="D2651" s="5"/>
      <c r="E2651" s="39">
        <v>1004</v>
      </c>
      <c r="F2651" s="195">
        <v>44645</v>
      </c>
      <c r="G2651" s="2">
        <v>86</v>
      </c>
      <c r="H2651" t="str">
        <f>B2651&amp;C2651</f>
        <v>Dorcas EWOI1500m</v>
      </c>
      <c r="I2651" s="2">
        <f>E2651</f>
        <v>1004</v>
      </c>
      <c r="J2651" s="2" cm="1">
        <f t="array" ref="J2651">MAX(IF($H$3:$H$4000=$H2651,$I$3:$I$4000))</f>
        <v>1004</v>
      </c>
      <c r="K2651" s="2" t="str">
        <v>NZL</v>
      </c>
      <c r="L2651" s="21" t="str">
        <v>Eliza MEEKINGS</v>
      </c>
      <c r="M2651" s="47" t="str">
        <v>pole-vault</v>
      </c>
      <c r="N2651" s="95">
        <v>37388</v>
      </c>
      <c r="O2651" s="94" t="str">
        <f t="shared" si="164"/>
        <v>Eliza MEEKINGSpole-vault</v>
      </c>
      <c r="P2651" s="2">
        <f t="shared" si="165"/>
        <v>838</v>
      </c>
      <c r="Q2651" s="2">
        <f t="shared" si="166"/>
        <v>92</v>
      </c>
      <c r="R2651" s="79" t="str">
        <f t="shared" si="167"/>
        <v/>
      </c>
    </row>
    <row r="2652" spans="1:18" x14ac:dyDescent="0.2">
      <c r="A2652" t="s">
        <v>1152</v>
      </c>
      <c r="B2652" t="s">
        <v>1930</v>
      </c>
      <c r="C2652" t="s">
        <v>34</v>
      </c>
      <c r="D2652" s="5"/>
      <c r="E2652" s="39">
        <v>1003</v>
      </c>
      <c r="F2652" s="195">
        <v>44645</v>
      </c>
      <c r="G2652" s="2">
        <v>39</v>
      </c>
      <c r="H2652" t="str">
        <f>B2652&amp;C2652</f>
        <v>Joice JEBOR3000msc</v>
      </c>
      <c r="I2652" s="2">
        <f>E2652</f>
        <v>1003</v>
      </c>
      <c r="J2652" s="2" cm="1">
        <f t="array" ref="J2652">MAX(IF($H$3:$H$4000=$H2652,$I$3:$I$4000))</f>
        <v>1014</v>
      </c>
      <c r="K2652" s="2" t="str">
        <v>NZL</v>
      </c>
      <c r="L2652" s="21" t="str">
        <v>Julia RATCLIFFE</v>
      </c>
      <c r="M2652" s="47" t="str">
        <v>hammer-throw</v>
      </c>
      <c r="N2652" s="95">
        <v>34164</v>
      </c>
      <c r="O2652" s="94" t="str">
        <f t="shared" si="164"/>
        <v>Julia RATCLIFFEhammer-throw</v>
      </c>
      <c r="P2652" s="2">
        <f t="shared" si="165"/>
        <v>1151</v>
      </c>
      <c r="Q2652" s="2">
        <f t="shared" si="166"/>
        <v>4</v>
      </c>
      <c r="R2652" s="79" t="str">
        <f t="shared" si="167"/>
        <v/>
      </c>
    </row>
    <row r="2653" spans="1:18" x14ac:dyDescent="0.2">
      <c r="A2653" t="s">
        <v>1152</v>
      </c>
      <c r="B2653" t="s">
        <v>5469</v>
      </c>
      <c r="C2653" s="5" t="s">
        <v>29</v>
      </c>
      <c r="D2653" s="5"/>
      <c r="E2653" s="39">
        <v>1054</v>
      </c>
      <c r="F2653" s="195">
        <v>44645</v>
      </c>
      <c r="G2653" s="2">
        <v>34</v>
      </c>
      <c r="H2653" t="str">
        <f>B2653&amp;C2653</f>
        <v>Eusila CHEPKIRUI5000m</v>
      </c>
      <c r="I2653" s="2">
        <f>E2653</f>
        <v>1054</v>
      </c>
      <c r="J2653" s="2" cm="1">
        <f t="array" ref="J2653">MAX(IF($H$3:$H$4000=$H2653,$I$3:$I$4000))</f>
        <v>1054</v>
      </c>
      <c r="K2653" s="2" t="str">
        <v>NZL</v>
      </c>
      <c r="L2653" s="21" t="str">
        <v>Rebekah GREENE</v>
      </c>
      <c r="M2653" s="47" t="str">
        <v>1500m</v>
      </c>
      <c r="N2653" s="95">
        <v>34329</v>
      </c>
      <c r="O2653" s="94" t="str">
        <f t="shared" si="164"/>
        <v>Rebekah GREENE1500m</v>
      </c>
      <c r="P2653" s="2">
        <f t="shared" si="165"/>
        <v>1089</v>
      </c>
      <c r="Q2653" s="2">
        <f t="shared" si="166"/>
        <v>103</v>
      </c>
      <c r="R2653" s="79" t="str">
        <f t="shared" si="167"/>
        <v/>
      </c>
    </row>
    <row r="2654" spans="1:18" x14ac:dyDescent="0.2">
      <c r="A2654" t="s">
        <v>1152</v>
      </c>
      <c r="B2654" t="s">
        <v>1300</v>
      </c>
      <c r="C2654" t="s">
        <v>34</v>
      </c>
      <c r="D2654" s="5"/>
      <c r="E2654" s="39">
        <v>1033</v>
      </c>
      <c r="F2654" s="195">
        <v>44644</v>
      </c>
      <c r="G2654" s="2">
        <v>25</v>
      </c>
      <c r="H2654" t="str">
        <f>B2654&amp;C2654</f>
        <v>Lona LATEMA3000msc</v>
      </c>
      <c r="I2654" s="2">
        <f>E2654</f>
        <v>1033</v>
      </c>
      <c r="J2654" s="2" cm="1">
        <f t="array" ref="J2654">MAX(IF($H$3:$H$4000=$H2654,$I$3:$I$4000))</f>
        <v>1033</v>
      </c>
      <c r="K2654" s="2" t="str">
        <v>NZL</v>
      </c>
      <c r="L2654" s="21" t="str">
        <v>Mayce BATES</v>
      </c>
      <c r="M2654" s="47" t="str">
        <v>hammer-throw</v>
      </c>
      <c r="N2654" s="95">
        <v>34565</v>
      </c>
      <c r="O2654" s="94" t="str">
        <f t="shared" si="164"/>
        <v>Mayce BATEShammer-throw</v>
      </c>
      <c r="P2654" s="2">
        <f t="shared" si="165"/>
        <v>767</v>
      </c>
      <c r="Q2654" s="2">
        <f t="shared" si="166"/>
        <v>123</v>
      </c>
      <c r="R2654" s="79" t="str">
        <f t="shared" si="167"/>
        <v/>
      </c>
    </row>
    <row r="2655" spans="1:18" x14ac:dyDescent="0.2">
      <c r="A2655" t="s">
        <v>1152</v>
      </c>
      <c r="B2655" t="s">
        <v>5474</v>
      </c>
      <c r="C2655" t="s">
        <v>29</v>
      </c>
      <c r="D2655" s="5"/>
      <c r="E2655" s="39">
        <v>1024</v>
      </c>
      <c r="F2655" s="195">
        <v>44644</v>
      </c>
      <c r="G2655" s="2">
        <v>56</v>
      </c>
      <c r="H2655" t="str">
        <f>B2655&amp;C2655</f>
        <v>Irene RONO5000m</v>
      </c>
      <c r="I2655" s="2">
        <f>E2655</f>
        <v>1024</v>
      </c>
      <c r="J2655" s="2" cm="1">
        <f t="array" ref="J2655">MAX(IF($H$3:$H$4000=$H2655,$I$3:$I$4000))</f>
        <v>1024</v>
      </c>
      <c r="K2655" s="2" t="str">
        <v>NZL</v>
      </c>
      <c r="L2655" s="21" t="str">
        <v>Laura NAGEL</v>
      </c>
      <c r="M2655" s="47" t="str">
        <v>1500m</v>
      </c>
      <c r="N2655" s="95">
        <v>33645</v>
      </c>
      <c r="O2655" s="94" t="str">
        <f t="shared" si="164"/>
        <v>Laura NAGEL1500m</v>
      </c>
      <c r="P2655" s="2">
        <f t="shared" si="165"/>
        <v>1093</v>
      </c>
      <c r="Q2655" s="2">
        <f t="shared" si="166"/>
        <v>90</v>
      </c>
      <c r="R2655" s="79" t="str">
        <f t="shared" si="167"/>
        <v/>
      </c>
    </row>
    <row r="2656" spans="1:18" x14ac:dyDescent="0.2">
      <c r="A2656" t="s">
        <v>1152</v>
      </c>
      <c r="B2656" t="s">
        <v>1304</v>
      </c>
      <c r="C2656" t="s">
        <v>30</v>
      </c>
      <c r="D2656" s="5"/>
      <c r="E2656" s="39">
        <v>989</v>
      </c>
      <c r="F2656" s="195">
        <v>44644</v>
      </c>
      <c r="G2656" s="2">
        <v>23</v>
      </c>
      <c r="H2656" t="str">
        <f>B2656&amp;C2656</f>
        <v>Winrose CHESANG10000m</v>
      </c>
      <c r="I2656" s="2">
        <f>E2656</f>
        <v>989</v>
      </c>
      <c r="J2656" s="2" cm="1">
        <f t="array" ref="J2656">MAX(IF($H$3:$H$4000=$H2656,$I$3:$I$4000))</f>
        <v>989</v>
      </c>
      <c r="K2656" s="2" t="str">
        <v>NZL</v>
      </c>
      <c r="L2656" s="21" t="str">
        <v>Anneke GROGAN</v>
      </c>
      <c r="M2656" s="47" t="str">
        <v>1500m</v>
      </c>
      <c r="N2656" s="95">
        <v>35304</v>
      </c>
      <c r="O2656" s="94" t="str">
        <f t="shared" si="164"/>
        <v>Anneke GROGAN1500m</v>
      </c>
      <c r="P2656" s="2">
        <f t="shared" si="165"/>
        <v>1062</v>
      </c>
      <c r="Q2656" s="2">
        <f t="shared" si="166"/>
        <v>126</v>
      </c>
      <c r="R2656" s="79" t="str">
        <f t="shared" si="167"/>
        <v/>
      </c>
    </row>
    <row r="2657" spans="1:18" x14ac:dyDescent="0.2">
      <c r="A2657" t="s">
        <v>1152</v>
      </c>
      <c r="B2657" t="s">
        <v>5490</v>
      </c>
      <c r="C2657" t="s">
        <v>30</v>
      </c>
      <c r="D2657" s="5"/>
      <c r="E2657" s="39">
        <v>957</v>
      </c>
      <c r="F2657" s="195">
        <v>44644</v>
      </c>
      <c r="G2657" s="2">
        <v>35</v>
      </c>
      <c r="H2657" t="str">
        <f>B2657&amp;C2657</f>
        <v>Prudence KIYENG10000m</v>
      </c>
      <c r="I2657" s="2">
        <f>E2657</f>
        <v>957</v>
      </c>
      <c r="J2657" s="2" cm="1">
        <f t="array" ref="J2657">MAX(IF($H$3:$H$4000=$H2657,$I$3:$I$4000))</f>
        <v>957</v>
      </c>
      <c r="K2657" s="2" t="str">
        <v>NZL</v>
      </c>
      <c r="L2657" s="21" t="str">
        <v>Penelope SALMON</v>
      </c>
      <c r="M2657" s="47" t="str">
        <v>1500m</v>
      </c>
      <c r="N2657" s="95">
        <v>37971</v>
      </c>
      <c r="O2657" s="94" t="str">
        <f t="shared" si="164"/>
        <v>Penelope SALMON1500m</v>
      </c>
      <c r="P2657" s="2">
        <f t="shared" si="165"/>
        <v>1026</v>
      </c>
      <c r="Q2657" s="2">
        <f t="shared" si="166"/>
        <v>149</v>
      </c>
      <c r="R2657" s="79" t="str">
        <f t="shared" si="167"/>
        <v/>
      </c>
    </row>
    <row r="2658" spans="1:18" x14ac:dyDescent="0.2">
      <c r="A2658" t="s">
        <v>1152</v>
      </c>
      <c r="B2658" t="s">
        <v>2677</v>
      </c>
      <c r="C2658" s="5" t="s">
        <v>82</v>
      </c>
      <c r="D2658" s="5">
        <v>33695</v>
      </c>
      <c r="E2658" s="39">
        <v>1130</v>
      </c>
      <c r="F2658" s="195">
        <v>44640</v>
      </c>
      <c r="G2658" s="2">
        <v>19</v>
      </c>
      <c r="H2658" t="str">
        <f>B2658&amp;C2658</f>
        <v>Antonina KWAMBAImarathon</v>
      </c>
      <c r="I2658" s="2">
        <f>E2658</f>
        <v>1130</v>
      </c>
      <c r="J2658" s="2" cm="1">
        <f t="array" ref="J2658">MAX(IF($H$3:$H$4000=$H2658,$I$3:$I$4000))</f>
        <v>1189</v>
      </c>
      <c r="K2658" s="2" t="str">
        <v>NZL</v>
      </c>
      <c r="L2658" s="21" t="str">
        <v>Alison ANDREWS-PAUL</v>
      </c>
      <c r="M2658" s="47" t="str">
        <v>800m</v>
      </c>
      <c r="N2658" s="95">
        <v>35782</v>
      </c>
      <c r="O2658" s="94" t="str">
        <f t="shared" si="164"/>
        <v>Alison ANDREWS-PAUL800m</v>
      </c>
      <c r="P2658" s="2">
        <f t="shared" si="165"/>
        <v>1091</v>
      </c>
      <c r="Q2658" s="2">
        <f t="shared" si="166"/>
        <v>89</v>
      </c>
      <c r="R2658" s="79" t="str">
        <f t="shared" si="167"/>
        <v/>
      </c>
    </row>
    <row r="2659" spans="1:18" x14ac:dyDescent="0.2">
      <c r="A2659" t="s">
        <v>1152</v>
      </c>
      <c r="B2659" t="s">
        <v>5024</v>
      </c>
      <c r="C2659" s="5" t="s">
        <v>82</v>
      </c>
      <c r="D2659" s="5">
        <v>34318</v>
      </c>
      <c r="E2659" s="39">
        <v>1093</v>
      </c>
      <c r="F2659" s="195">
        <v>44640</v>
      </c>
      <c r="G2659" s="2">
        <v>27</v>
      </c>
      <c r="H2659" t="str">
        <f>B2659&amp;C2659</f>
        <v>Martha AKENOmarathon</v>
      </c>
      <c r="I2659" s="2">
        <f>E2659</f>
        <v>1093</v>
      </c>
      <c r="J2659" s="2" cm="1">
        <f t="array" ref="J2659">MAX(IF($H$3:$H$4000=$H2659,$I$3:$I$4000))</f>
        <v>1093</v>
      </c>
      <c r="K2659" s="2" t="str">
        <v>NZL</v>
      </c>
      <c r="L2659" s="21" t="str">
        <v>Tillie HOLLYER</v>
      </c>
      <c r="M2659" s="47" t="str">
        <v>1500m</v>
      </c>
      <c r="N2659" s="95">
        <v>37413</v>
      </c>
      <c r="O2659" s="94" t="str">
        <f t="shared" si="164"/>
        <v>Tillie HOLLYER1500m</v>
      </c>
      <c r="P2659" s="2">
        <f t="shared" si="165"/>
        <v>1010</v>
      </c>
      <c r="Q2659" s="2">
        <f t="shared" si="166"/>
        <v>158</v>
      </c>
      <c r="R2659" s="79" t="str">
        <f t="shared" si="167"/>
        <v/>
      </c>
    </row>
    <row r="2660" spans="1:18" x14ac:dyDescent="0.2">
      <c r="A2660" t="s">
        <v>1152</v>
      </c>
      <c r="B2660" t="s">
        <v>5025</v>
      </c>
      <c r="C2660" s="5" t="s">
        <v>82</v>
      </c>
      <c r="D2660" s="5">
        <v>30815</v>
      </c>
      <c r="E2660" s="39">
        <v>1050</v>
      </c>
      <c r="F2660" s="195">
        <v>44640</v>
      </c>
      <c r="G2660" s="2">
        <v>41</v>
      </c>
      <c r="H2660" t="str">
        <f>B2660&amp;C2660</f>
        <v>Caroline ROTICHmarathon</v>
      </c>
      <c r="I2660" s="2">
        <f>E2660</f>
        <v>1050</v>
      </c>
      <c r="J2660" s="2" cm="1">
        <f t="array" ref="J2660">MAX(IF($H$3:$H$4000=$H2660,$I$3:$I$4000))</f>
        <v>1050</v>
      </c>
      <c r="K2660" s="2" t="str">
        <v>NZL</v>
      </c>
      <c r="L2660" s="21" t="str">
        <v>Kerry WHITE</v>
      </c>
      <c r="M2660" s="47" t="str">
        <v>1500m</v>
      </c>
      <c r="N2660" s="95">
        <v>34528</v>
      </c>
      <c r="O2660" s="94" t="str">
        <f t="shared" si="164"/>
        <v>Kerry WHITE1500m</v>
      </c>
      <c r="P2660" s="2">
        <f t="shared" si="165"/>
        <v>1006</v>
      </c>
      <c r="Q2660" s="2">
        <f t="shared" si="166"/>
        <v>160</v>
      </c>
      <c r="R2660" s="79" t="str">
        <f t="shared" si="167"/>
        <v/>
      </c>
    </row>
    <row r="2661" spans="1:18" x14ac:dyDescent="0.2">
      <c r="A2661" t="s">
        <v>1152</v>
      </c>
      <c r="B2661" t="s">
        <v>4985</v>
      </c>
      <c r="C2661" s="5" t="s">
        <v>34</v>
      </c>
      <c r="D2661" s="5">
        <v>33897</v>
      </c>
      <c r="E2661" s="39">
        <v>879</v>
      </c>
      <c r="F2661" s="195">
        <v>44639</v>
      </c>
      <c r="G2661" s="2">
        <v>70</v>
      </c>
      <c r="H2661" t="str">
        <f>B2661&amp;C2661</f>
        <v>Alfin Wanzila NYAMASYO3000msc</v>
      </c>
      <c r="I2661" s="2">
        <f>E2661</f>
        <v>879</v>
      </c>
      <c r="J2661" s="2" cm="1">
        <f t="array" ref="J2661">MAX(IF($H$3:$H$4000=$H2661,$I$3:$I$4000))</f>
        <v>879</v>
      </c>
      <c r="K2661" s="2" t="str">
        <v>NZL</v>
      </c>
      <c r="L2661" s="21" t="str">
        <v>Rosa TWYFORD</v>
      </c>
      <c r="M2661" s="47" t="str">
        <v>1500m</v>
      </c>
      <c r="N2661" s="95">
        <v>37403</v>
      </c>
      <c r="O2661" s="94" t="str">
        <f t="shared" si="164"/>
        <v>Rosa TWYFORD1500m</v>
      </c>
      <c r="P2661" s="2">
        <f t="shared" si="165"/>
        <v>1002</v>
      </c>
      <c r="Q2661" s="2">
        <f t="shared" si="166"/>
        <v>169</v>
      </c>
      <c r="R2661" s="79" t="str">
        <f t="shared" si="167"/>
        <v/>
      </c>
    </row>
    <row r="2662" spans="1:18" x14ac:dyDescent="0.2">
      <c r="A2662" t="s">
        <v>1152</v>
      </c>
      <c r="B2662" t="s">
        <v>2669</v>
      </c>
      <c r="C2662" s="5" t="s">
        <v>82</v>
      </c>
      <c r="D2662" s="5">
        <v>34554</v>
      </c>
      <c r="E2662" s="39">
        <v>1261</v>
      </c>
      <c r="F2662" s="195">
        <v>44633</v>
      </c>
      <c r="G2662" s="2">
        <v>2</v>
      </c>
      <c r="H2662" t="str">
        <f>B2662&amp;C2662</f>
        <v>Ruth CHEPNGETICHmarathon</v>
      </c>
      <c r="I2662" s="2">
        <f>E2662</f>
        <v>1261</v>
      </c>
      <c r="J2662" s="2" cm="1">
        <f t="array" ref="J2662">MAX(IF($H$3:$H$4000=$H2662,$I$3:$I$4000))</f>
        <v>1261</v>
      </c>
      <c r="K2662" s="2" t="str">
        <v>NZL</v>
      </c>
      <c r="L2662" s="21" t="str">
        <v>Anneke GROGAN</v>
      </c>
      <c r="M2662" s="47" t="str">
        <v>3000msc</v>
      </c>
      <c r="N2662" s="95">
        <v>35304</v>
      </c>
      <c r="O2662" s="94" t="str">
        <f t="shared" si="164"/>
        <v>Anneke GROGAN3000msc</v>
      </c>
      <c r="P2662" s="2">
        <f t="shared" si="165"/>
        <v>1014</v>
      </c>
      <c r="Q2662" s="2">
        <f t="shared" si="166"/>
        <v>101</v>
      </c>
      <c r="R2662" s="79" t="str">
        <f t="shared" si="167"/>
        <v/>
      </c>
    </row>
    <row r="2663" spans="1:18" x14ac:dyDescent="0.2">
      <c r="A2663" t="s">
        <v>1152</v>
      </c>
      <c r="B2663" t="s">
        <v>2001</v>
      </c>
      <c r="C2663" s="5" t="s">
        <v>82</v>
      </c>
      <c r="D2663" s="5">
        <v>34385</v>
      </c>
      <c r="E2663" s="39">
        <v>1274</v>
      </c>
      <c r="F2663" s="195">
        <v>44626</v>
      </c>
      <c r="G2663" s="2">
        <v>1</v>
      </c>
      <c r="H2663" t="str">
        <f>B2663&amp;C2663</f>
        <v>Brigid KOSGEImarathon</v>
      </c>
      <c r="I2663" s="2">
        <f>E2663</f>
        <v>1274</v>
      </c>
      <c r="J2663" s="2" cm="1">
        <f t="array" ref="J2663">MAX(IF($H$3:$H$4000=$H2663,$I$3:$I$4000))</f>
        <v>1274</v>
      </c>
      <c r="K2663" s="2" t="str">
        <v>NZL</v>
      </c>
      <c r="L2663" s="21" t="str">
        <v>TeRina KEENAN</v>
      </c>
      <c r="M2663" s="47" t="str">
        <v>discus-throw</v>
      </c>
      <c r="N2663" s="95">
        <v>33145</v>
      </c>
      <c r="O2663" s="94" t="str">
        <f t="shared" si="164"/>
        <v>TeRina KEENANdiscus-throw</v>
      </c>
      <c r="P2663" s="2">
        <f t="shared" si="165"/>
        <v>999</v>
      </c>
      <c r="Q2663" s="2">
        <f t="shared" si="166"/>
        <v>25</v>
      </c>
      <c r="R2663" s="79" t="str">
        <f t="shared" si="167"/>
        <v/>
      </c>
    </row>
    <row r="2664" spans="1:18" x14ac:dyDescent="0.2">
      <c r="A2664" t="s">
        <v>1152</v>
      </c>
      <c r="B2664" t="s">
        <v>2664</v>
      </c>
      <c r="C2664" s="5" t="s">
        <v>82</v>
      </c>
      <c r="D2664" s="5">
        <v>33812</v>
      </c>
      <c r="E2664" s="39">
        <v>1247</v>
      </c>
      <c r="F2664" s="195">
        <v>44626</v>
      </c>
      <c r="G2664" s="2">
        <v>3</v>
      </c>
      <c r="H2664" t="str">
        <f>B2664&amp;C2664</f>
        <v>Angela TANUImarathon</v>
      </c>
      <c r="I2664" s="2">
        <f>E2664</f>
        <v>1247</v>
      </c>
      <c r="J2664" s="2" cm="1">
        <f t="array" ref="J2664">MAX(IF($H$3:$H$4000=$H2664,$I$3:$I$4000))</f>
        <v>1254</v>
      </c>
      <c r="K2664" s="2" t="str">
        <v>NZL</v>
      </c>
      <c r="L2664" s="21" t="str">
        <v>Tapenisa HAVEA</v>
      </c>
      <c r="M2664" s="47" t="str">
        <v>discus-throw</v>
      </c>
      <c r="N2664" s="95">
        <v>37730</v>
      </c>
      <c r="O2664" s="94" t="str">
        <f t="shared" si="164"/>
        <v>Tapenisa HAVEAdiscus-throw</v>
      </c>
      <c r="P2664" s="2">
        <f t="shared" si="165"/>
        <v>950</v>
      </c>
      <c r="Q2664" s="2">
        <f t="shared" si="166"/>
        <v>39</v>
      </c>
      <c r="R2664" s="79" t="str">
        <f t="shared" si="167"/>
        <v/>
      </c>
    </row>
    <row r="2665" spans="1:18" x14ac:dyDescent="0.2">
      <c r="A2665" t="s">
        <v>1152</v>
      </c>
      <c r="B2665" t="s">
        <v>4720</v>
      </c>
      <c r="C2665" s="5" t="s">
        <v>25</v>
      </c>
      <c r="D2665" s="6">
        <v>31674</v>
      </c>
      <c r="E2665" s="39">
        <v>1033</v>
      </c>
      <c r="F2665" s="195">
        <v>44625</v>
      </c>
      <c r="G2665" s="2">
        <v>90</v>
      </c>
      <c r="H2665" t="str">
        <f>B2665&amp;C2665</f>
        <v>Milcent NDORO200m</v>
      </c>
      <c r="I2665" s="2">
        <f>E2665</f>
        <v>1033</v>
      </c>
      <c r="J2665" s="2" cm="1">
        <f t="array" ref="J2665">MAX(IF($H$3:$H$4000=$H2665,$I$3:$I$4000))</f>
        <v>1033</v>
      </c>
      <c r="K2665" s="2" t="str">
        <v>NZL</v>
      </c>
      <c r="L2665" s="21" t="str">
        <v>Maddison-Lee WESCHE</v>
      </c>
      <c r="M2665" s="47" t="str">
        <v>shot-put</v>
      </c>
      <c r="N2665" s="95">
        <v>36324</v>
      </c>
      <c r="O2665" s="94" t="str">
        <f t="shared" si="164"/>
        <v>Maddison-Lee WESCHEshot-put</v>
      </c>
      <c r="P2665" s="2">
        <f t="shared" si="165"/>
        <v>1151</v>
      </c>
      <c r="Q2665" s="2">
        <f t="shared" si="166"/>
        <v>3</v>
      </c>
      <c r="R2665" s="79" t="str">
        <f t="shared" si="167"/>
        <v/>
      </c>
    </row>
    <row r="2666" spans="1:18" x14ac:dyDescent="0.2">
      <c r="A2666" t="s">
        <v>1152</v>
      </c>
      <c r="B2666" t="s">
        <v>1191</v>
      </c>
      <c r="C2666" s="5" t="s">
        <v>27</v>
      </c>
      <c r="D2666" s="5">
        <v>36692</v>
      </c>
      <c r="E2666" s="39">
        <v>1140</v>
      </c>
      <c r="F2666" s="195">
        <v>44625</v>
      </c>
      <c r="G2666" s="2">
        <v>2</v>
      </c>
      <c r="H2666" t="str">
        <f>B2666&amp;C2666</f>
        <v>Mary MORAA800m</v>
      </c>
      <c r="I2666" s="2">
        <f>E2666</f>
        <v>1140</v>
      </c>
      <c r="J2666" s="2" cm="1">
        <f t="array" ref="J2666">MAX(IF($H$3:$H$4000=$H2666,$I$3:$I$4000))</f>
        <v>1176</v>
      </c>
      <c r="K2666" s="2" t="str">
        <v>NZL</v>
      </c>
      <c r="L2666" s="21" t="str">
        <v>Tapenisa HAVEA</v>
      </c>
      <c r="M2666" s="47" t="str">
        <v>shot-put</v>
      </c>
      <c r="N2666" s="95">
        <v>37730</v>
      </c>
      <c r="O2666" s="94" t="str">
        <f t="shared" si="164"/>
        <v>Tapenisa HAVEAshot-put</v>
      </c>
      <c r="P2666" s="2">
        <f t="shared" si="165"/>
        <v>956</v>
      </c>
      <c r="Q2666" s="2">
        <f t="shared" si="166"/>
        <v>33</v>
      </c>
      <c r="R2666" s="79" t="str">
        <f t="shared" si="167"/>
        <v/>
      </c>
    </row>
    <row r="2667" spans="1:18" x14ac:dyDescent="0.2">
      <c r="A2667" t="s">
        <v>1152</v>
      </c>
      <c r="B2667" t="s">
        <v>1223</v>
      </c>
      <c r="C2667" s="5" t="s">
        <v>27</v>
      </c>
      <c r="D2667" s="5">
        <v>36078</v>
      </c>
      <c r="E2667" s="39">
        <v>1136</v>
      </c>
      <c r="F2667" s="195">
        <v>44625</v>
      </c>
      <c r="G2667" s="2">
        <v>3</v>
      </c>
      <c r="H2667" t="str">
        <f>B2667&amp;C2667</f>
        <v>Josephine Chelangat KIPLANGAT800m</v>
      </c>
      <c r="I2667" s="2">
        <f>E2667</f>
        <v>1136</v>
      </c>
      <c r="J2667" s="2" cm="1">
        <f t="array" ref="J2667">MAX(IF($H$3:$H$4000=$H2667,$I$3:$I$4000))</f>
        <v>1136</v>
      </c>
      <c r="K2667" s="2" t="str">
        <v>NZL</v>
      </c>
      <c r="L2667" s="21" t="str">
        <v>Lexi MAPLES</v>
      </c>
      <c r="M2667" s="47" t="str">
        <v>shot-put</v>
      </c>
      <c r="N2667" s="95">
        <v>36511</v>
      </c>
      <c r="O2667" s="94" t="str">
        <f t="shared" si="164"/>
        <v>Lexi MAPLESshot-put</v>
      </c>
      <c r="P2667" s="2">
        <f t="shared" si="165"/>
        <v>785</v>
      </c>
      <c r="Q2667" s="2">
        <f t="shared" si="166"/>
        <v>138</v>
      </c>
      <c r="R2667" s="79" t="str">
        <f t="shared" si="167"/>
        <v/>
      </c>
    </row>
    <row r="2668" spans="1:18" x14ac:dyDescent="0.2">
      <c r="A2668" t="s">
        <v>1152</v>
      </c>
      <c r="B2668" t="s">
        <v>5431</v>
      </c>
      <c r="C2668" s="5" t="s">
        <v>27</v>
      </c>
      <c r="D2668" s="5">
        <v>35071</v>
      </c>
      <c r="E2668" s="39">
        <v>1134</v>
      </c>
      <c r="F2668" s="195">
        <v>44625</v>
      </c>
      <c r="G2668" s="2">
        <v>4</v>
      </c>
      <c r="H2668" t="str">
        <f>B2668&amp;C2668</f>
        <v>Vivian Chebet KIPROTICH800m</v>
      </c>
      <c r="I2668" s="2">
        <f>E2668</f>
        <v>1134</v>
      </c>
      <c r="J2668" s="2" cm="1">
        <f t="array" ref="J2668">MAX(IF($H$3:$H$4000=$H2668,$I$3:$I$4000))</f>
        <v>1134</v>
      </c>
      <c r="K2668" s="2" t="str">
        <v>NZL</v>
      </c>
      <c r="L2668" s="21" t="str">
        <v>Alice TAYLOR</v>
      </c>
      <c r="M2668" s="47" t="str">
        <v>heptathlon</v>
      </c>
      <c r="N2668" s="95">
        <v>37604</v>
      </c>
      <c r="O2668" s="94" t="str">
        <f t="shared" si="164"/>
        <v>Alice TAYLORheptathlon</v>
      </c>
      <c r="P2668" s="2">
        <f t="shared" si="165"/>
        <v>766</v>
      </c>
      <c r="Q2668" s="2">
        <f t="shared" si="166"/>
        <v>62</v>
      </c>
      <c r="R2668" s="79" t="str">
        <f t="shared" si="167"/>
        <v/>
      </c>
    </row>
    <row r="2669" spans="1:18" x14ac:dyDescent="0.2">
      <c r="A2669" t="s">
        <v>1152</v>
      </c>
      <c r="B2669" t="s">
        <v>1788</v>
      </c>
      <c r="C2669" s="5" t="s">
        <v>27</v>
      </c>
      <c r="D2669" s="5">
        <v>36039</v>
      </c>
      <c r="E2669" s="39">
        <v>1128</v>
      </c>
      <c r="F2669" s="195">
        <v>44625</v>
      </c>
      <c r="G2669" s="2">
        <v>6</v>
      </c>
      <c r="H2669" t="str">
        <f>B2669&amp;C2669</f>
        <v>Naomi KORIR800m</v>
      </c>
      <c r="I2669" s="2">
        <f>E2669</f>
        <v>1128</v>
      </c>
      <c r="J2669" s="2" cm="1">
        <f t="array" ref="J2669">MAX(IF($H$3:$H$4000=$H2669,$I$3:$I$4000))</f>
        <v>1128</v>
      </c>
      <c r="K2669" s="2" t="str">
        <v>NZL</v>
      </c>
      <c r="L2669" s="21" t="str">
        <v>Rosie ELLIOTT</v>
      </c>
      <c r="M2669" s="47" t="str">
        <v>100m</v>
      </c>
      <c r="N2669" s="95">
        <v>35740</v>
      </c>
      <c r="O2669" s="94" t="str">
        <f t="shared" si="164"/>
        <v>Rosie ELLIOTT100m</v>
      </c>
      <c r="P2669" s="2">
        <f t="shared" si="165"/>
        <v>1079</v>
      </c>
      <c r="Q2669" s="2">
        <f t="shared" si="166"/>
        <v>121</v>
      </c>
      <c r="R2669" s="79" t="str">
        <f t="shared" si="167"/>
        <v/>
      </c>
    </row>
    <row r="2670" spans="1:18" x14ac:dyDescent="0.2">
      <c r="A2670" t="s">
        <v>1152</v>
      </c>
      <c r="B2670" t="s">
        <v>1846</v>
      </c>
      <c r="C2670" s="5" t="s">
        <v>27</v>
      </c>
      <c r="D2670" s="5">
        <v>37666</v>
      </c>
      <c r="E2670" s="39">
        <v>1103</v>
      </c>
      <c r="F2670" s="195">
        <v>44625</v>
      </c>
      <c r="G2670" s="2">
        <v>17</v>
      </c>
      <c r="H2670" t="str">
        <f>B2670&amp;C2670</f>
        <v>Purity CHEPKIRUI800m</v>
      </c>
      <c r="I2670" s="2">
        <f>E2670</f>
        <v>1103</v>
      </c>
      <c r="J2670" s="2" cm="1">
        <f t="array" ref="J2670">MAX(IF($H$3:$H$4000=$H2670,$I$3:$I$4000))</f>
        <v>1103</v>
      </c>
      <c r="K2670" s="2" t="str">
        <v>NZL</v>
      </c>
      <c r="L2670" s="21" t="str">
        <v>Rosie ELLIOTT</v>
      </c>
      <c r="M2670" s="47" t="str">
        <v>400m</v>
      </c>
      <c r="N2670" s="95">
        <v>35740</v>
      </c>
      <c r="O2670" s="94" t="str">
        <f t="shared" si="164"/>
        <v>Rosie ELLIOTT400m</v>
      </c>
      <c r="P2670" s="2">
        <f t="shared" si="165"/>
        <v>1104</v>
      </c>
      <c r="Q2670" s="2">
        <f t="shared" si="166"/>
        <v>68</v>
      </c>
      <c r="R2670" s="79" t="str">
        <f t="shared" si="167"/>
        <v/>
      </c>
    </row>
    <row r="2671" spans="1:18" x14ac:dyDescent="0.2">
      <c r="A2671" t="s">
        <v>1152</v>
      </c>
      <c r="B2671" t="s">
        <v>5432</v>
      </c>
      <c r="C2671" s="5" t="s">
        <v>27</v>
      </c>
      <c r="D2671" s="5">
        <v>34040</v>
      </c>
      <c r="E2671" s="39">
        <v>1103</v>
      </c>
      <c r="F2671" s="195">
        <v>44625</v>
      </c>
      <c r="G2671" s="2">
        <v>18</v>
      </c>
      <c r="H2671" t="str">
        <f>B2671&amp;C2671</f>
        <v>Peninah Wangari WACHIRA800m</v>
      </c>
      <c r="I2671" s="2">
        <f>E2671</f>
        <v>1103</v>
      </c>
      <c r="J2671" s="2" cm="1">
        <f t="array" ref="J2671">MAX(IF($H$3:$H$4000=$H2671,$I$3:$I$4000))</f>
        <v>1103</v>
      </c>
      <c r="K2671" s="2" t="str">
        <v>NZL</v>
      </c>
      <c r="L2671" s="21" t="str">
        <v>Izzy NEAL</v>
      </c>
      <c r="M2671" s="47" t="str">
        <v>400m</v>
      </c>
      <c r="N2671" s="95">
        <v>37031</v>
      </c>
      <c r="O2671" s="94" t="str">
        <f t="shared" si="164"/>
        <v>Izzy NEAL400m</v>
      </c>
      <c r="P2671" s="2">
        <f t="shared" si="165"/>
        <v>1096</v>
      </c>
      <c r="Q2671" s="2">
        <f t="shared" si="166"/>
        <v>79</v>
      </c>
      <c r="R2671" s="79" t="str">
        <f t="shared" si="167"/>
        <v/>
      </c>
    </row>
    <row r="2672" spans="1:18" x14ac:dyDescent="0.2">
      <c r="A2672" t="s">
        <v>1152</v>
      </c>
      <c r="B2672" t="s">
        <v>1227</v>
      </c>
      <c r="C2672" t="s">
        <v>27</v>
      </c>
      <c r="D2672" s="5"/>
      <c r="E2672" s="39">
        <v>1080</v>
      </c>
      <c r="F2672" s="195">
        <v>44625</v>
      </c>
      <c r="G2672" s="2">
        <v>33</v>
      </c>
      <c r="H2672" t="str">
        <f>B2672&amp;C2672</f>
        <v>Judy CHEPKOECH800m</v>
      </c>
      <c r="I2672" s="2">
        <f>E2672</f>
        <v>1080</v>
      </c>
      <c r="J2672" s="2" cm="1">
        <f t="array" ref="J2672">MAX(IF($H$3:$H$4000=$H2672,$I$3:$I$4000))</f>
        <v>1080</v>
      </c>
      <c r="K2672" s="2" t="str">
        <v>NZL</v>
      </c>
      <c r="L2672" s="21" t="str">
        <v>Holly MANNING</v>
      </c>
      <c r="M2672" s="47" t="str">
        <v>800m</v>
      </c>
      <c r="N2672" s="95">
        <v>35377</v>
      </c>
      <c r="O2672" s="94" t="str">
        <f t="shared" si="164"/>
        <v>Holly MANNING800m</v>
      </c>
      <c r="P2672" s="2">
        <f t="shared" si="165"/>
        <v>1096</v>
      </c>
      <c r="Q2672" s="2">
        <f t="shared" si="166"/>
        <v>79</v>
      </c>
      <c r="R2672" s="79" t="str">
        <f t="shared" si="167"/>
        <v/>
      </c>
    </row>
    <row r="2673" spans="1:18" x14ac:dyDescent="0.2">
      <c r="A2673" t="s">
        <v>1152</v>
      </c>
      <c r="B2673" t="s">
        <v>4722</v>
      </c>
      <c r="C2673" s="5" t="s">
        <v>27</v>
      </c>
      <c r="D2673" s="5"/>
      <c r="E2673" s="39">
        <v>1044</v>
      </c>
      <c r="F2673" s="195">
        <v>44625</v>
      </c>
      <c r="G2673" s="2">
        <v>54</v>
      </c>
      <c r="H2673" t="str">
        <f>B2673&amp;C2673</f>
        <v>Gladys KEBENEI800m</v>
      </c>
      <c r="I2673" s="2">
        <f>E2673</f>
        <v>1044</v>
      </c>
      <c r="J2673" s="2" cm="1">
        <f t="array" ref="J2673">MAX(IF($H$3:$H$4000=$H2673,$I$3:$I$4000))</f>
        <v>1044</v>
      </c>
      <c r="K2673" s="2" t="str">
        <v>NZL</v>
      </c>
      <c r="L2673" s="21" t="str">
        <v>Katherine CAMP</v>
      </c>
      <c r="M2673" s="47" t="str">
        <v>800m</v>
      </c>
      <c r="N2673" s="95">
        <v>33640</v>
      </c>
      <c r="O2673" s="94" t="str">
        <f t="shared" si="164"/>
        <v>Katherine CAMP800m</v>
      </c>
      <c r="P2673" s="2">
        <f t="shared" si="165"/>
        <v>1063</v>
      </c>
      <c r="Q2673" s="2">
        <f t="shared" si="166"/>
        <v>122</v>
      </c>
      <c r="R2673" s="79" t="str">
        <f t="shared" si="167"/>
        <v/>
      </c>
    </row>
    <row r="2674" spans="1:18" x14ac:dyDescent="0.2">
      <c r="A2674" t="s">
        <v>1152</v>
      </c>
      <c r="B2674" t="s">
        <v>4723</v>
      </c>
      <c r="C2674" s="5" t="s">
        <v>27</v>
      </c>
      <c r="D2674" s="5"/>
      <c r="E2674" s="39">
        <v>1023</v>
      </c>
      <c r="F2674" s="195">
        <v>44625</v>
      </c>
      <c r="G2674" s="2">
        <v>74</v>
      </c>
      <c r="H2674" t="str">
        <f>B2674&amp;C2674</f>
        <v>Agnes MUENI800m</v>
      </c>
      <c r="I2674" s="2">
        <f>E2674</f>
        <v>1023</v>
      </c>
      <c r="J2674" s="2" cm="1">
        <f t="array" ref="J2674">MAX(IF($H$3:$H$4000=$H2674,$I$3:$I$4000))</f>
        <v>1023</v>
      </c>
      <c r="K2674" s="2" t="str">
        <v>NZL</v>
      </c>
      <c r="L2674" s="21" t="str">
        <v>Rosa TWYFORD</v>
      </c>
      <c r="M2674" s="47" t="str">
        <v>800m</v>
      </c>
      <c r="N2674" s="95">
        <v>37403</v>
      </c>
      <c r="O2674" s="94" t="str">
        <f t="shared" si="164"/>
        <v>Rosa TWYFORD800m</v>
      </c>
      <c r="P2674" s="2">
        <f t="shared" si="165"/>
        <v>1046</v>
      </c>
      <c r="Q2674" s="2">
        <f t="shared" si="166"/>
        <v>128</v>
      </c>
      <c r="R2674" s="79" t="str">
        <f t="shared" si="167"/>
        <v/>
      </c>
    </row>
    <row r="2675" spans="1:18" x14ac:dyDescent="0.2">
      <c r="A2675" t="s">
        <v>1152</v>
      </c>
      <c r="B2675" t="s">
        <v>1251</v>
      </c>
      <c r="C2675" t="s">
        <v>27</v>
      </c>
      <c r="D2675" s="5"/>
      <c r="E2675" s="39">
        <v>1021</v>
      </c>
      <c r="F2675" s="195">
        <v>44625</v>
      </c>
      <c r="G2675" s="2">
        <v>75</v>
      </c>
      <c r="H2675" t="str">
        <f>B2675&amp;C2675</f>
        <v>Cynthia CHESEBE800m</v>
      </c>
      <c r="I2675" s="2">
        <f>E2675</f>
        <v>1021</v>
      </c>
      <c r="J2675" s="2" cm="1">
        <f t="array" ref="J2675">MAX(IF($H$3:$H$4000=$H2675,$I$3:$I$4000))</f>
        <v>1021</v>
      </c>
      <c r="K2675" s="2" t="str">
        <v>NZL</v>
      </c>
      <c r="L2675" s="21" t="str">
        <v>Kerry WHITE</v>
      </c>
      <c r="M2675" s="47" t="str">
        <v>800m</v>
      </c>
      <c r="N2675" s="95">
        <v>34528</v>
      </c>
      <c r="O2675" s="94" t="str">
        <f t="shared" si="164"/>
        <v>Kerry WHITE800m</v>
      </c>
      <c r="P2675" s="2">
        <f t="shared" si="165"/>
        <v>1023</v>
      </c>
      <c r="Q2675" s="2">
        <f t="shared" si="166"/>
        <v>146</v>
      </c>
      <c r="R2675" s="79" t="str">
        <f t="shared" si="167"/>
        <v/>
      </c>
    </row>
    <row r="2676" spans="1:18" x14ac:dyDescent="0.2">
      <c r="A2676" t="s">
        <v>1152</v>
      </c>
      <c r="B2676" t="s">
        <v>1775</v>
      </c>
      <c r="C2676" s="5" t="s">
        <v>28</v>
      </c>
      <c r="D2676" s="5">
        <v>35213</v>
      </c>
      <c r="E2676" s="39">
        <v>1124</v>
      </c>
      <c r="F2676" s="195">
        <v>44625</v>
      </c>
      <c r="G2676" s="2">
        <v>5</v>
      </c>
      <c r="H2676" t="str">
        <f>B2676&amp;C2676</f>
        <v>Eglay Nafuna NALYANYA1500m</v>
      </c>
      <c r="I2676" s="2">
        <f>E2676</f>
        <v>1124</v>
      </c>
      <c r="J2676" s="2" cm="1">
        <f t="array" ref="J2676">MAX(IF($H$3:$H$4000=$H2676,$I$3:$I$4000))</f>
        <v>1160</v>
      </c>
      <c r="K2676" s="2" t="str">
        <v>NZL</v>
      </c>
      <c r="L2676" s="21" t="str">
        <v>Eva GOODISSON</v>
      </c>
      <c r="M2676" s="47" t="str">
        <v>5000m</v>
      </c>
      <c r="N2676" s="95">
        <v>36057</v>
      </c>
      <c r="O2676" s="94" t="str">
        <f t="shared" si="164"/>
        <v>Eva GOODISSON5000m</v>
      </c>
      <c r="P2676" s="2">
        <f t="shared" si="165"/>
        <v>979</v>
      </c>
      <c r="Q2676" s="2">
        <f t="shared" si="166"/>
        <v>165</v>
      </c>
      <c r="R2676" s="79" t="str">
        <f t="shared" si="167"/>
        <v/>
      </c>
    </row>
    <row r="2677" spans="1:18" x14ac:dyDescent="0.2">
      <c r="A2677" t="s">
        <v>1152</v>
      </c>
      <c r="B2677" t="s">
        <v>1259</v>
      </c>
      <c r="C2677" s="5" t="s">
        <v>28</v>
      </c>
      <c r="D2677" s="5">
        <v>38052</v>
      </c>
      <c r="E2677" s="39">
        <v>1114</v>
      </c>
      <c r="F2677" s="195">
        <v>44625</v>
      </c>
      <c r="G2677" s="2">
        <v>9</v>
      </c>
      <c r="H2677" t="str">
        <f>B2677&amp;C2677</f>
        <v>Brenda CHEBET1500m</v>
      </c>
      <c r="I2677" s="2">
        <f>E2677</f>
        <v>1114</v>
      </c>
      <c r="J2677" s="2" cm="1">
        <f t="array" ref="J2677">MAX(IF($H$3:$H$4000=$H2677,$I$3:$I$4000))</f>
        <v>1114</v>
      </c>
      <c r="K2677" s="2" t="str">
        <v>NZL</v>
      </c>
      <c r="L2677" s="21" t="str">
        <v>Brigid DENNEHY</v>
      </c>
      <c r="M2677" s="47" t="str">
        <v>5000m</v>
      </c>
      <c r="N2677" s="95">
        <v>34569</v>
      </c>
      <c r="O2677" s="94" t="str">
        <f t="shared" si="164"/>
        <v>Brigid DENNEHY5000m</v>
      </c>
      <c r="P2677" s="2">
        <f t="shared" si="165"/>
        <v>978</v>
      </c>
      <c r="Q2677" s="2">
        <f t="shared" si="166"/>
        <v>166</v>
      </c>
      <c r="R2677" s="79" t="str">
        <f t="shared" si="167"/>
        <v/>
      </c>
    </row>
    <row r="2678" spans="1:18" x14ac:dyDescent="0.2">
      <c r="A2678" t="s">
        <v>1152</v>
      </c>
      <c r="B2678" t="s">
        <v>4724</v>
      </c>
      <c r="C2678" s="5" t="s">
        <v>28</v>
      </c>
      <c r="D2678" s="6">
        <v>37776</v>
      </c>
      <c r="E2678" s="39">
        <v>1112</v>
      </c>
      <c r="F2678" s="195">
        <v>44625</v>
      </c>
      <c r="G2678" s="2">
        <v>12</v>
      </c>
      <c r="H2678" t="str">
        <f>B2678&amp;C2678</f>
        <v>Nelly CHEPCHIRCHIR1500m</v>
      </c>
      <c r="I2678" s="2">
        <f>E2678</f>
        <v>1112</v>
      </c>
      <c r="J2678" s="2" cm="1">
        <f t="array" ref="J2678">MAX(IF($H$3:$H$4000=$H2678,$I$3:$I$4000))</f>
        <v>1112</v>
      </c>
      <c r="K2678" s="2" t="str">
        <v>NZL</v>
      </c>
      <c r="L2678" s="21" t="str">
        <v>Portia BING</v>
      </c>
      <c r="M2678" s="47" t="str">
        <v>400mh</v>
      </c>
      <c r="N2678" s="95">
        <v>34076</v>
      </c>
      <c r="O2678" s="94" t="str">
        <f t="shared" si="164"/>
        <v>Portia BING400mh</v>
      </c>
      <c r="P2678" s="2">
        <f t="shared" si="165"/>
        <v>1159</v>
      </c>
      <c r="Q2678" s="2">
        <f t="shared" si="166"/>
        <v>10</v>
      </c>
      <c r="R2678" s="79" t="str">
        <f t="shared" si="167"/>
        <v/>
      </c>
    </row>
    <row r="2679" spans="1:18" x14ac:dyDescent="0.2">
      <c r="A2679" t="s">
        <v>1152</v>
      </c>
      <c r="B2679" t="s">
        <v>1260</v>
      </c>
      <c r="C2679" t="s">
        <v>28</v>
      </c>
      <c r="D2679" s="5">
        <v>1998</v>
      </c>
      <c r="E2679" s="39">
        <v>1107</v>
      </c>
      <c r="F2679" s="195">
        <v>44625</v>
      </c>
      <c r="G2679" s="2">
        <v>15</v>
      </c>
      <c r="H2679" t="str">
        <f>B2679&amp;C2679</f>
        <v>Monica MARGARET1500m</v>
      </c>
      <c r="I2679" s="2">
        <f>E2679</f>
        <v>1107</v>
      </c>
      <c r="J2679" s="2" cm="1">
        <f t="array" ref="J2679">MAX(IF($H$3:$H$4000=$H2679,$I$3:$I$4000))</f>
        <v>1107</v>
      </c>
      <c r="K2679" s="2" t="str">
        <v>NZL</v>
      </c>
      <c r="L2679" s="21" t="str">
        <v>Alessandra MACDONALD</v>
      </c>
      <c r="M2679" s="47" t="str">
        <v>400mh</v>
      </c>
      <c r="N2679" s="95">
        <v>36708</v>
      </c>
      <c r="O2679" s="94" t="str">
        <f t="shared" si="164"/>
        <v>Alessandra MACDONALD400mh</v>
      </c>
      <c r="P2679" s="2">
        <f t="shared" si="165"/>
        <v>1001</v>
      </c>
      <c r="Q2679" s="2">
        <f t="shared" si="166"/>
        <v>127</v>
      </c>
      <c r="R2679" s="79" t="str">
        <f t="shared" si="167"/>
        <v/>
      </c>
    </row>
    <row r="2680" spans="1:18" x14ac:dyDescent="0.2">
      <c r="A2680" t="s">
        <v>1152</v>
      </c>
      <c r="B2680" t="s">
        <v>1290</v>
      </c>
      <c r="C2680" s="5" t="s">
        <v>28</v>
      </c>
      <c r="D2680" s="5">
        <v>37753</v>
      </c>
      <c r="E2680" s="39">
        <v>1094</v>
      </c>
      <c r="F2680" s="195">
        <v>44625</v>
      </c>
      <c r="G2680" s="2">
        <v>21</v>
      </c>
      <c r="H2680" t="str">
        <f>B2680&amp;C2680</f>
        <v>Faith CHEPKOECH1500m</v>
      </c>
      <c r="I2680" s="2">
        <f>E2680</f>
        <v>1094</v>
      </c>
      <c r="J2680" s="2" cm="1">
        <f t="array" ref="J2680">MAX(IF($H$3:$H$4000=$H2680,$I$3:$I$4000))</f>
        <v>1094</v>
      </c>
      <c r="K2680" s="2" t="str">
        <v>NZL</v>
      </c>
      <c r="L2680" s="21" t="str">
        <v>Mariah RIRINUI</v>
      </c>
      <c r="M2680" s="47" t="str">
        <v>long-jump</v>
      </c>
      <c r="N2680" s="95">
        <v>33784</v>
      </c>
      <c r="O2680" s="94" t="str">
        <f t="shared" si="164"/>
        <v>Mariah RIRINUIlong-jump</v>
      </c>
      <c r="P2680" s="2">
        <f t="shared" si="165"/>
        <v>1014</v>
      </c>
      <c r="Q2680" s="2">
        <f t="shared" si="166"/>
        <v>111</v>
      </c>
      <c r="R2680" s="79" t="str">
        <f t="shared" si="167"/>
        <v/>
      </c>
    </row>
    <row r="2681" spans="1:18" x14ac:dyDescent="0.2">
      <c r="A2681" t="s">
        <v>1152</v>
      </c>
      <c r="B2681" t="s">
        <v>1258</v>
      </c>
      <c r="C2681" s="5" t="s">
        <v>28</v>
      </c>
      <c r="D2681" s="5">
        <v>35662</v>
      </c>
      <c r="E2681" s="39">
        <v>1087</v>
      </c>
      <c r="F2681" s="195">
        <v>44625</v>
      </c>
      <c r="G2681" s="2">
        <v>24</v>
      </c>
      <c r="H2681" t="str">
        <f>B2681&amp;C2681</f>
        <v>Iveen CHEPKEMOI1500m</v>
      </c>
      <c r="I2681" s="2">
        <f>E2681</f>
        <v>1087</v>
      </c>
      <c r="J2681" s="2" cm="1">
        <f t="array" ref="J2681">MAX(IF($H$3:$H$4000=$H2681,$I$3:$I$4000))</f>
        <v>1087</v>
      </c>
      <c r="K2681" s="2" t="str">
        <v>NZL</v>
      </c>
      <c r="L2681" s="21" t="str">
        <v>Kelsey BERRYMAN</v>
      </c>
      <c r="M2681" s="47" t="str">
        <v>long-jump</v>
      </c>
      <c r="N2681" s="95">
        <v>33638</v>
      </c>
      <c r="O2681" s="94" t="str">
        <f t="shared" si="164"/>
        <v>Kelsey BERRYMANlong-jump</v>
      </c>
      <c r="P2681" s="2">
        <f t="shared" si="165"/>
        <v>1012</v>
      </c>
      <c r="Q2681" s="2">
        <f t="shared" si="166"/>
        <v>113</v>
      </c>
      <c r="R2681" s="79" t="str">
        <f t="shared" si="167"/>
        <v/>
      </c>
    </row>
    <row r="2682" spans="1:18" x14ac:dyDescent="0.2">
      <c r="A2682" t="s">
        <v>1152</v>
      </c>
      <c r="B2682" t="s">
        <v>1247</v>
      </c>
      <c r="C2682" s="5" t="s">
        <v>28</v>
      </c>
      <c r="D2682" s="5">
        <v>36670</v>
      </c>
      <c r="E2682" s="39">
        <v>1074</v>
      </c>
      <c r="F2682" s="195">
        <v>44625</v>
      </c>
      <c r="G2682" s="2">
        <v>32</v>
      </c>
      <c r="H2682" t="str">
        <f>B2682&amp;C2682</f>
        <v>Caren CHEBET1500m</v>
      </c>
      <c r="I2682" s="2">
        <f>E2682</f>
        <v>1074</v>
      </c>
      <c r="J2682" s="2" cm="1">
        <f t="array" ref="J2682">MAX(IF($H$3:$H$4000=$H2682,$I$3:$I$4000))</f>
        <v>1074</v>
      </c>
      <c r="K2682" s="2" t="str">
        <v>NZL</v>
      </c>
      <c r="L2682" s="21" t="str">
        <v>Helena DINNISSEN</v>
      </c>
      <c r="M2682" s="47" t="str">
        <v>long-jump</v>
      </c>
      <c r="N2682" s="95">
        <v>30968</v>
      </c>
      <c r="O2682" s="94" t="str">
        <f t="shared" si="164"/>
        <v>Helena DINNISSENlong-jump</v>
      </c>
      <c r="P2682" s="2">
        <f t="shared" si="165"/>
        <v>964</v>
      </c>
      <c r="Q2682" s="2">
        <f t="shared" si="166"/>
        <v>138</v>
      </c>
      <c r="R2682" s="79" t="str">
        <f t="shared" si="167"/>
        <v/>
      </c>
    </row>
    <row r="2683" spans="1:18" x14ac:dyDescent="0.2">
      <c r="A2683" t="s">
        <v>1152</v>
      </c>
      <c r="B2683" t="s">
        <v>4723</v>
      </c>
      <c r="C2683" t="s">
        <v>28</v>
      </c>
      <c r="D2683" s="5"/>
      <c r="E2683" s="39">
        <v>1064</v>
      </c>
      <c r="F2683" s="195">
        <v>44625</v>
      </c>
      <c r="G2683" s="2">
        <v>39</v>
      </c>
      <c r="H2683" t="str">
        <f>B2683&amp;C2683</f>
        <v>Agnes MUENI1500m</v>
      </c>
      <c r="I2683" s="2">
        <f>E2683</f>
        <v>1064</v>
      </c>
      <c r="J2683" s="2" cm="1">
        <f t="array" ref="J2683">MAX(IF($H$3:$H$4000=$H2683,$I$3:$I$4000))</f>
        <v>1064</v>
      </c>
      <c r="K2683" s="2" t="str">
        <v>NZL</v>
      </c>
      <c r="L2683" s="21" t="str">
        <v>Keeley O'HAGAN</v>
      </c>
      <c r="M2683" s="47" t="str">
        <v>high-jump</v>
      </c>
      <c r="N2683" s="95">
        <v>34404</v>
      </c>
      <c r="O2683" s="94" t="str">
        <f t="shared" si="164"/>
        <v>Keeley O'HAGANhigh-jump</v>
      </c>
      <c r="P2683" s="2">
        <f t="shared" si="165"/>
        <v>1101</v>
      </c>
      <c r="Q2683" s="2">
        <f t="shared" si="166"/>
        <v>12</v>
      </c>
      <c r="R2683" s="79" t="str">
        <f t="shared" si="167"/>
        <v/>
      </c>
    </row>
    <row r="2684" spans="1:18" x14ac:dyDescent="0.2">
      <c r="A2684" t="s">
        <v>1152</v>
      </c>
      <c r="B2684" t="s">
        <v>4725</v>
      </c>
      <c r="C2684" s="5" t="s">
        <v>28</v>
      </c>
      <c r="D2684" s="5">
        <v>37190</v>
      </c>
      <c r="E2684" s="39">
        <v>1051</v>
      </c>
      <c r="F2684" s="195">
        <v>44625</v>
      </c>
      <c r="G2684" s="2">
        <v>48</v>
      </c>
      <c r="H2684" t="str">
        <f>B2684&amp;C2684</f>
        <v>Mercyline CHERONO1500m</v>
      </c>
      <c r="I2684" s="2">
        <f>E2684</f>
        <v>1051</v>
      </c>
      <c r="J2684" s="2" cm="1">
        <f t="array" ref="J2684">MAX(IF($H$3:$H$4000=$H2684,$I$3:$I$4000))</f>
        <v>1051</v>
      </c>
      <c r="K2684" s="2" t="str">
        <v>NZL</v>
      </c>
      <c r="L2684" s="21" t="str">
        <v>Imogen SKELTON</v>
      </c>
      <c r="M2684" s="47" t="str">
        <v>high-jump</v>
      </c>
      <c r="N2684" s="95">
        <v>36814</v>
      </c>
      <c r="O2684" s="94" t="str">
        <f t="shared" si="164"/>
        <v>Imogen SKELTONhigh-jump</v>
      </c>
      <c r="P2684" s="2">
        <f t="shared" si="165"/>
        <v>1082</v>
      </c>
      <c r="Q2684" s="2">
        <f t="shared" si="166"/>
        <v>14</v>
      </c>
      <c r="R2684" s="79" t="str">
        <f t="shared" si="167"/>
        <v/>
      </c>
    </row>
    <row r="2685" spans="1:18" x14ac:dyDescent="0.2">
      <c r="A2685" t="s">
        <v>1152</v>
      </c>
      <c r="B2685" t="s">
        <v>4726</v>
      </c>
      <c r="C2685" s="5" t="s">
        <v>28</v>
      </c>
      <c r="D2685" s="6">
        <v>34170</v>
      </c>
      <c r="E2685" s="39">
        <v>1019</v>
      </c>
      <c r="F2685" s="195">
        <v>44625</v>
      </c>
      <c r="G2685" s="2">
        <v>70</v>
      </c>
      <c r="H2685" t="str">
        <f>B2685&amp;C2685</f>
        <v>Virginia NYAMBURA1500m</v>
      </c>
      <c r="I2685" s="2">
        <f>E2685</f>
        <v>1019</v>
      </c>
      <c r="J2685" s="2" cm="1">
        <f t="array" ref="J2685">MAX(IF($H$3:$H$4000=$H2685,$I$3:$I$4000))</f>
        <v>1019</v>
      </c>
      <c r="K2685" s="2" t="str">
        <v>NZL</v>
      </c>
      <c r="L2685" s="21" t="str">
        <v>Alice TAYLOR</v>
      </c>
      <c r="M2685" s="47" t="str">
        <v>high-jump</v>
      </c>
      <c r="N2685" s="95">
        <v>37604</v>
      </c>
      <c r="O2685" s="94" t="str">
        <f t="shared" si="164"/>
        <v>Alice TAYLORhigh-jump</v>
      </c>
      <c r="P2685" s="2">
        <f t="shared" si="165"/>
        <v>936</v>
      </c>
      <c r="Q2685" s="2">
        <f t="shared" si="166"/>
        <v>125</v>
      </c>
      <c r="R2685" s="79" t="str">
        <f t="shared" si="167"/>
        <v/>
      </c>
    </row>
    <row r="2686" spans="1:18" x14ac:dyDescent="0.2">
      <c r="A2686" t="s">
        <v>1152</v>
      </c>
      <c r="B2686" t="s">
        <v>4727</v>
      </c>
      <c r="C2686" s="5" t="s">
        <v>28</v>
      </c>
      <c r="D2686" s="5"/>
      <c r="E2686" s="39">
        <v>1001</v>
      </c>
      <c r="F2686" s="195">
        <v>44625</v>
      </c>
      <c r="G2686" s="2">
        <v>88</v>
      </c>
      <c r="H2686" t="str">
        <f>B2686&amp;C2686</f>
        <v>Nancy CHEROP1500m</v>
      </c>
      <c r="I2686" s="2">
        <f>E2686</f>
        <v>1001</v>
      </c>
      <c r="J2686" s="2" cm="1">
        <f t="array" ref="J2686">MAX(IF($H$3:$H$4000=$H2686,$I$3:$I$4000))</f>
        <v>1001</v>
      </c>
      <c r="K2686" s="2" t="str">
        <v>NZL</v>
      </c>
      <c r="L2686" s="21" t="str">
        <v>Olivia MCTAGGART</v>
      </c>
      <c r="M2686" s="47" t="str">
        <v>pole-vault</v>
      </c>
      <c r="N2686" s="95">
        <v>36534</v>
      </c>
      <c r="O2686" s="94" t="str">
        <f t="shared" si="164"/>
        <v>Olivia MCTAGGARTpole-vault</v>
      </c>
      <c r="P2686" s="2">
        <f t="shared" si="165"/>
        <v>1161</v>
      </c>
      <c r="Q2686" s="2">
        <f t="shared" si="166"/>
        <v>3</v>
      </c>
      <c r="R2686" s="79" t="str">
        <f t="shared" si="167"/>
        <v/>
      </c>
    </row>
    <row r="2687" spans="1:18" x14ac:dyDescent="0.2">
      <c r="A2687" t="s">
        <v>1152</v>
      </c>
      <c r="B2687" t="s">
        <v>1247</v>
      </c>
      <c r="C2687" s="5" t="s">
        <v>34</v>
      </c>
      <c r="D2687" s="5">
        <v>36670</v>
      </c>
      <c r="E2687" s="39">
        <v>1139</v>
      </c>
      <c r="F2687" s="195">
        <v>44625</v>
      </c>
      <c r="G2687" s="2">
        <v>6</v>
      </c>
      <c r="H2687" t="str">
        <f>B2687&amp;C2687</f>
        <v>Caren CHEBET3000msc</v>
      </c>
      <c r="I2687" s="2">
        <f>E2687</f>
        <v>1139</v>
      </c>
      <c r="J2687" s="2" cm="1">
        <f t="array" ref="J2687">MAX(IF($H$3:$H$4000=$H2687,$I$3:$I$4000))</f>
        <v>1139</v>
      </c>
      <c r="K2687" s="2" t="str">
        <v>NZL</v>
      </c>
      <c r="L2687" s="21" t="str">
        <v>Aria RHODES</v>
      </c>
      <c r="M2687" s="47" t="str">
        <v>pole-vault</v>
      </c>
      <c r="N2687" s="95">
        <v>37441</v>
      </c>
      <c r="O2687" s="94" t="str">
        <f t="shared" si="164"/>
        <v>Aria RHODESpole-vault</v>
      </c>
      <c r="P2687" s="2">
        <f t="shared" si="165"/>
        <v>883</v>
      </c>
      <c r="Q2687" s="2">
        <f t="shared" si="166"/>
        <v>58</v>
      </c>
      <c r="R2687" s="79" t="str">
        <f t="shared" si="167"/>
        <v/>
      </c>
    </row>
    <row r="2688" spans="1:18" x14ac:dyDescent="0.2">
      <c r="A2688" t="s">
        <v>1152</v>
      </c>
      <c r="B2688" t="s">
        <v>1877</v>
      </c>
      <c r="C2688" s="5" t="s">
        <v>34</v>
      </c>
      <c r="D2688" s="5">
        <v>33463</v>
      </c>
      <c r="E2688" s="39">
        <v>1085</v>
      </c>
      <c r="F2688" s="195">
        <v>44625</v>
      </c>
      <c r="G2688" s="2">
        <v>12</v>
      </c>
      <c r="H2688" t="str">
        <f>B2688&amp;C2688</f>
        <v>Purity KIRUI3000msc</v>
      </c>
      <c r="I2688" s="2">
        <f>E2688</f>
        <v>1085</v>
      </c>
      <c r="J2688" s="2" cm="1">
        <f t="array" ref="J2688">MAX(IF($H$3:$H$4000=$H2688,$I$3:$I$4000))</f>
        <v>1201</v>
      </c>
      <c r="K2688" s="2" t="str">
        <v>NZL</v>
      </c>
      <c r="L2688" s="21" t="str">
        <v>Lauren BRUCE</v>
      </c>
      <c r="M2688" s="47" t="str">
        <v>hammer-throw</v>
      </c>
      <c r="N2688" s="95">
        <v>35512</v>
      </c>
      <c r="O2688" s="94" t="str">
        <f t="shared" si="164"/>
        <v>Lauren BRUCEhammer-throw</v>
      </c>
      <c r="P2688" s="2">
        <f t="shared" si="165"/>
        <v>1168</v>
      </c>
      <c r="Q2688" s="2">
        <f t="shared" si="166"/>
        <v>3</v>
      </c>
      <c r="R2688" s="79" t="str">
        <f t="shared" si="167"/>
        <v/>
      </c>
    </row>
    <row r="2689" spans="1:18" x14ac:dyDescent="0.2">
      <c r="A2689" t="s">
        <v>1152</v>
      </c>
      <c r="B2689" t="s">
        <v>4729</v>
      </c>
      <c r="C2689" s="5" t="s">
        <v>34</v>
      </c>
      <c r="D2689" s="5">
        <v>38336</v>
      </c>
      <c r="E2689" s="39">
        <v>1077</v>
      </c>
      <c r="F2689" s="195">
        <v>44625</v>
      </c>
      <c r="G2689" s="2">
        <v>14</v>
      </c>
      <c r="H2689" t="str">
        <f>B2689&amp;C2689</f>
        <v>Everlyne SYOMBUA3000msc</v>
      </c>
      <c r="I2689" s="2">
        <f>E2689</f>
        <v>1077</v>
      </c>
      <c r="J2689" s="2" cm="1">
        <f t="array" ref="J2689">MAX(IF($H$3:$H$4000=$H2689,$I$3:$I$4000))</f>
        <v>1077</v>
      </c>
      <c r="K2689" s="2" t="str">
        <v>NZL</v>
      </c>
      <c r="L2689" s="21" t="str">
        <v>Nicole BRADLEY</v>
      </c>
      <c r="M2689" s="47" t="str">
        <v>hammer-throw</v>
      </c>
      <c r="N2689" s="95">
        <v>33717</v>
      </c>
      <c r="O2689" s="94" t="str">
        <f t="shared" si="164"/>
        <v>Nicole BRADLEYhammer-throw</v>
      </c>
      <c r="P2689" s="2">
        <f t="shared" si="165"/>
        <v>1100</v>
      </c>
      <c r="Q2689" s="2">
        <f t="shared" si="166"/>
        <v>6</v>
      </c>
      <c r="R2689" s="79" t="str">
        <f t="shared" si="167"/>
        <v/>
      </c>
    </row>
    <row r="2690" spans="1:18" x14ac:dyDescent="0.2">
      <c r="A2690" t="s">
        <v>1152</v>
      </c>
      <c r="B2690" t="s">
        <v>1901</v>
      </c>
      <c r="C2690" s="5" t="s">
        <v>34</v>
      </c>
      <c r="D2690" s="5">
        <v>33600</v>
      </c>
      <c r="E2690" s="39">
        <v>1066</v>
      </c>
      <c r="F2690" s="195">
        <v>44625</v>
      </c>
      <c r="G2690" s="2">
        <v>17</v>
      </c>
      <c r="H2690" t="str">
        <f>B2690&amp;C2690</f>
        <v>Elizabeth MUENI3000msc</v>
      </c>
      <c r="I2690" s="2">
        <f>E2690</f>
        <v>1066</v>
      </c>
      <c r="J2690" s="2" cm="1">
        <f t="array" ref="J2690">MAX(IF($H$3:$H$4000=$H2690,$I$3:$I$4000))</f>
        <v>1082</v>
      </c>
      <c r="K2690" s="2" t="str">
        <v>NZL</v>
      </c>
      <c r="L2690" s="21" t="str">
        <v>Lexi MAPLES</v>
      </c>
      <c r="M2690" s="47" t="str">
        <v>hammer-throw</v>
      </c>
      <c r="N2690" s="95">
        <v>36511</v>
      </c>
      <c r="O2690" s="94" t="str">
        <f t="shared" si="164"/>
        <v>Lexi MAPLEShammer-throw</v>
      </c>
      <c r="P2690" s="2">
        <f t="shared" si="165"/>
        <v>878</v>
      </c>
      <c r="Q2690" s="2">
        <f t="shared" si="166"/>
        <v>68</v>
      </c>
      <c r="R2690" s="79" t="str">
        <f t="shared" si="167"/>
        <v/>
      </c>
    </row>
    <row r="2691" spans="1:18" x14ac:dyDescent="0.2">
      <c r="A2691" t="s">
        <v>1152</v>
      </c>
      <c r="B2691" t="s">
        <v>4730</v>
      </c>
      <c r="C2691" s="5" t="s">
        <v>34</v>
      </c>
      <c r="D2691" s="6">
        <v>35859</v>
      </c>
      <c r="E2691" s="39">
        <v>1033</v>
      </c>
      <c r="F2691" s="195">
        <v>44625</v>
      </c>
      <c r="G2691" s="2">
        <v>26</v>
      </c>
      <c r="H2691" t="str">
        <f>B2691&amp;C2691</f>
        <v>Ann GATHONI3000msc</v>
      </c>
      <c r="I2691" s="2">
        <f>E2691</f>
        <v>1033</v>
      </c>
      <c r="J2691" s="2" cm="1">
        <f t="array" ref="J2691">MAX(IF($H$3:$H$4000=$H2691,$I$3:$I$4000))</f>
        <v>1033</v>
      </c>
      <c r="K2691" s="2" t="str">
        <v>NZL</v>
      </c>
      <c r="L2691" s="21" t="str">
        <v>Teagan ASHLEY</v>
      </c>
      <c r="M2691" s="47" t="str">
        <v>hammer-throw</v>
      </c>
      <c r="N2691" s="95">
        <v>37363</v>
      </c>
      <c r="O2691" s="94" t="str">
        <f t="shared" si="164"/>
        <v>Teagan ASHLEYhammer-throw</v>
      </c>
      <c r="P2691" s="2">
        <f t="shared" si="165"/>
        <v>744</v>
      </c>
      <c r="Q2691" s="2">
        <f t="shared" si="166"/>
        <v>134</v>
      </c>
      <c r="R2691" s="79" t="str">
        <f t="shared" si="167"/>
        <v/>
      </c>
    </row>
    <row r="2692" spans="1:18" x14ac:dyDescent="0.2">
      <c r="A2692" t="s">
        <v>1152</v>
      </c>
      <c r="B2692" t="s">
        <v>4731</v>
      </c>
      <c r="C2692" s="5" t="s">
        <v>34</v>
      </c>
      <c r="D2692" s="5"/>
      <c r="E2692" s="39">
        <v>1031</v>
      </c>
      <c r="F2692" s="195">
        <v>44625</v>
      </c>
      <c r="G2692" s="2">
        <v>27</v>
      </c>
      <c r="H2692" t="str">
        <f>B2692&amp;C2692</f>
        <v>Celestine CHEPKOSGEI3000msc</v>
      </c>
      <c r="I2692" s="2">
        <f>E2692</f>
        <v>1031</v>
      </c>
      <c r="J2692" s="2" cm="1">
        <f t="array" ref="J2692">MAX(IF($H$3:$H$4000=$H2692,$I$3:$I$4000))</f>
        <v>1031</v>
      </c>
      <c r="K2692" s="2" t="str">
        <v>NZL</v>
      </c>
      <c r="L2692" s="21" t="str">
        <v>Tori PEETERS</v>
      </c>
      <c r="M2692" s="47" t="str">
        <v>javelin-throw</v>
      </c>
      <c r="N2692" s="95">
        <v>34471</v>
      </c>
      <c r="O2692" s="94" t="str">
        <f t="shared" ref="O2692:O2755" si="168">L2692&amp;M2692</f>
        <v>Tori PEETERSjavelin-throw</v>
      </c>
      <c r="P2692" s="2">
        <f t="shared" ref="P2692:P2755" si="169">VLOOKUP(L2692&amp;M2692,$H$3:$J$3823,3,FALSE)</f>
        <v>1122</v>
      </c>
      <c r="Q2692" s="2">
        <f t="shared" ref="Q2692:Q2755" si="170">COUNTIFS($M$3:$M$3102,M2692,$P$3:$P$3102,"&gt;"&amp;P2692)+1</f>
        <v>5</v>
      </c>
      <c r="R2692" s="79" t="str">
        <f t="shared" ref="R2692:R2755" si="171">IFERROR(IF(K2692="AUS",COUNTIFS($K$3:$K$3102,"AUS",$M$3:$M$3102,M2692,$P$3:$P$3102,"&gt;"&amp;P2692)+1,""),"")</f>
        <v/>
      </c>
    </row>
    <row r="2693" spans="1:18" x14ac:dyDescent="0.2">
      <c r="A2693" t="s">
        <v>1152</v>
      </c>
      <c r="B2693" t="s">
        <v>1909</v>
      </c>
      <c r="C2693" s="5" t="s">
        <v>34</v>
      </c>
      <c r="D2693" s="5">
        <v>34699</v>
      </c>
      <c r="E2693" s="39">
        <v>1027</v>
      </c>
      <c r="F2693" s="195">
        <v>44625</v>
      </c>
      <c r="G2693" s="2">
        <v>28</v>
      </c>
      <c r="H2693" t="str">
        <f>B2693&amp;C2693</f>
        <v>Joyline CHEMUTAI3000msc</v>
      </c>
      <c r="I2693" s="2">
        <f>E2693</f>
        <v>1027</v>
      </c>
      <c r="J2693" s="2" cm="1">
        <f t="array" ref="J2693">MAX(IF($H$3:$H$4000=$H2693,$I$3:$I$4000))</f>
        <v>1056</v>
      </c>
      <c r="K2693" s="2" t="str">
        <v>NZL</v>
      </c>
      <c r="L2693" s="21" t="str">
        <v>Holly ROBINSON</v>
      </c>
      <c r="M2693" s="47" t="str">
        <v>javelin-throw</v>
      </c>
      <c r="N2693" s="95">
        <v>34678</v>
      </c>
      <c r="O2693" s="94" t="str">
        <f t="shared" si="168"/>
        <v>Holly ROBINSONjavelin-throw</v>
      </c>
      <c r="P2693" s="2">
        <f t="shared" si="169"/>
        <v>755</v>
      </c>
      <c r="Q2693" s="2">
        <f t="shared" si="170"/>
        <v>137</v>
      </c>
      <c r="R2693" s="79" t="str">
        <f t="shared" si="171"/>
        <v/>
      </c>
    </row>
    <row r="2694" spans="1:18" x14ac:dyDescent="0.2">
      <c r="A2694" t="s">
        <v>1152</v>
      </c>
      <c r="B2694" t="s">
        <v>1900</v>
      </c>
      <c r="C2694" s="5" t="s">
        <v>34</v>
      </c>
      <c r="D2694" s="5">
        <v>31503</v>
      </c>
      <c r="E2694" s="39">
        <v>1026</v>
      </c>
      <c r="F2694" s="195">
        <v>44625</v>
      </c>
      <c r="G2694" s="2">
        <v>29</v>
      </c>
      <c r="H2694" t="str">
        <f>B2694&amp;C2694</f>
        <v>Agnes CHESANG3000msc</v>
      </c>
      <c r="I2694" s="2">
        <f>E2694</f>
        <v>1026</v>
      </c>
      <c r="J2694" s="2" cm="1">
        <f t="array" ref="J2694">MAX(IF($H$3:$H$4000=$H2694,$I$3:$I$4000))</f>
        <v>1084</v>
      </c>
      <c r="K2694" s="2" t="str">
        <v>NZL</v>
      </c>
      <c r="L2694" s="21" t="str">
        <v>Courtney RUSKE</v>
      </c>
      <c r="M2694" s="47" t="str">
        <v>race-walking</v>
      </c>
      <c r="N2694" s="95">
        <v>34529</v>
      </c>
      <c r="O2694" s="94" t="str">
        <f t="shared" si="168"/>
        <v>Courtney RUSKErace-walking</v>
      </c>
      <c r="P2694" s="2">
        <f t="shared" si="169"/>
        <v>853</v>
      </c>
      <c r="Q2694" s="2">
        <f t="shared" si="170"/>
        <v>40</v>
      </c>
      <c r="R2694" s="79" t="str">
        <f t="shared" si="171"/>
        <v/>
      </c>
    </row>
    <row r="2695" spans="1:18" x14ac:dyDescent="0.2">
      <c r="A2695" t="s">
        <v>1152</v>
      </c>
      <c r="B2695" t="s">
        <v>1283</v>
      </c>
      <c r="C2695" s="5" t="s">
        <v>29</v>
      </c>
      <c r="D2695" s="5">
        <v>36703</v>
      </c>
      <c r="E2695" s="39">
        <v>1112</v>
      </c>
      <c r="F2695" s="195">
        <v>44625</v>
      </c>
      <c r="G2695" s="2">
        <v>10</v>
      </c>
      <c r="H2695" t="str">
        <f>B2695&amp;C2695</f>
        <v>Margaret AKIDOR5000m</v>
      </c>
      <c r="I2695" s="2">
        <f>E2695</f>
        <v>1112</v>
      </c>
      <c r="J2695" s="2" cm="1">
        <f t="array" ref="J2695">MAX(IF($H$3:$H$4000=$H2695,$I$3:$I$4000))</f>
        <v>1172</v>
      </c>
      <c r="K2695" s="2" t="str">
        <v>NZL</v>
      </c>
      <c r="L2695" s="21" t="str">
        <v>Laura LANGLEY</v>
      </c>
      <c r="M2695" s="47" t="str">
        <v>race-walking</v>
      </c>
      <c r="N2695" s="95">
        <v>35684</v>
      </c>
      <c r="O2695" s="94" t="str">
        <f t="shared" si="168"/>
        <v>Laura LANGLEYrace-walking</v>
      </c>
      <c r="P2695" s="2">
        <f t="shared" si="169"/>
        <v>845</v>
      </c>
      <c r="Q2695" s="2">
        <f t="shared" si="170"/>
        <v>41</v>
      </c>
      <c r="R2695" s="79" t="str">
        <f t="shared" si="171"/>
        <v/>
      </c>
    </row>
    <row r="2696" spans="1:18" x14ac:dyDescent="0.2">
      <c r="A2696" t="s">
        <v>1152</v>
      </c>
      <c r="B2696" t="s">
        <v>1951</v>
      </c>
      <c r="C2696" s="5" t="s">
        <v>29</v>
      </c>
      <c r="D2696" s="5">
        <v>37261</v>
      </c>
      <c r="E2696" s="39">
        <v>1107</v>
      </c>
      <c r="F2696" s="195">
        <v>44625</v>
      </c>
      <c r="G2696" s="2">
        <v>11</v>
      </c>
      <c r="H2696" t="str">
        <f>B2696&amp;C2696</f>
        <v>Teresiah Muthoni GATERI5000m</v>
      </c>
      <c r="I2696" s="2">
        <f>E2696</f>
        <v>1107</v>
      </c>
      <c r="J2696" s="2" cm="1">
        <f t="array" ref="J2696">MAX(IF($H$3:$H$4000=$H2696,$I$3:$I$4000))</f>
        <v>1150</v>
      </c>
      <c r="K2696" s="2" t="str">
        <v>NZL</v>
      </c>
      <c r="L2696" s="21" t="str">
        <v>Olivia POWER</v>
      </c>
      <c r="M2696" s="47" t="str">
        <v>high-jump</v>
      </c>
      <c r="N2696" s="95">
        <v>38392</v>
      </c>
      <c r="O2696" s="94" t="str">
        <f t="shared" si="168"/>
        <v>Olivia POWERhigh-jump</v>
      </c>
      <c r="P2696" s="2">
        <f t="shared" si="169"/>
        <v>916</v>
      </c>
      <c r="Q2696" s="2">
        <f t="shared" si="170"/>
        <v>152</v>
      </c>
      <c r="R2696" s="79" t="str">
        <f t="shared" si="171"/>
        <v/>
      </c>
    </row>
    <row r="2697" spans="1:18" x14ac:dyDescent="0.2">
      <c r="A2697" t="s">
        <v>1152</v>
      </c>
      <c r="B2697" t="s">
        <v>4733</v>
      </c>
      <c r="C2697" t="s">
        <v>29</v>
      </c>
      <c r="D2697" s="5"/>
      <c r="E2697" s="39">
        <v>1099</v>
      </c>
      <c r="F2697" s="195">
        <v>44625</v>
      </c>
      <c r="G2697" s="2">
        <v>15</v>
      </c>
      <c r="H2697" t="str">
        <f>B2697&amp;C2697</f>
        <v>Yveen JEPKEMBOI5000m</v>
      </c>
      <c r="I2697" s="2">
        <f>E2697</f>
        <v>1099</v>
      </c>
      <c r="J2697" s="2" cm="1">
        <f t="array" ref="J2697">MAX(IF($H$3:$H$4000=$H2697,$I$3:$I$4000))</f>
        <v>1099</v>
      </c>
      <c r="K2697" s="2" t="str">
        <v>NZL</v>
      </c>
      <c r="L2697" s="21" t="str">
        <v>Elizabeth HEWITT</v>
      </c>
      <c r="M2697" s="47" t="str">
        <v>hammer-throw</v>
      </c>
      <c r="N2697" s="95">
        <v>38055</v>
      </c>
      <c r="O2697" s="94" t="str">
        <f t="shared" si="168"/>
        <v>Elizabeth HEWITThammer-throw</v>
      </c>
      <c r="P2697" s="2">
        <f t="shared" si="169"/>
        <v>815</v>
      </c>
      <c r="Q2697" s="2">
        <f t="shared" si="170"/>
        <v>109</v>
      </c>
      <c r="R2697" s="79" t="str">
        <f t="shared" si="171"/>
        <v/>
      </c>
    </row>
    <row r="2698" spans="1:18" x14ac:dyDescent="0.2">
      <c r="A2698" t="s">
        <v>1152</v>
      </c>
      <c r="B2698" t="s">
        <v>4726</v>
      </c>
      <c r="C2698" s="5" t="s">
        <v>29</v>
      </c>
      <c r="D2698" s="5">
        <v>34170</v>
      </c>
      <c r="E2698" s="39">
        <v>1095</v>
      </c>
      <c r="F2698" s="195">
        <v>44625</v>
      </c>
      <c r="G2698" s="2">
        <v>16</v>
      </c>
      <c r="H2698" t="str">
        <f>B2698&amp;C2698</f>
        <v>Virginia NYAMBURA5000m</v>
      </c>
      <c r="I2698" s="2">
        <f>E2698</f>
        <v>1095</v>
      </c>
      <c r="J2698" s="2" cm="1">
        <f t="array" ref="J2698">MAX(IF($H$3:$H$4000=$H2698,$I$3:$I$4000))</f>
        <v>1095</v>
      </c>
      <c r="K2698" s="2" t="str">
        <v>NZL</v>
      </c>
      <c r="L2698" s="21" t="str">
        <v>Talia VAN ROOYEN</v>
      </c>
      <c r="M2698" s="47" t="str">
        <v>100m</v>
      </c>
      <c r="N2698" s="95">
        <v>38880</v>
      </c>
      <c r="O2698" s="94" t="str">
        <f t="shared" si="168"/>
        <v>Talia VAN ROOYEN100m</v>
      </c>
      <c r="P2698" s="2">
        <f t="shared" si="169"/>
        <v>1040</v>
      </c>
      <c r="Q2698" s="2">
        <f t="shared" si="170"/>
        <v>163</v>
      </c>
      <c r="R2698" s="79" t="str">
        <f t="shared" si="171"/>
        <v/>
      </c>
    </row>
    <row r="2699" spans="1:18" x14ac:dyDescent="0.2">
      <c r="A2699" t="s">
        <v>1152</v>
      </c>
      <c r="B2699" t="s">
        <v>1307</v>
      </c>
      <c r="C2699" s="5" t="s">
        <v>29</v>
      </c>
      <c r="D2699" s="5">
        <v>34778</v>
      </c>
      <c r="E2699" s="39">
        <v>1075</v>
      </c>
      <c r="F2699" s="195">
        <v>44625</v>
      </c>
      <c r="G2699" s="2">
        <v>28</v>
      </c>
      <c r="H2699" t="str">
        <f>B2699&amp;C2699</f>
        <v>Judith JEPNGETICH5000m</v>
      </c>
      <c r="I2699" s="2">
        <f>E2699</f>
        <v>1075</v>
      </c>
      <c r="J2699" s="2" cm="1">
        <f t="array" ref="J2699">MAX(IF($H$3:$H$4000=$H2699,$I$3:$I$4000))</f>
        <v>1075</v>
      </c>
      <c r="K2699" s="2" t="str">
        <v>NZL</v>
      </c>
      <c r="L2699" s="21" t="str">
        <v>Suzannah KENNELLY</v>
      </c>
      <c r="M2699" s="47" t="str">
        <v>discus-throw</v>
      </c>
      <c r="N2699" s="95">
        <v>38744</v>
      </c>
      <c r="O2699" s="94" t="str">
        <f t="shared" si="168"/>
        <v>Suzannah KENNELLYdiscus-throw</v>
      </c>
      <c r="P2699" s="2">
        <f t="shared" si="169"/>
        <v>873</v>
      </c>
      <c r="Q2699" s="2">
        <f t="shared" si="170"/>
        <v>73</v>
      </c>
      <c r="R2699" s="79" t="str">
        <f t="shared" si="171"/>
        <v/>
      </c>
    </row>
    <row r="2700" spans="1:18" x14ac:dyDescent="0.2">
      <c r="A2700" t="s">
        <v>1152</v>
      </c>
      <c r="B2700" t="s">
        <v>1958</v>
      </c>
      <c r="C2700" s="5" t="s">
        <v>29</v>
      </c>
      <c r="D2700" s="5">
        <v>35616</v>
      </c>
      <c r="E2700" s="39">
        <v>1049</v>
      </c>
      <c r="F2700" s="195">
        <v>44625</v>
      </c>
      <c r="G2700" s="2">
        <v>37</v>
      </c>
      <c r="H2700" t="str">
        <f>B2700&amp;C2700</f>
        <v>Dorcas Jepchumba KIMELI5000m</v>
      </c>
      <c r="I2700" s="2">
        <f>E2700</f>
        <v>1049</v>
      </c>
      <c r="J2700" s="2" cm="1">
        <f t="array" ref="J2700">MAX(IF($H$3:$H$4000=$H2700,$I$3:$I$4000))</f>
        <v>1120</v>
      </c>
      <c r="K2700" s="2" t="str">
        <v>NZL</v>
      </c>
      <c r="L2700" s="21" t="str">
        <v>Karmen-Elizabeth MARITZ</v>
      </c>
      <c r="M2700" s="47" t="str">
        <v>discus-throw</v>
      </c>
      <c r="N2700" s="95">
        <v>39507</v>
      </c>
      <c r="O2700" s="94" t="str">
        <f t="shared" si="168"/>
        <v>Karmen-Elizabeth MARITZdiscus-throw</v>
      </c>
      <c r="P2700" s="2">
        <f t="shared" si="169"/>
        <v>796</v>
      </c>
      <c r="Q2700" s="2">
        <f t="shared" si="170"/>
        <v>129</v>
      </c>
      <c r="R2700" s="79" t="str">
        <f t="shared" si="171"/>
        <v/>
      </c>
    </row>
    <row r="2701" spans="1:18" x14ac:dyDescent="0.2">
      <c r="A2701" t="s">
        <v>1152</v>
      </c>
      <c r="B2701" t="s">
        <v>5470</v>
      </c>
      <c r="C2701" s="5" t="s">
        <v>29</v>
      </c>
      <c r="D2701" s="5">
        <v>33692</v>
      </c>
      <c r="E2701" s="39">
        <v>1046</v>
      </c>
      <c r="F2701" s="195">
        <v>44625</v>
      </c>
      <c r="G2701" s="2">
        <v>40</v>
      </c>
      <c r="H2701" t="str">
        <f>B2701&amp;C2701</f>
        <v>Valentine Jepkoech RUTTO5000m</v>
      </c>
      <c r="I2701" s="2">
        <f>E2701</f>
        <v>1046</v>
      </c>
      <c r="J2701" s="2" cm="1">
        <f t="array" ref="J2701">MAX(IF($H$3:$H$4000=$H2701,$I$3:$I$4000))</f>
        <v>1046</v>
      </c>
      <c r="K2701" s="2" t="str">
        <v>NZL</v>
      </c>
      <c r="L2701" s="21" t="str">
        <v>Abbey MOODY</v>
      </c>
      <c r="M2701" s="47" t="str">
        <v>javelin-throw</v>
      </c>
      <c r="N2701" s="95">
        <v>38004</v>
      </c>
      <c r="O2701" s="94" t="str">
        <f t="shared" si="168"/>
        <v>Abbey MOODYjavelin-throw</v>
      </c>
      <c r="P2701" s="2">
        <f t="shared" si="169"/>
        <v>836</v>
      </c>
      <c r="Q2701" s="2">
        <f t="shared" si="170"/>
        <v>81</v>
      </c>
      <c r="R2701" s="79" t="str">
        <f t="shared" si="171"/>
        <v/>
      </c>
    </row>
    <row r="2702" spans="1:18" x14ac:dyDescent="0.2">
      <c r="A2702" t="s">
        <v>1152</v>
      </c>
      <c r="B2702" t="s">
        <v>4734</v>
      </c>
      <c r="C2702" t="s">
        <v>29</v>
      </c>
      <c r="D2702" s="5"/>
      <c r="E2702" s="39">
        <v>1042</v>
      </c>
      <c r="F2702" s="195">
        <v>44625</v>
      </c>
      <c r="G2702" s="2">
        <v>43</v>
      </c>
      <c r="H2702" t="str">
        <f>B2702&amp;C2702</f>
        <v>Marion CHEPKOECH5000m</v>
      </c>
      <c r="I2702" s="2">
        <f>E2702</f>
        <v>1042</v>
      </c>
      <c r="J2702" s="2" cm="1">
        <f t="array" ref="J2702">MAX(IF($H$3:$H$4000=$H2702,$I$3:$I$4000))</f>
        <v>1042</v>
      </c>
      <c r="K2702" s="2" t="str">
        <v>NZL</v>
      </c>
      <c r="L2702" s="21" t="str">
        <v>Amelia DE LAUTOUR</v>
      </c>
      <c r="M2702" s="47" t="str">
        <v>high-jump</v>
      </c>
      <c r="N2702" s="95">
        <v>38298</v>
      </c>
      <c r="O2702" s="94" t="str">
        <f t="shared" si="168"/>
        <v>Amelia DE LAUTOURhigh-jump</v>
      </c>
      <c r="P2702" s="2">
        <f t="shared" si="169"/>
        <v>907</v>
      </c>
      <c r="Q2702" s="2">
        <f t="shared" si="170"/>
        <v>155</v>
      </c>
      <c r="R2702" s="79" t="str">
        <f t="shared" si="171"/>
        <v/>
      </c>
    </row>
    <row r="2703" spans="1:18" x14ac:dyDescent="0.2">
      <c r="A2703" t="s">
        <v>1152</v>
      </c>
      <c r="B2703" t="s">
        <v>1960</v>
      </c>
      <c r="C2703" s="5" t="s">
        <v>29</v>
      </c>
      <c r="D2703" s="5">
        <v>37749</v>
      </c>
      <c r="E2703" s="39">
        <v>1033</v>
      </c>
      <c r="F2703" s="195">
        <v>44625</v>
      </c>
      <c r="G2703" s="2">
        <v>48</v>
      </c>
      <c r="H2703" t="str">
        <f>B2703&amp;C2703</f>
        <v>Esther WAMBUI5000m</v>
      </c>
      <c r="I2703" s="2">
        <f>E2703</f>
        <v>1033</v>
      </c>
      <c r="J2703" s="2" cm="1">
        <f t="array" ref="J2703">MAX(IF($H$3:$H$4000=$H2703,$I$3:$I$4000))</f>
        <v>1116</v>
      </c>
      <c r="K2703" s="2" t="str">
        <v>NZL</v>
      </c>
      <c r="L2703" s="21" t="str">
        <v>Tatiana KAUMOANA</v>
      </c>
      <c r="M2703" s="47" t="str">
        <v>discus-throw</v>
      </c>
      <c r="N2703" s="95">
        <v>36607</v>
      </c>
      <c r="O2703" s="94" t="str">
        <f t="shared" si="168"/>
        <v>Tatiana KAUMOANAdiscus-throw</v>
      </c>
      <c r="P2703" s="2">
        <f t="shared" si="169"/>
        <v>1007</v>
      </c>
      <c r="Q2703" s="2">
        <f t="shared" si="170"/>
        <v>22</v>
      </c>
      <c r="R2703" s="79" t="str">
        <f t="shared" si="171"/>
        <v/>
      </c>
    </row>
    <row r="2704" spans="1:18" x14ac:dyDescent="0.2">
      <c r="A2704" t="s">
        <v>1152</v>
      </c>
      <c r="B2704" t="s">
        <v>4727</v>
      </c>
      <c r="C2704" t="s">
        <v>29</v>
      </c>
      <c r="D2704" s="6"/>
      <c r="E2704" s="39">
        <v>1019</v>
      </c>
      <c r="F2704" s="195">
        <v>44625</v>
      </c>
      <c r="G2704" s="2">
        <v>61</v>
      </c>
      <c r="H2704" t="str">
        <f>B2704&amp;C2704</f>
        <v>Nancy CHEROP5000m</v>
      </c>
      <c r="I2704" s="2">
        <f>E2704</f>
        <v>1019</v>
      </c>
      <c r="J2704" s="2" cm="1">
        <f t="array" ref="J2704">MAX(IF($H$3:$H$4000=$H2704,$I$3:$I$4000))</f>
        <v>1019</v>
      </c>
      <c r="K2704" s="2" t="str">
        <v>NZL</v>
      </c>
      <c r="L2704" s="21" t="str">
        <v>Zharna BEATTIE</v>
      </c>
      <c r="M2704" s="47" t="str">
        <v>discus-throw</v>
      </c>
      <c r="N2704" s="95">
        <v>37530</v>
      </c>
      <c r="O2704" s="94" t="str">
        <f t="shared" si="168"/>
        <v>Zharna BEATTIEdiscus-throw</v>
      </c>
      <c r="P2704" s="2">
        <f t="shared" si="169"/>
        <v>835</v>
      </c>
      <c r="Q2704" s="2">
        <f t="shared" si="170"/>
        <v>101</v>
      </c>
      <c r="R2704" s="79" t="str">
        <f t="shared" si="171"/>
        <v/>
      </c>
    </row>
    <row r="2705" spans="1:18" x14ac:dyDescent="0.2">
      <c r="A2705" t="s">
        <v>1152</v>
      </c>
      <c r="B2705" t="s">
        <v>5476</v>
      </c>
      <c r="C2705" s="5" t="s">
        <v>29</v>
      </c>
      <c r="D2705" s="5">
        <v>35497</v>
      </c>
      <c r="E2705" s="39">
        <v>1008</v>
      </c>
      <c r="F2705" s="195">
        <v>44625</v>
      </c>
      <c r="G2705" s="2">
        <v>66</v>
      </c>
      <c r="H2705" t="str">
        <f>B2705&amp;C2705</f>
        <v>Brigid Jelimo KABERGEI5000m</v>
      </c>
      <c r="I2705" s="2">
        <f>E2705</f>
        <v>1008</v>
      </c>
      <c r="J2705" s="2" cm="1">
        <f t="array" ref="J2705">MAX(IF($H$3:$H$4000=$H2705,$I$3:$I$4000))</f>
        <v>1008</v>
      </c>
      <c r="K2705" s="2" t="str">
        <v>NZL</v>
      </c>
      <c r="L2705" s="21" t="str">
        <v>Jennie HAUKE</v>
      </c>
      <c r="M2705" s="47" t="str">
        <v>800m</v>
      </c>
      <c r="N2705" s="95">
        <v>34006</v>
      </c>
      <c r="O2705" s="94" t="str">
        <f t="shared" si="168"/>
        <v>Jennie HAUKE800m</v>
      </c>
      <c r="P2705" s="2">
        <f t="shared" si="169"/>
        <v>1064</v>
      </c>
      <c r="Q2705" s="2">
        <f t="shared" si="170"/>
        <v>121</v>
      </c>
      <c r="R2705" s="79" t="str">
        <f t="shared" si="171"/>
        <v/>
      </c>
    </row>
    <row r="2706" spans="1:18" x14ac:dyDescent="0.2">
      <c r="A2706" t="s">
        <v>1152</v>
      </c>
      <c r="B2706" t="s">
        <v>4735</v>
      </c>
      <c r="C2706" t="s">
        <v>29</v>
      </c>
      <c r="D2706" s="5"/>
      <c r="E2706" s="39">
        <v>1007</v>
      </c>
      <c r="F2706" s="195">
        <v>44625</v>
      </c>
      <c r="G2706" s="2">
        <v>67</v>
      </c>
      <c r="H2706" t="str">
        <f>B2706&amp;C2706</f>
        <v>Rebbeca CHEBOLEL5000m</v>
      </c>
      <c r="I2706" s="2">
        <f>E2706</f>
        <v>1007</v>
      </c>
      <c r="J2706" s="2" cm="1">
        <f t="array" ref="J2706">MAX(IF($H$3:$H$4000=$H2706,$I$3:$I$4000))</f>
        <v>1007</v>
      </c>
      <c r="K2706" s="2" t="str">
        <v>NZL</v>
      </c>
      <c r="L2706" s="21" t="str">
        <v>Macey HILTON</v>
      </c>
      <c r="M2706" s="47" t="str">
        <v>800m</v>
      </c>
      <c r="N2706" s="95">
        <v>37878</v>
      </c>
      <c r="O2706" s="94" t="str">
        <f t="shared" si="168"/>
        <v>Macey HILTON800m</v>
      </c>
      <c r="P2706" s="2">
        <f t="shared" si="169"/>
        <v>1043</v>
      </c>
      <c r="Q2706" s="2">
        <f t="shared" si="170"/>
        <v>130</v>
      </c>
      <c r="R2706" s="79" t="str">
        <f t="shared" si="171"/>
        <v/>
      </c>
    </row>
    <row r="2707" spans="1:18" x14ac:dyDescent="0.2">
      <c r="A2707" t="s">
        <v>1152</v>
      </c>
      <c r="B2707" t="s">
        <v>4736</v>
      </c>
      <c r="C2707" s="5" t="s">
        <v>29</v>
      </c>
      <c r="D2707" s="5">
        <v>38701</v>
      </c>
      <c r="E2707" s="39">
        <v>1003</v>
      </c>
      <c r="F2707" s="195">
        <v>44625</v>
      </c>
      <c r="G2707" s="2">
        <v>68</v>
      </c>
      <c r="H2707" t="str">
        <f>B2707&amp;C2707</f>
        <v>Rose WANGUI5000m</v>
      </c>
      <c r="I2707" s="2">
        <f>E2707</f>
        <v>1003</v>
      </c>
      <c r="J2707" s="2" cm="1">
        <f t="array" ref="J2707">MAX(IF($H$3:$H$4000=$H2707,$I$3:$I$4000))</f>
        <v>1003</v>
      </c>
      <c r="K2707" s="2" t="str">
        <v>NZL</v>
      </c>
      <c r="L2707" s="21" t="str">
        <v>Camryn SMART</v>
      </c>
      <c r="M2707" s="47" t="str">
        <v>400m</v>
      </c>
      <c r="N2707" s="95">
        <v>37125</v>
      </c>
      <c r="O2707" s="94" t="str">
        <f t="shared" si="168"/>
        <v>Camryn SMART400m</v>
      </c>
      <c r="P2707" s="2">
        <f t="shared" si="169"/>
        <v>1056</v>
      </c>
      <c r="Q2707" s="2">
        <f t="shared" si="170"/>
        <v>129</v>
      </c>
      <c r="R2707" s="79" t="str">
        <f t="shared" si="171"/>
        <v/>
      </c>
    </row>
    <row r="2708" spans="1:18" x14ac:dyDescent="0.2">
      <c r="A2708" t="s">
        <v>1152</v>
      </c>
      <c r="B2708" t="s">
        <v>4737</v>
      </c>
      <c r="C2708" s="5" t="s">
        <v>29</v>
      </c>
      <c r="D2708" s="5"/>
      <c r="E2708" s="39">
        <v>1001</v>
      </c>
      <c r="F2708" s="195">
        <v>44625</v>
      </c>
      <c r="G2708" s="2">
        <v>70</v>
      </c>
      <c r="H2708" t="str">
        <f>B2708&amp;C2708</f>
        <v>Jematian KADOGO5000m</v>
      </c>
      <c r="I2708" s="2">
        <f>E2708</f>
        <v>1001</v>
      </c>
      <c r="J2708" s="2" cm="1">
        <f t="array" ref="J2708">MAX(IF($H$3:$H$4000=$H2708,$I$3:$I$4000))</f>
        <v>1001</v>
      </c>
      <c r="K2708" s="2" t="str">
        <v>NZL</v>
      </c>
      <c r="L2708" s="21" t="str">
        <v>Kara MACDERMID</v>
      </c>
      <c r="M2708" s="47" t="str">
        <v>1500m</v>
      </c>
      <c r="N2708" s="95">
        <v>35692</v>
      </c>
      <c r="O2708" s="94" t="str">
        <f t="shared" si="168"/>
        <v>Kara MACDERMID1500m</v>
      </c>
      <c r="P2708" s="2">
        <f t="shared" si="169"/>
        <v>1057</v>
      </c>
      <c r="Q2708" s="2">
        <f t="shared" si="170"/>
        <v>128</v>
      </c>
      <c r="R2708" s="79" t="str">
        <f t="shared" si="171"/>
        <v/>
      </c>
    </row>
    <row r="2709" spans="1:18" x14ac:dyDescent="0.2">
      <c r="A2709" t="s">
        <v>1152</v>
      </c>
      <c r="B2709" s="5" t="s">
        <v>4725</v>
      </c>
      <c r="C2709" s="5" t="s">
        <v>29</v>
      </c>
      <c r="D2709" s="5">
        <v>33607</v>
      </c>
      <c r="E2709" s="39">
        <v>993</v>
      </c>
      <c r="F2709" s="195">
        <v>44625</v>
      </c>
      <c r="G2709" s="2">
        <v>72</v>
      </c>
      <c r="H2709" t="str">
        <f>B2709&amp;C2709</f>
        <v>Mercyline CHERONO5000m</v>
      </c>
      <c r="I2709" s="2">
        <f>E2709</f>
        <v>993</v>
      </c>
      <c r="J2709" s="2" cm="1">
        <f t="array" ref="J2709">MAX(IF($H$3:$H$4000=$H2709,$I$3:$I$4000))</f>
        <v>993</v>
      </c>
      <c r="K2709" s="2" t="str">
        <v>NZL</v>
      </c>
      <c r="L2709" s="21" t="str">
        <v>Holly MANNING</v>
      </c>
      <c r="M2709" s="47" t="str">
        <v>1500m</v>
      </c>
      <c r="N2709" s="95">
        <v>35377</v>
      </c>
      <c r="O2709" s="94" t="str">
        <f t="shared" si="168"/>
        <v>Holly MANNING1500m</v>
      </c>
      <c r="P2709" s="2">
        <f t="shared" si="169"/>
        <v>1050</v>
      </c>
      <c r="Q2709" s="2">
        <f t="shared" si="170"/>
        <v>132</v>
      </c>
      <c r="R2709" s="79" t="str">
        <f t="shared" si="171"/>
        <v/>
      </c>
    </row>
    <row r="2710" spans="1:18" x14ac:dyDescent="0.2">
      <c r="A2710" t="s">
        <v>1152</v>
      </c>
      <c r="B2710" t="s">
        <v>4738</v>
      </c>
      <c r="C2710" s="5" t="s">
        <v>29</v>
      </c>
      <c r="D2710" s="5">
        <v>1984</v>
      </c>
      <c r="E2710" s="39">
        <v>988</v>
      </c>
      <c r="F2710" s="195">
        <v>44625</v>
      </c>
      <c r="G2710" s="2">
        <v>75</v>
      </c>
      <c r="H2710" t="str">
        <f>B2710&amp;C2710</f>
        <v>Nelly CHEPTOO5000m</v>
      </c>
      <c r="I2710" s="2">
        <f>E2710</f>
        <v>988</v>
      </c>
      <c r="J2710" s="2" cm="1">
        <f t="array" ref="J2710">MAX(IF($H$3:$H$4000=$H2710,$I$3:$I$4000))</f>
        <v>988</v>
      </c>
      <c r="K2710" s="2" t="str">
        <v>NZL</v>
      </c>
      <c r="L2710" s="21" t="str">
        <v>Katherine CAMP</v>
      </c>
      <c r="M2710" s="47" t="str">
        <v>1500m</v>
      </c>
      <c r="N2710" s="95">
        <v>33640</v>
      </c>
      <c r="O2710" s="94" t="str">
        <f t="shared" si="168"/>
        <v>Katherine CAMP1500m</v>
      </c>
      <c r="P2710" s="2">
        <f t="shared" si="169"/>
        <v>1047</v>
      </c>
      <c r="Q2710" s="2">
        <f t="shared" si="170"/>
        <v>137</v>
      </c>
      <c r="R2710" s="79" t="str">
        <f t="shared" si="171"/>
        <v/>
      </c>
    </row>
    <row r="2711" spans="1:18" x14ac:dyDescent="0.2">
      <c r="A2711" t="s">
        <v>1152</v>
      </c>
      <c r="B2711" t="s">
        <v>4739</v>
      </c>
      <c r="C2711" s="5" t="s">
        <v>29</v>
      </c>
      <c r="D2711" s="5"/>
      <c r="E2711" s="39">
        <v>984</v>
      </c>
      <c r="F2711" s="195">
        <v>44625</v>
      </c>
      <c r="G2711" s="2">
        <v>81</v>
      </c>
      <c r="H2711" t="str">
        <f>B2711&amp;C2711</f>
        <v>Jecinta NYOKABI5000m</v>
      </c>
      <c r="I2711" s="2">
        <f>E2711</f>
        <v>984</v>
      </c>
      <c r="J2711" s="2" cm="1">
        <f t="array" ref="J2711">MAX(IF($H$3:$H$4000=$H2711,$I$3:$I$4000))</f>
        <v>984</v>
      </c>
      <c r="K2711" s="2" t="str">
        <v>NZL</v>
      </c>
      <c r="L2711" s="21" t="str">
        <v>Brigid DENNEHY</v>
      </c>
      <c r="M2711" s="47" t="str">
        <v>1500m</v>
      </c>
      <c r="N2711" s="95">
        <v>34569</v>
      </c>
      <c r="O2711" s="94" t="str">
        <f t="shared" si="168"/>
        <v>Brigid DENNEHY1500m</v>
      </c>
      <c r="P2711" s="2">
        <f t="shared" si="169"/>
        <v>1027</v>
      </c>
      <c r="Q2711" s="2">
        <f t="shared" si="170"/>
        <v>148</v>
      </c>
      <c r="R2711" s="79" t="str">
        <f t="shared" si="171"/>
        <v/>
      </c>
    </row>
    <row r="2712" spans="1:18" x14ac:dyDescent="0.2">
      <c r="A2712" t="s">
        <v>1152</v>
      </c>
      <c r="B2712" t="s">
        <v>1856</v>
      </c>
      <c r="C2712" t="s">
        <v>29</v>
      </c>
      <c r="D2712" s="5">
        <v>1996</v>
      </c>
      <c r="E2712" s="39">
        <v>967</v>
      </c>
      <c r="F2712" s="195">
        <v>44625</v>
      </c>
      <c r="G2712" s="2">
        <v>100</v>
      </c>
      <c r="H2712" t="str">
        <f>B2712&amp;C2712</f>
        <v>Purity Kajuju GITONGA5000m</v>
      </c>
      <c r="I2712" s="2">
        <f>E2712</f>
        <v>967</v>
      </c>
      <c r="J2712" s="2" cm="1">
        <f t="array" ref="J2712">MAX(IF($H$3:$H$4000=$H2712,$I$3:$I$4000))</f>
        <v>1129</v>
      </c>
      <c r="K2712" s="2" t="str">
        <v>NZL</v>
      </c>
      <c r="L2712" s="21" t="str">
        <v>Celine PEARN</v>
      </c>
      <c r="M2712" s="47" t="str">
        <v>400mh</v>
      </c>
      <c r="N2712" s="95">
        <v>35512</v>
      </c>
      <c r="O2712" s="94" t="str">
        <f t="shared" si="168"/>
        <v>Celine PEARN400mh</v>
      </c>
      <c r="P2712" s="2">
        <f t="shared" si="169"/>
        <v>994</v>
      </c>
      <c r="Q2712" s="2">
        <f t="shared" si="170"/>
        <v>131</v>
      </c>
      <c r="R2712" s="79" t="str">
        <f t="shared" si="171"/>
        <v/>
      </c>
    </row>
    <row r="2713" spans="1:18" x14ac:dyDescent="0.2">
      <c r="A2713" t="s">
        <v>1152</v>
      </c>
      <c r="B2713" t="s">
        <v>1334</v>
      </c>
      <c r="C2713" s="5" t="s">
        <v>33</v>
      </c>
      <c r="D2713" s="5">
        <v>36144</v>
      </c>
      <c r="E2713" s="39">
        <v>1019</v>
      </c>
      <c r="F2713" s="195">
        <v>44625</v>
      </c>
      <c r="G2713" s="2">
        <v>41</v>
      </c>
      <c r="H2713" t="str">
        <f>B2713&amp;C2713</f>
        <v>Jane Wangare CHEGE400mh</v>
      </c>
      <c r="I2713" s="2">
        <f>E2713</f>
        <v>1019</v>
      </c>
      <c r="J2713" s="2" cm="1">
        <f t="array" ref="J2713">MAX(IF($H$3:$H$4000=$H2713,$I$3:$I$4000))</f>
        <v>1019</v>
      </c>
      <c r="K2713" s="2" t="str">
        <v>NZL</v>
      </c>
      <c r="L2713" s="21" t="str">
        <v>Josephine REEVES</v>
      </c>
      <c r="M2713" s="47" t="str">
        <v>high-jump</v>
      </c>
      <c r="N2713" s="95">
        <v>36975</v>
      </c>
      <c r="O2713" s="94" t="str">
        <f t="shared" si="168"/>
        <v>Josephine REEVEShigh-jump</v>
      </c>
      <c r="P2713" s="2">
        <f t="shared" si="169"/>
        <v>1052</v>
      </c>
      <c r="Q2713" s="2">
        <f t="shared" si="170"/>
        <v>27</v>
      </c>
      <c r="R2713" s="79" t="str">
        <f t="shared" si="171"/>
        <v/>
      </c>
    </row>
    <row r="2714" spans="1:18" x14ac:dyDescent="0.2">
      <c r="A2714" t="s">
        <v>1152</v>
      </c>
      <c r="B2714" t="s">
        <v>1339</v>
      </c>
      <c r="C2714" s="5" t="s">
        <v>33</v>
      </c>
      <c r="D2714" s="5">
        <v>37567</v>
      </c>
      <c r="E2714" s="39">
        <v>1012</v>
      </c>
      <c r="F2714" s="195">
        <v>44625</v>
      </c>
      <c r="G2714" s="2">
        <v>49</v>
      </c>
      <c r="H2714" t="str">
        <f>B2714&amp;C2714</f>
        <v>Agnes Mutindi NGUMBI400mh</v>
      </c>
      <c r="I2714" s="2">
        <f>E2714</f>
        <v>1012</v>
      </c>
      <c r="J2714" s="2" cm="1">
        <f t="array" ref="J2714">MAX(IF($H$3:$H$4000=$H2714,$I$3:$I$4000))</f>
        <v>1012</v>
      </c>
      <c r="K2714" s="2" t="str">
        <v>NZL</v>
      </c>
      <c r="L2714" s="21" t="str">
        <v>Natalia RANKIN-CHITAR</v>
      </c>
      <c r="M2714" s="47" t="str">
        <v>shot-put</v>
      </c>
      <c r="N2714" s="95">
        <v>38057</v>
      </c>
      <c r="O2714" s="94" t="str">
        <f t="shared" si="168"/>
        <v>Natalia RANKIN-CHITARshot-put</v>
      </c>
      <c r="P2714" s="2">
        <f t="shared" si="169"/>
        <v>888</v>
      </c>
      <c r="Q2714" s="2">
        <f t="shared" si="170"/>
        <v>58</v>
      </c>
      <c r="R2714" s="79" t="str">
        <f t="shared" si="171"/>
        <v/>
      </c>
    </row>
    <row r="2715" spans="1:18" x14ac:dyDescent="0.2">
      <c r="A2715" t="s">
        <v>1152</v>
      </c>
      <c r="B2715" t="s">
        <v>1341</v>
      </c>
      <c r="C2715" s="5" t="s">
        <v>33</v>
      </c>
      <c r="D2715" s="5">
        <v>32742</v>
      </c>
      <c r="E2715" s="39">
        <v>1008</v>
      </c>
      <c r="F2715" s="195">
        <v>44625</v>
      </c>
      <c r="G2715" s="2">
        <v>53</v>
      </c>
      <c r="H2715" t="str">
        <f>B2715&amp;C2715</f>
        <v>Priscilla TABUNDA400mh</v>
      </c>
      <c r="I2715" s="2">
        <f>E2715</f>
        <v>1008</v>
      </c>
      <c r="J2715" s="2" cm="1">
        <f t="array" ref="J2715">MAX(IF($H$3:$H$4000=$H2715,$I$3:$I$4000))</f>
        <v>1008</v>
      </c>
      <c r="K2715" s="2" t="str">
        <v>NZL</v>
      </c>
      <c r="L2715" s="21" t="str">
        <v>Zoe HOBBS</v>
      </c>
      <c r="M2715" s="47" t="str">
        <v>100m</v>
      </c>
      <c r="N2715" s="95">
        <v>35684</v>
      </c>
      <c r="O2715" s="94" t="str">
        <f t="shared" si="168"/>
        <v>Zoe HOBBS100m</v>
      </c>
      <c r="P2715" s="2">
        <f t="shared" si="169"/>
        <v>1167</v>
      </c>
      <c r="Q2715" s="2">
        <f t="shared" si="170"/>
        <v>27</v>
      </c>
      <c r="R2715" s="79" t="str">
        <f t="shared" si="171"/>
        <v/>
      </c>
    </row>
    <row r="2716" spans="1:18" x14ac:dyDescent="0.2">
      <c r="A2716" t="s">
        <v>1152</v>
      </c>
      <c r="B2716" t="s">
        <v>4753</v>
      </c>
      <c r="C2716" s="5" t="s">
        <v>42</v>
      </c>
      <c r="D2716" s="5">
        <v>32898</v>
      </c>
      <c r="E2716" s="39">
        <v>807</v>
      </c>
      <c r="F2716" s="195">
        <v>44625</v>
      </c>
      <c r="G2716" s="2">
        <v>66</v>
      </c>
      <c r="H2716" t="str">
        <f>B2716&amp;C2716</f>
        <v>Linda Ngendo OSESOhammer-throw</v>
      </c>
      <c r="I2716" s="2">
        <f>E2716</f>
        <v>807</v>
      </c>
      <c r="J2716" s="2" cm="1">
        <f t="array" ref="J2716">MAX(IF($H$3:$H$4000=$H2716,$I$3:$I$4000))</f>
        <v>807</v>
      </c>
      <c r="K2716" s="2" t="str">
        <v>NZL</v>
      </c>
      <c r="L2716" s="21" t="str">
        <v>Livvy WILSON</v>
      </c>
      <c r="M2716" s="47" t="str">
        <v>100m</v>
      </c>
      <c r="N2716" s="95">
        <v>33825</v>
      </c>
      <c r="O2716" s="94" t="str">
        <f t="shared" si="168"/>
        <v>Livvy WILSON100m</v>
      </c>
      <c r="P2716" s="2">
        <f t="shared" si="169"/>
        <v>1072</v>
      </c>
      <c r="Q2716" s="2">
        <f t="shared" si="170"/>
        <v>126</v>
      </c>
      <c r="R2716" s="79" t="str">
        <f t="shared" si="171"/>
        <v/>
      </c>
    </row>
    <row r="2717" spans="1:18" x14ac:dyDescent="0.2">
      <c r="A2717" t="s">
        <v>1152</v>
      </c>
      <c r="B2717" t="s">
        <v>5603</v>
      </c>
      <c r="C2717" s="5" t="s">
        <v>85</v>
      </c>
      <c r="D2717" s="5">
        <v>32488</v>
      </c>
      <c r="E2717" s="39">
        <v>937</v>
      </c>
      <c r="F2717" s="195">
        <v>44625</v>
      </c>
      <c r="G2717" s="2">
        <v>12</v>
      </c>
      <c r="H2717" t="str">
        <f>B2717&amp;C2717</f>
        <v>Silvia Jerono KEMBOIrace-walking</v>
      </c>
      <c r="I2717" s="2">
        <f>E2717</f>
        <v>937</v>
      </c>
      <c r="J2717" s="2" cm="1">
        <f t="array" ref="J2717">MAX(IF($H$3:$H$4000=$H2717,$I$3:$I$4000))</f>
        <v>937</v>
      </c>
      <c r="K2717" s="2" t="str">
        <v>NZL</v>
      </c>
      <c r="L2717" s="21" t="str">
        <v>Izzy NEAL</v>
      </c>
      <c r="M2717" s="47" t="str">
        <v>200m</v>
      </c>
      <c r="N2717" s="95">
        <v>37031</v>
      </c>
      <c r="O2717" s="94" t="str">
        <f t="shared" si="168"/>
        <v>Izzy NEAL200m</v>
      </c>
      <c r="P2717" s="2">
        <f t="shared" si="169"/>
        <v>1049</v>
      </c>
      <c r="Q2717" s="2">
        <f t="shared" si="170"/>
        <v>142</v>
      </c>
      <c r="R2717" s="79" t="str">
        <f t="shared" si="171"/>
        <v/>
      </c>
    </row>
    <row r="2718" spans="1:18" x14ac:dyDescent="0.2">
      <c r="A2718" t="s">
        <v>1152</v>
      </c>
      <c r="B2718" t="s">
        <v>2650</v>
      </c>
      <c r="C2718" t="s">
        <v>85</v>
      </c>
      <c r="D2718" s="5"/>
      <c r="E2718" s="39">
        <v>927</v>
      </c>
      <c r="F2718" s="195">
        <v>44625</v>
      </c>
      <c r="G2718" s="2">
        <v>13</v>
      </c>
      <c r="H2718" t="str">
        <f>B2718&amp;C2718</f>
        <v>Naomi CHEPKIRUIrace-walking</v>
      </c>
      <c r="I2718" s="2">
        <f>E2718</f>
        <v>927</v>
      </c>
      <c r="J2718" s="2" cm="1">
        <f t="array" ref="J2718">MAX(IF($H$3:$H$4000=$H2718,$I$3:$I$4000))</f>
        <v>927</v>
      </c>
      <c r="K2718" s="2" t="str">
        <v>NZL</v>
      </c>
      <c r="L2718" s="21" t="str">
        <v>Rebekah GREENE</v>
      </c>
      <c r="M2718" s="47" t="str">
        <v>5000m</v>
      </c>
      <c r="N2718" s="95">
        <v>34329</v>
      </c>
      <c r="O2718" s="94" t="str">
        <f t="shared" si="168"/>
        <v>Rebekah GREENE5000m</v>
      </c>
      <c r="P2718" s="2">
        <f t="shared" si="169"/>
        <v>1055</v>
      </c>
      <c r="Q2718" s="2">
        <f t="shared" si="170"/>
        <v>113</v>
      </c>
      <c r="R2718" s="79" t="str">
        <f t="shared" si="171"/>
        <v/>
      </c>
    </row>
    <row r="2719" spans="1:18" x14ac:dyDescent="0.2">
      <c r="A2719" t="s">
        <v>1152</v>
      </c>
      <c r="B2719" t="s">
        <v>4757</v>
      </c>
      <c r="C2719" s="5" t="s">
        <v>85</v>
      </c>
      <c r="D2719" s="5"/>
      <c r="E2719" s="39">
        <v>829</v>
      </c>
      <c r="F2719" s="195">
        <v>44625</v>
      </c>
      <c r="G2719" s="2">
        <v>27</v>
      </c>
      <c r="H2719" t="str">
        <f>B2719&amp;C2719</f>
        <v>Violet JEPKEMOIrace-walking</v>
      </c>
      <c r="I2719" s="2">
        <f>E2719</f>
        <v>829</v>
      </c>
      <c r="J2719" s="2" cm="1">
        <f t="array" ref="J2719">MAX(IF($H$3:$H$4000=$H2719,$I$3:$I$4000))</f>
        <v>829</v>
      </c>
      <c r="K2719" s="2" t="str">
        <v>NZL</v>
      </c>
      <c r="L2719" s="21" t="str">
        <v>Rebekah GREENE</v>
      </c>
      <c r="M2719" s="47" t="str">
        <v>800m</v>
      </c>
      <c r="N2719" s="95">
        <v>34329</v>
      </c>
      <c r="O2719" s="94" t="str">
        <f t="shared" si="168"/>
        <v>Rebekah GREENE800m</v>
      </c>
      <c r="P2719" s="2">
        <f t="shared" si="169"/>
        <v>1070</v>
      </c>
      <c r="Q2719" s="2">
        <f t="shared" si="170"/>
        <v>117</v>
      </c>
      <c r="R2719" s="79" t="str">
        <f t="shared" si="171"/>
        <v/>
      </c>
    </row>
    <row r="2720" spans="1:18" x14ac:dyDescent="0.2">
      <c r="A2720" t="s">
        <v>1152</v>
      </c>
      <c r="B2720" t="s">
        <v>4758</v>
      </c>
      <c r="C2720" t="s">
        <v>85</v>
      </c>
      <c r="D2720" s="5"/>
      <c r="E2720" s="39">
        <v>802</v>
      </c>
      <c r="F2720" s="195">
        <v>44625</v>
      </c>
      <c r="G2720" s="2">
        <v>29</v>
      </c>
      <c r="H2720" t="str">
        <f>B2720&amp;C2720</f>
        <v>Assumpta IKATErace-walking</v>
      </c>
      <c r="I2720" s="2">
        <f>E2720</f>
        <v>802</v>
      </c>
      <c r="J2720" s="2" cm="1">
        <f t="array" ref="J2720">MAX(IF($H$3:$H$4000=$H2720,$I$3:$I$4000))</f>
        <v>802</v>
      </c>
      <c r="K2720" s="2" t="str">
        <v>NZL</v>
      </c>
      <c r="L2720" s="21" t="str">
        <v>Hannah ADYE</v>
      </c>
      <c r="M2720" s="47" t="str">
        <v>pole-vault</v>
      </c>
      <c r="N2720" s="95">
        <v>37741</v>
      </c>
      <c r="O2720" s="94" t="str">
        <f t="shared" si="168"/>
        <v>Hannah ADYEpole-vault</v>
      </c>
      <c r="P2720" s="2">
        <f t="shared" si="169"/>
        <v>868</v>
      </c>
      <c r="Q2720" s="2">
        <f t="shared" si="170"/>
        <v>69</v>
      </c>
      <c r="R2720" s="79" t="str">
        <f t="shared" si="171"/>
        <v/>
      </c>
    </row>
    <row r="2721" spans="1:18" x14ac:dyDescent="0.2">
      <c r="A2721" t="s">
        <v>1152</v>
      </c>
      <c r="B2721" t="s">
        <v>4760</v>
      </c>
      <c r="C2721" s="5" t="s">
        <v>85</v>
      </c>
      <c r="D2721" s="5">
        <v>37350</v>
      </c>
      <c r="E2721" s="39">
        <v>767</v>
      </c>
      <c r="F2721" s="195">
        <v>44625</v>
      </c>
      <c r="G2721" s="2">
        <v>32</v>
      </c>
      <c r="H2721" t="str">
        <f>B2721&amp;C2721</f>
        <v>Grace GATHONIrace-walking</v>
      </c>
      <c r="I2721" s="2">
        <f>E2721</f>
        <v>767</v>
      </c>
      <c r="J2721" s="2" cm="1">
        <f t="array" ref="J2721">MAX(IF($H$3:$H$4000=$H2721,$I$3:$I$4000))</f>
        <v>767</v>
      </c>
      <c r="K2721" s="2" t="str">
        <v>NZL</v>
      </c>
      <c r="L2721" s="21" t="str">
        <v>Alisha LOVRICH</v>
      </c>
      <c r="M2721" s="47" t="str">
        <v>pole-vault</v>
      </c>
      <c r="N2721" s="95">
        <v>34169</v>
      </c>
      <c r="O2721" s="94" t="str">
        <f t="shared" si="168"/>
        <v>Alisha LOVRICHpole-vault</v>
      </c>
      <c r="P2721" s="2">
        <f t="shared" si="169"/>
        <v>838</v>
      </c>
      <c r="Q2721" s="2">
        <f t="shared" si="170"/>
        <v>92</v>
      </c>
      <c r="R2721" s="79" t="str">
        <f t="shared" si="171"/>
        <v/>
      </c>
    </row>
    <row r="2722" spans="1:18" x14ac:dyDescent="0.2">
      <c r="A2722" t="s">
        <v>1152</v>
      </c>
      <c r="B2722" t="s">
        <v>4761</v>
      </c>
      <c r="C2722" t="s">
        <v>85</v>
      </c>
      <c r="D2722" s="5"/>
      <c r="E2722" s="39">
        <v>763</v>
      </c>
      <c r="F2722" s="195">
        <v>44625</v>
      </c>
      <c r="G2722" s="2">
        <v>33</v>
      </c>
      <c r="H2722" t="str">
        <f>B2722&amp;C2722</f>
        <v>Grace THOITIrace-walking</v>
      </c>
      <c r="I2722" s="2">
        <f>E2722</f>
        <v>763</v>
      </c>
      <c r="J2722" s="2" cm="1">
        <f t="array" ref="J2722">MAX(IF($H$3:$H$4000=$H2722,$I$3:$I$4000))</f>
        <v>763</v>
      </c>
      <c r="K2722" s="2" t="str">
        <v>NZL</v>
      </c>
      <c r="L2722" s="21" t="str">
        <v>TeRina KEENAN</v>
      </c>
      <c r="M2722" s="47" t="str">
        <v>shot-put</v>
      </c>
      <c r="N2722" s="95">
        <v>33145</v>
      </c>
      <c r="O2722" s="94" t="str">
        <f t="shared" si="168"/>
        <v>TeRina KEENANshot-put</v>
      </c>
      <c r="P2722" s="2">
        <f t="shared" si="169"/>
        <v>797</v>
      </c>
      <c r="Q2722" s="2">
        <f t="shared" si="170"/>
        <v>125</v>
      </c>
      <c r="R2722" s="79" t="str">
        <f t="shared" si="171"/>
        <v/>
      </c>
    </row>
    <row r="2723" spans="1:18" x14ac:dyDescent="0.2">
      <c r="A2723" t="s">
        <v>1152</v>
      </c>
      <c r="B2723" t="s">
        <v>2685</v>
      </c>
      <c r="C2723" s="5" t="s">
        <v>82</v>
      </c>
      <c r="D2723" s="5">
        <v>31739</v>
      </c>
      <c r="E2723" s="39">
        <v>1130</v>
      </c>
      <c r="F2723" s="195">
        <v>44625</v>
      </c>
      <c r="G2723" s="2">
        <v>20</v>
      </c>
      <c r="H2723" t="str">
        <f>B2723&amp;C2723</f>
        <v>Bornes CHEPKIRUImarathon</v>
      </c>
      <c r="I2723" s="2">
        <f>E2723</f>
        <v>1130</v>
      </c>
      <c r="J2723" s="2" cm="1">
        <f t="array" ref="J2723">MAX(IF($H$3:$H$4000=$H2723,$I$3:$I$4000))</f>
        <v>1176</v>
      </c>
      <c r="K2723" s="2" t="str">
        <v>NZL</v>
      </c>
      <c r="L2723" s="21" t="str">
        <v>Mayce BALLANTYNE</v>
      </c>
      <c r="M2723" s="47" t="str">
        <v>hammer-throw</v>
      </c>
      <c r="N2723" s="95">
        <v>34565</v>
      </c>
      <c r="O2723" s="94" t="str">
        <f t="shared" si="168"/>
        <v>Mayce BALLANTYNEhammer-throw</v>
      </c>
      <c r="P2723" s="2">
        <f t="shared" si="169"/>
        <v>869</v>
      </c>
      <c r="Q2723" s="2">
        <f t="shared" si="170"/>
        <v>71</v>
      </c>
      <c r="R2723" s="79" t="str">
        <f t="shared" si="171"/>
        <v/>
      </c>
    </row>
    <row r="2724" spans="1:18" x14ac:dyDescent="0.2">
      <c r="A2724" t="s">
        <v>1152</v>
      </c>
      <c r="B2724" t="s">
        <v>4762</v>
      </c>
      <c r="C2724" s="5" t="s">
        <v>82</v>
      </c>
      <c r="D2724" s="5">
        <v>33974</v>
      </c>
      <c r="E2724" s="39">
        <v>971</v>
      </c>
      <c r="F2724" s="195">
        <v>44625</v>
      </c>
      <c r="G2724" s="2">
        <v>60</v>
      </c>
      <c r="H2724" t="str">
        <f>B2724&amp;C2724</f>
        <v>Valentine KIPKETERmarathon</v>
      </c>
      <c r="I2724" s="2">
        <f>E2724</f>
        <v>971</v>
      </c>
      <c r="J2724" s="2" cm="1">
        <f t="array" ref="J2724">MAX(IF($H$3:$H$4000=$H2724,$I$3:$I$4000))</f>
        <v>971</v>
      </c>
      <c r="K2724" s="2" t="str">
        <v>NZL</v>
      </c>
      <c r="L2724" s="21" t="str">
        <v>Amy ROBERTSON</v>
      </c>
      <c r="M2724" s="47" t="str">
        <v>100mh</v>
      </c>
      <c r="N2724" s="95">
        <v>36495</v>
      </c>
      <c r="O2724" s="94" t="str">
        <f t="shared" si="168"/>
        <v>Amy ROBERTSON100mh</v>
      </c>
      <c r="P2724" s="2">
        <f t="shared" si="169"/>
        <v>1073</v>
      </c>
      <c r="Q2724" s="2">
        <f t="shared" si="170"/>
        <v>73</v>
      </c>
      <c r="R2724" s="79" t="str">
        <f t="shared" si="171"/>
        <v/>
      </c>
    </row>
    <row r="2725" spans="1:18" x14ac:dyDescent="0.2">
      <c r="A2725" t="s">
        <v>1152</v>
      </c>
      <c r="B2725" t="s">
        <v>1153</v>
      </c>
      <c r="C2725" s="5" t="s">
        <v>2</v>
      </c>
      <c r="D2725" s="5">
        <v>35103</v>
      </c>
      <c r="E2725" s="39">
        <v>1052</v>
      </c>
      <c r="F2725" s="195">
        <v>44624</v>
      </c>
      <c r="G2725" s="2">
        <v>73</v>
      </c>
      <c r="H2725" t="str">
        <f>B2725&amp;C2725</f>
        <v>Maximila IMALI100m</v>
      </c>
      <c r="I2725" s="2">
        <f>E2725</f>
        <v>1052</v>
      </c>
      <c r="J2725" s="2" cm="1">
        <f t="array" ref="J2725">MAX(IF($H$3:$H$4000=$H2725,$I$3:$I$4000))</f>
        <v>1052</v>
      </c>
      <c r="K2725" s="2" t="str">
        <v>NZL</v>
      </c>
      <c r="L2725" s="21" t="str">
        <v>Ashleigh BENNETT</v>
      </c>
      <c r="M2725" s="47" t="str">
        <v>long-jump</v>
      </c>
      <c r="N2725" s="95">
        <v>36172</v>
      </c>
      <c r="O2725" s="94" t="str">
        <f t="shared" si="168"/>
        <v>Ashleigh BENNETTlong-jump</v>
      </c>
      <c r="P2725" s="2">
        <f t="shared" si="169"/>
        <v>1000</v>
      </c>
      <c r="Q2725" s="2">
        <f t="shared" si="170"/>
        <v>120</v>
      </c>
      <c r="R2725" s="79" t="str">
        <f t="shared" si="171"/>
        <v/>
      </c>
    </row>
    <row r="2726" spans="1:18" x14ac:dyDescent="0.2">
      <c r="A2726" t="s">
        <v>1152</v>
      </c>
      <c r="B2726" t="s">
        <v>5421</v>
      </c>
      <c r="C2726" s="5" t="s">
        <v>26</v>
      </c>
      <c r="D2726" s="5">
        <v>37348</v>
      </c>
      <c r="E2726" s="39">
        <v>1065</v>
      </c>
      <c r="F2726" s="195">
        <v>44624</v>
      </c>
      <c r="G2726" s="2">
        <v>50</v>
      </c>
      <c r="H2726" t="str">
        <f>B2726&amp;C2726</f>
        <v>Linda Kageha KAHI400m</v>
      </c>
      <c r="I2726" s="2">
        <f>E2726</f>
        <v>1065</v>
      </c>
      <c r="J2726" s="2" cm="1">
        <f t="array" ref="J2726">MAX(IF($H$3:$H$4000=$H2726,$I$3:$I$4000))</f>
        <v>1065</v>
      </c>
      <c r="K2726" s="2" t="str">
        <v>NZL</v>
      </c>
      <c r="L2726" s="21" t="str">
        <v>Christina RYAN</v>
      </c>
      <c r="M2726" s="47" t="str">
        <v>long-jump</v>
      </c>
      <c r="N2726" s="95">
        <v>35841</v>
      </c>
      <c r="O2726" s="94" t="str">
        <f t="shared" si="168"/>
        <v>Christina RYANlong-jump</v>
      </c>
      <c r="P2726" s="2">
        <f t="shared" si="169"/>
        <v>968</v>
      </c>
      <c r="Q2726" s="2">
        <f t="shared" si="170"/>
        <v>136</v>
      </c>
      <c r="R2726" s="79" t="str">
        <f t="shared" si="171"/>
        <v/>
      </c>
    </row>
    <row r="2727" spans="1:18" x14ac:dyDescent="0.2">
      <c r="A2727" t="s">
        <v>1152</v>
      </c>
      <c r="B2727" t="s">
        <v>1775</v>
      </c>
      <c r="C2727" s="5" t="s">
        <v>26</v>
      </c>
      <c r="D2727" s="6">
        <v>35213</v>
      </c>
      <c r="E2727" s="39">
        <v>1055</v>
      </c>
      <c r="F2727" s="195">
        <v>44624</v>
      </c>
      <c r="G2727" s="2">
        <v>64</v>
      </c>
      <c r="H2727" t="str">
        <f>B2727&amp;C2727</f>
        <v>Eglay Nafuna NALYANYA400m</v>
      </c>
      <c r="I2727" s="2">
        <f>E2727</f>
        <v>1055</v>
      </c>
      <c r="J2727" s="2" cm="1">
        <f t="array" ref="J2727">MAX(IF($H$3:$H$4000=$H2727,$I$3:$I$4000))</f>
        <v>1055</v>
      </c>
      <c r="K2727" s="2" t="str">
        <v>NZL</v>
      </c>
      <c r="L2727" s="21" t="str">
        <v>Anna GRIMALDI</v>
      </c>
      <c r="M2727" s="47" t="str">
        <v>long-jump</v>
      </c>
      <c r="N2727" s="95">
        <v>35473</v>
      </c>
      <c r="O2727" s="94" t="str">
        <f t="shared" si="168"/>
        <v>Anna GRIMALDIlong-jump</v>
      </c>
      <c r="P2727" s="2">
        <f t="shared" si="169"/>
        <v>953</v>
      </c>
      <c r="Q2727" s="2">
        <f t="shared" si="170"/>
        <v>145</v>
      </c>
      <c r="R2727" s="79" t="str">
        <f t="shared" si="171"/>
        <v/>
      </c>
    </row>
    <row r="2728" spans="1:18" x14ac:dyDescent="0.2">
      <c r="A2728" t="s">
        <v>1152</v>
      </c>
      <c r="B2728" t="s">
        <v>4721</v>
      </c>
      <c r="C2728" s="5" t="s">
        <v>26</v>
      </c>
      <c r="D2728" s="5">
        <v>33409</v>
      </c>
      <c r="E2728" s="39">
        <v>1038</v>
      </c>
      <c r="F2728" s="195">
        <v>44624</v>
      </c>
      <c r="G2728" s="2">
        <v>83</v>
      </c>
      <c r="H2728" t="str">
        <f>B2728&amp;C2728</f>
        <v>Joan CHERONO400m</v>
      </c>
      <c r="I2728" s="2">
        <f>E2728</f>
        <v>1038</v>
      </c>
      <c r="J2728" s="2" cm="1">
        <f t="array" ref="J2728">MAX(IF($H$3:$H$4000=$H2728,$I$3:$I$4000))</f>
        <v>1038</v>
      </c>
      <c r="K2728" s="2" t="str">
        <v>NZL</v>
      </c>
      <c r="L2728" s="21" t="str">
        <v>Anna THOMSON</v>
      </c>
      <c r="M2728" s="47" t="str">
        <v>triple-jump</v>
      </c>
      <c r="N2728" s="95">
        <v>34833</v>
      </c>
      <c r="O2728" s="94" t="str">
        <f t="shared" si="168"/>
        <v>Anna THOMSONtriple-jump</v>
      </c>
      <c r="P2728" s="2">
        <f t="shared" si="169"/>
        <v>1022</v>
      </c>
      <c r="Q2728" s="2">
        <f t="shared" si="170"/>
        <v>44</v>
      </c>
      <c r="R2728" s="79" t="str">
        <f t="shared" si="171"/>
        <v/>
      </c>
    </row>
    <row r="2729" spans="1:18" x14ac:dyDescent="0.2">
      <c r="A2729" t="s">
        <v>1152</v>
      </c>
      <c r="B2729" t="s">
        <v>5484</v>
      </c>
      <c r="C2729" s="5" t="s">
        <v>30</v>
      </c>
      <c r="D2729" s="5">
        <v>35916</v>
      </c>
      <c r="E2729" s="39">
        <v>1109</v>
      </c>
      <c r="F2729" s="195">
        <v>44624</v>
      </c>
      <c r="G2729" s="2">
        <v>3</v>
      </c>
      <c r="H2729" t="str">
        <f>B2729&amp;C2729</f>
        <v>Purity Temutai KOMEN10000m</v>
      </c>
      <c r="I2729" s="2">
        <f>E2729</f>
        <v>1109</v>
      </c>
      <c r="J2729" s="2" cm="1">
        <f t="array" ref="J2729">MAX(IF($H$3:$H$4000=$H2729,$I$3:$I$4000))</f>
        <v>1109</v>
      </c>
      <c r="K2729" s="2" t="str">
        <v>NZL</v>
      </c>
      <c r="L2729" s="21" t="str">
        <v>Jessica HENDREN</v>
      </c>
      <c r="M2729" s="47" t="str">
        <v>high-jump</v>
      </c>
      <c r="N2729" s="95">
        <v>38468</v>
      </c>
      <c r="O2729" s="94" t="str">
        <f t="shared" si="168"/>
        <v>Jessica HENDRENhigh-jump</v>
      </c>
      <c r="P2729" s="2">
        <f t="shared" si="169"/>
        <v>984</v>
      </c>
      <c r="Q2729" s="2">
        <f t="shared" si="170"/>
        <v>69</v>
      </c>
      <c r="R2729" s="79" t="str">
        <f t="shared" si="171"/>
        <v/>
      </c>
    </row>
    <row r="2730" spans="1:18" x14ac:dyDescent="0.2">
      <c r="A2730" t="s">
        <v>1152</v>
      </c>
      <c r="B2730" t="s">
        <v>5468</v>
      </c>
      <c r="C2730" s="5" t="s">
        <v>30</v>
      </c>
      <c r="D2730" s="5">
        <v>34996</v>
      </c>
      <c r="E2730" s="39">
        <v>1078</v>
      </c>
      <c r="F2730" s="195">
        <v>44624</v>
      </c>
      <c r="G2730" s="2">
        <v>9</v>
      </c>
      <c r="H2730" t="str">
        <f>B2730&amp;C2730</f>
        <v>Agnes Mumbua NGOLO10000m</v>
      </c>
      <c r="I2730" s="2">
        <f>E2730</f>
        <v>1078</v>
      </c>
      <c r="J2730" s="2" cm="1">
        <f t="array" ref="J2730">MAX(IF($H$3:$H$4000=$H2730,$I$3:$I$4000))</f>
        <v>1099</v>
      </c>
      <c r="K2730" s="2" t="str">
        <v>NZL</v>
      </c>
      <c r="L2730" s="21" t="str">
        <v>Mile NAIME</v>
      </c>
      <c r="M2730" s="47" t="str">
        <v>hammer-throw</v>
      </c>
      <c r="N2730" s="95">
        <v>37382</v>
      </c>
      <c r="O2730" s="94" t="str">
        <f t="shared" si="168"/>
        <v>Mile NAIMEhammer-throw</v>
      </c>
      <c r="P2730" s="2">
        <f t="shared" si="169"/>
        <v>737</v>
      </c>
      <c r="Q2730" s="2">
        <f t="shared" si="170"/>
        <v>136</v>
      </c>
      <c r="R2730" s="79" t="str">
        <f t="shared" si="171"/>
        <v/>
      </c>
    </row>
    <row r="2731" spans="1:18" x14ac:dyDescent="0.2">
      <c r="A2731" t="s">
        <v>1152</v>
      </c>
      <c r="B2731" t="s">
        <v>1309</v>
      </c>
      <c r="C2731" s="5" t="s">
        <v>30</v>
      </c>
      <c r="D2731" s="5">
        <v>31461</v>
      </c>
      <c r="E2731" s="39">
        <v>1064</v>
      </c>
      <c r="F2731" s="195">
        <v>44624</v>
      </c>
      <c r="G2731" s="2">
        <v>11</v>
      </c>
      <c r="H2731" t="str">
        <f>B2731&amp;C2731</f>
        <v>Emily CHEBET10000m</v>
      </c>
      <c r="I2731" s="2">
        <f>E2731</f>
        <v>1064</v>
      </c>
      <c r="J2731" s="2" cm="1">
        <f t="array" ref="J2731">MAX(IF($H$3:$H$4000=$H2731,$I$3:$I$4000))</f>
        <v>1064</v>
      </c>
      <c r="K2731" s="2" t="str">
        <v>NZL</v>
      </c>
      <c r="L2731" s="21" t="str">
        <v>Caitlin BONNE</v>
      </c>
      <c r="M2731" s="47" t="str">
        <v>javelin-throw</v>
      </c>
      <c r="N2731" s="95">
        <v>36579</v>
      </c>
      <c r="O2731" s="94" t="str">
        <f t="shared" si="168"/>
        <v>Caitlin BONNEjavelin-throw</v>
      </c>
      <c r="P2731" s="2">
        <f t="shared" si="169"/>
        <v>833</v>
      </c>
      <c r="Q2731" s="2">
        <f t="shared" si="170"/>
        <v>86</v>
      </c>
      <c r="R2731" s="79" t="str">
        <f t="shared" si="171"/>
        <v/>
      </c>
    </row>
    <row r="2732" spans="1:18" x14ac:dyDescent="0.2">
      <c r="A2732" t="s">
        <v>1152</v>
      </c>
      <c r="B2732" t="s">
        <v>4741</v>
      </c>
      <c r="C2732" s="5" t="s">
        <v>30</v>
      </c>
      <c r="D2732" s="5">
        <v>34180</v>
      </c>
      <c r="E2732" s="39">
        <v>970</v>
      </c>
      <c r="F2732" s="195">
        <v>44624</v>
      </c>
      <c r="G2732" s="2">
        <v>30</v>
      </c>
      <c r="H2732" t="str">
        <f>B2732&amp;C2732</f>
        <v>Violet JELAGAT10000m</v>
      </c>
      <c r="I2732" s="2">
        <f>E2732</f>
        <v>970</v>
      </c>
      <c r="J2732" s="2" cm="1">
        <f t="array" ref="J2732">MAX(IF($H$3:$H$4000=$H2732,$I$3:$I$4000))</f>
        <v>970</v>
      </c>
      <c r="K2732" s="2" t="str">
        <v>NZL</v>
      </c>
      <c r="L2732" s="21" t="str">
        <v>Maddie WILSON</v>
      </c>
      <c r="M2732" s="47" t="str">
        <v>high-jump</v>
      </c>
      <c r="N2732" s="95">
        <v>37351</v>
      </c>
      <c r="O2732" s="94" t="str">
        <f t="shared" si="168"/>
        <v>Maddie WILSONhigh-jump</v>
      </c>
      <c r="P2732" s="2">
        <f t="shared" si="169"/>
        <v>1004</v>
      </c>
      <c r="Q2732" s="2">
        <f t="shared" si="170"/>
        <v>57</v>
      </c>
      <c r="R2732" s="79" t="str">
        <f t="shared" si="171"/>
        <v/>
      </c>
    </row>
    <row r="2733" spans="1:18" x14ac:dyDescent="0.2">
      <c r="A2733" t="s">
        <v>1152</v>
      </c>
      <c r="B2733" t="s">
        <v>1341</v>
      </c>
      <c r="C2733" s="5" t="s">
        <v>32</v>
      </c>
      <c r="D2733" s="5">
        <v>32742</v>
      </c>
      <c r="E2733" s="39">
        <v>964</v>
      </c>
      <c r="F2733" s="195">
        <v>44624</v>
      </c>
      <c r="G2733" s="2">
        <v>92</v>
      </c>
      <c r="H2733" t="str">
        <f>B2733&amp;C2733</f>
        <v>Priscilla TABUNDA100mh</v>
      </c>
      <c r="I2733" s="2">
        <f>E2733</f>
        <v>964</v>
      </c>
      <c r="J2733" s="2" cm="1">
        <f t="array" ref="J2733">MAX(IF($H$3:$H$4000=$H2733,$I$3:$I$4000))</f>
        <v>964</v>
      </c>
      <c r="K2733" s="2" t="str">
        <v>NZL</v>
      </c>
      <c r="L2733" s="21" t="str">
        <v>Naomi WAITE</v>
      </c>
      <c r="M2733" s="47" t="str">
        <v>high-jump</v>
      </c>
      <c r="N2733" s="95">
        <v>38991</v>
      </c>
      <c r="O2733" s="94" t="str">
        <f t="shared" si="168"/>
        <v>Naomi WAITEhigh-jump</v>
      </c>
      <c r="P2733" s="2">
        <f t="shared" si="169"/>
        <v>965</v>
      </c>
      <c r="Q2733" s="2">
        <f t="shared" si="170"/>
        <v>106</v>
      </c>
      <c r="R2733" s="79" t="str">
        <f t="shared" si="171"/>
        <v/>
      </c>
    </row>
    <row r="2734" spans="1:18" x14ac:dyDescent="0.2">
      <c r="A2734" t="s">
        <v>1152</v>
      </c>
      <c r="B2734" t="s">
        <v>1481</v>
      </c>
      <c r="C2734" t="s">
        <v>40</v>
      </c>
      <c r="D2734" s="5"/>
      <c r="E2734" s="39">
        <v>856</v>
      </c>
      <c r="F2734" s="195">
        <v>44624</v>
      </c>
      <c r="G2734" s="2">
        <v>58</v>
      </c>
      <c r="H2734" t="str">
        <f>B2734&amp;C2734</f>
        <v>Caroline CHEROTICHdiscus-throw</v>
      </c>
      <c r="I2734" s="2">
        <f>E2734</f>
        <v>856</v>
      </c>
      <c r="J2734" s="2" cm="1">
        <f t="array" ref="J2734">MAX(IF($H$3:$H$4000=$H2734,$I$3:$I$4000))</f>
        <v>856</v>
      </c>
      <c r="K2734" s="2" t="str">
        <v>NZL</v>
      </c>
      <c r="L2734" s="21" t="str">
        <v>Alex HYLAND</v>
      </c>
      <c r="M2734" s="47" t="str">
        <v>high-jump</v>
      </c>
      <c r="N2734" s="95">
        <v>36189</v>
      </c>
      <c r="O2734" s="94" t="str">
        <f t="shared" si="168"/>
        <v>Alex HYLANDhigh-jump</v>
      </c>
      <c r="P2734" s="2">
        <f t="shared" si="169"/>
        <v>965</v>
      </c>
      <c r="Q2734" s="2">
        <f t="shared" si="170"/>
        <v>106</v>
      </c>
      <c r="R2734" s="79" t="str">
        <f t="shared" si="171"/>
        <v/>
      </c>
    </row>
    <row r="2735" spans="1:18" x14ac:dyDescent="0.2">
      <c r="A2735" t="s">
        <v>1152</v>
      </c>
      <c r="B2735" t="s">
        <v>1504</v>
      </c>
      <c r="C2735" t="s">
        <v>39</v>
      </c>
      <c r="D2735" s="5">
        <v>1996</v>
      </c>
      <c r="E2735" s="39">
        <v>788</v>
      </c>
      <c r="F2735" s="195">
        <v>44624</v>
      </c>
      <c r="G2735" s="2">
        <v>76</v>
      </c>
      <c r="H2735" t="str">
        <f>B2735&amp;C2735</f>
        <v>Sarah OTIENOshot-put</v>
      </c>
      <c r="I2735" s="2">
        <f>E2735</f>
        <v>788</v>
      </c>
      <c r="J2735" s="2" cm="1">
        <f t="array" ref="J2735">MAX(IF($H$3:$H$4000=$H2735,$I$3:$I$4000))</f>
        <v>788</v>
      </c>
      <c r="K2735" s="2" t="str">
        <v>NZL</v>
      </c>
      <c r="L2735" s="21" t="str">
        <v>Lauren BRUCE</v>
      </c>
      <c r="M2735" s="47" t="str">
        <v>shot-put</v>
      </c>
      <c r="N2735" s="95">
        <v>35512</v>
      </c>
      <c r="O2735" s="94" t="str">
        <f t="shared" si="168"/>
        <v>Lauren BRUCEshot-put</v>
      </c>
      <c r="P2735" s="2">
        <f t="shared" si="169"/>
        <v>827</v>
      </c>
      <c r="Q2735" s="2">
        <f t="shared" si="170"/>
        <v>105</v>
      </c>
      <c r="R2735" s="79" t="str">
        <f t="shared" si="171"/>
        <v/>
      </c>
    </row>
    <row r="2736" spans="1:18" x14ac:dyDescent="0.2">
      <c r="A2736" t="s">
        <v>1152</v>
      </c>
      <c r="B2736" t="s">
        <v>1486</v>
      </c>
      <c r="C2736" s="5" t="s">
        <v>42</v>
      </c>
      <c r="D2736" s="5">
        <v>33156</v>
      </c>
      <c r="E2736" s="39">
        <v>838</v>
      </c>
      <c r="F2736" s="195">
        <v>44624</v>
      </c>
      <c r="G2736" s="2">
        <v>54</v>
      </c>
      <c r="H2736" t="str">
        <f>B2736&amp;C2736</f>
        <v>Roselyn RAKAMBAhammer-throw</v>
      </c>
      <c r="I2736" s="2">
        <f>E2736</f>
        <v>838</v>
      </c>
      <c r="J2736" s="2" cm="1">
        <f t="array" ref="J2736">MAX(IF($H$3:$H$4000=$H2736,$I$3:$I$4000))</f>
        <v>838</v>
      </c>
      <c r="K2736" s="2" t="str">
        <v>NZL</v>
      </c>
      <c r="L2736" s="21" t="str">
        <v>Alexandria MAPLES</v>
      </c>
      <c r="M2736" s="47" t="str">
        <v>hammer-throw</v>
      </c>
      <c r="N2736" s="95">
        <v>0</v>
      </c>
      <c r="O2736" s="94" t="str">
        <f t="shared" si="168"/>
        <v>Alexandria MAPLEShammer-throw</v>
      </c>
      <c r="P2736" s="2">
        <f t="shared" si="169"/>
        <v>800</v>
      </c>
      <c r="Q2736" s="2">
        <f t="shared" si="170"/>
        <v>113</v>
      </c>
      <c r="R2736" s="79" t="str">
        <f t="shared" si="171"/>
        <v/>
      </c>
    </row>
    <row r="2737" spans="1:18" x14ac:dyDescent="0.2">
      <c r="A2737" t="s">
        <v>1152</v>
      </c>
      <c r="B2737" t="s">
        <v>1521</v>
      </c>
      <c r="C2737" s="5" t="s">
        <v>42</v>
      </c>
      <c r="D2737" s="5">
        <v>31874</v>
      </c>
      <c r="E2737" s="39">
        <v>816</v>
      </c>
      <c r="F2737" s="195">
        <v>44624</v>
      </c>
      <c r="G2737" s="2">
        <v>62</v>
      </c>
      <c r="H2737" t="str">
        <f>B2737&amp;C2737</f>
        <v>Lucy Anyango OMONDIhammer-throw</v>
      </c>
      <c r="I2737" s="2">
        <f>E2737</f>
        <v>816</v>
      </c>
      <c r="J2737" s="2" cm="1">
        <f t="array" ref="J2737">MAX(IF($H$3:$H$4000=$H2737,$I$3:$I$4000))</f>
        <v>816</v>
      </c>
      <c r="K2737" s="2" t="str">
        <v>NZL</v>
      </c>
      <c r="L2737" s="21" t="str">
        <v>Anna PERCY</v>
      </c>
      <c r="M2737" s="47" t="str">
        <v>200m</v>
      </c>
      <c r="N2737" s="95">
        <v>35729</v>
      </c>
      <c r="O2737" s="94" t="str">
        <f t="shared" si="168"/>
        <v>Anna PERCY200m</v>
      </c>
      <c r="P2737" s="2">
        <f t="shared" si="169"/>
        <v>1050</v>
      </c>
      <c r="Q2737" s="2">
        <f t="shared" si="170"/>
        <v>139</v>
      </c>
      <c r="R2737" s="79" t="str">
        <f t="shared" si="171"/>
        <v/>
      </c>
    </row>
    <row r="2738" spans="1:18" x14ac:dyDescent="0.2">
      <c r="A2738" t="s">
        <v>1152</v>
      </c>
      <c r="B2738" t="s">
        <v>1552</v>
      </c>
      <c r="C2738" s="5" t="s">
        <v>41</v>
      </c>
      <c r="D2738" s="5">
        <v>37508</v>
      </c>
      <c r="E2738" s="39">
        <v>805</v>
      </c>
      <c r="F2738" s="195">
        <v>44624</v>
      </c>
      <c r="G2738" s="2">
        <v>53</v>
      </c>
      <c r="H2738" t="str">
        <f>B2738&amp;C2738</f>
        <v>Gladys JEPKEMBOIjavelin-throw</v>
      </c>
      <c r="I2738" s="2">
        <f>E2738</f>
        <v>805</v>
      </c>
      <c r="J2738" s="2" cm="1">
        <f t="array" ref="J2738">MAX(IF($H$3:$H$4000=$H2738,$I$3:$I$4000))</f>
        <v>805</v>
      </c>
      <c r="K2738" s="2" t="str">
        <v>NZL</v>
      </c>
      <c r="L2738" s="21" t="str">
        <v>Rosie ELLIOTT</v>
      </c>
      <c r="M2738" s="47" t="str">
        <v>high-jump</v>
      </c>
      <c r="N2738" s="95">
        <v>35740</v>
      </c>
      <c r="O2738" s="94" t="str">
        <f t="shared" si="168"/>
        <v>Rosie ELLIOTThigh-jump</v>
      </c>
      <c r="P2738" s="2">
        <f t="shared" si="169"/>
        <v>926</v>
      </c>
      <c r="Q2738" s="2">
        <f t="shared" si="170"/>
        <v>134</v>
      </c>
      <c r="R2738" s="79" t="str">
        <f t="shared" si="171"/>
        <v/>
      </c>
    </row>
    <row r="2739" spans="1:18" x14ac:dyDescent="0.2">
      <c r="A2739" t="s">
        <v>1152</v>
      </c>
      <c r="B2739" t="s">
        <v>1551</v>
      </c>
      <c r="C2739" s="5" t="s">
        <v>41</v>
      </c>
      <c r="D2739" s="5">
        <v>35888</v>
      </c>
      <c r="E2739" s="39">
        <v>799</v>
      </c>
      <c r="F2739" s="195">
        <v>44624</v>
      </c>
      <c r="G2739" s="2">
        <v>56</v>
      </c>
      <c r="H2739" t="str">
        <f>B2739&amp;C2739</f>
        <v>Salome MORAAjavelin-throw</v>
      </c>
      <c r="I2739" s="2">
        <f>E2739</f>
        <v>799</v>
      </c>
      <c r="J2739" s="2" cm="1">
        <f t="array" ref="J2739">MAX(IF($H$3:$H$4000=$H2739,$I$3:$I$4000))</f>
        <v>799</v>
      </c>
      <c r="K2739" s="2" t="str">
        <v>NZL</v>
      </c>
      <c r="L2739" s="21" t="str">
        <v>Dyani SHEPHERD-OATES</v>
      </c>
      <c r="M2739" s="47" t="str">
        <v>hammer-throw</v>
      </c>
      <c r="N2739" s="95">
        <v>36565</v>
      </c>
      <c r="O2739" s="94" t="str">
        <f t="shared" si="168"/>
        <v>Dyani SHEPHERD-OATEShammer-throw</v>
      </c>
      <c r="P2739" s="2">
        <f t="shared" si="169"/>
        <v>873</v>
      </c>
      <c r="Q2739" s="2">
        <f t="shared" si="170"/>
        <v>70</v>
      </c>
      <c r="R2739" s="79" t="str">
        <f t="shared" si="171"/>
        <v/>
      </c>
    </row>
    <row r="2740" spans="1:18" x14ac:dyDescent="0.2">
      <c r="A2740" t="s">
        <v>1152</v>
      </c>
      <c r="B2740" t="s">
        <v>2619</v>
      </c>
      <c r="C2740" t="s">
        <v>41</v>
      </c>
      <c r="D2740" s="5">
        <v>1995</v>
      </c>
      <c r="E2740" s="39">
        <v>784</v>
      </c>
      <c r="F2740" s="195">
        <v>44624</v>
      </c>
      <c r="G2740" s="2">
        <v>66</v>
      </c>
      <c r="H2740" t="str">
        <f>B2740&amp;C2740</f>
        <v>Jane JEPLETINGjavelin-throw</v>
      </c>
      <c r="I2740" s="2">
        <f>E2740</f>
        <v>784</v>
      </c>
      <c r="J2740" s="2" cm="1">
        <f t="array" ref="J2740">MAX(IF($H$3:$H$4000=$H2740,$I$3:$I$4000))</f>
        <v>809</v>
      </c>
      <c r="K2740" s="2" t="str">
        <v>NZL</v>
      </c>
      <c r="L2740" s="21" t="str">
        <v>Lisa CROSS</v>
      </c>
      <c r="M2740" s="47" t="str">
        <v>marathon</v>
      </c>
      <c r="N2740" s="95">
        <v>30384</v>
      </c>
      <c r="O2740" s="94" t="str">
        <f t="shared" si="168"/>
        <v>Lisa CROSSmarathon</v>
      </c>
      <c r="P2740" s="2">
        <f t="shared" si="169"/>
        <v>937</v>
      </c>
      <c r="Q2740" s="2">
        <f t="shared" si="170"/>
        <v>146</v>
      </c>
      <c r="R2740" s="79" t="str">
        <f t="shared" si="171"/>
        <v/>
      </c>
    </row>
    <row r="2741" spans="1:18" x14ac:dyDescent="0.2">
      <c r="A2741" t="s">
        <v>1152</v>
      </c>
      <c r="B2741" t="s">
        <v>1573</v>
      </c>
      <c r="C2741" s="5" t="s">
        <v>82</v>
      </c>
      <c r="D2741" s="5">
        <v>32352</v>
      </c>
      <c r="E2741" s="39">
        <v>1151</v>
      </c>
      <c r="F2741" s="195">
        <v>44619</v>
      </c>
      <c r="G2741" s="2">
        <v>13</v>
      </c>
      <c r="H2741" t="str">
        <f>B2741&amp;C2741</f>
        <v>Betty JEPLETINGmarathon</v>
      </c>
      <c r="I2741" s="2">
        <f>E2741</f>
        <v>1151</v>
      </c>
      <c r="J2741" s="2" cm="1">
        <f t="array" ref="J2741">MAX(IF($H$3:$H$4000=$H2741,$I$3:$I$4000))</f>
        <v>1151</v>
      </c>
      <c r="K2741" s="2" t="str">
        <v>NZL</v>
      </c>
      <c r="L2741" s="21" t="str">
        <v>Portia BING</v>
      </c>
      <c r="M2741" s="47" t="str">
        <v>400m</v>
      </c>
      <c r="N2741" s="95">
        <v>34076</v>
      </c>
      <c r="O2741" s="94" t="str">
        <f t="shared" si="168"/>
        <v>Portia BING400m</v>
      </c>
      <c r="P2741" s="2">
        <f t="shared" si="169"/>
        <v>1096</v>
      </c>
      <c r="Q2741" s="2">
        <f t="shared" si="170"/>
        <v>79</v>
      </c>
      <c r="R2741" s="79" t="str">
        <f t="shared" si="171"/>
        <v/>
      </c>
    </row>
    <row r="2742" spans="1:18" x14ac:dyDescent="0.2">
      <c r="A2742" t="s">
        <v>1152</v>
      </c>
      <c r="B2742" t="s">
        <v>1574</v>
      </c>
      <c r="C2742" s="5" t="s">
        <v>82</v>
      </c>
      <c r="D2742" s="6">
        <v>34094</v>
      </c>
      <c r="E2742" s="39">
        <v>1149</v>
      </c>
      <c r="F2742" s="195">
        <v>44619</v>
      </c>
      <c r="G2742" s="2">
        <v>14</v>
      </c>
      <c r="H2742" t="str">
        <f>B2742&amp;C2742</f>
        <v>Tecla KIRONGOmarathon</v>
      </c>
      <c r="I2742" s="2">
        <f>E2742</f>
        <v>1149</v>
      </c>
      <c r="J2742" s="2" cm="1">
        <f t="array" ref="J2742">MAX(IF($H$3:$H$4000=$H2742,$I$3:$I$4000))</f>
        <v>1149</v>
      </c>
      <c r="K2742" s="2" t="str">
        <v>NZL</v>
      </c>
      <c r="L2742" s="21" t="str">
        <v>Kara MACDERMID</v>
      </c>
      <c r="M2742" s="47" t="str">
        <v>800m</v>
      </c>
      <c r="N2742" s="95">
        <v>35692</v>
      </c>
      <c r="O2742" s="94" t="str">
        <f t="shared" si="168"/>
        <v>Kara MACDERMID800m</v>
      </c>
      <c r="P2742" s="2">
        <f t="shared" si="169"/>
        <v>1009</v>
      </c>
      <c r="Q2742" s="2">
        <f t="shared" si="170"/>
        <v>161</v>
      </c>
      <c r="R2742" s="79" t="str">
        <f t="shared" si="171"/>
        <v/>
      </c>
    </row>
    <row r="2743" spans="1:18" x14ac:dyDescent="0.2">
      <c r="A2743" t="s">
        <v>1152</v>
      </c>
      <c r="B2743" t="s">
        <v>1296</v>
      </c>
      <c r="C2743" t="s">
        <v>29</v>
      </c>
      <c r="D2743" s="5"/>
      <c r="E2743" s="39">
        <v>992</v>
      </c>
      <c r="F2743" s="195">
        <v>44617</v>
      </c>
      <c r="G2743" s="2">
        <v>73</v>
      </c>
      <c r="H2743" t="str">
        <f>B2743&amp;C2743</f>
        <v>Joy CHIRCHIR5000m</v>
      </c>
      <c r="I2743" s="2">
        <f>E2743</f>
        <v>992</v>
      </c>
      <c r="J2743" s="2" cm="1">
        <f t="array" ref="J2743">MAX(IF($H$3:$H$4000=$H2743,$I$3:$I$4000))</f>
        <v>992</v>
      </c>
      <c r="K2743" s="2" t="str">
        <v>NZL</v>
      </c>
      <c r="L2743" s="21" t="str">
        <v>Kiera HALL</v>
      </c>
      <c r="M2743" s="47" t="str">
        <v>800m</v>
      </c>
      <c r="N2743" s="95">
        <v>38433</v>
      </c>
      <c r="O2743" s="94" t="str">
        <f t="shared" si="168"/>
        <v>Kiera HALL800m</v>
      </c>
      <c r="P2743" s="2">
        <f t="shared" si="169"/>
        <v>1007</v>
      </c>
      <c r="Q2743" s="2">
        <f t="shared" si="170"/>
        <v>163</v>
      </c>
      <c r="R2743" s="79" t="str">
        <f t="shared" si="171"/>
        <v/>
      </c>
    </row>
    <row r="2744" spans="1:18" x14ac:dyDescent="0.2">
      <c r="A2744" t="s">
        <v>1152</v>
      </c>
      <c r="B2744" t="s">
        <v>1300</v>
      </c>
      <c r="C2744" t="s">
        <v>29</v>
      </c>
      <c r="D2744" s="5"/>
      <c r="E2744" s="39">
        <v>981</v>
      </c>
      <c r="F2744" s="195">
        <v>44617</v>
      </c>
      <c r="G2744" s="2">
        <v>86</v>
      </c>
      <c r="H2744" t="str">
        <f>B2744&amp;C2744</f>
        <v>Lona LATEMA5000m</v>
      </c>
      <c r="I2744" s="2">
        <f>E2744</f>
        <v>981</v>
      </c>
      <c r="J2744" s="2" cm="1">
        <f t="array" ref="J2744">MAX(IF($H$3:$H$4000=$H2744,$I$3:$I$4000))</f>
        <v>981</v>
      </c>
      <c r="K2744" s="2" t="str">
        <v>NZL</v>
      </c>
      <c r="L2744" s="21" t="str">
        <v>Eva PRINGLE</v>
      </c>
      <c r="M2744" s="47" t="str">
        <v>3000msc</v>
      </c>
      <c r="N2744" s="95">
        <v>37173</v>
      </c>
      <c r="O2744" s="94" t="str">
        <f t="shared" si="168"/>
        <v>Eva PRINGLE3000msc</v>
      </c>
      <c r="P2744" s="2">
        <f t="shared" si="169"/>
        <v>977</v>
      </c>
      <c r="Q2744" s="2">
        <f t="shared" si="170"/>
        <v>119</v>
      </c>
      <c r="R2744" s="79" t="str">
        <f t="shared" si="171"/>
        <v/>
      </c>
    </row>
    <row r="2745" spans="1:18" x14ac:dyDescent="0.2">
      <c r="A2745" t="s">
        <v>1152</v>
      </c>
      <c r="B2745" t="s">
        <v>1301</v>
      </c>
      <c r="C2745" t="s">
        <v>29</v>
      </c>
      <c r="D2745" s="5"/>
      <c r="E2745" s="39">
        <v>978</v>
      </c>
      <c r="F2745" s="195">
        <v>44617</v>
      </c>
      <c r="G2745" s="2">
        <v>89</v>
      </c>
      <c r="H2745" t="str">
        <f>B2745&amp;C2745</f>
        <v>Faith LINGA5000m</v>
      </c>
      <c r="I2745" s="2">
        <f>E2745</f>
        <v>978</v>
      </c>
      <c r="J2745" s="2" cm="1">
        <f t="array" ref="J2745">MAX(IF($H$3:$H$4000=$H2745,$I$3:$I$4000))</f>
        <v>978</v>
      </c>
      <c r="K2745" s="2" t="str">
        <v>NZL</v>
      </c>
      <c r="L2745" s="21" t="str">
        <v>Lauren BRUCE</v>
      </c>
      <c r="M2745" s="47" t="str">
        <v>discus-throw</v>
      </c>
      <c r="N2745" s="95">
        <v>35512</v>
      </c>
      <c r="O2745" s="94" t="str">
        <f t="shared" si="168"/>
        <v>Lauren BRUCEdiscus-throw</v>
      </c>
      <c r="P2745" s="2">
        <f t="shared" si="169"/>
        <v>877</v>
      </c>
      <c r="Q2745" s="2">
        <f t="shared" si="170"/>
        <v>69</v>
      </c>
      <c r="R2745" s="79" t="str">
        <f t="shared" si="171"/>
        <v/>
      </c>
    </row>
    <row r="2746" spans="1:18" x14ac:dyDescent="0.2">
      <c r="A2746" t="s">
        <v>1152</v>
      </c>
      <c r="B2746" t="s">
        <v>1303</v>
      </c>
      <c r="C2746" s="5" t="s">
        <v>29</v>
      </c>
      <c r="D2746" s="5">
        <v>36927</v>
      </c>
      <c r="E2746" s="39">
        <v>970</v>
      </c>
      <c r="F2746" s="195">
        <v>44617</v>
      </c>
      <c r="G2746" s="2">
        <v>98</v>
      </c>
      <c r="H2746" t="str">
        <f>B2746&amp;C2746</f>
        <v>Caroline JEROTICH5000m</v>
      </c>
      <c r="I2746" s="2">
        <f>E2746</f>
        <v>970</v>
      </c>
      <c r="J2746" s="2" cm="1">
        <f t="array" ref="J2746">MAX(IF($H$3:$H$4000=$H2746,$I$3:$I$4000))</f>
        <v>970</v>
      </c>
      <c r="K2746" s="2" t="str">
        <v>NZL</v>
      </c>
      <c r="L2746" s="21" t="str">
        <v>Imogen AYRIS</v>
      </c>
      <c r="M2746" s="47" t="str">
        <v>pole-vault</v>
      </c>
      <c r="N2746" s="95">
        <v>36872</v>
      </c>
      <c r="O2746" s="94" t="str">
        <f t="shared" si="168"/>
        <v>Imogen AYRISpole-vault</v>
      </c>
      <c r="P2746" s="2">
        <f t="shared" si="169"/>
        <v>1099</v>
      </c>
      <c r="Q2746" s="2">
        <f t="shared" si="170"/>
        <v>7</v>
      </c>
      <c r="R2746" s="79" t="str">
        <f t="shared" si="171"/>
        <v/>
      </c>
    </row>
    <row r="2747" spans="1:18" x14ac:dyDescent="0.2">
      <c r="A2747" t="s">
        <v>1152</v>
      </c>
      <c r="B2747" t="s">
        <v>1578</v>
      </c>
      <c r="C2747" s="5" t="s">
        <v>82</v>
      </c>
      <c r="D2747" s="5">
        <v>32603</v>
      </c>
      <c r="E2747" s="39">
        <v>1077</v>
      </c>
      <c r="F2747" s="195">
        <v>44604</v>
      </c>
      <c r="G2747" s="2">
        <v>31</v>
      </c>
      <c r="H2747" t="str">
        <f>B2747&amp;C2747</f>
        <v>Naomi Jepkosgei MAIYOmarathon</v>
      </c>
      <c r="I2747" s="2">
        <f>E2747</f>
        <v>1077</v>
      </c>
      <c r="J2747" s="2" cm="1">
        <f t="array" ref="J2747">MAX(IF($H$3:$H$4000=$H2747,$I$3:$I$4000))</f>
        <v>1131</v>
      </c>
      <c r="K2747" s="2" t="str">
        <v>NZL</v>
      </c>
      <c r="L2747" s="21" t="str">
        <v>Savannah SCHEEN</v>
      </c>
      <c r="M2747" s="47" t="str">
        <v>discus-throw</v>
      </c>
      <c r="N2747" s="95">
        <v>37073</v>
      </c>
      <c r="O2747" s="94" t="str">
        <f t="shared" si="168"/>
        <v>Savannah SCHEENdiscus-throw</v>
      </c>
      <c r="P2747" s="2">
        <f t="shared" si="169"/>
        <v>970</v>
      </c>
      <c r="Q2747" s="2">
        <f t="shared" si="170"/>
        <v>31</v>
      </c>
      <c r="R2747" s="79" t="str">
        <f t="shared" si="171"/>
        <v/>
      </c>
    </row>
    <row r="2748" spans="1:18" x14ac:dyDescent="0.2">
      <c r="A2748" t="s">
        <v>1152</v>
      </c>
      <c r="B2748" t="s">
        <v>1583</v>
      </c>
      <c r="C2748" s="5" t="s">
        <v>82</v>
      </c>
      <c r="D2748" s="5">
        <v>30757</v>
      </c>
      <c r="E2748" s="39">
        <v>1055</v>
      </c>
      <c r="F2748" s="195">
        <v>44604</v>
      </c>
      <c r="G2748" s="2">
        <v>37</v>
      </c>
      <c r="H2748" t="str">
        <f>B2748&amp;C2748</f>
        <v>Sharon Jemutai CHEROPmarathon</v>
      </c>
      <c r="I2748" s="2">
        <f>E2748</f>
        <v>1055</v>
      </c>
      <c r="J2748" s="2" cm="1">
        <f t="array" ref="J2748">MAX(IF($H$3:$H$4000=$H2748,$I$3:$I$4000))</f>
        <v>1055</v>
      </c>
      <c r="K2748" s="2" t="str">
        <v>NZL</v>
      </c>
      <c r="L2748" s="21" t="str">
        <v>Anna PERCY</v>
      </c>
      <c r="M2748" s="47" t="str">
        <v>100m</v>
      </c>
      <c r="N2748" s="95">
        <v>35729</v>
      </c>
      <c r="O2748" s="94" t="str">
        <f t="shared" si="168"/>
        <v>Anna PERCY100m</v>
      </c>
      <c r="P2748" s="2">
        <f t="shared" si="169"/>
        <v>1114</v>
      </c>
      <c r="Q2748" s="2">
        <f t="shared" si="170"/>
        <v>75</v>
      </c>
      <c r="R2748" s="79" t="str">
        <f t="shared" si="171"/>
        <v/>
      </c>
    </row>
    <row r="2749" spans="1:18" x14ac:dyDescent="0.2">
      <c r="A2749" t="s">
        <v>1152</v>
      </c>
      <c r="B2749" t="s">
        <v>1587</v>
      </c>
      <c r="C2749" s="5" t="s">
        <v>82</v>
      </c>
      <c r="D2749" s="6">
        <v>31473</v>
      </c>
      <c r="E2749" s="39">
        <v>1031</v>
      </c>
      <c r="F2749" s="195">
        <v>44604</v>
      </c>
      <c r="G2749" s="2">
        <v>44</v>
      </c>
      <c r="H2749" t="str">
        <f>B2749&amp;C2749</f>
        <v>Jane Jelagat SEUREYmarathon</v>
      </c>
      <c r="I2749" s="2">
        <f>E2749</f>
        <v>1031</v>
      </c>
      <c r="J2749" s="2" cm="1">
        <f t="array" ref="J2749">MAX(IF($H$3:$H$4000=$H2749,$I$3:$I$4000))</f>
        <v>1031</v>
      </c>
      <c r="K2749" s="2" t="str">
        <v>NZL</v>
      </c>
      <c r="L2749" s="21" t="str">
        <v>Rosie ELLIOTT</v>
      </c>
      <c r="M2749" s="47" t="str">
        <v>200m</v>
      </c>
      <c r="N2749" s="95">
        <v>35740</v>
      </c>
      <c r="O2749" s="94" t="str">
        <f t="shared" si="168"/>
        <v>Rosie ELLIOTT200m</v>
      </c>
      <c r="P2749" s="2">
        <f t="shared" si="169"/>
        <v>1064</v>
      </c>
      <c r="Q2749" s="2">
        <f t="shared" si="170"/>
        <v>131</v>
      </c>
      <c r="R2749" s="79" t="str">
        <f t="shared" si="171"/>
        <v/>
      </c>
    </row>
    <row r="2750" spans="1:18" x14ac:dyDescent="0.2">
      <c r="A2750" t="s">
        <v>1152</v>
      </c>
      <c r="B2750" t="s">
        <v>1588</v>
      </c>
      <c r="C2750" t="s">
        <v>82</v>
      </c>
      <c r="D2750" s="5">
        <v>1986</v>
      </c>
      <c r="E2750" s="39">
        <v>1029</v>
      </c>
      <c r="F2750" s="195">
        <v>44604</v>
      </c>
      <c r="G2750" s="2">
        <v>45</v>
      </c>
      <c r="H2750" t="str">
        <f>B2750&amp;C2750</f>
        <v>Beatrice CHEROPmarathon</v>
      </c>
      <c r="I2750" s="2">
        <f>E2750</f>
        <v>1029</v>
      </c>
      <c r="J2750" s="2" cm="1">
        <f t="array" ref="J2750">MAX(IF($H$3:$H$4000=$H2750,$I$3:$I$4000))</f>
        <v>1029</v>
      </c>
      <c r="K2750" s="2" t="str">
        <v>NZL</v>
      </c>
      <c r="L2750" s="21" t="str">
        <v>Georgia HULLS</v>
      </c>
      <c r="M2750" s="47" t="str">
        <v>100m</v>
      </c>
      <c r="N2750" s="95">
        <v>36399</v>
      </c>
      <c r="O2750" s="94" t="str">
        <f t="shared" si="168"/>
        <v>Georgia HULLS100m</v>
      </c>
      <c r="P2750" s="2">
        <f t="shared" si="169"/>
        <v>1106</v>
      </c>
      <c r="Q2750" s="2">
        <f t="shared" si="170"/>
        <v>85</v>
      </c>
      <c r="R2750" s="79" t="str">
        <f t="shared" si="171"/>
        <v/>
      </c>
    </row>
    <row r="2751" spans="1:18" x14ac:dyDescent="0.2">
      <c r="A2751" t="s">
        <v>1152</v>
      </c>
      <c r="B2751" t="s">
        <v>1590</v>
      </c>
      <c r="C2751" s="5" t="s">
        <v>82</v>
      </c>
      <c r="D2751" s="5">
        <v>33373</v>
      </c>
      <c r="E2751" s="39">
        <v>1005</v>
      </c>
      <c r="F2751" s="195">
        <v>44604</v>
      </c>
      <c r="G2751" s="2">
        <v>50</v>
      </c>
      <c r="H2751" t="str">
        <f>B2751&amp;C2751</f>
        <v>Euliter TANUImarathon</v>
      </c>
      <c r="I2751" s="2">
        <f>E2751</f>
        <v>1005</v>
      </c>
      <c r="J2751" s="2" cm="1">
        <f t="array" ref="J2751">MAX(IF($H$3:$H$4000=$H2751,$I$3:$I$4000))</f>
        <v>1005</v>
      </c>
      <c r="K2751" s="2" t="str">
        <v>NZL</v>
      </c>
      <c r="L2751" s="21" t="str">
        <v>Camille BUSCOMB</v>
      </c>
      <c r="M2751" s="47" t="str">
        <v>10000m</v>
      </c>
      <c r="N2751" s="95">
        <v>33065</v>
      </c>
      <c r="O2751" s="94" t="str">
        <f t="shared" si="168"/>
        <v>Camille BUSCOMB10000m</v>
      </c>
      <c r="P2751" s="2">
        <f t="shared" si="169"/>
        <v>1130</v>
      </c>
      <c r="Q2751" s="2">
        <f t="shared" si="170"/>
        <v>38</v>
      </c>
      <c r="R2751" s="79" t="str">
        <f t="shared" si="171"/>
        <v/>
      </c>
    </row>
    <row r="2752" spans="1:18" x14ac:dyDescent="0.2">
      <c r="A2752" t="s">
        <v>1152</v>
      </c>
      <c r="B2752" t="s">
        <v>1591</v>
      </c>
      <c r="C2752" t="s">
        <v>82</v>
      </c>
      <c r="D2752" s="5"/>
      <c r="E2752" s="39">
        <v>998</v>
      </c>
      <c r="F2752" s="195">
        <v>44604</v>
      </c>
      <c r="G2752" s="2">
        <v>54</v>
      </c>
      <c r="H2752" t="str">
        <f>B2752&amp;C2752</f>
        <v>Caren CHEPEOCKmarathon</v>
      </c>
      <c r="I2752" s="2">
        <f>E2752</f>
        <v>998</v>
      </c>
      <c r="J2752" s="2" cm="1">
        <f t="array" ref="J2752">MAX(IF($H$3:$H$4000=$H2752,$I$3:$I$4000))</f>
        <v>998</v>
      </c>
      <c r="K2752" s="2" t="str">
        <v>NZL</v>
      </c>
      <c r="L2752" s="21" t="str">
        <v>Valerie ADAMS</v>
      </c>
      <c r="M2752" s="47" t="str">
        <v>shot-put</v>
      </c>
      <c r="N2752" s="95">
        <v>30961</v>
      </c>
      <c r="O2752" s="94" t="str">
        <f t="shared" si="168"/>
        <v>Valerie ADAMSshot-put</v>
      </c>
      <c r="P2752" s="2">
        <f t="shared" si="169"/>
        <v>1192</v>
      </c>
      <c r="Q2752" s="2">
        <f t="shared" si="170"/>
        <v>1</v>
      </c>
      <c r="R2752" s="79" t="str">
        <f t="shared" si="171"/>
        <v/>
      </c>
    </row>
    <row r="2753" spans="1:18" x14ac:dyDescent="0.2">
      <c r="A2753" t="s">
        <v>1152</v>
      </c>
      <c r="B2753" t="s">
        <v>4980</v>
      </c>
      <c r="C2753" s="5" t="s">
        <v>27</v>
      </c>
      <c r="D2753" s="5">
        <v>36670</v>
      </c>
      <c r="E2753" s="39">
        <v>1032</v>
      </c>
      <c r="F2753" s="195">
        <v>44597</v>
      </c>
      <c r="G2753" s="2">
        <v>67</v>
      </c>
      <c r="H2753" t="str">
        <f>B2753&amp;C2753</f>
        <v>Christine Ndanu MUTUA800m</v>
      </c>
      <c r="I2753" s="2">
        <f>E2753</f>
        <v>1032</v>
      </c>
      <c r="J2753" s="2" cm="1">
        <f t="array" ref="J2753">MAX(IF($H$3:$H$4000=$H2753,$I$3:$I$4000))</f>
        <v>1032</v>
      </c>
      <c r="K2753" s="2" t="str">
        <v>NZL</v>
      </c>
      <c r="L2753" s="21" t="str">
        <v>Camille BUSCOMB</v>
      </c>
      <c r="M2753" s="47" t="str">
        <v>5000m</v>
      </c>
      <c r="N2753" s="95">
        <v>33065</v>
      </c>
      <c r="O2753" s="94" t="str">
        <f t="shared" si="168"/>
        <v>Camille BUSCOMB5000m</v>
      </c>
      <c r="P2753" s="2">
        <f t="shared" si="169"/>
        <v>1117</v>
      </c>
      <c r="Q2753" s="2">
        <f t="shared" si="170"/>
        <v>52</v>
      </c>
      <c r="R2753" s="79" t="str">
        <f t="shared" si="171"/>
        <v/>
      </c>
    </row>
    <row r="2754" spans="1:18" x14ac:dyDescent="0.2">
      <c r="A2754" t="s">
        <v>1152</v>
      </c>
      <c r="B2754" t="s">
        <v>1271</v>
      </c>
      <c r="C2754" t="s">
        <v>34</v>
      </c>
      <c r="D2754" s="5">
        <v>1995</v>
      </c>
      <c r="E2754" s="39">
        <v>1082</v>
      </c>
      <c r="F2754" s="195">
        <v>44597</v>
      </c>
      <c r="G2754" s="2">
        <v>13</v>
      </c>
      <c r="H2754" t="str">
        <f>B2754&amp;C2754</f>
        <v>Joyce MUNAI3000msc</v>
      </c>
      <c r="I2754" s="2">
        <f>E2754</f>
        <v>1082</v>
      </c>
      <c r="J2754" s="2" cm="1">
        <f t="array" ref="J2754">MAX(IF($H$3:$H$4000=$H2754,$I$3:$I$4000))</f>
        <v>1126</v>
      </c>
      <c r="K2754" s="2" t="str">
        <v>NZL</v>
      </c>
      <c r="L2754" s="21" t="str">
        <v>Kaia TUPU-SOUTH</v>
      </c>
      <c r="M2754" s="47" t="str">
        <v>shot-put</v>
      </c>
      <c r="N2754" s="95">
        <v>37416</v>
      </c>
      <c r="O2754" s="94" t="str">
        <f t="shared" si="168"/>
        <v>Kaia TUPU-SOUTHshot-put</v>
      </c>
      <c r="P2754" s="2">
        <f t="shared" si="169"/>
        <v>963</v>
      </c>
      <c r="Q2754" s="2">
        <f t="shared" si="170"/>
        <v>30</v>
      </c>
      <c r="R2754" s="79" t="str">
        <f t="shared" si="171"/>
        <v/>
      </c>
    </row>
    <row r="2755" spans="1:18" x14ac:dyDescent="0.2">
      <c r="A2755" t="s">
        <v>1152</v>
      </c>
      <c r="B2755" t="s">
        <v>1272</v>
      </c>
      <c r="C2755" s="6" t="s">
        <v>34</v>
      </c>
      <c r="D2755" s="6">
        <v>36785</v>
      </c>
      <c r="E2755" s="39">
        <v>1047</v>
      </c>
      <c r="F2755" s="195">
        <v>44597</v>
      </c>
      <c r="G2755" s="2">
        <v>21</v>
      </c>
      <c r="H2755" t="str">
        <f>B2755&amp;C2755</f>
        <v>Mercy CHEPKURUI3000msc</v>
      </c>
      <c r="I2755" s="2">
        <f>E2755</f>
        <v>1047</v>
      </c>
      <c r="J2755" s="2" cm="1">
        <f t="array" ref="J2755">MAX(IF($H$3:$H$4000=$H2755,$I$3:$I$4000))</f>
        <v>1115</v>
      </c>
      <c r="K2755" s="2" t="str">
        <v>NZL</v>
      </c>
      <c r="L2755" s="21" t="str">
        <v>Kayla GOODWIN</v>
      </c>
      <c r="M2755" s="47" t="str">
        <v>heptathlon</v>
      </c>
      <c r="N2755" s="95">
        <v>37005</v>
      </c>
      <c r="O2755" s="94" t="str">
        <f t="shared" si="168"/>
        <v>Kayla GOODWINheptathlon</v>
      </c>
      <c r="P2755" s="2">
        <f t="shared" si="169"/>
        <v>917</v>
      </c>
      <c r="Q2755" s="2">
        <f t="shared" si="170"/>
        <v>31</v>
      </c>
      <c r="R2755" s="79" t="str">
        <f t="shared" si="171"/>
        <v/>
      </c>
    </row>
    <row r="2756" spans="1:18" x14ac:dyDescent="0.2">
      <c r="A2756" t="s">
        <v>1152</v>
      </c>
      <c r="B2756" t="s">
        <v>1269</v>
      </c>
      <c r="C2756" s="6" t="s">
        <v>34</v>
      </c>
      <c r="D2756" s="5">
        <v>44701</v>
      </c>
      <c r="E2756" s="39">
        <v>1046</v>
      </c>
      <c r="F2756" s="195">
        <v>44597</v>
      </c>
      <c r="G2756" s="2">
        <v>22</v>
      </c>
      <c r="H2756" t="str">
        <f>B2756&amp;C2756</f>
        <v>Diana CHEPKEMOI3000msc</v>
      </c>
      <c r="I2756" s="2">
        <f>E2756</f>
        <v>1046</v>
      </c>
      <c r="J2756" s="2" cm="1">
        <f t="array" ref="J2756">MAX(IF($H$3:$H$4000=$H2756,$I$3:$I$4000))</f>
        <v>1093</v>
      </c>
      <c r="K2756" s="2" t="str">
        <v>NZL</v>
      </c>
      <c r="L2756" s="21" t="str">
        <v>Atipa MABONGA</v>
      </c>
      <c r="M2756" s="47" t="str">
        <v>triple-jump</v>
      </c>
      <c r="N2756" s="95">
        <v>36128</v>
      </c>
      <c r="O2756" s="94" t="str">
        <f t="shared" ref="O2756:O2819" si="172">L2756&amp;M2756</f>
        <v>Atipa MABONGAtriple-jump</v>
      </c>
      <c r="P2756" s="2">
        <f t="shared" ref="P2756:P2819" si="173">VLOOKUP(L2756&amp;M2756,$H$3:$J$3823,3,FALSE)</f>
        <v>1017</v>
      </c>
      <c r="Q2756" s="2">
        <f t="shared" ref="Q2756:Q2819" si="174">COUNTIFS($M$3:$M$3102,M2756,$P$3:$P$3102,"&gt;"&amp;P2756)+1</f>
        <v>48</v>
      </c>
      <c r="R2756" s="79" t="str">
        <f t="shared" ref="R2756:R2819" si="175">IFERROR(IF(K2756="AUS",COUNTIFS($K$3:$K$3102,"AUS",$M$3:$M$3102,M2756,$P$3:$P$3102,"&gt;"&amp;P2756)+1,""),"")</f>
        <v/>
      </c>
    </row>
    <row r="2757" spans="1:18" x14ac:dyDescent="0.2">
      <c r="A2757" t="s">
        <v>1152</v>
      </c>
      <c r="B2757" t="s">
        <v>1310</v>
      </c>
      <c r="C2757" t="s">
        <v>30</v>
      </c>
      <c r="D2757" s="5">
        <v>1995</v>
      </c>
      <c r="E2757" s="39">
        <v>1038</v>
      </c>
      <c r="F2757" s="195">
        <v>44597</v>
      </c>
      <c r="G2757" s="2">
        <v>14</v>
      </c>
      <c r="H2757" t="str">
        <f>B2757&amp;C2757</f>
        <v>Dorothy KIPKILACH10000m</v>
      </c>
      <c r="I2757" s="2">
        <f>E2757</f>
        <v>1038</v>
      </c>
      <c r="J2757" s="2" cm="1">
        <f t="array" ref="J2757">MAX(IF($H$3:$H$4000=$H2757,$I$3:$I$4000))</f>
        <v>1038</v>
      </c>
      <c r="K2757" s="2" t="str">
        <v>NZL</v>
      </c>
      <c r="L2757" s="21" t="str">
        <v>Kayla GOODWIN</v>
      </c>
      <c r="M2757" s="47" t="str">
        <v>triple-jump</v>
      </c>
      <c r="N2757" s="95">
        <v>37005</v>
      </c>
      <c r="O2757" s="94" t="str">
        <f t="shared" si="172"/>
        <v>Kayla GOODWINtriple-jump</v>
      </c>
      <c r="P2757" s="2">
        <f t="shared" si="173"/>
        <v>980</v>
      </c>
      <c r="Q2757" s="2">
        <f t="shared" si="174"/>
        <v>88</v>
      </c>
      <c r="R2757" s="79" t="str">
        <f t="shared" si="175"/>
        <v/>
      </c>
    </row>
    <row r="2758" spans="1:18" x14ac:dyDescent="0.2">
      <c r="A2758" t="s">
        <v>1152</v>
      </c>
      <c r="B2758" t="s">
        <v>1313</v>
      </c>
      <c r="C2758" s="5" t="s">
        <v>30</v>
      </c>
      <c r="D2758" s="5">
        <v>1994</v>
      </c>
      <c r="E2758" s="39">
        <v>956</v>
      </c>
      <c r="F2758" s="195">
        <v>44597</v>
      </c>
      <c r="G2758" s="2">
        <v>36</v>
      </c>
      <c r="H2758" t="str">
        <f>B2758&amp;C2758</f>
        <v>Mercy CHEPKORIR10000m</v>
      </c>
      <c r="I2758" s="2">
        <f>E2758</f>
        <v>956</v>
      </c>
      <c r="J2758" s="2" cm="1">
        <f t="array" ref="J2758">MAX(IF($H$3:$H$4000=$H2758,$I$3:$I$4000))</f>
        <v>956</v>
      </c>
      <c r="K2758" s="2" t="str">
        <v>NZL</v>
      </c>
      <c r="L2758" s="21" t="str">
        <v>Hannah MILLER</v>
      </c>
      <c r="M2758" s="47" t="str">
        <v>10000m</v>
      </c>
      <c r="N2758" s="95">
        <v>35755</v>
      </c>
      <c r="O2758" s="94" t="str">
        <f t="shared" si="172"/>
        <v>Hannah MILLER10000m</v>
      </c>
      <c r="P2758" s="2">
        <f t="shared" si="173"/>
        <v>1044</v>
      </c>
      <c r="Q2758" s="2">
        <f t="shared" si="174"/>
        <v>99</v>
      </c>
      <c r="R2758" s="79" t="str">
        <f t="shared" si="175"/>
        <v/>
      </c>
    </row>
    <row r="2759" spans="1:18" x14ac:dyDescent="0.2">
      <c r="A2759" t="s">
        <v>1152</v>
      </c>
      <c r="B2759" t="s">
        <v>1191</v>
      </c>
      <c r="C2759" s="5" t="s">
        <v>26</v>
      </c>
      <c r="D2759" s="5">
        <v>36692</v>
      </c>
      <c r="E2759" s="39">
        <v>1072</v>
      </c>
      <c r="F2759" s="195">
        <v>44596</v>
      </c>
      <c r="G2759" s="2">
        <v>39</v>
      </c>
      <c r="H2759" t="str">
        <f>B2759&amp;C2759</f>
        <v>Mary MORAA400m</v>
      </c>
      <c r="I2759" s="2">
        <f>E2759</f>
        <v>1072</v>
      </c>
      <c r="J2759" s="2" cm="1">
        <f t="array" ref="J2759">MAX(IF($H$3:$H$4000=$H2759,$I$3:$I$4000))</f>
        <v>1102</v>
      </c>
      <c r="K2759" s="2" t="str">
        <v>NZL</v>
      </c>
      <c r="L2759" s="21" t="str">
        <v>Tianah LIST</v>
      </c>
      <c r="M2759" s="47" t="str">
        <v>javelin-throw</v>
      </c>
      <c r="N2759" s="95">
        <v>36151</v>
      </c>
      <c r="O2759" s="94" t="str">
        <f t="shared" si="172"/>
        <v>Tianah LISTjavelin-throw</v>
      </c>
      <c r="P2759" s="2">
        <f t="shared" si="173"/>
        <v>856</v>
      </c>
      <c r="Q2759" s="2">
        <f t="shared" si="174"/>
        <v>65</v>
      </c>
      <c r="R2759" s="79" t="str">
        <f t="shared" si="175"/>
        <v/>
      </c>
    </row>
    <row r="2760" spans="1:18" x14ac:dyDescent="0.2">
      <c r="A2760" t="s">
        <v>1152</v>
      </c>
      <c r="B2760" t="s">
        <v>1223</v>
      </c>
      <c r="C2760" s="5" t="s">
        <v>28</v>
      </c>
      <c r="D2760" s="5">
        <v>36078</v>
      </c>
      <c r="E2760" s="39">
        <v>1119</v>
      </c>
      <c r="F2760" s="195">
        <v>44596</v>
      </c>
      <c r="G2760" s="2">
        <v>6</v>
      </c>
      <c r="H2760" t="str">
        <f>B2760&amp;C2760</f>
        <v>Josephine Chelangat KIPLANGAT1500m</v>
      </c>
      <c r="I2760" s="2">
        <f>E2760</f>
        <v>1119</v>
      </c>
      <c r="J2760" s="2" cm="1">
        <f t="array" ref="J2760">MAX(IF($H$3:$H$4000=$H2760,$I$3:$I$4000))</f>
        <v>1146</v>
      </c>
      <c r="K2760" s="2" t="str">
        <v>NZL</v>
      </c>
      <c r="L2760" s="21" t="str">
        <v>Camille BUSCOMB</v>
      </c>
      <c r="M2760" s="47" t="str">
        <v>1500m</v>
      </c>
      <c r="N2760" s="95">
        <v>33065</v>
      </c>
      <c r="O2760" s="94" t="str">
        <f t="shared" si="172"/>
        <v>Camille BUSCOMB1500m</v>
      </c>
      <c r="P2760" s="2">
        <f t="shared" si="173"/>
        <v>1109</v>
      </c>
      <c r="Q2760" s="2">
        <f t="shared" si="174"/>
        <v>68</v>
      </c>
      <c r="R2760" s="79" t="str">
        <f t="shared" si="175"/>
        <v/>
      </c>
    </row>
    <row r="2761" spans="1:18" x14ac:dyDescent="0.2">
      <c r="A2761" t="s">
        <v>1152</v>
      </c>
      <c r="B2761" t="s">
        <v>1255</v>
      </c>
      <c r="C2761" s="5" t="s">
        <v>28</v>
      </c>
      <c r="D2761" s="5">
        <v>36336</v>
      </c>
      <c r="E2761" s="39">
        <v>1113</v>
      </c>
      <c r="F2761" s="195">
        <v>44596</v>
      </c>
      <c r="G2761" s="2">
        <v>10</v>
      </c>
      <c r="H2761" t="str">
        <f>B2761&amp;C2761</f>
        <v>Miriam CHEROP1500m</v>
      </c>
      <c r="I2761" s="2">
        <f>E2761</f>
        <v>1113</v>
      </c>
      <c r="J2761" s="2" cm="1">
        <f t="array" ref="J2761">MAX(IF($H$3:$H$4000=$H2761,$I$3:$I$4000))</f>
        <v>1113</v>
      </c>
      <c r="K2761" s="2" t="str">
        <v>NZL</v>
      </c>
      <c r="L2761" s="21" t="str">
        <v>Kaia TUPU-SOUTH</v>
      </c>
      <c r="M2761" s="47" t="str">
        <v>discus-throw</v>
      </c>
      <c r="N2761" s="95">
        <v>37416</v>
      </c>
      <c r="O2761" s="94" t="str">
        <f t="shared" si="172"/>
        <v>Kaia TUPU-SOUTHdiscus-throw</v>
      </c>
      <c r="P2761" s="2">
        <f t="shared" si="173"/>
        <v>940</v>
      </c>
      <c r="Q2761" s="2">
        <f t="shared" si="174"/>
        <v>42</v>
      </c>
      <c r="R2761" s="79" t="str">
        <f t="shared" si="175"/>
        <v/>
      </c>
    </row>
    <row r="2762" spans="1:18" x14ac:dyDescent="0.2">
      <c r="A2762" t="s">
        <v>1152</v>
      </c>
      <c r="B2762" t="s">
        <v>1256</v>
      </c>
      <c r="C2762" s="5" t="s">
        <v>28</v>
      </c>
      <c r="D2762" s="5">
        <v>34249</v>
      </c>
      <c r="E2762" s="39">
        <v>1093</v>
      </c>
      <c r="F2762" s="195">
        <v>44596</v>
      </c>
      <c r="G2762" s="2">
        <v>22</v>
      </c>
      <c r="H2762" t="str">
        <f>B2762&amp;C2762</f>
        <v>Caroline NYAGA1500m</v>
      </c>
      <c r="I2762" s="2">
        <f>E2762</f>
        <v>1093</v>
      </c>
      <c r="J2762" s="2" cm="1">
        <f t="array" ref="J2762">MAX(IF($H$3:$H$4000=$H2762,$I$3:$I$4000))</f>
        <v>1093</v>
      </c>
      <c r="K2762" s="2" t="str">
        <v>NZL</v>
      </c>
      <c r="L2762" s="21" t="str">
        <v>Jessica SENIOR</v>
      </c>
      <c r="M2762" s="47" t="str">
        <v>javelin-throw</v>
      </c>
      <c r="N2762" s="95">
        <v>37199</v>
      </c>
      <c r="O2762" s="94" t="str">
        <f t="shared" si="172"/>
        <v>Jessica SENIORjavelin-throw</v>
      </c>
      <c r="P2762" s="2">
        <f t="shared" si="173"/>
        <v>808</v>
      </c>
      <c r="Q2762" s="2">
        <f t="shared" si="174"/>
        <v>100</v>
      </c>
      <c r="R2762" s="79" t="str">
        <f t="shared" si="175"/>
        <v/>
      </c>
    </row>
    <row r="2763" spans="1:18" x14ac:dyDescent="0.2">
      <c r="A2763" t="s">
        <v>1152</v>
      </c>
      <c r="B2763" t="s">
        <v>1262</v>
      </c>
      <c r="C2763" s="5" t="s">
        <v>28</v>
      </c>
      <c r="D2763" s="5"/>
      <c r="E2763" s="39">
        <v>1028</v>
      </c>
      <c r="F2763" s="195">
        <v>44596</v>
      </c>
      <c r="G2763" s="2">
        <v>65</v>
      </c>
      <c r="H2763" t="str">
        <f>B2763&amp;C2763</f>
        <v>Janet CHEPKEMOI1500m</v>
      </c>
      <c r="I2763" s="2">
        <f>E2763</f>
        <v>1028</v>
      </c>
      <c r="J2763" s="2" cm="1">
        <f t="array" ref="J2763">MAX(IF($H$3:$H$4000=$H2763,$I$3:$I$4000))</f>
        <v>1028</v>
      </c>
      <c r="K2763" s="2" t="str">
        <v>NZL</v>
      </c>
      <c r="L2763" s="21" t="str">
        <v>Lydia O'DONNELL</v>
      </c>
      <c r="M2763" s="47" t="str">
        <v>5000m</v>
      </c>
      <c r="N2763" s="95">
        <v>33038</v>
      </c>
      <c r="O2763" s="94" t="str">
        <f t="shared" si="172"/>
        <v>Lydia O'DONNELL5000m</v>
      </c>
      <c r="P2763" s="2">
        <f t="shared" si="173"/>
        <v>1071</v>
      </c>
      <c r="Q2763" s="2">
        <f t="shared" si="174"/>
        <v>107</v>
      </c>
      <c r="R2763" s="79" t="str">
        <f t="shared" si="175"/>
        <v/>
      </c>
    </row>
    <row r="2764" spans="1:18" x14ac:dyDescent="0.2">
      <c r="A2764" t="s">
        <v>1152</v>
      </c>
      <c r="B2764" t="s">
        <v>5432</v>
      </c>
      <c r="C2764" s="5" t="s">
        <v>28</v>
      </c>
      <c r="D2764" s="5">
        <v>34040</v>
      </c>
      <c r="E2764" s="39">
        <v>999</v>
      </c>
      <c r="F2764" s="195">
        <v>44596</v>
      </c>
      <c r="G2764" s="2">
        <v>91</v>
      </c>
      <c r="H2764" t="str">
        <f>B2764&amp;C2764</f>
        <v>Peninah Wangari WACHIRA1500m</v>
      </c>
      <c r="I2764" s="2">
        <f>E2764</f>
        <v>999</v>
      </c>
      <c r="J2764" s="2" cm="1">
        <f t="array" ref="J2764">MAX(IF($H$3:$H$4000=$H2764,$I$3:$I$4000))</f>
        <v>999</v>
      </c>
      <c r="K2764" s="2" t="str">
        <v>NZL</v>
      </c>
      <c r="L2764" s="21" t="str">
        <v>Hannah PHILPOT</v>
      </c>
      <c r="M2764" s="47" t="str">
        <v>pole-vault</v>
      </c>
      <c r="N2764" s="95">
        <v>35617</v>
      </c>
      <c r="O2764" s="94" t="str">
        <f t="shared" si="172"/>
        <v>Hannah PHILPOTpole-vault</v>
      </c>
      <c r="P2764" s="2">
        <f t="shared" si="173"/>
        <v>844</v>
      </c>
      <c r="Q2764" s="2">
        <f t="shared" si="174"/>
        <v>90</v>
      </c>
      <c r="R2764" s="79" t="str">
        <f t="shared" si="175"/>
        <v/>
      </c>
    </row>
    <row r="2765" spans="1:18" x14ac:dyDescent="0.2">
      <c r="A2765" t="s">
        <v>1152</v>
      </c>
      <c r="B2765" t="s">
        <v>1266</v>
      </c>
      <c r="C2765" s="5" t="s">
        <v>28</v>
      </c>
      <c r="D2765" s="5">
        <v>34209</v>
      </c>
      <c r="E2765" s="39">
        <v>995</v>
      </c>
      <c r="F2765" s="195">
        <v>44596</v>
      </c>
      <c r="G2765" s="2">
        <v>96</v>
      </c>
      <c r="H2765" t="str">
        <f>B2765&amp;C2765</f>
        <v>Miriam CHEPKEMOI1500m</v>
      </c>
      <c r="I2765" s="2">
        <f>E2765</f>
        <v>995</v>
      </c>
      <c r="J2765" s="2" cm="1">
        <f t="array" ref="J2765">MAX(IF($H$3:$H$4000=$H2765,$I$3:$I$4000))</f>
        <v>995</v>
      </c>
      <c r="K2765" s="2" t="str">
        <v>NZL</v>
      </c>
      <c r="L2765" s="21" t="str">
        <v>Stephanie WRATHALL</v>
      </c>
      <c r="M2765" s="47" t="str">
        <v>javelin-throw</v>
      </c>
      <c r="N2765" s="95">
        <v>32867</v>
      </c>
      <c r="O2765" s="94" t="str">
        <f t="shared" si="172"/>
        <v>Stephanie WRATHALLjavelin-throw</v>
      </c>
      <c r="P2765" s="2">
        <f t="shared" si="173"/>
        <v>906</v>
      </c>
      <c r="Q2765" s="2">
        <f t="shared" si="174"/>
        <v>42</v>
      </c>
      <c r="R2765" s="79" t="str">
        <f t="shared" si="175"/>
        <v/>
      </c>
    </row>
    <row r="2766" spans="1:18" x14ac:dyDescent="0.2">
      <c r="A2766" t="s">
        <v>1152</v>
      </c>
      <c r="B2766" t="s">
        <v>1281</v>
      </c>
      <c r="C2766" s="5" t="s">
        <v>29</v>
      </c>
      <c r="D2766" s="5">
        <v>37057</v>
      </c>
      <c r="E2766" s="39">
        <v>1114</v>
      </c>
      <c r="F2766" s="195">
        <v>44596</v>
      </c>
      <c r="G2766" s="2">
        <v>8</v>
      </c>
      <c r="H2766" t="str">
        <f>B2766&amp;C2766</f>
        <v>Rebecca MWANGI5000m</v>
      </c>
      <c r="I2766" s="2">
        <f>E2766</f>
        <v>1114</v>
      </c>
      <c r="J2766" s="2" cm="1">
        <f t="array" ref="J2766">MAX(IF($H$3:$H$4000=$H2766,$I$3:$I$4000))</f>
        <v>1167</v>
      </c>
      <c r="K2766" s="2" t="str">
        <v>NZL</v>
      </c>
      <c r="L2766" s="21" t="str">
        <v>Brianna TIRADO</v>
      </c>
      <c r="M2766" s="47" t="str">
        <v>javelin-throw</v>
      </c>
      <c r="N2766" s="95">
        <v>38202</v>
      </c>
      <c r="O2766" s="94" t="str">
        <f t="shared" si="172"/>
        <v>Brianna TIRADOjavelin-throw</v>
      </c>
      <c r="P2766" s="2">
        <f t="shared" si="173"/>
        <v>817</v>
      </c>
      <c r="Q2766" s="2">
        <f t="shared" si="174"/>
        <v>93</v>
      </c>
      <c r="R2766" s="79" t="str">
        <f t="shared" si="175"/>
        <v/>
      </c>
    </row>
    <row r="2767" spans="1:18" x14ac:dyDescent="0.2">
      <c r="A2767" t="s">
        <v>1152</v>
      </c>
      <c r="B2767" t="s">
        <v>1282</v>
      </c>
      <c r="C2767" s="5" t="s">
        <v>29</v>
      </c>
      <c r="D2767" s="5">
        <v>35815</v>
      </c>
      <c r="E2767" s="39">
        <v>1113</v>
      </c>
      <c r="F2767" s="195">
        <v>44596</v>
      </c>
      <c r="G2767" s="2">
        <v>9</v>
      </c>
      <c r="H2767" t="str">
        <f>B2767&amp;C2767</f>
        <v>Sandrafelis Chebet TUEI5000m</v>
      </c>
      <c r="I2767" s="2">
        <f>E2767</f>
        <v>1113</v>
      </c>
      <c r="J2767" s="2" cm="1">
        <f t="array" ref="J2767">MAX(IF($H$3:$H$4000=$H2767,$I$3:$I$4000))</f>
        <v>1113</v>
      </c>
      <c r="K2767" s="2" t="str">
        <v>NZL</v>
      </c>
      <c r="L2767" s="21" t="str">
        <v>Alana BARBER</v>
      </c>
      <c r="M2767" s="47" t="str">
        <v>race-walking</v>
      </c>
      <c r="N2767" s="95">
        <v>31966</v>
      </c>
      <c r="O2767" s="94" t="str">
        <f t="shared" si="172"/>
        <v>Alana BARBERrace-walking</v>
      </c>
      <c r="P2767" s="2">
        <f t="shared" si="173"/>
        <v>986</v>
      </c>
      <c r="Q2767" s="2">
        <f t="shared" si="174"/>
        <v>10</v>
      </c>
      <c r="R2767" s="79" t="str">
        <f t="shared" si="175"/>
        <v/>
      </c>
    </row>
    <row r="2768" spans="1:18" x14ac:dyDescent="0.2">
      <c r="A2768" t="s">
        <v>1152</v>
      </c>
      <c r="B2768" t="s">
        <v>1284</v>
      </c>
      <c r="C2768" s="5" t="s">
        <v>29</v>
      </c>
      <c r="D2768" s="5">
        <v>33234</v>
      </c>
      <c r="E2768" s="39">
        <v>1099</v>
      </c>
      <c r="F2768" s="195">
        <v>44596</v>
      </c>
      <c r="G2768" s="2">
        <v>14</v>
      </c>
      <c r="H2768" t="str">
        <f>B2768&amp;C2768</f>
        <v>Sheila Chepkirui KIPROTICH5000m</v>
      </c>
      <c r="I2768" s="2">
        <f>E2768</f>
        <v>1099</v>
      </c>
      <c r="J2768" s="2" cm="1">
        <f t="array" ref="J2768">MAX(IF($H$3:$H$4000=$H2768,$I$3:$I$4000))</f>
        <v>1175</v>
      </c>
      <c r="K2768" s="2" t="str">
        <v>NZL</v>
      </c>
      <c r="L2768" s="21" t="str">
        <v>Alessandra MACDONALD</v>
      </c>
      <c r="M2768" s="47" t="str">
        <v>heptathlon</v>
      </c>
      <c r="N2768" s="95">
        <v>36708</v>
      </c>
      <c r="O2768" s="94" t="str">
        <f t="shared" si="172"/>
        <v>Alessandra MACDONALDheptathlon</v>
      </c>
      <c r="P2768" s="2">
        <f t="shared" si="173"/>
        <v>873</v>
      </c>
      <c r="Q2768" s="2">
        <f t="shared" si="174"/>
        <v>49</v>
      </c>
      <c r="R2768" s="79" t="str">
        <f t="shared" si="175"/>
        <v/>
      </c>
    </row>
    <row r="2769" spans="1:18" x14ac:dyDescent="0.2">
      <c r="A2769" t="s">
        <v>1152</v>
      </c>
      <c r="B2769" t="s">
        <v>1285</v>
      </c>
      <c r="C2769" s="5" t="s">
        <v>29</v>
      </c>
      <c r="D2769" s="5">
        <v>34680</v>
      </c>
      <c r="E2769" s="39">
        <v>1085</v>
      </c>
      <c r="F2769" s="195">
        <v>44596</v>
      </c>
      <c r="G2769" s="2">
        <v>21</v>
      </c>
      <c r="H2769" t="str">
        <f>B2769&amp;C2769</f>
        <v>Mary MUNANU5000m</v>
      </c>
      <c r="I2769" s="2">
        <f>E2769</f>
        <v>1085</v>
      </c>
      <c r="J2769" s="2" cm="1">
        <f t="array" ref="J2769">MAX(IF($H$3:$H$4000=$H2769,$I$3:$I$4000))</f>
        <v>1085</v>
      </c>
      <c r="K2769" s="2" t="str">
        <v>NZL</v>
      </c>
      <c r="L2769" s="21" t="str">
        <v>Josie TAYLOR</v>
      </c>
      <c r="M2769" s="47" t="str">
        <v>high-jump</v>
      </c>
      <c r="N2769" s="95">
        <v>37603</v>
      </c>
      <c r="O2769" s="94" t="str">
        <f t="shared" si="172"/>
        <v>Josie TAYLORhigh-jump</v>
      </c>
      <c r="P2769" s="2">
        <f t="shared" si="173"/>
        <v>1072</v>
      </c>
      <c r="Q2769" s="2">
        <f t="shared" si="174"/>
        <v>17</v>
      </c>
      <c r="R2769" s="79" t="str">
        <f t="shared" si="175"/>
        <v/>
      </c>
    </row>
    <row r="2770" spans="1:18" x14ac:dyDescent="0.2">
      <c r="A2770" t="s">
        <v>1152</v>
      </c>
      <c r="B2770" t="s">
        <v>1287</v>
      </c>
      <c r="C2770" s="5" t="s">
        <v>29</v>
      </c>
      <c r="D2770" s="5">
        <v>37605</v>
      </c>
      <c r="E2770" s="39">
        <v>1080</v>
      </c>
      <c r="F2770" s="195">
        <v>44596</v>
      </c>
      <c r="G2770" s="2">
        <v>25</v>
      </c>
      <c r="H2770" t="str">
        <f>B2770&amp;C2770</f>
        <v>Agnes Mwikali MUTUKU5000m</v>
      </c>
      <c r="I2770" s="2">
        <f>E2770</f>
        <v>1080</v>
      </c>
      <c r="J2770" s="2" cm="1">
        <f t="array" ref="J2770">MAX(IF($H$3:$H$4000=$H2770,$I$3:$I$4000))</f>
        <v>1175</v>
      </c>
      <c r="K2770" s="2" t="str">
        <v>PNG</v>
      </c>
      <c r="L2770" s="21" t="str">
        <v>Rellie KAPUTIN</v>
      </c>
      <c r="M2770" s="47" t="str">
        <v>long-jump</v>
      </c>
      <c r="N2770" s="95">
        <v>34040</v>
      </c>
      <c r="O2770" s="94" t="str">
        <f t="shared" si="172"/>
        <v>Rellie KAPUTINlong-jump</v>
      </c>
      <c r="P2770" s="2">
        <f t="shared" si="173"/>
        <v>1090</v>
      </c>
      <c r="Q2770" s="2">
        <f t="shared" si="174"/>
        <v>36</v>
      </c>
      <c r="R2770" s="79" t="str">
        <f t="shared" si="175"/>
        <v/>
      </c>
    </row>
    <row r="2771" spans="1:18" x14ac:dyDescent="0.2">
      <c r="A2771" t="s">
        <v>1152</v>
      </c>
      <c r="B2771" t="s">
        <v>5468</v>
      </c>
      <c r="C2771" s="5" t="s">
        <v>29</v>
      </c>
      <c r="D2771" s="5">
        <v>34996</v>
      </c>
      <c r="E2771" s="39">
        <v>1071</v>
      </c>
      <c r="F2771" s="195">
        <v>44596</v>
      </c>
      <c r="G2771" s="2">
        <v>30</v>
      </c>
      <c r="H2771" t="str">
        <f>B2771&amp;C2771</f>
        <v>Agnes Mumbua NGOLO5000m</v>
      </c>
      <c r="I2771" s="2">
        <f>E2771</f>
        <v>1071</v>
      </c>
      <c r="J2771" s="2" cm="1">
        <f t="array" ref="J2771">MAX(IF($H$3:$H$4000=$H2771,$I$3:$I$4000))</f>
        <v>1072</v>
      </c>
      <c r="K2771" s="2" t="str">
        <v>PNG</v>
      </c>
      <c r="L2771" s="21" t="str">
        <v>Annie TOPAL</v>
      </c>
      <c r="M2771" s="47" t="str">
        <v>long-jump</v>
      </c>
      <c r="N2771" s="95">
        <v>35132</v>
      </c>
      <c r="O2771" s="94" t="str">
        <f t="shared" si="172"/>
        <v>Annie TOPALlong-jump</v>
      </c>
      <c r="P2771" s="2">
        <f t="shared" si="173"/>
        <v>1020</v>
      </c>
      <c r="Q2771" s="2">
        <f t="shared" si="174"/>
        <v>94</v>
      </c>
      <c r="R2771" s="79" t="str">
        <f t="shared" si="175"/>
        <v/>
      </c>
    </row>
    <row r="2772" spans="1:18" x14ac:dyDescent="0.2">
      <c r="A2772" t="s">
        <v>1152</v>
      </c>
      <c r="B2772" t="s">
        <v>1288</v>
      </c>
      <c r="C2772" s="5" t="s">
        <v>29</v>
      </c>
      <c r="D2772" s="5">
        <v>36039</v>
      </c>
      <c r="E2772" s="39">
        <v>1067</v>
      </c>
      <c r="F2772" s="195">
        <v>44596</v>
      </c>
      <c r="G2772" s="2">
        <v>32</v>
      </c>
      <c r="H2772" t="str">
        <f>B2772&amp;C2772</f>
        <v>Mary NYARUAI EKIRU5000m</v>
      </c>
      <c r="I2772" s="2">
        <f>E2772</f>
        <v>1067</v>
      </c>
      <c r="J2772" s="2" cm="1">
        <f t="array" ref="J2772">MAX(IF($H$3:$H$4000=$H2772,$I$3:$I$4000))</f>
        <v>1067</v>
      </c>
      <c r="K2772" s="2" t="str">
        <v>PNG</v>
      </c>
      <c r="L2772" s="21" t="str">
        <v>Annie TOPAL</v>
      </c>
      <c r="M2772" s="47" t="str">
        <v>triple-jump</v>
      </c>
      <c r="N2772" s="95">
        <v>35132</v>
      </c>
      <c r="O2772" s="94" t="str">
        <f t="shared" si="172"/>
        <v>Annie TOPALtriple-jump</v>
      </c>
      <c r="P2772" s="2">
        <f t="shared" si="173"/>
        <v>1002</v>
      </c>
      <c r="Q2772" s="2">
        <f t="shared" si="174"/>
        <v>62</v>
      </c>
      <c r="R2772" s="79" t="str">
        <f t="shared" si="175"/>
        <v/>
      </c>
    </row>
    <row r="2773" spans="1:18" x14ac:dyDescent="0.2">
      <c r="A2773" t="s">
        <v>1152</v>
      </c>
      <c r="B2773" t="s">
        <v>1290</v>
      </c>
      <c r="C2773" s="6" t="s">
        <v>29</v>
      </c>
      <c r="D2773" s="5">
        <v>1993</v>
      </c>
      <c r="E2773" s="39">
        <v>1033</v>
      </c>
      <c r="F2773" s="195">
        <v>44596</v>
      </c>
      <c r="G2773" s="2">
        <v>49</v>
      </c>
      <c r="H2773" t="str">
        <f>B2773&amp;C2773</f>
        <v>Faith CHEPKOECH5000m</v>
      </c>
      <c r="I2773" s="2">
        <f>E2773</f>
        <v>1033</v>
      </c>
      <c r="J2773" s="2" cm="1">
        <f t="array" ref="J2773">MAX(IF($H$3:$H$4000=$H2773,$I$3:$I$4000))</f>
        <v>1033</v>
      </c>
      <c r="K2773" s="2" t="str">
        <v>RSA</v>
      </c>
      <c r="L2773" s="21" t="str">
        <v>Min√© DE KLERK</v>
      </c>
      <c r="M2773" s="47" t="str">
        <v>shot-put</v>
      </c>
      <c r="N2773" s="95">
        <v>37710</v>
      </c>
      <c r="O2773" s="94" t="str">
        <f t="shared" si="172"/>
        <v>Min√© DE KLERKshot-put</v>
      </c>
      <c r="P2773" s="2">
        <f t="shared" si="173"/>
        <v>1054</v>
      </c>
      <c r="Q2773" s="2">
        <f t="shared" si="174"/>
        <v>11</v>
      </c>
      <c r="R2773" s="79" t="str">
        <f t="shared" si="175"/>
        <v/>
      </c>
    </row>
    <row r="2774" spans="1:18" x14ac:dyDescent="0.2">
      <c r="A2774" t="s">
        <v>1152</v>
      </c>
      <c r="B2774" t="s">
        <v>1293</v>
      </c>
      <c r="C2774" t="s">
        <v>29</v>
      </c>
      <c r="D2774" s="5"/>
      <c r="E2774" s="39">
        <v>1020</v>
      </c>
      <c r="F2774" s="195">
        <v>44596</v>
      </c>
      <c r="G2774" s="2">
        <v>60</v>
      </c>
      <c r="H2774" t="str">
        <f>B2774&amp;C2774</f>
        <v>Lucy NDUTA5000m</v>
      </c>
      <c r="I2774" s="2">
        <f>E2774</f>
        <v>1020</v>
      </c>
      <c r="J2774" s="2" cm="1">
        <f t="array" ref="J2774">MAX(IF($H$3:$H$4000=$H2774,$I$3:$I$4000))</f>
        <v>1020</v>
      </c>
      <c r="K2774" s="2" t="str">
        <v>RSA</v>
      </c>
      <c r="L2774" s="21" t="str">
        <v>Nicole LOUW</v>
      </c>
      <c r="M2774" s="47" t="str">
        <v>1500m</v>
      </c>
      <c r="N2774" s="95">
        <v>37098</v>
      </c>
      <c r="O2774" s="94" t="str">
        <f t="shared" si="172"/>
        <v>Nicole LOUW1500m</v>
      </c>
      <c r="P2774" s="2">
        <f t="shared" si="173"/>
        <v>1046</v>
      </c>
      <c r="Q2774" s="2">
        <f t="shared" si="174"/>
        <v>138</v>
      </c>
      <c r="R2774" s="79" t="str">
        <f t="shared" si="175"/>
        <v/>
      </c>
    </row>
    <row r="2775" spans="1:18" x14ac:dyDescent="0.2">
      <c r="A2775" t="s">
        <v>1152</v>
      </c>
      <c r="B2775" t="s">
        <v>1295</v>
      </c>
      <c r="C2775" t="s">
        <v>29</v>
      </c>
      <c r="D2775" s="5"/>
      <c r="E2775" s="39">
        <v>1002</v>
      </c>
      <c r="F2775" s="195">
        <v>44596</v>
      </c>
      <c r="G2775" s="2">
        <v>69</v>
      </c>
      <c r="H2775" t="str">
        <f>B2775&amp;C2775</f>
        <v>Chepngetich LANGAT5000m</v>
      </c>
      <c r="I2775" s="2">
        <f>E2775</f>
        <v>1002</v>
      </c>
      <c r="J2775" s="2" cm="1">
        <f t="array" ref="J2775">MAX(IF($H$3:$H$4000=$H2775,$I$3:$I$4000))</f>
        <v>1002</v>
      </c>
      <c r="K2775" s="2" t="str">
        <v>RSA</v>
      </c>
      <c r="L2775" s="21" t="str">
        <v>Anneken VILJOEN</v>
      </c>
      <c r="M2775" s="47" t="str">
        <v>1500m</v>
      </c>
      <c r="N2775" s="95">
        <v>37307</v>
      </c>
      <c r="O2775" s="94" t="str">
        <f t="shared" si="172"/>
        <v>Anneken VILJOEN1500m</v>
      </c>
      <c r="P2775" s="2">
        <f t="shared" si="173"/>
        <v>1016</v>
      </c>
      <c r="Q2775" s="2">
        <f t="shared" si="174"/>
        <v>153</v>
      </c>
      <c r="R2775" s="79" t="str">
        <f t="shared" si="175"/>
        <v/>
      </c>
    </row>
    <row r="2776" spans="1:18" x14ac:dyDescent="0.2">
      <c r="A2776" t="s">
        <v>1152</v>
      </c>
      <c r="B2776" t="s">
        <v>1269</v>
      </c>
      <c r="C2776" s="5" t="s">
        <v>29</v>
      </c>
      <c r="D2776" s="5">
        <v>44701</v>
      </c>
      <c r="E2776" s="39">
        <v>986</v>
      </c>
      <c r="F2776" s="195">
        <v>44596</v>
      </c>
      <c r="G2776" s="2">
        <v>78</v>
      </c>
      <c r="H2776" t="str">
        <f>B2776&amp;C2776</f>
        <v>Diana CHEPKEMOI5000m</v>
      </c>
      <c r="I2776" s="2">
        <f>E2776</f>
        <v>986</v>
      </c>
      <c r="J2776" s="2" cm="1">
        <f t="array" ref="J2776">MAX(IF($H$3:$H$4000=$H2776,$I$3:$I$4000))</f>
        <v>986</v>
      </c>
      <c r="K2776" s="2" t="str">
        <v>RSA</v>
      </c>
      <c r="L2776" s="21" t="str">
        <v>Kristi SNYMAN</v>
      </c>
      <c r="M2776" s="47" t="str">
        <v>high-jump</v>
      </c>
      <c r="N2776" s="95">
        <v>36875</v>
      </c>
      <c r="O2776" s="94" t="str">
        <f t="shared" si="172"/>
        <v>Kristi SNYMANhigh-jump</v>
      </c>
      <c r="P2776" s="2">
        <f t="shared" si="173"/>
        <v>1043</v>
      </c>
      <c r="Q2776" s="2">
        <f t="shared" si="174"/>
        <v>32</v>
      </c>
      <c r="R2776" s="79" t="str">
        <f t="shared" si="175"/>
        <v/>
      </c>
    </row>
    <row r="2777" spans="1:18" x14ac:dyDescent="0.2">
      <c r="A2777" t="s">
        <v>1152</v>
      </c>
      <c r="B2777" t="s">
        <v>1298</v>
      </c>
      <c r="C2777" t="s">
        <v>29</v>
      </c>
      <c r="D2777" s="5"/>
      <c r="E2777" s="39">
        <v>983</v>
      </c>
      <c r="F2777" s="195">
        <v>44596</v>
      </c>
      <c r="G2777" s="2">
        <v>83</v>
      </c>
      <c r="H2777" t="str">
        <f>B2777&amp;C2777</f>
        <v>Faith JEPTOO5000m</v>
      </c>
      <c r="I2777" s="2">
        <f>E2777</f>
        <v>983</v>
      </c>
      <c r="J2777" s="2" cm="1">
        <f t="array" ref="J2777">MAX(IF($H$3:$H$4000=$H2777,$I$3:$I$4000))</f>
        <v>983</v>
      </c>
      <c r="K2777" s="2" t="str">
        <v>RSA</v>
      </c>
      <c r="L2777" s="21" t="str">
        <v>Min√© DE KLERK</v>
      </c>
      <c r="M2777" s="47" t="str">
        <v>discus-throw</v>
      </c>
      <c r="N2777" s="95">
        <v>37710</v>
      </c>
      <c r="O2777" s="94" t="str">
        <f t="shared" si="172"/>
        <v>Min√© DE KLERKdiscus-throw</v>
      </c>
      <c r="P2777" s="2">
        <f t="shared" si="173"/>
        <v>965</v>
      </c>
      <c r="Q2777" s="2">
        <f t="shared" si="174"/>
        <v>33</v>
      </c>
      <c r="R2777" s="79" t="str">
        <f t="shared" si="175"/>
        <v/>
      </c>
    </row>
    <row r="2778" spans="1:18" x14ac:dyDescent="0.2">
      <c r="A2778" t="s">
        <v>1152</v>
      </c>
      <c r="B2778" t="s">
        <v>1299</v>
      </c>
      <c r="C2778" s="5" t="s">
        <v>29</v>
      </c>
      <c r="D2778" s="6"/>
      <c r="E2778" s="39">
        <v>982</v>
      </c>
      <c r="F2778" s="195">
        <v>44596</v>
      </c>
      <c r="G2778" s="2">
        <v>85</v>
      </c>
      <c r="H2778" t="str">
        <f>B2778&amp;C2778</f>
        <v>Loice WAMBUI5000m</v>
      </c>
      <c r="I2778" s="2">
        <f>E2778</f>
        <v>982</v>
      </c>
      <c r="J2778" s="2" cm="1">
        <f t="array" ref="J2778">MAX(IF($H$3:$H$4000=$H2778,$I$3:$I$4000))</f>
        <v>982</v>
      </c>
      <c r="K2778" s="2" t="str">
        <v>RSA</v>
      </c>
      <c r="L2778" s="21" t="str">
        <v>Bodine DEGLI UMBERTI</v>
      </c>
      <c r="M2778" s="47" t="str">
        <v>discus-throw</v>
      </c>
      <c r="N2778" s="95">
        <v>37287</v>
      </c>
      <c r="O2778" s="94" t="str">
        <f t="shared" si="172"/>
        <v>Bodine DEGLI UMBERTIdiscus-throw</v>
      </c>
      <c r="P2778" s="2">
        <f t="shared" si="173"/>
        <v>909</v>
      </c>
      <c r="Q2778" s="2">
        <f t="shared" si="174"/>
        <v>54</v>
      </c>
      <c r="R2778" s="79" t="str">
        <f t="shared" si="175"/>
        <v/>
      </c>
    </row>
    <row r="2779" spans="1:18" x14ac:dyDescent="0.2">
      <c r="A2779" t="s">
        <v>1152</v>
      </c>
      <c r="B2779" t="s">
        <v>1302</v>
      </c>
      <c r="C2779" s="5" t="s">
        <v>29</v>
      </c>
      <c r="D2779" s="5">
        <v>33227</v>
      </c>
      <c r="E2779" s="39">
        <v>976</v>
      </c>
      <c r="F2779" s="195">
        <v>44596</v>
      </c>
      <c r="G2779" s="2">
        <v>94</v>
      </c>
      <c r="H2779" t="str">
        <f>B2779&amp;C2779</f>
        <v>Winny CHEBET5000m</v>
      </c>
      <c r="I2779" s="2">
        <f>E2779</f>
        <v>976</v>
      </c>
      <c r="J2779" s="2" cm="1">
        <f t="array" ref="J2779">MAX(IF($H$3:$H$4000=$H2779,$I$3:$I$4000))</f>
        <v>976</v>
      </c>
      <c r="K2779" s="2" t="str">
        <v>RSA</v>
      </c>
      <c r="L2779" s="21" t="str">
        <v>Bodine DEGLI UMBERTI</v>
      </c>
      <c r="M2779" s="47" t="str">
        <v>shot-put</v>
      </c>
      <c r="N2779" s="95">
        <v>37287</v>
      </c>
      <c r="O2779" s="94" t="str">
        <f t="shared" si="172"/>
        <v>Bodine DEGLI UMBERTIshot-put</v>
      </c>
      <c r="P2779" s="2">
        <f t="shared" si="173"/>
        <v>932</v>
      </c>
      <c r="Q2779" s="2">
        <f t="shared" si="174"/>
        <v>43</v>
      </c>
      <c r="R2779" s="79" t="str">
        <f t="shared" si="175"/>
        <v/>
      </c>
    </row>
    <row r="2780" spans="1:18" x14ac:dyDescent="0.2">
      <c r="A2780" t="s">
        <v>1152</v>
      </c>
      <c r="B2780" s="5" t="s">
        <v>1541</v>
      </c>
      <c r="C2780" s="5" t="s">
        <v>41</v>
      </c>
      <c r="D2780" s="5">
        <v>37610</v>
      </c>
      <c r="E2780" s="39">
        <v>866</v>
      </c>
      <c r="F2780" s="195">
        <v>44596</v>
      </c>
      <c r="G2780" s="2">
        <v>32</v>
      </c>
      <c r="H2780" t="str">
        <f>B2780&amp;C2780</f>
        <v>Martha Nthanze MUSAIjavelin-throw</v>
      </c>
      <c r="I2780" s="2">
        <f>E2780</f>
        <v>866</v>
      </c>
      <c r="J2780" s="2" cm="1">
        <f t="array" ref="J2780">MAX(IF($H$3:$H$4000=$H2780,$I$3:$I$4000))</f>
        <v>901</v>
      </c>
      <c r="K2780" s="2" t="str">
        <v>RSA</v>
      </c>
      <c r="L2780" s="21" t="str">
        <v>Lee-Anne BLAKE</v>
      </c>
      <c r="M2780" s="47" t="str">
        <v>1500m</v>
      </c>
      <c r="N2780" s="95">
        <v>36905</v>
      </c>
      <c r="O2780" s="94" t="str">
        <f t="shared" si="172"/>
        <v>Lee-Anne BLAKE1500m</v>
      </c>
      <c r="P2780" s="2">
        <f t="shared" si="173"/>
        <v>1000</v>
      </c>
      <c r="Q2780" s="2">
        <f t="shared" si="174"/>
        <v>171</v>
      </c>
      <c r="R2780" s="79" t="str">
        <f t="shared" si="175"/>
        <v/>
      </c>
    </row>
    <row r="2781" spans="1:18" x14ac:dyDescent="0.2">
      <c r="A2781" t="s">
        <v>1152</v>
      </c>
      <c r="B2781" t="s">
        <v>1561</v>
      </c>
      <c r="C2781" s="5" t="s">
        <v>41</v>
      </c>
      <c r="D2781" s="5"/>
      <c r="E2781" s="39">
        <v>745</v>
      </c>
      <c r="F2781" s="195">
        <v>44596</v>
      </c>
      <c r="G2781" s="2">
        <v>91</v>
      </c>
      <c r="H2781" t="str">
        <f>B2781&amp;C2781</f>
        <v>Jemimah NDANUjavelin-throw</v>
      </c>
      <c r="I2781" s="2">
        <f>E2781</f>
        <v>745</v>
      </c>
      <c r="J2781" s="2" cm="1">
        <f t="array" ref="J2781">MAX(IF($H$3:$H$4000=$H2781,$I$3:$I$4000))</f>
        <v>745</v>
      </c>
      <c r="K2781" s="2" t="str">
        <v>RSA</v>
      </c>
      <c r="L2781" s="21" t="str">
        <v>Gontse Martha MORAKE</v>
      </c>
      <c r="M2781" s="47" t="str">
        <v>400mh</v>
      </c>
      <c r="N2781" s="95">
        <v>36966</v>
      </c>
      <c r="O2781" s="94" t="str">
        <f t="shared" si="172"/>
        <v>Gontse Martha MORAKE400mh</v>
      </c>
      <c r="P2781" s="2">
        <f t="shared" si="173"/>
        <v>1065</v>
      </c>
      <c r="Q2781" s="2">
        <f t="shared" si="174"/>
        <v>57</v>
      </c>
      <c r="R2781" s="79" t="str">
        <f t="shared" si="175"/>
        <v/>
      </c>
    </row>
    <row r="2782" spans="1:18" x14ac:dyDescent="0.2">
      <c r="A2782" t="s">
        <v>1152</v>
      </c>
      <c r="B2782" t="s">
        <v>1579</v>
      </c>
      <c r="C2782" s="5" t="s">
        <v>82</v>
      </c>
      <c r="D2782" s="5">
        <v>32560</v>
      </c>
      <c r="E2782" s="39">
        <v>1076</v>
      </c>
      <c r="F2782" s="195">
        <v>44571</v>
      </c>
      <c r="G2782" s="2">
        <v>33</v>
      </c>
      <c r="H2782" t="str">
        <f>B2782&amp;C2782</f>
        <v>Helen JEPKURGATmarathon</v>
      </c>
      <c r="I2782" s="2">
        <f>E2782</f>
        <v>1076</v>
      </c>
      <c r="J2782" s="2" cm="1">
        <f t="array" ref="J2782">MAX(IF($H$3:$H$4000=$H2782,$I$3:$I$4000))</f>
        <v>1076</v>
      </c>
      <c r="K2782" s="2" t="str">
        <v>RSA</v>
      </c>
      <c r="L2782" s="21" t="str">
        <v>Prudence SEKGODISO</v>
      </c>
      <c r="M2782" s="47" t="str">
        <v>1500m</v>
      </c>
      <c r="N2782" s="95">
        <v>37261</v>
      </c>
      <c r="O2782" s="94" t="str">
        <f t="shared" si="172"/>
        <v>Prudence SEKGODISO1500m</v>
      </c>
      <c r="P2782" s="2">
        <f t="shared" si="173"/>
        <v>1050</v>
      </c>
      <c r="Q2782" s="2">
        <f t="shared" si="174"/>
        <v>132</v>
      </c>
      <c r="R2782" s="79" t="str">
        <f t="shared" si="175"/>
        <v/>
      </c>
    </row>
    <row r="2783" spans="1:18" x14ac:dyDescent="0.2">
      <c r="A2783" t="s">
        <v>1152</v>
      </c>
      <c r="B2783" t="s">
        <v>1584</v>
      </c>
      <c r="C2783" s="5" t="s">
        <v>82</v>
      </c>
      <c r="D2783" s="5">
        <v>30988</v>
      </c>
      <c r="E2783" s="39">
        <v>1052</v>
      </c>
      <c r="F2783" s="195">
        <v>44571</v>
      </c>
      <c r="G2783" s="2">
        <v>38</v>
      </c>
      <c r="H2783" t="str">
        <f>B2783&amp;C2783</f>
        <v>Shelmith NYAWIRAmarathon</v>
      </c>
      <c r="I2783" s="2">
        <f>E2783</f>
        <v>1052</v>
      </c>
      <c r="J2783" s="2" cm="1">
        <f t="array" ref="J2783">MAX(IF($H$3:$H$4000=$H2783,$I$3:$I$4000))</f>
        <v>1052</v>
      </c>
      <c r="K2783" s="2" t="str">
        <v>RSA</v>
      </c>
      <c r="L2783" s="21" t="str">
        <v>Danielle VERSTER</v>
      </c>
      <c r="M2783" s="47" t="str">
        <v>1500m</v>
      </c>
      <c r="N2783" s="95">
        <v>37854</v>
      </c>
      <c r="O2783" s="94" t="str">
        <f t="shared" si="172"/>
        <v>Danielle VERSTER1500m</v>
      </c>
      <c r="P2783" s="2">
        <f t="shared" si="173"/>
        <v>1041</v>
      </c>
      <c r="Q2783" s="2">
        <f t="shared" si="174"/>
        <v>141</v>
      </c>
      <c r="R2783" s="79" t="str">
        <f t="shared" si="175"/>
        <v/>
      </c>
    </row>
    <row r="2784" spans="1:18" x14ac:dyDescent="0.2">
      <c r="A2784" t="s">
        <v>1152</v>
      </c>
      <c r="B2784" t="s">
        <v>1953</v>
      </c>
      <c r="C2784" s="5" t="s">
        <v>29</v>
      </c>
      <c r="D2784" s="5">
        <v>36710</v>
      </c>
      <c r="E2784" s="39">
        <v>1082</v>
      </c>
      <c r="F2784" s="195">
        <v>44570</v>
      </c>
      <c r="G2784" s="2">
        <v>23</v>
      </c>
      <c r="H2784" t="str">
        <f>B2784&amp;C2784</f>
        <v>Jackline Chepwogen ROTICH5000m</v>
      </c>
      <c r="I2784" s="2">
        <f>E2784</f>
        <v>1082</v>
      </c>
      <c r="J2784" s="2" cm="1">
        <f t="array" ref="J2784">MAX(IF($H$3:$H$4000=$H2784,$I$3:$I$4000))</f>
        <v>1146</v>
      </c>
      <c r="K2784" s="2" t="str">
        <v>RSA</v>
      </c>
      <c r="L2784" s="21" t="str">
        <v>Gezelle MAGERMAN</v>
      </c>
      <c r="M2784" s="47" t="str">
        <v>400mh</v>
      </c>
      <c r="N2784" s="95">
        <v>35541</v>
      </c>
      <c r="O2784" s="94" t="str">
        <f t="shared" si="172"/>
        <v>Gezelle MAGERMAN400mh</v>
      </c>
      <c r="P2784" s="2">
        <f t="shared" si="173"/>
        <v>1144</v>
      </c>
      <c r="Q2784" s="2">
        <f t="shared" si="174"/>
        <v>17</v>
      </c>
      <c r="R2784" s="79" t="str">
        <f t="shared" si="175"/>
        <v/>
      </c>
    </row>
    <row r="2785" spans="1:18" x14ac:dyDescent="0.2">
      <c r="A2785" t="s">
        <v>1152</v>
      </c>
      <c r="B2785" t="s">
        <v>5042</v>
      </c>
      <c r="C2785" s="5" t="s">
        <v>82</v>
      </c>
      <c r="D2785" s="5">
        <v>31252</v>
      </c>
      <c r="E2785" s="39">
        <v>1073</v>
      </c>
      <c r="F2785" s="195">
        <v>44549</v>
      </c>
      <c r="G2785" s="2">
        <v>98</v>
      </c>
      <c r="H2785" t="str">
        <f>B2785&amp;C2785</f>
        <v>Caroline CHEPKWONYmarathon</v>
      </c>
      <c r="I2785" s="2">
        <f>E2785</f>
        <v>1073</v>
      </c>
      <c r="J2785" s="2" cm="1">
        <f t="array" ref="J2785">MAX(IF($H$3:$H$4000=$H2785,$I$3:$I$4000))</f>
        <v>1073</v>
      </c>
      <c r="K2785" s="2" t="str">
        <v>RSA</v>
      </c>
      <c r="L2785" s="21" t="str">
        <v>Anje NEL</v>
      </c>
      <c r="M2785" s="47" t="str">
        <v>400mh</v>
      </c>
      <c r="N2785" s="95">
        <v>37988</v>
      </c>
      <c r="O2785" s="94" t="str">
        <f t="shared" si="172"/>
        <v>Anje NEL400mh</v>
      </c>
      <c r="P2785" s="2">
        <f t="shared" si="173"/>
        <v>1092</v>
      </c>
      <c r="Q2785" s="2">
        <f t="shared" si="174"/>
        <v>43</v>
      </c>
      <c r="R2785" s="79" t="str">
        <f t="shared" si="175"/>
        <v/>
      </c>
    </row>
    <row r="2786" spans="1:18" x14ac:dyDescent="0.2">
      <c r="A2786" t="s">
        <v>1152</v>
      </c>
      <c r="B2786" t="s">
        <v>2683</v>
      </c>
      <c r="C2786" t="s">
        <v>82</v>
      </c>
      <c r="E2786" s="39">
        <v>1179</v>
      </c>
      <c r="F2786" s="195">
        <v>44542</v>
      </c>
      <c r="G2786" s="2">
        <v>28</v>
      </c>
      <c r="H2786" t="str">
        <f>B2786&amp;C2786</f>
        <v>Beatrice CHEPTOOmarathon</v>
      </c>
      <c r="I2786" s="2">
        <f>E2786</f>
        <v>1179</v>
      </c>
      <c r="J2786" s="2" cm="1">
        <f t="array" ref="J2786">MAX(IF($H$3:$H$4000=$H2786,$I$3:$I$4000))</f>
        <v>1179</v>
      </c>
      <c r="K2786" s="2" t="str">
        <v>RSA</v>
      </c>
      <c r="L2786" s="21" t="str">
        <v>Logan VENTER</v>
      </c>
      <c r="M2786" s="47" t="str">
        <v>400mh</v>
      </c>
      <c r="N2786" s="95">
        <v>38628</v>
      </c>
      <c r="O2786" s="94" t="str">
        <f t="shared" si="172"/>
        <v>Logan VENTER400mh</v>
      </c>
      <c r="P2786" s="2">
        <f t="shared" si="173"/>
        <v>988</v>
      </c>
      <c r="Q2786" s="2">
        <f t="shared" si="174"/>
        <v>133</v>
      </c>
      <c r="R2786" s="79" t="str">
        <f t="shared" si="175"/>
        <v/>
      </c>
    </row>
    <row r="2787" spans="1:18" x14ac:dyDescent="0.2">
      <c r="A2787" t="s">
        <v>1152</v>
      </c>
      <c r="B2787" t="s">
        <v>2689</v>
      </c>
      <c r="C2787" s="5" t="s">
        <v>82</v>
      </c>
      <c r="D2787" s="5">
        <v>29666</v>
      </c>
      <c r="E2787" s="39">
        <v>1167</v>
      </c>
      <c r="F2787" s="195">
        <v>44542</v>
      </c>
      <c r="G2787" s="2">
        <v>35</v>
      </c>
      <c r="H2787" t="str">
        <f>B2787&amp;C2787</f>
        <v>Caroline Cheptanui KILELmarathon</v>
      </c>
      <c r="I2787" s="2">
        <f>E2787</f>
        <v>1167</v>
      </c>
      <c r="J2787" s="2" cm="1">
        <f t="array" ref="J2787">MAX(IF($H$3:$H$4000=$H2787,$I$3:$I$4000))</f>
        <v>1167</v>
      </c>
      <c r="K2787" s="2" t="str">
        <v>RSA</v>
      </c>
      <c r="L2787" s="21" t="str">
        <v>Barbara DE KOCK</v>
      </c>
      <c r="M2787" s="47" t="str">
        <v>400mh</v>
      </c>
      <c r="N2787" s="95">
        <v>0</v>
      </c>
      <c r="O2787" s="94" t="str">
        <f t="shared" si="172"/>
        <v>Barbara DE KOCK400mh</v>
      </c>
      <c r="P2787" s="2">
        <f t="shared" si="173"/>
        <v>971</v>
      </c>
      <c r="Q2787" s="2">
        <f t="shared" si="174"/>
        <v>144</v>
      </c>
      <c r="R2787" s="79" t="str">
        <f t="shared" si="175"/>
        <v/>
      </c>
    </row>
    <row r="2788" spans="1:18" x14ac:dyDescent="0.2">
      <c r="A2788" t="s">
        <v>1152</v>
      </c>
      <c r="B2788" t="s">
        <v>2710</v>
      </c>
      <c r="C2788" t="s">
        <v>82</v>
      </c>
      <c r="E2788" s="39">
        <v>1133</v>
      </c>
      <c r="F2788" s="195">
        <v>44542</v>
      </c>
      <c r="G2788" s="2">
        <v>64</v>
      </c>
      <c r="H2788" t="str">
        <f>B2788&amp;C2788</f>
        <v>Jackline ATUDONYANGmarathon</v>
      </c>
      <c r="I2788" s="2">
        <f>E2788</f>
        <v>1133</v>
      </c>
      <c r="J2788" s="2" cm="1">
        <f t="array" ref="J2788">MAX(IF($H$3:$H$4000=$H2788,$I$3:$I$4000))</f>
        <v>1133</v>
      </c>
      <c r="K2788" s="2" t="str">
        <v>RSA</v>
      </c>
      <c r="L2788" s="21" t="str">
        <v>Alexandra HEERINK VAN BREDA</v>
      </c>
      <c r="M2788" s="47" t="str">
        <v>400mh</v>
      </c>
      <c r="N2788" s="95">
        <v>0</v>
      </c>
      <c r="O2788" s="94" t="str">
        <f t="shared" si="172"/>
        <v>Alexandra HEERINK VAN BREDA400mh</v>
      </c>
      <c r="P2788" s="2">
        <f t="shared" si="173"/>
        <v>964</v>
      </c>
      <c r="Q2788" s="2">
        <f t="shared" si="174"/>
        <v>150</v>
      </c>
      <c r="R2788" s="79" t="str">
        <f t="shared" si="175"/>
        <v/>
      </c>
    </row>
    <row r="2789" spans="1:18" x14ac:dyDescent="0.2">
      <c r="A2789" t="s">
        <v>1152</v>
      </c>
      <c r="B2789" t="s">
        <v>5037</v>
      </c>
      <c r="C2789" s="5" t="s">
        <v>82</v>
      </c>
      <c r="D2789" s="5">
        <v>32531</v>
      </c>
      <c r="E2789" s="39">
        <v>1083</v>
      </c>
      <c r="F2789" s="195">
        <v>44542</v>
      </c>
      <c r="G2789" s="2">
        <v>93</v>
      </c>
      <c r="H2789" t="str">
        <f>B2789&amp;C2789</f>
        <v>Lillian JELAGATmarathon</v>
      </c>
      <c r="I2789" s="2">
        <f>E2789</f>
        <v>1083</v>
      </c>
      <c r="J2789" s="2" cm="1">
        <f t="array" ref="J2789">MAX(IF($H$3:$H$4000=$H2789,$I$3:$I$4000))</f>
        <v>1083</v>
      </c>
      <c r="K2789" s="2" t="str">
        <v>RSA</v>
      </c>
      <c r="L2789" s="21" t="str">
        <v>Kayla SMIT</v>
      </c>
      <c r="M2789" s="47" t="str">
        <v>hammer-throw</v>
      </c>
      <c r="N2789" s="95">
        <v>36987</v>
      </c>
      <c r="O2789" s="94" t="str">
        <f t="shared" si="172"/>
        <v>Kayla SMIThammer-throw</v>
      </c>
      <c r="P2789" s="2">
        <f t="shared" si="173"/>
        <v>736</v>
      </c>
      <c r="Q2789" s="2">
        <f t="shared" si="174"/>
        <v>138</v>
      </c>
      <c r="R2789" s="79" t="str">
        <f t="shared" si="175"/>
        <v/>
      </c>
    </row>
    <row r="2790" spans="1:18" x14ac:dyDescent="0.2">
      <c r="A2790" t="s">
        <v>1152</v>
      </c>
      <c r="B2790" t="s">
        <v>5040</v>
      </c>
      <c r="C2790" s="5" t="s">
        <v>82</v>
      </c>
      <c r="D2790" s="5">
        <v>33854</v>
      </c>
      <c r="E2790" s="39">
        <v>1077</v>
      </c>
      <c r="F2790" s="195">
        <v>44542</v>
      </c>
      <c r="G2790" s="2">
        <v>96</v>
      </c>
      <c r="H2790" t="str">
        <f>B2790&amp;C2790</f>
        <v>Alice Jepkemboi KIMUTAImarathon</v>
      </c>
      <c r="I2790" s="2">
        <f>E2790</f>
        <v>1077</v>
      </c>
      <c r="J2790" s="2" cm="1">
        <f t="array" ref="J2790">MAX(IF($H$3:$H$4000=$H2790,$I$3:$I$4000))</f>
        <v>1077</v>
      </c>
      <c r="K2790" s="2" t="str">
        <v>RSA</v>
      </c>
      <c r="L2790" s="21" t="str">
        <v>Carla DU PLESSIS</v>
      </c>
      <c r="M2790" s="47" t="str">
        <v>high-jump</v>
      </c>
      <c r="N2790" s="95">
        <v>37377</v>
      </c>
      <c r="O2790" s="94" t="str">
        <f t="shared" si="172"/>
        <v>Carla DU PLESSIShigh-jump</v>
      </c>
      <c r="P2790" s="2">
        <f t="shared" si="173"/>
        <v>984</v>
      </c>
      <c r="Q2790" s="2">
        <f t="shared" si="174"/>
        <v>69</v>
      </c>
      <c r="R2790" s="79" t="str">
        <f t="shared" si="175"/>
        <v/>
      </c>
    </row>
    <row r="2791" spans="1:18" x14ac:dyDescent="0.2">
      <c r="A2791" t="s">
        <v>1152</v>
      </c>
      <c r="B2791" t="s">
        <v>1990</v>
      </c>
      <c r="C2791" t="s">
        <v>82</v>
      </c>
      <c r="D2791">
        <v>1986</v>
      </c>
      <c r="E2791" s="39">
        <v>1238</v>
      </c>
      <c r="F2791" s="195">
        <v>44535</v>
      </c>
      <c r="G2791" s="2">
        <v>4</v>
      </c>
      <c r="H2791" t="str">
        <f>B2791&amp;C2791</f>
        <v>Nancy JELAGATmarathon</v>
      </c>
      <c r="I2791" s="2">
        <f>E2791</f>
        <v>1238</v>
      </c>
      <c r="J2791" s="2" cm="1">
        <f t="array" ref="J2791">MAX(IF($H$3:$H$4000=$H2791,$I$3:$I$4000))</f>
        <v>1238</v>
      </c>
      <c r="K2791" s="2" t="str">
        <v>RSA</v>
      </c>
      <c r="L2791" s="21" t="str">
        <v>Erica MOOLMAN</v>
      </c>
      <c r="M2791" s="47" t="str">
        <v>pole-vault</v>
      </c>
      <c r="N2791" s="95">
        <v>37198</v>
      </c>
      <c r="O2791" s="94" t="str">
        <f t="shared" si="172"/>
        <v>Erica MOOLMANpole-vault</v>
      </c>
      <c r="P2791" s="2">
        <f t="shared" si="173"/>
        <v>838</v>
      </c>
      <c r="Q2791" s="2">
        <f t="shared" si="174"/>
        <v>92</v>
      </c>
      <c r="R2791" s="79" t="str">
        <f t="shared" si="175"/>
        <v/>
      </c>
    </row>
    <row r="2792" spans="1:18" x14ac:dyDescent="0.2">
      <c r="A2792" t="s">
        <v>1152</v>
      </c>
      <c r="B2792" t="s">
        <v>2682</v>
      </c>
      <c r="C2792" s="5" t="s">
        <v>82</v>
      </c>
      <c r="D2792" s="5">
        <v>35826</v>
      </c>
      <c r="E2792" s="39">
        <v>1183</v>
      </c>
      <c r="F2792" s="195">
        <v>44535</v>
      </c>
      <c r="G2792" s="2">
        <v>25</v>
      </c>
      <c r="H2792" t="str">
        <f>B2792&amp;C2792</f>
        <v>Dorcas Jepchirchir TUITOEKmarathon</v>
      </c>
      <c r="I2792" s="2">
        <f>E2792</f>
        <v>1183</v>
      </c>
      <c r="J2792" s="2" cm="1">
        <f t="array" ref="J2792">MAX(IF($H$3:$H$4000=$H2792,$I$3:$I$4000))</f>
        <v>1183</v>
      </c>
      <c r="K2792" s="2" t="str">
        <v>RSA</v>
      </c>
      <c r="L2792" s="21" t="str">
        <v>Collette UYS</v>
      </c>
      <c r="M2792" s="47" t="str">
        <v>discus-throw</v>
      </c>
      <c r="N2792" s="95">
        <v>36636</v>
      </c>
      <c r="O2792" s="94" t="str">
        <f t="shared" si="172"/>
        <v>Collette UYSdiscus-throw</v>
      </c>
      <c r="P2792" s="2">
        <f t="shared" si="173"/>
        <v>917</v>
      </c>
      <c r="Q2792" s="2">
        <f t="shared" si="174"/>
        <v>52</v>
      </c>
      <c r="R2792" s="79" t="str">
        <f t="shared" si="175"/>
        <v/>
      </c>
    </row>
    <row r="2793" spans="1:18" x14ac:dyDescent="0.2">
      <c r="A2793" t="s">
        <v>1152</v>
      </c>
      <c r="B2793" t="s">
        <v>2685</v>
      </c>
      <c r="C2793" s="5" t="s">
        <v>82</v>
      </c>
      <c r="D2793" s="5">
        <v>31739</v>
      </c>
      <c r="E2793" s="39">
        <v>1176</v>
      </c>
      <c r="F2793" s="195">
        <v>44535</v>
      </c>
      <c r="G2793" s="2">
        <v>31</v>
      </c>
      <c r="H2793" t="str">
        <f>B2793&amp;C2793</f>
        <v>Bornes CHEPKIRUImarathon</v>
      </c>
      <c r="I2793" s="2">
        <f>E2793</f>
        <v>1176</v>
      </c>
      <c r="J2793" s="2" cm="1">
        <f t="array" ref="J2793">MAX(IF($H$3:$H$4000=$H2793,$I$3:$I$4000))</f>
        <v>1176</v>
      </c>
      <c r="K2793" s="2" t="str">
        <v>RSA</v>
      </c>
      <c r="L2793" s="21" t="str">
        <v>Collette UYS</v>
      </c>
      <c r="M2793" s="47" t="str">
        <v>shot-put</v>
      </c>
      <c r="N2793" s="95">
        <v>36636</v>
      </c>
      <c r="O2793" s="94" t="str">
        <f t="shared" si="172"/>
        <v>Collette UYSshot-put</v>
      </c>
      <c r="P2793" s="2">
        <f t="shared" si="173"/>
        <v>939</v>
      </c>
      <c r="Q2793" s="2">
        <f t="shared" si="174"/>
        <v>38</v>
      </c>
      <c r="R2793" s="79" t="str">
        <f t="shared" si="175"/>
        <v/>
      </c>
    </row>
    <row r="2794" spans="1:18" x14ac:dyDescent="0.2">
      <c r="A2794" t="s">
        <v>1152</v>
      </c>
      <c r="B2794" t="s">
        <v>1862</v>
      </c>
      <c r="C2794" s="5" t="s">
        <v>29</v>
      </c>
      <c r="D2794" s="5">
        <v>36135</v>
      </c>
      <c r="E2794" s="39">
        <v>1183</v>
      </c>
      <c r="F2794" s="195">
        <v>44534</v>
      </c>
      <c r="G2794" s="2">
        <v>9</v>
      </c>
      <c r="H2794" t="str">
        <f>B2794&amp;C2794</f>
        <v>Naomi MUSSONI5000m</v>
      </c>
      <c r="I2794" s="2">
        <f>E2794</f>
        <v>1183</v>
      </c>
      <c r="J2794" s="2" cm="1">
        <f t="array" ref="J2794">MAX(IF($H$3:$H$4000=$H2794,$I$3:$I$4000))</f>
        <v>1183</v>
      </c>
      <c r="K2794" s="2" t="str">
        <v>RSA</v>
      </c>
      <c r="L2794" s="21" t="str">
        <v>Thobile AMON</v>
      </c>
      <c r="M2794" s="47" t="str">
        <v>3000msc</v>
      </c>
      <c r="N2794" s="95">
        <v>36281</v>
      </c>
      <c r="O2794" s="94" t="str">
        <f t="shared" si="172"/>
        <v>Thobile AMON3000msc</v>
      </c>
      <c r="P2794" s="2">
        <f t="shared" si="173"/>
        <v>919</v>
      </c>
      <c r="Q2794" s="2">
        <f t="shared" si="174"/>
        <v>130</v>
      </c>
      <c r="R2794" s="79" t="str">
        <f t="shared" si="175"/>
        <v/>
      </c>
    </row>
    <row r="2795" spans="1:18" x14ac:dyDescent="0.2">
      <c r="A2795" t="s">
        <v>1152</v>
      </c>
      <c r="B2795" t="s">
        <v>1287</v>
      </c>
      <c r="C2795" s="5" t="s">
        <v>29</v>
      </c>
      <c r="D2795" s="5">
        <v>37605</v>
      </c>
      <c r="E2795" s="39">
        <v>1175</v>
      </c>
      <c r="F2795" s="195">
        <v>44534</v>
      </c>
      <c r="G2795" s="2">
        <v>11</v>
      </c>
      <c r="H2795" t="str">
        <f>B2795&amp;C2795</f>
        <v>Agnes Mwikali MUTUKU5000m</v>
      </c>
      <c r="I2795" s="2">
        <f>E2795</f>
        <v>1175</v>
      </c>
      <c r="J2795" s="2" cm="1">
        <f t="array" ref="J2795">MAX(IF($H$3:$H$4000=$H2795,$I$3:$I$4000))</f>
        <v>1175</v>
      </c>
      <c r="K2795" s="2" t="str">
        <v>RSA</v>
      </c>
      <c r="L2795" s="21" t="str">
        <v>Antoinette VAN DER MERWE</v>
      </c>
      <c r="M2795" s="47" t="str">
        <v>100mh</v>
      </c>
      <c r="N2795" s="95">
        <v>36918</v>
      </c>
      <c r="O2795" s="94" t="str">
        <f t="shared" si="172"/>
        <v>Antoinette VAN DER MERWE100mh</v>
      </c>
      <c r="P2795" s="2">
        <f t="shared" si="173"/>
        <v>1092</v>
      </c>
      <c r="Q2795" s="2">
        <f t="shared" si="174"/>
        <v>54</v>
      </c>
      <c r="R2795" s="79" t="str">
        <f t="shared" si="175"/>
        <v/>
      </c>
    </row>
    <row r="2796" spans="1:18" x14ac:dyDescent="0.2">
      <c r="A2796" t="s">
        <v>1152</v>
      </c>
      <c r="B2796" t="s">
        <v>1946</v>
      </c>
      <c r="C2796" s="5" t="s">
        <v>29</v>
      </c>
      <c r="D2796" s="5">
        <v>36710</v>
      </c>
      <c r="E2796" s="39">
        <v>1174</v>
      </c>
      <c r="F2796" s="195">
        <v>44534</v>
      </c>
      <c r="G2796" s="2">
        <v>13</v>
      </c>
      <c r="H2796" t="str">
        <f>B2796&amp;C2796</f>
        <v>Tabithanjeri KAMAU5000m</v>
      </c>
      <c r="I2796" s="2">
        <f>E2796</f>
        <v>1174</v>
      </c>
      <c r="J2796" s="2" cm="1">
        <f t="array" ref="J2796">MAX(IF($H$3:$H$4000=$H2796,$I$3:$I$4000))</f>
        <v>1174</v>
      </c>
      <c r="K2796" s="2" t="str">
        <v>RSA</v>
      </c>
      <c r="L2796" s="21" t="str">
        <v>Nicole JANSE VAN RENSBURG</v>
      </c>
      <c r="M2796" s="47" t="str">
        <v>pole-vault</v>
      </c>
      <c r="N2796" s="95">
        <v>0</v>
      </c>
      <c r="O2796" s="94" t="str">
        <f t="shared" si="172"/>
        <v>Nicole JANSE VAN RENSBURGpole-vault</v>
      </c>
      <c r="P2796" s="2">
        <f t="shared" si="173"/>
        <v>929</v>
      </c>
      <c r="Q2796" s="2">
        <f t="shared" si="174"/>
        <v>42</v>
      </c>
      <c r="R2796" s="79" t="str">
        <f t="shared" si="175"/>
        <v/>
      </c>
    </row>
    <row r="2797" spans="1:18" x14ac:dyDescent="0.2">
      <c r="A2797" t="s">
        <v>1152</v>
      </c>
      <c r="B2797" t="s">
        <v>1987</v>
      </c>
      <c r="C2797" s="6" t="s">
        <v>29</v>
      </c>
      <c r="D2797" s="5">
        <v>36960</v>
      </c>
      <c r="E2797" s="39">
        <v>1071</v>
      </c>
      <c r="F2797" s="195">
        <v>44534</v>
      </c>
      <c r="G2797" s="2">
        <v>98</v>
      </c>
      <c r="H2797" t="str">
        <f>B2797&amp;C2797</f>
        <v>Sheila CHEROTICH5000m</v>
      </c>
      <c r="I2797" s="2">
        <f>E2797</f>
        <v>1071</v>
      </c>
      <c r="J2797" s="2" cm="1">
        <f t="array" ref="J2797">MAX(IF($H$3:$H$4000=$H2797,$I$3:$I$4000))</f>
        <v>1071</v>
      </c>
      <c r="K2797" s="2" t="str">
        <v>RSA</v>
      </c>
      <c r="L2797" s="21" t="str">
        <v>Phethisang MAKHETHE</v>
      </c>
      <c r="M2797" s="47" t="str">
        <v>hammer-throw</v>
      </c>
      <c r="N2797" s="95">
        <v>37504</v>
      </c>
      <c r="O2797" s="94" t="str">
        <f t="shared" si="172"/>
        <v>Phethisang MAKHETHEhammer-throw</v>
      </c>
      <c r="P2797" s="2">
        <f t="shared" si="173"/>
        <v>960</v>
      </c>
      <c r="Q2797" s="2">
        <f t="shared" si="174"/>
        <v>36</v>
      </c>
      <c r="R2797" s="79" t="str">
        <f t="shared" si="175"/>
        <v/>
      </c>
    </row>
    <row r="2798" spans="1:18" x14ac:dyDescent="0.2">
      <c r="A2798" t="s">
        <v>1152</v>
      </c>
      <c r="B2798" t="s">
        <v>2692</v>
      </c>
      <c r="C2798" t="s">
        <v>82</v>
      </c>
      <c r="E2798" s="39">
        <v>1157</v>
      </c>
      <c r="F2798" s="195">
        <v>44528</v>
      </c>
      <c r="G2798" s="2">
        <v>42</v>
      </c>
      <c r="H2798" t="str">
        <f>B2798&amp;C2798</f>
        <v>Mercy KWAMBAUmarathon</v>
      </c>
      <c r="I2798" s="2">
        <f>E2798</f>
        <v>1157</v>
      </c>
      <c r="J2798" s="2" cm="1">
        <f t="array" ref="J2798">MAX(IF($H$3:$H$4000=$H2798,$I$3:$I$4000))</f>
        <v>1157</v>
      </c>
      <c r="K2798" s="2" t="str">
        <v>RSA</v>
      </c>
      <c r="L2798" s="21" t="str">
        <v>Shirley NEKHUBUI</v>
      </c>
      <c r="M2798" s="47" t="str">
        <v>100m</v>
      </c>
      <c r="N2798" s="95">
        <v>36738</v>
      </c>
      <c r="O2798" s="94" t="str">
        <f t="shared" si="172"/>
        <v>Shirley NEKHUBUI100m</v>
      </c>
      <c r="P2798" s="2">
        <f t="shared" si="173"/>
        <v>1101</v>
      </c>
      <c r="Q2798" s="2">
        <f t="shared" si="174"/>
        <v>96</v>
      </c>
      <c r="R2798" s="79" t="str">
        <f t="shared" si="175"/>
        <v/>
      </c>
    </row>
    <row r="2799" spans="1:18" x14ac:dyDescent="0.2">
      <c r="A2799" t="s">
        <v>1152</v>
      </c>
      <c r="B2799" t="s">
        <v>2713</v>
      </c>
      <c r="C2799" t="s">
        <v>82</v>
      </c>
      <c r="D2799">
        <v>1993</v>
      </c>
      <c r="E2799" s="39">
        <v>1129</v>
      </c>
      <c r="F2799" s="195">
        <v>44528</v>
      </c>
      <c r="G2799" s="2">
        <v>69</v>
      </c>
      <c r="H2799" t="str">
        <f>B2799&amp;C2799</f>
        <v>Naomi TUEImarathon</v>
      </c>
      <c r="I2799" s="2">
        <f>E2799</f>
        <v>1129</v>
      </c>
      <c r="J2799" s="2" cm="1">
        <f t="array" ref="J2799">MAX(IF($H$3:$H$4000=$H2799,$I$3:$I$4000))</f>
        <v>1129</v>
      </c>
      <c r="K2799" s="2" t="str">
        <v>RSA</v>
      </c>
      <c r="L2799" s="21" t="str">
        <v>Reabetswe MOLOI</v>
      </c>
      <c r="M2799" s="47" t="str">
        <v>100m</v>
      </c>
      <c r="N2799" s="95">
        <v>35136</v>
      </c>
      <c r="O2799" s="94" t="str">
        <f t="shared" si="172"/>
        <v>Reabetswe MOLOI100m</v>
      </c>
      <c r="P2799" s="2">
        <f t="shared" si="173"/>
        <v>1068</v>
      </c>
      <c r="Q2799" s="2">
        <f t="shared" si="174"/>
        <v>128</v>
      </c>
      <c r="R2799" s="79" t="str">
        <f t="shared" si="175"/>
        <v/>
      </c>
    </row>
    <row r="2800" spans="1:18" x14ac:dyDescent="0.2">
      <c r="A2800" t="s">
        <v>1152</v>
      </c>
      <c r="B2800" t="s">
        <v>5608</v>
      </c>
      <c r="C2800" s="5" t="s">
        <v>82</v>
      </c>
      <c r="D2800" s="5">
        <v>35045</v>
      </c>
      <c r="E2800" s="39">
        <v>1208</v>
      </c>
      <c r="F2800" s="195">
        <v>44526</v>
      </c>
      <c r="G2800" s="2">
        <v>9</v>
      </c>
      <c r="H2800" t="str">
        <f>B2800&amp;C2800</f>
        <v>Judith Jeptum KORIRmarathon</v>
      </c>
      <c r="I2800" s="2">
        <f>E2800</f>
        <v>1208</v>
      </c>
      <c r="J2800" s="2" cm="1">
        <f t="array" ref="J2800">MAX(IF($H$3:$H$4000=$H2800,$I$3:$I$4000))</f>
        <v>1235</v>
      </c>
      <c r="K2800" s="2" t="str">
        <v>RSA</v>
      </c>
      <c r="L2800" s="21" t="str">
        <v>Zen√©y VAN DER WALT</v>
      </c>
      <c r="M2800" s="47" t="str">
        <v>400m</v>
      </c>
      <c r="N2800" s="95">
        <v>36668</v>
      </c>
      <c r="O2800" s="94" t="str">
        <f t="shared" si="172"/>
        <v>Zen√©y VAN DER WALT400m</v>
      </c>
      <c r="P2800" s="2">
        <f t="shared" si="173"/>
        <v>1130</v>
      </c>
      <c r="Q2800" s="2">
        <f t="shared" si="174"/>
        <v>41</v>
      </c>
      <c r="R2800" s="79" t="str">
        <f t="shared" si="175"/>
        <v/>
      </c>
    </row>
    <row r="2801" spans="1:18" x14ac:dyDescent="0.2">
      <c r="A2801" t="s">
        <v>1152</v>
      </c>
      <c r="B2801" t="s">
        <v>1281</v>
      </c>
      <c r="C2801" s="5" t="s">
        <v>30</v>
      </c>
      <c r="D2801" s="5">
        <v>37057</v>
      </c>
      <c r="E2801" s="39">
        <v>1134</v>
      </c>
      <c r="F2801" s="195">
        <v>44520</v>
      </c>
      <c r="G2801" s="2">
        <v>36</v>
      </c>
      <c r="H2801" t="str">
        <f>B2801&amp;C2801</f>
        <v>Rebecca MWANGI10000m</v>
      </c>
      <c r="I2801" s="2">
        <f>E2801</f>
        <v>1134</v>
      </c>
      <c r="J2801" s="2" cm="1">
        <f t="array" ref="J2801">MAX(IF($H$3:$H$4000=$H2801,$I$3:$I$4000))</f>
        <v>1134</v>
      </c>
      <c r="K2801" s="2" t="str">
        <v>RSA</v>
      </c>
      <c r="L2801" s="21" t="str">
        <v>Marlie VILJOEN</v>
      </c>
      <c r="M2801" s="47" t="str">
        <v>400m</v>
      </c>
      <c r="N2801" s="95">
        <v>36739</v>
      </c>
      <c r="O2801" s="94" t="str">
        <f t="shared" si="172"/>
        <v>Marlie VILJOEN400m</v>
      </c>
      <c r="P2801" s="2">
        <f t="shared" si="173"/>
        <v>1075</v>
      </c>
      <c r="Q2801" s="2">
        <f t="shared" si="174"/>
        <v>113</v>
      </c>
      <c r="R2801" s="79" t="str">
        <f t="shared" si="175"/>
        <v/>
      </c>
    </row>
    <row r="2802" spans="1:18" x14ac:dyDescent="0.2">
      <c r="A2802" t="s">
        <v>1152</v>
      </c>
      <c r="B2802" t="s">
        <v>2704</v>
      </c>
      <c r="C2802" t="s">
        <v>82</v>
      </c>
      <c r="E2802" s="39">
        <v>1140</v>
      </c>
      <c r="F2802" s="195">
        <v>44514</v>
      </c>
      <c r="G2802" s="2">
        <v>55</v>
      </c>
      <c r="H2802" t="str">
        <f>B2802&amp;C2802</f>
        <v>Shyline JEPKORIRmarathon</v>
      </c>
      <c r="I2802" s="2">
        <f>E2802</f>
        <v>1140</v>
      </c>
      <c r="J2802" s="2" cm="1">
        <f t="array" ref="J2802">MAX(IF($H$3:$H$4000=$H2802,$I$3:$I$4000))</f>
        <v>1140</v>
      </c>
      <c r="K2802" s="2" t="str">
        <v>RSA</v>
      </c>
      <c r="L2802" s="21" t="str">
        <v>Wenda NEL</v>
      </c>
      <c r="M2802" s="47" t="str">
        <v>400m</v>
      </c>
      <c r="N2802" s="95">
        <v>32354</v>
      </c>
      <c r="O2802" s="94" t="str">
        <f t="shared" si="172"/>
        <v>Wenda NEL400m</v>
      </c>
      <c r="P2802" s="2">
        <f t="shared" si="173"/>
        <v>1099</v>
      </c>
      <c r="Q2802" s="2">
        <f t="shared" si="174"/>
        <v>77</v>
      </c>
      <c r="R2802" s="79" t="str">
        <f t="shared" si="175"/>
        <v/>
      </c>
    </row>
    <row r="2803" spans="1:18" x14ac:dyDescent="0.2">
      <c r="A2803" t="s">
        <v>1152</v>
      </c>
      <c r="B2803" t="s">
        <v>1283</v>
      </c>
      <c r="C2803" s="5" t="s">
        <v>29</v>
      </c>
      <c r="D2803" s="5">
        <v>36703</v>
      </c>
      <c r="E2803" s="39">
        <v>1172</v>
      </c>
      <c r="F2803" s="195">
        <v>44513</v>
      </c>
      <c r="G2803" s="2">
        <v>15</v>
      </c>
      <c r="H2803" t="str">
        <f>B2803&amp;C2803</f>
        <v>Margaret AKIDOR5000m</v>
      </c>
      <c r="I2803" s="2">
        <f>E2803</f>
        <v>1172</v>
      </c>
      <c r="J2803" s="2" cm="1">
        <f t="array" ref="J2803">MAX(IF($H$3:$H$4000=$H2803,$I$3:$I$4000))</f>
        <v>1172</v>
      </c>
      <c r="K2803" s="2" t="str">
        <v>RSA</v>
      </c>
      <c r="L2803" s="21" t="str">
        <v>Taylon BIELDT</v>
      </c>
      <c r="M2803" s="47" t="str">
        <v>400m</v>
      </c>
      <c r="N2803" s="95">
        <v>36103</v>
      </c>
      <c r="O2803" s="94" t="str">
        <f t="shared" si="172"/>
        <v>Taylon BIELDT400m</v>
      </c>
      <c r="P2803" s="2">
        <f t="shared" si="173"/>
        <v>1053</v>
      </c>
      <c r="Q2803" s="2">
        <f t="shared" si="174"/>
        <v>132</v>
      </c>
      <c r="R2803" s="79" t="str">
        <f t="shared" si="175"/>
        <v/>
      </c>
    </row>
    <row r="2804" spans="1:18" x14ac:dyDescent="0.2">
      <c r="A2804" t="s">
        <v>1152</v>
      </c>
      <c r="B2804" t="s">
        <v>2670</v>
      </c>
      <c r="C2804" s="5" t="s">
        <v>82</v>
      </c>
      <c r="D2804" s="5">
        <v>34239</v>
      </c>
      <c r="E2804" s="39">
        <v>1206</v>
      </c>
      <c r="F2804" s="195">
        <v>44507</v>
      </c>
      <c r="G2804" s="2">
        <v>11</v>
      </c>
      <c r="H2804" t="str">
        <f>B2804&amp;C2804</f>
        <v>Peres JEPCHIRCHIRmarathon</v>
      </c>
      <c r="I2804" s="2">
        <f>E2804</f>
        <v>1206</v>
      </c>
      <c r="J2804" s="2" cm="1">
        <f t="array" ref="J2804">MAX(IF($H$3:$H$4000=$H2804,$I$3:$I$4000))</f>
        <v>1206</v>
      </c>
      <c r="K2804" s="2" t="str">
        <v>RSA</v>
      </c>
      <c r="L2804" s="21" t="str">
        <v>Kirsten AHRENS</v>
      </c>
      <c r="M2804" s="47" t="str">
        <v>400m</v>
      </c>
      <c r="N2804" s="95">
        <v>36695</v>
      </c>
      <c r="O2804" s="94" t="str">
        <f t="shared" si="172"/>
        <v>Kirsten AHRENS400m</v>
      </c>
      <c r="P2804" s="2">
        <f t="shared" si="173"/>
        <v>1082</v>
      </c>
      <c r="Q2804" s="2">
        <f t="shared" si="174"/>
        <v>99</v>
      </c>
      <c r="R2804" s="79" t="str">
        <f t="shared" si="175"/>
        <v/>
      </c>
    </row>
    <row r="2805" spans="1:18" x14ac:dyDescent="0.2">
      <c r="A2805" t="s">
        <v>1152</v>
      </c>
      <c r="B2805" t="s">
        <v>1955</v>
      </c>
      <c r="C2805" s="5" t="s">
        <v>82</v>
      </c>
      <c r="D2805" s="5">
        <v>32568</v>
      </c>
      <c r="E2805" s="39">
        <v>1205</v>
      </c>
      <c r="F2805" s="195">
        <v>44507</v>
      </c>
      <c r="G2805" s="2">
        <v>12</v>
      </c>
      <c r="H2805" t="str">
        <f>B2805&amp;C2805</f>
        <v>Violah CHEPTOOmarathon</v>
      </c>
      <c r="I2805" s="2">
        <f>E2805</f>
        <v>1205</v>
      </c>
      <c r="J2805" s="2" cm="1">
        <f t="array" ref="J2805">MAX(IF($H$3:$H$4000=$H2805,$I$3:$I$4000))</f>
        <v>1205</v>
      </c>
      <c r="K2805" s="2" t="str">
        <v>RSA</v>
      </c>
      <c r="L2805" s="21" t="str">
        <v>Danielle VERSTER</v>
      </c>
      <c r="M2805" s="47" t="str">
        <v>800m</v>
      </c>
      <c r="N2805" s="95">
        <v>37854</v>
      </c>
      <c r="O2805" s="94" t="str">
        <f t="shared" si="172"/>
        <v>Danielle VERSTER800m</v>
      </c>
      <c r="P2805" s="2">
        <f t="shared" si="173"/>
        <v>1040</v>
      </c>
      <c r="Q2805" s="2">
        <f t="shared" si="174"/>
        <v>134</v>
      </c>
      <c r="R2805" s="79" t="str">
        <f t="shared" si="175"/>
        <v/>
      </c>
    </row>
    <row r="2806" spans="1:18" x14ac:dyDescent="0.2">
      <c r="A2806" t="s">
        <v>1152</v>
      </c>
      <c r="B2806" t="s">
        <v>2675</v>
      </c>
      <c r="C2806" s="5" t="s">
        <v>82</v>
      </c>
      <c r="D2806" s="5">
        <v>32665</v>
      </c>
      <c r="E2806" s="39">
        <v>1190</v>
      </c>
      <c r="F2806" s="195">
        <v>44507</v>
      </c>
      <c r="G2806" s="2">
        <v>17</v>
      </c>
      <c r="H2806" t="str">
        <f>B2806&amp;C2806</f>
        <v>Sheila JEROTICHmarathon</v>
      </c>
      <c r="I2806" s="2">
        <f>E2806</f>
        <v>1190</v>
      </c>
      <c r="J2806" s="2" cm="1">
        <f t="array" ref="J2806">MAX(IF($H$3:$H$4000=$H2806,$I$3:$I$4000))</f>
        <v>1190</v>
      </c>
      <c r="K2806" s="2" t="str">
        <v>RSA</v>
      </c>
      <c r="L2806" s="21" t="str">
        <v>Charne SWART</v>
      </c>
      <c r="M2806" s="47" t="str">
        <v>800m</v>
      </c>
      <c r="N2806" s="95">
        <v>37258</v>
      </c>
      <c r="O2806" s="94" t="str">
        <f t="shared" si="172"/>
        <v>Charne SWART800m</v>
      </c>
      <c r="P2806" s="2">
        <f t="shared" si="173"/>
        <v>1020</v>
      </c>
      <c r="Q2806" s="2">
        <f t="shared" si="174"/>
        <v>149</v>
      </c>
      <c r="R2806" s="79" t="str">
        <f t="shared" si="175"/>
        <v/>
      </c>
    </row>
    <row r="2807" spans="1:18" x14ac:dyDescent="0.2">
      <c r="A2807" t="s">
        <v>1152</v>
      </c>
      <c r="B2807" t="s">
        <v>2678</v>
      </c>
      <c r="C2807" s="5" t="s">
        <v>82</v>
      </c>
      <c r="D2807" s="5">
        <v>33985</v>
      </c>
      <c r="E2807" s="39">
        <v>1189</v>
      </c>
      <c r="F2807" s="195">
        <v>44507</v>
      </c>
      <c r="G2807" s="2">
        <v>20</v>
      </c>
      <c r="H2807" t="str">
        <f>B2807&amp;C2807</f>
        <v>Jackline CHEPNGENOmarathon</v>
      </c>
      <c r="I2807" s="2">
        <f>E2807</f>
        <v>1189</v>
      </c>
      <c r="J2807" s="2" cm="1">
        <f t="array" ref="J2807">MAX(IF($H$3:$H$4000=$H2807,$I$3:$I$4000))</f>
        <v>1189</v>
      </c>
      <c r="K2807" s="2" t="str">
        <v>RSA</v>
      </c>
      <c r="L2807" s="21" t="str">
        <v>Marione FOURIE</v>
      </c>
      <c r="M2807" s="47" t="str">
        <v>100mh</v>
      </c>
      <c r="N2807" s="95">
        <v>37376</v>
      </c>
      <c r="O2807" s="94" t="str">
        <f t="shared" si="172"/>
        <v>Marione FOURIE100mh</v>
      </c>
      <c r="P2807" s="2">
        <f t="shared" si="173"/>
        <v>1138</v>
      </c>
      <c r="Q2807" s="2">
        <f t="shared" si="174"/>
        <v>24</v>
      </c>
      <c r="R2807" s="79" t="str">
        <f t="shared" si="175"/>
        <v/>
      </c>
    </row>
    <row r="2808" spans="1:18" x14ac:dyDescent="0.2">
      <c r="A2808" t="s">
        <v>1152</v>
      </c>
      <c r="B2808" t="s">
        <v>1994</v>
      </c>
      <c r="C2808" s="5" t="s">
        <v>82</v>
      </c>
      <c r="D2808" s="5">
        <v>34441</v>
      </c>
      <c r="E2808" s="39">
        <v>1177</v>
      </c>
      <c r="F2808" s="195">
        <v>44507</v>
      </c>
      <c r="G2808" s="2">
        <v>30</v>
      </c>
      <c r="H2808" t="str">
        <f>B2808&amp;C2808</f>
        <v>Vane Nyaboke NYANAMBAmarathon</v>
      </c>
      <c r="I2808" s="2">
        <f>E2808</f>
        <v>1177</v>
      </c>
      <c r="J2808" s="2" cm="1">
        <f t="array" ref="J2808">MAX(IF($H$3:$H$4000=$H2808,$I$3:$I$4000))</f>
        <v>1177</v>
      </c>
      <c r="K2808" s="2" t="str">
        <v>RSA</v>
      </c>
      <c r="L2808" s="21" t="str">
        <v>Taylon BIELDT</v>
      </c>
      <c r="M2808" s="47" t="str">
        <v>100mh</v>
      </c>
      <c r="N2808" s="95">
        <v>36103</v>
      </c>
      <c r="O2808" s="94" t="str">
        <f t="shared" si="172"/>
        <v>Taylon BIELDT100mh</v>
      </c>
      <c r="P2808" s="2">
        <f t="shared" si="173"/>
        <v>1132</v>
      </c>
      <c r="Q2808" s="2">
        <f t="shared" si="174"/>
        <v>27</v>
      </c>
      <c r="R2808" s="79" t="str">
        <f t="shared" si="175"/>
        <v/>
      </c>
    </row>
    <row r="2809" spans="1:18" x14ac:dyDescent="0.2">
      <c r="A2809" t="s">
        <v>1152</v>
      </c>
      <c r="B2809" t="s">
        <v>2688</v>
      </c>
      <c r="C2809" s="5" t="s">
        <v>82</v>
      </c>
      <c r="D2809" s="5">
        <v>34633</v>
      </c>
      <c r="E2809" s="39">
        <v>1171</v>
      </c>
      <c r="F2809" s="195">
        <v>44507</v>
      </c>
      <c r="G2809" s="2">
        <v>34</v>
      </c>
      <c r="H2809" t="str">
        <f>B2809&amp;C2809</f>
        <v>Esther CHESANG KAKURImarathon</v>
      </c>
      <c r="I2809" s="2">
        <f>E2809</f>
        <v>1171</v>
      </c>
      <c r="J2809" s="2" cm="1">
        <f t="array" ref="J2809">MAX(IF($H$3:$H$4000=$H2809,$I$3:$I$4000))</f>
        <v>1171</v>
      </c>
      <c r="K2809" s="2" t="str">
        <v>RSA</v>
      </c>
      <c r="L2809" s="21" t="str">
        <v>Kayla VAN DER BERGH</v>
      </c>
      <c r="M2809" s="47" t="str">
        <v>100mh</v>
      </c>
      <c r="N2809" s="95">
        <v>37266</v>
      </c>
      <c r="O2809" s="94" t="str">
        <f t="shared" si="172"/>
        <v>Kayla VAN DER BERGH100mh</v>
      </c>
      <c r="P2809" s="2">
        <f t="shared" si="173"/>
        <v>1062</v>
      </c>
      <c r="Q2809" s="2">
        <f t="shared" si="174"/>
        <v>88</v>
      </c>
      <c r="R2809" s="79" t="str">
        <f t="shared" si="175"/>
        <v/>
      </c>
    </row>
    <row r="2810" spans="1:18" x14ac:dyDescent="0.2">
      <c r="A2810" t="s">
        <v>1152</v>
      </c>
      <c r="B2810" t="s">
        <v>2691</v>
      </c>
      <c r="C2810" s="5" t="s">
        <v>82</v>
      </c>
      <c r="D2810" s="5">
        <v>34667</v>
      </c>
      <c r="E2810" s="39">
        <v>1159</v>
      </c>
      <c r="F2810" s="195">
        <v>44507</v>
      </c>
      <c r="G2810" s="2">
        <v>41</v>
      </c>
      <c r="H2810" t="str">
        <f>B2810&amp;C2810</f>
        <v>Judith CHERONOmarathon</v>
      </c>
      <c r="I2810" s="2">
        <f>E2810</f>
        <v>1159</v>
      </c>
      <c r="J2810" s="2" cm="1">
        <f t="array" ref="J2810">MAX(IF($H$3:$H$4000=$H2810,$I$3:$I$4000))</f>
        <v>1159</v>
      </c>
      <c r="K2810" s="2" t="str">
        <v>RSA</v>
      </c>
      <c r="L2810" s="21" t="str">
        <v>Inge VAN DER MERWE</v>
      </c>
      <c r="M2810" s="47" t="str">
        <v>100mh</v>
      </c>
      <c r="N2810" s="95">
        <v>36412</v>
      </c>
      <c r="O2810" s="94" t="str">
        <f t="shared" si="172"/>
        <v>Inge VAN DER MERWE100mh</v>
      </c>
      <c r="P2810" s="2">
        <f t="shared" si="173"/>
        <v>1009</v>
      </c>
      <c r="Q2810" s="2">
        <f t="shared" si="174"/>
        <v>124</v>
      </c>
      <c r="R2810" s="79" t="str">
        <f t="shared" si="175"/>
        <v/>
      </c>
    </row>
    <row r="2811" spans="1:18" x14ac:dyDescent="0.2">
      <c r="A2811" t="s">
        <v>1152</v>
      </c>
      <c r="B2811" t="s">
        <v>2707</v>
      </c>
      <c r="C2811" s="5" t="s">
        <v>82</v>
      </c>
      <c r="D2811" s="5">
        <v>31362</v>
      </c>
      <c r="E2811" s="39">
        <v>1136</v>
      </c>
      <c r="F2811" s="195">
        <v>44507</v>
      </c>
      <c r="G2811" s="2">
        <v>60</v>
      </c>
      <c r="H2811" t="str">
        <f>B2811&amp;C2811</f>
        <v>Lydia Njeri MATHATHImarathon</v>
      </c>
      <c r="I2811" s="2">
        <f>E2811</f>
        <v>1136</v>
      </c>
      <c r="J2811" s="2" cm="1">
        <f t="array" ref="J2811">MAX(IF($H$3:$H$4000=$H2811,$I$3:$I$4000))</f>
        <v>1136</v>
      </c>
      <c r="K2811" s="2" t="str">
        <v>RSA</v>
      </c>
      <c r="L2811" s="21" t="str">
        <v>Natasha GERTENBACH</v>
      </c>
      <c r="M2811" s="47" t="str">
        <v>100mh</v>
      </c>
      <c r="N2811" s="95">
        <v>38513</v>
      </c>
      <c r="O2811" s="94" t="str">
        <f t="shared" si="172"/>
        <v>Natasha GERTENBACH100mh</v>
      </c>
      <c r="P2811" s="2">
        <f t="shared" si="173"/>
        <v>1005</v>
      </c>
      <c r="Q2811" s="2">
        <f t="shared" si="174"/>
        <v>131</v>
      </c>
      <c r="R2811" s="79" t="str">
        <f t="shared" si="175"/>
        <v/>
      </c>
    </row>
    <row r="2812" spans="1:18" x14ac:dyDescent="0.2">
      <c r="A2812" t="s">
        <v>1152</v>
      </c>
      <c r="B2812" t="s">
        <v>2709</v>
      </c>
      <c r="C2812" t="s">
        <v>82</v>
      </c>
      <c r="E2812" s="39">
        <v>1135</v>
      </c>
      <c r="F2812" s="195">
        <v>44507</v>
      </c>
      <c r="G2812" s="2">
        <v>62</v>
      </c>
      <c r="H2812" t="str">
        <f>B2812&amp;C2812</f>
        <v>Caroline JEPCHIRCHIRmarathon</v>
      </c>
      <c r="I2812" s="2">
        <f>E2812</f>
        <v>1135</v>
      </c>
      <c r="J2812" s="2" cm="1">
        <f t="array" ref="J2812">MAX(IF($H$3:$H$4000=$H2812,$I$3:$I$4000))</f>
        <v>1135</v>
      </c>
      <c r="K2812" s="2" t="str">
        <v>RSA</v>
      </c>
      <c r="L2812" s="21" t="str">
        <v>Erasel BOER</v>
      </c>
      <c r="M2812" s="47" t="str">
        <v>100mh</v>
      </c>
      <c r="N2812" s="95">
        <v>38611</v>
      </c>
      <c r="O2812" s="94" t="str">
        <f t="shared" si="172"/>
        <v>Erasel BOER100mh</v>
      </c>
      <c r="P2812" s="2">
        <f t="shared" si="173"/>
        <v>994</v>
      </c>
      <c r="Q2812" s="2">
        <f t="shared" si="174"/>
        <v>142</v>
      </c>
      <c r="R2812" s="79" t="str">
        <f t="shared" si="175"/>
        <v/>
      </c>
    </row>
    <row r="2813" spans="1:18" x14ac:dyDescent="0.2">
      <c r="A2813" t="s">
        <v>1152</v>
      </c>
      <c r="B2813" t="s">
        <v>2715</v>
      </c>
      <c r="C2813" s="5" t="s">
        <v>82</v>
      </c>
      <c r="D2813" s="5">
        <v>35842</v>
      </c>
      <c r="E2813" s="39">
        <v>1129</v>
      </c>
      <c r="F2813" s="195">
        <v>44507</v>
      </c>
      <c r="G2813" s="2">
        <v>70</v>
      </c>
      <c r="H2813" t="str">
        <f>B2813&amp;C2813</f>
        <v>Emily Chebet KIPCHUMBAmarathon</v>
      </c>
      <c r="I2813" s="2">
        <f>E2813</f>
        <v>1129</v>
      </c>
      <c r="J2813" s="2" cm="1">
        <f t="array" ref="J2813">MAX(IF($H$3:$H$4000=$H2813,$I$3:$I$4000))</f>
        <v>1129</v>
      </c>
      <c r="K2813" s="2" t="str">
        <v>RSA</v>
      </c>
      <c r="L2813" s="21" t="str">
        <v>Lene PEENS</v>
      </c>
      <c r="M2813" s="47" t="str">
        <v>long-jump</v>
      </c>
      <c r="N2813" s="95">
        <v>34807</v>
      </c>
      <c r="O2813" s="94" t="str">
        <f t="shared" si="172"/>
        <v>Lene PEENSlong-jump</v>
      </c>
      <c r="P2813" s="2">
        <f t="shared" si="173"/>
        <v>1079</v>
      </c>
      <c r="Q2813" s="2">
        <f t="shared" si="174"/>
        <v>45</v>
      </c>
      <c r="R2813" s="79" t="str">
        <f t="shared" si="175"/>
        <v/>
      </c>
    </row>
    <row r="2814" spans="1:18" x14ac:dyDescent="0.2">
      <c r="A2814" t="s">
        <v>1152</v>
      </c>
      <c r="B2814" t="s">
        <v>2717</v>
      </c>
      <c r="C2814" s="5" t="s">
        <v>82</v>
      </c>
      <c r="D2814" s="5">
        <v>34815</v>
      </c>
      <c r="E2814" s="39">
        <v>1128</v>
      </c>
      <c r="F2814" s="195">
        <v>44507</v>
      </c>
      <c r="G2814" s="2">
        <v>73</v>
      </c>
      <c r="H2814" t="str">
        <f>B2814&amp;C2814</f>
        <v>Betty CHEPKWONYmarathon</v>
      </c>
      <c r="I2814" s="2">
        <f>E2814</f>
        <v>1128</v>
      </c>
      <c r="J2814" s="2" cm="1">
        <f t="array" ref="J2814">MAX(IF($H$3:$H$4000=$H2814,$I$3:$I$4000))</f>
        <v>1128</v>
      </c>
      <c r="K2814" s="2" t="str">
        <v>RSA</v>
      </c>
      <c r="L2814" s="21" t="str">
        <v>Danielle NOLTE</v>
      </c>
      <c r="M2814" s="47" t="str">
        <v>long-jump</v>
      </c>
      <c r="N2814" s="95">
        <v>37267</v>
      </c>
      <c r="O2814" s="94" t="str">
        <f t="shared" si="172"/>
        <v>Danielle NOLTElong-jump</v>
      </c>
      <c r="P2814" s="2">
        <f t="shared" si="173"/>
        <v>1079</v>
      </c>
      <c r="Q2814" s="2">
        <f t="shared" si="174"/>
        <v>45</v>
      </c>
      <c r="R2814" s="79" t="str">
        <f t="shared" si="175"/>
        <v/>
      </c>
    </row>
    <row r="2815" spans="1:18" x14ac:dyDescent="0.2">
      <c r="A2815" t="s">
        <v>1152</v>
      </c>
      <c r="B2815" t="s">
        <v>2718</v>
      </c>
      <c r="C2815" s="5" t="s">
        <v>82</v>
      </c>
      <c r="D2815" s="5">
        <v>34064</v>
      </c>
      <c r="E2815" s="39">
        <v>1127</v>
      </c>
      <c r="F2815" s="195">
        <v>44507</v>
      </c>
      <c r="G2815" s="2">
        <v>74</v>
      </c>
      <c r="H2815" t="str">
        <f>B2815&amp;C2815</f>
        <v>Grace KAHURAmarathon</v>
      </c>
      <c r="I2815" s="2">
        <f>E2815</f>
        <v>1127</v>
      </c>
      <c r="J2815" s="2" cm="1">
        <f t="array" ref="J2815">MAX(IF($H$3:$H$4000=$H2815,$I$3:$I$4000))</f>
        <v>1127</v>
      </c>
      <c r="K2815" s="2" t="str">
        <v>RSA</v>
      </c>
      <c r="L2815" s="21" t="str">
        <v>Joane GERBER</v>
      </c>
      <c r="M2815" s="47" t="str">
        <v>long-jump</v>
      </c>
      <c r="N2815" s="95">
        <v>37782</v>
      </c>
      <c r="O2815" s="94" t="str">
        <f t="shared" si="172"/>
        <v>Joane GERBERlong-jump</v>
      </c>
      <c r="P2815" s="2">
        <f t="shared" si="173"/>
        <v>1075</v>
      </c>
      <c r="Q2815" s="2">
        <f t="shared" si="174"/>
        <v>49</v>
      </c>
      <c r="R2815" s="79" t="str">
        <f t="shared" si="175"/>
        <v/>
      </c>
    </row>
    <row r="2816" spans="1:18" x14ac:dyDescent="0.2">
      <c r="A2816" t="s">
        <v>1152</v>
      </c>
      <c r="B2816" t="s">
        <v>5032</v>
      </c>
      <c r="C2816" s="5" t="s">
        <v>82</v>
      </c>
      <c r="D2816" s="5">
        <v>33912</v>
      </c>
      <c r="E2816" s="39">
        <v>1105</v>
      </c>
      <c r="F2816" s="195">
        <v>44507</v>
      </c>
      <c r="G2816" s="2">
        <v>85</v>
      </c>
      <c r="H2816" t="str">
        <f>B2816&amp;C2816</f>
        <v>Gladys JERONOmarathon</v>
      </c>
      <c r="I2816" s="2">
        <f>E2816</f>
        <v>1105</v>
      </c>
      <c r="J2816" s="2" cm="1">
        <f t="array" ref="J2816">MAX(IF($H$3:$H$4000=$H2816,$I$3:$I$4000))</f>
        <v>1105</v>
      </c>
      <c r="K2816" s="2" t="str">
        <v>RSA</v>
      </c>
      <c r="L2816" s="21" t="str">
        <v>Eljon√® KRUGER</v>
      </c>
      <c r="M2816" s="47" t="str">
        <v>long-jump</v>
      </c>
      <c r="N2816" s="95">
        <v>35901</v>
      </c>
      <c r="O2816" s="94" t="str">
        <f t="shared" si="172"/>
        <v>Eljon√® KRUGERlong-jump</v>
      </c>
      <c r="P2816" s="2">
        <f t="shared" si="173"/>
        <v>1077</v>
      </c>
      <c r="Q2816" s="2">
        <f t="shared" si="174"/>
        <v>47</v>
      </c>
      <c r="R2816" s="79" t="str">
        <f t="shared" si="175"/>
        <v/>
      </c>
    </row>
    <row r="2817" spans="1:18" x14ac:dyDescent="0.2">
      <c r="A2817" t="s">
        <v>1152</v>
      </c>
      <c r="B2817" t="s">
        <v>5034</v>
      </c>
      <c r="C2817" t="s">
        <v>82</v>
      </c>
      <c r="E2817" s="39">
        <v>1093</v>
      </c>
      <c r="F2817" s="195">
        <v>44507</v>
      </c>
      <c r="G2817" s="2">
        <v>88</v>
      </c>
      <c r="H2817" t="str">
        <f>B2817&amp;C2817</f>
        <v>Pascalia JEPKOGEImarathon</v>
      </c>
      <c r="I2817" s="2">
        <f>E2817</f>
        <v>1093</v>
      </c>
      <c r="J2817" s="2" cm="1">
        <f t="array" ref="J2817">MAX(IF($H$3:$H$4000=$H2817,$I$3:$I$4000))</f>
        <v>1093</v>
      </c>
      <c r="K2817" s="2" t="str">
        <v>RSA</v>
      </c>
      <c r="L2817" s="21" t="str">
        <v>Karmen FOUCHE</v>
      </c>
      <c r="M2817" s="47" t="str">
        <v>long-jump</v>
      </c>
      <c r="N2817" s="95">
        <v>37623</v>
      </c>
      <c r="O2817" s="94" t="str">
        <f t="shared" si="172"/>
        <v>Karmen FOUCHElong-jump</v>
      </c>
      <c r="P2817" s="2">
        <f t="shared" si="173"/>
        <v>1067</v>
      </c>
      <c r="Q2817" s="2">
        <f t="shared" si="174"/>
        <v>54</v>
      </c>
      <c r="R2817" s="79" t="str">
        <f t="shared" si="175"/>
        <v/>
      </c>
    </row>
    <row r="2818" spans="1:18" x14ac:dyDescent="0.2">
      <c r="A2818" t="s">
        <v>1152</v>
      </c>
      <c r="B2818" t="s">
        <v>5035</v>
      </c>
      <c r="C2818" s="5" t="s">
        <v>82</v>
      </c>
      <c r="D2818" s="5">
        <v>33070</v>
      </c>
      <c r="E2818" s="39">
        <v>1091</v>
      </c>
      <c r="F2818" s="195">
        <v>44507</v>
      </c>
      <c r="G2818" s="2">
        <v>90</v>
      </c>
      <c r="H2818" t="str">
        <f>B2818&amp;C2818</f>
        <v>Benoy CHERUIYOTmarathon</v>
      </c>
      <c r="I2818" s="2">
        <f>E2818</f>
        <v>1091</v>
      </c>
      <c r="J2818" s="2" cm="1">
        <f t="array" ref="J2818">MAX(IF($H$3:$H$4000=$H2818,$I$3:$I$4000))</f>
        <v>1091</v>
      </c>
      <c r="K2818" s="2" t="str">
        <v>RSA</v>
      </c>
      <c r="L2818" s="21" t="str">
        <v>Yolandi STANDER</v>
      </c>
      <c r="M2818" s="47" t="str">
        <v>discus-throw</v>
      </c>
      <c r="N2818" s="95">
        <v>36126</v>
      </c>
      <c r="O2818" s="94" t="str">
        <f t="shared" si="172"/>
        <v>Yolandi STANDERdiscus-throw</v>
      </c>
      <c r="P2818" s="2">
        <f t="shared" si="173"/>
        <v>1033</v>
      </c>
      <c r="Q2818" s="2">
        <f t="shared" si="174"/>
        <v>17</v>
      </c>
      <c r="R2818" s="79" t="str">
        <f t="shared" si="175"/>
        <v/>
      </c>
    </row>
    <row r="2819" spans="1:18" x14ac:dyDescent="0.2">
      <c r="A2819" t="s">
        <v>1152</v>
      </c>
      <c r="B2819" t="s">
        <v>5043</v>
      </c>
      <c r="C2819" s="5" t="s">
        <v>82</v>
      </c>
      <c r="D2819" s="5">
        <v>31757</v>
      </c>
      <c r="E2819" s="39">
        <v>1069</v>
      </c>
      <c r="F2819" s="195">
        <v>44507</v>
      </c>
      <c r="G2819" s="2">
        <v>99</v>
      </c>
      <c r="H2819" t="str">
        <f>B2819&amp;C2819</f>
        <v>Salina JEBETmarathon</v>
      </c>
      <c r="I2819" s="2">
        <f>E2819</f>
        <v>1069</v>
      </c>
      <c r="J2819" s="2" cm="1">
        <f t="array" ref="J2819">MAX(IF($H$3:$H$4000=$H2819,$I$3:$I$4000))</f>
        <v>1069</v>
      </c>
      <c r="K2819" s="2" t="str">
        <v>RSA</v>
      </c>
      <c r="L2819" s="21" t="str">
        <v>Leandri GEEL</v>
      </c>
      <c r="M2819" s="47" t="str">
        <v>hammer-throw</v>
      </c>
      <c r="N2819" s="95">
        <v>35625</v>
      </c>
      <c r="O2819" s="94" t="str">
        <f t="shared" si="172"/>
        <v>Leandri GEELhammer-throw</v>
      </c>
      <c r="P2819" s="2">
        <f t="shared" si="173"/>
        <v>960</v>
      </c>
      <c r="Q2819" s="2">
        <f t="shared" si="174"/>
        <v>36</v>
      </c>
      <c r="R2819" s="79" t="str">
        <f t="shared" si="175"/>
        <v/>
      </c>
    </row>
    <row r="2820" spans="1:18" x14ac:dyDescent="0.2">
      <c r="A2820" t="s">
        <v>1152</v>
      </c>
      <c r="B2820" t="s">
        <v>2668</v>
      </c>
      <c r="C2820" s="5" t="s">
        <v>82</v>
      </c>
      <c r="D2820" s="5">
        <v>34040</v>
      </c>
      <c r="E2820" s="39">
        <v>1211</v>
      </c>
      <c r="F2820" s="195">
        <v>44493</v>
      </c>
      <c r="G2820" s="2">
        <v>8</v>
      </c>
      <c r="H2820" t="str">
        <f>B2820&amp;C2820</f>
        <v>Stella BARSOSIOmarathon</v>
      </c>
      <c r="I2820" s="2">
        <f>E2820</f>
        <v>1211</v>
      </c>
      <c r="J2820" s="2" cm="1">
        <f t="array" ref="J2820">MAX(IF($H$3:$H$4000=$H2820,$I$3:$I$4000))</f>
        <v>1211</v>
      </c>
      <c r="K2820" s="2" t="str">
        <v>RSA</v>
      </c>
      <c r="L2820" s="21" t="str">
        <v>Elaine PRETORIUS</v>
      </c>
      <c r="M2820" s="47" t="str">
        <v>hammer-throw</v>
      </c>
      <c r="N2820" s="95">
        <v>37951</v>
      </c>
      <c r="O2820" s="94" t="str">
        <f t="shared" ref="O2820:O2883" si="176">L2820&amp;M2820</f>
        <v>Elaine PRETORIUShammer-throw</v>
      </c>
      <c r="P2820" s="2">
        <f t="shared" ref="P2820:P2883" si="177">VLOOKUP(L2820&amp;M2820,$H$3:$J$3823,3,FALSE)</f>
        <v>888</v>
      </c>
      <c r="Q2820" s="2">
        <f t="shared" ref="Q2820:Q2883" si="178">COUNTIFS($M$3:$M$3102,M2820,$P$3:$P$3102,"&gt;"&amp;P2820)+1</f>
        <v>62</v>
      </c>
      <c r="R2820" s="79" t="str">
        <f t="shared" ref="R2820:R2883" si="179">IFERROR(IF(K2820="AUS",COUNTIFS($K$3:$K$3102,"AUS",$M$3:$M$3102,M2820,$P$3:$P$3102,"&gt;"&amp;P2820)+1,""),"")</f>
        <v/>
      </c>
    </row>
    <row r="2821" spans="1:18" x14ac:dyDescent="0.2">
      <c r="A2821" t="s">
        <v>1152</v>
      </c>
      <c r="B2821" t="s">
        <v>2716</v>
      </c>
      <c r="C2821" t="s">
        <v>82</v>
      </c>
      <c r="E2821" s="39">
        <v>1128</v>
      </c>
      <c r="F2821" s="195">
        <v>44493</v>
      </c>
      <c r="G2821" s="2">
        <v>72</v>
      </c>
      <c r="H2821" t="str">
        <f>B2821&amp;C2821</f>
        <v>Brenda KIPRONOmarathon</v>
      </c>
      <c r="I2821" s="2">
        <f>E2821</f>
        <v>1128</v>
      </c>
      <c r="J2821" s="2" cm="1">
        <f t="array" ref="J2821">MAX(IF($H$3:$H$4000=$H2821,$I$3:$I$4000))</f>
        <v>1128</v>
      </c>
      <c r="K2821" s="2" t="str">
        <v>RSA</v>
      </c>
      <c r="L2821" s="21" t="str">
        <v>Dan√® COETZER</v>
      </c>
      <c r="M2821" s="47" t="str">
        <v>hammer-throw</v>
      </c>
      <c r="N2821" s="95">
        <v>37496</v>
      </c>
      <c r="O2821" s="94" t="str">
        <f t="shared" si="176"/>
        <v>Dan√® COETZERhammer-throw</v>
      </c>
      <c r="P2821" s="2">
        <f t="shared" si="177"/>
        <v>867</v>
      </c>
      <c r="Q2821" s="2">
        <f t="shared" si="178"/>
        <v>72</v>
      </c>
      <c r="R2821" s="79" t="str">
        <f t="shared" si="179"/>
        <v/>
      </c>
    </row>
    <row r="2822" spans="1:18" x14ac:dyDescent="0.2">
      <c r="A2822" t="s">
        <v>1152</v>
      </c>
      <c r="B2822" t="s">
        <v>2664</v>
      </c>
      <c r="C2822" s="5" t="s">
        <v>82</v>
      </c>
      <c r="D2822" s="5">
        <v>33812</v>
      </c>
      <c r="E2822" s="39">
        <v>1254</v>
      </c>
      <c r="F2822" s="195">
        <v>44486</v>
      </c>
      <c r="G2822" s="2">
        <v>2</v>
      </c>
      <c r="H2822" t="str">
        <f>B2822&amp;C2822</f>
        <v>Angela TANUImarathon</v>
      </c>
      <c r="I2822" s="2">
        <f>E2822</f>
        <v>1254</v>
      </c>
      <c r="J2822" s="2" cm="1">
        <f t="array" ref="J2822">MAX(IF($H$3:$H$4000=$H2822,$I$3:$I$4000))</f>
        <v>1254</v>
      </c>
      <c r="K2822" s="2" t="str">
        <v>RSA</v>
      </c>
      <c r="L2822" s="21" t="str">
        <v>Elme BOTHA</v>
      </c>
      <c r="M2822" s="47" t="str">
        <v>hammer-throw</v>
      </c>
      <c r="N2822" s="95">
        <v>36898</v>
      </c>
      <c r="O2822" s="94" t="str">
        <f t="shared" si="176"/>
        <v>Elme BOTHAhammer-throw</v>
      </c>
      <c r="P2822" s="2">
        <f t="shared" si="177"/>
        <v>844</v>
      </c>
      <c r="Q2822" s="2">
        <f t="shared" si="178"/>
        <v>88</v>
      </c>
      <c r="R2822" s="79" t="str">
        <f t="shared" si="179"/>
        <v/>
      </c>
    </row>
    <row r="2823" spans="1:18" x14ac:dyDescent="0.2">
      <c r="A2823" t="s">
        <v>1152</v>
      </c>
      <c r="B2823" t="s">
        <v>2666</v>
      </c>
      <c r="C2823" s="5" t="s">
        <v>82</v>
      </c>
      <c r="D2823" s="5">
        <v>35939</v>
      </c>
      <c r="E2823" s="39">
        <v>1230</v>
      </c>
      <c r="F2823" s="195">
        <v>44486</v>
      </c>
      <c r="G2823" s="2">
        <v>6</v>
      </c>
      <c r="H2823" t="str">
        <f>B2823&amp;C2823</f>
        <v>Maurine CHEPKEMOImarathon</v>
      </c>
      <c r="I2823" s="2">
        <f>E2823</f>
        <v>1230</v>
      </c>
      <c r="J2823" s="2" cm="1">
        <f t="array" ref="J2823">MAX(IF($H$3:$H$4000=$H2823,$I$3:$I$4000))</f>
        <v>1230</v>
      </c>
      <c r="K2823" s="2" t="str">
        <v>RSA</v>
      </c>
      <c r="L2823" s="21" t="str">
        <v>Phindile KUBHEKA</v>
      </c>
      <c r="M2823" s="47" t="str">
        <v>100m</v>
      </c>
      <c r="N2823" s="95">
        <v>36527</v>
      </c>
      <c r="O2823" s="94" t="str">
        <f t="shared" si="176"/>
        <v>Phindile KUBHEKA100m</v>
      </c>
      <c r="P2823" s="2">
        <f t="shared" si="177"/>
        <v>1120</v>
      </c>
      <c r="Q2823" s="2">
        <f t="shared" si="178"/>
        <v>66</v>
      </c>
      <c r="R2823" s="79" t="str">
        <f t="shared" si="179"/>
        <v/>
      </c>
    </row>
    <row r="2824" spans="1:18" x14ac:dyDescent="0.2">
      <c r="A2824" t="s">
        <v>1152</v>
      </c>
      <c r="B2824" t="s">
        <v>2686</v>
      </c>
      <c r="C2824" s="5" t="s">
        <v>82</v>
      </c>
      <c r="D2824" s="5">
        <v>35179</v>
      </c>
      <c r="E2824" s="39">
        <v>1175</v>
      </c>
      <c r="F2824" s="195">
        <v>44486</v>
      </c>
      <c r="G2824" s="2">
        <v>32</v>
      </c>
      <c r="H2824" t="str">
        <f>B2824&amp;C2824</f>
        <v>Lydia Naliaka SIMIYUmarathon</v>
      </c>
      <c r="I2824" s="2">
        <f>E2824</f>
        <v>1175</v>
      </c>
      <c r="J2824" s="2" cm="1">
        <f t="array" ref="J2824">MAX(IF($H$3:$H$4000=$H2824,$I$3:$I$4000))</f>
        <v>1175</v>
      </c>
      <c r="K2824" s="2" t="str">
        <v>RSA</v>
      </c>
      <c r="L2824" s="21" t="str">
        <v>Boipelo TSHEMESE</v>
      </c>
      <c r="M2824" s="47" t="str">
        <v>100m</v>
      </c>
      <c r="N2824" s="95">
        <v>35564</v>
      </c>
      <c r="O2824" s="94" t="str">
        <f t="shared" si="176"/>
        <v>Boipelo TSHEMESE100m</v>
      </c>
      <c r="P2824" s="2">
        <f t="shared" si="177"/>
        <v>1099</v>
      </c>
      <c r="Q2824" s="2">
        <f t="shared" si="178"/>
        <v>97</v>
      </c>
      <c r="R2824" s="79" t="str">
        <f t="shared" si="179"/>
        <v/>
      </c>
    </row>
    <row r="2825" spans="1:18" x14ac:dyDescent="0.2">
      <c r="A2825" t="s">
        <v>1152</v>
      </c>
      <c r="B2825" t="s">
        <v>2690</v>
      </c>
      <c r="C2825" t="s">
        <v>82</v>
      </c>
      <c r="D2825">
        <v>1993</v>
      </c>
      <c r="E2825" s="39">
        <v>1161</v>
      </c>
      <c r="F2825" s="195">
        <v>44486</v>
      </c>
      <c r="G2825" s="2">
        <v>38</v>
      </c>
      <c r="H2825" t="str">
        <f>B2825&amp;C2825</f>
        <v>Janet RUGURUmarathon</v>
      </c>
      <c r="I2825" s="2">
        <f>E2825</f>
        <v>1161</v>
      </c>
      <c r="J2825" s="2" cm="1">
        <f t="array" ref="J2825">MAX(IF($H$3:$H$4000=$H2825,$I$3:$I$4000))</f>
        <v>1173</v>
      </c>
      <c r="K2825" s="2" t="str">
        <v>RSA</v>
      </c>
      <c r="L2825" s="21" t="str">
        <v>Banele SHABANGU</v>
      </c>
      <c r="M2825" s="47" t="str">
        <v>100m</v>
      </c>
      <c r="N2825" s="95">
        <v>37468</v>
      </c>
      <c r="O2825" s="94" t="str">
        <f t="shared" si="176"/>
        <v>Banele SHABANGU100m</v>
      </c>
      <c r="P2825" s="2">
        <f t="shared" si="177"/>
        <v>1089</v>
      </c>
      <c r="Q2825" s="2">
        <f t="shared" si="178"/>
        <v>115</v>
      </c>
      <c r="R2825" s="79" t="str">
        <f t="shared" si="179"/>
        <v/>
      </c>
    </row>
    <row r="2826" spans="1:18" x14ac:dyDescent="0.2">
      <c r="A2826" t="s">
        <v>1152</v>
      </c>
      <c r="B2826" t="s">
        <v>2703</v>
      </c>
      <c r="C2826" s="5" t="s">
        <v>82</v>
      </c>
      <c r="D2826" s="5">
        <v>32055</v>
      </c>
      <c r="E2826" s="39">
        <v>1140</v>
      </c>
      <c r="F2826" s="195">
        <v>44486</v>
      </c>
      <c r="G2826" s="2">
        <v>55</v>
      </c>
      <c r="H2826" t="str">
        <f>B2826&amp;C2826</f>
        <v>Esther MACHARIAmarathon</v>
      </c>
      <c r="I2826" s="2">
        <f>E2826</f>
        <v>1140</v>
      </c>
      <c r="J2826" s="2" cm="1">
        <f t="array" ref="J2826">MAX(IF($H$3:$H$4000=$H2826,$I$3:$I$4000))</f>
        <v>1140</v>
      </c>
      <c r="K2826" s="2" t="str">
        <v>RSA</v>
      </c>
      <c r="L2826" s="21" t="str">
        <v>Viwe JINGQI</v>
      </c>
      <c r="M2826" s="47" t="str">
        <v>100m</v>
      </c>
      <c r="N2826" s="95">
        <v>38400</v>
      </c>
      <c r="O2826" s="94" t="str">
        <f t="shared" si="176"/>
        <v>Viwe JINGQI100m</v>
      </c>
      <c r="P2826" s="2">
        <f t="shared" si="177"/>
        <v>1087</v>
      </c>
      <c r="Q2826" s="2">
        <f t="shared" si="178"/>
        <v>116</v>
      </c>
      <c r="R2826" s="79" t="str">
        <f t="shared" si="179"/>
        <v/>
      </c>
    </row>
    <row r="2827" spans="1:18" x14ac:dyDescent="0.2">
      <c r="A2827" t="s">
        <v>1152</v>
      </c>
      <c r="B2827" t="s">
        <v>5031</v>
      </c>
      <c r="C2827" s="5" t="s">
        <v>82</v>
      </c>
      <c r="D2827" s="5">
        <v>30857</v>
      </c>
      <c r="E2827" s="39">
        <v>1112</v>
      </c>
      <c r="F2827" s="195">
        <v>44486</v>
      </c>
      <c r="G2827" s="2">
        <v>82</v>
      </c>
      <c r="H2827" t="str">
        <f>B2827&amp;C2827</f>
        <v>Prisca JEPTOOmarathon</v>
      </c>
      <c r="I2827" s="2">
        <f>E2827</f>
        <v>1112</v>
      </c>
      <c r="J2827" s="2" cm="1">
        <f t="array" ref="J2827">MAX(IF($H$3:$H$4000=$H2827,$I$3:$I$4000))</f>
        <v>1112</v>
      </c>
      <c r="K2827" s="2" t="str">
        <v>RSA</v>
      </c>
      <c r="L2827" s="21" t="str">
        <v>Rose XEYI</v>
      </c>
      <c r="M2827" s="47" t="str">
        <v>100m</v>
      </c>
      <c r="N2827" s="95">
        <v>36966</v>
      </c>
      <c r="O2827" s="94" t="str">
        <f t="shared" si="176"/>
        <v>Rose XEYI100m</v>
      </c>
      <c r="P2827" s="2">
        <f t="shared" si="177"/>
        <v>1062</v>
      </c>
      <c r="Q2827" s="2">
        <f t="shared" si="178"/>
        <v>133</v>
      </c>
      <c r="R2827" s="79" t="str">
        <f t="shared" si="179"/>
        <v/>
      </c>
    </row>
    <row r="2828" spans="1:18" x14ac:dyDescent="0.2">
      <c r="A2828" t="s">
        <v>1152</v>
      </c>
      <c r="B2828" t="s">
        <v>2669</v>
      </c>
      <c r="C2828" s="5" t="s">
        <v>82</v>
      </c>
      <c r="D2828" s="5">
        <v>34554</v>
      </c>
      <c r="E2828" s="39">
        <v>1208</v>
      </c>
      <c r="F2828" s="195">
        <v>44479</v>
      </c>
      <c r="G2828" s="2">
        <v>10</v>
      </c>
      <c r="H2828" t="str">
        <f>B2828&amp;C2828</f>
        <v>Ruth CHEPNGETICHmarathon</v>
      </c>
      <c r="I2828" s="2">
        <f>E2828</f>
        <v>1208</v>
      </c>
      <c r="J2828" s="2" cm="1">
        <f t="array" ref="J2828">MAX(IF($H$3:$H$4000=$H2828,$I$3:$I$4000))</f>
        <v>1261</v>
      </c>
      <c r="K2828" s="2" t="str">
        <v>RSA</v>
      </c>
      <c r="L2828" s="21" t="str">
        <v>Mpotseng SEKESE</v>
      </c>
      <c r="M2828" s="47" t="str">
        <v>100m</v>
      </c>
      <c r="N2828" s="95">
        <v>36208</v>
      </c>
      <c r="O2828" s="94" t="str">
        <f t="shared" si="176"/>
        <v>Mpotseng SEKESE100m</v>
      </c>
      <c r="P2828" s="2">
        <f t="shared" si="177"/>
        <v>1044</v>
      </c>
      <c r="Q2828" s="2">
        <f t="shared" si="178"/>
        <v>157</v>
      </c>
      <c r="R2828" s="79" t="str">
        <f t="shared" si="179"/>
        <v/>
      </c>
    </row>
    <row r="2829" spans="1:18" x14ac:dyDescent="0.2">
      <c r="A2829" t="s">
        <v>1152</v>
      </c>
      <c r="B2829" t="s">
        <v>2701</v>
      </c>
      <c r="C2829" s="5" t="s">
        <v>82</v>
      </c>
      <c r="D2829" s="5">
        <v>33551</v>
      </c>
      <c r="E2829" s="39">
        <v>1140</v>
      </c>
      <c r="F2829" s="195">
        <v>44479</v>
      </c>
      <c r="G2829" s="2">
        <v>53</v>
      </c>
      <c r="H2829" t="str">
        <f>B2829&amp;C2829</f>
        <v>Vivian KIPLAGATmarathon</v>
      </c>
      <c r="I2829" s="2">
        <f>E2829</f>
        <v>1140</v>
      </c>
      <c r="J2829" s="2" cm="1">
        <f t="array" ref="J2829">MAX(IF($H$3:$H$4000=$H2829,$I$3:$I$4000))</f>
        <v>1230</v>
      </c>
      <c r="K2829" s="2" t="str">
        <v>RSA</v>
      </c>
      <c r="L2829" s="21" t="str">
        <v>Kayla MURRAY</v>
      </c>
      <c r="M2829" s="47" t="str">
        <v>100m</v>
      </c>
      <c r="N2829" s="95">
        <v>38456</v>
      </c>
      <c r="O2829" s="94" t="str">
        <f t="shared" si="176"/>
        <v>Kayla MURRAY100m</v>
      </c>
      <c r="P2829" s="2">
        <f t="shared" si="177"/>
        <v>1044</v>
      </c>
      <c r="Q2829" s="2">
        <f t="shared" si="178"/>
        <v>157</v>
      </c>
      <c r="R2829" s="79" t="str">
        <f t="shared" si="179"/>
        <v/>
      </c>
    </row>
    <row r="2830" spans="1:18" x14ac:dyDescent="0.2">
      <c r="A2830" t="s">
        <v>1152</v>
      </c>
      <c r="B2830" t="s">
        <v>5044</v>
      </c>
      <c r="C2830" s="5" t="s">
        <v>82</v>
      </c>
      <c r="D2830" s="5">
        <v>29630</v>
      </c>
      <c r="E2830" s="39">
        <v>1068</v>
      </c>
      <c r="F2830" s="195">
        <v>44478</v>
      </c>
      <c r="G2830" s="2">
        <v>100</v>
      </c>
      <c r="H2830" t="str">
        <f>B2830&amp;C2830</f>
        <v>Grace MOMANYImarathon</v>
      </c>
      <c r="I2830" s="2">
        <f>E2830</f>
        <v>1068</v>
      </c>
      <c r="J2830" s="2" cm="1">
        <f t="array" ref="J2830">MAX(IF($H$3:$H$4000=$H2830,$I$3:$I$4000))</f>
        <v>1068</v>
      </c>
      <c r="K2830" s="2" t="str">
        <v>RSA</v>
      </c>
      <c r="L2830" s="21" t="str">
        <v>Marzaan LOOTS</v>
      </c>
      <c r="M2830" s="47" t="str">
        <v>100m</v>
      </c>
      <c r="N2830" s="95">
        <v>37067</v>
      </c>
      <c r="O2830" s="94" t="str">
        <f t="shared" si="176"/>
        <v>Marzaan LOOTS100m</v>
      </c>
      <c r="P2830" s="2">
        <f t="shared" si="177"/>
        <v>1042</v>
      </c>
      <c r="Q2830" s="2">
        <f t="shared" si="178"/>
        <v>161</v>
      </c>
      <c r="R2830" s="79" t="str">
        <f t="shared" si="179"/>
        <v/>
      </c>
    </row>
    <row r="2831" spans="1:18" x14ac:dyDescent="0.2">
      <c r="A2831" t="s">
        <v>1152</v>
      </c>
      <c r="B2831" t="s">
        <v>1967</v>
      </c>
      <c r="C2831" s="5" t="s">
        <v>82</v>
      </c>
      <c r="D2831" s="5">
        <v>34311</v>
      </c>
      <c r="E2831" s="39">
        <v>1257</v>
      </c>
      <c r="F2831" s="195">
        <v>44472</v>
      </c>
      <c r="G2831" s="2">
        <v>1</v>
      </c>
      <c r="H2831" t="str">
        <f>B2831&amp;C2831</f>
        <v>Joyciline JEPKOSGEImarathon</v>
      </c>
      <c r="I2831" s="2">
        <f>E2831</f>
        <v>1257</v>
      </c>
      <c r="J2831" s="2" cm="1">
        <f t="array" ref="J2831">MAX(IF($H$3:$H$4000=$H2831,$I$3:$I$4000))</f>
        <v>1257</v>
      </c>
      <c r="K2831" s="2" t="str">
        <v>RSA</v>
      </c>
      <c r="L2831" s="21" t="str">
        <v>Molepo PRECIOUS</v>
      </c>
      <c r="M2831" s="47" t="str">
        <v>400m</v>
      </c>
      <c r="N2831" s="95">
        <v>38384</v>
      </c>
      <c r="O2831" s="94" t="str">
        <f t="shared" si="176"/>
        <v>Molepo PRECIOUS400m</v>
      </c>
      <c r="P2831" s="2">
        <f t="shared" si="177"/>
        <v>1061</v>
      </c>
      <c r="Q2831" s="2">
        <f t="shared" si="178"/>
        <v>124</v>
      </c>
      <c r="R2831" s="79" t="str">
        <f t="shared" si="179"/>
        <v/>
      </c>
    </row>
    <row r="2832" spans="1:18" x14ac:dyDescent="0.2">
      <c r="A2832" t="s">
        <v>1152</v>
      </c>
      <c r="B2832" t="s">
        <v>2001</v>
      </c>
      <c r="C2832" s="5" t="s">
        <v>82</v>
      </c>
      <c r="D2832" s="5">
        <v>34385</v>
      </c>
      <c r="E2832" s="39">
        <v>1247</v>
      </c>
      <c r="F2832" s="195">
        <v>44472</v>
      </c>
      <c r="G2832" s="2">
        <v>3</v>
      </c>
      <c r="H2832" t="str">
        <f>B2832&amp;C2832</f>
        <v>Brigid KOSGEImarathon</v>
      </c>
      <c r="I2832" s="2">
        <f>E2832</f>
        <v>1247</v>
      </c>
      <c r="J2832" s="2" cm="1">
        <f t="array" ref="J2832">MAX(IF($H$3:$H$4000=$H2832,$I$3:$I$4000))</f>
        <v>1274</v>
      </c>
      <c r="K2832" s="2" t="str">
        <v>RSA</v>
      </c>
      <c r="L2832" s="21" t="str">
        <v>Caster SEMENYA</v>
      </c>
      <c r="M2832" s="47" t="str">
        <v>5000m</v>
      </c>
      <c r="N2832" s="95">
        <v>33245</v>
      </c>
      <c r="O2832" s="94" t="str">
        <f t="shared" si="176"/>
        <v>Caster SEMENYA5000m</v>
      </c>
      <c r="P2832" s="2">
        <f t="shared" si="177"/>
        <v>1102</v>
      </c>
      <c r="Q2832" s="2">
        <f t="shared" si="178"/>
        <v>68</v>
      </c>
      <c r="R2832" s="79" t="str">
        <f t="shared" si="179"/>
        <v/>
      </c>
    </row>
    <row r="2833" spans="1:18" x14ac:dyDescent="0.2">
      <c r="A2833" t="s">
        <v>1152</v>
      </c>
      <c r="B2833" t="s">
        <v>2667</v>
      </c>
      <c r="C2833" s="5" t="s">
        <v>82</v>
      </c>
      <c r="D2833" s="5">
        <v>33397</v>
      </c>
      <c r="E2833" s="39">
        <v>1227</v>
      </c>
      <c r="F2833" s="195">
        <v>44472</v>
      </c>
      <c r="G2833" s="2">
        <v>7</v>
      </c>
      <c r="H2833" t="str">
        <f>B2833&amp;C2833</f>
        <v>Valary JEMELImarathon</v>
      </c>
      <c r="I2833" s="2">
        <f>E2833</f>
        <v>1227</v>
      </c>
      <c r="J2833" s="2" cm="1">
        <f t="array" ref="J2833">MAX(IF($H$3:$H$4000=$H2833,$I$3:$I$4000))</f>
        <v>1227</v>
      </c>
      <c r="K2833" s="2" t="str">
        <v>RSA</v>
      </c>
      <c r="L2833" s="21" t="str">
        <v>Glenrose XABA</v>
      </c>
      <c r="M2833" s="47" t="str">
        <v>5000m</v>
      </c>
      <c r="N2833" s="95">
        <v>34699</v>
      </c>
      <c r="O2833" s="94" t="str">
        <f t="shared" si="176"/>
        <v>Glenrose XABA5000m</v>
      </c>
      <c r="P2833" s="2">
        <f t="shared" si="177"/>
        <v>1089</v>
      </c>
      <c r="Q2833" s="2">
        <f t="shared" si="178"/>
        <v>84</v>
      </c>
      <c r="R2833" s="79" t="str">
        <f t="shared" si="179"/>
        <v/>
      </c>
    </row>
    <row r="2834" spans="1:18" x14ac:dyDescent="0.2">
      <c r="A2834" t="s">
        <v>1152</v>
      </c>
      <c r="B2834" t="s">
        <v>1852</v>
      </c>
      <c r="C2834" s="5" t="s">
        <v>29</v>
      </c>
      <c r="D2834" s="5">
        <v>38226</v>
      </c>
      <c r="E2834" s="39">
        <v>1130</v>
      </c>
      <c r="F2834" s="195">
        <v>44471</v>
      </c>
      <c r="G2834" s="2">
        <v>42</v>
      </c>
      <c r="H2834" t="str">
        <f>B2834&amp;C2834</f>
        <v>Janeth Nyiva MUTUNGI5000m</v>
      </c>
      <c r="I2834" s="2">
        <f>E2834</f>
        <v>1130</v>
      </c>
      <c r="J2834" s="2" cm="1">
        <f t="array" ref="J2834">MAX(IF($H$3:$H$4000=$H2834,$I$3:$I$4000))</f>
        <v>1130</v>
      </c>
      <c r="K2834" s="2" t="str">
        <v>RSA</v>
      </c>
      <c r="L2834" s="21" t="str">
        <v>Tayla KAVANAGH</v>
      </c>
      <c r="M2834" s="47" t="str">
        <v>5000m</v>
      </c>
      <c r="N2834" s="95">
        <v>37016</v>
      </c>
      <c r="O2834" s="94" t="str">
        <f t="shared" si="176"/>
        <v>Tayla KAVANAGH5000m</v>
      </c>
      <c r="P2834" s="2">
        <f t="shared" si="177"/>
        <v>1043</v>
      </c>
      <c r="Q2834" s="2">
        <f t="shared" si="178"/>
        <v>120</v>
      </c>
      <c r="R2834" s="79" t="str">
        <f t="shared" si="179"/>
        <v/>
      </c>
    </row>
    <row r="2835" spans="1:18" x14ac:dyDescent="0.2">
      <c r="A2835" t="s">
        <v>1152</v>
      </c>
      <c r="B2835" t="s">
        <v>5636</v>
      </c>
      <c r="C2835" s="5" t="s">
        <v>29</v>
      </c>
      <c r="D2835" s="5">
        <v>37614</v>
      </c>
      <c r="E2835" s="39">
        <v>1168</v>
      </c>
      <c r="F2835" s="195">
        <v>44465</v>
      </c>
      <c r="G2835" s="2">
        <v>20</v>
      </c>
      <c r="H2835" t="str">
        <f>B2835&amp;C2835</f>
        <v>Judy Jepngetich CHEPASKWONY5000m</v>
      </c>
      <c r="I2835" s="2">
        <f>E2835</f>
        <v>1168</v>
      </c>
      <c r="J2835" s="2" cm="1">
        <f t="array" ref="J2835">MAX(IF($H$3:$H$4000=$H2835,$I$3:$I$4000))</f>
        <v>1168</v>
      </c>
      <c r="K2835" s="2" t="str">
        <v>RSA</v>
      </c>
      <c r="L2835" s="21" t="str">
        <v>Mila COMPAAN</v>
      </c>
      <c r="M2835" s="47" t="str">
        <v>100mh</v>
      </c>
      <c r="N2835" s="95">
        <v>37637</v>
      </c>
      <c r="O2835" s="94" t="str">
        <f t="shared" si="176"/>
        <v>Mila COMPAAN100mh</v>
      </c>
      <c r="P2835" s="2">
        <f t="shared" si="177"/>
        <v>1008</v>
      </c>
      <c r="Q2835" s="2">
        <f t="shared" si="178"/>
        <v>127</v>
      </c>
      <c r="R2835" s="79" t="str">
        <f t="shared" si="179"/>
        <v/>
      </c>
    </row>
    <row r="2836" spans="1:18" x14ac:dyDescent="0.2">
      <c r="A2836" t="s">
        <v>1152</v>
      </c>
      <c r="B2836" t="s">
        <v>1281</v>
      </c>
      <c r="C2836" s="5" t="s">
        <v>29</v>
      </c>
      <c r="D2836" s="5">
        <v>37057</v>
      </c>
      <c r="E2836" s="39">
        <v>1167</v>
      </c>
      <c r="F2836" s="195">
        <v>44465</v>
      </c>
      <c r="G2836" s="2">
        <v>21</v>
      </c>
      <c r="H2836" t="str">
        <f>B2836&amp;C2836</f>
        <v>Rebecca MWANGI5000m</v>
      </c>
      <c r="I2836" s="2">
        <f>E2836</f>
        <v>1167</v>
      </c>
      <c r="J2836" s="2" cm="1">
        <f t="array" ref="J2836">MAX(IF($H$3:$H$4000=$H2836,$I$3:$I$4000))</f>
        <v>1167</v>
      </c>
      <c r="K2836" s="2" t="str">
        <v>RSA</v>
      </c>
      <c r="L2836" s="21" t="str">
        <v>Chane KOK</v>
      </c>
      <c r="M2836" s="47" t="str">
        <v>100mh</v>
      </c>
      <c r="N2836" s="95">
        <v>38215</v>
      </c>
      <c r="O2836" s="94" t="str">
        <f t="shared" si="176"/>
        <v>Chane KOK100mh</v>
      </c>
      <c r="P2836" s="2">
        <f t="shared" si="177"/>
        <v>1008</v>
      </c>
      <c r="Q2836" s="2">
        <f t="shared" si="178"/>
        <v>127</v>
      </c>
      <c r="R2836" s="79" t="str">
        <f t="shared" si="179"/>
        <v/>
      </c>
    </row>
    <row r="2837" spans="1:18" x14ac:dyDescent="0.2">
      <c r="A2837" t="s">
        <v>1152</v>
      </c>
      <c r="B2837" t="s">
        <v>1836</v>
      </c>
      <c r="C2837" s="5" t="s">
        <v>29</v>
      </c>
      <c r="D2837" s="5">
        <v>36237</v>
      </c>
      <c r="E2837" s="39">
        <v>1161</v>
      </c>
      <c r="F2837" s="195">
        <v>44465</v>
      </c>
      <c r="G2837" s="2">
        <v>23</v>
      </c>
      <c r="H2837" t="str">
        <f>B2837&amp;C2837</f>
        <v>Hellen Ekarare LOBUN5000m</v>
      </c>
      <c r="I2837" s="2">
        <f>E2837</f>
        <v>1161</v>
      </c>
      <c r="J2837" s="2" cm="1">
        <f t="array" ref="J2837">MAX(IF($H$3:$H$4000=$H2837,$I$3:$I$4000))</f>
        <v>1161</v>
      </c>
      <c r="K2837" s="2" t="str">
        <v>RSA</v>
      </c>
      <c r="L2837" s="21" t="str">
        <v>Michelle NGOZO</v>
      </c>
      <c r="M2837" s="47" t="str">
        <v>high-jump</v>
      </c>
      <c r="N2837" s="95">
        <v>36661</v>
      </c>
      <c r="O2837" s="94" t="str">
        <f t="shared" si="176"/>
        <v>Michelle NGOZOhigh-jump</v>
      </c>
      <c r="P2837" s="2">
        <f t="shared" si="177"/>
        <v>1023</v>
      </c>
      <c r="Q2837" s="2">
        <f t="shared" si="178"/>
        <v>37</v>
      </c>
      <c r="R2837" s="79" t="str">
        <f t="shared" si="179"/>
        <v/>
      </c>
    </row>
    <row r="2838" spans="1:18" x14ac:dyDescent="0.2">
      <c r="A2838" t="s">
        <v>1152</v>
      </c>
      <c r="B2838" t="s">
        <v>1961</v>
      </c>
      <c r="C2838" s="5" t="s">
        <v>29</v>
      </c>
      <c r="D2838" s="5">
        <v>37252</v>
      </c>
      <c r="E2838" s="39">
        <v>1115</v>
      </c>
      <c r="F2838" s="195">
        <v>44465</v>
      </c>
      <c r="G2838" s="2">
        <v>54</v>
      </c>
      <c r="H2838" t="str">
        <f>B2838&amp;C2838</f>
        <v>Esther MUTHONI5000m</v>
      </c>
      <c r="I2838" s="2">
        <f>E2838</f>
        <v>1115</v>
      </c>
      <c r="J2838" s="2" cm="1">
        <f t="array" ref="J2838">MAX(IF($H$3:$H$4000=$H2838,$I$3:$I$4000))</f>
        <v>1115</v>
      </c>
      <c r="K2838" s="2" t="str">
        <v>RSA</v>
      </c>
      <c r="L2838" s="21" t="str">
        <v>Mia JANSE VAN RENSBURG</v>
      </c>
      <c r="M2838" s="47" t="str">
        <v>high-jump</v>
      </c>
      <c r="N2838" s="95">
        <v>39068</v>
      </c>
      <c r="O2838" s="94" t="str">
        <f t="shared" si="176"/>
        <v>Mia JANSE VAN RENSBURGhigh-jump</v>
      </c>
      <c r="P2838" s="2">
        <f t="shared" si="177"/>
        <v>926</v>
      </c>
      <c r="Q2838" s="2">
        <f t="shared" si="178"/>
        <v>134</v>
      </c>
      <c r="R2838" s="79" t="str">
        <f t="shared" si="179"/>
        <v/>
      </c>
    </row>
    <row r="2839" spans="1:18" x14ac:dyDescent="0.2">
      <c r="A2839" t="s">
        <v>1152</v>
      </c>
      <c r="B2839" t="s">
        <v>2681</v>
      </c>
      <c r="C2839" s="5" t="s">
        <v>82</v>
      </c>
      <c r="D2839" s="5">
        <v>31609</v>
      </c>
      <c r="E2839" s="39">
        <v>1187</v>
      </c>
      <c r="F2839" s="195">
        <v>44465</v>
      </c>
      <c r="G2839" s="2">
        <v>24</v>
      </c>
      <c r="H2839" t="str">
        <f>B2839&amp;C2839</f>
        <v>Edith CHELIMOmarathon</v>
      </c>
      <c r="I2839" s="2">
        <f>E2839</f>
        <v>1187</v>
      </c>
      <c r="J2839" s="2" cm="1">
        <f t="array" ref="J2839">MAX(IF($H$3:$H$4000=$H2839,$I$3:$I$4000))</f>
        <v>1187</v>
      </c>
      <c r="K2839" s="2" t="str">
        <v>RSA</v>
      </c>
      <c r="L2839" s="21" t="str">
        <v>Margo Chene PRETORIUS</v>
      </c>
      <c r="M2839" s="47" t="str">
        <v>hammer-throw</v>
      </c>
      <c r="N2839" s="95">
        <v>34494</v>
      </c>
      <c r="O2839" s="94" t="str">
        <f t="shared" si="176"/>
        <v>Margo Chene PRETORIUShammer-throw</v>
      </c>
      <c r="P2839" s="2">
        <f t="shared" si="177"/>
        <v>802</v>
      </c>
      <c r="Q2839" s="2">
        <f t="shared" si="178"/>
        <v>112</v>
      </c>
      <c r="R2839" s="79" t="str">
        <f t="shared" si="179"/>
        <v/>
      </c>
    </row>
    <row r="2840" spans="1:18" x14ac:dyDescent="0.2">
      <c r="A2840" t="s">
        <v>1152</v>
      </c>
      <c r="B2840" t="s">
        <v>1989</v>
      </c>
      <c r="C2840" s="5" t="s">
        <v>82</v>
      </c>
      <c r="D2840" s="5">
        <v>34778</v>
      </c>
      <c r="E2840" s="39">
        <v>1183</v>
      </c>
      <c r="F2840" s="195">
        <v>44465</v>
      </c>
      <c r="G2840" s="2">
        <v>26</v>
      </c>
      <c r="H2840" t="str">
        <f>B2840&amp;C2840</f>
        <v>Fancy CHEMUTAImarathon</v>
      </c>
      <c r="I2840" s="2">
        <f>E2840</f>
        <v>1183</v>
      </c>
      <c r="J2840" s="2" cm="1">
        <f t="array" ref="J2840">MAX(IF($H$3:$H$4000=$H2840,$I$3:$I$4000))</f>
        <v>1183</v>
      </c>
      <c r="K2840" s="2" t="str">
        <v>RSA</v>
      </c>
      <c r="L2840" s="21" t="str">
        <v>Mckayla VAN DER WESTHUIZEN</v>
      </c>
      <c r="M2840" s="47" t="str">
        <v>javelin-throw</v>
      </c>
      <c r="N2840" s="95">
        <v>38057</v>
      </c>
      <c r="O2840" s="94" t="str">
        <f t="shared" si="176"/>
        <v>Mckayla VAN DER WESTHUIZENjavelin-throw</v>
      </c>
      <c r="P2840" s="2">
        <f t="shared" si="177"/>
        <v>1039</v>
      </c>
      <c r="Q2840" s="2">
        <f t="shared" si="178"/>
        <v>9</v>
      </c>
      <c r="R2840" s="79" t="str">
        <f t="shared" si="179"/>
        <v/>
      </c>
    </row>
    <row r="2841" spans="1:18" x14ac:dyDescent="0.2">
      <c r="A2841" t="s">
        <v>1152</v>
      </c>
      <c r="B2841" t="s">
        <v>2696</v>
      </c>
      <c r="C2841" s="5" t="s">
        <v>82</v>
      </c>
      <c r="D2841" s="5">
        <v>33233</v>
      </c>
      <c r="E2841" s="39">
        <v>1149</v>
      </c>
      <c r="F2841" s="195">
        <v>44465</v>
      </c>
      <c r="G2841" s="2">
        <v>47</v>
      </c>
      <c r="H2841" t="str">
        <f>B2841&amp;C2841</f>
        <v>Ruth CHEBITOKmarathon</v>
      </c>
      <c r="I2841" s="2">
        <f>E2841</f>
        <v>1149</v>
      </c>
      <c r="J2841" s="2" cm="1">
        <f t="array" ref="J2841">MAX(IF($H$3:$H$4000=$H2841,$I$3:$I$4000))</f>
        <v>1149</v>
      </c>
      <c r="K2841" s="2" t="str">
        <v>RSA</v>
      </c>
      <c r="L2841" s="21" t="str">
        <v>Chane VAN ZYL</v>
      </c>
      <c r="M2841" s="47" t="str">
        <v>javelin-throw</v>
      </c>
      <c r="N2841" s="95">
        <v>37476</v>
      </c>
      <c r="O2841" s="94" t="str">
        <f t="shared" si="176"/>
        <v>Chane VAN ZYLjavelin-throw</v>
      </c>
      <c r="P2841" s="2">
        <f t="shared" si="177"/>
        <v>922</v>
      </c>
      <c r="Q2841" s="2">
        <f t="shared" si="178"/>
        <v>38</v>
      </c>
      <c r="R2841" s="79" t="str">
        <f t="shared" si="179"/>
        <v/>
      </c>
    </row>
    <row r="2842" spans="1:18" x14ac:dyDescent="0.2">
      <c r="A2842" t="s">
        <v>1152</v>
      </c>
      <c r="B2842" t="s">
        <v>2705</v>
      </c>
      <c r="C2842" t="s">
        <v>82</v>
      </c>
      <c r="E2842" s="39">
        <v>1139</v>
      </c>
      <c r="F2842" s="195">
        <v>44465</v>
      </c>
      <c r="G2842" s="2">
        <v>58</v>
      </c>
      <c r="H2842" t="str">
        <f>B2842&amp;C2842</f>
        <v>Jackline CHELALmarathon</v>
      </c>
      <c r="I2842" s="2">
        <f>E2842</f>
        <v>1139</v>
      </c>
      <c r="J2842" s="2" cm="1">
        <f t="array" ref="J2842">MAX(IF($H$3:$H$4000=$H2842,$I$3:$I$4000))</f>
        <v>1139</v>
      </c>
      <c r="K2842" s="2" t="str">
        <v>RSA</v>
      </c>
      <c r="L2842" s="21" t="str">
        <v>Chandi MULDER</v>
      </c>
      <c r="M2842" s="47" t="str">
        <v>javelin-throw</v>
      </c>
      <c r="N2842" s="95">
        <v>37365</v>
      </c>
      <c r="O2842" s="94" t="str">
        <f t="shared" si="176"/>
        <v>Chandi MULDERjavelin-throw</v>
      </c>
      <c r="P2842" s="2">
        <f t="shared" si="177"/>
        <v>780</v>
      </c>
      <c r="Q2842" s="2">
        <f t="shared" si="178"/>
        <v>124</v>
      </c>
      <c r="R2842" s="79" t="str">
        <f t="shared" si="179"/>
        <v/>
      </c>
    </row>
    <row r="2843" spans="1:18" x14ac:dyDescent="0.2">
      <c r="A2843" t="s">
        <v>1152</v>
      </c>
      <c r="B2843" t="s">
        <v>5041</v>
      </c>
      <c r="C2843" s="5" t="s">
        <v>82</v>
      </c>
      <c r="D2843" s="5">
        <v>32180</v>
      </c>
      <c r="E2843" s="39">
        <v>1073</v>
      </c>
      <c r="F2843" s="195">
        <v>44465</v>
      </c>
      <c r="G2843" s="2">
        <v>97</v>
      </c>
      <c r="H2843" t="str">
        <f>B2843&amp;C2843</f>
        <v>Ruth MATEBOmarathon</v>
      </c>
      <c r="I2843" s="2">
        <f>E2843</f>
        <v>1073</v>
      </c>
      <c r="J2843" s="2" cm="1">
        <f t="array" ref="J2843">MAX(IF($H$3:$H$4000=$H2843,$I$3:$I$4000))</f>
        <v>1073</v>
      </c>
      <c r="K2843" s="2" t="str">
        <v>RSA</v>
      </c>
      <c r="L2843" s="21" t="str">
        <v>Ilana JANSEN</v>
      </c>
      <c r="M2843" s="47" t="str">
        <v>javelin-throw</v>
      </c>
      <c r="N2843" s="95">
        <v>37734</v>
      </c>
      <c r="O2843" s="94" t="str">
        <f t="shared" si="176"/>
        <v>Ilana JANSENjavelin-throw</v>
      </c>
      <c r="P2843" s="2">
        <f t="shared" si="177"/>
        <v>766</v>
      </c>
      <c r="Q2843" s="2">
        <f t="shared" si="178"/>
        <v>130</v>
      </c>
      <c r="R2843" s="79" t="str">
        <f t="shared" si="179"/>
        <v/>
      </c>
    </row>
    <row r="2844" spans="1:18" x14ac:dyDescent="0.2">
      <c r="A2844" t="s">
        <v>1152</v>
      </c>
      <c r="B2844" t="s">
        <v>1885</v>
      </c>
      <c r="C2844" s="5" t="s">
        <v>34</v>
      </c>
      <c r="D2844" s="5">
        <v>34300</v>
      </c>
      <c r="E2844" s="39">
        <v>1160</v>
      </c>
      <c r="F2844" s="195">
        <v>44464</v>
      </c>
      <c r="G2844" s="2">
        <v>20</v>
      </c>
      <c r="H2844" t="str">
        <f>B2844&amp;C2844</f>
        <v>Joanne KIPKEMOI3000msc</v>
      </c>
      <c r="I2844" s="2">
        <f>E2844</f>
        <v>1160</v>
      </c>
      <c r="J2844" s="2" cm="1">
        <f t="array" ref="J2844">MAX(IF($H$3:$H$4000=$H2844,$I$3:$I$4000))</f>
        <v>1160</v>
      </c>
      <c r="K2844" s="2" t="str">
        <v>RSA</v>
      </c>
      <c r="L2844" s="21" t="str">
        <v>Shannon VERSTER</v>
      </c>
      <c r="M2844" s="47" t="str">
        <v>heptathlon</v>
      </c>
      <c r="N2844" s="95">
        <v>36474</v>
      </c>
      <c r="O2844" s="94" t="str">
        <f t="shared" si="176"/>
        <v>Shannon VERSTERheptathlon</v>
      </c>
      <c r="P2844" s="2">
        <f t="shared" si="177"/>
        <v>900</v>
      </c>
      <c r="Q2844" s="2">
        <f t="shared" si="178"/>
        <v>39</v>
      </c>
      <c r="R2844" s="79" t="str">
        <f t="shared" si="179"/>
        <v/>
      </c>
    </row>
    <row r="2845" spans="1:18" x14ac:dyDescent="0.2">
      <c r="A2845" t="s">
        <v>1152</v>
      </c>
      <c r="B2845" t="s">
        <v>1836</v>
      </c>
      <c r="C2845" s="5" t="s">
        <v>28</v>
      </c>
      <c r="D2845" s="5">
        <v>36237</v>
      </c>
      <c r="E2845" s="39">
        <v>1155</v>
      </c>
      <c r="F2845" s="195">
        <v>44463</v>
      </c>
      <c r="G2845" s="2">
        <v>22</v>
      </c>
      <c r="H2845" t="str">
        <f>B2845&amp;C2845</f>
        <v>Hellen Ekarare LOBUN1500m</v>
      </c>
      <c r="I2845" s="2">
        <f>E2845</f>
        <v>1155</v>
      </c>
      <c r="J2845" s="2" cm="1">
        <f t="array" ref="J2845">MAX(IF($H$3:$H$4000=$H2845,$I$3:$I$4000))</f>
        <v>1155</v>
      </c>
      <c r="K2845" s="2" t="str">
        <v>RSA</v>
      </c>
      <c r="L2845" s="21" t="str">
        <v>Banele SHABANGU</v>
      </c>
      <c r="M2845" s="47" t="str">
        <v>200m</v>
      </c>
      <c r="N2845" s="95">
        <v>37468</v>
      </c>
      <c r="O2845" s="94" t="str">
        <f t="shared" si="176"/>
        <v>Banele SHABANGU200m</v>
      </c>
      <c r="P2845" s="2">
        <f t="shared" si="177"/>
        <v>1109</v>
      </c>
      <c r="Q2845" s="2">
        <f t="shared" si="178"/>
        <v>63</v>
      </c>
      <c r="R2845" s="79" t="str">
        <f t="shared" si="179"/>
        <v/>
      </c>
    </row>
    <row r="2846" spans="1:18" x14ac:dyDescent="0.2">
      <c r="A2846" t="s">
        <v>1152</v>
      </c>
      <c r="B2846" t="s">
        <v>1946</v>
      </c>
      <c r="C2846" s="5" t="s">
        <v>30</v>
      </c>
      <c r="D2846" s="5">
        <v>36710</v>
      </c>
      <c r="E2846" s="39">
        <v>1146</v>
      </c>
      <c r="F2846" s="195">
        <v>44463</v>
      </c>
      <c r="G2846" s="2">
        <v>31</v>
      </c>
      <c r="H2846" t="str">
        <f>B2846&amp;C2846</f>
        <v>Tabithanjeri KAMAU10000m</v>
      </c>
      <c r="I2846" s="2">
        <f>E2846</f>
        <v>1146</v>
      </c>
      <c r="J2846" s="2" cm="1">
        <f t="array" ref="J2846">MAX(IF($H$3:$H$4000=$H2846,$I$3:$I$4000))</f>
        <v>1146</v>
      </c>
      <c r="K2846" s="2" t="str">
        <v>RSA</v>
      </c>
      <c r="L2846" s="21" t="str">
        <v>Viwe JINGQI</v>
      </c>
      <c r="M2846" s="47" t="str">
        <v>200m</v>
      </c>
      <c r="N2846" s="95">
        <v>38400</v>
      </c>
      <c r="O2846" s="94" t="str">
        <f t="shared" si="176"/>
        <v>Viwe JINGQI200m</v>
      </c>
      <c r="P2846" s="2">
        <f t="shared" si="177"/>
        <v>1104</v>
      </c>
      <c r="Q2846" s="2">
        <f t="shared" si="178"/>
        <v>70</v>
      </c>
      <c r="R2846" s="79" t="str">
        <f t="shared" si="179"/>
        <v/>
      </c>
    </row>
    <row r="2847" spans="1:18" x14ac:dyDescent="0.2">
      <c r="A2847" t="s">
        <v>1152</v>
      </c>
      <c r="B2847" t="s">
        <v>2706</v>
      </c>
      <c r="C2847" t="s">
        <v>82</v>
      </c>
      <c r="D2847">
        <v>1990</v>
      </c>
      <c r="E2847" s="39">
        <v>1138</v>
      </c>
      <c r="F2847" s="195">
        <v>44458</v>
      </c>
      <c r="G2847" s="2">
        <v>59</v>
      </c>
      <c r="H2847" t="str">
        <f>B2847&amp;C2847</f>
        <v>Peris JERONOmarathon</v>
      </c>
      <c r="I2847" s="2">
        <f>E2847</f>
        <v>1138</v>
      </c>
      <c r="J2847" s="2" cm="1">
        <f t="array" ref="J2847">MAX(IF($H$3:$H$4000=$H2847,$I$3:$I$4000))</f>
        <v>1138</v>
      </c>
      <c r="K2847" s="2" t="str">
        <v>RSA</v>
      </c>
      <c r="L2847" s="21" t="str">
        <v>Mpotseng SEKESE</v>
      </c>
      <c r="M2847" s="47" t="str">
        <v>200m</v>
      </c>
      <c r="N2847" s="95">
        <v>36208</v>
      </c>
      <c r="O2847" s="94" t="str">
        <f t="shared" si="176"/>
        <v>Mpotseng SEKESE200m</v>
      </c>
      <c r="P2847" s="2">
        <f t="shared" si="177"/>
        <v>1076</v>
      </c>
      <c r="Q2847" s="2">
        <f t="shared" si="178"/>
        <v>118</v>
      </c>
      <c r="R2847" s="79" t="str">
        <f t="shared" si="179"/>
        <v/>
      </c>
    </row>
    <row r="2848" spans="1:18" x14ac:dyDescent="0.2">
      <c r="A2848" t="s">
        <v>1152</v>
      </c>
      <c r="B2848" t="s">
        <v>2719</v>
      </c>
      <c r="C2848" s="5" t="s">
        <v>82</v>
      </c>
      <c r="D2848" s="5">
        <v>32386</v>
      </c>
      <c r="E2848" s="39">
        <v>1124</v>
      </c>
      <c r="F2848" s="195">
        <v>44458</v>
      </c>
      <c r="G2848" s="2">
        <v>75</v>
      </c>
      <c r="H2848" t="str">
        <f>B2848&amp;C2848</f>
        <v>Judith JERUBETmarathon</v>
      </c>
      <c r="I2848" s="2">
        <f>E2848</f>
        <v>1124</v>
      </c>
      <c r="J2848" s="2" cm="1">
        <f t="array" ref="J2848">MAX(IF($H$3:$H$4000=$H2848,$I$3:$I$4000))</f>
        <v>1170</v>
      </c>
      <c r="K2848" s="2" t="str">
        <v>RSA</v>
      </c>
      <c r="L2848" s="21" t="str">
        <v>Reabetswe MOLOI</v>
      </c>
      <c r="M2848" s="47" t="str">
        <v>200m</v>
      </c>
      <c r="N2848" s="95">
        <v>35136</v>
      </c>
      <c r="O2848" s="94" t="str">
        <f t="shared" si="176"/>
        <v>Reabetswe MOLOI200m</v>
      </c>
      <c r="P2848" s="2">
        <f t="shared" si="177"/>
        <v>1063</v>
      </c>
      <c r="Q2848" s="2">
        <f t="shared" si="178"/>
        <v>133</v>
      </c>
      <c r="R2848" s="79" t="str">
        <f t="shared" si="179"/>
        <v/>
      </c>
    </row>
    <row r="2849" spans="1:18" x14ac:dyDescent="0.2">
      <c r="A2849" t="s">
        <v>1152</v>
      </c>
      <c r="B2849" t="s">
        <v>1889</v>
      </c>
      <c r="C2849" s="5" t="s">
        <v>34</v>
      </c>
      <c r="D2849" s="5">
        <v>35108</v>
      </c>
      <c r="E2849" s="39">
        <v>1147</v>
      </c>
      <c r="F2849" s="195">
        <v>44457</v>
      </c>
      <c r="G2849" s="2">
        <v>25</v>
      </c>
      <c r="H2849" t="str">
        <f>B2849&amp;C2849</f>
        <v>Daisy JEPKEMEI3000msc</v>
      </c>
      <c r="I2849" s="2">
        <f>E2849</f>
        <v>1147</v>
      </c>
      <c r="J2849" s="2" cm="1">
        <f t="array" ref="J2849">MAX(IF($H$3:$H$4000=$H2849,$I$3:$I$4000))</f>
        <v>1147</v>
      </c>
      <c r="K2849" s="2" t="str">
        <v>RSA</v>
      </c>
      <c r="L2849" s="21" t="str">
        <v>Molepo PRECIOUS</v>
      </c>
      <c r="M2849" s="47" t="str">
        <v>200m</v>
      </c>
      <c r="N2849" s="95">
        <v>38384</v>
      </c>
      <c r="O2849" s="94" t="str">
        <f t="shared" si="176"/>
        <v>Molepo PRECIOUS200m</v>
      </c>
      <c r="P2849" s="2">
        <f t="shared" si="177"/>
        <v>1047</v>
      </c>
      <c r="Q2849" s="2">
        <f t="shared" si="178"/>
        <v>145</v>
      </c>
      <c r="R2849" s="79" t="str">
        <f t="shared" si="179"/>
        <v/>
      </c>
    </row>
    <row r="2850" spans="1:18" x14ac:dyDescent="0.2">
      <c r="A2850" t="s">
        <v>1152</v>
      </c>
      <c r="B2850" t="s">
        <v>2143</v>
      </c>
      <c r="C2850" s="5" t="s">
        <v>33</v>
      </c>
      <c r="D2850" s="6">
        <v>36985</v>
      </c>
      <c r="E2850" s="39">
        <v>1049</v>
      </c>
      <c r="F2850" s="195">
        <v>44457</v>
      </c>
      <c r="G2850" s="2">
        <v>63</v>
      </c>
      <c r="H2850" t="str">
        <f>B2850&amp;C2850</f>
        <v>Vanice Kerubo NYAGISERA400mh</v>
      </c>
      <c r="I2850" s="2">
        <f>E2850</f>
        <v>1049</v>
      </c>
      <c r="J2850" s="2" cm="1">
        <f t="array" ref="J2850">MAX(IF($H$3:$H$4000=$H2850,$I$3:$I$4000))</f>
        <v>1049</v>
      </c>
      <c r="K2850" s="2" t="str">
        <v>RSA</v>
      </c>
      <c r="L2850" s="21" t="str">
        <v>Kirsten AHRENS</v>
      </c>
      <c r="M2850" s="47" t="str">
        <v>200m</v>
      </c>
      <c r="N2850" s="95">
        <v>36695</v>
      </c>
      <c r="O2850" s="94" t="str">
        <f t="shared" si="176"/>
        <v>Kirsten AHRENS200m</v>
      </c>
      <c r="P2850" s="2">
        <f t="shared" si="177"/>
        <v>1040</v>
      </c>
      <c r="Q2850" s="2">
        <f t="shared" si="178"/>
        <v>153</v>
      </c>
      <c r="R2850" s="79" t="str">
        <f t="shared" si="179"/>
        <v/>
      </c>
    </row>
    <row r="2851" spans="1:18" x14ac:dyDescent="0.2">
      <c r="A2851" t="s">
        <v>1152</v>
      </c>
      <c r="B2851" t="s">
        <v>1975</v>
      </c>
      <c r="C2851" s="5" t="s">
        <v>82</v>
      </c>
      <c r="D2851" s="5">
        <v>34490</v>
      </c>
      <c r="E2851" s="39">
        <v>1188</v>
      </c>
      <c r="F2851" s="195">
        <v>44451</v>
      </c>
      <c r="G2851" s="2">
        <v>22</v>
      </c>
      <c r="H2851" t="str">
        <f>B2851&amp;C2851</f>
        <v>Vibian CHEPKURUImarathon</v>
      </c>
      <c r="I2851" s="2">
        <f>E2851</f>
        <v>1188</v>
      </c>
      <c r="J2851" s="2" cm="1">
        <f t="array" ref="J2851">MAX(IF($H$3:$H$4000=$H2851,$I$3:$I$4000))</f>
        <v>1188</v>
      </c>
      <c r="K2851" s="2" t="str">
        <v>RSA</v>
      </c>
      <c r="L2851" s="21" t="str">
        <v>Wenda NEL</v>
      </c>
      <c r="M2851" s="47" t="str">
        <v>200m</v>
      </c>
      <c r="N2851" s="95">
        <v>32354</v>
      </c>
      <c r="O2851" s="94" t="str">
        <f t="shared" si="176"/>
        <v>Wenda NEL200m</v>
      </c>
      <c r="P2851" s="2">
        <f t="shared" si="177"/>
        <v>1038</v>
      </c>
      <c r="Q2851" s="2">
        <f t="shared" si="178"/>
        <v>155</v>
      </c>
      <c r="R2851" s="79" t="str">
        <f t="shared" si="179"/>
        <v/>
      </c>
    </row>
    <row r="2852" spans="1:18" x14ac:dyDescent="0.2">
      <c r="A2852" t="s">
        <v>1152</v>
      </c>
      <c r="B2852" t="s">
        <v>2693</v>
      </c>
      <c r="C2852" s="5" t="s">
        <v>82</v>
      </c>
      <c r="D2852" s="5">
        <v>35434</v>
      </c>
      <c r="E2852" s="39">
        <v>1155</v>
      </c>
      <c r="F2852" s="195">
        <v>44451</v>
      </c>
      <c r="G2852" s="2">
        <v>44</v>
      </c>
      <c r="H2852" t="str">
        <f>B2852&amp;C2852</f>
        <v>Lucy CHERUIYOTmarathon</v>
      </c>
      <c r="I2852" s="2">
        <f>E2852</f>
        <v>1155</v>
      </c>
      <c r="J2852" s="2" cm="1">
        <f t="array" ref="J2852">MAX(IF($H$3:$H$4000=$H2852,$I$3:$I$4000))</f>
        <v>1155</v>
      </c>
      <c r="K2852" s="2" t="str">
        <v>RSA</v>
      </c>
      <c r="L2852" s="21" t="str">
        <v>Prudence SEKGODISO</v>
      </c>
      <c r="M2852" s="47" t="str">
        <v>800m</v>
      </c>
      <c r="N2852" s="95">
        <v>37261</v>
      </c>
      <c r="O2852" s="94" t="str">
        <f t="shared" si="176"/>
        <v>Prudence SEKGODISO800m</v>
      </c>
      <c r="P2852" s="2">
        <f t="shared" si="177"/>
        <v>1137</v>
      </c>
      <c r="Q2852" s="2">
        <f t="shared" si="178"/>
        <v>25</v>
      </c>
      <c r="R2852" s="79" t="str">
        <f t="shared" si="179"/>
        <v/>
      </c>
    </row>
    <row r="2853" spans="1:18" x14ac:dyDescent="0.2">
      <c r="A2853" t="s">
        <v>1152</v>
      </c>
      <c r="B2853" t="s">
        <v>2700</v>
      </c>
      <c r="C2853" s="5" t="s">
        <v>82</v>
      </c>
      <c r="D2853" s="5">
        <v>35051</v>
      </c>
      <c r="E2853" s="39">
        <v>1144</v>
      </c>
      <c r="F2853" s="195">
        <v>44451</v>
      </c>
      <c r="G2853" s="2">
        <v>52</v>
      </c>
      <c r="H2853" t="str">
        <f>B2853&amp;C2853</f>
        <v>Celestine CHEPCHIRCHIRmarathon</v>
      </c>
      <c r="I2853" s="2">
        <f>E2853</f>
        <v>1144</v>
      </c>
      <c r="J2853" s="2" cm="1">
        <f t="array" ref="J2853">MAX(IF($H$3:$H$4000=$H2853,$I$3:$I$4000))</f>
        <v>1144</v>
      </c>
      <c r="K2853" s="2" t="str">
        <v>RSA</v>
      </c>
      <c r="L2853" s="21" t="str">
        <v>Carla VAN WYK</v>
      </c>
      <c r="M2853" s="47" t="str">
        <v>800m</v>
      </c>
      <c r="N2853" s="95">
        <v>38205</v>
      </c>
      <c r="O2853" s="94" t="str">
        <f t="shared" si="176"/>
        <v>Carla VAN WYK800m</v>
      </c>
      <c r="P2853" s="2">
        <f t="shared" si="177"/>
        <v>996</v>
      </c>
      <c r="Q2853" s="2">
        <f t="shared" si="178"/>
        <v>173</v>
      </c>
      <c r="R2853" s="79" t="str">
        <f t="shared" si="179"/>
        <v/>
      </c>
    </row>
    <row r="2854" spans="1:18" x14ac:dyDescent="0.2">
      <c r="A2854" t="s">
        <v>1152</v>
      </c>
      <c r="B2854" t="s">
        <v>5039</v>
      </c>
      <c r="C2854" t="s">
        <v>82</v>
      </c>
      <c r="E2854" s="39">
        <v>1081</v>
      </c>
      <c r="F2854" s="195">
        <v>44451</v>
      </c>
      <c r="G2854" s="2">
        <v>95</v>
      </c>
      <c r="H2854" t="str">
        <f>B2854&amp;C2854</f>
        <v>Monica CHERUTOmarathon</v>
      </c>
      <c r="I2854" s="2">
        <f>E2854</f>
        <v>1081</v>
      </c>
      <c r="J2854" s="2" cm="1">
        <f t="array" ref="J2854">MAX(IF($H$3:$H$4000=$H2854,$I$3:$I$4000))</f>
        <v>1081</v>
      </c>
      <c r="K2854" s="2" t="str">
        <v>RSA</v>
      </c>
      <c r="L2854" s="21" t="str">
        <v>Kirsti Erin BELL</v>
      </c>
      <c r="M2854" s="47" t="str">
        <v>3000msc</v>
      </c>
      <c r="N2854" s="95">
        <v>37384</v>
      </c>
      <c r="O2854" s="94" t="str">
        <f t="shared" si="176"/>
        <v>Kirsti Erin BELL3000msc</v>
      </c>
      <c r="P2854" s="2">
        <f t="shared" si="177"/>
        <v>932</v>
      </c>
      <c r="Q2854" s="2">
        <f t="shared" si="178"/>
        <v>127</v>
      </c>
      <c r="R2854" s="79" t="str">
        <f t="shared" si="179"/>
        <v/>
      </c>
    </row>
    <row r="2855" spans="1:18" x14ac:dyDescent="0.2">
      <c r="A2855" t="s">
        <v>1152</v>
      </c>
      <c r="B2855" t="s">
        <v>1879</v>
      </c>
      <c r="C2855" s="5" t="s">
        <v>34</v>
      </c>
      <c r="D2855" s="6">
        <v>35598</v>
      </c>
      <c r="E2855" s="39">
        <v>1189</v>
      </c>
      <c r="F2855" s="195">
        <v>44448</v>
      </c>
      <c r="G2855" s="2">
        <v>9</v>
      </c>
      <c r="H2855" t="str">
        <f>B2855&amp;C2855</f>
        <v>Rosefline CHEPNGETICH3000msc</v>
      </c>
      <c r="I2855" s="2">
        <f>E2855</f>
        <v>1189</v>
      </c>
      <c r="J2855" s="2" cm="1">
        <f t="array" ref="J2855">MAX(IF($H$3:$H$4000=$H2855,$I$3:$I$4000))</f>
        <v>1189</v>
      </c>
      <c r="K2855" s="2" t="str">
        <v>RSA</v>
      </c>
      <c r="L2855" s="21" t="str">
        <v>Anneken VILJOEN</v>
      </c>
      <c r="M2855" s="47" t="str">
        <v>5000m</v>
      </c>
      <c r="N2855" s="95">
        <v>37307</v>
      </c>
      <c r="O2855" s="94" t="str">
        <f t="shared" si="176"/>
        <v>Anneken VILJOEN5000m</v>
      </c>
      <c r="P2855" s="2">
        <f t="shared" si="177"/>
        <v>1001</v>
      </c>
      <c r="Q2855" s="2">
        <f t="shared" si="178"/>
        <v>147</v>
      </c>
      <c r="R2855" s="79" t="str">
        <f t="shared" si="179"/>
        <v/>
      </c>
    </row>
    <row r="2856" spans="1:18" x14ac:dyDescent="0.2">
      <c r="A2856" t="s">
        <v>1152</v>
      </c>
      <c r="B2856" t="s">
        <v>1940</v>
      </c>
      <c r="C2856" s="5" t="s">
        <v>29</v>
      </c>
      <c r="D2856" s="5">
        <v>32855</v>
      </c>
      <c r="E2856" s="39">
        <v>1229</v>
      </c>
      <c r="F2856" s="195">
        <v>44442</v>
      </c>
      <c r="G2856" s="2">
        <v>1</v>
      </c>
      <c r="H2856" t="str">
        <f>B2856&amp;C2856</f>
        <v>Hellen OBIRI5000m</v>
      </c>
      <c r="I2856" s="2">
        <f>E2856</f>
        <v>1229</v>
      </c>
      <c r="J2856" s="2" cm="1">
        <f t="array" ref="J2856">MAX(IF($H$3:$H$4000=$H2856,$I$3:$I$4000))</f>
        <v>1229</v>
      </c>
      <c r="K2856" s="2" t="str">
        <v>RSA</v>
      </c>
      <c r="L2856" s="21" t="str">
        <v>Glenrose XABA</v>
      </c>
      <c r="M2856" s="47" t="str">
        <v>10000m</v>
      </c>
      <c r="N2856" s="95">
        <v>34699</v>
      </c>
      <c r="O2856" s="94" t="str">
        <f t="shared" si="176"/>
        <v>Glenrose XABA10000m</v>
      </c>
      <c r="P2856" s="2">
        <f t="shared" si="177"/>
        <v>1083</v>
      </c>
      <c r="Q2856" s="2">
        <f t="shared" si="178"/>
        <v>75</v>
      </c>
      <c r="R2856" s="79" t="str">
        <f t="shared" si="179"/>
        <v/>
      </c>
    </row>
    <row r="2857" spans="1:18" x14ac:dyDescent="0.2">
      <c r="A2857" t="s">
        <v>1152</v>
      </c>
      <c r="B2857" t="s">
        <v>1837</v>
      </c>
      <c r="C2857" s="5" t="s">
        <v>29</v>
      </c>
      <c r="D2857" s="5">
        <v>34009</v>
      </c>
      <c r="E2857" s="39">
        <v>1228</v>
      </c>
      <c r="F2857" s="195">
        <v>44442</v>
      </c>
      <c r="G2857" s="2">
        <v>2</v>
      </c>
      <c r="H2857" t="str">
        <f>B2857&amp;C2857</f>
        <v>Margaret Chelimo KIPKEMBOI5000m</v>
      </c>
      <c r="I2857" s="2">
        <f>E2857</f>
        <v>1228</v>
      </c>
      <c r="J2857" s="2" cm="1">
        <f t="array" ref="J2857">MAX(IF($H$3:$H$4000=$H2857,$I$3:$I$4000))</f>
        <v>1228</v>
      </c>
      <c r="K2857" s="2" t="str">
        <v>RSA</v>
      </c>
      <c r="L2857" s="21" t="str">
        <v>Andisiwe NJUNGUZA</v>
      </c>
      <c r="M2857" s="47" t="str">
        <v>10000m</v>
      </c>
      <c r="N2857" s="95">
        <v>35966</v>
      </c>
      <c r="O2857" s="94" t="str">
        <f t="shared" si="176"/>
        <v>Andisiwe NJUNGUZA10000m</v>
      </c>
      <c r="P2857" s="2">
        <f t="shared" si="177"/>
        <v>935</v>
      </c>
      <c r="Q2857" s="2">
        <f t="shared" si="178"/>
        <v>131</v>
      </c>
      <c r="R2857" s="79" t="str">
        <f t="shared" si="179"/>
        <v/>
      </c>
    </row>
    <row r="2858" spans="1:18" x14ac:dyDescent="0.2">
      <c r="A2858" t="s">
        <v>1152</v>
      </c>
      <c r="B2858" t="s">
        <v>1941</v>
      </c>
      <c r="C2858" s="5" t="s">
        <v>29</v>
      </c>
      <c r="D2858" s="5">
        <v>35553</v>
      </c>
      <c r="E2858" s="39">
        <v>1221</v>
      </c>
      <c r="F2858" s="195">
        <v>44442</v>
      </c>
      <c r="G2858" s="2">
        <v>4</v>
      </c>
      <c r="H2858" t="str">
        <f>B2858&amp;C2858</f>
        <v>Lilian Kasait RENGERUK5000m</v>
      </c>
      <c r="I2858" s="2">
        <f>E2858</f>
        <v>1221</v>
      </c>
      <c r="J2858" s="2" cm="1">
        <f t="array" ref="J2858">MAX(IF($H$3:$H$4000=$H2858,$I$3:$I$4000))</f>
        <v>1221</v>
      </c>
      <c r="K2858" s="2" t="str">
        <v>RSA</v>
      </c>
      <c r="L2858" s="21" t="str">
        <v>Shannon VERSTER</v>
      </c>
      <c r="M2858" s="47" t="str">
        <v>100mh</v>
      </c>
      <c r="N2858" s="95">
        <v>36474</v>
      </c>
      <c r="O2858" s="94" t="str">
        <f t="shared" si="176"/>
        <v>Shannon VERSTER100mh</v>
      </c>
      <c r="P2858" s="2">
        <f t="shared" si="177"/>
        <v>959</v>
      </c>
      <c r="Q2858" s="2">
        <f t="shared" si="178"/>
        <v>167</v>
      </c>
      <c r="R2858" s="79" t="str">
        <f t="shared" si="179"/>
        <v/>
      </c>
    </row>
    <row r="2859" spans="1:18" x14ac:dyDescent="0.2">
      <c r="A2859" t="s">
        <v>1152</v>
      </c>
      <c r="B2859" t="s">
        <v>1942</v>
      </c>
      <c r="C2859" s="5" t="s">
        <v>29</v>
      </c>
      <c r="D2859" s="5">
        <v>35292</v>
      </c>
      <c r="E2859" s="39">
        <v>1220</v>
      </c>
      <c r="F2859" s="195">
        <v>44442</v>
      </c>
      <c r="G2859" s="2">
        <v>5</v>
      </c>
      <c r="H2859" t="str">
        <f>B2859&amp;C2859</f>
        <v>Eva CHERONO5000m</v>
      </c>
      <c r="I2859" s="2">
        <f>E2859</f>
        <v>1220</v>
      </c>
      <c r="J2859" s="2" cm="1">
        <f t="array" ref="J2859">MAX(IF($H$3:$H$4000=$H2859,$I$3:$I$4000))</f>
        <v>1220</v>
      </c>
      <c r="K2859" s="2" t="str">
        <v>RSA</v>
      </c>
      <c r="L2859" s="21" t="str">
        <v>Zen√©y VAN DER WALT</v>
      </c>
      <c r="M2859" s="47" t="str">
        <v>400mh</v>
      </c>
      <c r="N2859" s="95">
        <v>36668</v>
      </c>
      <c r="O2859" s="94" t="str">
        <f t="shared" si="176"/>
        <v>Zen√©y VAN DER WALT400mh</v>
      </c>
      <c r="P2859" s="2">
        <f t="shared" si="177"/>
        <v>1161</v>
      </c>
      <c r="Q2859" s="2">
        <f t="shared" si="178"/>
        <v>9</v>
      </c>
      <c r="R2859" s="79" t="str">
        <f t="shared" si="179"/>
        <v/>
      </c>
    </row>
    <row r="2860" spans="1:18" x14ac:dyDescent="0.2">
      <c r="A2860" t="s">
        <v>1152</v>
      </c>
      <c r="B2860" t="s">
        <v>1947</v>
      </c>
      <c r="C2860" s="5" t="s">
        <v>29</v>
      </c>
      <c r="D2860" s="5">
        <v>35580</v>
      </c>
      <c r="E2860" s="39">
        <v>1170</v>
      </c>
      <c r="F2860" s="195">
        <v>44442</v>
      </c>
      <c r="G2860" s="2">
        <v>16</v>
      </c>
      <c r="H2860" t="str">
        <f>B2860&amp;C2860</f>
        <v>Daisy CHEROTICH5000m</v>
      </c>
      <c r="I2860" s="2">
        <f>E2860</f>
        <v>1170</v>
      </c>
      <c r="J2860" s="2" cm="1">
        <f t="array" ref="J2860">MAX(IF($H$3:$H$4000=$H2860,$I$3:$I$4000))</f>
        <v>1170</v>
      </c>
      <c r="K2860" s="2" t="str">
        <v>RSA</v>
      </c>
      <c r="L2860" s="21" t="str">
        <v>Taylon BIELDT</v>
      </c>
      <c r="M2860" s="47" t="str">
        <v>400mh</v>
      </c>
      <c r="N2860" s="95">
        <v>36103</v>
      </c>
      <c r="O2860" s="94" t="str">
        <f t="shared" si="176"/>
        <v>Taylon BIELDT400mh</v>
      </c>
      <c r="P2860" s="2">
        <f t="shared" si="177"/>
        <v>1144</v>
      </c>
      <c r="Q2860" s="2">
        <f t="shared" si="178"/>
        <v>17</v>
      </c>
      <c r="R2860" s="79" t="str">
        <f t="shared" si="179"/>
        <v/>
      </c>
    </row>
    <row r="2861" spans="1:18" x14ac:dyDescent="0.2">
      <c r="A2861" t="s">
        <v>1152</v>
      </c>
      <c r="B2861" t="s">
        <v>1736</v>
      </c>
      <c r="C2861" s="5" t="s">
        <v>26</v>
      </c>
      <c r="D2861" s="5">
        <v>38082</v>
      </c>
      <c r="E2861" s="39">
        <v>1118</v>
      </c>
      <c r="F2861" s="195">
        <v>44429</v>
      </c>
      <c r="G2861" s="2">
        <v>45</v>
      </c>
      <c r="H2861" t="str">
        <f>B2861&amp;C2861</f>
        <v>Sylvia CHELANGAT400m</v>
      </c>
      <c r="I2861" s="2">
        <f>E2861</f>
        <v>1118</v>
      </c>
      <c r="J2861" s="2" cm="1">
        <f t="array" ref="J2861">MAX(IF($H$3:$H$4000=$H2861,$I$3:$I$4000))</f>
        <v>1118</v>
      </c>
      <c r="K2861" s="2" t="str">
        <v>RSA</v>
      </c>
      <c r="L2861" s="21" t="str">
        <v>Hannah VAN NIEKERK</v>
      </c>
      <c r="M2861" s="47" t="str">
        <v>400mh</v>
      </c>
      <c r="N2861" s="95">
        <v>38380</v>
      </c>
      <c r="O2861" s="94" t="str">
        <f t="shared" si="176"/>
        <v>Hannah VAN NIEKERK400mh</v>
      </c>
      <c r="P2861" s="2">
        <f t="shared" si="177"/>
        <v>1012</v>
      </c>
      <c r="Q2861" s="2">
        <f t="shared" si="178"/>
        <v>107</v>
      </c>
      <c r="R2861" s="79" t="str">
        <f t="shared" si="179"/>
        <v/>
      </c>
    </row>
    <row r="2862" spans="1:18" x14ac:dyDescent="0.2">
      <c r="A2862" t="s">
        <v>1152</v>
      </c>
      <c r="B2862" t="s">
        <v>1872</v>
      </c>
      <c r="C2862" s="5" t="s">
        <v>34</v>
      </c>
      <c r="D2862" s="6">
        <v>34974</v>
      </c>
      <c r="E2862" s="39">
        <v>1261</v>
      </c>
      <c r="F2862" s="195">
        <v>44429</v>
      </c>
      <c r="G2862" s="2">
        <v>1</v>
      </c>
      <c r="H2862" t="str">
        <f>B2862&amp;C2862</f>
        <v>Norah JERUTO3000msc</v>
      </c>
      <c r="I2862" s="2">
        <f>E2862</f>
        <v>1261</v>
      </c>
      <c r="J2862" s="2" cm="1">
        <f t="array" ref="J2862">MAX(IF($H$3:$H$4000=$H2862,$I$3:$I$4000))</f>
        <v>1261</v>
      </c>
      <c r="K2862" s="2" t="str">
        <v>RSA</v>
      </c>
      <c r="L2862" s="21" t="str">
        <v>Simone DE WET</v>
      </c>
      <c r="M2862" s="47" t="str">
        <v>400mh</v>
      </c>
      <c r="N2862" s="95">
        <v>37721</v>
      </c>
      <c r="O2862" s="94" t="str">
        <f t="shared" si="176"/>
        <v>Simone DE WET400mh</v>
      </c>
      <c r="P2862" s="2">
        <f t="shared" si="177"/>
        <v>1016</v>
      </c>
      <c r="Q2862" s="2">
        <f t="shared" si="178"/>
        <v>100</v>
      </c>
      <c r="R2862" s="79" t="str">
        <f t="shared" si="179"/>
        <v/>
      </c>
    </row>
    <row r="2863" spans="1:18" x14ac:dyDescent="0.2">
      <c r="A2863" t="s">
        <v>1152</v>
      </c>
      <c r="B2863" t="s">
        <v>1873</v>
      </c>
      <c r="C2863" s="5" t="s">
        <v>34</v>
      </c>
      <c r="D2863" s="5">
        <v>33616</v>
      </c>
      <c r="E2863" s="39">
        <v>1244</v>
      </c>
      <c r="F2863" s="195">
        <v>44429</v>
      </c>
      <c r="G2863" s="2">
        <v>2</v>
      </c>
      <c r="H2863" t="str">
        <f>B2863&amp;C2863</f>
        <v>Hyvin KIYENG3000msc</v>
      </c>
      <c r="I2863" s="2">
        <f>E2863</f>
        <v>1244</v>
      </c>
      <c r="J2863" s="2" cm="1">
        <f t="array" ref="J2863">MAX(IF($H$3:$H$4000=$H2863,$I$3:$I$4000))</f>
        <v>1244</v>
      </c>
      <c r="K2863" s="2" t="str">
        <v>RSA</v>
      </c>
      <c r="L2863" s="21" t="str">
        <v>Michelle GROENEWALD</v>
      </c>
      <c r="M2863" s="47" t="str">
        <v>400mh</v>
      </c>
      <c r="N2863" s="95">
        <v>39057</v>
      </c>
      <c r="O2863" s="94" t="str">
        <f t="shared" si="176"/>
        <v>Michelle GROENEWALD400mh</v>
      </c>
      <c r="P2863" s="2">
        <f t="shared" si="177"/>
        <v>971</v>
      </c>
      <c r="Q2863" s="2">
        <f t="shared" si="178"/>
        <v>144</v>
      </c>
      <c r="R2863" s="79" t="str">
        <f t="shared" si="179"/>
        <v/>
      </c>
    </row>
    <row r="2864" spans="1:18" x14ac:dyDescent="0.2">
      <c r="A2864" t="s">
        <v>1152</v>
      </c>
      <c r="B2864" t="s">
        <v>1876</v>
      </c>
      <c r="C2864" s="5" t="s">
        <v>34</v>
      </c>
      <c r="D2864" s="5">
        <v>36242</v>
      </c>
      <c r="E2864" s="39">
        <v>1226</v>
      </c>
      <c r="F2864" s="195">
        <v>44429</v>
      </c>
      <c r="G2864" s="2">
        <v>5</v>
      </c>
      <c r="H2864" t="str">
        <f>B2864&amp;C2864</f>
        <v>Celliphine Chepteek CHESPOL3000msc</v>
      </c>
      <c r="I2864" s="2">
        <f>E2864</f>
        <v>1226</v>
      </c>
      <c r="J2864" s="2" cm="1">
        <f t="array" ref="J2864">MAX(IF($H$3:$H$4000=$H2864,$I$3:$I$4000))</f>
        <v>1226</v>
      </c>
      <c r="K2864" s="2" t="str">
        <v>RSA</v>
      </c>
      <c r="L2864" s="21" t="str">
        <v>Anika WILLIAMS</v>
      </c>
      <c r="M2864" s="47" t="str">
        <v>400mh</v>
      </c>
      <c r="N2864" s="95">
        <v>38403</v>
      </c>
      <c r="O2864" s="94" t="str">
        <f t="shared" si="176"/>
        <v>Anika WILLIAMS400mh</v>
      </c>
      <c r="P2864" s="2">
        <f t="shared" si="177"/>
        <v>970</v>
      </c>
      <c r="Q2864" s="2">
        <f t="shared" si="178"/>
        <v>146</v>
      </c>
      <c r="R2864" s="79" t="str">
        <f t="shared" si="179"/>
        <v/>
      </c>
    </row>
    <row r="2865" spans="1:18" x14ac:dyDescent="0.2">
      <c r="A2865" t="s">
        <v>1152</v>
      </c>
      <c r="B2865" t="s">
        <v>2640</v>
      </c>
      <c r="C2865" s="5" t="s">
        <v>85</v>
      </c>
      <c r="D2865" s="5">
        <v>37641</v>
      </c>
      <c r="E2865" s="39">
        <v>942</v>
      </c>
      <c r="F2865" s="195">
        <v>44429</v>
      </c>
      <c r="G2865" s="2">
        <v>21</v>
      </c>
      <c r="H2865" t="str">
        <f>B2865&amp;C2865</f>
        <v>Margret GATIrace-walking</v>
      </c>
      <c r="I2865" s="2">
        <f>E2865</f>
        <v>942</v>
      </c>
      <c r="J2865" s="2" cm="1">
        <f t="array" ref="J2865">MAX(IF($H$3:$H$4000=$H2865,$I$3:$I$4000))</f>
        <v>942</v>
      </c>
      <c r="K2865" s="2" t="str">
        <v>RSA</v>
      </c>
      <c r="L2865" s="21" t="str">
        <v>Lia REVELAS</v>
      </c>
      <c r="M2865" s="47" t="str">
        <v>400mh</v>
      </c>
      <c r="N2865" s="95">
        <v>37384</v>
      </c>
      <c r="O2865" s="94" t="str">
        <f t="shared" si="176"/>
        <v>Lia REVELAS400mh</v>
      </c>
      <c r="P2865" s="2">
        <f t="shared" si="177"/>
        <v>964</v>
      </c>
      <c r="Q2865" s="2">
        <f t="shared" si="178"/>
        <v>150</v>
      </c>
      <c r="R2865" s="79" t="str">
        <f t="shared" si="179"/>
        <v/>
      </c>
    </row>
    <row r="2866" spans="1:18" x14ac:dyDescent="0.2">
      <c r="A2866" t="s">
        <v>1152</v>
      </c>
      <c r="B2866" t="s">
        <v>1881</v>
      </c>
      <c r="C2866" s="5" t="s">
        <v>34</v>
      </c>
      <c r="D2866" s="5">
        <v>37897</v>
      </c>
      <c r="E2866" s="39">
        <v>1175</v>
      </c>
      <c r="F2866" s="195">
        <v>44428</v>
      </c>
      <c r="G2866" s="2">
        <v>13</v>
      </c>
      <c r="H2866" t="str">
        <f>B2866&amp;C2866</f>
        <v>Jackline CHEPKOECH3000msc</v>
      </c>
      <c r="I2866" s="2">
        <f>E2866</f>
        <v>1175</v>
      </c>
      <c r="J2866" s="2" cm="1">
        <f t="array" ref="J2866">MAX(IF($H$3:$H$4000=$H2866,$I$3:$I$4000))</f>
        <v>1175</v>
      </c>
      <c r="K2866" s="2" t="str">
        <v>RSA</v>
      </c>
      <c r="L2866" s="21" t="str">
        <v>Timeke-jade COETZEE</v>
      </c>
      <c r="M2866" s="47" t="str">
        <v>long-jump</v>
      </c>
      <c r="N2866" s="95">
        <v>38863</v>
      </c>
      <c r="O2866" s="94" t="str">
        <f t="shared" si="176"/>
        <v>Timeke-jade COETZEElong-jump</v>
      </c>
      <c r="P2866" s="2">
        <f t="shared" si="177"/>
        <v>1010</v>
      </c>
      <c r="Q2866" s="2">
        <f t="shared" si="178"/>
        <v>115</v>
      </c>
      <c r="R2866" s="79" t="str">
        <f t="shared" si="179"/>
        <v/>
      </c>
    </row>
    <row r="2867" spans="1:18" x14ac:dyDescent="0.2">
      <c r="A2867" t="s">
        <v>1152</v>
      </c>
      <c r="B2867" t="s">
        <v>1858</v>
      </c>
      <c r="C2867" s="5" t="s">
        <v>29</v>
      </c>
      <c r="D2867" s="5">
        <v>35483</v>
      </c>
      <c r="E2867" s="39">
        <v>1195</v>
      </c>
      <c r="F2867" s="195">
        <v>44428</v>
      </c>
      <c r="G2867" s="2">
        <v>8</v>
      </c>
      <c r="H2867" t="str">
        <f>B2867&amp;C2867</f>
        <v>Loice CHEMNUNG5000m</v>
      </c>
      <c r="I2867" s="2">
        <f>E2867</f>
        <v>1195</v>
      </c>
      <c r="J2867" s="2" cm="1">
        <f t="array" ref="J2867">MAX(IF($H$3:$H$4000=$H2867,$I$3:$I$4000))</f>
        <v>1195</v>
      </c>
      <c r="K2867" s="2" t="str">
        <v>RSA</v>
      </c>
      <c r="L2867" s="21" t="str">
        <v>Collette UYS</v>
      </c>
      <c r="M2867" s="47" t="str">
        <v>hammer-throw</v>
      </c>
      <c r="N2867" s="95">
        <v>36636</v>
      </c>
      <c r="O2867" s="94" t="str">
        <f t="shared" si="176"/>
        <v>Collette UYShammer-throw</v>
      </c>
      <c r="P2867" s="2">
        <f t="shared" si="177"/>
        <v>896</v>
      </c>
      <c r="Q2867" s="2">
        <f t="shared" si="178"/>
        <v>57</v>
      </c>
      <c r="R2867" s="79" t="str">
        <f t="shared" si="179"/>
        <v/>
      </c>
    </row>
    <row r="2868" spans="1:18" x14ac:dyDescent="0.2">
      <c r="A2868" t="s">
        <v>1152</v>
      </c>
      <c r="B2868" t="s">
        <v>1945</v>
      </c>
      <c r="C2868" s="5" t="s">
        <v>29</v>
      </c>
      <c r="D2868" s="5">
        <v>35896</v>
      </c>
      <c r="E2868" s="39">
        <v>1177</v>
      </c>
      <c r="F2868" s="195">
        <v>44428</v>
      </c>
      <c r="G2868" s="2">
        <v>10</v>
      </c>
      <c r="H2868" t="str">
        <f>B2868&amp;C2868</f>
        <v>Sheila CHELANGAT5000m</v>
      </c>
      <c r="I2868" s="2">
        <f>E2868</f>
        <v>1177</v>
      </c>
      <c r="J2868" s="2" cm="1">
        <f t="array" ref="J2868">MAX(IF($H$3:$H$4000=$H2868,$I$3:$I$4000))</f>
        <v>1177</v>
      </c>
      <c r="K2868" s="2" t="str">
        <v>RSA</v>
      </c>
      <c r="L2868" s="21" t="str">
        <v>Dominique SCOTT</v>
      </c>
      <c r="M2868" s="47" t="str">
        <v>10000m</v>
      </c>
      <c r="N2868" s="95">
        <v>33779</v>
      </c>
      <c r="O2868" s="94" t="str">
        <f t="shared" si="176"/>
        <v>Dominique SCOTT10000m</v>
      </c>
      <c r="P2868" s="2">
        <f t="shared" si="177"/>
        <v>1193</v>
      </c>
      <c r="Q2868" s="2">
        <f t="shared" si="178"/>
        <v>11</v>
      </c>
      <c r="R2868" s="79" t="str">
        <f t="shared" si="179"/>
        <v/>
      </c>
    </row>
    <row r="2869" spans="1:18" x14ac:dyDescent="0.2">
      <c r="A2869" t="s">
        <v>1152</v>
      </c>
      <c r="B2869" t="s">
        <v>2264</v>
      </c>
      <c r="C2869" s="5" t="s">
        <v>38</v>
      </c>
      <c r="D2869" s="5">
        <v>37982</v>
      </c>
      <c r="E2869" s="39">
        <v>992</v>
      </c>
      <c r="F2869" s="195">
        <v>44427</v>
      </c>
      <c r="G2869" s="2">
        <v>61</v>
      </c>
      <c r="H2869" t="str">
        <f>B2869&amp;C2869</f>
        <v>Winny Chepngetich BIItriple-jump</v>
      </c>
      <c r="I2869" s="2">
        <f>E2869</f>
        <v>992</v>
      </c>
      <c r="J2869" s="2" cm="1">
        <f t="array" ref="J2869">MAX(IF($H$3:$H$4000=$H2869,$I$3:$I$4000))</f>
        <v>992</v>
      </c>
      <c r="K2869" s="2" t="str">
        <v>RSA</v>
      </c>
      <c r="L2869" s="21" t="str">
        <v>Ann ASWORTH</v>
      </c>
      <c r="M2869" s="47" t="str">
        <v>marathon</v>
      </c>
      <c r="N2869" s="95">
        <v>0</v>
      </c>
      <c r="O2869" s="94" t="str">
        <f t="shared" si="176"/>
        <v>Ann ASWORTHmarathon</v>
      </c>
      <c r="P2869" s="2">
        <f t="shared" si="177"/>
        <v>903</v>
      </c>
      <c r="Q2869" s="2">
        <f t="shared" si="178"/>
        <v>153</v>
      </c>
      <c r="R2869" s="79" t="str">
        <f t="shared" si="179"/>
        <v/>
      </c>
    </row>
    <row r="2870" spans="1:18" x14ac:dyDescent="0.2">
      <c r="A2870" t="s">
        <v>1152</v>
      </c>
      <c r="B2870" t="s">
        <v>1940</v>
      </c>
      <c r="C2870" s="5" t="s">
        <v>30</v>
      </c>
      <c r="D2870" s="5">
        <v>32855</v>
      </c>
      <c r="E2870" s="39">
        <v>1225</v>
      </c>
      <c r="F2870" s="195">
        <v>44415</v>
      </c>
      <c r="G2870" s="2">
        <v>1</v>
      </c>
      <c r="H2870" t="str">
        <f>B2870&amp;C2870</f>
        <v>Hellen OBIRI10000m</v>
      </c>
      <c r="I2870" s="2">
        <f>E2870</f>
        <v>1225</v>
      </c>
      <c r="J2870" s="2" cm="1">
        <f t="array" ref="J2870">MAX(IF($H$3:$H$4000=$H2870,$I$3:$I$4000))</f>
        <v>1225</v>
      </c>
      <c r="K2870" s="2" t="str">
        <v>RSA</v>
      </c>
      <c r="L2870" s="21" t="str">
        <v>Cornelia JOUBERT</v>
      </c>
      <c r="M2870" s="47" t="str">
        <v>marathon</v>
      </c>
      <c r="N2870" s="95">
        <v>32316</v>
      </c>
      <c r="O2870" s="94" t="str">
        <f t="shared" si="176"/>
        <v>Cornelia JOUBERTmarathon</v>
      </c>
      <c r="P2870" s="2">
        <f t="shared" si="177"/>
        <v>890</v>
      </c>
      <c r="Q2870" s="2">
        <f t="shared" si="178"/>
        <v>156</v>
      </c>
      <c r="R2870" s="79" t="str">
        <f t="shared" si="179"/>
        <v/>
      </c>
    </row>
    <row r="2871" spans="1:18" x14ac:dyDescent="0.2">
      <c r="A2871" t="s">
        <v>1152</v>
      </c>
      <c r="B2871" t="s">
        <v>1950</v>
      </c>
      <c r="C2871" s="5" t="s">
        <v>30</v>
      </c>
      <c r="D2871" s="5">
        <v>33638</v>
      </c>
      <c r="E2871" s="39">
        <v>1207</v>
      </c>
      <c r="F2871" s="195">
        <v>44415</v>
      </c>
      <c r="G2871" s="2">
        <v>4</v>
      </c>
      <c r="H2871" t="str">
        <f>B2871&amp;C2871</f>
        <v>Irene CHEPTAI10000m</v>
      </c>
      <c r="I2871" s="2">
        <f>E2871</f>
        <v>1207</v>
      </c>
      <c r="J2871" s="2" cm="1">
        <f t="array" ref="J2871">MAX(IF($H$3:$H$4000=$H2871,$I$3:$I$4000))</f>
        <v>1207</v>
      </c>
      <c r="K2871" s="2" t="str">
        <v>RSA</v>
      </c>
      <c r="L2871" s="21" t="str">
        <v>Renata VOSLOO</v>
      </c>
      <c r="M2871" s="47" t="str">
        <v>marathon</v>
      </c>
      <c r="N2871" s="95">
        <v>30487</v>
      </c>
      <c r="O2871" s="94" t="str">
        <f t="shared" si="176"/>
        <v>Renata VOSLOOmarathon</v>
      </c>
      <c r="P2871" s="2">
        <f t="shared" si="177"/>
        <v>886</v>
      </c>
      <c r="Q2871" s="2">
        <f t="shared" si="178"/>
        <v>158</v>
      </c>
      <c r="R2871" s="79" t="str">
        <f t="shared" si="179"/>
        <v/>
      </c>
    </row>
    <row r="2872" spans="1:18" x14ac:dyDescent="0.2">
      <c r="A2872" t="s">
        <v>1152</v>
      </c>
      <c r="B2872" t="s">
        <v>1944</v>
      </c>
      <c r="C2872" s="5" t="s">
        <v>29</v>
      </c>
      <c r="D2872" s="5">
        <v>34995</v>
      </c>
      <c r="E2872" s="39">
        <v>1203</v>
      </c>
      <c r="F2872" s="195">
        <v>44410</v>
      </c>
      <c r="G2872" s="2">
        <v>7</v>
      </c>
      <c r="H2872" t="str">
        <f>B2872&amp;C2872</f>
        <v>Agnes Jebet TIROP5000m</v>
      </c>
      <c r="I2872" s="2">
        <f>E2872</f>
        <v>1203</v>
      </c>
      <c r="J2872" s="2" cm="1">
        <f t="array" ref="J2872">MAX(IF($H$3:$H$4000=$H2872,$I$3:$I$4000))</f>
        <v>1203</v>
      </c>
      <c r="K2872" s="2" t="str">
        <v>RSA</v>
      </c>
      <c r="L2872" s="21" t="str">
        <v>Charn√© BOSMAN</v>
      </c>
      <c r="M2872" s="47" t="str">
        <v>marathon</v>
      </c>
      <c r="N2872" s="95">
        <v>27704</v>
      </c>
      <c r="O2872" s="94" t="str">
        <f t="shared" si="176"/>
        <v>Charn√© BOSMANmarathon</v>
      </c>
      <c r="P2872" s="2">
        <f t="shared" si="177"/>
        <v>867</v>
      </c>
      <c r="Q2872" s="2">
        <f t="shared" si="178"/>
        <v>163</v>
      </c>
      <c r="R2872" s="79" t="str">
        <f t="shared" si="179"/>
        <v/>
      </c>
    </row>
    <row r="2873" spans="1:18" x14ac:dyDescent="0.2">
      <c r="A2873" t="s">
        <v>1152</v>
      </c>
      <c r="B2873" t="s">
        <v>1852</v>
      </c>
      <c r="C2873" s="5" t="s">
        <v>28</v>
      </c>
      <c r="D2873" s="5">
        <v>38226</v>
      </c>
      <c r="E2873" s="39">
        <v>1106</v>
      </c>
      <c r="F2873" s="195">
        <v>44406</v>
      </c>
      <c r="G2873" s="2">
        <v>63</v>
      </c>
      <c r="H2873" t="str">
        <f>B2873&amp;C2873</f>
        <v>Janeth Nyiva MUTUNGI1500m</v>
      </c>
      <c r="I2873" s="2">
        <f>E2873</f>
        <v>1106</v>
      </c>
      <c r="J2873" s="2" cm="1">
        <f t="array" ref="J2873">MAX(IF($H$3:$H$4000=$H2873,$I$3:$I$4000))</f>
        <v>1106</v>
      </c>
      <c r="K2873" s="2" t="str">
        <v>RSA</v>
      </c>
      <c r="L2873" s="21" t="str">
        <v>Mia VAN OUDSTHOORN</v>
      </c>
      <c r="M2873" s="47" t="str">
        <v>shot-put</v>
      </c>
      <c r="N2873" s="95">
        <v>0</v>
      </c>
      <c r="O2873" s="94" t="str">
        <f t="shared" si="176"/>
        <v>Mia VAN OUDSTHOORNshot-put</v>
      </c>
      <c r="P2873" s="2">
        <f t="shared" si="177"/>
        <v>866</v>
      </c>
      <c r="Q2873" s="2">
        <f t="shared" si="178"/>
        <v>77</v>
      </c>
      <c r="R2873" s="79" t="str">
        <f t="shared" si="179"/>
        <v/>
      </c>
    </row>
    <row r="2874" spans="1:18" x14ac:dyDescent="0.2">
      <c r="A2874" t="s">
        <v>1152</v>
      </c>
      <c r="B2874" t="s">
        <v>1885</v>
      </c>
      <c r="C2874" s="5" t="s">
        <v>29</v>
      </c>
      <c r="D2874" s="5">
        <v>34300</v>
      </c>
      <c r="E2874" s="39">
        <v>1126</v>
      </c>
      <c r="F2874" s="195">
        <v>44394</v>
      </c>
      <c r="G2874" s="2">
        <v>47</v>
      </c>
      <c r="H2874" t="str">
        <f>B2874&amp;C2874</f>
        <v>Joanne KIPKEMOI5000m</v>
      </c>
      <c r="I2874" s="2">
        <f>E2874</f>
        <v>1126</v>
      </c>
      <c r="J2874" s="2" cm="1">
        <f t="array" ref="J2874">MAX(IF($H$3:$H$4000=$H2874,$I$3:$I$4000))</f>
        <v>1126</v>
      </c>
      <c r="K2874" s="2" t="str">
        <v>RSA</v>
      </c>
      <c r="L2874" s="21" t="str">
        <v>Zen√©y VAN DER WALT</v>
      </c>
      <c r="M2874" s="47" t="str">
        <v>200m</v>
      </c>
      <c r="N2874" s="95">
        <v>36668</v>
      </c>
      <c r="O2874" s="94" t="str">
        <f t="shared" si="176"/>
        <v>Zen√©y VAN DER WALT200m</v>
      </c>
      <c r="P2874" s="2">
        <f t="shared" si="177"/>
        <v>1036</v>
      </c>
      <c r="Q2874" s="2">
        <f t="shared" si="178"/>
        <v>157</v>
      </c>
      <c r="R2874" s="79" t="str">
        <f t="shared" si="179"/>
        <v/>
      </c>
    </row>
    <row r="2875" spans="1:18" x14ac:dyDescent="0.2">
      <c r="A2875" t="s">
        <v>1152</v>
      </c>
      <c r="B2875" t="s">
        <v>1976</v>
      </c>
      <c r="C2875" s="5" t="s">
        <v>29</v>
      </c>
      <c r="D2875" s="5">
        <v>36491</v>
      </c>
      <c r="E2875" s="39">
        <v>1090</v>
      </c>
      <c r="F2875" s="195">
        <v>44394</v>
      </c>
      <c r="G2875" s="2">
        <v>77</v>
      </c>
      <c r="H2875" t="str">
        <f>B2875&amp;C2875</f>
        <v>Winnie JEROTICH5000m</v>
      </c>
      <c r="I2875" s="2">
        <f>E2875</f>
        <v>1090</v>
      </c>
      <c r="J2875" s="2" cm="1">
        <f t="array" ref="J2875">MAX(IF($H$3:$H$4000=$H2875,$I$3:$I$4000))</f>
        <v>1090</v>
      </c>
      <c r="K2875" s="2" t="str">
        <v>RSA</v>
      </c>
      <c r="L2875" s="21" t="str">
        <v>Jada VAN STANDEN</v>
      </c>
      <c r="M2875" s="47" t="str">
        <v>100mh</v>
      </c>
      <c r="N2875" s="95">
        <v>37731</v>
      </c>
      <c r="O2875" s="94" t="str">
        <f t="shared" si="176"/>
        <v>Jada VAN STANDEN100mh</v>
      </c>
      <c r="P2875" s="2">
        <f t="shared" si="177"/>
        <v>970</v>
      </c>
      <c r="Q2875" s="2">
        <f t="shared" si="178"/>
        <v>160</v>
      </c>
      <c r="R2875" s="79" t="str">
        <f t="shared" si="179"/>
        <v/>
      </c>
    </row>
    <row r="2876" spans="1:18" x14ac:dyDescent="0.2">
      <c r="A2876" t="s">
        <v>1152</v>
      </c>
      <c r="B2876" t="s">
        <v>1996</v>
      </c>
      <c r="C2876" s="5" t="s">
        <v>30</v>
      </c>
      <c r="D2876" s="5">
        <v>34698</v>
      </c>
      <c r="E2876" s="39">
        <v>1140</v>
      </c>
      <c r="F2876" s="195">
        <v>44394</v>
      </c>
      <c r="G2876" s="2">
        <v>34</v>
      </c>
      <c r="H2876" t="str">
        <f>B2876&amp;C2876</f>
        <v>Pauline KAMULU10000m</v>
      </c>
      <c r="I2876" s="2">
        <f>E2876</f>
        <v>1140</v>
      </c>
      <c r="J2876" s="2" cm="1">
        <f t="array" ref="J2876">MAX(IF($H$3:$H$4000=$H2876,$I$3:$I$4000))</f>
        <v>1140</v>
      </c>
      <c r="K2876" s="2" t="str">
        <v>RSA</v>
      </c>
      <c r="L2876" s="21" t="str">
        <v>Rose XEYI</v>
      </c>
      <c r="M2876" s="47" t="str">
        <v>long-jump</v>
      </c>
      <c r="N2876" s="95">
        <v>36966</v>
      </c>
      <c r="O2876" s="94" t="str">
        <f t="shared" si="176"/>
        <v>Rose XEYIlong-jump</v>
      </c>
      <c r="P2876" s="2">
        <f t="shared" si="177"/>
        <v>1020</v>
      </c>
      <c r="Q2876" s="2">
        <f t="shared" si="178"/>
        <v>94</v>
      </c>
      <c r="R2876" s="79" t="str">
        <f t="shared" si="179"/>
        <v/>
      </c>
    </row>
    <row r="2877" spans="1:18" x14ac:dyDescent="0.2">
      <c r="A2877" t="s">
        <v>1152</v>
      </c>
      <c r="B2877" t="s">
        <v>1963</v>
      </c>
      <c r="C2877" s="5" t="s">
        <v>29</v>
      </c>
      <c r="D2877" s="5">
        <v>36962</v>
      </c>
      <c r="E2877" s="39">
        <v>1112</v>
      </c>
      <c r="F2877" s="195">
        <v>44391</v>
      </c>
      <c r="G2877" s="2">
        <v>56</v>
      </c>
      <c r="H2877" t="str">
        <f>B2877&amp;C2877</f>
        <v>Martha MOKAYA5000m</v>
      </c>
      <c r="I2877" s="2">
        <f>E2877</f>
        <v>1112</v>
      </c>
      <c r="J2877" s="2" cm="1">
        <f t="array" ref="J2877">MAX(IF($H$3:$H$4000=$H2877,$I$3:$I$4000))</f>
        <v>1112</v>
      </c>
      <c r="K2877" s="2" t="str">
        <v>RSA</v>
      </c>
      <c r="L2877" s="21" t="str">
        <v>Patience NTSHINGILA</v>
      </c>
      <c r="M2877" s="47" t="str">
        <v>long-jump</v>
      </c>
      <c r="N2877" s="95">
        <v>32746</v>
      </c>
      <c r="O2877" s="94" t="str">
        <f t="shared" si="176"/>
        <v>Patience NTSHINGILAlong-jump</v>
      </c>
      <c r="P2877" s="2">
        <f t="shared" si="177"/>
        <v>1036</v>
      </c>
      <c r="Q2877" s="2">
        <f t="shared" si="178"/>
        <v>75</v>
      </c>
      <c r="R2877" s="79" t="str">
        <f t="shared" si="179"/>
        <v/>
      </c>
    </row>
    <row r="2878" spans="1:18" x14ac:dyDescent="0.2">
      <c r="A2878" t="s">
        <v>1152</v>
      </c>
      <c r="B2878" t="s">
        <v>1957</v>
      </c>
      <c r="C2878" s="5" t="s">
        <v>29</v>
      </c>
      <c r="D2878" s="5">
        <v>37098</v>
      </c>
      <c r="E2878" s="39">
        <v>1123</v>
      </c>
      <c r="F2878" s="195">
        <v>44387</v>
      </c>
      <c r="G2878" s="2">
        <v>48</v>
      </c>
      <c r="H2878" t="str">
        <f>B2878&amp;C2878</f>
        <v>Dolphine Nyaboke OMARE5000m</v>
      </c>
      <c r="I2878" s="2">
        <f>E2878</f>
        <v>1123</v>
      </c>
      <c r="J2878" s="2" cm="1">
        <f t="array" ref="J2878">MAX(IF($H$3:$H$4000=$H2878,$I$3:$I$4000))</f>
        <v>1123</v>
      </c>
      <c r="K2878" s="2" t="str">
        <v>RSA</v>
      </c>
      <c r="L2878" s="21" t="str">
        <v>Zinzi XULU</v>
      </c>
      <c r="M2878" s="47" t="str">
        <v>long-jump</v>
      </c>
      <c r="N2878" s="95">
        <v>35336</v>
      </c>
      <c r="O2878" s="94" t="str">
        <f t="shared" si="176"/>
        <v>Zinzi XULUlong-jump</v>
      </c>
      <c r="P2878" s="2">
        <f t="shared" si="177"/>
        <v>977</v>
      </c>
      <c r="Q2878" s="2">
        <f t="shared" si="178"/>
        <v>132</v>
      </c>
      <c r="R2878" s="79" t="str">
        <f t="shared" si="179"/>
        <v/>
      </c>
    </row>
    <row r="2879" spans="1:18" x14ac:dyDescent="0.2">
      <c r="A2879" t="s">
        <v>1152</v>
      </c>
      <c r="B2879" t="s">
        <v>1767</v>
      </c>
      <c r="C2879" s="5" t="s">
        <v>28</v>
      </c>
      <c r="D2879" s="5">
        <v>34344</v>
      </c>
      <c r="E2879" s="39">
        <v>1278</v>
      </c>
      <c r="F2879" s="195">
        <v>44386</v>
      </c>
      <c r="G2879" s="2">
        <v>1</v>
      </c>
      <c r="H2879" t="str">
        <f>B2879&amp;C2879</f>
        <v>Faith KIPYEGON1500m</v>
      </c>
      <c r="I2879" s="2">
        <f>E2879</f>
        <v>1278</v>
      </c>
      <c r="J2879" s="2" cm="1">
        <f t="array" ref="J2879">MAX(IF($H$3:$H$4000=$H2879,$I$3:$I$4000))</f>
        <v>1278</v>
      </c>
      <c r="K2879" s="2" t="str">
        <v>RSA</v>
      </c>
      <c r="L2879" s="21" t="str">
        <v>Marzaan LOOTS</v>
      </c>
      <c r="M2879" s="47" t="str">
        <v>long-jump</v>
      </c>
      <c r="N2879" s="95">
        <v>37067</v>
      </c>
      <c r="O2879" s="94" t="str">
        <f t="shared" si="176"/>
        <v>Marzaan LOOTSlong-jump</v>
      </c>
      <c r="P2879" s="2">
        <f t="shared" si="177"/>
        <v>966</v>
      </c>
      <c r="Q2879" s="2">
        <f t="shared" si="178"/>
        <v>137</v>
      </c>
      <c r="R2879" s="79" t="str">
        <f t="shared" si="179"/>
        <v/>
      </c>
    </row>
    <row r="2880" spans="1:18" x14ac:dyDescent="0.2">
      <c r="A2880" t="s">
        <v>1152</v>
      </c>
      <c r="B2880" t="s">
        <v>1302</v>
      </c>
      <c r="C2880" s="5" t="s">
        <v>28</v>
      </c>
      <c r="D2880" s="5">
        <v>33227</v>
      </c>
      <c r="E2880" s="39">
        <v>1183</v>
      </c>
      <c r="F2880" s="195">
        <v>44386</v>
      </c>
      <c r="G2880" s="2">
        <v>9</v>
      </c>
      <c r="H2880" t="str">
        <f>B2880&amp;C2880</f>
        <v>Winny CHEBET1500m</v>
      </c>
      <c r="I2880" s="2">
        <f>E2880</f>
        <v>1183</v>
      </c>
      <c r="J2880" s="2" cm="1">
        <f t="array" ref="J2880">MAX(IF($H$3:$H$4000=$H2880,$I$3:$I$4000))</f>
        <v>1183</v>
      </c>
      <c r="K2880" s="2" t="str">
        <v>RSA</v>
      </c>
      <c r="L2880" s="21" t="str">
        <v>Lesedi KHUNOU</v>
      </c>
      <c r="M2880" s="47" t="str">
        <v>discus-throw</v>
      </c>
      <c r="N2880" s="95">
        <v>38203</v>
      </c>
      <c r="O2880" s="94" t="str">
        <f t="shared" si="176"/>
        <v>Lesedi KHUNOUdiscus-throw</v>
      </c>
      <c r="P2880" s="2">
        <f t="shared" si="177"/>
        <v>907</v>
      </c>
      <c r="Q2880" s="2">
        <f t="shared" si="178"/>
        <v>55</v>
      </c>
      <c r="R2880" s="79" t="str">
        <f t="shared" si="179"/>
        <v/>
      </c>
    </row>
    <row r="2881" spans="1:18" x14ac:dyDescent="0.2">
      <c r="A2881" t="s">
        <v>1152</v>
      </c>
      <c r="B2881" t="s">
        <v>1875</v>
      </c>
      <c r="C2881" s="5" t="s">
        <v>34</v>
      </c>
      <c r="D2881" s="5">
        <v>33425</v>
      </c>
      <c r="E2881" s="39">
        <v>1232</v>
      </c>
      <c r="F2881" s="195">
        <v>44386</v>
      </c>
      <c r="G2881" s="2">
        <v>4</v>
      </c>
      <c r="H2881" t="str">
        <f>B2881&amp;C2881</f>
        <v>Beatrice CHEPKOECH3000msc</v>
      </c>
      <c r="I2881" s="2">
        <f>E2881</f>
        <v>1232</v>
      </c>
      <c r="J2881" s="2" cm="1">
        <f t="array" ref="J2881">MAX(IF($H$3:$H$4000=$H2881,$I$3:$I$4000))</f>
        <v>1232</v>
      </c>
      <c r="K2881" s="2" t="str">
        <v>RSA</v>
      </c>
      <c r="L2881" s="21" t="str">
        <v>Riette HEYNS</v>
      </c>
      <c r="M2881" s="47" t="str">
        <v>discus-throw</v>
      </c>
      <c r="N2881" s="95">
        <v>35488</v>
      </c>
      <c r="O2881" s="94" t="str">
        <f t="shared" si="176"/>
        <v>Riette HEYNSdiscus-throw</v>
      </c>
      <c r="P2881" s="2">
        <f t="shared" si="177"/>
        <v>985</v>
      </c>
      <c r="Q2881" s="2">
        <f t="shared" si="178"/>
        <v>28</v>
      </c>
      <c r="R2881" s="79" t="str">
        <f t="shared" si="179"/>
        <v/>
      </c>
    </row>
    <row r="2882" spans="1:18" x14ac:dyDescent="0.2">
      <c r="A2882" t="s">
        <v>1152</v>
      </c>
      <c r="B2882" t="s">
        <v>1835</v>
      </c>
      <c r="C2882" s="5" t="s">
        <v>28</v>
      </c>
      <c r="D2882" s="6">
        <v>33365</v>
      </c>
      <c r="E2882" s="39">
        <v>1162</v>
      </c>
      <c r="F2882" s="195">
        <v>44382</v>
      </c>
      <c r="G2882" s="2">
        <v>19</v>
      </c>
      <c r="H2882" t="str">
        <f>B2882&amp;C2882</f>
        <v>Mercy CHERONO1500m</v>
      </c>
      <c r="I2882" s="2">
        <f>E2882</f>
        <v>1162</v>
      </c>
      <c r="J2882" s="2" cm="1">
        <f t="array" ref="J2882">MAX(IF($H$3:$H$4000=$H2882,$I$3:$I$4000))</f>
        <v>1162</v>
      </c>
      <c r="K2882" s="2" t="str">
        <v>RSA</v>
      </c>
      <c r="L2882" s="21" t="str">
        <v>Cellonika VAN DER BERG</v>
      </c>
      <c r="M2882" s="47" t="str">
        <v>shot-put</v>
      </c>
      <c r="N2882" s="95">
        <v>38737</v>
      </c>
      <c r="O2882" s="94" t="str">
        <f t="shared" si="176"/>
        <v>Cellonika VAN DER BERGshot-put</v>
      </c>
      <c r="P2882" s="2">
        <f t="shared" si="177"/>
        <v>878</v>
      </c>
      <c r="Q2882" s="2">
        <f t="shared" si="178"/>
        <v>65</v>
      </c>
      <c r="R2882" s="79" t="str">
        <f t="shared" si="179"/>
        <v/>
      </c>
    </row>
    <row r="2883" spans="1:18" x14ac:dyDescent="0.2">
      <c r="A2883" t="s">
        <v>1152</v>
      </c>
      <c r="B2883" t="s">
        <v>1775</v>
      </c>
      <c r="C2883" s="5" t="s">
        <v>28</v>
      </c>
      <c r="D2883" s="5">
        <v>35213</v>
      </c>
      <c r="E2883" s="39">
        <v>1160</v>
      </c>
      <c r="F2883" s="195">
        <v>44382</v>
      </c>
      <c r="G2883" s="2">
        <v>20</v>
      </c>
      <c r="H2883" t="str">
        <f>B2883&amp;C2883</f>
        <v>Eglay Nafuna NALYANYA1500m</v>
      </c>
      <c r="I2883" s="2">
        <f>E2883</f>
        <v>1160</v>
      </c>
      <c r="J2883" s="2" cm="1">
        <f t="array" ref="J2883">MAX(IF($H$3:$H$4000=$H2883,$I$3:$I$4000))</f>
        <v>1160</v>
      </c>
      <c r="K2883" s="2" t="str">
        <v>RSA</v>
      </c>
      <c r="L2883" s="21" t="str">
        <v>Marinda GREYLING</v>
      </c>
      <c r="M2883" s="47" t="str">
        <v>hammer-throw</v>
      </c>
      <c r="N2883" s="95">
        <v>36315</v>
      </c>
      <c r="O2883" s="94" t="str">
        <f t="shared" si="176"/>
        <v>Marinda GREYLINGhammer-throw</v>
      </c>
      <c r="P2883" s="2">
        <f t="shared" si="177"/>
        <v>858</v>
      </c>
      <c r="Q2883" s="2">
        <f t="shared" si="178"/>
        <v>77</v>
      </c>
      <c r="R2883" s="79" t="str">
        <f t="shared" si="179"/>
        <v/>
      </c>
    </row>
    <row r="2884" spans="1:18" x14ac:dyDescent="0.2">
      <c r="A2884" t="s">
        <v>1152</v>
      </c>
      <c r="B2884" t="s">
        <v>1837</v>
      </c>
      <c r="C2884" s="5" t="s">
        <v>28</v>
      </c>
      <c r="D2884" s="5">
        <v>34009</v>
      </c>
      <c r="E2884" s="39">
        <v>1150</v>
      </c>
      <c r="F2884" s="195">
        <v>44382</v>
      </c>
      <c r="G2884" s="2">
        <v>25</v>
      </c>
      <c r="H2884" t="str">
        <f>B2884&amp;C2884</f>
        <v>Margaret Chelimo KIPKEMBOI1500m</v>
      </c>
      <c r="I2884" s="2">
        <f>E2884</f>
        <v>1150</v>
      </c>
      <c r="J2884" s="2" cm="1">
        <f t="array" ref="J2884">MAX(IF($H$3:$H$4000=$H2884,$I$3:$I$4000))</f>
        <v>1150</v>
      </c>
      <c r="K2884" s="2" t="str">
        <v>RSA</v>
      </c>
      <c r="L2884" s="21" t="str">
        <v>Tamlyn LEONARD</v>
      </c>
      <c r="M2884" s="47" t="str">
        <v>hammer-throw</v>
      </c>
      <c r="N2884" s="95">
        <v>36332</v>
      </c>
      <c r="O2884" s="94" t="str">
        <f t="shared" ref="O2884:O2947" si="180">L2884&amp;M2884</f>
        <v>Tamlyn LEONARDhammer-throw</v>
      </c>
      <c r="P2884" s="2">
        <f t="shared" ref="P2884:P2947" si="181">VLOOKUP(L2884&amp;M2884,$H$3:$J$3823,3,FALSE)</f>
        <v>846</v>
      </c>
      <c r="Q2884" s="2">
        <f t="shared" ref="Q2884:Q2947" si="182">COUNTIFS($M$3:$M$3102,M2884,$P$3:$P$3102,"&gt;"&amp;P2884)+1</f>
        <v>86</v>
      </c>
      <c r="R2884" s="79" t="str">
        <f t="shared" ref="R2884:R2947" si="183">IFERROR(IF(K2884="AUS",COUNTIFS($K$3:$K$3102,"AUS",$M$3:$M$3102,M2884,$P$3:$P$3102,"&gt;"&amp;P2884)+1,""),"")</f>
        <v/>
      </c>
    </row>
    <row r="2885" spans="1:18" x14ac:dyDescent="0.2">
      <c r="A2885" t="s">
        <v>1152</v>
      </c>
      <c r="B2885" t="s">
        <v>1867</v>
      </c>
      <c r="C2885" s="5" t="s">
        <v>28</v>
      </c>
      <c r="D2885" s="5">
        <v>38099</v>
      </c>
      <c r="E2885" s="39">
        <v>1087</v>
      </c>
      <c r="F2885" s="195">
        <v>44381</v>
      </c>
      <c r="G2885" s="2">
        <v>93</v>
      </c>
      <c r="H2885" t="str">
        <f>B2885&amp;C2885</f>
        <v>Caroline KARIBA1500m</v>
      </c>
      <c r="I2885" s="2">
        <f>E2885</f>
        <v>1087</v>
      </c>
      <c r="J2885" s="2" cm="1">
        <f t="array" ref="J2885">MAX(IF($H$3:$H$4000=$H2885,$I$3:$I$4000))</f>
        <v>1087</v>
      </c>
      <c r="K2885" s="2" t="str">
        <v>RSA</v>
      </c>
      <c r="L2885" s="21" t="str">
        <v>Dalene MPITI</v>
      </c>
      <c r="M2885" s="47" t="str">
        <v>400m</v>
      </c>
      <c r="N2885" s="95">
        <v>36748</v>
      </c>
      <c r="O2885" s="94" t="str">
        <f t="shared" si="180"/>
        <v>Dalene MPITI400m</v>
      </c>
      <c r="P2885" s="2">
        <f t="shared" si="181"/>
        <v>1101</v>
      </c>
      <c r="Q2885" s="2">
        <f t="shared" si="182"/>
        <v>74</v>
      </c>
      <c r="R2885" s="79" t="str">
        <f t="shared" si="183"/>
        <v/>
      </c>
    </row>
    <row r="2886" spans="1:18" x14ac:dyDescent="0.2">
      <c r="A2886" t="s">
        <v>1152</v>
      </c>
      <c r="B2886" t="s">
        <v>1877</v>
      </c>
      <c r="C2886" s="5" t="s">
        <v>34</v>
      </c>
      <c r="D2886" s="5">
        <v>33463</v>
      </c>
      <c r="E2886" s="39">
        <v>1201</v>
      </c>
      <c r="F2886" s="195">
        <v>44381</v>
      </c>
      <c r="G2886" s="2">
        <v>6</v>
      </c>
      <c r="H2886" t="str">
        <f>B2886&amp;C2886</f>
        <v>Purity KIRUI3000msc</v>
      </c>
      <c r="I2886" s="2">
        <f>E2886</f>
        <v>1201</v>
      </c>
      <c r="J2886" s="2" cm="1">
        <f t="array" ref="J2886">MAX(IF($H$3:$H$4000=$H2886,$I$3:$I$4000))</f>
        <v>1201</v>
      </c>
      <c r="K2886" s="2" t="str">
        <v>RSA</v>
      </c>
      <c r="L2886" s="21" t="str">
        <v>Cian OLDKNOW</v>
      </c>
      <c r="M2886" s="47" t="str">
        <v>5000m</v>
      </c>
      <c r="N2886" s="95">
        <v>35325</v>
      </c>
      <c r="O2886" s="94" t="str">
        <f t="shared" si="180"/>
        <v>Cian OLDKNOW5000m</v>
      </c>
      <c r="P2886" s="2">
        <f t="shared" si="181"/>
        <v>976</v>
      </c>
      <c r="Q2886" s="2">
        <f t="shared" si="182"/>
        <v>169</v>
      </c>
      <c r="R2886" s="79" t="str">
        <f t="shared" si="183"/>
        <v/>
      </c>
    </row>
    <row r="2887" spans="1:18" x14ac:dyDescent="0.2">
      <c r="A2887" t="s">
        <v>1152</v>
      </c>
      <c r="B2887" t="s">
        <v>1785</v>
      </c>
      <c r="C2887" s="5" t="s">
        <v>27</v>
      </c>
      <c r="D2887" s="5">
        <v>37205</v>
      </c>
      <c r="E2887" s="39">
        <v>1131</v>
      </c>
      <c r="F2887" s="195">
        <v>44380</v>
      </c>
      <c r="G2887" s="2">
        <v>31</v>
      </c>
      <c r="H2887" t="str">
        <f>B2887&amp;C2887</f>
        <v>Edinah JEBITOK800m</v>
      </c>
      <c r="I2887" s="2">
        <f>E2887</f>
        <v>1131</v>
      </c>
      <c r="J2887" s="2" cm="1">
        <f t="array" ref="J2887">MAX(IF($H$3:$H$4000=$H2887,$I$3:$I$4000))</f>
        <v>1131</v>
      </c>
      <c r="K2887" s="2" t="str">
        <v>RSA</v>
      </c>
      <c r="L2887" s="21" t="str">
        <v>Alicia KHUNOU</v>
      </c>
      <c r="M2887" s="47" t="str">
        <v>discus-throw</v>
      </c>
      <c r="N2887" s="95">
        <v>38825</v>
      </c>
      <c r="O2887" s="94" t="str">
        <f t="shared" si="180"/>
        <v>Alicia KHUNOUdiscus-throw</v>
      </c>
      <c r="P2887" s="2">
        <f t="shared" si="181"/>
        <v>828</v>
      </c>
      <c r="Q2887" s="2">
        <f t="shared" si="182"/>
        <v>108</v>
      </c>
      <c r="R2887" s="79" t="str">
        <f t="shared" si="183"/>
        <v/>
      </c>
    </row>
    <row r="2888" spans="1:18" x14ac:dyDescent="0.2">
      <c r="A2888" t="s">
        <v>1152</v>
      </c>
      <c r="B2888" t="s">
        <v>1809</v>
      </c>
      <c r="C2888" s="5" t="s">
        <v>27</v>
      </c>
      <c r="D2888" s="5">
        <v>37602</v>
      </c>
      <c r="E2888" s="39">
        <v>1096</v>
      </c>
      <c r="F2888" s="195">
        <v>44380</v>
      </c>
      <c r="G2888" s="2">
        <v>71</v>
      </c>
      <c r="H2888" t="str">
        <f>B2888&amp;C2888</f>
        <v>Sheila CHEPKOSGEI800m</v>
      </c>
      <c r="I2888" s="2">
        <f>E2888</f>
        <v>1096</v>
      </c>
      <c r="J2888" s="2" cm="1">
        <f t="array" ref="J2888">MAX(IF($H$3:$H$4000=$H2888,$I$3:$I$4000))</f>
        <v>1096</v>
      </c>
      <c r="K2888" s="2" t="str">
        <v>RSA</v>
      </c>
      <c r="L2888" s="21" t="str">
        <v>Juanita DE NECKER</v>
      </c>
      <c r="M2888" s="47" t="str">
        <v>discus-throw</v>
      </c>
      <c r="N2888" s="95">
        <v>37447</v>
      </c>
      <c r="O2888" s="94" t="str">
        <f t="shared" si="180"/>
        <v>Juanita DE NECKERdiscus-throw</v>
      </c>
      <c r="P2888" s="2">
        <f t="shared" si="181"/>
        <v>875</v>
      </c>
      <c r="Q2888" s="2">
        <f t="shared" si="182"/>
        <v>71</v>
      </c>
      <c r="R2888" s="79" t="str">
        <f t="shared" si="183"/>
        <v/>
      </c>
    </row>
    <row r="2889" spans="1:18" x14ac:dyDescent="0.2">
      <c r="A2889" t="s">
        <v>1152</v>
      </c>
      <c r="B2889" t="s">
        <v>1259</v>
      </c>
      <c r="C2889" s="5" t="s">
        <v>27</v>
      </c>
      <c r="D2889" s="5">
        <v>38052</v>
      </c>
      <c r="E2889" s="39">
        <v>1073</v>
      </c>
      <c r="F2889" s="195">
        <v>44380</v>
      </c>
      <c r="G2889" s="2">
        <v>100</v>
      </c>
      <c r="H2889" t="str">
        <f>B2889&amp;C2889</f>
        <v>Brenda CHEBET800m</v>
      </c>
      <c r="I2889" s="2">
        <f>E2889</f>
        <v>1073</v>
      </c>
      <c r="J2889" s="2" cm="1">
        <f t="array" ref="J2889">MAX(IF($H$3:$H$4000=$H2889,$I$3:$I$4000))</f>
        <v>1073</v>
      </c>
      <c r="K2889" s="2" t="str">
        <v>RSA</v>
      </c>
      <c r="L2889" s="21" t="str">
        <v>Savannah COMBRINK</v>
      </c>
      <c r="M2889" s="47" t="str">
        <v>javelin-throw</v>
      </c>
      <c r="N2889" s="95">
        <v>36998</v>
      </c>
      <c r="O2889" s="94" t="str">
        <f t="shared" si="180"/>
        <v>Savannah COMBRINKjavelin-throw</v>
      </c>
      <c r="P2889" s="2">
        <f t="shared" si="181"/>
        <v>824</v>
      </c>
      <c r="Q2889" s="2">
        <f t="shared" si="182"/>
        <v>91</v>
      </c>
      <c r="R2889" s="79" t="str">
        <f t="shared" si="183"/>
        <v/>
      </c>
    </row>
    <row r="2890" spans="1:18" x14ac:dyDescent="0.2">
      <c r="A2890" t="s">
        <v>1152</v>
      </c>
      <c r="B2890" t="s">
        <v>1846</v>
      </c>
      <c r="C2890" s="5" t="s">
        <v>28</v>
      </c>
      <c r="D2890" s="6">
        <v>37666</v>
      </c>
      <c r="E2890" s="39">
        <v>1123</v>
      </c>
      <c r="F2890" s="195">
        <v>44380</v>
      </c>
      <c r="G2890" s="2">
        <v>47</v>
      </c>
      <c r="H2890" t="str">
        <f>B2890&amp;C2890</f>
        <v>Purity CHEPKIRUI1500m</v>
      </c>
      <c r="I2890" s="2">
        <f>E2890</f>
        <v>1123</v>
      </c>
      <c r="J2890" s="2" cm="1">
        <f t="array" ref="J2890">MAX(IF($H$3:$H$4000=$H2890,$I$3:$I$4000))</f>
        <v>1123</v>
      </c>
      <c r="K2890" s="2" t="str">
        <v>RSA</v>
      </c>
      <c r="L2890" s="21" t="str">
        <v>Leandri LAMPRECHT</v>
      </c>
      <c r="M2890" s="47" t="str">
        <v>javelin-throw</v>
      </c>
      <c r="N2890" s="95">
        <v>36234</v>
      </c>
      <c r="O2890" s="94" t="str">
        <f t="shared" si="180"/>
        <v>Leandri LAMPRECHTjavelin-throw</v>
      </c>
      <c r="P2890" s="2">
        <f t="shared" si="181"/>
        <v>886</v>
      </c>
      <c r="Q2890" s="2">
        <f t="shared" si="182"/>
        <v>50</v>
      </c>
      <c r="R2890" s="79" t="str">
        <f t="shared" si="183"/>
        <v/>
      </c>
    </row>
    <row r="2891" spans="1:18" x14ac:dyDescent="0.2">
      <c r="A2891" t="s">
        <v>1152</v>
      </c>
      <c r="B2891" t="s">
        <v>1856</v>
      </c>
      <c r="C2891" t="s">
        <v>28</v>
      </c>
      <c r="D2891" s="5">
        <v>1996</v>
      </c>
      <c r="E2891" s="39">
        <v>1099</v>
      </c>
      <c r="F2891" s="195">
        <v>44380</v>
      </c>
      <c r="G2891" s="2">
        <v>69</v>
      </c>
      <c r="H2891" t="str">
        <f>B2891&amp;C2891</f>
        <v>Purity Kajuju GITONGA1500m</v>
      </c>
      <c r="I2891" s="2">
        <f>E2891</f>
        <v>1099</v>
      </c>
      <c r="J2891" s="2" cm="1">
        <f t="array" ref="J2891">MAX(IF($H$3:$H$4000=$H2891,$I$3:$I$4000))</f>
        <v>1099</v>
      </c>
      <c r="K2891" s="2" t="str">
        <v>RSA</v>
      </c>
      <c r="L2891" s="21" t="str">
        <v>Nicole LINDEQUE</v>
      </c>
      <c r="M2891" s="47" t="str">
        <v>javelin-throw</v>
      </c>
      <c r="N2891" s="95">
        <v>37753</v>
      </c>
      <c r="O2891" s="94" t="str">
        <f t="shared" si="180"/>
        <v>Nicole LINDEQUEjavelin-throw</v>
      </c>
      <c r="P2891" s="2">
        <f t="shared" si="181"/>
        <v>785</v>
      </c>
      <c r="Q2891" s="2">
        <f t="shared" si="182"/>
        <v>119</v>
      </c>
      <c r="R2891" s="79" t="str">
        <f t="shared" si="183"/>
        <v/>
      </c>
    </row>
    <row r="2892" spans="1:18" x14ac:dyDescent="0.2">
      <c r="A2892" t="s">
        <v>1152</v>
      </c>
      <c r="B2892" t="s">
        <v>1884</v>
      </c>
      <c r="C2892" s="5" t="s">
        <v>34</v>
      </c>
      <c r="D2892" s="5">
        <v>38181</v>
      </c>
      <c r="E2892" s="39">
        <v>1161</v>
      </c>
      <c r="F2892" s="195">
        <v>44380</v>
      </c>
      <c r="G2892" s="2">
        <v>19</v>
      </c>
      <c r="H2892" t="str">
        <f>B2892&amp;C2892</f>
        <v>Faith CHEROTICH3000msc</v>
      </c>
      <c r="I2892" s="2">
        <f>E2892</f>
        <v>1161</v>
      </c>
      <c r="J2892" s="2" cm="1">
        <f t="array" ref="J2892">MAX(IF($H$3:$H$4000=$H2892,$I$3:$I$4000))</f>
        <v>1161</v>
      </c>
      <c r="K2892" s="2" t="str">
        <v>RSA</v>
      </c>
      <c r="L2892" s="21" t="str">
        <v>Stella MARAIS</v>
      </c>
      <c r="M2892" s="47" t="str">
        <v>marathon</v>
      </c>
      <c r="N2892" s="95">
        <v>33933</v>
      </c>
      <c r="O2892" s="94" t="str">
        <f t="shared" si="180"/>
        <v>Stella MARAISmarathon</v>
      </c>
      <c r="P2892" s="2">
        <f t="shared" si="181"/>
        <v>1052</v>
      </c>
      <c r="Q2892" s="2">
        <f t="shared" si="182"/>
        <v>121</v>
      </c>
      <c r="R2892" s="79" t="str">
        <f t="shared" si="183"/>
        <v/>
      </c>
    </row>
    <row r="2893" spans="1:18" x14ac:dyDescent="0.2">
      <c r="A2893" t="s">
        <v>1152</v>
      </c>
      <c r="B2893" t="s">
        <v>1892</v>
      </c>
      <c r="C2893" s="5" t="s">
        <v>34</v>
      </c>
      <c r="D2893" s="5"/>
      <c r="E2893" s="39">
        <v>1126</v>
      </c>
      <c r="F2893" s="195">
        <v>44380</v>
      </c>
      <c r="G2893" s="2">
        <v>34</v>
      </c>
      <c r="H2893" t="str">
        <f>B2893&amp;C2893</f>
        <v>Edna JEPKEMBOI3000msc</v>
      </c>
      <c r="I2893" s="2">
        <f>E2893</f>
        <v>1126</v>
      </c>
      <c r="J2893" s="2" cm="1">
        <f t="array" ref="J2893">MAX(IF($H$3:$H$4000=$H2893,$I$3:$I$4000))</f>
        <v>1126</v>
      </c>
      <c r="K2893" s="2" t="str">
        <v>RSA</v>
      </c>
      <c r="L2893" s="21" t="str">
        <v>Kate REES</v>
      </c>
      <c r="M2893" s="47" t="str">
        <v>marathon</v>
      </c>
      <c r="N2893" s="95">
        <v>28500</v>
      </c>
      <c r="O2893" s="94" t="str">
        <f t="shared" si="180"/>
        <v>Kate REESmarathon</v>
      </c>
      <c r="P2893" s="2">
        <f t="shared" si="181"/>
        <v>901</v>
      </c>
      <c r="Q2893" s="2">
        <f t="shared" si="182"/>
        <v>154</v>
      </c>
      <c r="R2893" s="79" t="str">
        <f t="shared" si="183"/>
        <v/>
      </c>
    </row>
    <row r="2894" spans="1:18" x14ac:dyDescent="0.2">
      <c r="A2894" t="s">
        <v>1152</v>
      </c>
      <c r="B2894" t="s">
        <v>1269</v>
      </c>
      <c r="C2894" s="6" t="s">
        <v>34</v>
      </c>
      <c r="D2894" s="5">
        <v>44701</v>
      </c>
      <c r="E2894" s="39">
        <v>1093</v>
      </c>
      <c r="F2894" s="195">
        <v>44380</v>
      </c>
      <c r="G2894" s="2">
        <v>46</v>
      </c>
      <c r="H2894" t="str">
        <f>B2894&amp;C2894</f>
        <v>Diana CHEPKEMOI3000msc</v>
      </c>
      <c r="I2894" s="2">
        <f>E2894</f>
        <v>1093</v>
      </c>
      <c r="J2894" s="2" cm="1">
        <f t="array" ref="J2894">MAX(IF($H$3:$H$4000=$H2894,$I$3:$I$4000))</f>
        <v>1093</v>
      </c>
      <c r="K2894" s="2" t="str">
        <v>RSA</v>
      </c>
      <c r="L2894" s="21" t="str">
        <v>Jeannie HENDERSON</v>
      </c>
      <c r="M2894" s="47" t="str">
        <v>marathon</v>
      </c>
      <c r="N2894" s="95">
        <v>29123</v>
      </c>
      <c r="O2894" s="94" t="str">
        <f t="shared" si="180"/>
        <v>Jeannie HENDERSONmarathon</v>
      </c>
      <c r="P2894" s="2">
        <f t="shared" si="181"/>
        <v>882</v>
      </c>
      <c r="Q2894" s="2">
        <f t="shared" si="182"/>
        <v>160</v>
      </c>
      <c r="R2894" s="79" t="str">
        <f t="shared" si="183"/>
        <v/>
      </c>
    </row>
    <row r="2895" spans="1:18" x14ac:dyDescent="0.2">
      <c r="A2895" t="s">
        <v>1152</v>
      </c>
      <c r="B2895" t="s">
        <v>1902</v>
      </c>
      <c r="C2895" t="s">
        <v>34</v>
      </c>
      <c r="D2895" s="5"/>
      <c r="E2895" s="39">
        <v>1073</v>
      </c>
      <c r="F2895" s="195">
        <v>44380</v>
      </c>
      <c r="G2895" s="2">
        <v>53</v>
      </c>
      <c r="H2895" t="str">
        <f>B2895&amp;C2895</f>
        <v>Dorothy MUTAI3000msc</v>
      </c>
      <c r="I2895" s="2">
        <f>E2895</f>
        <v>1073</v>
      </c>
      <c r="J2895" s="2" cm="1">
        <f t="array" ref="J2895">MAX(IF($H$3:$H$4000=$H2895,$I$3:$I$4000))</f>
        <v>1073</v>
      </c>
      <c r="K2895" s="2" t="str">
        <v>RSA</v>
      </c>
      <c r="L2895" s="21" t="str">
        <v>Danette SMITH WALLEY</v>
      </c>
      <c r="M2895" s="47" t="str">
        <v>marathon</v>
      </c>
      <c r="N2895" s="95">
        <v>32490</v>
      </c>
      <c r="O2895" s="94" t="str">
        <f t="shared" si="180"/>
        <v>Danette SMITH WALLEYmarathon</v>
      </c>
      <c r="P2895" s="2">
        <f t="shared" si="181"/>
        <v>864</v>
      </c>
      <c r="Q2895" s="2">
        <f t="shared" si="182"/>
        <v>164</v>
      </c>
      <c r="R2895" s="79" t="str">
        <f t="shared" si="183"/>
        <v/>
      </c>
    </row>
    <row r="2896" spans="1:18" x14ac:dyDescent="0.2">
      <c r="A2896" t="s">
        <v>1152</v>
      </c>
      <c r="B2896" t="s">
        <v>1227</v>
      </c>
      <c r="C2896" t="s">
        <v>34</v>
      </c>
      <c r="D2896" s="6"/>
      <c r="E2896" s="39">
        <v>1053</v>
      </c>
      <c r="F2896" s="195">
        <v>44380</v>
      </c>
      <c r="G2896" s="2">
        <v>66</v>
      </c>
      <c r="H2896" t="str">
        <f>B2896&amp;C2896</f>
        <v>Judy CHEPKOECH3000msc</v>
      </c>
      <c r="I2896" s="2">
        <f>E2896</f>
        <v>1053</v>
      </c>
      <c r="J2896" s="2" cm="1">
        <f t="array" ref="J2896">MAX(IF($H$3:$H$4000=$H2896,$I$3:$I$4000))</f>
        <v>1053</v>
      </c>
      <c r="K2896" s="2" t="str">
        <v>RSA</v>
      </c>
      <c r="L2896" s="21" t="str">
        <v>Sarah SILBER</v>
      </c>
      <c r="M2896" s="47" t="str">
        <v>marathon</v>
      </c>
      <c r="N2896" s="95">
        <v>0</v>
      </c>
      <c r="O2896" s="94" t="str">
        <f t="shared" si="180"/>
        <v>Sarah SILBERmarathon</v>
      </c>
      <c r="P2896" s="2">
        <f t="shared" si="181"/>
        <v>863</v>
      </c>
      <c r="Q2896" s="2">
        <f t="shared" si="182"/>
        <v>165</v>
      </c>
      <c r="R2896" s="79" t="str">
        <f t="shared" si="183"/>
        <v/>
      </c>
    </row>
    <row r="2897" spans="1:18" x14ac:dyDescent="0.2">
      <c r="A2897" t="s">
        <v>1152</v>
      </c>
      <c r="B2897" t="s">
        <v>1918</v>
      </c>
      <c r="C2897" s="5" t="s">
        <v>34</v>
      </c>
      <c r="D2897" s="5">
        <v>37947</v>
      </c>
      <c r="E2897" s="39">
        <v>1035</v>
      </c>
      <c r="F2897" s="195">
        <v>44380</v>
      </c>
      <c r="G2897" s="2">
        <v>73</v>
      </c>
      <c r="H2897" t="str">
        <f>B2897&amp;C2897</f>
        <v>Sharon JEPCHUMBA3000msc</v>
      </c>
      <c r="I2897" s="2">
        <f>E2897</f>
        <v>1035</v>
      </c>
      <c r="J2897" s="2" cm="1">
        <f t="array" ref="J2897">MAX(IF($H$3:$H$4000=$H2897,$I$3:$I$4000))</f>
        <v>1035</v>
      </c>
      <c r="K2897" s="2" t="str">
        <v>RSA</v>
      </c>
      <c r="L2897" s="21" t="str">
        <v>Yvonne ROBSON</v>
      </c>
      <c r="M2897" s="47" t="str">
        <v>high-jump</v>
      </c>
      <c r="N2897" s="95">
        <v>36415</v>
      </c>
      <c r="O2897" s="94" t="str">
        <f t="shared" si="180"/>
        <v>Yvonne ROBSONhigh-jump</v>
      </c>
      <c r="P2897" s="2">
        <f t="shared" si="181"/>
        <v>1023</v>
      </c>
      <c r="Q2897" s="2">
        <f t="shared" si="182"/>
        <v>37</v>
      </c>
      <c r="R2897" s="79" t="str">
        <f t="shared" si="183"/>
        <v/>
      </c>
    </row>
    <row r="2898" spans="1:18" x14ac:dyDescent="0.2">
      <c r="A2898" t="s">
        <v>1152</v>
      </c>
      <c r="B2898" t="s">
        <v>1928</v>
      </c>
      <c r="C2898" s="5" t="s">
        <v>34</v>
      </c>
      <c r="D2898" s="5">
        <v>38543</v>
      </c>
      <c r="E2898" s="39">
        <v>1021</v>
      </c>
      <c r="F2898" s="195">
        <v>44380</v>
      </c>
      <c r="G2898" s="2">
        <v>84</v>
      </c>
      <c r="H2898" t="str">
        <f>B2898&amp;C2898</f>
        <v>Brenda JEPCHIRCHIR3000msc</v>
      </c>
      <c r="I2898" s="2">
        <f>E2898</f>
        <v>1021</v>
      </c>
      <c r="J2898" s="2" cm="1">
        <f t="array" ref="J2898">MAX(IF($H$3:$H$4000=$H2898,$I$3:$I$4000))</f>
        <v>1021</v>
      </c>
      <c r="K2898" s="2" t="str">
        <v>RSA</v>
      </c>
      <c r="L2898" s="21" t="str">
        <v>Clarissa WEYER</v>
      </c>
      <c r="M2898" s="47" t="str">
        <v>javelin-throw</v>
      </c>
      <c r="N2898" s="95">
        <v>37228</v>
      </c>
      <c r="O2898" s="94" t="str">
        <f t="shared" si="180"/>
        <v>Clarissa WEYERjavelin-throw</v>
      </c>
      <c r="P2898" s="2">
        <f t="shared" si="181"/>
        <v>944</v>
      </c>
      <c r="Q2898" s="2">
        <f t="shared" si="182"/>
        <v>29</v>
      </c>
      <c r="R2898" s="79" t="str">
        <f t="shared" si="183"/>
        <v/>
      </c>
    </row>
    <row r="2899" spans="1:18" x14ac:dyDescent="0.2">
      <c r="A2899" t="s">
        <v>1152</v>
      </c>
      <c r="B2899" t="s">
        <v>1933</v>
      </c>
      <c r="C2899" s="5" t="s">
        <v>34</v>
      </c>
      <c r="D2899" s="5">
        <v>37382</v>
      </c>
      <c r="E2899" s="39">
        <v>999</v>
      </c>
      <c r="F2899" s="195">
        <v>44380</v>
      </c>
      <c r="G2899" s="2">
        <v>93</v>
      </c>
      <c r="H2899" t="str">
        <f>B2899&amp;C2899</f>
        <v>Sharon CHEPKEMEI3000msc</v>
      </c>
      <c r="I2899" s="2">
        <f>E2899</f>
        <v>999</v>
      </c>
      <c r="J2899" s="2" cm="1">
        <f t="array" ref="J2899">MAX(IF($H$3:$H$4000=$H2899,$I$3:$I$4000))</f>
        <v>999</v>
      </c>
      <c r="K2899" s="2" t="str">
        <v>RSA</v>
      </c>
      <c r="L2899" s="21" t="str">
        <v>Aynslee VAN GRAAN</v>
      </c>
      <c r="M2899" s="47" t="str">
        <v>5000m</v>
      </c>
      <c r="N2899" s="95">
        <v>35048</v>
      </c>
      <c r="O2899" s="94" t="str">
        <f t="shared" si="180"/>
        <v>Aynslee VAN GRAAN5000m</v>
      </c>
      <c r="P2899" s="2">
        <f t="shared" si="181"/>
        <v>1082</v>
      </c>
      <c r="Q2899" s="2">
        <f t="shared" si="182"/>
        <v>89</v>
      </c>
      <c r="R2899" s="79" t="str">
        <f t="shared" si="183"/>
        <v/>
      </c>
    </row>
    <row r="2900" spans="1:18" x14ac:dyDescent="0.2">
      <c r="A2900" t="s">
        <v>1152</v>
      </c>
      <c r="B2900" t="s">
        <v>1935</v>
      </c>
      <c r="C2900" t="s">
        <v>34</v>
      </c>
      <c r="D2900" s="6"/>
      <c r="E2900" s="39">
        <v>992</v>
      </c>
      <c r="F2900" s="195">
        <v>44380</v>
      </c>
      <c r="G2900" s="2">
        <v>95</v>
      </c>
      <c r="H2900" t="str">
        <f>B2900&amp;C2900</f>
        <v>Judy KURUI3000msc</v>
      </c>
      <c r="I2900" s="2">
        <f>E2900</f>
        <v>992</v>
      </c>
      <c r="J2900" s="2" cm="1">
        <f t="array" ref="J2900">MAX(IF($H$3:$H$4000=$H2900,$I$3:$I$4000))</f>
        <v>992</v>
      </c>
      <c r="K2900" s="2" t="str">
        <v>RSA</v>
      </c>
      <c r="L2900" s="21" t="str">
        <v>Shannon VERSTER</v>
      </c>
      <c r="M2900" s="47" t="str">
        <v>high-jump</v>
      </c>
      <c r="N2900" s="95">
        <v>36474</v>
      </c>
      <c r="O2900" s="94" t="str">
        <f t="shared" si="180"/>
        <v>Shannon VERSTERhigh-jump</v>
      </c>
      <c r="P2900" s="2">
        <f t="shared" si="181"/>
        <v>984</v>
      </c>
      <c r="Q2900" s="2">
        <f t="shared" si="182"/>
        <v>69</v>
      </c>
      <c r="R2900" s="79" t="str">
        <f t="shared" si="183"/>
        <v/>
      </c>
    </row>
    <row r="2901" spans="1:18" x14ac:dyDescent="0.2">
      <c r="A2901" t="s">
        <v>1152</v>
      </c>
      <c r="B2901" t="s">
        <v>1981</v>
      </c>
      <c r="C2901" s="5" t="s">
        <v>29</v>
      </c>
      <c r="D2901" s="5">
        <v>37986</v>
      </c>
      <c r="E2901" s="39">
        <v>1079</v>
      </c>
      <c r="F2901" s="195">
        <v>44380</v>
      </c>
      <c r="G2901" s="2">
        <v>85</v>
      </c>
      <c r="H2901" t="str">
        <f>B2901&amp;C2901</f>
        <v>Maureen CHEROTICH5000m</v>
      </c>
      <c r="I2901" s="2">
        <f>E2901</f>
        <v>1079</v>
      </c>
      <c r="J2901" s="2" cm="1">
        <f t="array" ref="J2901">MAX(IF($H$3:$H$4000=$H2901,$I$3:$I$4000))</f>
        <v>1079</v>
      </c>
      <c r="K2901" s="2" t="str">
        <v>RSA</v>
      </c>
      <c r="L2901" s="21" t="str">
        <v>Mahlatsi DOMBENI</v>
      </c>
      <c r="M2901" s="47" t="str">
        <v>high-jump</v>
      </c>
      <c r="N2901" s="95">
        <v>36181</v>
      </c>
      <c r="O2901" s="94" t="str">
        <f t="shared" si="180"/>
        <v>Mahlatsi DOMBENIhigh-jump</v>
      </c>
      <c r="P2901" s="2">
        <f t="shared" si="181"/>
        <v>926</v>
      </c>
      <c r="Q2901" s="2">
        <f t="shared" si="182"/>
        <v>134</v>
      </c>
      <c r="R2901" s="79" t="str">
        <f t="shared" si="183"/>
        <v/>
      </c>
    </row>
    <row r="2902" spans="1:18" x14ac:dyDescent="0.2">
      <c r="A2902" t="s">
        <v>1152</v>
      </c>
      <c r="B2902" t="s">
        <v>1983</v>
      </c>
      <c r="C2902" s="6" t="s">
        <v>29</v>
      </c>
      <c r="D2902" s="5">
        <v>37571</v>
      </c>
      <c r="E2902" s="39">
        <v>1075</v>
      </c>
      <c r="F2902" s="195">
        <v>44380</v>
      </c>
      <c r="G2902" s="2">
        <v>89</v>
      </c>
      <c r="H2902" t="str">
        <f>B2902&amp;C2902</f>
        <v>Zenah CHEPTOO5000m</v>
      </c>
      <c r="I2902" s="2">
        <f>E2902</f>
        <v>1075</v>
      </c>
      <c r="J2902" s="2" cm="1">
        <f t="array" ref="J2902">MAX(IF($H$3:$H$4000=$H2902,$I$3:$I$4000))</f>
        <v>1075</v>
      </c>
      <c r="K2902" s="2" t="str">
        <v>RSA</v>
      </c>
      <c r="L2902" s="21" t="str">
        <v>Dane ROETS</v>
      </c>
      <c r="M2902" s="47" t="str">
        <v>discus-throw</v>
      </c>
      <c r="N2902" s="95">
        <v>37272</v>
      </c>
      <c r="O2902" s="94" t="str">
        <f t="shared" si="180"/>
        <v>Dane ROETSdiscus-throw</v>
      </c>
      <c r="P2902" s="2">
        <f t="shared" si="181"/>
        <v>884</v>
      </c>
      <c r="Q2902" s="2">
        <f t="shared" si="182"/>
        <v>64</v>
      </c>
      <c r="R2902" s="79" t="str">
        <f t="shared" si="183"/>
        <v/>
      </c>
    </row>
    <row r="2903" spans="1:18" x14ac:dyDescent="0.2">
      <c r="A2903" t="s">
        <v>1152</v>
      </c>
      <c r="B2903" t="s">
        <v>1552</v>
      </c>
      <c r="C2903" s="5" t="s">
        <v>41</v>
      </c>
      <c r="D2903" s="5">
        <v>37508</v>
      </c>
      <c r="E2903" s="39">
        <v>803</v>
      </c>
      <c r="F2903" s="195">
        <v>44379</v>
      </c>
      <c r="G2903" s="2">
        <v>97</v>
      </c>
      <c r="H2903" t="str">
        <f>B2903&amp;C2903</f>
        <v>Gladys JEPKEMBOIjavelin-throw</v>
      </c>
      <c r="I2903" s="2">
        <f>E2903</f>
        <v>803</v>
      </c>
      <c r="J2903" s="2" cm="1">
        <f t="array" ref="J2903">MAX(IF($H$3:$H$4000=$H2903,$I$3:$I$4000))</f>
        <v>805</v>
      </c>
      <c r="K2903" s="2" t="str">
        <v>RSA</v>
      </c>
      <c r="L2903" s="21" t="str">
        <v>Meike STRYDOM</v>
      </c>
      <c r="M2903" s="47" t="str">
        <v>shot-put</v>
      </c>
      <c r="N2903" s="95">
        <v>36763</v>
      </c>
      <c r="O2903" s="94" t="str">
        <f t="shared" si="180"/>
        <v>Meike STRYDOMshot-put</v>
      </c>
      <c r="P2903" s="2">
        <f t="shared" si="181"/>
        <v>1000</v>
      </c>
      <c r="Q2903" s="2">
        <f t="shared" si="182"/>
        <v>22</v>
      </c>
      <c r="R2903" s="79" t="str">
        <f t="shared" si="183"/>
        <v/>
      </c>
    </row>
    <row r="2904" spans="1:18" x14ac:dyDescent="0.2">
      <c r="A2904" t="s">
        <v>1152</v>
      </c>
      <c r="B2904" t="s">
        <v>2637</v>
      </c>
      <c r="C2904" t="s">
        <v>85</v>
      </c>
      <c r="E2904" s="39">
        <v>959</v>
      </c>
      <c r="F2904" s="195">
        <v>44379</v>
      </c>
      <c r="G2904" s="2">
        <v>18</v>
      </c>
      <c r="H2904" t="str">
        <f>B2904&amp;C2904</f>
        <v>Margaret Gati CHACHArace-walking</v>
      </c>
      <c r="I2904" s="2">
        <f>E2904</f>
        <v>959</v>
      </c>
      <c r="J2904" s="2" cm="1">
        <f t="array" ref="J2904">MAX(IF($H$3:$H$4000=$H2904,$I$3:$I$4000))</f>
        <v>959</v>
      </c>
      <c r="K2904" s="2" t="str">
        <v>RSA</v>
      </c>
      <c r="L2904" s="21" t="str">
        <v>Dane ROETS</v>
      </c>
      <c r="M2904" s="47" t="str">
        <v>shot-put</v>
      </c>
      <c r="N2904" s="95">
        <v>37272</v>
      </c>
      <c r="O2904" s="94" t="str">
        <f t="shared" si="180"/>
        <v>Dane ROETSshot-put</v>
      </c>
      <c r="P2904" s="2">
        <f t="shared" si="181"/>
        <v>965</v>
      </c>
      <c r="Q2904" s="2">
        <f t="shared" si="182"/>
        <v>28</v>
      </c>
      <c r="R2904" s="79" t="str">
        <f t="shared" si="183"/>
        <v/>
      </c>
    </row>
    <row r="2905" spans="1:18" x14ac:dyDescent="0.2">
      <c r="A2905" t="s">
        <v>1152</v>
      </c>
      <c r="B2905" t="s">
        <v>2659</v>
      </c>
      <c r="C2905" s="5" t="s">
        <v>85</v>
      </c>
      <c r="D2905" s="5">
        <v>38557</v>
      </c>
      <c r="E2905" s="39">
        <v>745</v>
      </c>
      <c r="F2905" s="195">
        <v>44379</v>
      </c>
      <c r="G2905" s="2">
        <v>51</v>
      </c>
      <c r="H2905" t="str">
        <f>B2905&amp;C2905</f>
        <v>Salomen KERUBOrace-walking</v>
      </c>
      <c r="I2905" s="2">
        <f>E2905</f>
        <v>745</v>
      </c>
      <c r="J2905" s="2" cm="1">
        <f t="array" ref="J2905">MAX(IF($H$3:$H$4000=$H2905,$I$3:$I$4000))</f>
        <v>745</v>
      </c>
      <c r="K2905" s="2" t="str">
        <v>RSA</v>
      </c>
      <c r="L2905" s="21" t="str">
        <v>Juanita DE NECKER</v>
      </c>
      <c r="M2905" s="47" t="str">
        <v>shot-put</v>
      </c>
      <c r="N2905" s="95">
        <v>37447</v>
      </c>
      <c r="O2905" s="94" t="str">
        <f t="shared" si="180"/>
        <v>Juanita DE NECKERshot-put</v>
      </c>
      <c r="P2905" s="2">
        <f t="shared" si="181"/>
        <v>894</v>
      </c>
      <c r="Q2905" s="2">
        <f t="shared" si="182"/>
        <v>53</v>
      </c>
      <c r="R2905" s="79" t="str">
        <f t="shared" si="183"/>
        <v/>
      </c>
    </row>
    <row r="2906" spans="1:18" x14ac:dyDescent="0.2">
      <c r="A2906" t="s">
        <v>1152</v>
      </c>
      <c r="B2906" t="s">
        <v>1943</v>
      </c>
      <c r="C2906" s="5" t="s">
        <v>29</v>
      </c>
      <c r="D2906" s="6">
        <v>36590</v>
      </c>
      <c r="E2906" s="39">
        <v>1213</v>
      </c>
      <c r="F2906" s="195">
        <v>44378</v>
      </c>
      <c r="G2906" s="2">
        <v>6</v>
      </c>
      <c r="H2906" t="str">
        <f>B2906&amp;C2906</f>
        <v>Beatrice CHEBET5000m</v>
      </c>
      <c r="I2906" s="2">
        <f>E2906</f>
        <v>1213</v>
      </c>
      <c r="J2906" s="2" cm="1">
        <f t="array" ref="J2906">MAX(IF($H$3:$H$4000=$H2906,$I$3:$I$4000))</f>
        <v>1213</v>
      </c>
      <c r="K2906" s="2" t="str">
        <v>RSA</v>
      </c>
      <c r="L2906" s="21" t="str">
        <v>Nicola JANSEN</v>
      </c>
      <c r="M2906" s="47" t="str">
        <v>5000m</v>
      </c>
      <c r="N2906" s="95">
        <v>37351</v>
      </c>
      <c r="O2906" s="94" t="str">
        <f t="shared" si="180"/>
        <v>Nicola JANSEN5000m</v>
      </c>
      <c r="P2906" s="2">
        <f t="shared" si="181"/>
        <v>1028</v>
      </c>
      <c r="Q2906" s="2">
        <f t="shared" si="182"/>
        <v>128</v>
      </c>
      <c r="R2906" s="79" t="str">
        <f t="shared" si="183"/>
        <v/>
      </c>
    </row>
    <row r="2907" spans="1:18" x14ac:dyDescent="0.2">
      <c r="A2907" t="s">
        <v>1152</v>
      </c>
      <c r="B2907" t="s">
        <v>1775</v>
      </c>
      <c r="C2907" s="5" t="s">
        <v>27</v>
      </c>
      <c r="D2907" s="5">
        <v>35213</v>
      </c>
      <c r="E2907" s="39">
        <v>1153</v>
      </c>
      <c r="F2907" s="195">
        <v>44377</v>
      </c>
      <c r="G2907" s="2">
        <v>18</v>
      </c>
      <c r="H2907" t="str">
        <f>B2907&amp;C2907</f>
        <v>Eglay Nafuna NALYANYA800m</v>
      </c>
      <c r="I2907" s="2">
        <f>E2907</f>
        <v>1153</v>
      </c>
      <c r="J2907" s="2" cm="1">
        <f t="array" ref="J2907">MAX(IF($H$3:$H$4000=$H2907,$I$3:$I$4000))</f>
        <v>1153</v>
      </c>
      <c r="K2907" s="2" t="str">
        <v>RSA</v>
      </c>
      <c r="L2907" s="21" t="str">
        <v>Mignonne DE BEER</v>
      </c>
      <c r="M2907" s="47" t="str">
        <v>long-jump</v>
      </c>
      <c r="N2907" s="95">
        <v>38743</v>
      </c>
      <c r="O2907" s="94" t="str">
        <f t="shared" si="180"/>
        <v>Mignonne DE BEERlong-jump</v>
      </c>
      <c r="P2907" s="2">
        <f t="shared" si="181"/>
        <v>944</v>
      </c>
      <c r="Q2907" s="2">
        <f t="shared" si="182"/>
        <v>156</v>
      </c>
      <c r="R2907" s="79" t="str">
        <f t="shared" si="183"/>
        <v/>
      </c>
    </row>
    <row r="2908" spans="1:18" x14ac:dyDescent="0.2">
      <c r="A2908" t="s">
        <v>1152</v>
      </c>
      <c r="B2908" t="s">
        <v>1950</v>
      </c>
      <c r="C2908" s="5" t="s">
        <v>29</v>
      </c>
      <c r="D2908" s="5">
        <v>33638</v>
      </c>
      <c r="E2908" s="39">
        <v>1152</v>
      </c>
      <c r="F2908" s="195">
        <v>44377</v>
      </c>
      <c r="G2908" s="2">
        <v>31</v>
      </c>
      <c r="H2908" t="str">
        <f>B2908&amp;C2908</f>
        <v>Irene CHEPTAI5000m</v>
      </c>
      <c r="I2908" s="2">
        <f>E2908</f>
        <v>1152</v>
      </c>
      <c r="J2908" s="2" cm="1">
        <f t="array" ref="J2908">MAX(IF($H$3:$H$4000=$H2908,$I$3:$I$4000))</f>
        <v>1152</v>
      </c>
      <c r="K2908" s="2" t="str">
        <v>RSA</v>
      </c>
      <c r="L2908" s="21" t="str">
        <v>Johani VAN TONDER</v>
      </c>
      <c r="M2908" s="47" t="str">
        <v>triple-jump</v>
      </c>
      <c r="N2908" s="95">
        <v>38036</v>
      </c>
      <c r="O2908" s="94" t="str">
        <f t="shared" si="180"/>
        <v>Johani VAN TONDERtriple-jump</v>
      </c>
      <c r="P2908" s="2">
        <f t="shared" si="181"/>
        <v>935</v>
      </c>
      <c r="Q2908" s="2">
        <f t="shared" si="182"/>
        <v>122</v>
      </c>
      <c r="R2908" s="79" t="str">
        <f t="shared" si="183"/>
        <v/>
      </c>
    </row>
    <row r="2909" spans="1:18" x14ac:dyDescent="0.2">
      <c r="A2909" t="s">
        <v>1152</v>
      </c>
      <c r="B2909" t="s">
        <v>1785</v>
      </c>
      <c r="C2909" s="5" t="s">
        <v>28</v>
      </c>
      <c r="D2909" s="5">
        <v>37205</v>
      </c>
      <c r="E2909" s="39">
        <v>1178</v>
      </c>
      <c r="F2909" s="195">
        <v>44374</v>
      </c>
      <c r="G2909" s="2">
        <v>11</v>
      </c>
      <c r="H2909" t="str">
        <f>B2909&amp;C2909</f>
        <v>Edinah JEBITOK1500m</v>
      </c>
      <c r="I2909" s="2">
        <f>E2909</f>
        <v>1178</v>
      </c>
      <c r="J2909" s="2" cm="1">
        <f t="array" ref="J2909">MAX(IF($H$3:$H$4000=$H2909,$I$3:$I$4000))</f>
        <v>1178</v>
      </c>
      <c r="K2909" s="2" t="str">
        <v>RSA</v>
      </c>
      <c r="L2909" s="21" t="str">
        <v>Zonica LINDEQUE</v>
      </c>
      <c r="M2909" s="47" t="str">
        <v>discus-throw</v>
      </c>
      <c r="N2909" s="95">
        <v>38040</v>
      </c>
      <c r="O2909" s="94" t="str">
        <f t="shared" si="180"/>
        <v>Zonica LINDEQUEdiscus-throw</v>
      </c>
      <c r="P2909" s="2">
        <f t="shared" si="181"/>
        <v>849</v>
      </c>
      <c r="Q2909" s="2">
        <f t="shared" si="182"/>
        <v>94</v>
      </c>
      <c r="R2909" s="79" t="str">
        <f t="shared" si="183"/>
        <v/>
      </c>
    </row>
    <row r="2910" spans="1:18" x14ac:dyDescent="0.2">
      <c r="A2910" t="s">
        <v>1152</v>
      </c>
      <c r="B2910" t="s">
        <v>1741</v>
      </c>
      <c r="C2910" s="5" t="s">
        <v>26</v>
      </c>
      <c r="D2910" s="6">
        <v>35650</v>
      </c>
      <c r="E2910" s="39">
        <v>1109</v>
      </c>
      <c r="F2910" s="195">
        <v>44366</v>
      </c>
      <c r="G2910" s="2">
        <v>57</v>
      </c>
      <c r="H2910" t="str">
        <f>B2910&amp;C2910</f>
        <v>Hellen Syombua KALII400m</v>
      </c>
      <c r="I2910" s="2">
        <f>E2910</f>
        <v>1109</v>
      </c>
      <c r="J2910" s="2" cm="1">
        <f t="array" ref="J2910">MAX(IF($H$3:$H$4000=$H2910,$I$3:$I$4000))</f>
        <v>1109</v>
      </c>
      <c r="K2910" s="2" t="str">
        <v>RSA</v>
      </c>
      <c r="L2910" s="21" t="str">
        <v>Liandri DE WET</v>
      </c>
      <c r="M2910" s="47" t="str">
        <v>discus-throw</v>
      </c>
      <c r="N2910" s="95">
        <v>38780</v>
      </c>
      <c r="O2910" s="94" t="str">
        <f t="shared" si="180"/>
        <v>Liandri DE WETdiscus-throw</v>
      </c>
      <c r="P2910" s="2">
        <f t="shared" si="181"/>
        <v>809</v>
      </c>
      <c r="Q2910" s="2">
        <f t="shared" si="182"/>
        <v>121</v>
      </c>
      <c r="R2910" s="79" t="str">
        <f t="shared" si="183"/>
        <v/>
      </c>
    </row>
    <row r="2911" spans="1:18" x14ac:dyDescent="0.2">
      <c r="A2911" t="s">
        <v>1152</v>
      </c>
      <c r="B2911" t="s">
        <v>1760</v>
      </c>
      <c r="C2911" s="5" t="s">
        <v>26</v>
      </c>
      <c r="D2911" s="5">
        <v>33636</v>
      </c>
      <c r="E2911" s="39">
        <v>1084</v>
      </c>
      <c r="F2911" s="195">
        <v>44366</v>
      </c>
      <c r="G2911" s="2">
        <v>90</v>
      </c>
      <c r="H2911" t="str">
        <f>B2911&amp;C2911</f>
        <v>Veronica Kamumbe MUTUA400m</v>
      </c>
      <c r="I2911" s="2">
        <f>E2911</f>
        <v>1084</v>
      </c>
      <c r="J2911" s="2" cm="1">
        <f t="array" ref="J2911">MAX(IF($H$3:$H$4000=$H2911,$I$3:$I$4000))</f>
        <v>1084</v>
      </c>
      <c r="K2911" s="2" t="str">
        <v>RSA</v>
      </c>
      <c r="L2911" s="21" t="str">
        <v>Zonica LINDEQUE</v>
      </c>
      <c r="M2911" s="47" t="str">
        <v>shot-put</v>
      </c>
      <c r="N2911" s="95">
        <v>38040</v>
      </c>
      <c r="O2911" s="94" t="str">
        <f t="shared" si="180"/>
        <v>Zonica LINDEQUEshot-put</v>
      </c>
      <c r="P2911" s="2">
        <f t="shared" si="181"/>
        <v>902</v>
      </c>
      <c r="Q2911" s="2">
        <f t="shared" si="182"/>
        <v>50</v>
      </c>
      <c r="R2911" s="79" t="str">
        <f t="shared" si="183"/>
        <v/>
      </c>
    </row>
    <row r="2912" spans="1:18" x14ac:dyDescent="0.2">
      <c r="A2912" t="s">
        <v>1152</v>
      </c>
      <c r="B2912" t="s">
        <v>1779</v>
      </c>
      <c r="C2912" s="5" t="s">
        <v>27</v>
      </c>
      <c r="D2912" s="5">
        <v>35429</v>
      </c>
      <c r="E2912" s="39">
        <v>1139</v>
      </c>
      <c r="F2912" s="195">
        <v>44366</v>
      </c>
      <c r="G2912" s="2">
        <v>22</v>
      </c>
      <c r="H2912" t="str">
        <f>B2912&amp;C2912</f>
        <v>Jarinter Mawia MWASYA800m</v>
      </c>
      <c r="I2912" s="2">
        <f>E2912</f>
        <v>1139</v>
      </c>
      <c r="J2912" s="2" cm="1">
        <f t="array" ref="J2912">MAX(IF($H$3:$H$4000=$H2912,$I$3:$I$4000))</f>
        <v>1139</v>
      </c>
      <c r="K2912" s="2" t="str">
        <v>RSA</v>
      </c>
      <c r="L2912" s="21" t="str">
        <v>Lesedi KHUNOU</v>
      </c>
      <c r="M2912" s="47" t="str">
        <v>shot-put</v>
      </c>
      <c r="N2912" s="95">
        <v>38203</v>
      </c>
      <c r="O2912" s="94" t="str">
        <f t="shared" si="180"/>
        <v>Lesedi KHUNOUshot-put</v>
      </c>
      <c r="P2912" s="2">
        <f t="shared" si="181"/>
        <v>778</v>
      </c>
      <c r="Q2912" s="2">
        <f t="shared" si="182"/>
        <v>144</v>
      </c>
      <c r="R2912" s="79" t="str">
        <f t="shared" si="183"/>
        <v/>
      </c>
    </row>
    <row r="2913" spans="1:18" x14ac:dyDescent="0.2">
      <c r="A2913" t="s">
        <v>1152</v>
      </c>
      <c r="B2913" t="s">
        <v>1786</v>
      </c>
      <c r="C2913" s="5" t="s">
        <v>27</v>
      </c>
      <c r="D2913" s="5">
        <v>32243</v>
      </c>
      <c r="E2913" s="39">
        <v>1130</v>
      </c>
      <c r="F2913" s="195">
        <v>44366</v>
      </c>
      <c r="G2913" s="2">
        <v>32</v>
      </c>
      <c r="H2913" t="str">
        <f>B2913&amp;C2913</f>
        <v>Eunice Jepkoech SUM800m</v>
      </c>
      <c r="I2913" s="2">
        <f>E2913</f>
        <v>1130</v>
      </c>
      <c r="J2913" s="2" cm="1">
        <f t="array" ref="J2913">MAX(IF($H$3:$H$4000=$H2913,$I$3:$I$4000))</f>
        <v>1130</v>
      </c>
      <c r="K2913" s="2" t="str">
        <v>RSA</v>
      </c>
      <c r="L2913" s="21" t="str">
        <v>Lizelle FOURIE</v>
      </c>
      <c r="M2913" s="47" t="str">
        <v>hammer-throw</v>
      </c>
      <c r="N2913" s="95">
        <v>36165</v>
      </c>
      <c r="O2913" s="94" t="str">
        <f t="shared" si="180"/>
        <v>Lizelle FOURIEhammer-throw</v>
      </c>
      <c r="P2913" s="2">
        <f t="shared" si="181"/>
        <v>831</v>
      </c>
      <c r="Q2913" s="2">
        <f t="shared" si="182"/>
        <v>102</v>
      </c>
      <c r="R2913" s="79" t="str">
        <f t="shared" si="183"/>
        <v/>
      </c>
    </row>
    <row r="2914" spans="1:18" x14ac:dyDescent="0.2">
      <c r="A2914" t="s">
        <v>1152</v>
      </c>
      <c r="B2914" t="s">
        <v>5431</v>
      </c>
      <c r="C2914" s="5" t="s">
        <v>27</v>
      </c>
      <c r="D2914" s="5">
        <v>35071</v>
      </c>
      <c r="E2914" s="39">
        <v>1113</v>
      </c>
      <c r="F2914" s="195">
        <v>44366</v>
      </c>
      <c r="G2914" s="2">
        <v>46</v>
      </c>
      <c r="H2914" t="str">
        <f>B2914&amp;C2914</f>
        <v>Vivian Chebet KIPROTICH800m</v>
      </c>
      <c r="I2914" s="2">
        <f>E2914</f>
        <v>1113</v>
      </c>
      <c r="J2914" s="2" cm="1">
        <f t="array" ref="J2914">MAX(IF($H$3:$H$4000=$H2914,$I$3:$I$4000))</f>
        <v>1134</v>
      </c>
      <c r="K2914" s="2" t="str">
        <v>RSA</v>
      </c>
      <c r="L2914" s="21" t="str">
        <v>Mir√® REINSTORF</v>
      </c>
      <c r="M2914" s="47" t="str">
        <v>pole-vault</v>
      </c>
      <c r="N2914" s="95">
        <v>37412</v>
      </c>
      <c r="O2914" s="94" t="str">
        <f t="shared" si="180"/>
        <v>Mir√® REINSTORFpole-vault</v>
      </c>
      <c r="P2914" s="2">
        <f t="shared" si="181"/>
        <v>1006</v>
      </c>
      <c r="Q2914" s="2">
        <f t="shared" si="182"/>
        <v>18</v>
      </c>
      <c r="R2914" s="79" t="str">
        <f t="shared" si="183"/>
        <v/>
      </c>
    </row>
    <row r="2915" spans="1:18" x14ac:dyDescent="0.2">
      <c r="A2915" t="s">
        <v>1152</v>
      </c>
      <c r="B2915" t="s">
        <v>5468</v>
      </c>
      <c r="C2915" s="5" t="s">
        <v>29</v>
      </c>
      <c r="D2915" s="5">
        <v>34996</v>
      </c>
      <c r="E2915" s="39">
        <v>1072</v>
      </c>
      <c r="F2915" s="195">
        <v>44366</v>
      </c>
      <c r="G2915" s="2">
        <v>95</v>
      </c>
      <c r="H2915" t="str">
        <f>B2915&amp;C2915</f>
        <v>Agnes Mumbua NGOLO5000m</v>
      </c>
      <c r="I2915" s="2">
        <f>E2915</f>
        <v>1072</v>
      </c>
      <c r="J2915" s="2" cm="1">
        <f t="array" ref="J2915">MAX(IF($H$3:$H$4000=$H2915,$I$3:$I$4000))</f>
        <v>1072</v>
      </c>
      <c r="K2915" s="2" t="str">
        <v>RSA</v>
      </c>
      <c r="L2915" s="21" t="str">
        <v>Savannah VISSER</v>
      </c>
      <c r="M2915" s="47" t="str">
        <v>shot-put</v>
      </c>
      <c r="N2915" s="95">
        <v>38720</v>
      </c>
      <c r="O2915" s="94" t="str">
        <f t="shared" si="180"/>
        <v>Savannah VISSERshot-put</v>
      </c>
      <c r="P2915" s="2">
        <f t="shared" si="181"/>
        <v>771</v>
      </c>
      <c r="Q2915" s="2">
        <f t="shared" si="182"/>
        <v>150</v>
      </c>
      <c r="R2915" s="79" t="str">
        <f t="shared" si="183"/>
        <v/>
      </c>
    </row>
    <row r="2916" spans="1:18" x14ac:dyDescent="0.2">
      <c r="A2916" t="s">
        <v>1152</v>
      </c>
      <c r="B2916" t="s">
        <v>1945</v>
      </c>
      <c r="C2916" s="5" t="s">
        <v>30</v>
      </c>
      <c r="D2916" s="5">
        <v>35896</v>
      </c>
      <c r="E2916" s="39">
        <v>1183</v>
      </c>
      <c r="F2916" s="195">
        <v>44366</v>
      </c>
      <c r="G2916" s="2">
        <v>13</v>
      </c>
      <c r="H2916" t="str">
        <f>B2916&amp;C2916</f>
        <v>Sheila CHELANGAT10000m</v>
      </c>
      <c r="I2916" s="2">
        <f>E2916</f>
        <v>1183</v>
      </c>
      <c r="J2916" s="2" cm="1">
        <f t="array" ref="J2916">MAX(IF($H$3:$H$4000=$H2916,$I$3:$I$4000))</f>
        <v>1183</v>
      </c>
      <c r="K2916" s="2" t="str">
        <v>RSA</v>
      </c>
      <c r="L2916" s="21" t="str">
        <v>Marga CUMMING</v>
      </c>
      <c r="M2916" s="47" t="str">
        <v>hammer-throw</v>
      </c>
      <c r="N2916" s="95">
        <v>36080</v>
      </c>
      <c r="O2916" s="94" t="str">
        <f t="shared" si="180"/>
        <v>Marga CUMMINGhammer-throw</v>
      </c>
      <c r="P2916" s="2">
        <f t="shared" si="181"/>
        <v>1006</v>
      </c>
      <c r="Q2916" s="2">
        <f t="shared" si="182"/>
        <v>24</v>
      </c>
      <c r="R2916" s="79" t="str">
        <f t="shared" si="183"/>
        <v/>
      </c>
    </row>
    <row r="2917" spans="1:18" x14ac:dyDescent="0.2">
      <c r="A2917" t="s">
        <v>1152</v>
      </c>
      <c r="B2917" t="s">
        <v>1990</v>
      </c>
      <c r="C2917" t="s">
        <v>30</v>
      </c>
      <c r="D2917" s="5">
        <v>1986</v>
      </c>
      <c r="E2917" s="39">
        <v>1183</v>
      </c>
      <c r="F2917" s="195">
        <v>44366</v>
      </c>
      <c r="G2917" s="2">
        <v>15</v>
      </c>
      <c r="H2917" t="str">
        <f>B2917&amp;C2917</f>
        <v>Nancy JELAGAT10000m</v>
      </c>
      <c r="I2917" s="2">
        <f>E2917</f>
        <v>1183</v>
      </c>
      <c r="J2917" s="2" cm="1">
        <f t="array" ref="J2917">MAX(IF($H$3:$H$4000=$H2917,$I$3:$I$4000))</f>
        <v>1183</v>
      </c>
      <c r="K2917" s="2" t="str">
        <v>RSA</v>
      </c>
      <c r="L2917" s="21" t="str">
        <v>Dominique SCOTT</v>
      </c>
      <c r="M2917" s="47" t="str">
        <v>5000m</v>
      </c>
      <c r="N2917" s="95">
        <v>33779</v>
      </c>
      <c r="O2917" s="94" t="str">
        <f t="shared" si="180"/>
        <v>Dominique SCOTT5000m</v>
      </c>
      <c r="P2917" s="2">
        <f t="shared" si="181"/>
        <v>1160</v>
      </c>
      <c r="Q2917" s="2">
        <f t="shared" si="182"/>
        <v>24</v>
      </c>
      <c r="R2917" s="79" t="str">
        <f t="shared" si="183"/>
        <v/>
      </c>
    </row>
    <row r="2918" spans="1:18" x14ac:dyDescent="0.2">
      <c r="A2918" t="s">
        <v>1152</v>
      </c>
      <c r="B2918" t="s">
        <v>2001</v>
      </c>
      <c r="C2918" s="5" t="s">
        <v>30</v>
      </c>
      <c r="D2918" s="5">
        <v>34385</v>
      </c>
      <c r="E2918" s="39">
        <v>1122</v>
      </c>
      <c r="F2918" s="195">
        <v>44366</v>
      </c>
      <c r="G2918" s="2">
        <v>45</v>
      </c>
      <c r="H2918" t="str">
        <f>B2918&amp;C2918</f>
        <v>Brigid KOSGEI10000m</v>
      </c>
      <c r="I2918" s="2">
        <f>E2918</f>
        <v>1122</v>
      </c>
      <c r="J2918" s="2" cm="1">
        <f t="array" ref="J2918">MAX(IF($H$3:$H$4000=$H2918,$I$3:$I$4000))</f>
        <v>1122</v>
      </c>
      <c r="K2918" s="2" t="str">
        <v>RSA</v>
      </c>
      <c r="L2918" s="21" t="str">
        <v>Dominique SCOTT</v>
      </c>
      <c r="M2918" s="47" t="str">
        <v>1500m</v>
      </c>
      <c r="N2918" s="95">
        <v>33779</v>
      </c>
      <c r="O2918" s="94" t="str">
        <f t="shared" si="180"/>
        <v>Dominique SCOTT1500m</v>
      </c>
      <c r="P2918" s="2">
        <f t="shared" si="181"/>
        <v>1137</v>
      </c>
      <c r="Q2918" s="2">
        <f t="shared" si="182"/>
        <v>37</v>
      </c>
      <c r="R2918" s="79" t="str">
        <f t="shared" si="183"/>
        <v/>
      </c>
    </row>
    <row r="2919" spans="1:18" x14ac:dyDescent="0.2">
      <c r="A2919" t="s">
        <v>1152</v>
      </c>
      <c r="B2919" t="s">
        <v>5476</v>
      </c>
      <c r="C2919" s="5" t="s">
        <v>30</v>
      </c>
      <c r="D2919" s="5">
        <v>35497</v>
      </c>
      <c r="E2919" s="39">
        <v>1092</v>
      </c>
      <c r="F2919" s="195">
        <v>44366</v>
      </c>
      <c r="G2919" s="2">
        <v>65</v>
      </c>
      <c r="H2919" t="str">
        <f>B2919&amp;C2919</f>
        <v>Brigid Jelimo KABERGEI10000m</v>
      </c>
      <c r="I2919" s="2">
        <f>E2919</f>
        <v>1092</v>
      </c>
      <c r="J2919" s="2" cm="1">
        <f t="array" ref="J2919">MAX(IF($H$3:$H$4000=$H2919,$I$3:$I$4000))</f>
        <v>1092</v>
      </c>
      <c r="K2919" s="2" t="str">
        <v>RSA</v>
      </c>
      <c r="L2919" s="21" t="str">
        <v>Justine PALFRAMAN</v>
      </c>
      <c r="M2919" s="47" t="str">
        <v>400m</v>
      </c>
      <c r="N2919" s="95">
        <v>34277</v>
      </c>
      <c r="O2919" s="94" t="str">
        <f t="shared" si="180"/>
        <v>Justine PALFRAMAN400m</v>
      </c>
      <c r="P2919" s="2">
        <f t="shared" si="181"/>
        <v>1116</v>
      </c>
      <c r="Q2919" s="2">
        <f t="shared" si="182"/>
        <v>51</v>
      </c>
      <c r="R2919" s="79" t="str">
        <f t="shared" si="183"/>
        <v/>
      </c>
    </row>
    <row r="2920" spans="1:18" x14ac:dyDescent="0.2">
      <c r="A2920" t="s">
        <v>1152</v>
      </c>
      <c r="B2920" t="s">
        <v>1883</v>
      </c>
      <c r="C2920" s="5" t="s">
        <v>34</v>
      </c>
      <c r="D2920" s="5">
        <v>36658</v>
      </c>
      <c r="E2920" s="39">
        <v>1162</v>
      </c>
      <c r="F2920" s="195">
        <v>44365</v>
      </c>
      <c r="G2920" s="2">
        <v>18</v>
      </c>
      <c r="H2920" t="str">
        <f>B2920&amp;C2920</f>
        <v>Leah JERUTO3000msc</v>
      </c>
      <c r="I2920" s="2">
        <f>E2920</f>
        <v>1162</v>
      </c>
      <c r="J2920" s="2" cm="1">
        <f t="array" ref="J2920">MAX(IF($H$3:$H$4000=$H2920,$I$3:$I$4000))</f>
        <v>1162</v>
      </c>
      <c r="K2920" s="2" t="str">
        <v>RSA</v>
      </c>
      <c r="L2920" s="21" t="str">
        <v>Justine PALFRAMAN</v>
      </c>
      <c r="M2920" s="47" t="str">
        <v>200m</v>
      </c>
      <c r="N2920" s="95">
        <v>34277</v>
      </c>
      <c r="O2920" s="94" t="str">
        <f t="shared" si="180"/>
        <v>Justine PALFRAMAN200m</v>
      </c>
      <c r="P2920" s="2">
        <f t="shared" si="181"/>
        <v>1113</v>
      </c>
      <c r="Q2920" s="2">
        <f t="shared" si="182"/>
        <v>59</v>
      </c>
      <c r="R2920" s="79" t="str">
        <f t="shared" si="183"/>
        <v/>
      </c>
    </row>
    <row r="2921" spans="1:18" x14ac:dyDescent="0.2">
      <c r="A2921" t="s">
        <v>1152</v>
      </c>
      <c r="B2921" t="s">
        <v>1888</v>
      </c>
      <c r="C2921" s="5" t="s">
        <v>34</v>
      </c>
      <c r="D2921" s="5">
        <v>36619</v>
      </c>
      <c r="E2921" s="39">
        <v>1149</v>
      </c>
      <c r="F2921" s="195">
        <v>44365</v>
      </c>
      <c r="G2921" s="2">
        <v>24</v>
      </c>
      <c r="H2921" t="str">
        <f>B2921&amp;C2921</f>
        <v>Betty Chepkemoi KIBET3000msc</v>
      </c>
      <c r="I2921" s="2">
        <f>E2921</f>
        <v>1149</v>
      </c>
      <c r="J2921" s="2" cm="1">
        <f t="array" ref="J2921">MAX(IF($H$3:$H$4000=$H2921,$I$3:$I$4000))</f>
        <v>1149</v>
      </c>
      <c r="K2921" s="2" t="str">
        <v>RSA</v>
      </c>
      <c r="L2921" s="21" t="str">
        <v>Zelda BOTHA</v>
      </c>
      <c r="M2921" s="47" t="str">
        <v>race-walking</v>
      </c>
      <c r="N2921" s="95">
        <v>33649</v>
      </c>
      <c r="O2921" s="94" t="str">
        <f t="shared" si="180"/>
        <v>Zelda BOTHArace-walking</v>
      </c>
      <c r="P2921" s="2">
        <f t="shared" si="181"/>
        <v>974</v>
      </c>
      <c r="Q2921" s="2">
        <f t="shared" si="182"/>
        <v>11</v>
      </c>
      <c r="R2921" s="79" t="str">
        <f t="shared" si="183"/>
        <v/>
      </c>
    </row>
    <row r="2922" spans="1:18" x14ac:dyDescent="0.2">
      <c r="A2922" t="s">
        <v>1152</v>
      </c>
      <c r="B2922" t="s">
        <v>1271</v>
      </c>
      <c r="C2922" t="s">
        <v>34</v>
      </c>
      <c r="D2922" s="5">
        <v>1995</v>
      </c>
      <c r="E2922" s="39">
        <v>1126</v>
      </c>
      <c r="F2922" s="195">
        <v>44365</v>
      </c>
      <c r="G2922" s="2">
        <v>35</v>
      </c>
      <c r="H2922" t="str">
        <f>B2922&amp;C2922</f>
        <v>Joyce MUNAI3000msc</v>
      </c>
      <c r="I2922" s="2">
        <f>E2922</f>
        <v>1126</v>
      </c>
      <c r="J2922" s="2" cm="1">
        <f t="array" ref="J2922">MAX(IF($H$3:$H$4000=$H2922,$I$3:$I$4000))</f>
        <v>1126</v>
      </c>
      <c r="K2922" s="2" t="str">
        <v>RSA</v>
      </c>
      <c r="L2922" s="21" t="str">
        <v>Jo-Ane VAN DYK</v>
      </c>
      <c r="M2922" s="47" t="str">
        <v>javelin-throw</v>
      </c>
      <c r="N2922" s="95">
        <v>35706</v>
      </c>
      <c r="O2922" s="94" t="str">
        <f t="shared" si="180"/>
        <v>Jo-Ane VAN DYKjavelin-throw</v>
      </c>
      <c r="P2922" s="2">
        <f t="shared" si="181"/>
        <v>1100</v>
      </c>
      <c r="Q2922" s="2">
        <f t="shared" si="182"/>
        <v>7</v>
      </c>
      <c r="R2922" s="79" t="str">
        <f t="shared" si="183"/>
        <v/>
      </c>
    </row>
    <row r="2923" spans="1:18" x14ac:dyDescent="0.2">
      <c r="A2923" t="s">
        <v>1152</v>
      </c>
      <c r="B2923" t="s">
        <v>1272</v>
      </c>
      <c r="C2923" s="5" t="s">
        <v>34</v>
      </c>
      <c r="D2923" s="5">
        <v>36785</v>
      </c>
      <c r="E2923" s="39">
        <v>1115</v>
      </c>
      <c r="F2923" s="195">
        <v>44365</v>
      </c>
      <c r="G2923" s="2">
        <v>40</v>
      </c>
      <c r="H2923" t="str">
        <f>B2923&amp;C2923</f>
        <v>Mercy CHEPKURUI3000msc</v>
      </c>
      <c r="I2923" s="2">
        <f>E2923</f>
        <v>1115</v>
      </c>
      <c r="J2923" s="2" cm="1">
        <f t="array" ref="J2923">MAX(IF($H$3:$H$4000=$H2923,$I$3:$I$4000))</f>
        <v>1115</v>
      </c>
      <c r="K2923" s="2" t="str">
        <v>RSA</v>
      </c>
      <c r="L2923" s="21" t="str">
        <v>Miranda COETZEE</v>
      </c>
      <c r="M2923" s="47" t="str">
        <v>400m</v>
      </c>
      <c r="N2923" s="95">
        <v>35748</v>
      </c>
      <c r="O2923" s="94" t="str">
        <f t="shared" si="180"/>
        <v>Miranda COETZEE400m</v>
      </c>
      <c r="P2923" s="2">
        <f t="shared" si="181"/>
        <v>1125</v>
      </c>
      <c r="Q2923" s="2">
        <f t="shared" si="182"/>
        <v>44</v>
      </c>
      <c r="R2923" s="79" t="str">
        <f t="shared" si="183"/>
        <v/>
      </c>
    </row>
    <row r="2924" spans="1:18" x14ac:dyDescent="0.2">
      <c r="A2924" t="s">
        <v>1152</v>
      </c>
      <c r="B2924" t="s">
        <v>2130</v>
      </c>
      <c r="C2924" t="s">
        <v>33</v>
      </c>
      <c r="D2924" s="5"/>
      <c r="E2924" s="39">
        <v>1068</v>
      </c>
      <c r="F2924" s="195">
        <v>44365</v>
      </c>
      <c r="G2924" s="2">
        <v>48</v>
      </c>
      <c r="H2924" t="str">
        <f>B2924&amp;C2924</f>
        <v>Ann MWANGI400mh</v>
      </c>
      <c r="I2924" s="2">
        <f>E2924</f>
        <v>1068</v>
      </c>
      <c r="J2924" s="2" cm="1">
        <f t="array" ref="J2924">MAX(IF($H$3:$H$4000=$H2924,$I$3:$I$4000))</f>
        <v>1068</v>
      </c>
      <c r="K2924" s="2" t="str">
        <v>RSA</v>
      </c>
      <c r="L2924" s="21" t="str">
        <v>Rikenette STEENKAMP</v>
      </c>
      <c r="M2924" s="47" t="str">
        <v>100mh</v>
      </c>
      <c r="N2924" s="95">
        <v>33893</v>
      </c>
      <c r="O2924" s="94" t="str">
        <f t="shared" si="180"/>
        <v>Rikenette STEENKAMP100mh</v>
      </c>
      <c r="P2924" s="2">
        <f t="shared" si="181"/>
        <v>1069</v>
      </c>
      <c r="Q2924" s="2">
        <f t="shared" si="182"/>
        <v>80</v>
      </c>
      <c r="R2924" s="79" t="str">
        <f t="shared" si="183"/>
        <v/>
      </c>
    </row>
    <row r="2925" spans="1:18" x14ac:dyDescent="0.2">
      <c r="A2925" t="s">
        <v>1152</v>
      </c>
      <c r="B2925" t="s">
        <v>1541</v>
      </c>
      <c r="C2925" s="5" t="s">
        <v>41</v>
      </c>
      <c r="D2925" s="5">
        <v>37610</v>
      </c>
      <c r="E2925" s="39">
        <v>901</v>
      </c>
      <c r="F2925" s="195">
        <v>44365</v>
      </c>
      <c r="G2925" s="2">
        <v>36</v>
      </c>
      <c r="H2925" t="str">
        <f>B2925&amp;C2925</f>
        <v>Martha Nthanze MUSAIjavelin-throw</v>
      </c>
      <c r="I2925" s="2">
        <f>E2925</f>
        <v>901</v>
      </c>
      <c r="J2925" s="2" cm="1">
        <f t="array" ref="J2925">MAX(IF($H$3:$H$4000=$H2925,$I$3:$I$4000))</f>
        <v>901</v>
      </c>
      <c r="K2925" s="2" t="str">
        <v>RSA</v>
      </c>
      <c r="L2925" s="21" t="str">
        <v>Ischke SENEKAL</v>
      </c>
      <c r="M2925" s="47" t="str">
        <v>discus-throw</v>
      </c>
      <c r="N2925" s="95">
        <v>33977</v>
      </c>
      <c r="O2925" s="94" t="str">
        <f t="shared" si="180"/>
        <v>Ischke SENEKALdiscus-throw</v>
      </c>
      <c r="P2925" s="2">
        <f t="shared" si="181"/>
        <v>983</v>
      </c>
      <c r="Q2925" s="2">
        <f t="shared" si="182"/>
        <v>29</v>
      </c>
      <c r="R2925" s="79" t="str">
        <f t="shared" si="183"/>
        <v/>
      </c>
    </row>
    <row r="2926" spans="1:18" x14ac:dyDescent="0.2">
      <c r="A2926" t="s">
        <v>1152</v>
      </c>
      <c r="B2926" t="s">
        <v>1223</v>
      </c>
      <c r="C2926" s="5" t="s">
        <v>28</v>
      </c>
      <c r="D2926" s="5">
        <v>36078</v>
      </c>
      <c r="E2926" s="39">
        <v>1146</v>
      </c>
      <c r="F2926" s="195">
        <v>44364</v>
      </c>
      <c r="G2926" s="2">
        <v>29</v>
      </c>
      <c r="H2926" t="str">
        <f>B2926&amp;C2926</f>
        <v>Josephine Chelangat KIPLANGAT1500m</v>
      </c>
      <c r="I2926" s="2">
        <f>E2926</f>
        <v>1146</v>
      </c>
      <c r="J2926" s="2" cm="1">
        <f t="array" ref="J2926">MAX(IF($H$3:$H$4000=$H2926,$I$3:$I$4000))</f>
        <v>1146</v>
      </c>
      <c r="K2926" s="2" t="str">
        <v>RSA</v>
      </c>
      <c r="L2926" s="21" t="str">
        <v>Annette KOEN</v>
      </c>
      <c r="M2926" s="47" t="str">
        <v>race-walking</v>
      </c>
      <c r="N2926" s="95">
        <v>36315</v>
      </c>
      <c r="O2926" s="94" t="str">
        <f t="shared" si="180"/>
        <v>Annette KOENrace-walking</v>
      </c>
      <c r="P2926" s="2">
        <f t="shared" si="181"/>
        <v>759</v>
      </c>
      <c r="Q2926" s="2">
        <f t="shared" si="182"/>
        <v>63</v>
      </c>
      <c r="R2926" s="79" t="str">
        <f t="shared" si="183"/>
        <v/>
      </c>
    </row>
    <row r="2927" spans="1:18" x14ac:dyDescent="0.2">
      <c r="A2927" t="s">
        <v>1152</v>
      </c>
      <c r="B2927" t="s">
        <v>1307</v>
      </c>
      <c r="C2927" s="5" t="s">
        <v>28</v>
      </c>
      <c r="D2927" s="6">
        <v>34778</v>
      </c>
      <c r="E2927" s="39">
        <v>1089</v>
      </c>
      <c r="F2927" s="195">
        <v>44364</v>
      </c>
      <c r="G2927" s="2">
        <v>90</v>
      </c>
      <c r="H2927" t="str">
        <f>B2927&amp;C2927</f>
        <v>Judith JEPNGETICH1500m</v>
      </c>
      <c r="I2927" s="2">
        <f>E2927</f>
        <v>1089</v>
      </c>
      <c r="J2927" s="2" cm="1">
        <f t="array" ref="J2927">MAX(IF($H$3:$H$4000=$H2927,$I$3:$I$4000))</f>
        <v>1089</v>
      </c>
      <c r="K2927" s="2" t="str">
        <v>RSA</v>
      </c>
      <c r="L2927" s="21" t="str">
        <v>Renate VAN TONDER</v>
      </c>
      <c r="M2927" s="47" t="str">
        <v>long-jump</v>
      </c>
      <c r="N2927" s="95">
        <v>35895</v>
      </c>
      <c r="O2927" s="94" t="str">
        <f t="shared" si="180"/>
        <v>Renate VAN TONDERlong-jump</v>
      </c>
      <c r="P2927" s="2">
        <f t="shared" si="181"/>
        <v>1060</v>
      </c>
      <c r="Q2927" s="2">
        <f t="shared" si="182"/>
        <v>57</v>
      </c>
      <c r="R2927" s="79" t="str">
        <f t="shared" si="183"/>
        <v/>
      </c>
    </row>
    <row r="2928" spans="1:18" x14ac:dyDescent="0.2">
      <c r="A2928" t="s">
        <v>1152</v>
      </c>
      <c r="B2928" t="s">
        <v>1949</v>
      </c>
      <c r="C2928" s="5" t="s">
        <v>29</v>
      </c>
      <c r="D2928" s="5">
        <v>34690</v>
      </c>
      <c r="E2928" s="39">
        <v>1156</v>
      </c>
      <c r="F2928" s="195">
        <v>44364</v>
      </c>
      <c r="G2928" s="2">
        <v>27</v>
      </c>
      <c r="H2928" t="str">
        <f>B2928&amp;C2928</f>
        <v>Naomi CHEPNGENO5000m</v>
      </c>
      <c r="I2928" s="2">
        <f>E2928</f>
        <v>1156</v>
      </c>
      <c r="J2928" s="2" cm="1">
        <f t="array" ref="J2928">MAX(IF($H$3:$H$4000=$H2928,$I$3:$I$4000))</f>
        <v>1156</v>
      </c>
      <c r="K2928" s="2" t="str">
        <v>RSA</v>
      </c>
      <c r="L2928" s="21" t="str">
        <v>Patience NTSHINGILA</v>
      </c>
      <c r="M2928" s="47" t="str">
        <v>triple-jump</v>
      </c>
      <c r="N2928" s="95">
        <v>32746</v>
      </c>
      <c r="O2928" s="94" t="str">
        <f t="shared" si="180"/>
        <v>Patience NTSHINGILAtriple-jump</v>
      </c>
      <c r="P2928" s="2">
        <f t="shared" si="181"/>
        <v>1037</v>
      </c>
      <c r="Q2928" s="2">
        <f t="shared" si="182"/>
        <v>30</v>
      </c>
      <c r="R2928" s="79" t="str">
        <f t="shared" si="183"/>
        <v/>
      </c>
    </row>
    <row r="2929" spans="1:18" x14ac:dyDescent="0.2">
      <c r="A2929" t="s">
        <v>1152</v>
      </c>
      <c r="B2929" t="s">
        <v>1952</v>
      </c>
      <c r="C2929" s="5" t="s">
        <v>29</v>
      </c>
      <c r="D2929" s="5">
        <v>33950</v>
      </c>
      <c r="E2929" s="39">
        <v>1149</v>
      </c>
      <c r="F2929" s="195">
        <v>44364</v>
      </c>
      <c r="G2929" s="2">
        <v>35</v>
      </c>
      <c r="H2929" t="str">
        <f>B2929&amp;C2929</f>
        <v>Agnes CHEBET5000m</v>
      </c>
      <c r="I2929" s="2">
        <f>E2929</f>
        <v>1149</v>
      </c>
      <c r="J2929" s="2" cm="1">
        <f t="array" ref="J2929">MAX(IF($H$3:$H$4000=$H2929,$I$3:$I$4000))</f>
        <v>1149</v>
      </c>
      <c r="K2929" s="2" t="str">
        <v>RSA</v>
      </c>
      <c r="L2929" s="21" t="str">
        <v>Wenda NEL</v>
      </c>
      <c r="M2929" s="47" t="str">
        <v>400mh</v>
      </c>
      <c r="N2929" s="95">
        <v>32354</v>
      </c>
      <c r="O2929" s="94" t="str">
        <f t="shared" si="180"/>
        <v>Wenda NEL400mh</v>
      </c>
      <c r="P2929" s="2">
        <f t="shared" si="181"/>
        <v>1168</v>
      </c>
      <c r="Q2929" s="2">
        <f t="shared" si="182"/>
        <v>7</v>
      </c>
      <c r="R2929" s="79" t="str">
        <f t="shared" si="183"/>
        <v/>
      </c>
    </row>
    <row r="2930" spans="1:18" x14ac:dyDescent="0.2">
      <c r="A2930" t="s">
        <v>1152</v>
      </c>
      <c r="B2930" t="s">
        <v>1191</v>
      </c>
      <c r="C2930" s="5" t="s">
        <v>27</v>
      </c>
      <c r="D2930" s="5">
        <v>36692</v>
      </c>
      <c r="E2930" s="39">
        <v>1176</v>
      </c>
      <c r="F2930" s="195">
        <v>44360</v>
      </c>
      <c r="G2930" s="2">
        <v>13</v>
      </c>
      <c r="H2930" t="str">
        <f>B2930&amp;C2930</f>
        <v>Mary MORAA800m</v>
      </c>
      <c r="I2930" s="2">
        <f>E2930</f>
        <v>1176</v>
      </c>
      <c r="J2930" s="2" cm="1">
        <f t="array" ref="J2930">MAX(IF($H$3:$H$4000=$H2930,$I$3:$I$4000))</f>
        <v>1176</v>
      </c>
      <c r="K2930" s="2" t="str">
        <v>RSA</v>
      </c>
      <c r="L2930" s="21" t="str">
        <v>Renate VAN TONDER</v>
      </c>
      <c r="M2930" s="47" t="str">
        <v>high-jump</v>
      </c>
      <c r="N2930" s="95">
        <v>35895</v>
      </c>
      <c r="O2930" s="94" t="str">
        <f t="shared" si="180"/>
        <v>Renate VAN TONDERhigh-jump</v>
      </c>
      <c r="P2930" s="2">
        <f t="shared" si="181"/>
        <v>984</v>
      </c>
      <c r="Q2930" s="2">
        <f t="shared" si="182"/>
        <v>69</v>
      </c>
      <c r="R2930" s="79" t="str">
        <f t="shared" si="183"/>
        <v/>
      </c>
    </row>
    <row r="2931" spans="1:18" x14ac:dyDescent="0.2">
      <c r="A2931" t="s">
        <v>1152</v>
      </c>
      <c r="B2931" t="s">
        <v>1794</v>
      </c>
      <c r="C2931" s="5" t="s">
        <v>27</v>
      </c>
      <c r="D2931" s="5">
        <v>1993</v>
      </c>
      <c r="E2931" s="39">
        <v>1114</v>
      </c>
      <c r="F2931" s="195">
        <v>44359</v>
      </c>
      <c r="G2931" s="2">
        <v>44</v>
      </c>
      <c r="H2931" t="str">
        <f>B2931&amp;C2931</f>
        <v>Naumglorious CHEPCHUMBA800m</v>
      </c>
      <c r="I2931" s="2">
        <f>E2931</f>
        <v>1114</v>
      </c>
      <c r="J2931" s="2" cm="1">
        <f t="array" ref="J2931">MAX(IF($H$3:$H$4000=$H2931,$I$3:$I$4000))</f>
        <v>1114</v>
      </c>
      <c r="K2931" s="2" t="str">
        <v>RSA</v>
      </c>
      <c r="L2931" s="21" t="str">
        <v>Rogail JOSEPH</v>
      </c>
      <c r="M2931" s="47" t="str">
        <v>400mh</v>
      </c>
      <c r="N2931" s="95">
        <v>36638</v>
      </c>
      <c r="O2931" s="94" t="str">
        <f t="shared" si="180"/>
        <v>Rogail JOSEPH400mh</v>
      </c>
      <c r="P2931" s="2">
        <f t="shared" si="181"/>
        <v>1113</v>
      </c>
      <c r="Q2931" s="2">
        <f t="shared" si="182"/>
        <v>26</v>
      </c>
      <c r="R2931" s="79" t="str">
        <f t="shared" si="183"/>
        <v/>
      </c>
    </row>
    <row r="2932" spans="1:18" x14ac:dyDescent="0.2">
      <c r="A2932" t="s">
        <v>1152</v>
      </c>
      <c r="B2932" t="s">
        <v>1880</v>
      </c>
      <c r="C2932" s="5" t="s">
        <v>34</v>
      </c>
      <c r="D2932" s="5">
        <v>37105</v>
      </c>
      <c r="E2932" s="39">
        <v>1175</v>
      </c>
      <c r="F2932" s="195">
        <v>44359</v>
      </c>
      <c r="G2932" s="2">
        <v>12</v>
      </c>
      <c r="H2932" t="str">
        <f>B2932&amp;C2932</f>
        <v>Fancy CHERONO3000msc</v>
      </c>
      <c r="I2932" s="2">
        <f>E2932</f>
        <v>1175</v>
      </c>
      <c r="J2932" s="2" cm="1">
        <f t="array" ref="J2932">MAX(IF($H$3:$H$4000=$H2932,$I$3:$I$4000))</f>
        <v>1175</v>
      </c>
      <c r="K2932" s="2" t="str">
        <v>RSA</v>
      </c>
      <c r="L2932" s="21" t="str">
        <v>Charlize EILERD</v>
      </c>
      <c r="M2932" s="47" t="str">
        <v>400mh</v>
      </c>
      <c r="N2932" s="95">
        <v>37330</v>
      </c>
      <c r="O2932" s="94" t="str">
        <f t="shared" si="180"/>
        <v>Charlize EILERD400mh</v>
      </c>
      <c r="P2932" s="2">
        <f t="shared" si="181"/>
        <v>1028</v>
      </c>
      <c r="Q2932" s="2">
        <f t="shared" si="182"/>
        <v>88</v>
      </c>
      <c r="R2932" s="79" t="str">
        <f t="shared" si="183"/>
        <v/>
      </c>
    </row>
    <row r="2933" spans="1:18" x14ac:dyDescent="0.2">
      <c r="A2933" t="s">
        <v>1152</v>
      </c>
      <c r="B2933" t="s">
        <v>1853</v>
      </c>
      <c r="C2933" t="s">
        <v>34</v>
      </c>
      <c r="D2933" s="5"/>
      <c r="E2933" s="39">
        <v>1164</v>
      </c>
      <c r="F2933" s="195">
        <v>44359</v>
      </c>
      <c r="G2933" s="2">
        <v>17</v>
      </c>
      <c r="H2933" t="str">
        <f>B2933&amp;C2933</f>
        <v>Joyce KIMELI3000msc</v>
      </c>
      <c r="I2933" s="2">
        <f>E2933</f>
        <v>1164</v>
      </c>
      <c r="J2933" s="2" cm="1">
        <f t="array" ref="J2933">MAX(IF($H$3:$H$4000=$H2933,$I$3:$I$4000))</f>
        <v>1164</v>
      </c>
      <c r="K2933" s="2" t="str">
        <v>RSA</v>
      </c>
      <c r="L2933" s="21" t="str">
        <v>Shirley NEKHUBUI</v>
      </c>
      <c r="M2933" s="47" t="str">
        <v>200m</v>
      </c>
      <c r="N2933" s="95">
        <v>36738</v>
      </c>
      <c r="O2933" s="94" t="str">
        <f t="shared" si="180"/>
        <v>Shirley NEKHUBUI200m</v>
      </c>
      <c r="P2933" s="2">
        <f t="shared" si="181"/>
        <v>1108</v>
      </c>
      <c r="Q2933" s="2">
        <f t="shared" si="182"/>
        <v>65</v>
      </c>
      <c r="R2933" s="79" t="str">
        <f t="shared" si="183"/>
        <v/>
      </c>
    </row>
    <row r="2934" spans="1:18" x14ac:dyDescent="0.2">
      <c r="A2934" t="s">
        <v>1152</v>
      </c>
      <c r="B2934" t="s">
        <v>1856</v>
      </c>
      <c r="C2934" t="s">
        <v>29</v>
      </c>
      <c r="D2934" s="5">
        <v>1996</v>
      </c>
      <c r="E2934" s="39">
        <v>1129</v>
      </c>
      <c r="F2934" s="195">
        <v>44359</v>
      </c>
      <c r="G2934" s="2">
        <v>43</v>
      </c>
      <c r="H2934" t="str">
        <f>B2934&amp;C2934</f>
        <v>Purity Kajuju GITONGA5000m</v>
      </c>
      <c r="I2934" s="2">
        <f>E2934</f>
        <v>1129</v>
      </c>
      <c r="J2934" s="2" cm="1">
        <f t="array" ref="J2934">MAX(IF($H$3:$H$4000=$H2934,$I$3:$I$4000))</f>
        <v>1129</v>
      </c>
      <c r="K2934" s="2" t="str">
        <v>RSA</v>
      </c>
      <c r="L2934" s="21" t="str">
        <v>Carina VILJOEN</v>
      </c>
      <c r="M2934" s="47" t="str">
        <v>1500m</v>
      </c>
      <c r="N2934" s="95">
        <v>35535</v>
      </c>
      <c r="O2934" s="94" t="str">
        <f t="shared" si="180"/>
        <v>Carina VILJOEN1500m</v>
      </c>
      <c r="P2934" s="2">
        <f t="shared" si="181"/>
        <v>1093</v>
      </c>
      <c r="Q2934" s="2">
        <f t="shared" si="182"/>
        <v>90</v>
      </c>
      <c r="R2934" s="79" t="str">
        <f t="shared" si="183"/>
        <v/>
      </c>
    </row>
    <row r="2935" spans="1:18" x14ac:dyDescent="0.2">
      <c r="A2935" t="s">
        <v>1152</v>
      </c>
      <c r="B2935" t="s">
        <v>1283</v>
      </c>
      <c r="C2935" s="5" t="s">
        <v>30</v>
      </c>
      <c r="D2935" s="5">
        <v>36703</v>
      </c>
      <c r="E2935" s="39">
        <v>1121</v>
      </c>
      <c r="F2935" s="195">
        <v>44359</v>
      </c>
      <c r="G2935" s="2">
        <v>46</v>
      </c>
      <c r="H2935" t="str">
        <f>B2935&amp;C2935</f>
        <v>Margaret AKIDOR10000m</v>
      </c>
      <c r="I2935" s="2">
        <f>E2935</f>
        <v>1121</v>
      </c>
      <c r="J2935" s="2" cm="1">
        <f t="array" ref="J2935">MAX(IF($H$3:$H$4000=$H2935,$I$3:$I$4000))</f>
        <v>1121</v>
      </c>
      <c r="K2935" s="2" t="str">
        <v>RSA</v>
      </c>
      <c r="L2935" s="21" t="str">
        <v>Maruska JANSE VAN RENSBURG</v>
      </c>
      <c r="M2935" s="47" t="str">
        <v>triple-jump</v>
      </c>
      <c r="N2935" s="95">
        <v>0</v>
      </c>
      <c r="O2935" s="94" t="str">
        <f t="shared" si="180"/>
        <v>Maruska JANSE VAN RENSBURGtriple-jump</v>
      </c>
      <c r="P2935" s="2">
        <f t="shared" si="181"/>
        <v>995</v>
      </c>
      <c r="Q2935" s="2">
        <f t="shared" si="182"/>
        <v>69</v>
      </c>
      <c r="R2935" s="79" t="str">
        <f t="shared" si="183"/>
        <v/>
      </c>
    </row>
    <row r="2936" spans="1:18" x14ac:dyDescent="0.2">
      <c r="A2936" t="s">
        <v>1152</v>
      </c>
      <c r="B2936" t="s">
        <v>1970</v>
      </c>
      <c r="C2936" s="5" t="s">
        <v>29</v>
      </c>
      <c r="D2936" s="5">
        <v>32870</v>
      </c>
      <c r="E2936" s="39">
        <v>1096</v>
      </c>
      <c r="F2936" s="195">
        <v>44358</v>
      </c>
      <c r="G2936" s="2">
        <v>68</v>
      </c>
      <c r="H2936" t="str">
        <f>B2936&amp;C2936</f>
        <v>Joyce JEMUTAI5000m</v>
      </c>
      <c r="I2936" s="2">
        <f>E2936</f>
        <v>1096</v>
      </c>
      <c r="J2936" s="2" cm="1">
        <f t="array" ref="J2936">MAX(IF($H$3:$H$4000=$H2936,$I$3:$I$4000))</f>
        <v>1096</v>
      </c>
      <c r="K2936" s="2" t="str">
        <v>RSA</v>
      </c>
      <c r="L2936" s="21" t="str">
        <v>Ischke SENEKAL</v>
      </c>
      <c r="M2936" s="47" t="str">
        <v>shot-put</v>
      </c>
      <c r="N2936" s="95">
        <v>33977</v>
      </c>
      <c r="O2936" s="94" t="str">
        <f t="shared" si="180"/>
        <v>Ischke SENEKALshot-put</v>
      </c>
      <c r="P2936" s="2">
        <f t="shared" si="181"/>
        <v>994</v>
      </c>
      <c r="Q2936" s="2">
        <f t="shared" si="182"/>
        <v>23</v>
      </c>
      <c r="R2936" s="79" t="str">
        <f t="shared" si="183"/>
        <v/>
      </c>
    </row>
    <row r="2937" spans="1:18" x14ac:dyDescent="0.2">
      <c r="A2937" t="s">
        <v>1152</v>
      </c>
      <c r="B2937" t="s">
        <v>1833</v>
      </c>
      <c r="C2937" s="5" t="s">
        <v>28</v>
      </c>
      <c r="D2937" s="5">
        <v>34678</v>
      </c>
      <c r="E2937" s="39">
        <v>1163</v>
      </c>
      <c r="F2937" s="195">
        <v>44355</v>
      </c>
      <c r="G2937" s="2">
        <v>16</v>
      </c>
      <c r="H2937" t="str">
        <f>B2937&amp;C2937</f>
        <v>Judith KIYENG1500m</v>
      </c>
      <c r="I2937" s="2">
        <f>E2937</f>
        <v>1163</v>
      </c>
      <c r="J2937" s="2" cm="1">
        <f t="array" ref="J2937">MAX(IF($H$3:$H$4000=$H2937,$I$3:$I$4000))</f>
        <v>1163</v>
      </c>
      <c r="K2937" s="2" t="str">
        <v>RSA</v>
      </c>
      <c r="L2937" s="21" t="str">
        <v>Jana VAN SCHALKWYK</v>
      </c>
      <c r="M2937" s="47" t="str">
        <v>javelin-throw</v>
      </c>
      <c r="N2937" s="95">
        <v>36957</v>
      </c>
      <c r="O2937" s="94" t="str">
        <f t="shared" si="180"/>
        <v>Jana VAN SCHALKWYKjavelin-throw</v>
      </c>
      <c r="P2937" s="2">
        <f t="shared" si="181"/>
        <v>967</v>
      </c>
      <c r="Q2937" s="2">
        <f t="shared" si="182"/>
        <v>23</v>
      </c>
      <c r="R2937" s="79" t="str">
        <f t="shared" si="183"/>
        <v/>
      </c>
    </row>
    <row r="2938" spans="1:18" x14ac:dyDescent="0.2">
      <c r="A2938" t="s">
        <v>1152</v>
      </c>
      <c r="B2938" t="s">
        <v>1283</v>
      </c>
      <c r="C2938" s="5" t="s">
        <v>28</v>
      </c>
      <c r="D2938" s="6">
        <v>36703</v>
      </c>
      <c r="E2938" s="39">
        <v>1104</v>
      </c>
      <c r="F2938" s="195">
        <v>44353</v>
      </c>
      <c r="G2938" s="2">
        <v>64</v>
      </c>
      <c r="H2938" t="str">
        <f>B2938&amp;C2938</f>
        <v>Margaret AKIDOR1500m</v>
      </c>
      <c r="I2938" s="2">
        <f>E2938</f>
        <v>1104</v>
      </c>
      <c r="J2938" s="2" cm="1">
        <f t="array" ref="J2938">MAX(IF($H$3:$H$4000=$H2938,$I$3:$I$4000))</f>
        <v>1104</v>
      </c>
      <c r="K2938" s="2" t="str">
        <v>RSA</v>
      </c>
      <c r="L2938" s="21" t="str">
        <v>Heike DE NYSSCHEN</v>
      </c>
      <c r="M2938" s="47" t="str">
        <v>javelin-throw</v>
      </c>
      <c r="N2938" s="95">
        <v>0</v>
      </c>
      <c r="O2938" s="94" t="str">
        <f t="shared" si="180"/>
        <v>Heike DE NYSSCHENjavelin-throw</v>
      </c>
      <c r="P2938" s="2">
        <f t="shared" si="181"/>
        <v>873</v>
      </c>
      <c r="Q2938" s="2">
        <f t="shared" si="182"/>
        <v>55</v>
      </c>
      <c r="R2938" s="79" t="str">
        <f t="shared" si="183"/>
        <v/>
      </c>
    </row>
    <row r="2939" spans="1:18" x14ac:dyDescent="0.2">
      <c r="A2939" t="s">
        <v>1152</v>
      </c>
      <c r="B2939" t="s">
        <v>1988</v>
      </c>
      <c r="C2939" s="5" t="s">
        <v>30</v>
      </c>
      <c r="D2939" s="5">
        <v>36078</v>
      </c>
      <c r="E2939" s="39">
        <v>1213</v>
      </c>
      <c r="F2939" s="195">
        <v>44353</v>
      </c>
      <c r="G2939" s="2">
        <v>2</v>
      </c>
      <c r="H2939" t="str">
        <f>B2939&amp;C2939</f>
        <v>Irine Jepchumba KIMAIS10000m</v>
      </c>
      <c r="I2939" s="2">
        <f>E2939</f>
        <v>1213</v>
      </c>
      <c r="J2939" s="2" cm="1">
        <f t="array" ref="J2939">MAX(IF($H$3:$H$4000=$H2939,$I$3:$I$4000))</f>
        <v>1213</v>
      </c>
      <c r="K2939" s="2" t="str">
        <v>RSA</v>
      </c>
      <c r="L2939" s="21" t="str">
        <v>Linda VAN VREDEN</v>
      </c>
      <c r="M2939" s="47" t="str">
        <v>javelin-throw</v>
      </c>
      <c r="N2939" s="95">
        <v>31274</v>
      </c>
      <c r="O2939" s="94" t="str">
        <f t="shared" si="180"/>
        <v>Linda VAN VREDENjavelin-throw</v>
      </c>
      <c r="P2939" s="2">
        <f t="shared" si="181"/>
        <v>846</v>
      </c>
      <c r="Q2939" s="2">
        <f t="shared" si="182"/>
        <v>74</v>
      </c>
      <c r="R2939" s="79" t="str">
        <f t="shared" si="183"/>
        <v/>
      </c>
    </row>
    <row r="2940" spans="1:18" x14ac:dyDescent="0.2">
      <c r="A2940" t="s">
        <v>1152</v>
      </c>
      <c r="B2940" t="s">
        <v>1947</v>
      </c>
      <c r="C2940" s="5" t="s">
        <v>30</v>
      </c>
      <c r="D2940" s="5">
        <v>35580</v>
      </c>
      <c r="E2940" s="39">
        <v>1213</v>
      </c>
      <c r="F2940" s="195">
        <v>44353</v>
      </c>
      <c r="G2940" s="2">
        <v>3</v>
      </c>
      <c r="H2940" t="str">
        <f>B2940&amp;C2940</f>
        <v>Daisy CHEROTICH10000m</v>
      </c>
      <c r="I2940" s="2">
        <f>E2940</f>
        <v>1213</v>
      </c>
      <c r="J2940" s="2" cm="1">
        <f t="array" ref="J2940">MAX(IF($H$3:$H$4000=$H2940,$I$3:$I$4000))</f>
        <v>1213</v>
      </c>
      <c r="K2940" s="2" t="str">
        <v>RSA</v>
      </c>
      <c r="L2940" s="21" t="str">
        <v>Gerda STEYN</v>
      </c>
      <c r="M2940" s="47" t="str">
        <v>marathon</v>
      </c>
      <c r="N2940" s="95">
        <v>32935</v>
      </c>
      <c r="O2940" s="94" t="str">
        <f t="shared" si="180"/>
        <v>Gerda STEYNmarathon</v>
      </c>
      <c r="P2940" s="2">
        <f t="shared" si="181"/>
        <v>1178</v>
      </c>
      <c r="Q2940" s="2">
        <f t="shared" si="182"/>
        <v>33</v>
      </c>
      <c r="R2940" s="79" t="str">
        <f t="shared" si="183"/>
        <v/>
      </c>
    </row>
    <row r="2941" spans="1:18" x14ac:dyDescent="0.2">
      <c r="A2941" t="s">
        <v>1152</v>
      </c>
      <c r="B2941" t="s">
        <v>1962</v>
      </c>
      <c r="C2941" s="5" t="s">
        <v>30</v>
      </c>
      <c r="D2941" s="5">
        <v>34822</v>
      </c>
      <c r="E2941" s="39">
        <v>1194</v>
      </c>
      <c r="F2941" s="195">
        <v>44353</v>
      </c>
      <c r="G2941" s="2">
        <v>10</v>
      </c>
      <c r="H2941" t="str">
        <f>B2941&amp;C2941</f>
        <v>Joyce Chepkemoi TELE10000m</v>
      </c>
      <c r="I2941" s="2">
        <f>E2941</f>
        <v>1194</v>
      </c>
      <c r="J2941" s="2" cm="1">
        <f t="array" ref="J2941">MAX(IF($H$3:$H$4000=$H2941,$I$3:$I$4000))</f>
        <v>1194</v>
      </c>
      <c r="K2941" s="2" t="str">
        <v>RSA</v>
      </c>
      <c r="L2941" s="21" t="str">
        <v>Irvette VAN ZYL</v>
      </c>
      <c r="M2941" s="47" t="str">
        <v>marathon</v>
      </c>
      <c r="N2941" s="95">
        <v>31963</v>
      </c>
      <c r="O2941" s="94" t="str">
        <f t="shared" si="180"/>
        <v>Irvette VAN ZYLmarathon</v>
      </c>
      <c r="P2941" s="2">
        <f t="shared" si="181"/>
        <v>1146</v>
      </c>
      <c r="Q2941" s="2">
        <f t="shared" si="182"/>
        <v>59</v>
      </c>
      <c r="R2941" s="79" t="str">
        <f t="shared" si="183"/>
        <v/>
      </c>
    </row>
    <row r="2942" spans="1:18" x14ac:dyDescent="0.2">
      <c r="A2942" t="s">
        <v>1152</v>
      </c>
      <c r="B2942" t="s">
        <v>4763</v>
      </c>
      <c r="C2942" s="6" t="s">
        <v>30</v>
      </c>
      <c r="D2942" s="5">
        <v>35805</v>
      </c>
      <c r="E2942" s="39">
        <v>1181</v>
      </c>
      <c r="F2942" s="195">
        <v>44353</v>
      </c>
      <c r="G2942" s="2">
        <v>16</v>
      </c>
      <c r="H2942" t="str">
        <f>B2942&amp;C2942</f>
        <v>Gloria KITE10000m</v>
      </c>
      <c r="I2942" s="2">
        <f>E2942</f>
        <v>1181</v>
      </c>
      <c r="J2942" s="2" cm="1">
        <f t="array" ref="J2942">MAX(IF($H$3:$H$4000=$H2942,$I$3:$I$4000))</f>
        <v>1181</v>
      </c>
      <c r="K2942" s="2" t="str">
        <v>RSA</v>
      </c>
      <c r="L2942" s="21" t="str">
        <v>Jonelle HAMILTON-ATTWELL</v>
      </c>
      <c r="M2942" s="47" t="str">
        <v>high-jump</v>
      </c>
      <c r="N2942" s="95">
        <v>0</v>
      </c>
      <c r="O2942" s="94" t="str">
        <f t="shared" si="180"/>
        <v>Jonelle HAMILTON-ATTWELLhigh-jump</v>
      </c>
      <c r="P2942" s="2">
        <f t="shared" si="181"/>
        <v>974</v>
      </c>
      <c r="Q2942" s="2">
        <f t="shared" si="182"/>
        <v>83</v>
      </c>
      <c r="R2942" s="79" t="str">
        <f t="shared" si="183"/>
        <v/>
      </c>
    </row>
    <row r="2943" spans="1:18" x14ac:dyDescent="0.2">
      <c r="A2943" t="s">
        <v>1152</v>
      </c>
      <c r="B2943" t="s">
        <v>1993</v>
      </c>
      <c r="C2943" s="5" t="s">
        <v>30</v>
      </c>
      <c r="D2943" s="5">
        <v>34759</v>
      </c>
      <c r="E2943" s="39">
        <v>1151</v>
      </c>
      <c r="F2943" s="195">
        <v>44353</v>
      </c>
      <c r="G2943" s="2">
        <v>28</v>
      </c>
      <c r="H2943" t="str">
        <f>B2943&amp;C2943</f>
        <v>Brillian Jepkorir KIPKOECH10000m</v>
      </c>
      <c r="I2943" s="2">
        <f>E2943</f>
        <v>1151</v>
      </c>
      <c r="J2943" s="2" cm="1">
        <f t="array" ref="J2943">MAX(IF($H$3:$H$4000=$H2943,$I$3:$I$4000))</f>
        <v>1151</v>
      </c>
      <c r="K2943" s="2" t="str">
        <v>RSA</v>
      </c>
      <c r="L2943" s="21" t="str">
        <v>Marissa SWANEPOEL</v>
      </c>
      <c r="M2943" s="47" t="str">
        <v>race-walking</v>
      </c>
      <c r="N2943" s="95">
        <v>37278</v>
      </c>
      <c r="O2943" s="94" t="str">
        <f t="shared" si="180"/>
        <v>Marissa SWANEPOELrace-walking</v>
      </c>
      <c r="P2943" s="2">
        <f t="shared" si="181"/>
        <v>965</v>
      </c>
      <c r="Q2943" s="2">
        <f t="shared" si="182"/>
        <v>17</v>
      </c>
      <c r="R2943" s="79" t="str">
        <f t="shared" si="183"/>
        <v/>
      </c>
    </row>
    <row r="2944" spans="1:18" x14ac:dyDescent="0.2">
      <c r="A2944" t="s">
        <v>1152</v>
      </c>
      <c r="B2944" t="s">
        <v>1838</v>
      </c>
      <c r="C2944" s="5" t="s">
        <v>28</v>
      </c>
      <c r="D2944" s="5">
        <v>33599</v>
      </c>
      <c r="E2944" s="39">
        <v>1148</v>
      </c>
      <c r="F2944" s="195">
        <v>44350</v>
      </c>
      <c r="G2944" s="2">
        <v>27</v>
      </c>
      <c r="H2944" t="str">
        <f>B2944&amp;C2944</f>
        <v>Selah BUSIENEI1500m</v>
      </c>
      <c r="I2944" s="2">
        <f>E2944</f>
        <v>1148</v>
      </c>
      <c r="J2944" s="2" cm="1">
        <f t="array" ref="J2944">MAX(IF($H$3:$H$4000=$H2944,$I$3:$I$4000))</f>
        <v>1148</v>
      </c>
      <c r="K2944" s="2" t="str">
        <v>RSA</v>
      </c>
      <c r="L2944" s="21" t="str">
        <v>Janise NELL</v>
      </c>
      <c r="M2944" s="47" t="str">
        <v>race-walking</v>
      </c>
      <c r="N2944" s="95">
        <v>38013</v>
      </c>
      <c r="O2944" s="94" t="str">
        <f t="shared" si="180"/>
        <v>Janise NELLrace-walking</v>
      </c>
      <c r="P2944" s="2">
        <f t="shared" si="181"/>
        <v>927</v>
      </c>
      <c r="Q2944" s="2">
        <f t="shared" si="182"/>
        <v>27</v>
      </c>
      <c r="R2944" s="79" t="str">
        <f t="shared" si="183"/>
        <v/>
      </c>
    </row>
    <row r="2945" spans="1:18" x14ac:dyDescent="0.2">
      <c r="A2945" t="s">
        <v>1152</v>
      </c>
      <c r="B2945" t="s">
        <v>1284</v>
      </c>
      <c r="C2945" s="5" t="s">
        <v>29</v>
      </c>
      <c r="D2945" s="5">
        <v>33234</v>
      </c>
      <c r="E2945" s="39">
        <v>1175</v>
      </c>
      <c r="F2945" s="195">
        <v>44348</v>
      </c>
      <c r="G2945" s="2">
        <v>12</v>
      </c>
      <c r="H2945" t="str">
        <f>B2945&amp;C2945</f>
        <v>Sheila Chepkirui KIPROTICH5000m</v>
      </c>
      <c r="I2945" s="2">
        <f>E2945</f>
        <v>1175</v>
      </c>
      <c r="J2945" s="2" cm="1">
        <f t="array" ref="J2945">MAX(IF($H$3:$H$4000=$H2945,$I$3:$I$4000))</f>
        <v>1175</v>
      </c>
      <c r="K2945" s="2" t="str">
        <v>RSA</v>
      </c>
      <c r="L2945" s="21" t="str">
        <v>Brenda DU TOIT</v>
      </c>
      <c r="M2945" s="47" t="str">
        <v>400mh</v>
      </c>
      <c r="N2945" s="95">
        <v>37644</v>
      </c>
      <c r="O2945" s="94" t="str">
        <f t="shared" si="180"/>
        <v>Brenda DU TOIT400mh</v>
      </c>
      <c r="P2945" s="2">
        <f t="shared" si="181"/>
        <v>1014</v>
      </c>
      <c r="Q2945" s="2">
        <f t="shared" si="182"/>
        <v>105</v>
      </c>
      <c r="R2945" s="79" t="str">
        <f t="shared" si="183"/>
        <v/>
      </c>
    </row>
    <row r="2946" spans="1:18" x14ac:dyDescent="0.2">
      <c r="A2946" t="s">
        <v>1152</v>
      </c>
      <c r="B2946" s="5" t="s">
        <v>1835</v>
      </c>
      <c r="C2946" s="5" t="s">
        <v>29</v>
      </c>
      <c r="D2946" s="6">
        <v>33365</v>
      </c>
      <c r="E2946" s="39">
        <v>1173</v>
      </c>
      <c r="F2946" s="195">
        <v>44348</v>
      </c>
      <c r="G2946" s="2">
        <v>14</v>
      </c>
      <c r="H2946" t="str">
        <f>B2946&amp;C2946</f>
        <v>Mercy CHERONO5000m</v>
      </c>
      <c r="I2946" s="2">
        <f>E2946</f>
        <v>1173</v>
      </c>
      <c r="J2946" s="2" cm="1">
        <f t="array" ref="J2946">MAX(IF($H$3:$H$4000=$H2946,$I$3:$I$4000))</f>
        <v>1173</v>
      </c>
      <c r="K2946" s="2" t="str">
        <v>RSA</v>
      </c>
      <c r="L2946" s="21" t="str">
        <v>Ashley ERASMUS</v>
      </c>
      <c r="M2946" s="47" t="str">
        <v>discus-throw</v>
      </c>
      <c r="N2946" s="95">
        <v>38510</v>
      </c>
      <c r="O2946" s="94" t="str">
        <f t="shared" si="180"/>
        <v>Ashley ERASMUSdiscus-throw</v>
      </c>
      <c r="P2946" s="2">
        <f t="shared" si="181"/>
        <v>855</v>
      </c>
      <c r="Q2946" s="2">
        <f t="shared" si="182"/>
        <v>87</v>
      </c>
      <c r="R2946" s="79" t="str">
        <f t="shared" si="183"/>
        <v/>
      </c>
    </row>
    <row r="2947" spans="1:18" x14ac:dyDescent="0.2">
      <c r="A2947" t="s">
        <v>1152</v>
      </c>
      <c r="B2947" t="s">
        <v>1953</v>
      </c>
      <c r="C2947" s="5" t="s">
        <v>29</v>
      </c>
      <c r="D2947" s="5">
        <v>36710</v>
      </c>
      <c r="E2947" s="39">
        <v>1146</v>
      </c>
      <c r="F2947" s="195">
        <v>44348</v>
      </c>
      <c r="G2947" s="2">
        <v>37</v>
      </c>
      <c r="H2947" t="str">
        <f>B2947&amp;C2947</f>
        <v>Jackline Chepwogen ROTICH5000m</v>
      </c>
      <c r="I2947" s="2">
        <f>E2947</f>
        <v>1146</v>
      </c>
      <c r="J2947" s="2" cm="1">
        <f t="array" ref="J2947">MAX(IF($H$3:$H$4000=$H2947,$I$3:$I$4000))</f>
        <v>1146</v>
      </c>
      <c r="K2947" s="2" t="str">
        <v>RSA</v>
      </c>
      <c r="L2947" s="21" t="str">
        <v>Jada VAN STANDEN</v>
      </c>
      <c r="M2947" s="47" t="str">
        <v>400mh</v>
      </c>
      <c r="N2947" s="95">
        <v>37731</v>
      </c>
      <c r="O2947" s="94" t="str">
        <f t="shared" si="180"/>
        <v>Jada VAN STANDEN400mh</v>
      </c>
      <c r="P2947" s="2">
        <f t="shared" si="181"/>
        <v>1049</v>
      </c>
      <c r="Q2947" s="2">
        <f t="shared" si="182"/>
        <v>71</v>
      </c>
      <c r="R2947" s="79" t="str">
        <f t="shared" si="183"/>
        <v/>
      </c>
    </row>
    <row r="2948" spans="1:18" x14ac:dyDescent="0.2">
      <c r="A2948" t="s">
        <v>1152</v>
      </c>
      <c r="B2948" t="s">
        <v>1958</v>
      </c>
      <c r="C2948" s="5" t="s">
        <v>29</v>
      </c>
      <c r="D2948" s="5">
        <v>35616</v>
      </c>
      <c r="E2948" s="39">
        <v>1120</v>
      </c>
      <c r="F2948" s="195">
        <v>44348</v>
      </c>
      <c r="G2948" s="2">
        <v>50</v>
      </c>
      <c r="H2948" t="str">
        <f>B2948&amp;C2948</f>
        <v>Dorcas Jepchumba KIMELI5000m</v>
      </c>
      <c r="I2948" s="2">
        <f>E2948</f>
        <v>1120</v>
      </c>
      <c r="J2948" s="2" cm="1">
        <f t="array" ref="J2948">MAX(IF($H$3:$H$4000=$H2948,$I$3:$I$4000))</f>
        <v>1120</v>
      </c>
      <c r="K2948" s="2" t="str">
        <v>RSA</v>
      </c>
      <c r="L2948" s="21" t="str">
        <v>Zinzi XULU</v>
      </c>
      <c r="M2948" s="47" t="str">
        <v>triple-jump</v>
      </c>
      <c r="N2948" s="95">
        <v>35336</v>
      </c>
      <c r="O2948" s="94" t="str">
        <f t="shared" ref="O2948:O3011" si="184">L2948&amp;M2948</f>
        <v>Zinzi XULUtriple-jump</v>
      </c>
      <c r="P2948" s="2">
        <f t="shared" ref="P2948:P3011" si="185">VLOOKUP(L2948&amp;M2948,$H$3:$J$3823,3,FALSE)</f>
        <v>1080</v>
      </c>
      <c r="Q2948" s="2">
        <f t="shared" ref="Q2948:Q3011" si="186">COUNTIFS($M$3:$M$3102,M2948,$P$3:$P$3102,"&gt;"&amp;P2948)+1</f>
        <v>16</v>
      </c>
      <c r="R2948" s="79" t="str">
        <f t="shared" ref="R2948:R3011" si="187">IFERROR(IF(K2948="AUS",COUNTIFS($K$3:$K$3102,"AUS",$M$3:$M$3102,M2948,$P$3:$P$3102,"&gt;"&amp;P2948)+1,""),"")</f>
        <v/>
      </c>
    </row>
    <row r="2949" spans="1:18" x14ac:dyDescent="0.2">
      <c r="A2949" t="s">
        <v>1152</v>
      </c>
      <c r="B2949" t="s">
        <v>1975</v>
      </c>
      <c r="C2949" s="5" t="s">
        <v>29</v>
      </c>
      <c r="D2949" s="5">
        <v>34490</v>
      </c>
      <c r="E2949" s="39">
        <v>1090</v>
      </c>
      <c r="F2949" s="195">
        <v>44348</v>
      </c>
      <c r="G2949" s="2">
        <v>76</v>
      </c>
      <c r="H2949" t="str">
        <f>B2949&amp;C2949</f>
        <v>Vibian CHEPKURUI5000m</v>
      </c>
      <c r="I2949" s="2">
        <f>E2949</f>
        <v>1090</v>
      </c>
      <c r="J2949" s="2" cm="1">
        <f t="array" ref="J2949">MAX(IF($H$3:$H$4000=$H2949,$I$3:$I$4000))</f>
        <v>1090</v>
      </c>
      <c r="K2949" s="2" t="str">
        <v>RSA</v>
      </c>
      <c r="L2949" s="21" t="str">
        <v>Danae JANSE VAN RENSBURG</v>
      </c>
      <c r="M2949" s="47" t="str">
        <v>javelin-throw</v>
      </c>
      <c r="N2949" s="95">
        <v>37110</v>
      </c>
      <c r="O2949" s="94" t="str">
        <f t="shared" si="184"/>
        <v>Danae JANSE VAN RENSBURGjavelin-throw</v>
      </c>
      <c r="P2949" s="2">
        <f t="shared" si="185"/>
        <v>834</v>
      </c>
      <c r="Q2949" s="2">
        <f t="shared" si="186"/>
        <v>84</v>
      </c>
      <c r="R2949" s="79" t="str">
        <f t="shared" si="187"/>
        <v/>
      </c>
    </row>
    <row r="2950" spans="1:18" x14ac:dyDescent="0.2">
      <c r="A2950" t="s">
        <v>1152</v>
      </c>
      <c r="B2950" t="s">
        <v>2665</v>
      </c>
      <c r="C2950" s="5" t="s">
        <v>82</v>
      </c>
      <c r="D2950" s="5">
        <v>34130</v>
      </c>
      <c r="E2950" s="39">
        <v>1231</v>
      </c>
      <c r="F2950" s="195">
        <v>44346</v>
      </c>
      <c r="G2950" s="2">
        <v>5</v>
      </c>
      <c r="H2950" t="str">
        <f>B2950&amp;C2950</f>
        <v>Purity Cherotich RIONORIPOmarathon</v>
      </c>
      <c r="I2950" s="2">
        <f>E2950</f>
        <v>1231</v>
      </c>
      <c r="J2950" s="2" cm="1">
        <f t="array" ref="J2950">MAX(IF($H$3:$H$4000=$H2950,$I$3:$I$4000))</f>
        <v>1231</v>
      </c>
      <c r="K2950" s="2" t="str">
        <v>RSA</v>
      </c>
      <c r="L2950" s="21" t="str">
        <v>Nicole Janse VAN RENSBURG</v>
      </c>
      <c r="M2950" s="47" t="str">
        <v>pole-vault</v>
      </c>
      <c r="N2950" s="95">
        <v>44581</v>
      </c>
      <c r="O2950" s="94" t="str">
        <f t="shared" si="184"/>
        <v>Nicole Janse VAN RENSBURGpole-vault</v>
      </c>
      <c r="P2950" s="2">
        <f t="shared" si="185"/>
        <v>929</v>
      </c>
      <c r="Q2950" s="2">
        <f t="shared" si="186"/>
        <v>42</v>
      </c>
      <c r="R2950" s="79" t="str">
        <f t="shared" si="187"/>
        <v/>
      </c>
    </row>
    <row r="2951" spans="1:18" x14ac:dyDescent="0.2">
      <c r="A2951" t="s">
        <v>1152</v>
      </c>
      <c r="B2951" t="s">
        <v>2676</v>
      </c>
      <c r="C2951" s="5" t="s">
        <v>82</v>
      </c>
      <c r="D2951" s="5">
        <v>33428</v>
      </c>
      <c r="E2951" s="39">
        <v>1190</v>
      </c>
      <c r="F2951" s="195">
        <v>44346</v>
      </c>
      <c r="G2951" s="2">
        <v>18</v>
      </c>
      <c r="H2951" t="str">
        <f>B2951&amp;C2951</f>
        <v>Betty Wilson LEMPUSmarathon</v>
      </c>
      <c r="I2951" s="2">
        <f>E2951</f>
        <v>1190</v>
      </c>
      <c r="J2951" s="2" cm="1">
        <f t="array" ref="J2951">MAX(IF($H$3:$H$4000=$H2951,$I$3:$I$4000))</f>
        <v>1190</v>
      </c>
      <c r="K2951" s="2" t="str">
        <v>RSA</v>
      </c>
      <c r="L2951" s="21" t="str">
        <v>Tonet TALLIE</v>
      </c>
      <c r="M2951" s="47" t="str">
        <v>pole-vault</v>
      </c>
      <c r="N2951" s="95">
        <v>37341</v>
      </c>
      <c r="O2951" s="94" t="str">
        <f t="shared" si="184"/>
        <v>Tonet TALLIEpole-vault</v>
      </c>
      <c r="P2951" s="2">
        <f t="shared" si="185"/>
        <v>898</v>
      </c>
      <c r="Q2951" s="2">
        <f t="shared" si="186"/>
        <v>53</v>
      </c>
      <c r="R2951" s="79" t="str">
        <f t="shared" si="187"/>
        <v/>
      </c>
    </row>
    <row r="2952" spans="1:18" x14ac:dyDescent="0.2">
      <c r="A2952" t="s">
        <v>1152</v>
      </c>
      <c r="B2952" t="s">
        <v>1788</v>
      </c>
      <c r="C2952" s="5" t="s">
        <v>27</v>
      </c>
      <c r="D2952" s="6">
        <v>36039</v>
      </c>
      <c r="E2952" s="39">
        <v>1123</v>
      </c>
      <c r="F2952" s="195">
        <v>44345</v>
      </c>
      <c r="G2952" s="2">
        <v>36</v>
      </c>
      <c r="H2952" t="str">
        <f>B2952&amp;C2952</f>
        <v>Naomi KORIR800m</v>
      </c>
      <c r="I2952" s="2">
        <f>E2952</f>
        <v>1123</v>
      </c>
      <c r="J2952" s="2" cm="1">
        <f t="array" ref="J2952">MAX(IF($H$3:$H$4000=$H2952,$I$3:$I$4000))</f>
        <v>1128</v>
      </c>
      <c r="K2952" s="2" t="str">
        <v>RSA</v>
      </c>
      <c r="L2952" s="21" t="str">
        <v>Sumri BESTER</v>
      </c>
      <c r="M2952" s="47" t="str">
        <v>pole-vault</v>
      </c>
      <c r="N2952" s="95">
        <v>0</v>
      </c>
      <c r="O2952" s="94" t="str">
        <f t="shared" si="184"/>
        <v>Sumri BESTERpole-vault</v>
      </c>
      <c r="P2952" s="2">
        <f t="shared" si="185"/>
        <v>813</v>
      </c>
      <c r="Q2952" s="2">
        <f t="shared" si="186"/>
        <v>108</v>
      </c>
      <c r="R2952" s="79" t="str">
        <f t="shared" si="187"/>
        <v/>
      </c>
    </row>
    <row r="2953" spans="1:18" x14ac:dyDescent="0.2">
      <c r="A2953" t="s">
        <v>1152</v>
      </c>
      <c r="B2953" t="s">
        <v>5635</v>
      </c>
      <c r="C2953" s="5" t="s">
        <v>27</v>
      </c>
      <c r="D2953" s="5">
        <v>35012</v>
      </c>
      <c r="E2953" s="39">
        <v>1110</v>
      </c>
      <c r="F2953" s="195">
        <v>44345</v>
      </c>
      <c r="G2953" s="2">
        <v>52</v>
      </c>
      <c r="H2953" t="str">
        <f>B2953&amp;C2953</f>
        <v>Susan Lokayo EJORE800m</v>
      </c>
      <c r="I2953" s="2">
        <f>E2953</f>
        <v>1110</v>
      </c>
      <c r="J2953" s="2" cm="1">
        <f t="array" ref="J2953">MAX(IF($H$3:$H$4000=$H2953,$I$3:$I$4000))</f>
        <v>1110</v>
      </c>
      <c r="K2953" s="2" t="str">
        <v>RSA</v>
      </c>
      <c r="L2953" s="21" t="str">
        <v>Sunette VILJOEN</v>
      </c>
      <c r="M2953" s="47" t="str">
        <v>javelin-throw</v>
      </c>
      <c r="N2953" s="95">
        <v>30595</v>
      </c>
      <c r="O2953" s="94" t="str">
        <f t="shared" si="184"/>
        <v>Sunette VILJOENjavelin-throw</v>
      </c>
      <c r="P2953" s="2">
        <f t="shared" si="185"/>
        <v>1089</v>
      </c>
      <c r="Q2953" s="2">
        <f t="shared" si="186"/>
        <v>8</v>
      </c>
      <c r="R2953" s="79" t="str">
        <f t="shared" si="187"/>
        <v/>
      </c>
    </row>
    <row r="2954" spans="1:18" x14ac:dyDescent="0.2">
      <c r="A2954" t="s">
        <v>1152</v>
      </c>
      <c r="B2954" t="s">
        <v>1900</v>
      </c>
      <c r="C2954" s="5" t="s">
        <v>34</v>
      </c>
      <c r="D2954" s="5">
        <v>31503</v>
      </c>
      <c r="E2954" s="39">
        <v>1084</v>
      </c>
      <c r="F2954" s="195">
        <v>44345</v>
      </c>
      <c r="G2954" s="2">
        <v>49</v>
      </c>
      <c r="H2954" t="str">
        <f>B2954&amp;C2954</f>
        <v>Agnes CHESANG3000msc</v>
      </c>
      <c r="I2954" s="2">
        <f>E2954</f>
        <v>1084</v>
      </c>
      <c r="J2954" s="2" cm="1">
        <f t="array" ref="J2954">MAX(IF($H$3:$H$4000=$H2954,$I$3:$I$4000))</f>
        <v>1084</v>
      </c>
      <c r="K2954" s="2" t="str">
        <v>RSA</v>
      </c>
      <c r="L2954" s="21" t="str">
        <v>Kyla JACOBS</v>
      </c>
      <c r="M2954" s="47" t="str">
        <v>5000m</v>
      </c>
      <c r="N2954" s="95">
        <v>34621</v>
      </c>
      <c r="O2954" s="94" t="str">
        <f t="shared" si="184"/>
        <v>Kyla JACOBS5000m</v>
      </c>
      <c r="P2954" s="2">
        <f t="shared" si="185"/>
        <v>1080</v>
      </c>
      <c r="Q2954" s="2">
        <f t="shared" si="186"/>
        <v>91</v>
      </c>
      <c r="R2954" s="79" t="str">
        <f t="shared" si="187"/>
        <v/>
      </c>
    </row>
    <row r="2955" spans="1:18" x14ac:dyDescent="0.2">
      <c r="A2955" t="s">
        <v>1152</v>
      </c>
      <c r="B2955" t="s">
        <v>1901</v>
      </c>
      <c r="C2955" s="5" t="s">
        <v>34</v>
      </c>
      <c r="D2955" s="5">
        <v>33600</v>
      </c>
      <c r="E2955" s="39">
        <v>1082</v>
      </c>
      <c r="F2955" s="195">
        <v>44345</v>
      </c>
      <c r="G2955" s="2">
        <v>50</v>
      </c>
      <c r="H2955" t="str">
        <f>B2955&amp;C2955</f>
        <v>Elizabeth MUENI3000msc</v>
      </c>
      <c r="I2955" s="2">
        <f>E2955</f>
        <v>1082</v>
      </c>
      <c r="J2955" s="2" cm="1">
        <f t="array" ref="J2955">MAX(IF($H$3:$H$4000=$H2955,$I$3:$I$4000))</f>
        <v>1082</v>
      </c>
      <c r="K2955" s="2" t="str">
        <v>RSA</v>
      </c>
      <c r="L2955" s="21" t="str">
        <v>Karmen FOUCHE</v>
      </c>
      <c r="M2955" s="47" t="str">
        <v>high-jump</v>
      </c>
      <c r="N2955" s="95">
        <v>37623</v>
      </c>
      <c r="O2955" s="94" t="str">
        <f t="shared" si="184"/>
        <v>Karmen FOUCHEhigh-jump</v>
      </c>
      <c r="P2955" s="2">
        <f t="shared" si="185"/>
        <v>1023</v>
      </c>
      <c r="Q2955" s="2">
        <f t="shared" si="186"/>
        <v>37</v>
      </c>
      <c r="R2955" s="79" t="str">
        <f t="shared" si="187"/>
        <v/>
      </c>
    </row>
    <row r="2956" spans="1:18" x14ac:dyDescent="0.2">
      <c r="A2956" t="s">
        <v>1152</v>
      </c>
      <c r="B2956" t="s">
        <v>1907</v>
      </c>
      <c r="C2956" s="5" t="s">
        <v>34</v>
      </c>
      <c r="D2956" s="5">
        <v>38005</v>
      </c>
      <c r="E2956" s="39">
        <v>1058</v>
      </c>
      <c r="F2956" s="195">
        <v>44345</v>
      </c>
      <c r="G2956" s="2">
        <v>59</v>
      </c>
      <c r="H2956" t="str">
        <f>B2956&amp;C2956</f>
        <v>Triza CHEROTICH3000msc</v>
      </c>
      <c r="I2956" s="2">
        <f>E2956</f>
        <v>1058</v>
      </c>
      <c r="J2956" s="2" cm="1">
        <f t="array" ref="J2956">MAX(IF($H$3:$H$4000=$H2956,$I$3:$I$4000))</f>
        <v>1058</v>
      </c>
      <c r="K2956" s="2" t="str">
        <v>RSA</v>
      </c>
      <c r="L2956" s="21" t="str">
        <v>Nadja FOURIE</v>
      </c>
      <c r="M2956" s="47" t="str">
        <v>pole-vault</v>
      </c>
      <c r="N2956" s="95">
        <v>36185</v>
      </c>
      <c r="O2956" s="94" t="str">
        <f t="shared" si="184"/>
        <v>Nadja FOURIEpole-vault</v>
      </c>
      <c r="P2956" s="2">
        <f t="shared" si="185"/>
        <v>807</v>
      </c>
      <c r="Q2956" s="2">
        <f t="shared" si="186"/>
        <v>112</v>
      </c>
      <c r="R2956" s="79" t="str">
        <f t="shared" si="187"/>
        <v/>
      </c>
    </row>
    <row r="2957" spans="1:18" x14ac:dyDescent="0.2">
      <c r="A2957" t="s">
        <v>1152</v>
      </c>
      <c r="B2957" t="s">
        <v>1915</v>
      </c>
      <c r="C2957" s="5" t="s">
        <v>34</v>
      </c>
      <c r="D2957" s="5"/>
      <c r="E2957" s="39">
        <v>1045</v>
      </c>
      <c r="F2957" s="195">
        <v>44345</v>
      </c>
      <c r="G2957" s="2">
        <v>70</v>
      </c>
      <c r="H2957" t="str">
        <f>B2957&amp;C2957</f>
        <v>Nyambura WANGUI3000msc</v>
      </c>
      <c r="I2957" s="2">
        <f>E2957</f>
        <v>1045</v>
      </c>
      <c r="J2957" s="2" cm="1">
        <f t="array" ref="J2957">MAX(IF($H$3:$H$4000=$H2957,$I$3:$I$4000))</f>
        <v>1045</v>
      </c>
      <c r="K2957" s="2" t="str">
        <v>RSA</v>
      </c>
      <c r="L2957" s="21" t="str">
        <v>Jessica GROENEWALD</v>
      </c>
      <c r="M2957" s="47" t="str">
        <v>race-walking</v>
      </c>
      <c r="N2957" s="95">
        <v>33716</v>
      </c>
      <c r="O2957" s="94" t="str">
        <f t="shared" si="184"/>
        <v>Jessica GROENEWALDrace-walking</v>
      </c>
      <c r="P2957" s="2">
        <f t="shared" si="185"/>
        <v>771</v>
      </c>
      <c r="Q2957" s="2">
        <f t="shared" si="186"/>
        <v>56</v>
      </c>
      <c r="R2957" s="79" t="str">
        <f t="shared" si="187"/>
        <v/>
      </c>
    </row>
    <row r="2958" spans="1:18" x14ac:dyDescent="0.2">
      <c r="A2958" t="s">
        <v>1152</v>
      </c>
      <c r="B2958" t="s">
        <v>1247</v>
      </c>
      <c r="C2958" s="5" t="s">
        <v>34</v>
      </c>
      <c r="D2958" s="5">
        <v>36670</v>
      </c>
      <c r="E2958" s="39">
        <v>1034</v>
      </c>
      <c r="F2958" s="195">
        <v>44345</v>
      </c>
      <c r="G2958" s="2">
        <v>74</v>
      </c>
      <c r="H2958" t="str">
        <f>B2958&amp;C2958</f>
        <v>Caren CHEBET3000msc</v>
      </c>
      <c r="I2958" s="2">
        <f>E2958</f>
        <v>1034</v>
      </c>
      <c r="J2958" s="2" cm="1">
        <f t="array" ref="J2958">MAX(IF($H$3:$H$4000=$H2958,$I$3:$I$4000))</f>
        <v>1139</v>
      </c>
      <c r="K2958" s="2" t="str">
        <v>RSA</v>
      </c>
      <c r="L2958" s="21" t="str">
        <v>Meanri ERASMUS</v>
      </c>
      <c r="M2958" s="47" t="str">
        <v>race-walking</v>
      </c>
      <c r="N2958" s="95">
        <v>36950</v>
      </c>
      <c r="O2958" s="94" t="str">
        <f t="shared" si="184"/>
        <v>Meanri ERASMUSrace-walking</v>
      </c>
      <c r="P2958" s="2">
        <f t="shared" si="185"/>
        <v>738</v>
      </c>
      <c r="Q2958" s="2">
        <f t="shared" si="186"/>
        <v>69</v>
      </c>
      <c r="R2958" s="79" t="str">
        <f t="shared" si="187"/>
        <v/>
      </c>
    </row>
    <row r="2959" spans="1:18" x14ac:dyDescent="0.2">
      <c r="A2959" t="s">
        <v>1152</v>
      </c>
      <c r="B2959" s="5" t="s">
        <v>1936</v>
      </c>
      <c r="C2959" s="5" t="s">
        <v>34</v>
      </c>
      <c r="D2959" s="5"/>
      <c r="E2959" s="39">
        <v>992</v>
      </c>
      <c r="F2959" s="195">
        <v>44345</v>
      </c>
      <c r="G2959" s="2">
        <v>96</v>
      </c>
      <c r="H2959" t="str">
        <f>B2959&amp;C2959</f>
        <v>Abigael CHELIMO3000msc</v>
      </c>
      <c r="I2959" s="2">
        <f>E2959</f>
        <v>992</v>
      </c>
      <c r="J2959" s="2" cm="1">
        <f t="array" ref="J2959">MAX(IF($H$3:$H$4000=$H2959,$I$3:$I$4000))</f>
        <v>992</v>
      </c>
      <c r="K2959" s="2" t="str">
        <v>RSA</v>
      </c>
      <c r="L2959" s="21" t="str">
        <v>Angeline SMIT</v>
      </c>
      <c r="M2959" s="47" t="str">
        <v>shot-put</v>
      </c>
      <c r="N2959" s="95">
        <v>35955</v>
      </c>
      <c r="O2959" s="94" t="str">
        <f t="shared" si="184"/>
        <v>Angeline SMITshot-put</v>
      </c>
      <c r="P2959" s="2">
        <f t="shared" si="185"/>
        <v>863</v>
      </c>
      <c r="Q2959" s="2">
        <f t="shared" si="186"/>
        <v>79</v>
      </c>
      <c r="R2959" s="79" t="str">
        <f t="shared" si="187"/>
        <v/>
      </c>
    </row>
    <row r="2960" spans="1:18" x14ac:dyDescent="0.2">
      <c r="A2960" t="s">
        <v>1152</v>
      </c>
      <c r="B2960" t="s">
        <v>1955</v>
      </c>
      <c r="C2960" s="5" t="s">
        <v>29</v>
      </c>
      <c r="D2960" s="5">
        <v>32568</v>
      </c>
      <c r="E2960" s="39">
        <v>1136</v>
      </c>
      <c r="F2960" s="195">
        <v>44345</v>
      </c>
      <c r="G2960" s="2">
        <v>41</v>
      </c>
      <c r="H2960" t="str">
        <f>B2960&amp;C2960</f>
        <v>Violah CHEPTOO5000m</v>
      </c>
      <c r="I2960" s="2">
        <f>E2960</f>
        <v>1136</v>
      </c>
      <c r="J2960" s="2" cm="1">
        <f t="array" ref="J2960">MAX(IF($H$3:$H$4000=$H2960,$I$3:$I$4000))</f>
        <v>1136</v>
      </c>
      <c r="K2960" s="2" t="str">
        <v>RSA</v>
      </c>
      <c r="L2960" s="21" t="str">
        <v>Savannah VISSER</v>
      </c>
      <c r="M2960" s="47" t="str">
        <v>javelin-throw</v>
      </c>
      <c r="N2960" s="95">
        <v>38720</v>
      </c>
      <c r="O2960" s="94" t="str">
        <f t="shared" si="184"/>
        <v>Savannah VISSERjavelin-throw</v>
      </c>
      <c r="P2960" s="2">
        <f t="shared" si="185"/>
        <v>833</v>
      </c>
      <c r="Q2960" s="2">
        <f t="shared" si="186"/>
        <v>86</v>
      </c>
      <c r="R2960" s="79" t="str">
        <f t="shared" si="187"/>
        <v/>
      </c>
    </row>
    <row r="2961" spans="1:18" x14ac:dyDescent="0.2">
      <c r="A2961" t="s">
        <v>1152</v>
      </c>
      <c r="B2961" t="s">
        <v>1968</v>
      </c>
      <c r="C2961" s="5" t="s">
        <v>29</v>
      </c>
      <c r="D2961" s="5">
        <v>35381</v>
      </c>
      <c r="E2961" s="39">
        <v>1100</v>
      </c>
      <c r="F2961" s="195">
        <v>44345</v>
      </c>
      <c r="G2961" s="2">
        <v>65</v>
      </c>
      <c r="H2961" t="str">
        <f>B2961&amp;C2961</f>
        <v>Winfridah MOSETI5000m</v>
      </c>
      <c r="I2961" s="2">
        <f>E2961</f>
        <v>1100</v>
      </c>
      <c r="J2961" s="2" cm="1">
        <f t="array" ref="J2961">MAX(IF($H$3:$H$4000=$H2961,$I$3:$I$4000))</f>
        <v>1100</v>
      </c>
      <c r="K2961" s="2" t="str">
        <v>RWA</v>
      </c>
      <c r="L2961" s="21" t="str">
        <v>Clementine MUKANDANGA</v>
      </c>
      <c r="M2961" s="47" t="str">
        <v>marathon</v>
      </c>
      <c r="N2961" s="95">
        <v>31389</v>
      </c>
      <c r="O2961" s="94" t="str">
        <f t="shared" si="184"/>
        <v>Clementine MUKANDANGAmarathon</v>
      </c>
      <c r="P2961" s="2">
        <f t="shared" si="185"/>
        <v>1130</v>
      </c>
      <c r="Q2961" s="2">
        <f t="shared" si="186"/>
        <v>77</v>
      </c>
      <c r="R2961" s="79" t="str">
        <f t="shared" si="187"/>
        <v/>
      </c>
    </row>
    <row r="2962" spans="1:18" x14ac:dyDescent="0.2">
      <c r="A2962" t="s">
        <v>1152</v>
      </c>
      <c r="B2962" t="s">
        <v>1256</v>
      </c>
      <c r="C2962" s="5" t="s">
        <v>29</v>
      </c>
      <c r="D2962" s="5">
        <v>34249</v>
      </c>
      <c r="E2962" s="39">
        <v>1087</v>
      </c>
      <c r="F2962" s="195">
        <v>44345</v>
      </c>
      <c r="G2962" s="2">
        <v>80</v>
      </c>
      <c r="H2962" t="str">
        <f>B2962&amp;C2962</f>
        <v>Caroline NYAGA5000m</v>
      </c>
      <c r="I2962" s="2">
        <f>E2962</f>
        <v>1087</v>
      </c>
      <c r="J2962" s="2" cm="1">
        <f t="array" ref="J2962">MAX(IF($H$3:$H$4000=$H2962,$I$3:$I$4000))</f>
        <v>1087</v>
      </c>
      <c r="K2962" s="2" t="str">
        <v>RWA</v>
      </c>
      <c r="L2962" s="21" t="str">
        <v>Honorine IRIBAGIZA</v>
      </c>
      <c r="M2962" s="47" t="str">
        <v>1500m</v>
      </c>
      <c r="N2962" s="95">
        <v>36325</v>
      </c>
      <c r="O2962" s="94" t="str">
        <f t="shared" si="184"/>
        <v>Honorine IRIBAGIZA1500m</v>
      </c>
      <c r="P2962" s="2">
        <f t="shared" si="185"/>
        <v>1006</v>
      </c>
      <c r="Q2962" s="2">
        <f t="shared" si="186"/>
        <v>160</v>
      </c>
      <c r="R2962" s="79" t="str">
        <f t="shared" si="187"/>
        <v/>
      </c>
    </row>
    <row r="2963" spans="1:18" x14ac:dyDescent="0.2">
      <c r="A2963" t="s">
        <v>1152</v>
      </c>
      <c r="B2963" t="s">
        <v>1888</v>
      </c>
      <c r="C2963" s="5" t="s">
        <v>29</v>
      </c>
      <c r="D2963" s="5">
        <v>36619</v>
      </c>
      <c r="E2963" s="39">
        <v>1083</v>
      </c>
      <c r="F2963" s="195">
        <v>44345</v>
      </c>
      <c r="G2963" s="2">
        <v>81</v>
      </c>
      <c r="H2963" t="str">
        <f>B2963&amp;C2963</f>
        <v>Betty Chepkemoi KIBET5000m</v>
      </c>
      <c r="I2963" s="2">
        <f>E2963</f>
        <v>1083</v>
      </c>
      <c r="J2963" s="2" cm="1">
        <f t="array" ref="J2963">MAX(IF($H$3:$H$4000=$H2963,$I$3:$I$4000))</f>
        <v>1083</v>
      </c>
      <c r="K2963" s="2" t="str">
        <v>RWA</v>
      </c>
      <c r="L2963" s="21" t="str">
        <v>Adeline MUSABYEYEZU</v>
      </c>
      <c r="M2963" s="47" t="str">
        <v>5000m</v>
      </c>
      <c r="N2963" s="95">
        <v>33673</v>
      </c>
      <c r="O2963" s="94" t="str">
        <f t="shared" si="184"/>
        <v>Adeline MUSABYEYEZU5000m</v>
      </c>
      <c r="P2963" s="2">
        <f t="shared" si="185"/>
        <v>989</v>
      </c>
      <c r="Q2963" s="2">
        <f t="shared" si="186"/>
        <v>151</v>
      </c>
      <c r="R2963" s="79" t="str">
        <f t="shared" si="187"/>
        <v/>
      </c>
    </row>
    <row r="2964" spans="1:18" x14ac:dyDescent="0.2">
      <c r="A2964" t="s">
        <v>1152</v>
      </c>
      <c r="B2964" t="s">
        <v>1481</v>
      </c>
      <c r="C2964" t="s">
        <v>40</v>
      </c>
      <c r="D2964" s="5"/>
      <c r="E2964" s="39">
        <v>842</v>
      </c>
      <c r="F2964" s="195">
        <v>44345</v>
      </c>
      <c r="G2964" s="2">
        <v>84</v>
      </c>
      <c r="H2964" t="str">
        <f>B2964&amp;C2964</f>
        <v>Caroline CHEROTICHdiscus-throw</v>
      </c>
      <c r="I2964" s="2">
        <f>E2964</f>
        <v>842</v>
      </c>
      <c r="J2964" s="2" cm="1">
        <f t="array" ref="J2964">MAX(IF($H$3:$H$4000=$H2964,$I$3:$I$4000))</f>
        <v>856</v>
      </c>
      <c r="K2964" s="2" t="str">
        <v>RWA</v>
      </c>
      <c r="L2964" s="21" t="str">
        <v>Emelyne IZABAYO</v>
      </c>
      <c r="M2964" s="47" t="str">
        <v>5000m</v>
      </c>
      <c r="N2964" s="95">
        <v>44671</v>
      </c>
      <c r="O2964" s="94" t="str">
        <f t="shared" si="184"/>
        <v>Emelyne IZABAYO5000m</v>
      </c>
      <c r="P2964" s="2">
        <f t="shared" si="185"/>
        <v>980</v>
      </c>
      <c r="Q2964" s="2">
        <f t="shared" si="186"/>
        <v>164</v>
      </c>
      <c r="R2964" s="79" t="str">
        <f t="shared" si="187"/>
        <v/>
      </c>
    </row>
    <row r="2965" spans="1:18" x14ac:dyDescent="0.2">
      <c r="A2965" t="s">
        <v>1152</v>
      </c>
      <c r="B2965" t="s">
        <v>1767</v>
      </c>
      <c r="C2965" s="5" t="s">
        <v>27</v>
      </c>
      <c r="D2965" s="6">
        <v>34344</v>
      </c>
      <c r="E2965" s="39">
        <v>1194</v>
      </c>
      <c r="F2965" s="195">
        <v>44344</v>
      </c>
      <c r="G2965" s="2">
        <v>8</v>
      </c>
      <c r="H2965" t="str">
        <f>B2965&amp;C2965</f>
        <v>Faith KIPYEGON800m</v>
      </c>
      <c r="I2965" s="2">
        <f>E2965</f>
        <v>1194</v>
      </c>
      <c r="J2965" s="2" cm="1">
        <f t="array" ref="J2965">MAX(IF($H$3:$H$4000=$H2965,$I$3:$I$4000))</f>
        <v>1194</v>
      </c>
      <c r="K2965" s="2" t="str">
        <v>RWA</v>
      </c>
      <c r="L2965" s="21" t="str">
        <v>Celine IRANZI</v>
      </c>
      <c r="M2965" s="47" t="str">
        <v>10000m</v>
      </c>
      <c r="N2965" s="95">
        <v>34428</v>
      </c>
      <c r="O2965" s="94" t="str">
        <f t="shared" si="184"/>
        <v>Celine IRANZI10000m</v>
      </c>
      <c r="P2965" s="2">
        <f t="shared" si="185"/>
        <v>1004</v>
      </c>
      <c r="Q2965" s="2">
        <f t="shared" si="186"/>
        <v>110</v>
      </c>
      <c r="R2965" s="79" t="str">
        <f t="shared" si="187"/>
        <v/>
      </c>
    </row>
    <row r="2966" spans="1:18" x14ac:dyDescent="0.2">
      <c r="A2966" t="s">
        <v>1152</v>
      </c>
      <c r="B2966" t="s">
        <v>1252</v>
      </c>
      <c r="C2966" s="5" t="s">
        <v>27</v>
      </c>
      <c r="D2966" s="5">
        <v>31914</v>
      </c>
      <c r="E2966" s="39">
        <v>1102</v>
      </c>
      <c r="F2966" s="195">
        <v>44344</v>
      </c>
      <c r="G2966" s="2">
        <v>65</v>
      </c>
      <c r="H2966" t="str">
        <f>B2966&amp;C2966</f>
        <v>Sylivia Chematui CHESEBE800m</v>
      </c>
      <c r="I2966" s="2">
        <f>E2966</f>
        <v>1102</v>
      </c>
      <c r="J2966" s="2" cm="1">
        <f t="array" ref="J2966">MAX(IF($H$3:$H$4000=$H2966,$I$3:$I$4000))</f>
        <v>1102</v>
      </c>
      <c r="K2966" s="2" t="str">
        <v>SGP</v>
      </c>
      <c r="L2966" s="21" t="str">
        <v>Cheryl CHAN XUE ROU</v>
      </c>
      <c r="M2966" s="47" t="str">
        <v>3000msc</v>
      </c>
      <c r="N2966" s="95">
        <v>34962</v>
      </c>
      <c r="O2966" s="94" t="str">
        <f t="shared" si="184"/>
        <v>Cheryl CHAN XUE ROU3000msc</v>
      </c>
      <c r="P2966" s="2">
        <f t="shared" si="185"/>
        <v>875</v>
      </c>
      <c r="Q2966" s="2">
        <f t="shared" si="186"/>
        <v>143</v>
      </c>
      <c r="R2966" s="79" t="str">
        <f t="shared" si="187"/>
        <v/>
      </c>
    </row>
    <row r="2967" spans="1:18" x14ac:dyDescent="0.2">
      <c r="A2967" t="s">
        <v>1152</v>
      </c>
      <c r="B2967" t="s">
        <v>1861</v>
      </c>
      <c r="C2967" t="s">
        <v>28</v>
      </c>
      <c r="D2967" s="5"/>
      <c r="E2967" s="39">
        <v>1093</v>
      </c>
      <c r="F2967" s="195">
        <v>44344</v>
      </c>
      <c r="G2967" s="2">
        <v>79</v>
      </c>
      <c r="H2967" t="str">
        <f>B2967&amp;C2967</f>
        <v>Vivian KOSGEI1500m</v>
      </c>
      <c r="I2967" s="2">
        <f>E2967</f>
        <v>1093</v>
      </c>
      <c r="J2967" s="2" cm="1">
        <f t="array" ref="J2967">MAX(IF($H$3:$H$4000=$H2967,$I$3:$I$4000))</f>
        <v>1093</v>
      </c>
      <c r="K2967" s="2" t="str">
        <v>SGP</v>
      </c>
      <c r="L2967" s="21" t="str">
        <v>Jasmin PHUA</v>
      </c>
      <c r="M2967" s="47" t="str">
        <v>discus-throw</v>
      </c>
      <c r="N2967" s="95">
        <v>37232</v>
      </c>
      <c r="O2967" s="94" t="str">
        <f t="shared" si="184"/>
        <v>Jasmin PHUAdiscus-throw</v>
      </c>
      <c r="P2967" s="2">
        <f t="shared" si="185"/>
        <v>807</v>
      </c>
      <c r="Q2967" s="2">
        <f t="shared" si="186"/>
        <v>123</v>
      </c>
      <c r="R2967" s="79" t="str">
        <f t="shared" si="187"/>
        <v/>
      </c>
    </row>
    <row r="2968" spans="1:18" x14ac:dyDescent="0.2">
      <c r="A2968" t="s">
        <v>1152</v>
      </c>
      <c r="B2968" t="s">
        <v>1992</v>
      </c>
      <c r="C2968" s="5" t="s">
        <v>30</v>
      </c>
      <c r="D2968" s="5">
        <v>34480</v>
      </c>
      <c r="E2968" s="39">
        <v>1153</v>
      </c>
      <c r="F2968" s="195">
        <v>44344</v>
      </c>
      <c r="G2968" s="2">
        <v>27</v>
      </c>
      <c r="H2968" t="str">
        <f>B2968&amp;C2968</f>
        <v>Caroline Chepkoech KIPKIRUI10000m</v>
      </c>
      <c r="I2968" s="2">
        <f>E2968</f>
        <v>1153</v>
      </c>
      <c r="J2968" s="2" cm="1">
        <f t="array" ref="J2968">MAX(IF($H$3:$H$4000=$H2968,$I$3:$I$4000))</f>
        <v>1153</v>
      </c>
      <c r="K2968" s="2" t="str">
        <v>SGP</v>
      </c>
      <c r="L2968" s="21" t="str">
        <v>Chui Ling GOH</v>
      </c>
      <c r="M2968" s="47" t="str">
        <v>10000m</v>
      </c>
      <c r="N2968" s="95">
        <v>33935</v>
      </c>
      <c r="O2968" s="94" t="str">
        <f t="shared" si="184"/>
        <v>Chui Ling GOH10000m</v>
      </c>
      <c r="P2968" s="2">
        <f t="shared" si="185"/>
        <v>908</v>
      </c>
      <c r="Q2968" s="2">
        <f t="shared" si="186"/>
        <v>135</v>
      </c>
      <c r="R2968" s="79" t="str">
        <f t="shared" si="187"/>
        <v/>
      </c>
    </row>
    <row r="2969" spans="1:18" x14ac:dyDescent="0.2">
      <c r="A2969" t="s">
        <v>1152</v>
      </c>
      <c r="B2969" t="s">
        <v>1786</v>
      </c>
      <c r="C2969" s="5" t="s">
        <v>28</v>
      </c>
      <c r="D2969" s="5">
        <v>32243</v>
      </c>
      <c r="E2969" s="39">
        <v>1082</v>
      </c>
      <c r="F2969" s="195">
        <v>44343</v>
      </c>
      <c r="G2969" s="2">
        <v>100</v>
      </c>
      <c r="H2969" t="str">
        <f>B2969&amp;C2969</f>
        <v>Eunice Jepkoech SUM1500m</v>
      </c>
      <c r="I2969" s="2">
        <f>E2969</f>
        <v>1082</v>
      </c>
      <c r="J2969" s="2" cm="1">
        <f t="array" ref="J2969">MAX(IF($H$3:$H$4000=$H2969,$I$3:$I$4000))</f>
        <v>1082</v>
      </c>
      <c r="K2969" s="2" t="str">
        <v>SGP</v>
      </c>
      <c r="L2969" s="21" t="str">
        <v>Jasmine LING</v>
      </c>
      <c r="M2969" s="47" t="str">
        <v>marathon</v>
      </c>
      <c r="N2969" s="95">
        <v>0</v>
      </c>
      <c r="O2969" s="94" t="str">
        <f t="shared" si="184"/>
        <v>Jasmine LINGmarathon</v>
      </c>
      <c r="P2969" s="2">
        <f t="shared" si="185"/>
        <v>882</v>
      </c>
      <c r="Q2969" s="2">
        <f t="shared" si="186"/>
        <v>160</v>
      </c>
      <c r="R2969" s="79" t="str">
        <f t="shared" si="187"/>
        <v/>
      </c>
    </row>
    <row r="2970" spans="1:18" x14ac:dyDescent="0.2">
      <c r="A2970" t="s">
        <v>1152</v>
      </c>
      <c r="B2970" t="s">
        <v>1964</v>
      </c>
      <c r="C2970" t="s">
        <v>30</v>
      </c>
      <c r="D2970" s="6"/>
      <c r="E2970" s="39">
        <v>1154</v>
      </c>
      <c r="F2970" s="195">
        <v>44343</v>
      </c>
      <c r="G2970" s="2">
        <v>25</v>
      </c>
      <c r="H2970" t="str">
        <f>B2970&amp;C2970</f>
        <v>Sharon LOKEDI10000m</v>
      </c>
      <c r="I2970" s="2">
        <f>E2970</f>
        <v>1154</v>
      </c>
      <c r="J2970" s="2" cm="1">
        <f t="array" ref="J2970">MAX(IF($H$3:$H$4000=$H2970,$I$3:$I$4000))</f>
        <v>1154</v>
      </c>
      <c r="K2970" s="2" t="str">
        <v>SGP</v>
      </c>
      <c r="L2970" s="21" t="str">
        <v>Michelle SNG</v>
      </c>
      <c r="M2970" s="47" t="str">
        <v>high-jump</v>
      </c>
      <c r="N2970" s="95">
        <v>31916</v>
      </c>
      <c r="O2970" s="94" t="str">
        <f t="shared" si="184"/>
        <v>Michelle SNGhigh-jump</v>
      </c>
      <c r="P2970" s="2">
        <f t="shared" si="185"/>
        <v>1082</v>
      </c>
      <c r="Q2970" s="2">
        <f t="shared" si="186"/>
        <v>14</v>
      </c>
      <c r="R2970" s="79" t="str">
        <f t="shared" si="187"/>
        <v/>
      </c>
    </row>
    <row r="2971" spans="1:18" x14ac:dyDescent="0.2">
      <c r="A2971" t="s">
        <v>1152</v>
      </c>
      <c r="B2971" t="s">
        <v>1282</v>
      </c>
      <c r="C2971" s="5" t="s">
        <v>30</v>
      </c>
      <c r="D2971" s="5">
        <v>35815</v>
      </c>
      <c r="E2971" s="39">
        <v>1150</v>
      </c>
      <c r="F2971" s="195">
        <v>44343</v>
      </c>
      <c r="G2971" s="2">
        <v>29</v>
      </c>
      <c r="H2971" t="str">
        <f>B2971&amp;C2971</f>
        <v>Sandrafelis Chebet TUEI10000m</v>
      </c>
      <c r="I2971" s="2">
        <f>E2971</f>
        <v>1150</v>
      </c>
      <c r="J2971" s="2" cm="1">
        <f t="array" ref="J2971">MAX(IF($H$3:$H$4000=$H2971,$I$3:$I$4000))</f>
        <v>1150</v>
      </c>
      <c r="K2971" s="2" t="str">
        <v>SGP</v>
      </c>
      <c r="L2971" s="21" t="str">
        <v>Rachel YANG</v>
      </c>
      <c r="M2971" s="47" t="str">
        <v>pole-vault</v>
      </c>
      <c r="N2971" s="95">
        <v>30010</v>
      </c>
      <c r="O2971" s="94" t="str">
        <f t="shared" si="184"/>
        <v>Rachel YANGpole-vault</v>
      </c>
      <c r="P2971" s="2">
        <f t="shared" si="185"/>
        <v>847</v>
      </c>
      <c r="Q2971" s="2">
        <f t="shared" si="186"/>
        <v>89</v>
      </c>
      <c r="R2971" s="79" t="str">
        <f t="shared" si="187"/>
        <v/>
      </c>
    </row>
    <row r="2972" spans="1:18" x14ac:dyDescent="0.2">
      <c r="A2972" t="s">
        <v>1152</v>
      </c>
      <c r="B2972" t="s">
        <v>1994</v>
      </c>
      <c r="C2972" s="5" t="s">
        <v>30</v>
      </c>
      <c r="D2972" s="5">
        <v>34441</v>
      </c>
      <c r="E2972" s="39">
        <v>1147</v>
      </c>
      <c r="F2972" s="195">
        <v>44343</v>
      </c>
      <c r="G2972" s="2">
        <v>30</v>
      </c>
      <c r="H2972" t="str">
        <f>B2972&amp;C2972</f>
        <v>Vane Nyaboke NYANAMBA10000m</v>
      </c>
      <c r="I2972" s="2">
        <f>E2972</f>
        <v>1147</v>
      </c>
      <c r="J2972" s="2" cm="1">
        <f t="array" ref="J2972">MAX(IF($H$3:$H$4000=$H2972,$I$3:$I$4000))</f>
        <v>1147</v>
      </c>
      <c r="K2972" s="2" t="str">
        <v>SGP</v>
      </c>
      <c r="L2972" s="21" t="str">
        <v>Tia Louise ROZARIO</v>
      </c>
      <c r="M2972" s="47" t="str">
        <v>triple-jump</v>
      </c>
      <c r="N2972" s="95">
        <v>36813</v>
      </c>
      <c r="O2972" s="94" t="str">
        <f t="shared" si="184"/>
        <v>Tia Louise ROZARIOtriple-jump</v>
      </c>
      <c r="P2972" s="2">
        <f t="shared" si="185"/>
        <v>969</v>
      </c>
      <c r="Q2972" s="2">
        <f t="shared" si="186"/>
        <v>104</v>
      </c>
      <c r="R2972" s="79" t="str">
        <f t="shared" si="187"/>
        <v/>
      </c>
    </row>
    <row r="2973" spans="1:18" x14ac:dyDescent="0.2">
      <c r="A2973" t="s">
        <v>1152</v>
      </c>
      <c r="B2973" t="s">
        <v>1995</v>
      </c>
      <c r="C2973" s="5" t="s">
        <v>30</v>
      </c>
      <c r="D2973" s="5">
        <v>32203</v>
      </c>
      <c r="E2973" s="39">
        <v>1144</v>
      </c>
      <c r="F2973" s="195">
        <v>44343</v>
      </c>
      <c r="G2973" s="2">
        <v>32</v>
      </c>
      <c r="H2973" t="str">
        <f>B2973&amp;C2973</f>
        <v>Pauline Chemning KORIKWIANG10000m</v>
      </c>
      <c r="I2973" s="2">
        <f>E2973</f>
        <v>1144</v>
      </c>
      <c r="J2973" s="2" cm="1">
        <f t="array" ref="J2973">MAX(IF($H$3:$H$4000=$H2973,$I$3:$I$4000))</f>
        <v>1144</v>
      </c>
      <c r="K2973" s="2" t="str">
        <v>SKN</v>
      </c>
      <c r="L2973" s="21" t="str">
        <v>Reanda RICHARDS</v>
      </c>
      <c r="M2973" s="47" t="str">
        <v>400mh</v>
      </c>
      <c r="N2973" s="95">
        <v>36506</v>
      </c>
      <c r="O2973" s="94" t="str">
        <f t="shared" si="184"/>
        <v>Reanda RICHARDS400mh</v>
      </c>
      <c r="P2973" s="2">
        <f t="shared" si="185"/>
        <v>1072</v>
      </c>
      <c r="Q2973" s="2">
        <f t="shared" si="186"/>
        <v>51</v>
      </c>
      <c r="R2973" s="79" t="str">
        <f t="shared" si="187"/>
        <v/>
      </c>
    </row>
    <row r="2974" spans="1:18" x14ac:dyDescent="0.2">
      <c r="A2974" t="s">
        <v>1152</v>
      </c>
      <c r="B2974" t="s">
        <v>1256</v>
      </c>
      <c r="C2974" s="5" t="s">
        <v>30</v>
      </c>
      <c r="D2974" s="5">
        <v>34249</v>
      </c>
      <c r="E2974" s="39">
        <v>1143</v>
      </c>
      <c r="F2974" s="195">
        <v>44343</v>
      </c>
      <c r="G2974" s="2">
        <v>33</v>
      </c>
      <c r="H2974" t="str">
        <f>B2974&amp;C2974</f>
        <v>Caroline NYAGA10000m</v>
      </c>
      <c r="I2974" s="2">
        <f>E2974</f>
        <v>1143</v>
      </c>
      <c r="J2974" s="2" cm="1">
        <f t="array" ref="J2974">MAX(IF($H$3:$H$4000=$H2974,$I$3:$I$4000))</f>
        <v>1143</v>
      </c>
      <c r="K2974" s="2" t="str">
        <v>SKN</v>
      </c>
      <c r="L2974" s="21" t="str">
        <v>Amya CLARKE</v>
      </c>
      <c r="M2974" s="47" t="str">
        <v>100m</v>
      </c>
      <c r="N2974" s="95">
        <v>36413</v>
      </c>
      <c r="O2974" s="94" t="str">
        <f t="shared" si="184"/>
        <v>Amya CLARKE100m</v>
      </c>
      <c r="P2974" s="2">
        <f t="shared" si="185"/>
        <v>1087</v>
      </c>
      <c r="Q2974" s="2">
        <f t="shared" si="186"/>
        <v>116</v>
      </c>
      <c r="R2974" s="79" t="str">
        <f t="shared" si="187"/>
        <v/>
      </c>
    </row>
    <row r="2975" spans="1:18" x14ac:dyDescent="0.2">
      <c r="A2975" t="s">
        <v>1152</v>
      </c>
      <c r="B2975" t="s">
        <v>1997</v>
      </c>
      <c r="C2975" t="s">
        <v>30</v>
      </c>
      <c r="D2975" s="5">
        <v>1989</v>
      </c>
      <c r="E2975" s="39">
        <v>1137</v>
      </c>
      <c r="F2975" s="195">
        <v>44343</v>
      </c>
      <c r="G2975" s="2">
        <v>35</v>
      </c>
      <c r="H2975" t="str">
        <f>B2975&amp;C2975</f>
        <v>Perine NENGAMPI10000m</v>
      </c>
      <c r="I2975" s="2">
        <f>E2975</f>
        <v>1137</v>
      </c>
      <c r="J2975" s="2" cm="1">
        <f t="array" ref="J2975">MAX(IF($H$3:$H$4000=$H2975,$I$3:$I$4000))</f>
        <v>1137</v>
      </c>
      <c r="K2975" s="2" t="str">
        <v>SKN</v>
      </c>
      <c r="L2975" s="21" t="str">
        <v>Reanda RICHARDS</v>
      </c>
      <c r="M2975" s="47" t="str">
        <v>100mh</v>
      </c>
      <c r="N2975" s="95">
        <v>36506</v>
      </c>
      <c r="O2975" s="94" t="str">
        <f t="shared" si="184"/>
        <v>Reanda RICHARDS100mh</v>
      </c>
      <c r="P2975" s="2">
        <f t="shared" si="185"/>
        <v>1040</v>
      </c>
      <c r="Q2975" s="2">
        <f t="shared" si="186"/>
        <v>110</v>
      </c>
      <c r="R2975" s="79" t="str">
        <f t="shared" si="187"/>
        <v/>
      </c>
    </row>
    <row r="2976" spans="1:18" x14ac:dyDescent="0.2">
      <c r="A2976" t="s">
        <v>1152</v>
      </c>
      <c r="B2976" t="s">
        <v>2000</v>
      </c>
      <c r="C2976" s="5" t="s">
        <v>30</v>
      </c>
      <c r="D2976" s="5">
        <v>31100</v>
      </c>
      <c r="E2976" s="39">
        <v>1125</v>
      </c>
      <c r="F2976" s="195">
        <v>44343</v>
      </c>
      <c r="G2976" s="2">
        <v>42</v>
      </c>
      <c r="H2976" t="str">
        <f>B2976&amp;C2976</f>
        <v>Gladys Jepkurui BIWOTT10000m</v>
      </c>
      <c r="I2976" s="2">
        <f>E2976</f>
        <v>1125</v>
      </c>
      <c r="J2976" s="2" cm="1">
        <f t="array" ref="J2976">MAX(IF($H$3:$H$4000=$H2976,$I$3:$I$4000))</f>
        <v>1125</v>
      </c>
      <c r="K2976" s="2" t="str">
        <v>SKN</v>
      </c>
      <c r="L2976" s="21" t="str">
        <v>Kieshonna BROOKS</v>
      </c>
      <c r="M2976" s="47" t="str">
        <v>long-jump</v>
      </c>
      <c r="N2976" s="95">
        <v>35874</v>
      </c>
      <c r="O2976" s="94" t="str">
        <f t="shared" si="184"/>
        <v>Kieshonna BROOKSlong-jump</v>
      </c>
      <c r="P2976" s="2">
        <f t="shared" si="185"/>
        <v>1057</v>
      </c>
      <c r="Q2976" s="2">
        <f t="shared" si="186"/>
        <v>60</v>
      </c>
      <c r="R2976" s="79" t="str">
        <f t="shared" si="187"/>
        <v/>
      </c>
    </row>
    <row r="2977" spans="1:18" x14ac:dyDescent="0.2">
      <c r="A2977" t="s">
        <v>1152</v>
      </c>
      <c r="B2977" t="s">
        <v>2005</v>
      </c>
      <c r="C2977" s="5" t="s">
        <v>30</v>
      </c>
      <c r="D2977" s="6">
        <v>31886</v>
      </c>
      <c r="E2977" s="39">
        <v>1104</v>
      </c>
      <c r="F2977" s="195">
        <v>44343</v>
      </c>
      <c r="G2977" s="2">
        <v>56</v>
      </c>
      <c r="H2977" t="str">
        <f>B2977&amp;C2977</f>
        <v>Beatrice Chepkemoi MUTAI10000m</v>
      </c>
      <c r="I2977" s="2">
        <f>E2977</f>
        <v>1104</v>
      </c>
      <c r="J2977" s="2" cm="1">
        <f t="array" ref="J2977">MAX(IF($H$3:$H$4000=$H2977,$I$3:$I$4000))</f>
        <v>1104</v>
      </c>
      <c r="K2977" s="2" t="str">
        <v>SKN</v>
      </c>
      <c r="L2977" s="21" t="str">
        <v>Kieshonna BROOKS</v>
      </c>
      <c r="M2977" s="47" t="str">
        <v>heptathlon</v>
      </c>
      <c r="N2977" s="95">
        <v>35874</v>
      </c>
      <c r="O2977" s="94" t="str">
        <f t="shared" si="184"/>
        <v>Kieshonna BROOKSheptathlon</v>
      </c>
      <c r="P2977" s="2">
        <f t="shared" si="185"/>
        <v>932</v>
      </c>
      <c r="Q2977" s="2">
        <f t="shared" si="186"/>
        <v>27</v>
      </c>
      <c r="R2977" s="79" t="str">
        <f t="shared" si="187"/>
        <v/>
      </c>
    </row>
    <row r="2978" spans="1:18" x14ac:dyDescent="0.2">
      <c r="A2978" t="s">
        <v>1152</v>
      </c>
      <c r="B2978" t="s">
        <v>5468</v>
      </c>
      <c r="C2978" s="5" t="s">
        <v>30</v>
      </c>
      <c r="D2978" s="5">
        <v>34996</v>
      </c>
      <c r="E2978" s="39">
        <v>1099</v>
      </c>
      <c r="F2978" s="195">
        <v>44343</v>
      </c>
      <c r="G2978" s="2">
        <v>59</v>
      </c>
      <c r="H2978" t="str">
        <f>B2978&amp;C2978</f>
        <v>Agnes Mumbua NGOLO10000m</v>
      </c>
      <c r="I2978" s="2">
        <f>E2978</f>
        <v>1099</v>
      </c>
      <c r="J2978" s="2" cm="1">
        <f t="array" ref="J2978">MAX(IF($H$3:$H$4000=$H2978,$I$3:$I$4000))</f>
        <v>1099</v>
      </c>
      <c r="K2978" s="2" t="str">
        <v>SKN</v>
      </c>
      <c r="L2978" s="21" t="str">
        <v>Kieshonna BROOKS</v>
      </c>
      <c r="M2978" s="47" t="str">
        <v>100mh</v>
      </c>
      <c r="N2978" s="95">
        <v>35874</v>
      </c>
      <c r="O2978" s="94" t="str">
        <f t="shared" si="184"/>
        <v>Kieshonna BROOKS100mh</v>
      </c>
      <c r="P2978" s="2">
        <f t="shared" si="185"/>
        <v>1071</v>
      </c>
      <c r="Q2978" s="2">
        <f t="shared" si="186"/>
        <v>77</v>
      </c>
      <c r="R2978" s="79" t="str">
        <f t="shared" si="187"/>
        <v/>
      </c>
    </row>
    <row r="2979" spans="1:18" x14ac:dyDescent="0.2">
      <c r="A2979" t="s">
        <v>1152</v>
      </c>
      <c r="B2979" t="s">
        <v>2018</v>
      </c>
      <c r="C2979" s="5" t="s">
        <v>30</v>
      </c>
      <c r="D2979" s="5">
        <v>33943</v>
      </c>
      <c r="E2979" s="39">
        <v>1073</v>
      </c>
      <c r="F2979" s="195">
        <v>44343</v>
      </c>
      <c r="G2979" s="2">
        <v>80</v>
      </c>
      <c r="H2979" t="str">
        <f>B2979&amp;C2979</f>
        <v>Janet KISA10000m</v>
      </c>
      <c r="I2979" s="2">
        <f>E2979</f>
        <v>1073</v>
      </c>
      <c r="J2979" s="2" cm="1">
        <f t="array" ref="J2979">MAX(IF($H$3:$H$4000=$H2979,$I$3:$I$4000))</f>
        <v>1073</v>
      </c>
      <c r="K2979" s="2" t="str">
        <v>SLE</v>
      </c>
      <c r="L2979" s="21" t="str">
        <v>Margaret Vanessa BARRIE</v>
      </c>
      <c r="M2979" s="47" t="str">
        <v>100m</v>
      </c>
      <c r="N2979" s="95">
        <v>35214</v>
      </c>
      <c r="O2979" s="94" t="str">
        <f t="shared" si="184"/>
        <v>Margaret Vanessa BARRIE100m</v>
      </c>
      <c r="P2979" s="2">
        <f t="shared" si="185"/>
        <v>1106</v>
      </c>
      <c r="Q2979" s="2">
        <f t="shared" si="186"/>
        <v>85</v>
      </c>
      <c r="R2979" s="79" t="str">
        <f t="shared" si="187"/>
        <v/>
      </c>
    </row>
    <row r="2980" spans="1:18" x14ac:dyDescent="0.2">
      <c r="A2980" t="s">
        <v>1152</v>
      </c>
      <c r="B2980" s="5" t="s">
        <v>2025</v>
      </c>
      <c r="C2980" s="5" t="s">
        <v>30</v>
      </c>
      <c r="D2980" s="5">
        <v>1998</v>
      </c>
      <c r="E2980" s="39">
        <v>1050</v>
      </c>
      <c r="F2980" s="195">
        <v>44343</v>
      </c>
      <c r="G2980" s="2">
        <v>91</v>
      </c>
      <c r="H2980" t="str">
        <f>B2980&amp;C2980</f>
        <v>Lucy MAWIA10000m</v>
      </c>
      <c r="I2980" s="2">
        <f>E2980</f>
        <v>1050</v>
      </c>
      <c r="J2980" s="2" cm="1">
        <f t="array" ref="J2980">MAX(IF($H$3:$H$4000=$H2980,$I$3:$I$4000))</f>
        <v>1050</v>
      </c>
      <c r="K2980" s="2" t="str">
        <v>SLE</v>
      </c>
      <c r="L2980" s="21" t="str">
        <v>Margaret Vanessa BARRIE</v>
      </c>
      <c r="M2980" s="47" t="str">
        <v>400m</v>
      </c>
      <c r="N2980" s="95">
        <v>35214</v>
      </c>
      <c r="O2980" s="94" t="str">
        <f t="shared" si="184"/>
        <v>Margaret Vanessa BARRIE400m</v>
      </c>
      <c r="P2980" s="2">
        <f t="shared" si="185"/>
        <v>1140</v>
      </c>
      <c r="Q2980" s="2">
        <f t="shared" si="186"/>
        <v>31</v>
      </c>
      <c r="R2980" s="79" t="str">
        <f t="shared" si="187"/>
        <v/>
      </c>
    </row>
    <row r="2981" spans="1:18" x14ac:dyDescent="0.2">
      <c r="A2981" t="s">
        <v>1152</v>
      </c>
      <c r="B2981" t="s">
        <v>2712</v>
      </c>
      <c r="C2981" s="5" t="s">
        <v>82</v>
      </c>
      <c r="D2981" s="5">
        <v>34735</v>
      </c>
      <c r="E2981" s="39">
        <v>1131</v>
      </c>
      <c r="F2981" s="195">
        <v>44339</v>
      </c>
      <c r="G2981" s="2">
        <v>67</v>
      </c>
      <c r="H2981" t="str">
        <f>B2981&amp;C2981</f>
        <v>Teresiah OMOSAmarathon</v>
      </c>
      <c r="I2981" s="2">
        <f>E2981</f>
        <v>1131</v>
      </c>
      <c r="J2981" s="2" cm="1">
        <f t="array" ref="J2981">MAX(IF($H$3:$H$4000=$H2981,$I$3:$I$4000))</f>
        <v>1131</v>
      </c>
      <c r="K2981" s="2" t="str">
        <v>SLE</v>
      </c>
      <c r="L2981" s="21" t="str">
        <v>Margaret Vanessa BARRIE</v>
      </c>
      <c r="M2981" s="47" t="str">
        <v>200m</v>
      </c>
      <c r="N2981" s="95">
        <v>35214</v>
      </c>
      <c r="O2981" s="94" t="str">
        <f t="shared" si="184"/>
        <v>Margaret Vanessa BARRIE200m</v>
      </c>
      <c r="P2981" s="2">
        <f t="shared" si="185"/>
        <v>1085</v>
      </c>
      <c r="Q2981" s="2">
        <f t="shared" si="186"/>
        <v>106</v>
      </c>
      <c r="R2981" s="79" t="str">
        <f t="shared" si="187"/>
        <v/>
      </c>
    </row>
    <row r="2982" spans="1:18" x14ac:dyDescent="0.2">
      <c r="A2982" t="s">
        <v>1152</v>
      </c>
      <c r="B2982" t="s">
        <v>1287</v>
      </c>
      <c r="C2982" s="6" t="s">
        <v>28</v>
      </c>
      <c r="D2982" s="5">
        <v>37605</v>
      </c>
      <c r="E2982" s="39">
        <v>1093</v>
      </c>
      <c r="F2982" s="195">
        <v>44338</v>
      </c>
      <c r="G2982" s="2">
        <v>78</v>
      </c>
      <c r="H2982" t="str">
        <f>B2982&amp;C2982</f>
        <v>Agnes Mwikali MUTUKU1500m</v>
      </c>
      <c r="I2982" s="2">
        <f>E2982</f>
        <v>1093</v>
      </c>
      <c r="J2982" s="2" cm="1">
        <f t="array" ref="J2982">MAX(IF($H$3:$H$4000=$H2982,$I$3:$I$4000))</f>
        <v>1093</v>
      </c>
      <c r="K2982" s="2" t="str">
        <v>SRI</v>
      </c>
      <c r="L2982" s="21" t="str">
        <v>Tharushi M. DISSANAYAKA</v>
      </c>
      <c r="M2982" s="47" t="str">
        <v>800m</v>
      </c>
      <c r="N2982" s="95">
        <v>38309</v>
      </c>
      <c r="O2982" s="94" t="str">
        <f t="shared" si="184"/>
        <v>Tharushi M. DISSANAYAKA800m</v>
      </c>
      <c r="P2982" s="2">
        <f t="shared" si="185"/>
        <v>1041</v>
      </c>
      <c r="Q2982" s="2">
        <f t="shared" si="186"/>
        <v>133</v>
      </c>
      <c r="R2982" s="79" t="str">
        <f t="shared" si="187"/>
        <v/>
      </c>
    </row>
    <row r="2983" spans="1:18" x14ac:dyDescent="0.2">
      <c r="A2983" t="s">
        <v>1152</v>
      </c>
      <c r="B2983" t="s">
        <v>1885</v>
      </c>
      <c r="C2983" s="5" t="s">
        <v>30</v>
      </c>
      <c r="D2983" s="5">
        <v>34300</v>
      </c>
      <c r="E2983" s="39">
        <v>1120</v>
      </c>
      <c r="F2983" s="195">
        <v>44338</v>
      </c>
      <c r="G2983" s="2">
        <v>47</v>
      </c>
      <c r="H2983" t="str">
        <f>B2983&amp;C2983</f>
        <v>Joanne KIPKEMOI10000m</v>
      </c>
      <c r="I2983" s="2">
        <f>E2983</f>
        <v>1120</v>
      </c>
      <c r="J2983" s="2" cm="1">
        <f t="array" ref="J2983">MAX(IF($H$3:$H$4000=$H2983,$I$3:$I$4000))</f>
        <v>1120</v>
      </c>
      <c r="K2983" s="2" t="str">
        <v>SRI</v>
      </c>
      <c r="L2983" s="21" t="str">
        <v>Dilshi KUMARASINGHE</v>
      </c>
      <c r="M2983" s="47" t="str">
        <v>800m</v>
      </c>
      <c r="N2983" s="95">
        <v>36291</v>
      </c>
      <c r="O2983" s="94" t="str">
        <f t="shared" si="184"/>
        <v>Dilshi KUMARASINGHE800m</v>
      </c>
      <c r="P2983" s="2">
        <f t="shared" si="185"/>
        <v>1118</v>
      </c>
      <c r="Q2983" s="2">
        <f t="shared" si="186"/>
        <v>43</v>
      </c>
      <c r="R2983" s="79" t="str">
        <f t="shared" si="187"/>
        <v/>
      </c>
    </row>
    <row r="2984" spans="1:18" x14ac:dyDescent="0.2">
      <c r="A2984" t="s">
        <v>1152</v>
      </c>
      <c r="B2984" t="s">
        <v>1282</v>
      </c>
      <c r="C2984" s="5" t="s">
        <v>29</v>
      </c>
      <c r="D2984" s="5">
        <v>35815</v>
      </c>
      <c r="E2984" s="39">
        <v>1092</v>
      </c>
      <c r="F2984" s="195">
        <v>44335</v>
      </c>
      <c r="G2984" s="2">
        <v>72</v>
      </c>
      <c r="H2984" t="str">
        <f>B2984&amp;C2984</f>
        <v>Sandrafelis Chebet TUEI5000m</v>
      </c>
      <c r="I2984" s="2">
        <f>E2984</f>
        <v>1092</v>
      </c>
      <c r="J2984" s="2" cm="1">
        <f t="array" ref="J2984">MAX(IF($H$3:$H$4000=$H2984,$I$3:$I$4000))</f>
        <v>1113</v>
      </c>
      <c r="K2984" s="2" t="str">
        <v>SRI</v>
      </c>
      <c r="L2984" s="21" t="str">
        <v>Shanika KAHAWALAGE</v>
      </c>
      <c r="M2984" s="47" t="str">
        <v>800m</v>
      </c>
      <c r="N2984" s="95">
        <v>37334</v>
      </c>
      <c r="O2984" s="94" t="str">
        <f t="shared" si="184"/>
        <v>Shanika KAHAWALAGE800m</v>
      </c>
      <c r="P2984" s="2">
        <f t="shared" si="185"/>
        <v>1018</v>
      </c>
      <c r="Q2984" s="2">
        <f t="shared" si="186"/>
        <v>153</v>
      </c>
      <c r="R2984" s="79" t="str">
        <f t="shared" si="187"/>
        <v/>
      </c>
    </row>
    <row r="2985" spans="1:18" x14ac:dyDescent="0.2">
      <c r="A2985" t="s">
        <v>1152</v>
      </c>
      <c r="B2985" t="s">
        <v>1967</v>
      </c>
      <c r="C2985" s="5" t="s">
        <v>30</v>
      </c>
      <c r="D2985" s="5">
        <v>34311</v>
      </c>
      <c r="E2985" s="39">
        <v>1119</v>
      </c>
      <c r="F2985" s="195">
        <v>44332</v>
      </c>
      <c r="G2985" s="2">
        <v>48</v>
      </c>
      <c r="H2985" t="str">
        <f>B2985&amp;C2985</f>
        <v>Joyciline JEPKOSGEI10000m</v>
      </c>
      <c r="I2985" s="2">
        <f>E2985</f>
        <v>1119</v>
      </c>
      <c r="J2985" s="2" cm="1">
        <f t="array" ref="J2985">MAX(IF($H$3:$H$4000=$H2985,$I$3:$I$4000))</f>
        <v>1119</v>
      </c>
      <c r="K2985" s="2" t="str">
        <v>SRI</v>
      </c>
      <c r="L2985" s="21" t="str">
        <v>Kawshalya MADUSHANI</v>
      </c>
      <c r="M2985" s="47" t="str">
        <v>400mh</v>
      </c>
      <c r="N2985" s="95">
        <v>35016</v>
      </c>
      <c r="O2985" s="94" t="str">
        <f t="shared" si="184"/>
        <v>Kawshalya MADUSHANI400mh</v>
      </c>
      <c r="P2985" s="2">
        <f t="shared" si="185"/>
        <v>1037</v>
      </c>
      <c r="Q2985" s="2">
        <f t="shared" si="186"/>
        <v>83</v>
      </c>
      <c r="R2985" s="79" t="str">
        <f t="shared" si="187"/>
        <v/>
      </c>
    </row>
    <row r="2986" spans="1:18" x14ac:dyDescent="0.2">
      <c r="A2986" t="s">
        <v>1152</v>
      </c>
      <c r="B2986" t="s">
        <v>2015</v>
      </c>
      <c r="C2986" s="5" t="s">
        <v>30</v>
      </c>
      <c r="D2986" s="5">
        <v>33777</v>
      </c>
      <c r="E2986" s="39">
        <v>1080</v>
      </c>
      <c r="F2986" s="195">
        <v>44332</v>
      </c>
      <c r="G2986" s="2">
        <v>75</v>
      </c>
      <c r="H2986" t="str">
        <f>B2986&amp;C2986</f>
        <v>Peniah JEROP10000m</v>
      </c>
      <c r="I2986" s="2">
        <f>E2986</f>
        <v>1080</v>
      </c>
      <c r="J2986" s="2" cm="1">
        <f t="array" ref="J2986">MAX(IF($H$3:$H$4000=$H2986,$I$3:$I$4000))</f>
        <v>1080</v>
      </c>
      <c r="K2986" s="2" t="str">
        <v>SRI</v>
      </c>
      <c r="L2986" s="21" t="str">
        <v>Amesha Piumanthi Hettiarachchi HETTIARACHCHILAGE</v>
      </c>
      <c r="M2986" s="47" t="str">
        <v>400mh</v>
      </c>
      <c r="N2986" s="95">
        <v>37744</v>
      </c>
      <c r="O2986" s="94" t="str">
        <f t="shared" si="184"/>
        <v>Amesha Piumanthi Hettiarachchi HETTIARACHCHILAGE400mh</v>
      </c>
      <c r="P2986" s="2">
        <f t="shared" si="185"/>
        <v>1007</v>
      </c>
      <c r="Q2986" s="2">
        <f t="shared" si="186"/>
        <v>122</v>
      </c>
      <c r="R2986" s="79" t="str">
        <f t="shared" si="187"/>
        <v/>
      </c>
    </row>
    <row r="2987" spans="1:18" x14ac:dyDescent="0.2">
      <c r="A2987" t="s">
        <v>1152</v>
      </c>
      <c r="B2987" t="s">
        <v>2029</v>
      </c>
      <c r="C2987" s="5" t="s">
        <v>30</v>
      </c>
      <c r="D2987" s="5">
        <v>1996</v>
      </c>
      <c r="E2987" s="39">
        <v>1038</v>
      </c>
      <c r="F2987" s="195">
        <v>44332</v>
      </c>
      <c r="G2987" s="2">
        <v>95</v>
      </c>
      <c r="H2987" t="str">
        <f>B2987&amp;C2987</f>
        <v>Gladys KOECH10000m</v>
      </c>
      <c r="I2987" s="2">
        <f>E2987</f>
        <v>1038</v>
      </c>
      <c r="J2987" s="2" cm="1">
        <f t="array" ref="J2987">MAX(IF($H$3:$H$4000=$H2987,$I$3:$I$4000))</f>
        <v>1038</v>
      </c>
      <c r="K2987" s="2" t="str">
        <v>SRI</v>
      </c>
      <c r="L2987" s="21" t="str">
        <v>Sachini KAUSHALYA</v>
      </c>
      <c r="M2987" s="47" t="str">
        <v>pole-vault</v>
      </c>
      <c r="N2987" s="95">
        <v>0</v>
      </c>
      <c r="O2987" s="94" t="str">
        <f t="shared" si="184"/>
        <v>Sachini KAUSHALYApole-vault</v>
      </c>
      <c r="P2987" s="2">
        <f t="shared" si="185"/>
        <v>868</v>
      </c>
      <c r="Q2987" s="2">
        <f t="shared" si="186"/>
        <v>69</v>
      </c>
      <c r="R2987" s="79" t="str">
        <f t="shared" si="187"/>
        <v/>
      </c>
    </row>
    <row r="2988" spans="1:18" x14ac:dyDescent="0.2">
      <c r="A2988" t="s">
        <v>1152</v>
      </c>
      <c r="B2988" t="s">
        <v>1310</v>
      </c>
      <c r="C2988" t="s">
        <v>30</v>
      </c>
      <c r="D2988" s="5">
        <v>1995</v>
      </c>
      <c r="E2988" s="39">
        <v>1038</v>
      </c>
      <c r="F2988" s="195">
        <v>44332</v>
      </c>
      <c r="G2988" s="2">
        <v>97</v>
      </c>
      <c r="H2988" t="str">
        <f>B2988&amp;C2988</f>
        <v>Dorothy KIPKILACH10000m</v>
      </c>
      <c r="I2988" s="2">
        <f>E2988</f>
        <v>1038</v>
      </c>
      <c r="J2988" s="2" cm="1">
        <f t="array" ref="J2988">MAX(IF($H$3:$H$4000=$H2988,$I$3:$I$4000))</f>
        <v>1038</v>
      </c>
      <c r="K2988" s="2" t="str">
        <v>SRI</v>
      </c>
      <c r="L2988" s="21" t="str">
        <v>K.A.K. LAKRANI PERERA</v>
      </c>
      <c r="M2988" s="47" t="str">
        <v>pole-vault</v>
      </c>
      <c r="N2988" s="95">
        <v>1986</v>
      </c>
      <c r="O2988" s="94" t="str">
        <f t="shared" si="184"/>
        <v>K.A.K. LAKRANI PERERApole-vault</v>
      </c>
      <c r="P2988" s="2">
        <f t="shared" si="185"/>
        <v>807</v>
      </c>
      <c r="Q2988" s="2">
        <f t="shared" si="186"/>
        <v>112</v>
      </c>
      <c r="R2988" s="79" t="str">
        <f t="shared" si="187"/>
        <v/>
      </c>
    </row>
    <row r="2989" spans="1:18" x14ac:dyDescent="0.2">
      <c r="A2989" t="s">
        <v>1152</v>
      </c>
      <c r="B2989" t="s">
        <v>2672</v>
      </c>
      <c r="C2989" s="5" t="s">
        <v>82</v>
      </c>
      <c r="D2989" s="5">
        <v>32489</v>
      </c>
      <c r="E2989" s="39">
        <v>1204</v>
      </c>
      <c r="F2989" s="195">
        <v>44332</v>
      </c>
      <c r="G2989" s="2">
        <v>14</v>
      </c>
      <c r="H2989" t="str">
        <f>B2989&amp;C2989</f>
        <v>Racheal MUTGAAmarathon</v>
      </c>
      <c r="I2989" s="2">
        <f>E2989</f>
        <v>1204</v>
      </c>
      <c r="J2989" s="2" cm="1">
        <f t="array" ref="J2989">MAX(IF($H$3:$H$4000=$H2989,$I$3:$I$4000))</f>
        <v>1204</v>
      </c>
      <c r="K2989" s="2" t="str">
        <v>SRI</v>
      </c>
      <c r="L2989" s="21" t="str">
        <v>Dayana HARSHANI MADUWANTHI</v>
      </c>
      <c r="M2989" s="47" t="str">
        <v>javelin-throw</v>
      </c>
      <c r="N2989" s="95">
        <v>33303</v>
      </c>
      <c r="O2989" s="94" t="str">
        <f t="shared" si="184"/>
        <v>Dayana HARSHANI MADUWANTHIjavelin-throw</v>
      </c>
      <c r="P2989" s="2">
        <f t="shared" si="185"/>
        <v>934</v>
      </c>
      <c r="Q2989" s="2">
        <f t="shared" si="186"/>
        <v>35</v>
      </c>
      <c r="R2989" s="79" t="str">
        <f t="shared" si="187"/>
        <v/>
      </c>
    </row>
    <row r="2990" spans="1:18" x14ac:dyDescent="0.2">
      <c r="A2990" t="s">
        <v>1152</v>
      </c>
      <c r="B2990" t="s">
        <v>2674</v>
      </c>
      <c r="C2990" s="5" t="s">
        <v>82</v>
      </c>
      <c r="D2990" s="5">
        <v>33761</v>
      </c>
      <c r="E2990" s="39">
        <v>1195</v>
      </c>
      <c r="F2990" s="195">
        <v>44332</v>
      </c>
      <c r="G2990" s="2">
        <v>16</v>
      </c>
      <c r="H2990" t="str">
        <f>B2990&amp;C2990</f>
        <v>Risper CHEBETmarathon</v>
      </c>
      <c r="I2990" s="2">
        <f>E2990</f>
        <v>1195</v>
      </c>
      <c r="J2990" s="2" cm="1">
        <f t="array" ref="J2990">MAX(IF($H$3:$H$4000=$H2990,$I$3:$I$4000))</f>
        <v>1195</v>
      </c>
      <c r="K2990" s="2" t="str">
        <v>SRI</v>
      </c>
      <c r="L2990" s="21" t="str">
        <v>S.P.H. SEWWANDI</v>
      </c>
      <c r="M2990" s="47" t="str">
        <v>javelin-throw</v>
      </c>
      <c r="N2990" s="95">
        <v>0</v>
      </c>
      <c r="O2990" s="94" t="str">
        <f t="shared" si="184"/>
        <v>S.P.H. SEWWANDIjavelin-throw</v>
      </c>
      <c r="P2990" s="2">
        <f t="shared" si="185"/>
        <v>835</v>
      </c>
      <c r="Q2990" s="2">
        <f t="shared" si="186"/>
        <v>83</v>
      </c>
      <c r="R2990" s="79" t="str">
        <f t="shared" si="187"/>
        <v/>
      </c>
    </row>
    <row r="2991" spans="1:18" x14ac:dyDescent="0.2">
      <c r="A2991" t="s">
        <v>1152</v>
      </c>
      <c r="B2991" t="s">
        <v>1968</v>
      </c>
      <c r="C2991" s="5" t="s">
        <v>82</v>
      </c>
      <c r="D2991" s="5">
        <v>35381</v>
      </c>
      <c r="E2991" s="39">
        <v>1155</v>
      </c>
      <c r="F2991" s="195">
        <v>44332</v>
      </c>
      <c r="G2991" s="2">
        <v>43</v>
      </c>
      <c r="H2991" t="str">
        <f>B2991&amp;C2991</f>
        <v>Winfridah MOSETImarathon</v>
      </c>
      <c r="I2991" s="2">
        <f>E2991</f>
        <v>1155</v>
      </c>
      <c r="J2991" s="2" cm="1">
        <f t="array" ref="J2991">MAX(IF($H$3:$H$4000=$H2991,$I$3:$I$4000))</f>
        <v>1155</v>
      </c>
      <c r="K2991" s="2" t="str">
        <v>SRI</v>
      </c>
      <c r="L2991" s="21" t="str">
        <v>Tharushi M. DISSANAYAKA</v>
      </c>
      <c r="M2991" s="47" t="str">
        <v>400m</v>
      </c>
      <c r="N2991" s="95">
        <v>38309</v>
      </c>
      <c r="O2991" s="94" t="str">
        <f t="shared" si="184"/>
        <v>Tharushi M. DISSANAYAKA400m</v>
      </c>
      <c r="P2991" s="2">
        <f t="shared" si="185"/>
        <v>1039</v>
      </c>
      <c r="Q2991" s="2">
        <f t="shared" si="186"/>
        <v>145</v>
      </c>
      <c r="R2991" s="79" t="str">
        <f t="shared" si="187"/>
        <v/>
      </c>
    </row>
    <row r="2992" spans="1:18" x14ac:dyDescent="0.2">
      <c r="A2992" t="s">
        <v>1152</v>
      </c>
      <c r="B2992" t="s">
        <v>1271</v>
      </c>
      <c r="C2992" s="5" t="s">
        <v>28</v>
      </c>
      <c r="D2992" s="5">
        <v>1995</v>
      </c>
      <c r="E2992" s="39">
        <v>1111</v>
      </c>
      <c r="F2992" s="195">
        <v>44331</v>
      </c>
      <c r="G2992" s="2">
        <v>57</v>
      </c>
      <c r="H2992" t="str">
        <f>B2992&amp;C2992</f>
        <v>Joyce MUNAI1500m</v>
      </c>
      <c r="I2992" s="2">
        <f>E2992</f>
        <v>1111</v>
      </c>
      <c r="J2992" s="2" cm="1">
        <f t="array" ref="J2992">MAX(IF($H$3:$H$4000=$H2992,$I$3:$I$4000))</f>
        <v>1111</v>
      </c>
      <c r="K2992" s="2" t="str">
        <v>SRI</v>
      </c>
      <c r="L2992" s="21" t="str">
        <v>Nadeesha RAMANAYAKE</v>
      </c>
      <c r="M2992" s="47" t="str">
        <v>400m</v>
      </c>
      <c r="N2992" s="95">
        <v>34693</v>
      </c>
      <c r="O2992" s="94" t="str">
        <f t="shared" si="184"/>
        <v>Nadeesha RAMANAYAKE400m</v>
      </c>
      <c r="P2992" s="2">
        <f t="shared" si="185"/>
        <v>1028</v>
      </c>
      <c r="Q2992" s="2">
        <f t="shared" si="186"/>
        <v>161</v>
      </c>
      <c r="R2992" s="79" t="str">
        <f t="shared" si="187"/>
        <v/>
      </c>
    </row>
    <row r="2993" spans="1:18" x14ac:dyDescent="0.2">
      <c r="A2993" t="s">
        <v>1152</v>
      </c>
      <c r="B2993" t="s">
        <v>1855</v>
      </c>
      <c r="C2993" s="5" t="s">
        <v>28</v>
      </c>
      <c r="D2993" s="5">
        <v>37607</v>
      </c>
      <c r="E2993" s="39">
        <v>1100</v>
      </c>
      <c r="F2993" s="195">
        <v>44331</v>
      </c>
      <c r="G2993" s="2">
        <v>68</v>
      </c>
      <c r="H2993" t="str">
        <f>B2993&amp;C2993</f>
        <v>Cynthia BAIRE1500m</v>
      </c>
      <c r="I2993" s="2">
        <f>E2993</f>
        <v>1100</v>
      </c>
      <c r="J2993" s="2" cm="1">
        <f t="array" ref="J2993">MAX(IF($H$3:$H$4000=$H2993,$I$3:$I$4000))</f>
        <v>1100</v>
      </c>
      <c r="K2993" s="2" t="str">
        <v>SRI</v>
      </c>
      <c r="L2993" s="21" t="str">
        <v>Ridma Nishadi ABEYRATHNA</v>
      </c>
      <c r="M2993" s="47" t="str">
        <v>long-jump</v>
      </c>
      <c r="N2993" s="95">
        <v>1999</v>
      </c>
      <c r="O2993" s="94" t="str">
        <f t="shared" si="184"/>
        <v>Ridma Nishadi ABEYRATHNAlong-jump</v>
      </c>
      <c r="P2993" s="2">
        <f t="shared" si="185"/>
        <v>982</v>
      </c>
      <c r="Q2993" s="2">
        <f t="shared" si="186"/>
        <v>130</v>
      </c>
      <c r="R2993" s="79" t="str">
        <f t="shared" si="187"/>
        <v/>
      </c>
    </row>
    <row r="2994" spans="1:18" x14ac:dyDescent="0.2">
      <c r="A2994" t="s">
        <v>1152</v>
      </c>
      <c r="B2994" t="s">
        <v>1862</v>
      </c>
      <c r="C2994" s="5" t="s">
        <v>28</v>
      </c>
      <c r="D2994" s="5">
        <v>36135</v>
      </c>
      <c r="E2994" s="39">
        <v>1092</v>
      </c>
      <c r="F2994" s="195">
        <v>44331</v>
      </c>
      <c r="G2994" s="2">
        <v>81</v>
      </c>
      <c r="H2994" t="str">
        <f>B2994&amp;C2994</f>
        <v>Naomi MUSSONI1500m</v>
      </c>
      <c r="I2994" s="2">
        <f>E2994</f>
        <v>1092</v>
      </c>
      <c r="J2994" s="2" cm="1">
        <f t="array" ref="J2994">MAX(IF($H$3:$H$4000=$H2994,$I$3:$I$4000))</f>
        <v>1092</v>
      </c>
      <c r="K2994" s="2" t="str">
        <v>SRI</v>
      </c>
      <c r="L2994" s="21" t="str">
        <v>K.H. Nethmi MEGAWARNA</v>
      </c>
      <c r="M2994" s="47" t="str">
        <v>long-jump</v>
      </c>
      <c r="N2994" s="95">
        <v>44581</v>
      </c>
      <c r="O2994" s="94" t="str">
        <f t="shared" si="184"/>
        <v>K.H. Nethmi MEGAWARNAlong-jump</v>
      </c>
      <c r="P2994" s="2">
        <f t="shared" si="185"/>
        <v>973</v>
      </c>
      <c r="Q2994" s="2">
        <f t="shared" si="186"/>
        <v>133</v>
      </c>
      <c r="R2994" s="79" t="str">
        <f t="shared" si="187"/>
        <v/>
      </c>
    </row>
    <row r="2995" spans="1:18" x14ac:dyDescent="0.2">
      <c r="A2995" t="s">
        <v>1152</v>
      </c>
      <c r="B2995" t="s">
        <v>1909</v>
      </c>
      <c r="C2995" s="5" t="s">
        <v>34</v>
      </c>
      <c r="D2995" s="5">
        <v>34699</v>
      </c>
      <c r="E2995" s="39">
        <v>1056</v>
      </c>
      <c r="F2995" s="195">
        <v>44331</v>
      </c>
      <c r="G2995" s="2">
        <v>62</v>
      </c>
      <c r="H2995" t="str">
        <f>B2995&amp;C2995</f>
        <v>Joyline CHEMUTAI3000msc</v>
      </c>
      <c r="I2995" s="2">
        <f>E2995</f>
        <v>1056</v>
      </c>
      <c r="J2995" s="2" cm="1">
        <f t="array" ref="J2995">MAX(IF($H$3:$H$4000=$H2995,$I$3:$I$4000))</f>
        <v>1056</v>
      </c>
      <c r="K2995" s="2" t="str">
        <v>SRI</v>
      </c>
      <c r="L2995" s="21" t="str">
        <v>Renindi PEHANSA</v>
      </c>
      <c r="M2995" s="47" t="str">
        <v>high-jump</v>
      </c>
      <c r="N2995" s="95">
        <v>44671</v>
      </c>
      <c r="O2995" s="94" t="str">
        <f t="shared" si="184"/>
        <v>Renindi PEHANSAhigh-jump</v>
      </c>
      <c r="P2995" s="2">
        <f t="shared" si="185"/>
        <v>907</v>
      </c>
      <c r="Q2995" s="2">
        <f t="shared" si="186"/>
        <v>155</v>
      </c>
      <c r="R2995" s="79" t="str">
        <f t="shared" si="187"/>
        <v/>
      </c>
    </row>
    <row r="2996" spans="1:18" x14ac:dyDescent="0.2">
      <c r="A2996" t="s">
        <v>1152</v>
      </c>
      <c r="B2996" t="s">
        <v>1924</v>
      </c>
      <c r="C2996" s="5" t="s">
        <v>34</v>
      </c>
      <c r="D2996" s="5">
        <v>36319</v>
      </c>
      <c r="E2996" s="39">
        <v>1027</v>
      </c>
      <c r="F2996" s="195">
        <v>44331</v>
      </c>
      <c r="G2996" s="2">
        <v>80</v>
      </c>
      <c r="H2996" t="str">
        <f>B2996&amp;C2996</f>
        <v>Naomi CHEPKEMOI3000msc</v>
      </c>
      <c r="I2996" s="2">
        <f>E2996</f>
        <v>1027</v>
      </c>
      <c r="J2996" s="2" cm="1">
        <f t="array" ref="J2996">MAX(IF($H$3:$H$4000=$H2996,$I$3:$I$4000))</f>
        <v>1027</v>
      </c>
      <c r="K2996" s="2" t="str">
        <v>SRI</v>
      </c>
      <c r="L2996" s="21" t="str">
        <v>Kumudumali FERNANDO</v>
      </c>
      <c r="M2996" s="47" t="str">
        <v>shot-put</v>
      </c>
      <c r="N2996" s="95">
        <v>33159</v>
      </c>
      <c r="O2996" s="94" t="str">
        <f t="shared" si="184"/>
        <v>Kumudumali FERNANDOshot-put</v>
      </c>
      <c r="P2996" s="2">
        <f t="shared" si="185"/>
        <v>802</v>
      </c>
      <c r="Q2996" s="2">
        <f t="shared" si="186"/>
        <v>122</v>
      </c>
      <c r="R2996" s="79" t="str">
        <f t="shared" si="187"/>
        <v/>
      </c>
    </row>
    <row r="2997" spans="1:18" x14ac:dyDescent="0.2">
      <c r="A2997" t="s">
        <v>1152</v>
      </c>
      <c r="B2997" t="s">
        <v>1930</v>
      </c>
      <c r="C2997" t="s">
        <v>34</v>
      </c>
      <c r="D2997" s="6"/>
      <c r="E2997" s="39">
        <v>1014</v>
      </c>
      <c r="F2997" s="195">
        <v>44331</v>
      </c>
      <c r="G2997" s="2">
        <v>89</v>
      </c>
      <c r="H2997" t="str">
        <f>B2997&amp;C2997</f>
        <v>Joice JEBOR3000msc</v>
      </c>
      <c r="I2997" s="2">
        <f>E2997</f>
        <v>1014</v>
      </c>
      <c r="J2997" s="2" cm="1">
        <f t="array" ref="J2997">MAX(IF($H$3:$H$4000=$H2997,$I$3:$I$4000))</f>
        <v>1014</v>
      </c>
      <c r="K2997" s="2" t="str">
        <v>SRI</v>
      </c>
      <c r="L2997" s="21" t="str">
        <v>Gayanthika ARTIGALA</v>
      </c>
      <c r="M2997" s="47" t="str">
        <v>1500m</v>
      </c>
      <c r="N2997" s="95">
        <v>31769</v>
      </c>
      <c r="O2997" s="94" t="str">
        <f t="shared" si="184"/>
        <v>Gayanthika ARTIGALA1500m</v>
      </c>
      <c r="P2997" s="2">
        <f t="shared" si="185"/>
        <v>1133</v>
      </c>
      <c r="Q2997" s="2">
        <f t="shared" si="186"/>
        <v>41</v>
      </c>
      <c r="R2997" s="79" t="str">
        <f t="shared" si="187"/>
        <v/>
      </c>
    </row>
    <row r="2998" spans="1:18" x14ac:dyDescent="0.2">
      <c r="A2998" t="s">
        <v>1152</v>
      </c>
      <c r="B2998" t="s">
        <v>1934</v>
      </c>
      <c r="C2998" s="6" t="s">
        <v>34</v>
      </c>
      <c r="D2998" s="5">
        <v>34923</v>
      </c>
      <c r="E2998" s="39">
        <v>996</v>
      </c>
      <c r="F2998" s="195">
        <v>44331</v>
      </c>
      <c r="G2998" s="2">
        <v>94</v>
      </c>
      <c r="H2998" t="str">
        <f>B2998&amp;C2998</f>
        <v>Lilian BUSIENEI3000msc</v>
      </c>
      <c r="I2998" s="2">
        <f>E2998</f>
        <v>996</v>
      </c>
      <c r="J2998" s="2" cm="1">
        <f t="array" ref="J2998">MAX(IF($H$3:$H$4000=$H2998,$I$3:$I$4000))</f>
        <v>996</v>
      </c>
      <c r="K2998" s="2" t="str">
        <v>SRI</v>
      </c>
      <c r="L2998" s="21" t="str">
        <v>Lakshini Sarangi Silva SANDARADURA</v>
      </c>
      <c r="M2998" s="47" t="str">
        <v>long-jump</v>
      </c>
      <c r="N2998" s="95">
        <v>35365</v>
      </c>
      <c r="O2998" s="94" t="str">
        <f t="shared" si="184"/>
        <v>Lakshini Sarangi Silva SANDARADURAlong-jump</v>
      </c>
      <c r="P2998" s="2">
        <f t="shared" si="185"/>
        <v>1149</v>
      </c>
      <c r="Q2998" s="2">
        <f t="shared" si="186"/>
        <v>15</v>
      </c>
      <c r="R2998" s="79" t="str">
        <f t="shared" si="187"/>
        <v/>
      </c>
    </row>
    <row r="2999" spans="1:18" x14ac:dyDescent="0.2">
      <c r="A2999" t="s">
        <v>1152</v>
      </c>
      <c r="B2999" t="s">
        <v>1962</v>
      </c>
      <c r="C2999" s="5" t="s">
        <v>29</v>
      </c>
      <c r="D2999" s="5">
        <v>34822</v>
      </c>
      <c r="E2999" s="39">
        <v>1112</v>
      </c>
      <c r="F2999" s="195">
        <v>44331</v>
      </c>
      <c r="G2999" s="2">
        <v>55</v>
      </c>
      <c r="H2999" t="str">
        <f>B2999&amp;C2999</f>
        <v>Joyce Chepkemoi TELE5000m</v>
      </c>
      <c r="I2999" s="2">
        <f>E2999</f>
        <v>1112</v>
      </c>
      <c r="J2999" s="2" cm="1">
        <f t="array" ref="J2999">MAX(IF($H$3:$H$4000=$H2999,$I$3:$I$4000))</f>
        <v>1112</v>
      </c>
      <c r="K2999" s="2" t="str">
        <v>SRI</v>
      </c>
      <c r="L2999" s="21" t="str">
        <v>Anjani PULWANSA</v>
      </c>
      <c r="M2999" s="47" t="str">
        <v>long-jump</v>
      </c>
      <c r="N2999" s="95">
        <v>33636</v>
      </c>
      <c r="O2999" s="94" t="str">
        <f t="shared" si="184"/>
        <v>Anjani PULWANSAlong-jump</v>
      </c>
      <c r="P2999" s="2">
        <f t="shared" si="185"/>
        <v>1055</v>
      </c>
      <c r="Q2999" s="2">
        <f t="shared" si="186"/>
        <v>62</v>
      </c>
      <c r="R2999" s="79" t="str">
        <f t="shared" si="187"/>
        <v/>
      </c>
    </row>
    <row r="3000" spans="1:18" x14ac:dyDescent="0.2">
      <c r="A3000" t="s">
        <v>1152</v>
      </c>
      <c r="B3000" t="s">
        <v>1965</v>
      </c>
      <c r="C3000" s="5" t="s">
        <v>29</v>
      </c>
      <c r="D3000" s="5">
        <v>35175</v>
      </c>
      <c r="E3000" s="39">
        <v>1103</v>
      </c>
      <c r="F3000" s="195">
        <v>44331</v>
      </c>
      <c r="G3000" s="2">
        <v>61</v>
      </c>
      <c r="H3000" t="str">
        <f>B3000&amp;C3000</f>
        <v>Nesphine JEPLETING5000m</v>
      </c>
      <c r="I3000" s="2">
        <f>E3000</f>
        <v>1103</v>
      </c>
      <c r="J3000" s="2" cm="1">
        <f t="array" ref="J3000">MAX(IF($H$3:$H$4000=$H3000,$I$3:$I$4000))</f>
        <v>1103</v>
      </c>
      <c r="K3000" s="2" t="str">
        <v>SRI</v>
      </c>
      <c r="L3000" s="21" t="str">
        <v>M.H.N. HERATH</v>
      </c>
      <c r="M3000" s="47" t="str">
        <v>long-jump</v>
      </c>
      <c r="N3000" s="95">
        <v>44701</v>
      </c>
      <c r="O3000" s="94" t="str">
        <f t="shared" si="184"/>
        <v>M.H.N. HERATHlong-jump</v>
      </c>
      <c r="P3000" s="2">
        <f t="shared" si="185"/>
        <v>947</v>
      </c>
      <c r="Q3000" s="2">
        <f t="shared" si="186"/>
        <v>155</v>
      </c>
      <c r="R3000" s="79" t="str">
        <f t="shared" si="187"/>
        <v/>
      </c>
    </row>
    <row r="3001" spans="1:18" x14ac:dyDescent="0.2">
      <c r="A3001" t="s">
        <v>1152</v>
      </c>
      <c r="B3001" t="s">
        <v>1967</v>
      </c>
      <c r="C3001" s="5" t="s">
        <v>29</v>
      </c>
      <c r="D3001" s="5">
        <v>34311</v>
      </c>
      <c r="E3001" s="39">
        <v>1101</v>
      </c>
      <c r="F3001" s="195">
        <v>44331</v>
      </c>
      <c r="G3001" s="2">
        <v>63</v>
      </c>
      <c r="H3001" t="str">
        <f>B3001&amp;C3001</f>
        <v>Joyciline JEPKOSGEI5000m</v>
      </c>
      <c r="I3001" s="2">
        <f>E3001</f>
        <v>1101</v>
      </c>
      <c r="J3001" s="2" cm="1">
        <f t="array" ref="J3001">MAX(IF($H$3:$H$4000=$H3001,$I$3:$I$4000))</f>
        <v>1101</v>
      </c>
      <c r="K3001" s="2" t="str">
        <v>SRI</v>
      </c>
      <c r="L3001" s="21" t="str">
        <v>Nilani RATHNAYAKA</v>
      </c>
      <c r="M3001" s="47" t="str">
        <v>3000msc</v>
      </c>
      <c r="N3001" s="95">
        <v>33093</v>
      </c>
      <c r="O3001" s="94" t="str">
        <f t="shared" si="184"/>
        <v>Nilani RATHNAYAKA3000msc</v>
      </c>
      <c r="P3001" s="2">
        <f t="shared" si="185"/>
        <v>1125</v>
      </c>
      <c r="Q3001" s="2">
        <f t="shared" si="186"/>
        <v>38</v>
      </c>
      <c r="R3001" s="79" t="str">
        <f t="shared" si="187"/>
        <v/>
      </c>
    </row>
    <row r="3002" spans="1:18" x14ac:dyDescent="0.2">
      <c r="A3002" t="s">
        <v>1152</v>
      </c>
      <c r="B3002" t="s">
        <v>1853</v>
      </c>
      <c r="C3002" t="s">
        <v>29</v>
      </c>
      <c r="E3002" s="39">
        <v>1070</v>
      </c>
      <c r="F3002" s="195">
        <v>44331</v>
      </c>
      <c r="G3002" s="2">
        <v>100</v>
      </c>
      <c r="H3002" t="str">
        <f>B3002&amp;C3002</f>
        <v>Joyce KIMELI5000m</v>
      </c>
      <c r="I3002" s="2">
        <f>E3002</f>
        <v>1070</v>
      </c>
      <c r="J3002" s="2" cm="1">
        <f t="array" ref="J3002">MAX(IF($H$3:$H$4000=$H3002,$I$3:$I$4000))</f>
        <v>1070</v>
      </c>
      <c r="K3002" s="2" t="str">
        <v>SRI</v>
      </c>
      <c r="L3002" s="21" t="str">
        <v>Amasha DE SILVA</v>
      </c>
      <c r="M3002" s="47" t="str">
        <v>100m</v>
      </c>
      <c r="N3002" s="95">
        <v>36384</v>
      </c>
      <c r="O3002" s="94" t="str">
        <f t="shared" si="184"/>
        <v>Amasha DE SILVA100m</v>
      </c>
      <c r="P3002" s="2">
        <f t="shared" si="185"/>
        <v>1042</v>
      </c>
      <c r="Q3002" s="2">
        <f t="shared" si="186"/>
        <v>161</v>
      </c>
      <c r="R3002" s="79" t="str">
        <f t="shared" si="187"/>
        <v/>
      </c>
    </row>
    <row r="3003" spans="1:18" x14ac:dyDescent="0.2">
      <c r="A3003" t="s">
        <v>1152</v>
      </c>
      <c r="B3003" t="s">
        <v>2619</v>
      </c>
      <c r="C3003" t="s">
        <v>41</v>
      </c>
      <c r="D3003">
        <v>1995</v>
      </c>
      <c r="E3003" s="39">
        <v>809</v>
      </c>
      <c r="F3003" s="195">
        <v>44331</v>
      </c>
      <c r="G3003" s="2">
        <v>86</v>
      </c>
      <c r="H3003" t="str">
        <f>B3003&amp;C3003</f>
        <v>Jane JEPLETINGjavelin-throw</v>
      </c>
      <c r="I3003" s="2">
        <f>E3003</f>
        <v>809</v>
      </c>
      <c r="J3003" s="2" cm="1">
        <f t="array" ref="J3003">MAX(IF($H$3:$H$4000=$H3003,$I$3:$I$4000))</f>
        <v>809</v>
      </c>
      <c r="K3003" s="2" t="str">
        <v>SRI</v>
      </c>
      <c r="L3003" s="21" t="str">
        <v>H.M.C.S. HERATH</v>
      </c>
      <c r="M3003" s="47" t="str">
        <v>10000m</v>
      </c>
      <c r="N3003" s="95">
        <v>0</v>
      </c>
      <c r="O3003" s="94" t="str">
        <f t="shared" si="184"/>
        <v>H.M.C.S. HERATH10000m</v>
      </c>
      <c r="P3003" s="2">
        <f t="shared" si="185"/>
        <v>909</v>
      </c>
      <c r="Q3003" s="2">
        <f t="shared" si="186"/>
        <v>134</v>
      </c>
      <c r="R3003" s="79" t="str">
        <f t="shared" si="187"/>
        <v/>
      </c>
    </row>
    <row r="3004" spans="1:18" x14ac:dyDescent="0.2">
      <c r="A3004" t="s">
        <v>1152</v>
      </c>
      <c r="B3004" t="s">
        <v>2636</v>
      </c>
      <c r="C3004" s="5" t="s">
        <v>85</v>
      </c>
      <c r="D3004" s="5">
        <v>31637</v>
      </c>
      <c r="E3004" s="39">
        <v>964</v>
      </c>
      <c r="F3004" s="195">
        <v>44331</v>
      </c>
      <c r="G3004" s="2">
        <v>16</v>
      </c>
      <c r="H3004" t="str">
        <f>B3004&amp;C3004</f>
        <v>Emily Wamusyi NGIIrace-walking</v>
      </c>
      <c r="I3004" s="2">
        <f>E3004</f>
        <v>964</v>
      </c>
      <c r="J3004" s="2" cm="1">
        <f t="array" ref="J3004">MAX(IF($H$3:$H$4000=$H3004,$I$3:$I$4000))</f>
        <v>964</v>
      </c>
      <c r="K3004" s="2" t="str">
        <v>SRI</v>
      </c>
      <c r="L3004" s="21" t="str">
        <v>K.A.A. SEWWANDI</v>
      </c>
      <c r="M3004" s="47" t="str">
        <v>triple-jump</v>
      </c>
      <c r="N3004" s="95">
        <v>0</v>
      </c>
      <c r="O3004" s="94" t="str">
        <f t="shared" si="184"/>
        <v>K.A.A. SEWWANDItriple-jump</v>
      </c>
      <c r="P3004" s="2">
        <f t="shared" si="185"/>
        <v>965</v>
      </c>
      <c r="Q3004" s="2">
        <f t="shared" si="186"/>
        <v>111</v>
      </c>
      <c r="R3004" s="79" t="str">
        <f t="shared" si="187"/>
        <v/>
      </c>
    </row>
    <row r="3005" spans="1:18" x14ac:dyDescent="0.2">
      <c r="A3005" t="s">
        <v>1152</v>
      </c>
      <c r="B3005" t="s">
        <v>2643</v>
      </c>
      <c r="C3005" s="5" t="s">
        <v>85</v>
      </c>
      <c r="D3005" s="5">
        <v>28865</v>
      </c>
      <c r="E3005" s="39">
        <v>923</v>
      </c>
      <c r="F3005" s="195">
        <v>44331</v>
      </c>
      <c r="G3005" s="2">
        <v>24</v>
      </c>
      <c r="H3005" t="str">
        <f>B3005&amp;C3005</f>
        <v>Grace Wanjiru NJUErace-walking</v>
      </c>
      <c r="I3005" s="2">
        <f>E3005</f>
        <v>923</v>
      </c>
      <c r="J3005" s="2" cm="1">
        <f t="array" ref="J3005">MAX(IF($H$3:$H$4000=$H3005,$I$3:$I$4000))</f>
        <v>923</v>
      </c>
      <c r="K3005" s="2" t="str">
        <v>SRI</v>
      </c>
      <c r="L3005" s="21" t="str">
        <v>Randi HEMASHA COORAY</v>
      </c>
      <c r="M3005" s="47" t="str">
        <v>triple-jump</v>
      </c>
      <c r="N3005" s="95">
        <v>0</v>
      </c>
      <c r="O3005" s="94" t="str">
        <f t="shared" si="184"/>
        <v>Randi HEMASHA COORAYtriple-jump</v>
      </c>
      <c r="P3005" s="2">
        <f t="shared" si="185"/>
        <v>987</v>
      </c>
      <c r="Q3005" s="2">
        <f t="shared" si="186"/>
        <v>81</v>
      </c>
      <c r="R3005" s="79" t="str">
        <f t="shared" si="187"/>
        <v/>
      </c>
    </row>
    <row r="3006" spans="1:18" x14ac:dyDescent="0.2">
      <c r="A3006" t="s">
        <v>1152</v>
      </c>
      <c r="B3006" t="s">
        <v>1303</v>
      </c>
      <c r="C3006" s="5" t="s">
        <v>34</v>
      </c>
      <c r="D3006" s="5">
        <v>36927</v>
      </c>
      <c r="E3006" s="39">
        <v>1011</v>
      </c>
      <c r="F3006" s="195">
        <v>44330</v>
      </c>
      <c r="G3006" s="2">
        <v>91</v>
      </c>
      <c r="H3006" t="str">
        <f>B3006&amp;C3006</f>
        <v>Caroline JEROTICH3000msc</v>
      </c>
      <c r="I3006" s="2">
        <f>E3006</f>
        <v>1011</v>
      </c>
      <c r="J3006" s="2" cm="1">
        <f t="array" ref="J3006">MAX(IF($H$3:$H$4000=$H3006,$I$3:$I$4000))</f>
        <v>1035</v>
      </c>
      <c r="K3006" s="2" t="str">
        <v>SRI</v>
      </c>
      <c r="L3006" s="21" t="str">
        <v>Dilhani LEKAMGE</v>
      </c>
      <c r="M3006" s="47" t="str">
        <v>javelin-throw</v>
      </c>
      <c r="N3006" s="95">
        <v>31791</v>
      </c>
      <c r="O3006" s="94" t="str">
        <f t="shared" si="184"/>
        <v>Dilhani LEKAMGEjavelin-throw</v>
      </c>
      <c r="P3006" s="2">
        <f t="shared" si="185"/>
        <v>1021</v>
      </c>
      <c r="Q3006" s="2">
        <f t="shared" si="186"/>
        <v>11</v>
      </c>
      <c r="R3006" s="79" t="str">
        <f t="shared" si="187"/>
        <v/>
      </c>
    </row>
    <row r="3007" spans="1:18" x14ac:dyDescent="0.2">
      <c r="A3007" t="s">
        <v>1152</v>
      </c>
      <c r="B3007" t="s">
        <v>1956</v>
      </c>
      <c r="C3007" s="5" t="s">
        <v>30</v>
      </c>
      <c r="D3007" s="5">
        <v>35622</v>
      </c>
      <c r="E3007" s="39">
        <v>1128</v>
      </c>
      <c r="F3007" s="195">
        <v>44329</v>
      </c>
      <c r="G3007" s="2">
        <v>40</v>
      </c>
      <c r="H3007" t="str">
        <f>B3007&amp;C3007</f>
        <v>Mercy CHELANGAT10000m</v>
      </c>
      <c r="I3007" s="2">
        <f>E3007</f>
        <v>1128</v>
      </c>
      <c r="J3007" s="2" cm="1">
        <f t="array" ref="J3007">MAX(IF($H$3:$H$4000=$H3007,$I$3:$I$4000))</f>
        <v>1128</v>
      </c>
      <c r="K3007" s="2" t="str">
        <v>SRI</v>
      </c>
      <c r="L3007" s="21" t="str">
        <v>Nadeeka LAKMALI</v>
      </c>
      <c r="M3007" s="47" t="str">
        <v>javelin-throw</v>
      </c>
      <c r="N3007" s="95">
        <v>29847</v>
      </c>
      <c r="O3007" s="94" t="str">
        <f t="shared" si="184"/>
        <v>Nadeeka LAKMALIjavelin-throw</v>
      </c>
      <c r="P3007" s="2">
        <f t="shared" si="185"/>
        <v>962</v>
      </c>
      <c r="Q3007" s="2">
        <f t="shared" si="186"/>
        <v>24</v>
      </c>
      <c r="R3007" s="79" t="str">
        <f t="shared" si="187"/>
        <v/>
      </c>
    </row>
    <row r="3008" spans="1:18" x14ac:dyDescent="0.2">
      <c r="A3008" t="s">
        <v>1152</v>
      </c>
      <c r="B3008" t="s">
        <v>2008</v>
      </c>
      <c r="C3008" s="5" t="s">
        <v>30</v>
      </c>
      <c r="D3008" s="5">
        <v>35452</v>
      </c>
      <c r="E3008" s="39">
        <v>1096</v>
      </c>
      <c r="F3008" s="195">
        <v>44329</v>
      </c>
      <c r="G3008" s="2">
        <v>61</v>
      </c>
      <c r="H3008" t="str">
        <f>B3008&amp;C3008</f>
        <v>Purity SANGA10000m</v>
      </c>
      <c r="I3008" s="2">
        <f>E3008</f>
        <v>1096</v>
      </c>
      <c r="J3008" s="2" cm="1">
        <f t="array" ref="J3008">MAX(IF($H$3:$H$4000=$H3008,$I$3:$I$4000))</f>
        <v>1096</v>
      </c>
      <c r="K3008" s="2" t="str">
        <v>SRI</v>
      </c>
      <c r="L3008" s="21" t="str">
        <v>D.R.Hoshim NIRODHA</v>
      </c>
      <c r="M3008" s="47" t="str">
        <v>triple-jump</v>
      </c>
      <c r="N3008" s="95">
        <v>36512</v>
      </c>
      <c r="O3008" s="94" t="str">
        <f t="shared" si="184"/>
        <v>D.R.Hoshim NIRODHAtriple-jump</v>
      </c>
      <c r="P3008" s="2">
        <f t="shared" si="185"/>
        <v>989</v>
      </c>
      <c r="Q3008" s="2">
        <f t="shared" si="186"/>
        <v>78</v>
      </c>
      <c r="R3008" s="79" t="str">
        <f t="shared" si="187"/>
        <v/>
      </c>
    </row>
    <row r="3009" spans="1:18" x14ac:dyDescent="0.2">
      <c r="A3009" t="s">
        <v>1152</v>
      </c>
      <c r="B3009" t="s">
        <v>1885</v>
      </c>
      <c r="C3009" s="5" t="s">
        <v>34</v>
      </c>
      <c r="D3009" s="5">
        <v>34300</v>
      </c>
      <c r="E3009" s="39">
        <v>1146</v>
      </c>
      <c r="F3009" s="195">
        <v>44325</v>
      </c>
      <c r="G3009" s="2">
        <v>27</v>
      </c>
      <c r="H3009" t="str">
        <f>B3009&amp;C3009</f>
        <v>Joanne KIPKEMOI3000msc</v>
      </c>
      <c r="I3009" s="2">
        <f>E3009</f>
        <v>1146</v>
      </c>
      <c r="J3009" s="2" cm="1">
        <f t="array" ref="J3009">MAX(IF($H$3:$H$4000=$H3009,$I$3:$I$4000))</f>
        <v>1160</v>
      </c>
      <c r="K3009" s="2" t="str">
        <v>SRI</v>
      </c>
      <c r="L3009" s="21" t="str">
        <v>P.B. GAYANI</v>
      </c>
      <c r="M3009" s="47" t="str">
        <v>race-walking</v>
      </c>
      <c r="N3009" s="95">
        <v>34429</v>
      </c>
      <c r="O3009" s="94" t="str">
        <f t="shared" si="184"/>
        <v>P.B. GAYANIrace-walking</v>
      </c>
      <c r="P3009" s="2">
        <f t="shared" si="185"/>
        <v>799</v>
      </c>
      <c r="Q3009" s="2">
        <f t="shared" si="186"/>
        <v>50</v>
      </c>
      <c r="R3009" s="79" t="str">
        <f t="shared" si="187"/>
        <v/>
      </c>
    </row>
    <row r="3010" spans="1:18" x14ac:dyDescent="0.2">
      <c r="A3010" t="s">
        <v>1152</v>
      </c>
      <c r="B3010" t="s">
        <v>1284</v>
      </c>
      <c r="C3010" s="5" t="s">
        <v>30</v>
      </c>
      <c r="D3010" s="5">
        <v>33234</v>
      </c>
      <c r="E3010" s="39">
        <v>1206</v>
      </c>
      <c r="F3010" s="195">
        <v>44320</v>
      </c>
      <c r="G3010" s="2">
        <v>5</v>
      </c>
      <c r="H3010" t="str">
        <f>B3010&amp;C3010</f>
        <v>Sheila Chepkirui KIPROTICH10000m</v>
      </c>
      <c r="I3010" s="2">
        <f>E3010</f>
        <v>1206</v>
      </c>
      <c r="J3010" s="2" cm="1">
        <f t="array" ref="J3010">MAX(IF($H$3:$H$4000=$H3010,$I$3:$I$4000))</f>
        <v>1206</v>
      </c>
      <c r="K3010" s="2" t="str">
        <v>SRI</v>
      </c>
      <c r="L3010" s="21" t="str">
        <v>Sri ASTUTI</v>
      </c>
      <c r="M3010" s="47" t="str">
        <v>javelin-throw</v>
      </c>
      <c r="N3010" s="95">
        <v>0</v>
      </c>
      <c r="O3010" s="94" t="str">
        <f t="shared" si="184"/>
        <v>Sri ASTUTIjavelin-throw</v>
      </c>
      <c r="P3010" s="2">
        <f t="shared" si="185"/>
        <v>805</v>
      </c>
      <c r="Q3010" s="2">
        <f t="shared" si="186"/>
        <v>105</v>
      </c>
      <c r="R3010" s="79" t="str">
        <f t="shared" si="187"/>
        <v/>
      </c>
    </row>
    <row r="3011" spans="1:18" x14ac:dyDescent="0.2">
      <c r="A3011" t="s">
        <v>1152</v>
      </c>
      <c r="B3011" t="s">
        <v>1948</v>
      </c>
      <c r="C3011" s="5" t="s">
        <v>30</v>
      </c>
      <c r="D3011" s="5">
        <v>33187</v>
      </c>
      <c r="E3011" s="39">
        <v>1205</v>
      </c>
      <c r="F3011" s="195">
        <v>44320</v>
      </c>
      <c r="G3011" s="2">
        <v>6</v>
      </c>
      <c r="H3011" t="str">
        <f>B3011&amp;C3011</f>
        <v>Joan Chelimo MELLY10000m</v>
      </c>
      <c r="I3011" s="2">
        <f>E3011</f>
        <v>1205</v>
      </c>
      <c r="J3011" s="2" cm="1">
        <f t="array" ref="J3011">MAX(IF($H$3:$H$4000=$H3011,$I$3:$I$4000))</f>
        <v>1205</v>
      </c>
      <c r="K3011" s="2" t="str">
        <v>SRI</v>
      </c>
      <c r="L3011" s="21" t="str">
        <v>Nimali WALIWARSHA</v>
      </c>
      <c r="M3011" s="47" t="str">
        <v>800m</v>
      </c>
      <c r="N3011" s="95">
        <v>32770</v>
      </c>
      <c r="O3011" s="94" t="str">
        <f t="shared" si="184"/>
        <v>Nimali WALIWARSHA800m</v>
      </c>
      <c r="P3011" s="2">
        <f t="shared" si="185"/>
        <v>1107</v>
      </c>
      <c r="Q3011" s="2">
        <f t="shared" si="186"/>
        <v>59</v>
      </c>
      <c r="R3011" s="79" t="str">
        <f t="shared" si="187"/>
        <v/>
      </c>
    </row>
    <row r="3012" spans="1:18" x14ac:dyDescent="0.2">
      <c r="A3012" t="s">
        <v>1152</v>
      </c>
      <c r="B3012" t="s">
        <v>1942</v>
      </c>
      <c r="C3012" s="5" t="s">
        <v>30</v>
      </c>
      <c r="D3012" s="5">
        <v>35292</v>
      </c>
      <c r="E3012" s="39">
        <v>1202</v>
      </c>
      <c r="F3012" s="195">
        <v>44320</v>
      </c>
      <c r="G3012" s="2">
        <v>7</v>
      </c>
      <c r="H3012" t="str">
        <f>B3012&amp;C3012</f>
        <v>Eva CHERONO10000m</v>
      </c>
      <c r="I3012" s="2">
        <f>E3012</f>
        <v>1202</v>
      </c>
      <c r="J3012" s="2" cm="1">
        <f t="array" ref="J3012">MAX(IF($H$3:$H$4000=$H3012,$I$3:$I$4000))</f>
        <v>1202</v>
      </c>
      <c r="K3012" s="2" t="str">
        <v>SRI</v>
      </c>
      <c r="L3012" s="21" t="str">
        <v>Gayanthika ARTIGALA</v>
      </c>
      <c r="M3012" s="47" t="str">
        <v>800m</v>
      </c>
      <c r="N3012" s="95">
        <v>31769</v>
      </c>
      <c r="O3012" s="94" t="str">
        <f t="shared" ref="O3012:O3075" si="188">L3012&amp;M3012</f>
        <v>Gayanthika ARTIGALA800m</v>
      </c>
      <c r="P3012" s="2">
        <f t="shared" ref="P3012:P3075" si="189">VLOOKUP(L3012&amp;M3012,$H$3:$J$3823,3,FALSE)</f>
        <v>1098</v>
      </c>
      <c r="Q3012" s="2">
        <f t="shared" ref="Q3012:Q3075" si="190">COUNTIFS($M$3:$M$3102,M3012,$P$3:$P$3102,"&gt;"&amp;P3012)+1</f>
        <v>76</v>
      </c>
      <c r="R3012" s="79" t="str">
        <f t="shared" ref="R3012:R3075" si="191">IFERROR(IF(K3012="AUS",COUNTIFS($K$3:$K$3102,"AUS",$M$3:$M$3102,M3012,$P$3:$P$3102,"&gt;"&amp;P3012)+1,""),"")</f>
        <v/>
      </c>
    </row>
    <row r="3013" spans="1:18" x14ac:dyDescent="0.2">
      <c r="A3013" t="s">
        <v>1152</v>
      </c>
      <c r="B3013" t="s">
        <v>1958</v>
      </c>
      <c r="C3013" s="5" t="s">
        <v>30</v>
      </c>
      <c r="D3013" s="5">
        <v>35616</v>
      </c>
      <c r="E3013" s="39">
        <v>1196</v>
      </c>
      <c r="F3013" s="195">
        <v>44320</v>
      </c>
      <c r="G3013" s="2">
        <v>8</v>
      </c>
      <c r="H3013" t="str">
        <f>B3013&amp;C3013</f>
        <v>Dorcas Jepchumba KIMELI10000m</v>
      </c>
      <c r="I3013" s="2">
        <f>E3013</f>
        <v>1196</v>
      </c>
      <c r="J3013" s="2" cm="1">
        <f t="array" ref="J3013">MAX(IF($H$3:$H$4000=$H3013,$I$3:$I$4000))</f>
        <v>1196</v>
      </c>
      <c r="K3013" s="2" t="str">
        <v>SRI</v>
      </c>
      <c r="L3013" s="21" t="str">
        <v>Dilrukshi CHAMPIKA</v>
      </c>
      <c r="M3013" s="47" t="str">
        <v>800m</v>
      </c>
      <c r="N3013" s="95">
        <v>31300</v>
      </c>
      <c r="O3013" s="94" t="str">
        <f t="shared" si="188"/>
        <v>Dilrukshi CHAMPIKA800m</v>
      </c>
      <c r="P3013" s="2">
        <f t="shared" si="189"/>
        <v>1094</v>
      </c>
      <c r="Q3013" s="2">
        <f t="shared" si="190"/>
        <v>84</v>
      </c>
      <c r="R3013" s="79" t="str">
        <f t="shared" si="191"/>
        <v/>
      </c>
    </row>
    <row r="3014" spans="1:18" x14ac:dyDescent="0.2">
      <c r="A3014" t="s">
        <v>1152</v>
      </c>
      <c r="B3014" t="s">
        <v>1975</v>
      </c>
      <c r="C3014" s="5" t="s">
        <v>30</v>
      </c>
      <c r="D3014" s="5">
        <v>34490</v>
      </c>
      <c r="E3014" s="39">
        <v>1184</v>
      </c>
      <c r="F3014" s="195">
        <v>44320</v>
      </c>
      <c r="G3014" s="2">
        <v>11</v>
      </c>
      <c r="H3014" t="str">
        <f>B3014&amp;C3014</f>
        <v>Vibian CHEPKURUI10000m</v>
      </c>
      <c r="I3014" s="2">
        <f>E3014</f>
        <v>1184</v>
      </c>
      <c r="J3014" s="2" cm="1">
        <f t="array" ref="J3014">MAX(IF($H$3:$H$4000=$H3014,$I$3:$I$4000))</f>
        <v>1184</v>
      </c>
      <c r="K3014" s="2" t="str">
        <v>SRI</v>
      </c>
      <c r="L3014" s="21" t="str">
        <v>K.A.T. LAKSHANI</v>
      </c>
      <c r="M3014" s="47" t="str">
        <v>triple-jump</v>
      </c>
      <c r="N3014" s="95">
        <v>34102</v>
      </c>
      <c r="O3014" s="94" t="str">
        <f t="shared" si="188"/>
        <v>K.A.T. LAKSHANItriple-jump</v>
      </c>
      <c r="P3014" s="2">
        <f t="shared" si="189"/>
        <v>988</v>
      </c>
      <c r="Q3014" s="2">
        <f t="shared" si="190"/>
        <v>79</v>
      </c>
      <c r="R3014" s="79" t="str">
        <f t="shared" si="191"/>
        <v/>
      </c>
    </row>
    <row r="3015" spans="1:18" x14ac:dyDescent="0.2">
      <c r="A3015" t="s">
        <v>1152</v>
      </c>
      <c r="B3015" t="s">
        <v>1989</v>
      </c>
      <c r="C3015" s="5" t="s">
        <v>30</v>
      </c>
      <c r="D3015" s="5">
        <v>34778</v>
      </c>
      <c r="E3015" s="39">
        <v>1183</v>
      </c>
      <c r="F3015" s="195">
        <v>44320</v>
      </c>
      <c r="G3015" s="2">
        <v>12</v>
      </c>
      <c r="H3015" t="str">
        <f>B3015&amp;C3015</f>
        <v>Fancy CHEMUTAI10000m</v>
      </c>
      <c r="I3015" s="2">
        <f>E3015</f>
        <v>1183</v>
      </c>
      <c r="J3015" s="2" cm="1">
        <f t="array" ref="J3015">MAX(IF($H$3:$H$4000=$H3015,$I$3:$I$4000))</f>
        <v>1183</v>
      </c>
      <c r="K3015" s="2" t="str">
        <v>SRI</v>
      </c>
      <c r="L3015" s="21" t="str">
        <v>K.P.S.R.R. SEWWANDI</v>
      </c>
      <c r="M3015" s="47" t="str">
        <v>triple-jump</v>
      </c>
      <c r="N3015" s="95">
        <v>44671</v>
      </c>
      <c r="O3015" s="94" t="str">
        <f t="shared" si="188"/>
        <v>K.P.S.R.R. SEWWANDItriple-jump</v>
      </c>
      <c r="P3015" s="2">
        <f t="shared" si="189"/>
        <v>988</v>
      </c>
      <c r="Q3015" s="2">
        <f t="shared" si="190"/>
        <v>79</v>
      </c>
      <c r="R3015" s="79" t="str">
        <f t="shared" si="191"/>
        <v/>
      </c>
    </row>
    <row r="3016" spans="1:18" x14ac:dyDescent="0.2">
      <c r="A3016" t="s">
        <v>1152</v>
      </c>
      <c r="B3016" t="s">
        <v>1955</v>
      </c>
      <c r="C3016" s="5" t="s">
        <v>30</v>
      </c>
      <c r="D3016" s="5">
        <v>32568</v>
      </c>
      <c r="E3016" s="39">
        <v>1183</v>
      </c>
      <c r="F3016" s="195">
        <v>44320</v>
      </c>
      <c r="G3016" s="2">
        <v>14</v>
      </c>
      <c r="H3016" t="str">
        <f>B3016&amp;C3016</f>
        <v>Violah CHEPTOO10000m</v>
      </c>
      <c r="I3016" s="2">
        <f>E3016</f>
        <v>1183</v>
      </c>
      <c r="J3016" s="2" cm="1">
        <f t="array" ref="J3016">MAX(IF($H$3:$H$4000=$H3016,$I$3:$I$4000))</f>
        <v>1183</v>
      </c>
      <c r="K3016" s="2" t="str">
        <v>SRI</v>
      </c>
      <c r="L3016" s="21" t="str">
        <v>Neha HETTIARACHCHI</v>
      </c>
      <c r="M3016" s="47" t="str">
        <v>triple-jump</v>
      </c>
      <c r="N3016" s="95">
        <v>44640</v>
      </c>
      <c r="O3016" s="94" t="str">
        <f t="shared" si="188"/>
        <v>Neha HETTIARACHCHItriple-jump</v>
      </c>
      <c r="P3016" s="2">
        <f t="shared" si="189"/>
        <v>974</v>
      </c>
      <c r="Q3016" s="2">
        <f t="shared" si="190"/>
        <v>94</v>
      </c>
      <c r="R3016" s="79" t="str">
        <f t="shared" si="191"/>
        <v/>
      </c>
    </row>
    <row r="3017" spans="1:18" x14ac:dyDescent="0.2">
      <c r="A3017" t="s">
        <v>1152</v>
      </c>
      <c r="B3017" s="5" t="s">
        <v>1999</v>
      </c>
      <c r="C3017" s="5" t="s">
        <v>30</v>
      </c>
      <c r="D3017" s="5">
        <v>36982</v>
      </c>
      <c r="E3017" s="39">
        <v>1127</v>
      </c>
      <c r="F3017" s="195">
        <v>44320</v>
      </c>
      <c r="G3017" s="2">
        <v>41</v>
      </c>
      <c r="H3017" t="str">
        <f>B3017&amp;C3017</f>
        <v>Feliciana JEPKOESGEI10000m</v>
      </c>
      <c r="I3017" s="2">
        <f>E3017</f>
        <v>1127</v>
      </c>
      <c r="J3017" s="2" cm="1">
        <f t="array" ref="J3017">MAX(IF($H$3:$H$4000=$H3017,$I$3:$I$4000))</f>
        <v>1127</v>
      </c>
      <c r="K3017" s="2" t="str">
        <v>SRI</v>
      </c>
      <c r="L3017" s="21" t="str">
        <v>Mudiyanselage EKANAYAKA</v>
      </c>
      <c r="M3017" s="47" t="str">
        <v>triple-jump</v>
      </c>
      <c r="N3017" s="95">
        <v>35801</v>
      </c>
      <c r="O3017" s="94" t="str">
        <f t="shared" si="188"/>
        <v>Mudiyanselage EKANAYAKAtriple-jump</v>
      </c>
      <c r="P3017" s="2">
        <f t="shared" si="189"/>
        <v>970</v>
      </c>
      <c r="Q3017" s="2">
        <f t="shared" si="190"/>
        <v>101</v>
      </c>
      <c r="R3017" s="79" t="str">
        <f t="shared" si="191"/>
        <v/>
      </c>
    </row>
    <row r="3018" spans="1:18" x14ac:dyDescent="0.2">
      <c r="A3018" t="s">
        <v>1152</v>
      </c>
      <c r="B3018" t="s">
        <v>1858</v>
      </c>
      <c r="C3018" s="5" t="s">
        <v>28</v>
      </c>
      <c r="D3018" s="5">
        <v>35483</v>
      </c>
      <c r="E3018" s="39">
        <v>1095</v>
      </c>
      <c r="F3018" s="195">
        <v>44318</v>
      </c>
      <c r="G3018" s="2">
        <v>73</v>
      </c>
      <c r="H3018" t="str">
        <f>B3018&amp;C3018</f>
        <v>Loice CHEMNUNG1500m</v>
      </c>
      <c r="I3018" s="2">
        <f>E3018</f>
        <v>1095</v>
      </c>
      <c r="J3018" s="2" cm="1">
        <f t="array" ref="J3018">MAX(IF($H$3:$H$4000=$H3018,$I$3:$I$4000))</f>
        <v>1095</v>
      </c>
      <c r="K3018" s="2" t="str">
        <v>SRI</v>
      </c>
      <c r="L3018" s="21" t="str">
        <v>N.A.Y. SEWWANDI</v>
      </c>
      <c r="M3018" s="47" t="str">
        <v>triple-jump</v>
      </c>
      <c r="N3018" s="95">
        <v>0</v>
      </c>
      <c r="O3018" s="94" t="str">
        <f t="shared" si="188"/>
        <v>N.A.Y. SEWWANDItriple-jump</v>
      </c>
      <c r="P3018" s="2">
        <f t="shared" si="189"/>
        <v>970</v>
      </c>
      <c r="Q3018" s="2">
        <f t="shared" si="190"/>
        <v>101</v>
      </c>
      <c r="R3018" s="79" t="str">
        <f t="shared" si="191"/>
        <v/>
      </c>
    </row>
    <row r="3019" spans="1:18" x14ac:dyDescent="0.2">
      <c r="A3019" t="s">
        <v>1152</v>
      </c>
      <c r="B3019" t="s">
        <v>2679</v>
      </c>
      <c r="C3019" s="5" t="s">
        <v>82</v>
      </c>
      <c r="D3019" s="5">
        <v>31691</v>
      </c>
      <c r="E3019" s="39">
        <v>1188</v>
      </c>
      <c r="F3019" s="195">
        <v>44318</v>
      </c>
      <c r="G3019" s="2">
        <v>21</v>
      </c>
      <c r="H3019" t="str">
        <f>B3019&amp;C3019</f>
        <v>Lucy KARIMImarathon</v>
      </c>
      <c r="I3019" s="2">
        <f>E3019</f>
        <v>1188</v>
      </c>
      <c r="J3019" s="2" cm="1">
        <f t="array" ref="J3019">MAX(IF($H$3:$H$4000=$H3019,$I$3:$I$4000))</f>
        <v>1188</v>
      </c>
      <c r="K3019" s="2" t="str">
        <v>SWZ</v>
      </c>
      <c r="L3019" s="21" t="str">
        <v>Nonhlanhla Erikah SEYAMA</v>
      </c>
      <c r="M3019" s="47" t="str">
        <v>high-jump</v>
      </c>
      <c r="N3019" s="95">
        <v>34353</v>
      </c>
      <c r="O3019" s="94" t="str">
        <f t="shared" si="188"/>
        <v>Nonhlanhla Erikah SEYAMAhigh-jump</v>
      </c>
      <c r="P3019" s="2">
        <f t="shared" si="189"/>
        <v>994</v>
      </c>
      <c r="Q3019" s="2">
        <f t="shared" si="190"/>
        <v>64</v>
      </c>
      <c r="R3019" s="79" t="str">
        <f t="shared" si="191"/>
        <v/>
      </c>
    </row>
    <row r="3020" spans="1:18" x14ac:dyDescent="0.2">
      <c r="A3020" t="s">
        <v>1152</v>
      </c>
      <c r="B3020" t="s">
        <v>1951</v>
      </c>
      <c r="C3020" s="5" t="s">
        <v>29</v>
      </c>
      <c r="D3020" s="5">
        <v>37261</v>
      </c>
      <c r="E3020" s="39">
        <v>1150</v>
      </c>
      <c r="F3020" s="195">
        <v>44315</v>
      </c>
      <c r="G3020" s="2">
        <v>34</v>
      </c>
      <c r="H3020" t="str">
        <f>B3020&amp;C3020</f>
        <v>Teresiah Muthoni GATERI5000m</v>
      </c>
      <c r="I3020" s="2">
        <f>E3020</f>
        <v>1150</v>
      </c>
      <c r="J3020" s="2" cm="1">
        <f t="array" ref="J3020">MAX(IF($H$3:$H$4000=$H3020,$I$3:$I$4000))</f>
        <v>1150</v>
      </c>
      <c r="K3020" s="2" t="str">
        <v>TAN</v>
      </c>
      <c r="L3020" s="21" t="str">
        <v>Natalia Elisante SULLE</v>
      </c>
      <c r="M3020" s="47" t="str">
        <v>marathon</v>
      </c>
      <c r="N3020" s="95">
        <v>32343</v>
      </c>
      <c r="O3020" s="94" t="str">
        <f t="shared" si="188"/>
        <v>Natalia Elisante SULLEmarathon</v>
      </c>
      <c r="P3020" s="2">
        <f t="shared" si="189"/>
        <v>1034</v>
      </c>
      <c r="Q3020" s="2">
        <f t="shared" si="190"/>
        <v>126</v>
      </c>
      <c r="R3020" s="79" t="str">
        <f t="shared" si="191"/>
        <v/>
      </c>
    </row>
    <row r="3021" spans="1:18" x14ac:dyDescent="0.2">
      <c r="A3021" t="s">
        <v>1152</v>
      </c>
      <c r="B3021" t="s">
        <v>1855</v>
      </c>
      <c r="C3021" s="5" t="s">
        <v>29</v>
      </c>
      <c r="D3021" s="5">
        <v>37607</v>
      </c>
      <c r="E3021" s="39">
        <v>1136</v>
      </c>
      <c r="F3021" s="195">
        <v>44315</v>
      </c>
      <c r="G3021" s="2">
        <v>40</v>
      </c>
      <c r="H3021" t="str">
        <f>B3021&amp;C3021</f>
        <v>Cynthia BAIRE5000m</v>
      </c>
      <c r="I3021" s="2">
        <f>E3021</f>
        <v>1136</v>
      </c>
      <c r="J3021" s="2" cm="1">
        <f t="array" ref="J3021">MAX(IF($H$3:$H$4000=$H3021,$I$3:$I$4000))</f>
        <v>1136</v>
      </c>
      <c r="K3021" s="2" t="str">
        <v>TAN</v>
      </c>
      <c r="L3021" s="21" t="str">
        <v>Failuna MATANGA</v>
      </c>
      <c r="M3021" s="47" t="str">
        <v>marathon</v>
      </c>
      <c r="N3021" s="95">
        <v>33905</v>
      </c>
      <c r="O3021" s="94" t="str">
        <f t="shared" si="188"/>
        <v>Failuna MATANGAmarathon</v>
      </c>
      <c r="P3021" s="2">
        <f t="shared" si="189"/>
        <v>1153</v>
      </c>
      <c r="Q3021" s="2">
        <f t="shared" si="190"/>
        <v>51</v>
      </c>
      <c r="R3021" s="79" t="str">
        <f t="shared" si="191"/>
        <v/>
      </c>
    </row>
    <row r="3022" spans="1:18" x14ac:dyDescent="0.2">
      <c r="A3022" t="s">
        <v>1152</v>
      </c>
      <c r="B3022" t="s">
        <v>1885</v>
      </c>
      <c r="C3022" s="5" t="s">
        <v>29</v>
      </c>
      <c r="D3022" s="5">
        <v>34300</v>
      </c>
      <c r="E3022" s="39">
        <v>1126</v>
      </c>
      <c r="F3022" s="195">
        <v>44315</v>
      </c>
      <c r="G3022" s="2">
        <v>46</v>
      </c>
      <c r="H3022" t="str">
        <f>B3022&amp;C3022</f>
        <v>Joanne KIPKEMOI5000m</v>
      </c>
      <c r="I3022" s="2">
        <f>E3022</f>
        <v>1126</v>
      </c>
      <c r="J3022" s="2" cm="1">
        <f t="array" ref="J3022">MAX(IF($H$3:$H$4000=$H3022,$I$3:$I$4000))</f>
        <v>1126</v>
      </c>
      <c r="K3022" s="2" t="str">
        <v>TKS</v>
      </c>
      <c r="L3022" s="21" t="str">
        <v>Yanique HAYE-SMITH</v>
      </c>
      <c r="M3022" s="47" t="str">
        <v>400mh</v>
      </c>
      <c r="N3022" s="95">
        <v>32954</v>
      </c>
      <c r="O3022" s="94" t="str">
        <f t="shared" si="188"/>
        <v>Yanique HAYE-SMITH400mh</v>
      </c>
      <c r="P3022" s="2">
        <f t="shared" si="189"/>
        <v>1138</v>
      </c>
      <c r="Q3022" s="2">
        <f t="shared" si="190"/>
        <v>21</v>
      </c>
      <c r="R3022" s="79" t="str">
        <f t="shared" si="191"/>
        <v/>
      </c>
    </row>
    <row r="3023" spans="1:18" x14ac:dyDescent="0.2">
      <c r="A3023" t="s">
        <v>1152</v>
      </c>
      <c r="B3023" t="s">
        <v>1960</v>
      </c>
      <c r="C3023" s="5" t="s">
        <v>29</v>
      </c>
      <c r="D3023" s="5">
        <v>37749</v>
      </c>
      <c r="E3023" s="39">
        <v>1116</v>
      </c>
      <c r="F3023" s="195">
        <v>44315</v>
      </c>
      <c r="G3023" s="2">
        <v>53</v>
      </c>
      <c r="H3023" t="str">
        <f>B3023&amp;C3023</f>
        <v>Esther WAMBUI5000m</v>
      </c>
      <c r="I3023" s="2">
        <f>E3023</f>
        <v>1116</v>
      </c>
      <c r="J3023" s="2" cm="1">
        <f t="array" ref="J3023">MAX(IF($H$3:$H$4000=$H3023,$I$3:$I$4000))</f>
        <v>1116</v>
      </c>
      <c r="K3023" s="2" t="str">
        <v>TKS</v>
      </c>
      <c r="L3023" s="21" t="str">
        <v>Yanique HAYE-SMITH</v>
      </c>
      <c r="M3023" s="47" t="str">
        <v>400m</v>
      </c>
      <c r="N3023" s="95">
        <v>32954</v>
      </c>
      <c r="O3023" s="94" t="str">
        <f t="shared" si="188"/>
        <v>Yanique HAYE-SMITH400m</v>
      </c>
      <c r="P3023" s="2">
        <f t="shared" si="189"/>
        <v>1107</v>
      </c>
      <c r="Q3023" s="2">
        <f t="shared" si="190"/>
        <v>63</v>
      </c>
      <c r="R3023" s="79" t="str">
        <f t="shared" si="191"/>
        <v/>
      </c>
    </row>
    <row r="3024" spans="1:18" x14ac:dyDescent="0.2">
      <c r="A3024" t="s">
        <v>1152</v>
      </c>
      <c r="B3024" t="s">
        <v>1871</v>
      </c>
      <c r="C3024" t="s">
        <v>28</v>
      </c>
      <c r="D3024" s="5"/>
      <c r="E3024" s="39">
        <v>1082</v>
      </c>
      <c r="F3024" s="195">
        <v>44310</v>
      </c>
      <c r="G3024" s="2">
        <v>99</v>
      </c>
      <c r="H3024" t="str">
        <f>B3024&amp;C3024</f>
        <v>Esther GITAHI1500m</v>
      </c>
      <c r="I3024" s="2">
        <f>E3024</f>
        <v>1082</v>
      </c>
      <c r="J3024" s="2" cm="1">
        <f t="array" ref="J3024">MAX(IF($H$3:$H$4000=$H3024,$I$3:$I$4000))</f>
        <v>1082</v>
      </c>
      <c r="K3024" s="2" t="str">
        <v>TTO</v>
      </c>
      <c r="L3024" s="21" t="str">
        <v>Taejha BADAL</v>
      </c>
      <c r="M3024" s="47" t="str">
        <v>100m</v>
      </c>
      <c r="N3024" s="95">
        <v>37818</v>
      </c>
      <c r="O3024" s="94" t="str">
        <f t="shared" si="188"/>
        <v>Taejha BADAL100m</v>
      </c>
      <c r="P3024" s="2">
        <f t="shared" si="189"/>
        <v>1056</v>
      </c>
      <c r="Q3024" s="2">
        <f t="shared" si="190"/>
        <v>141</v>
      </c>
      <c r="R3024" s="79" t="str">
        <f t="shared" si="191"/>
        <v/>
      </c>
    </row>
    <row r="3025" spans="1:18" x14ac:dyDescent="0.2">
      <c r="A3025" t="s">
        <v>1152</v>
      </c>
      <c r="B3025" t="s">
        <v>1956</v>
      </c>
      <c r="C3025" s="5" t="s">
        <v>29</v>
      </c>
      <c r="D3025" s="5">
        <v>35622</v>
      </c>
      <c r="E3025" s="39">
        <v>1129</v>
      </c>
      <c r="F3025" s="195">
        <v>44310</v>
      </c>
      <c r="G3025" s="2">
        <v>44</v>
      </c>
      <c r="H3025" t="str">
        <f>B3025&amp;C3025</f>
        <v>Mercy CHELANGAT5000m</v>
      </c>
      <c r="I3025" s="2">
        <f>E3025</f>
        <v>1129</v>
      </c>
      <c r="J3025" s="2" cm="1">
        <f t="array" ref="J3025">MAX(IF($H$3:$H$4000=$H3025,$I$3:$I$4000))</f>
        <v>1129</v>
      </c>
      <c r="K3025" s="2" t="str">
        <v>TTO</v>
      </c>
      <c r="L3025" s="21" t="str">
        <v>Taejha BADAL</v>
      </c>
      <c r="M3025" s="47" t="str">
        <v>200m</v>
      </c>
      <c r="N3025" s="95">
        <v>37818</v>
      </c>
      <c r="O3025" s="94" t="str">
        <f t="shared" si="188"/>
        <v>Taejha BADAL200m</v>
      </c>
      <c r="P3025" s="2">
        <f t="shared" si="189"/>
        <v>1089</v>
      </c>
      <c r="Q3025" s="2">
        <f t="shared" si="190"/>
        <v>97</v>
      </c>
      <c r="R3025" s="79" t="str">
        <f t="shared" si="191"/>
        <v/>
      </c>
    </row>
    <row r="3026" spans="1:18" x14ac:dyDescent="0.2">
      <c r="A3026" t="s">
        <v>1152</v>
      </c>
      <c r="B3026" t="s">
        <v>2702</v>
      </c>
      <c r="C3026" s="5" t="s">
        <v>82</v>
      </c>
      <c r="D3026" s="5">
        <v>34020</v>
      </c>
      <c r="E3026" s="39">
        <v>1140</v>
      </c>
      <c r="F3026" s="195">
        <v>44304</v>
      </c>
      <c r="G3026" s="2">
        <v>54</v>
      </c>
      <c r="H3026" t="str">
        <f>B3026&amp;C3026</f>
        <v>Gladys CHESIRmarathon</v>
      </c>
      <c r="I3026" s="2">
        <f>E3026</f>
        <v>1140</v>
      </c>
      <c r="J3026" s="2" cm="1">
        <f t="array" ref="J3026">MAX(IF($H$3:$H$4000=$H3026,$I$3:$I$4000))</f>
        <v>1140</v>
      </c>
      <c r="K3026" s="2" t="str">
        <v>TTO</v>
      </c>
      <c r="L3026" s="21" t="str">
        <v>Janeil BELLILLE</v>
      </c>
      <c r="M3026" s="47" t="str">
        <v>400mh</v>
      </c>
      <c r="N3026" s="95">
        <v>32677</v>
      </c>
      <c r="O3026" s="94" t="str">
        <f t="shared" si="188"/>
        <v>Janeil BELLILLE400mh</v>
      </c>
      <c r="P3026" s="2">
        <f t="shared" si="189"/>
        <v>1012</v>
      </c>
      <c r="Q3026" s="2">
        <f t="shared" si="190"/>
        <v>107</v>
      </c>
      <c r="R3026" s="79" t="str">
        <f t="shared" si="191"/>
        <v/>
      </c>
    </row>
    <row r="3027" spans="1:18" x14ac:dyDescent="0.2">
      <c r="A3027" t="s">
        <v>1152</v>
      </c>
      <c r="B3027" t="s">
        <v>2671</v>
      </c>
      <c r="C3027" t="s">
        <v>82</v>
      </c>
      <c r="D3027">
        <v>1990</v>
      </c>
      <c r="E3027" s="39">
        <v>1205</v>
      </c>
      <c r="F3027" s="195">
        <v>44297</v>
      </c>
      <c r="G3027" s="2">
        <v>13</v>
      </c>
      <c r="H3027" t="str">
        <f>B3027&amp;C3027</f>
        <v>Purity CHANGWONYmarathon</v>
      </c>
      <c r="I3027" s="2">
        <f>E3027</f>
        <v>1205</v>
      </c>
      <c r="J3027" s="2" cm="1">
        <f t="array" ref="J3027">MAX(IF($H$3:$H$4000=$H3027,$I$3:$I$4000))</f>
        <v>1205</v>
      </c>
      <c r="K3027" s="2" t="str">
        <v>TTO</v>
      </c>
      <c r="L3027" s="21" t="str">
        <v>Tyra GITTENS</v>
      </c>
      <c r="M3027" s="47" t="str">
        <v>long-jump</v>
      </c>
      <c r="N3027" s="95">
        <v>35952</v>
      </c>
      <c r="O3027" s="94" t="str">
        <f t="shared" si="188"/>
        <v>Tyra GITTENSlong-jump</v>
      </c>
      <c r="P3027" s="2">
        <f t="shared" si="189"/>
        <v>1209</v>
      </c>
      <c r="Q3027" s="2">
        <f t="shared" si="190"/>
        <v>3</v>
      </c>
      <c r="R3027" s="79" t="str">
        <f t="shared" si="191"/>
        <v/>
      </c>
    </row>
    <row r="3028" spans="1:18" x14ac:dyDescent="0.2">
      <c r="A3028" t="s">
        <v>1152</v>
      </c>
      <c r="B3028" t="s">
        <v>2677</v>
      </c>
      <c r="C3028" s="5" t="s">
        <v>82</v>
      </c>
      <c r="D3028" s="5">
        <v>33695</v>
      </c>
      <c r="E3028" s="39">
        <v>1189</v>
      </c>
      <c r="F3028" s="195">
        <v>44297</v>
      </c>
      <c r="G3028" s="2">
        <v>19</v>
      </c>
      <c r="H3028" t="str">
        <f>B3028&amp;C3028</f>
        <v>Antonina KWAMBAImarathon</v>
      </c>
      <c r="I3028" s="2">
        <f>E3028</f>
        <v>1189</v>
      </c>
      <c r="J3028" s="2" cm="1">
        <f t="array" ref="J3028">MAX(IF($H$3:$H$4000=$H3028,$I$3:$I$4000))</f>
        <v>1189</v>
      </c>
      <c r="K3028" s="2" t="str">
        <v>TTO</v>
      </c>
      <c r="L3028" s="21" t="str">
        <v>Tyra GITTENS</v>
      </c>
      <c r="M3028" s="47" t="str">
        <v>high-jump</v>
      </c>
      <c r="N3028" s="95">
        <v>35952</v>
      </c>
      <c r="O3028" s="94" t="str">
        <f t="shared" si="188"/>
        <v>Tyra GITTENShigh-jump</v>
      </c>
      <c r="P3028" s="2">
        <f t="shared" si="189"/>
        <v>1170</v>
      </c>
      <c r="Q3028" s="2">
        <f t="shared" si="190"/>
        <v>4</v>
      </c>
      <c r="R3028" s="79" t="str">
        <f t="shared" si="191"/>
        <v/>
      </c>
    </row>
    <row r="3029" spans="1:18" x14ac:dyDescent="0.2">
      <c r="A3029" t="s">
        <v>1152</v>
      </c>
      <c r="B3029" t="s">
        <v>2680</v>
      </c>
      <c r="C3029" s="5" t="s">
        <v>82</v>
      </c>
      <c r="D3029" s="5">
        <v>33817</v>
      </c>
      <c r="E3029" s="39">
        <v>1187</v>
      </c>
      <c r="F3029" s="195">
        <v>44297</v>
      </c>
      <c r="G3029" s="2">
        <v>23</v>
      </c>
      <c r="H3029" t="str">
        <f>B3029&amp;C3029</f>
        <v>Delvine Relin MERINGORmarathon</v>
      </c>
      <c r="I3029" s="2">
        <f>E3029</f>
        <v>1187</v>
      </c>
      <c r="J3029" s="2" cm="1">
        <f t="array" ref="J3029">MAX(IF($H$3:$H$4000=$H3029,$I$3:$I$4000))</f>
        <v>1187</v>
      </c>
      <c r="K3029" s="2" t="str">
        <v>TTO</v>
      </c>
      <c r="L3029" s="21" t="str">
        <v>Tamia BADAL</v>
      </c>
      <c r="M3029" s="47" t="str">
        <v>400mh</v>
      </c>
      <c r="N3029" s="95">
        <v>36838</v>
      </c>
      <c r="O3029" s="94" t="str">
        <f t="shared" si="188"/>
        <v>Tamia BADAL400mh</v>
      </c>
      <c r="P3029" s="2">
        <f t="shared" si="189"/>
        <v>987</v>
      </c>
      <c r="Q3029" s="2">
        <f t="shared" si="190"/>
        <v>135</v>
      </c>
      <c r="R3029" s="79" t="str">
        <f t="shared" si="191"/>
        <v/>
      </c>
    </row>
    <row r="3030" spans="1:18" x14ac:dyDescent="0.2">
      <c r="A3030" t="s">
        <v>1152</v>
      </c>
      <c r="B3030" t="s">
        <v>2000</v>
      </c>
      <c r="C3030" s="5" t="s">
        <v>82</v>
      </c>
      <c r="D3030" s="5">
        <v>31100</v>
      </c>
      <c r="E3030" s="39">
        <v>1167</v>
      </c>
      <c r="F3030" s="195">
        <v>44297</v>
      </c>
      <c r="G3030" s="2">
        <v>36</v>
      </c>
      <c r="H3030" t="str">
        <f>B3030&amp;C3030</f>
        <v>Gladys Jepkurui BIWOTTmarathon</v>
      </c>
      <c r="I3030" s="2">
        <f>E3030</f>
        <v>1167</v>
      </c>
      <c r="J3030" s="2" cm="1">
        <f t="array" ref="J3030">MAX(IF($H$3:$H$4000=$H3030,$I$3:$I$4000))</f>
        <v>1167</v>
      </c>
      <c r="K3030" s="2" t="str">
        <v>TTO</v>
      </c>
      <c r="L3030" s="21" t="str">
        <v>Tamia BADAL</v>
      </c>
      <c r="M3030" s="47" t="str">
        <v>100mh</v>
      </c>
      <c r="N3030" s="95">
        <v>36838</v>
      </c>
      <c r="O3030" s="94" t="str">
        <f t="shared" si="188"/>
        <v>Tamia BADAL100mh</v>
      </c>
      <c r="P3030" s="2">
        <f t="shared" si="189"/>
        <v>1034</v>
      </c>
      <c r="Q3030" s="2">
        <f t="shared" si="190"/>
        <v>113</v>
      </c>
      <c r="R3030" s="79" t="str">
        <f t="shared" si="191"/>
        <v/>
      </c>
    </row>
    <row r="3031" spans="1:18" x14ac:dyDescent="0.2">
      <c r="A3031" t="s">
        <v>1152</v>
      </c>
      <c r="B3031" t="s">
        <v>2698</v>
      </c>
      <c r="C3031" s="5" t="s">
        <v>82</v>
      </c>
      <c r="D3031" s="5">
        <v>33644</v>
      </c>
      <c r="E3031" s="39">
        <v>1147</v>
      </c>
      <c r="F3031" s="195">
        <v>44297</v>
      </c>
      <c r="G3031" s="2">
        <v>49</v>
      </c>
      <c r="H3031" t="str">
        <f>B3031&amp;C3031</f>
        <v>Milliam EBONGONmarathon</v>
      </c>
      <c r="I3031" s="2">
        <f>E3031</f>
        <v>1147</v>
      </c>
      <c r="J3031" s="2" cm="1">
        <f t="array" ref="J3031">MAX(IF($H$3:$H$4000=$H3031,$I$3:$I$4000))</f>
        <v>1147</v>
      </c>
      <c r="K3031" s="2" t="str">
        <v>TTO</v>
      </c>
      <c r="L3031" s="21" t="str">
        <v>SaÔ¨Åya JOHN</v>
      </c>
      <c r="M3031" s="47" t="str">
        <v>100mh</v>
      </c>
      <c r="N3031" s="95">
        <v>44581</v>
      </c>
      <c r="O3031" s="94" t="str">
        <f t="shared" si="188"/>
        <v>SaÔ¨Åya JOHN100mh</v>
      </c>
      <c r="P3031" s="2">
        <f t="shared" si="189"/>
        <v>1066</v>
      </c>
      <c r="Q3031" s="2">
        <f t="shared" si="190"/>
        <v>85</v>
      </c>
      <c r="R3031" s="79" t="str">
        <f t="shared" si="191"/>
        <v/>
      </c>
    </row>
    <row r="3032" spans="1:18" x14ac:dyDescent="0.2">
      <c r="A3032" t="s">
        <v>1152</v>
      </c>
      <c r="B3032" t="s">
        <v>1578</v>
      </c>
      <c r="C3032" s="5" t="s">
        <v>82</v>
      </c>
      <c r="D3032" s="5">
        <v>32603</v>
      </c>
      <c r="E3032" s="39">
        <v>1131</v>
      </c>
      <c r="F3032" s="195">
        <v>44297</v>
      </c>
      <c r="G3032" s="2">
        <v>66</v>
      </c>
      <c r="H3032" t="str">
        <f>B3032&amp;C3032</f>
        <v>Naomi Jepkosgei MAIYOmarathon</v>
      </c>
      <c r="I3032" s="2">
        <f>E3032</f>
        <v>1131</v>
      </c>
      <c r="J3032" s="2" cm="1">
        <f t="array" ref="J3032">MAX(IF($H$3:$H$4000=$H3032,$I$3:$I$4000))</f>
        <v>1131</v>
      </c>
      <c r="K3032" s="2" t="str">
        <v>TTO</v>
      </c>
      <c r="L3032" s="21" t="str">
        <v>Jeminise PARRIS</v>
      </c>
      <c r="M3032" s="47" t="str">
        <v>100mh</v>
      </c>
      <c r="N3032" s="95">
        <v>35613</v>
      </c>
      <c r="O3032" s="94" t="str">
        <f t="shared" si="188"/>
        <v>Jeminise PARRIS100mh</v>
      </c>
      <c r="P3032" s="2">
        <f t="shared" si="189"/>
        <v>999</v>
      </c>
      <c r="Q3032" s="2">
        <f t="shared" si="190"/>
        <v>137</v>
      </c>
      <c r="R3032" s="79" t="str">
        <f t="shared" si="191"/>
        <v/>
      </c>
    </row>
    <row r="3033" spans="1:18" x14ac:dyDescent="0.2">
      <c r="A3033" t="s">
        <v>1152</v>
      </c>
      <c r="B3033" t="s">
        <v>2714</v>
      </c>
      <c r="C3033" s="5" t="s">
        <v>82</v>
      </c>
      <c r="D3033" s="5">
        <v>31492</v>
      </c>
      <c r="E3033" s="39">
        <v>1129</v>
      </c>
      <c r="F3033" s="195">
        <v>44297</v>
      </c>
      <c r="G3033" s="2">
        <v>70</v>
      </c>
      <c r="H3033" t="str">
        <f>B3033&amp;C3033</f>
        <v>Margaret Wangari MURIUKImarathon</v>
      </c>
      <c r="I3033" s="2">
        <f>E3033</f>
        <v>1129</v>
      </c>
      <c r="J3033" s="2" cm="1">
        <f t="array" ref="J3033">MAX(IF($H$3:$H$4000=$H3033,$I$3:$I$4000))</f>
        <v>1129</v>
      </c>
      <c r="K3033" s="2" t="str">
        <v>TTO</v>
      </c>
      <c r="L3033" s="21" t="str">
        <v>Leah BERTRAND</v>
      </c>
      <c r="M3033" s="47" t="str">
        <v>100m</v>
      </c>
      <c r="N3033" s="95">
        <v>37463</v>
      </c>
      <c r="O3033" s="94" t="str">
        <f t="shared" si="188"/>
        <v>Leah BERTRAND100m</v>
      </c>
      <c r="P3033" s="2">
        <f t="shared" si="189"/>
        <v>1058</v>
      </c>
      <c r="Q3033" s="2">
        <f t="shared" si="190"/>
        <v>138</v>
      </c>
      <c r="R3033" s="79" t="str">
        <f t="shared" si="191"/>
        <v/>
      </c>
    </row>
    <row r="3034" spans="1:18" x14ac:dyDescent="0.2">
      <c r="A3034" t="s">
        <v>1152</v>
      </c>
      <c r="B3034" t="s">
        <v>1853</v>
      </c>
      <c r="C3034" t="s">
        <v>28</v>
      </c>
      <c r="D3034" s="5"/>
      <c r="E3034" s="39">
        <v>1102</v>
      </c>
      <c r="F3034" s="195">
        <v>44296</v>
      </c>
      <c r="G3034" s="2">
        <v>66</v>
      </c>
      <c r="H3034" t="str">
        <f>B3034&amp;C3034</f>
        <v>Joyce KIMELI1500m</v>
      </c>
      <c r="I3034" s="2">
        <f>E3034</f>
        <v>1102</v>
      </c>
      <c r="J3034" s="2" cm="1">
        <f t="array" ref="J3034">MAX(IF($H$3:$H$4000=$H3034,$I$3:$I$4000))</f>
        <v>1102</v>
      </c>
      <c r="K3034" s="2" t="str">
        <v>TTO</v>
      </c>
      <c r="L3034" s="21" t="str">
        <v>SaÔ¨Åya JOHN</v>
      </c>
      <c r="M3034" s="47" t="str">
        <v>javelin-throw</v>
      </c>
      <c r="N3034" s="95">
        <v>44581</v>
      </c>
      <c r="O3034" s="94" t="str">
        <f t="shared" si="188"/>
        <v>SaÔ¨Åya JOHNjavelin-throw</v>
      </c>
      <c r="P3034" s="2">
        <f t="shared" si="189"/>
        <v>735</v>
      </c>
      <c r="Q3034" s="2">
        <f t="shared" si="190"/>
        <v>147</v>
      </c>
      <c r="R3034" s="79" t="str">
        <f t="shared" si="191"/>
        <v/>
      </c>
    </row>
    <row r="3035" spans="1:18" x14ac:dyDescent="0.2">
      <c r="A3035" t="s">
        <v>1152</v>
      </c>
      <c r="B3035" t="s">
        <v>1796</v>
      </c>
      <c r="C3035" s="5" t="s">
        <v>27</v>
      </c>
      <c r="D3035" s="5">
        <v>31545</v>
      </c>
      <c r="E3035" s="39">
        <v>1112</v>
      </c>
      <c r="F3035" s="195">
        <v>44268</v>
      </c>
      <c r="G3035" s="2">
        <v>48</v>
      </c>
      <c r="H3035" t="str">
        <f>B3035&amp;C3035</f>
        <v>Emily Cherotich TUEI800m</v>
      </c>
      <c r="I3035" s="2">
        <f>E3035</f>
        <v>1112</v>
      </c>
      <c r="J3035" s="2" cm="1">
        <f t="array" ref="J3035">MAX(IF($H$3:$H$4000=$H3035,$I$3:$I$4000))</f>
        <v>1112</v>
      </c>
      <c r="K3035" s="2" t="str">
        <v>TTO</v>
      </c>
      <c r="L3035" s="21" t="str">
        <v>SaÔ¨Åya JOHN</v>
      </c>
      <c r="M3035" s="47" t="str">
        <v>heptathlon</v>
      </c>
      <c r="N3035" s="95">
        <v>44581</v>
      </c>
      <c r="O3035" s="94" t="str">
        <f t="shared" si="188"/>
        <v>SaÔ¨Åya JOHNheptathlon</v>
      </c>
      <c r="P3035" s="2">
        <f t="shared" si="189"/>
        <v>972</v>
      </c>
      <c r="Q3035" s="2">
        <f t="shared" si="190"/>
        <v>18</v>
      </c>
      <c r="R3035" s="79" t="str">
        <f t="shared" si="191"/>
        <v/>
      </c>
    </row>
    <row r="3036" spans="1:18" x14ac:dyDescent="0.2">
      <c r="A3036" t="s">
        <v>1152</v>
      </c>
      <c r="B3036" t="s">
        <v>1804</v>
      </c>
      <c r="C3036" t="s">
        <v>27</v>
      </c>
      <c r="D3036" s="5"/>
      <c r="E3036" s="39">
        <v>1103</v>
      </c>
      <c r="F3036" s="195">
        <v>44268</v>
      </c>
      <c r="G3036" s="2">
        <v>62</v>
      </c>
      <c r="H3036" t="str">
        <f>B3036&amp;C3036</f>
        <v>Mueni KARIMI800m</v>
      </c>
      <c r="I3036" s="2">
        <f>E3036</f>
        <v>1103</v>
      </c>
      <c r="J3036" s="2" cm="1">
        <f t="array" ref="J3036">MAX(IF($H$3:$H$4000=$H3036,$I$3:$I$4000))</f>
        <v>1103</v>
      </c>
      <c r="K3036" s="2" t="str">
        <v>TTO</v>
      </c>
      <c r="L3036" s="21" t="str">
        <v>Ianna ROACH</v>
      </c>
      <c r="M3036" s="47" t="str">
        <v>shot-put</v>
      </c>
      <c r="N3036" s="95">
        <v>36542</v>
      </c>
      <c r="O3036" s="94" t="str">
        <f t="shared" si="188"/>
        <v>Ianna ROACHshot-put</v>
      </c>
      <c r="P3036" s="2">
        <f t="shared" si="189"/>
        <v>873</v>
      </c>
      <c r="Q3036" s="2">
        <f t="shared" si="190"/>
        <v>70</v>
      </c>
      <c r="R3036" s="79" t="str">
        <f t="shared" si="191"/>
        <v/>
      </c>
    </row>
    <row r="3037" spans="1:18" x14ac:dyDescent="0.2">
      <c r="A3037" t="s">
        <v>1152</v>
      </c>
      <c r="B3037" t="s">
        <v>1912</v>
      </c>
      <c r="C3037" s="5" t="s">
        <v>34</v>
      </c>
      <c r="D3037" s="5">
        <v>36564</v>
      </c>
      <c r="E3037" s="39">
        <v>1047</v>
      </c>
      <c r="F3037" s="195">
        <v>44268</v>
      </c>
      <c r="G3037" s="2">
        <v>67</v>
      </c>
      <c r="H3037" t="str">
        <f>B3037&amp;C3037</f>
        <v>Jackline WAMBUI3000msc</v>
      </c>
      <c r="I3037" s="2">
        <f>E3037</f>
        <v>1047</v>
      </c>
      <c r="J3037" s="2" cm="1">
        <f t="array" ref="J3037">MAX(IF($H$3:$H$4000=$H3037,$I$3:$I$4000))</f>
        <v>1047</v>
      </c>
      <c r="K3037" s="2" t="str">
        <v>TTO</v>
      </c>
      <c r="L3037" s="21" t="str">
        <v>Talena MURRAY</v>
      </c>
      <c r="M3037" s="47" t="str">
        <v>javelin-throw</v>
      </c>
      <c r="N3037" s="95">
        <v>36461</v>
      </c>
      <c r="O3037" s="94" t="str">
        <f t="shared" si="188"/>
        <v>Talena MURRAYjavelin-throw</v>
      </c>
      <c r="P3037" s="2">
        <f t="shared" si="189"/>
        <v>850</v>
      </c>
      <c r="Q3037" s="2">
        <f t="shared" si="190"/>
        <v>70</v>
      </c>
      <c r="R3037" s="79" t="str">
        <f t="shared" si="191"/>
        <v/>
      </c>
    </row>
    <row r="3038" spans="1:18" x14ac:dyDescent="0.2">
      <c r="A3038" t="s">
        <v>1152</v>
      </c>
      <c r="B3038" t="s">
        <v>1313</v>
      </c>
      <c r="C3038" s="5" t="s">
        <v>34</v>
      </c>
      <c r="D3038" s="5">
        <v>1994</v>
      </c>
      <c r="E3038" s="39">
        <v>1019</v>
      </c>
      <c r="F3038" s="195">
        <v>44268</v>
      </c>
      <c r="G3038" s="2">
        <v>86</v>
      </c>
      <c r="H3038" t="str">
        <f>B3038&amp;C3038</f>
        <v>Mercy CHEPKORIR3000msc</v>
      </c>
      <c r="I3038" s="2">
        <f>E3038</f>
        <v>1019</v>
      </c>
      <c r="J3038" s="2" cm="1">
        <f t="array" ref="J3038">MAX(IF($H$3:$H$4000=$H3038,$I$3:$I$4000))</f>
        <v>1019</v>
      </c>
      <c r="K3038" s="2" t="str">
        <v>TTO</v>
      </c>
      <c r="L3038" s="21" t="str">
        <v>Kymoi NORAY</v>
      </c>
      <c r="M3038" s="47" t="str">
        <v>javelin-throw</v>
      </c>
      <c r="N3038" s="95">
        <v>36852</v>
      </c>
      <c r="O3038" s="94" t="str">
        <f t="shared" si="188"/>
        <v>Kymoi NORAYjavelin-throw</v>
      </c>
      <c r="P3038" s="2">
        <f t="shared" si="189"/>
        <v>781</v>
      </c>
      <c r="Q3038" s="2">
        <f t="shared" si="190"/>
        <v>122</v>
      </c>
      <c r="R3038" s="79" t="str">
        <f t="shared" si="191"/>
        <v/>
      </c>
    </row>
    <row r="3039" spans="1:18" x14ac:dyDescent="0.2">
      <c r="A3039" t="s">
        <v>1152</v>
      </c>
      <c r="B3039" t="s">
        <v>1991</v>
      </c>
      <c r="C3039" s="5" t="s">
        <v>30</v>
      </c>
      <c r="D3039" s="5">
        <v>34285</v>
      </c>
      <c r="E3039" s="39">
        <v>1154</v>
      </c>
      <c r="F3039" s="195">
        <v>44268</v>
      </c>
      <c r="G3039" s="2">
        <v>23</v>
      </c>
      <c r="H3039" t="str">
        <f>B3039&amp;C3039</f>
        <v>Vicoty CHEPNGENO10000m</v>
      </c>
      <c r="I3039" s="2">
        <f>E3039</f>
        <v>1154</v>
      </c>
      <c r="J3039" s="2" cm="1">
        <f t="array" ref="J3039">MAX(IF($H$3:$H$4000=$H3039,$I$3:$I$4000))</f>
        <v>1154</v>
      </c>
      <c r="K3039" s="2" t="str">
        <v>TTO</v>
      </c>
      <c r="L3039" s="21" t="str">
        <v>Natasha FOX</v>
      </c>
      <c r="M3039" s="47" t="str">
        <v>400mh</v>
      </c>
      <c r="N3039" s="95">
        <v>44671</v>
      </c>
      <c r="O3039" s="94" t="str">
        <f t="shared" si="188"/>
        <v>Natasha FOX400mh</v>
      </c>
      <c r="P3039" s="2">
        <f t="shared" si="189"/>
        <v>1001</v>
      </c>
      <c r="Q3039" s="2">
        <f t="shared" si="190"/>
        <v>127</v>
      </c>
      <c r="R3039" s="79" t="str">
        <f t="shared" si="191"/>
        <v/>
      </c>
    </row>
    <row r="3040" spans="1:18" x14ac:dyDescent="0.2">
      <c r="A3040" t="s">
        <v>1152</v>
      </c>
      <c r="B3040" t="s">
        <v>2006</v>
      </c>
      <c r="C3040" t="s">
        <v>30</v>
      </c>
      <c r="D3040" s="5"/>
      <c r="E3040" s="39">
        <v>1102</v>
      </c>
      <c r="F3040" s="195">
        <v>44268</v>
      </c>
      <c r="G3040" s="2">
        <v>57</v>
      </c>
      <c r="H3040" t="str">
        <f>B3040&amp;C3040</f>
        <v>Naomi CHEMWENO10000m</v>
      </c>
      <c r="I3040" s="2">
        <f>E3040</f>
        <v>1102</v>
      </c>
      <c r="J3040" s="2" cm="1">
        <f t="array" ref="J3040">MAX(IF($H$3:$H$4000=$H3040,$I$3:$I$4000))</f>
        <v>1102</v>
      </c>
      <c r="K3040" s="2" t="str">
        <v>TTO</v>
      </c>
      <c r="L3040" s="21" t="str">
        <v>Karessa KIRTON</v>
      </c>
      <c r="M3040" s="47" t="str">
        <v>100mh</v>
      </c>
      <c r="N3040" s="95">
        <v>44671</v>
      </c>
      <c r="O3040" s="94" t="str">
        <f t="shared" si="188"/>
        <v>Karessa KIRTON100mh</v>
      </c>
      <c r="P3040" s="2">
        <f t="shared" si="189"/>
        <v>962</v>
      </c>
      <c r="Q3040" s="2">
        <f t="shared" si="190"/>
        <v>164</v>
      </c>
      <c r="R3040" s="79" t="str">
        <f t="shared" si="191"/>
        <v/>
      </c>
    </row>
    <row r="3041" spans="1:18" x14ac:dyDescent="0.2">
      <c r="A3041" t="s">
        <v>1152</v>
      </c>
      <c r="B3041" t="s">
        <v>2020</v>
      </c>
      <c r="C3041" t="s">
        <v>30</v>
      </c>
      <c r="D3041" s="5"/>
      <c r="E3041" s="39">
        <v>1065</v>
      </c>
      <c r="F3041" s="195">
        <v>44268</v>
      </c>
      <c r="G3041" s="2">
        <v>83</v>
      </c>
      <c r="H3041" t="str">
        <f>B3041&amp;C3041</f>
        <v>Beatrice CHEBURET10000m</v>
      </c>
      <c r="I3041" s="2">
        <f>E3041</f>
        <v>1065</v>
      </c>
      <c r="J3041" s="2" cm="1">
        <f t="array" ref="J3041">MAX(IF($H$3:$H$4000=$H3041,$I$3:$I$4000))</f>
        <v>1065</v>
      </c>
      <c r="K3041" s="2" t="str">
        <v>TTO</v>
      </c>
      <c r="L3041" s="21" t="str">
        <v>Mauricia PRIETO</v>
      </c>
      <c r="M3041" s="47" t="str">
        <v>200m</v>
      </c>
      <c r="N3041" s="95">
        <v>35023</v>
      </c>
      <c r="O3041" s="94" t="str">
        <f t="shared" si="188"/>
        <v>Mauricia PRIETO200m</v>
      </c>
      <c r="P3041" s="2">
        <f t="shared" si="189"/>
        <v>1064</v>
      </c>
      <c r="Q3041" s="2">
        <f t="shared" si="190"/>
        <v>131</v>
      </c>
      <c r="R3041" s="79" t="str">
        <f t="shared" si="191"/>
        <v/>
      </c>
    </row>
    <row r="3042" spans="1:18" x14ac:dyDescent="0.2">
      <c r="A3042" t="s">
        <v>1152</v>
      </c>
      <c r="B3042" t="s">
        <v>2021</v>
      </c>
      <c r="C3042" s="5" t="s">
        <v>30</v>
      </c>
      <c r="D3042" s="5"/>
      <c r="E3042" s="39">
        <v>1058</v>
      </c>
      <c r="F3042" s="195">
        <v>44268</v>
      </c>
      <c r="G3042" s="2">
        <v>86</v>
      </c>
      <c r="H3042" t="str">
        <f>B3042&amp;C3042</f>
        <v>Caroline CHEPTOO10000m</v>
      </c>
      <c r="I3042" s="2">
        <f>E3042</f>
        <v>1058</v>
      </c>
      <c r="J3042" s="2" cm="1">
        <f t="array" ref="J3042">MAX(IF($H$3:$H$4000=$H3042,$I$3:$I$4000))</f>
        <v>1058</v>
      </c>
      <c r="K3042" s="2" t="str">
        <v>TTO</v>
      </c>
      <c r="L3042" s="21" t="str">
        <v>Shaniqua BASCOMBE</v>
      </c>
      <c r="M3042" s="47" t="str">
        <v>100m</v>
      </c>
      <c r="N3042" s="95">
        <v>37933</v>
      </c>
      <c r="O3042" s="94" t="str">
        <f t="shared" si="188"/>
        <v>Shaniqua BASCOMBE100m</v>
      </c>
      <c r="P3042" s="2">
        <f t="shared" si="189"/>
        <v>1052</v>
      </c>
      <c r="Q3042" s="2">
        <f t="shared" si="190"/>
        <v>148</v>
      </c>
      <c r="R3042" s="79" t="str">
        <f t="shared" si="191"/>
        <v/>
      </c>
    </row>
    <row r="3043" spans="1:18" x14ac:dyDescent="0.2">
      <c r="A3043" t="s">
        <v>1152</v>
      </c>
      <c r="B3043" t="s">
        <v>2022</v>
      </c>
      <c r="C3043" s="5" t="s">
        <v>30</v>
      </c>
      <c r="D3043" s="5">
        <v>33688</v>
      </c>
      <c r="E3043" s="39">
        <v>1054</v>
      </c>
      <c r="F3043" s="195">
        <v>44268</v>
      </c>
      <c r="G3043" s="2">
        <v>87</v>
      </c>
      <c r="H3043" t="str">
        <f>B3043&amp;C3043</f>
        <v>Summary CHEROTICH10000m</v>
      </c>
      <c r="I3043" s="2">
        <f>E3043</f>
        <v>1054</v>
      </c>
      <c r="J3043" s="2" cm="1">
        <f t="array" ref="J3043">MAX(IF($H$3:$H$4000=$H3043,$I$3:$I$4000))</f>
        <v>1054</v>
      </c>
      <c r="K3043" s="2" t="str">
        <v>TTO</v>
      </c>
      <c r="L3043" s="21" t="str">
        <v>Michelle-Lee AHYE</v>
      </c>
      <c r="M3043" s="47" t="str">
        <v>100m</v>
      </c>
      <c r="N3043" s="95">
        <v>33704</v>
      </c>
      <c r="O3043" s="94" t="str">
        <f t="shared" si="188"/>
        <v>Michelle-Lee AHYE100m</v>
      </c>
      <c r="P3043" s="2">
        <f t="shared" si="189"/>
        <v>1201</v>
      </c>
      <c r="Q3043" s="2">
        <f t="shared" si="190"/>
        <v>11</v>
      </c>
      <c r="R3043" s="79" t="str">
        <f t="shared" si="191"/>
        <v/>
      </c>
    </row>
    <row r="3044" spans="1:18" x14ac:dyDescent="0.2">
      <c r="A3044" t="s">
        <v>1152</v>
      </c>
      <c r="B3044" t="s">
        <v>2024</v>
      </c>
      <c r="C3044" s="5" t="s">
        <v>30</v>
      </c>
      <c r="D3044" s="5"/>
      <c r="E3044" s="39">
        <v>1050</v>
      </c>
      <c r="F3044" s="195">
        <v>44268</v>
      </c>
      <c r="G3044" s="2">
        <v>90</v>
      </c>
      <c r="H3044" t="str">
        <f>B3044&amp;C3044</f>
        <v>Mercy JEPKOSGEI10000m</v>
      </c>
      <c r="I3044" s="2">
        <f>E3044</f>
        <v>1050</v>
      </c>
      <c r="J3044" s="2" cm="1">
        <f t="array" ref="J3044">MAX(IF($H$3:$H$4000=$H3044,$I$3:$I$4000))</f>
        <v>1050</v>
      </c>
      <c r="K3044" s="2" t="str">
        <v>TTO</v>
      </c>
      <c r="L3044" s="21" t="str">
        <v>Portious WARREN</v>
      </c>
      <c r="M3044" s="47" t="str">
        <v>shot-put</v>
      </c>
      <c r="N3044" s="95">
        <v>35126</v>
      </c>
      <c r="O3044" s="94" t="str">
        <f t="shared" si="188"/>
        <v>Portious WARRENshot-put</v>
      </c>
      <c r="P3044" s="2">
        <f t="shared" si="189"/>
        <v>1129</v>
      </c>
      <c r="Q3044" s="2">
        <f t="shared" si="190"/>
        <v>5</v>
      </c>
      <c r="R3044" s="79" t="str">
        <f t="shared" si="191"/>
        <v/>
      </c>
    </row>
    <row r="3045" spans="1:18" x14ac:dyDescent="0.2">
      <c r="A3045" t="s">
        <v>1152</v>
      </c>
      <c r="B3045" t="s">
        <v>2596</v>
      </c>
      <c r="C3045" s="5" t="s">
        <v>41</v>
      </c>
      <c r="D3045" s="5">
        <v>34260</v>
      </c>
      <c r="E3045" s="39">
        <v>874</v>
      </c>
      <c r="F3045" s="195">
        <v>44268</v>
      </c>
      <c r="G3045" s="2">
        <v>48</v>
      </c>
      <c r="H3045" t="str">
        <f>B3045&amp;C3045</f>
        <v>Damacline Mwango NYAKERERIjavelin-throw</v>
      </c>
      <c r="I3045" s="2">
        <f>E3045</f>
        <v>874</v>
      </c>
      <c r="J3045" s="2" cm="1">
        <f t="array" ref="J3045">MAX(IF($H$3:$H$4000=$H3045,$I$3:$I$4000))</f>
        <v>874</v>
      </c>
      <c r="K3045" s="2" t="str">
        <v>TTO</v>
      </c>
      <c r="L3045" s="21" t="str">
        <v>Sparkle MCKNIGHT</v>
      </c>
      <c r="M3045" s="47" t="str">
        <v>400mh</v>
      </c>
      <c r="N3045" s="95">
        <v>33593</v>
      </c>
      <c r="O3045" s="94" t="str">
        <f t="shared" si="188"/>
        <v>Sparkle MCKNIGHT400mh</v>
      </c>
      <c r="P3045" s="2">
        <f t="shared" si="189"/>
        <v>1153</v>
      </c>
      <c r="Q3045" s="2">
        <f t="shared" si="190"/>
        <v>12</v>
      </c>
      <c r="R3045" s="79" t="str">
        <f t="shared" si="191"/>
        <v/>
      </c>
    </row>
    <row r="3046" spans="1:18" x14ac:dyDescent="0.2">
      <c r="A3046" t="s">
        <v>1152</v>
      </c>
      <c r="B3046" t="s">
        <v>1974</v>
      </c>
      <c r="C3046" s="5" t="s">
        <v>29</v>
      </c>
      <c r="D3046" s="5">
        <v>36068</v>
      </c>
      <c r="E3046" s="39">
        <v>1091</v>
      </c>
      <c r="F3046" s="195">
        <v>44267</v>
      </c>
      <c r="G3046" s="2">
        <v>74</v>
      </c>
      <c r="H3046" t="str">
        <f>B3046&amp;C3046</f>
        <v>Betty Chepkemoi SIGEI5000m</v>
      </c>
      <c r="I3046" s="2">
        <f>E3046</f>
        <v>1091</v>
      </c>
      <c r="J3046" s="2" cm="1">
        <f t="array" ref="J3046">MAX(IF($H$3:$H$4000=$H3046,$I$3:$I$4000))</f>
        <v>1091</v>
      </c>
      <c r="K3046" s="2" t="str">
        <v>TTO</v>
      </c>
      <c r="L3046" s="21" t="str">
        <v>Hilenn JAMES</v>
      </c>
      <c r="M3046" s="47" t="str">
        <v>shot-put</v>
      </c>
      <c r="N3046" s="95">
        <v>32948</v>
      </c>
      <c r="O3046" s="94" t="str">
        <f t="shared" si="188"/>
        <v>Hilenn JAMESshot-put</v>
      </c>
      <c r="P3046" s="2">
        <f t="shared" si="189"/>
        <v>893</v>
      </c>
      <c r="Q3046" s="2">
        <f t="shared" si="190"/>
        <v>54</v>
      </c>
      <c r="R3046" s="79" t="str">
        <f t="shared" si="191"/>
        <v/>
      </c>
    </row>
    <row r="3047" spans="1:18" x14ac:dyDescent="0.2">
      <c r="A3047" t="s">
        <v>1152</v>
      </c>
      <c r="B3047" t="s">
        <v>1817</v>
      </c>
      <c r="C3047" t="s">
        <v>27</v>
      </c>
      <c r="D3047" s="5"/>
      <c r="E3047" s="39">
        <v>1088</v>
      </c>
      <c r="F3047" s="195">
        <v>44255</v>
      </c>
      <c r="G3047" s="2">
        <v>80</v>
      </c>
      <c r="H3047" t="str">
        <f>B3047&amp;C3047</f>
        <v>Mueni KALEMI800m</v>
      </c>
      <c r="I3047" s="2">
        <f>E3047</f>
        <v>1088</v>
      </c>
      <c r="J3047" s="2" cm="1">
        <f t="array" ref="J3047">MAX(IF($H$3:$H$4000=$H3047,$I$3:$I$4000))</f>
        <v>1088</v>
      </c>
      <c r="K3047" s="2" t="str">
        <v>TTO</v>
      </c>
      <c r="L3047" s="21" t="str">
        <v>Reyare THOMAS</v>
      </c>
      <c r="M3047" s="47" t="str">
        <v>100m</v>
      </c>
      <c r="N3047" s="95">
        <v>32104</v>
      </c>
      <c r="O3047" s="94" t="str">
        <f t="shared" si="188"/>
        <v>Reyare THOMAS100m</v>
      </c>
      <c r="P3047" s="2">
        <f t="shared" si="189"/>
        <v>1095</v>
      </c>
      <c r="Q3047" s="2">
        <f t="shared" si="190"/>
        <v>104</v>
      </c>
      <c r="R3047" s="79" t="str">
        <f t="shared" si="191"/>
        <v/>
      </c>
    </row>
    <row r="3048" spans="1:18" x14ac:dyDescent="0.2">
      <c r="A3048" t="s">
        <v>1152</v>
      </c>
      <c r="B3048" t="s">
        <v>1868</v>
      </c>
      <c r="C3048" s="5" t="s">
        <v>28</v>
      </c>
      <c r="D3048" s="5">
        <v>36853</v>
      </c>
      <c r="E3048" s="39">
        <v>1086</v>
      </c>
      <c r="F3048" s="195">
        <v>44255</v>
      </c>
      <c r="G3048" s="2">
        <v>94</v>
      </c>
      <c r="H3048" t="str">
        <f>B3048&amp;C3048</f>
        <v>Lydia Jeruto LAGAT1500m</v>
      </c>
      <c r="I3048" s="2">
        <f>E3048</f>
        <v>1086</v>
      </c>
      <c r="J3048" s="2" cm="1">
        <f t="array" ref="J3048">MAX(IF($H$3:$H$4000=$H3048,$I$3:$I$4000))</f>
        <v>1086</v>
      </c>
      <c r="K3048" s="2" t="str">
        <v>TTO</v>
      </c>
      <c r="L3048" s="21" t="str">
        <v>Kelly-Ann BAPTISTE</v>
      </c>
      <c r="M3048" s="47" t="str">
        <v>100m</v>
      </c>
      <c r="N3048" s="95">
        <v>31699</v>
      </c>
      <c r="O3048" s="94" t="str">
        <f t="shared" si="188"/>
        <v>Kelly-Ann BAPTISTE100m</v>
      </c>
      <c r="P3048" s="2">
        <f t="shared" si="189"/>
        <v>1159</v>
      </c>
      <c r="Q3048" s="2">
        <f t="shared" si="190"/>
        <v>35</v>
      </c>
      <c r="R3048" s="79" t="str">
        <f t="shared" si="191"/>
        <v/>
      </c>
    </row>
    <row r="3049" spans="1:18" x14ac:dyDescent="0.2">
      <c r="A3049" t="s">
        <v>1152</v>
      </c>
      <c r="B3049" t="s">
        <v>2003</v>
      </c>
      <c r="C3049" s="5" t="s">
        <v>30</v>
      </c>
      <c r="D3049" s="5"/>
      <c r="E3049" s="39">
        <v>1106</v>
      </c>
      <c r="F3049" s="195">
        <v>44255</v>
      </c>
      <c r="G3049" s="2">
        <v>53</v>
      </c>
      <c r="H3049" t="str">
        <f>B3049&amp;C3049</f>
        <v>Everlyn CHIRCHIR10000m</v>
      </c>
      <c r="I3049" s="2">
        <f>E3049</f>
        <v>1106</v>
      </c>
      <c r="J3049" s="2" cm="1">
        <f t="array" ref="J3049">MAX(IF($H$3:$H$4000=$H3049,$I$3:$I$4000))</f>
        <v>1106</v>
      </c>
      <c r="K3049" s="2" t="str">
        <v>TTO</v>
      </c>
      <c r="L3049" s="21" t="str">
        <v>Diamond Rose THOMAS</v>
      </c>
      <c r="M3049" s="47" t="str">
        <v>discus-throw</v>
      </c>
      <c r="N3049" s="95">
        <v>35328</v>
      </c>
      <c r="O3049" s="94" t="str">
        <f t="shared" si="188"/>
        <v>Diamond Rose THOMASdiscus-throw</v>
      </c>
      <c r="P3049" s="2">
        <f t="shared" si="189"/>
        <v>872</v>
      </c>
      <c r="Q3049" s="2">
        <f t="shared" si="190"/>
        <v>74</v>
      </c>
      <c r="R3049" s="79" t="str">
        <f t="shared" si="191"/>
        <v/>
      </c>
    </row>
    <row r="3050" spans="1:18" x14ac:dyDescent="0.2">
      <c r="A3050" t="s">
        <v>1152</v>
      </c>
      <c r="B3050" t="s">
        <v>2011</v>
      </c>
      <c r="C3050" t="s">
        <v>30</v>
      </c>
      <c r="D3050" s="5"/>
      <c r="E3050" s="39">
        <v>1088</v>
      </c>
      <c r="F3050" s="195">
        <v>44255</v>
      </c>
      <c r="G3050" s="2">
        <v>69</v>
      </c>
      <c r="H3050" t="str">
        <f>B3050&amp;C3050</f>
        <v>Joyce KIPKEMBOI10000m</v>
      </c>
      <c r="I3050" s="2">
        <f>E3050</f>
        <v>1088</v>
      </c>
      <c r="J3050" s="2" cm="1">
        <f t="array" ref="J3050">MAX(IF($H$3:$H$4000=$H3050,$I$3:$I$4000))</f>
        <v>1088</v>
      </c>
      <c r="K3050" s="2" t="str">
        <v>TTO</v>
      </c>
      <c r="L3050" s="21" t="str">
        <v>Tyra GITTENS</v>
      </c>
      <c r="M3050" s="47" t="str">
        <v>100mh</v>
      </c>
      <c r="N3050" s="95">
        <v>35952</v>
      </c>
      <c r="O3050" s="94" t="str">
        <f t="shared" si="188"/>
        <v>Tyra GITTENS100mh</v>
      </c>
      <c r="P3050" s="2">
        <f t="shared" si="189"/>
        <v>1088</v>
      </c>
      <c r="Q3050" s="2">
        <f t="shared" si="190"/>
        <v>62</v>
      </c>
      <c r="R3050" s="79" t="str">
        <f t="shared" si="191"/>
        <v/>
      </c>
    </row>
    <row r="3051" spans="1:18" x14ac:dyDescent="0.2">
      <c r="A3051" t="s">
        <v>1152</v>
      </c>
      <c r="B3051" t="s">
        <v>1895</v>
      </c>
      <c r="C3051" s="5" t="s">
        <v>34</v>
      </c>
      <c r="D3051" s="5">
        <v>35624</v>
      </c>
      <c r="E3051" s="39">
        <v>1117</v>
      </c>
      <c r="F3051" s="195">
        <v>44254</v>
      </c>
      <c r="G3051" s="2">
        <v>39</v>
      </c>
      <c r="H3051" t="str">
        <f>B3051&amp;C3051</f>
        <v>Betty CHEPNGENO3000msc</v>
      </c>
      <c r="I3051" s="2">
        <f>E3051</f>
        <v>1117</v>
      </c>
      <c r="J3051" s="2" cm="1">
        <f t="array" ref="J3051">MAX(IF($H$3:$H$4000=$H3051,$I$3:$I$4000))</f>
        <v>1117</v>
      </c>
      <c r="K3051" s="2" t="str">
        <v>TTO</v>
      </c>
      <c r="L3051" s="21" t="str">
        <v>Khalifa ST. FORT</v>
      </c>
      <c r="M3051" s="47" t="str">
        <v>100m</v>
      </c>
      <c r="N3051" s="95">
        <v>35839</v>
      </c>
      <c r="O3051" s="94" t="str">
        <f t="shared" si="188"/>
        <v>Khalifa ST. FORT100m</v>
      </c>
      <c r="P3051" s="2">
        <f t="shared" si="189"/>
        <v>1129</v>
      </c>
      <c r="Q3051" s="2">
        <f t="shared" si="190"/>
        <v>56</v>
      </c>
      <c r="R3051" s="79" t="str">
        <f t="shared" si="191"/>
        <v/>
      </c>
    </row>
    <row r="3052" spans="1:18" x14ac:dyDescent="0.2">
      <c r="A3052" t="s">
        <v>1152</v>
      </c>
      <c r="B3052" t="s">
        <v>1964</v>
      </c>
      <c r="C3052" t="s">
        <v>29</v>
      </c>
      <c r="D3052" s="5"/>
      <c r="E3052" s="39">
        <v>1104</v>
      </c>
      <c r="F3052" s="195">
        <v>44254</v>
      </c>
      <c r="G3052" s="2">
        <v>60</v>
      </c>
      <c r="H3052" t="str">
        <f>B3052&amp;C3052</f>
        <v>Sharon LOKEDI5000m</v>
      </c>
      <c r="I3052" s="2">
        <f>E3052</f>
        <v>1104</v>
      </c>
      <c r="J3052" s="2" cm="1">
        <f t="array" ref="J3052">MAX(IF($H$3:$H$4000=$H3052,$I$3:$I$4000))</f>
        <v>1104</v>
      </c>
      <c r="K3052" s="2" t="str">
        <v>TTO</v>
      </c>
      <c r="L3052" s="21" t="str">
        <v>Kai SELVON</v>
      </c>
      <c r="M3052" s="47" t="str">
        <v>100m</v>
      </c>
      <c r="N3052" s="95">
        <v>33707</v>
      </c>
      <c r="O3052" s="94" t="str">
        <f t="shared" si="188"/>
        <v>Kai SELVON100m</v>
      </c>
      <c r="P3052" s="2">
        <f t="shared" si="189"/>
        <v>1108</v>
      </c>
      <c r="Q3052" s="2">
        <f t="shared" si="190"/>
        <v>81</v>
      </c>
      <c r="R3052" s="79" t="str">
        <f t="shared" si="191"/>
        <v/>
      </c>
    </row>
    <row r="3053" spans="1:18" x14ac:dyDescent="0.2">
      <c r="A3053" t="s">
        <v>1152</v>
      </c>
      <c r="B3053" t="s">
        <v>5603</v>
      </c>
      <c r="C3053" s="5" t="s">
        <v>85</v>
      </c>
      <c r="D3053" s="5">
        <v>32488</v>
      </c>
      <c r="E3053" s="39">
        <v>843</v>
      </c>
      <c r="F3053" s="195">
        <v>44254</v>
      </c>
      <c r="G3053" s="2">
        <v>33</v>
      </c>
      <c r="H3053" t="str">
        <f>B3053&amp;C3053</f>
        <v>Silvia Jerono KEMBOIrace-walking</v>
      </c>
      <c r="I3053" s="2">
        <f>E3053</f>
        <v>843</v>
      </c>
      <c r="J3053" s="2" cm="1">
        <f t="array" ref="J3053">MAX(IF($H$3:$H$4000=$H3053,$I$3:$I$4000))</f>
        <v>937</v>
      </c>
      <c r="K3053" s="2" t="str">
        <v>TTO</v>
      </c>
      <c r="L3053" s="21" t="str">
        <v>Asha JAMES</v>
      </c>
      <c r="M3053" s="47" t="str">
        <v>javelin-throw</v>
      </c>
      <c r="N3053" s="95">
        <v>1999</v>
      </c>
      <c r="O3053" s="94" t="str">
        <f t="shared" si="188"/>
        <v>Asha JAMESjavelin-throw</v>
      </c>
      <c r="P3053" s="2">
        <f t="shared" si="189"/>
        <v>848</v>
      </c>
      <c r="Q3053" s="2">
        <f t="shared" si="190"/>
        <v>73</v>
      </c>
      <c r="R3053" s="79" t="str">
        <f t="shared" si="191"/>
        <v/>
      </c>
    </row>
    <row r="3054" spans="1:18" x14ac:dyDescent="0.2">
      <c r="A3054" t="s">
        <v>1152</v>
      </c>
      <c r="B3054" t="s">
        <v>2650</v>
      </c>
      <c r="C3054" t="s">
        <v>85</v>
      </c>
      <c r="E3054" s="39">
        <v>814</v>
      </c>
      <c r="F3054" s="195">
        <v>44254</v>
      </c>
      <c r="G3054" s="2">
        <v>36</v>
      </c>
      <c r="H3054" t="str">
        <f>B3054&amp;C3054</f>
        <v>Naomi CHEPKIRUIrace-walking</v>
      </c>
      <c r="I3054" s="2">
        <f>E3054</f>
        <v>814</v>
      </c>
      <c r="J3054" s="2" cm="1">
        <f t="array" ref="J3054">MAX(IF($H$3:$H$4000=$H3054,$I$3:$I$4000))</f>
        <v>927</v>
      </c>
      <c r="K3054" s="2" t="str">
        <v>TTO</v>
      </c>
      <c r="L3054" s="21" t="str">
        <v>Michelle-Lee AHYE</v>
      </c>
      <c r="M3054" s="47" t="str">
        <v>200m</v>
      </c>
      <c r="N3054" s="95">
        <v>33704</v>
      </c>
      <c r="O3054" s="94" t="str">
        <f t="shared" si="188"/>
        <v>Michelle-Lee AHYE200m</v>
      </c>
      <c r="P3054" s="2">
        <f t="shared" si="189"/>
        <v>1091</v>
      </c>
      <c r="Q3054" s="2">
        <f t="shared" si="190"/>
        <v>92</v>
      </c>
      <c r="R3054" s="79" t="str">
        <f t="shared" si="191"/>
        <v/>
      </c>
    </row>
    <row r="3055" spans="1:18" x14ac:dyDescent="0.2">
      <c r="A3055" t="s">
        <v>1152</v>
      </c>
      <c r="B3055" t="s">
        <v>1191</v>
      </c>
      <c r="C3055" s="5" t="s">
        <v>26</v>
      </c>
      <c r="D3055" s="5">
        <v>36692</v>
      </c>
      <c r="E3055" s="39">
        <v>1102</v>
      </c>
      <c r="F3055" s="195">
        <v>44233</v>
      </c>
      <c r="G3055" s="2">
        <v>66</v>
      </c>
      <c r="H3055" t="str">
        <f>B3055&amp;C3055</f>
        <v>Mary MORAA400m</v>
      </c>
      <c r="I3055" s="2">
        <f>E3055</f>
        <v>1102</v>
      </c>
      <c r="J3055" s="2" cm="1">
        <f t="array" ref="J3055">MAX(IF($H$3:$H$4000=$H3055,$I$3:$I$4000))</f>
        <v>1102</v>
      </c>
      <c r="K3055" s="2" t="str">
        <v>TTO</v>
      </c>
      <c r="L3055" s="21" t="str">
        <v>Tyra GITTENS</v>
      </c>
      <c r="M3055" s="47" t="str">
        <v>heptathlon</v>
      </c>
      <c r="N3055" s="95">
        <v>35952</v>
      </c>
      <c r="O3055" s="94" t="str">
        <f t="shared" si="188"/>
        <v>Tyra GITTENSheptathlon</v>
      </c>
      <c r="P3055" s="2">
        <f t="shared" si="189"/>
        <v>1157</v>
      </c>
      <c r="Q3055" s="2">
        <f t="shared" si="190"/>
        <v>1</v>
      </c>
      <c r="R3055" s="79" t="str">
        <f t="shared" si="191"/>
        <v/>
      </c>
    </row>
    <row r="3056" spans="1:18" x14ac:dyDescent="0.2">
      <c r="A3056" t="s">
        <v>1152</v>
      </c>
      <c r="B3056" t="s">
        <v>1302</v>
      </c>
      <c r="C3056" s="5" t="s">
        <v>27</v>
      </c>
      <c r="D3056" s="5">
        <v>33227</v>
      </c>
      <c r="E3056" s="39">
        <v>1097</v>
      </c>
      <c r="F3056" s="195">
        <v>44233</v>
      </c>
      <c r="G3056" s="2">
        <v>70</v>
      </c>
      <c r="H3056" t="str">
        <f>B3056&amp;C3056</f>
        <v>Winny CHEBET800m</v>
      </c>
      <c r="I3056" s="2">
        <f>E3056</f>
        <v>1097</v>
      </c>
      <c r="J3056" s="2" cm="1">
        <f t="array" ref="J3056">MAX(IF($H$3:$H$4000=$H3056,$I$3:$I$4000))</f>
        <v>1097</v>
      </c>
      <c r="K3056" s="2" t="str">
        <v>TTO</v>
      </c>
      <c r="L3056" s="21" t="str">
        <v>Ayla STANISCLAUS</v>
      </c>
      <c r="M3056" s="47" t="str">
        <v>200m</v>
      </c>
      <c r="N3056" s="95">
        <v>36604</v>
      </c>
      <c r="O3056" s="94" t="str">
        <f t="shared" si="188"/>
        <v>Ayla STANISCLAUS200m</v>
      </c>
      <c r="P3056" s="2">
        <f t="shared" si="189"/>
        <v>1104</v>
      </c>
      <c r="Q3056" s="2">
        <f t="shared" si="190"/>
        <v>70</v>
      </c>
      <c r="R3056" s="79" t="str">
        <f t="shared" si="191"/>
        <v/>
      </c>
    </row>
    <row r="3057" spans="1:18" x14ac:dyDescent="0.2">
      <c r="A3057" t="s">
        <v>1136</v>
      </c>
      <c r="B3057" t="s">
        <v>5393</v>
      </c>
      <c r="C3057" s="5" t="s">
        <v>2</v>
      </c>
      <c r="D3057" s="5">
        <v>37052</v>
      </c>
      <c r="E3057" s="39">
        <v>1185</v>
      </c>
      <c r="F3057" s="195">
        <v>44653</v>
      </c>
      <c r="G3057" s="2">
        <v>3</v>
      </c>
      <c r="H3057" t="str">
        <f>B3057&amp;C3057</f>
        <v>Julien ALFRED100m</v>
      </c>
      <c r="I3057" s="2">
        <f>E3057</f>
        <v>1185</v>
      </c>
      <c r="J3057" s="2" cm="1">
        <f t="array" ref="J3057">MAX(IF($H$3:$H$4000=$H3057,$I$3:$I$4000))</f>
        <v>1185</v>
      </c>
      <c r="K3057" s="2" t="str">
        <v>TTO</v>
      </c>
      <c r="L3057" s="21" t="str">
        <v>Tyra GITTENS</v>
      </c>
      <c r="M3057" s="47" t="str">
        <v>200m</v>
      </c>
      <c r="N3057" s="95">
        <v>35952</v>
      </c>
      <c r="O3057" s="94" t="str">
        <f t="shared" si="188"/>
        <v>Tyra GITTENS200m</v>
      </c>
      <c r="P3057" s="2">
        <f t="shared" si="189"/>
        <v>1092</v>
      </c>
      <c r="Q3057" s="2">
        <f t="shared" si="190"/>
        <v>88</v>
      </c>
      <c r="R3057" s="79" t="str">
        <f t="shared" si="191"/>
        <v/>
      </c>
    </row>
    <row r="3058" spans="1:18" x14ac:dyDescent="0.2">
      <c r="A3058" t="s">
        <v>1136</v>
      </c>
      <c r="B3058" t="s">
        <v>5393</v>
      </c>
      <c r="C3058" s="5" t="s">
        <v>25</v>
      </c>
      <c r="D3058" s="5">
        <v>37052</v>
      </c>
      <c r="E3058" s="39">
        <v>1124</v>
      </c>
      <c r="F3058" s="195">
        <v>44653</v>
      </c>
      <c r="G3058" s="2">
        <v>11</v>
      </c>
      <c r="H3058" t="str">
        <f>B3058&amp;C3058</f>
        <v>Julien ALFRED200m</v>
      </c>
      <c r="I3058" s="2">
        <f>E3058</f>
        <v>1124</v>
      </c>
      <c r="J3058" s="2" cm="1">
        <f t="array" ref="J3058">MAX(IF($H$3:$H$4000=$H3058,$I$3:$I$4000))</f>
        <v>1124</v>
      </c>
      <c r="K3058" s="2" t="str">
        <v>TTO</v>
      </c>
      <c r="L3058" s="21" t="str">
        <v>Cherisse MURRAY</v>
      </c>
      <c r="M3058" s="47" t="str">
        <v>shot-put</v>
      </c>
      <c r="N3058" s="95">
        <v>34225</v>
      </c>
      <c r="O3058" s="94" t="str">
        <f t="shared" si="188"/>
        <v>Cherisse MURRAYshot-put</v>
      </c>
      <c r="P3058" s="2">
        <f t="shared" si="189"/>
        <v>1005</v>
      </c>
      <c r="Q3058" s="2">
        <f t="shared" si="190"/>
        <v>21</v>
      </c>
      <c r="R3058" s="79" t="str">
        <f t="shared" si="191"/>
        <v/>
      </c>
    </row>
    <row r="3059" spans="1:18" x14ac:dyDescent="0.2">
      <c r="A3059" t="s">
        <v>1136</v>
      </c>
      <c r="B3059" t="s">
        <v>2623</v>
      </c>
      <c r="C3059" s="5" t="s">
        <v>41</v>
      </c>
      <c r="D3059" s="5">
        <v>35876</v>
      </c>
      <c r="E3059" s="39">
        <v>742</v>
      </c>
      <c r="F3059" s="195">
        <v>44652</v>
      </c>
      <c r="G3059" s="2">
        <v>93</v>
      </c>
      <c r="H3059" t="str">
        <f>B3059&amp;C3059</f>
        <v>Rochelle ETIENNEjavelin-throw</v>
      </c>
      <c r="I3059" s="2">
        <f>E3059</f>
        <v>742</v>
      </c>
      <c r="J3059" s="2" cm="1">
        <f t="array" ref="J3059">MAX(IF($H$3:$H$4000=$H3059,$I$3:$I$4000))</f>
        <v>805</v>
      </c>
      <c r="K3059" s="2" t="str">
        <v>TTO</v>
      </c>
      <c r="L3059" s="21" t="str">
        <v>Rae-Anne SERVILLE</v>
      </c>
      <c r="M3059" s="47" t="str">
        <v>400m</v>
      </c>
      <c r="N3059" s="95">
        <v>37376</v>
      </c>
      <c r="O3059" s="94" t="str">
        <f t="shared" si="188"/>
        <v>Rae-Anne SERVILLE400m</v>
      </c>
      <c r="P3059" s="2">
        <f t="shared" si="189"/>
        <v>1087</v>
      </c>
      <c r="Q3059" s="2">
        <f t="shared" si="190"/>
        <v>92</v>
      </c>
      <c r="R3059" s="79" t="str">
        <f t="shared" si="191"/>
        <v/>
      </c>
    </row>
    <row r="3060" spans="1:18" x14ac:dyDescent="0.2">
      <c r="A3060" t="s">
        <v>1136</v>
      </c>
      <c r="B3060" t="s">
        <v>2241</v>
      </c>
      <c r="C3060" s="5" t="s">
        <v>37</v>
      </c>
      <c r="D3060" s="5">
        <v>33547</v>
      </c>
      <c r="E3060" s="39">
        <v>1003</v>
      </c>
      <c r="F3060" s="195">
        <v>44618</v>
      </c>
      <c r="G3060" s="2">
        <v>50</v>
      </c>
      <c r="H3060" t="str">
        <f>B3060&amp;C3060</f>
        <v>Sandisha ANTOINElong-jump</v>
      </c>
      <c r="I3060" s="2">
        <f>E3060</f>
        <v>1003</v>
      </c>
      <c r="J3060" s="2" cm="1">
        <f t="array" ref="J3060">MAX(IF($H$3:$H$4000=$H3060,$I$3:$I$4000))</f>
        <v>1003</v>
      </c>
      <c r="K3060" s="2" t="str">
        <v>TTO</v>
      </c>
      <c r="L3060" s="21" t="str">
        <v>Ayla STANISCLAUS</v>
      </c>
      <c r="M3060" s="47" t="str">
        <v>100m</v>
      </c>
      <c r="N3060" s="95">
        <v>36604</v>
      </c>
      <c r="O3060" s="94" t="str">
        <f t="shared" si="188"/>
        <v>Ayla STANISCLAUS100m</v>
      </c>
      <c r="P3060" s="2">
        <f t="shared" si="189"/>
        <v>1148</v>
      </c>
      <c r="Q3060" s="2">
        <f t="shared" si="190"/>
        <v>43</v>
      </c>
      <c r="R3060" s="79" t="str">
        <f t="shared" si="191"/>
        <v/>
      </c>
    </row>
    <row r="3061" spans="1:18" x14ac:dyDescent="0.2">
      <c r="A3061" t="s">
        <v>1136</v>
      </c>
      <c r="B3061" t="s">
        <v>2289</v>
      </c>
      <c r="C3061" s="5" t="s">
        <v>35</v>
      </c>
      <c r="D3061" s="5">
        <v>30856</v>
      </c>
      <c r="E3061" s="39">
        <v>1140</v>
      </c>
      <c r="F3061" s="195">
        <v>44372</v>
      </c>
      <c r="G3061" s="2">
        <v>6</v>
      </c>
      <c r="H3061" t="str">
        <f>B3061&amp;C3061</f>
        <v>Levern SPENCERhigh-jump</v>
      </c>
      <c r="I3061" s="2">
        <f>E3061</f>
        <v>1140</v>
      </c>
      <c r="J3061" s="2" cm="1">
        <f t="array" ref="J3061">MAX(IF($H$3:$H$4000=$H3061,$I$3:$I$4000))</f>
        <v>1140</v>
      </c>
      <c r="K3061" s="2" t="str">
        <v>TTO</v>
      </c>
      <c r="L3061" s="21" t="str">
        <v>Janae DE GANNES</v>
      </c>
      <c r="M3061" s="47" t="str">
        <v>long-jump</v>
      </c>
      <c r="N3061" s="95">
        <v>44732</v>
      </c>
      <c r="O3061" s="94" t="str">
        <f t="shared" si="188"/>
        <v>Janae DE GANNESlong-jump</v>
      </c>
      <c r="P3061" s="2">
        <f t="shared" si="189"/>
        <v>1012</v>
      </c>
      <c r="Q3061" s="2">
        <f t="shared" si="190"/>
        <v>113</v>
      </c>
      <c r="R3061" s="79" t="str">
        <f t="shared" si="191"/>
        <v/>
      </c>
    </row>
    <row r="3062" spans="1:18" x14ac:dyDescent="0.2">
      <c r="A3062" t="s">
        <v>1136</v>
      </c>
      <c r="B3062" t="s">
        <v>1683</v>
      </c>
      <c r="C3062" s="5" t="s">
        <v>25</v>
      </c>
      <c r="D3062" s="5">
        <v>36480</v>
      </c>
      <c r="E3062" s="39">
        <v>1085</v>
      </c>
      <c r="F3062" s="195">
        <v>44344</v>
      </c>
      <c r="G3062" s="2">
        <v>90</v>
      </c>
      <c r="H3062" t="str">
        <f>B3062&amp;C3062</f>
        <v>Mechaela HYACINTH200m</v>
      </c>
      <c r="I3062" s="2">
        <f>E3062</f>
        <v>1085</v>
      </c>
      <c r="J3062" s="2" cm="1">
        <f t="array" ref="J3062">MAX(IF($H$3:$H$4000=$H3062,$I$3:$I$4000))</f>
        <v>1085</v>
      </c>
      <c r="K3062" s="2" t="str">
        <v>TTO</v>
      </c>
      <c r="L3062" s="21" t="str">
        <v>Cleopatra BOREL</v>
      </c>
      <c r="M3062" s="47" t="str">
        <v>shot-put</v>
      </c>
      <c r="N3062" s="95">
        <v>28924</v>
      </c>
      <c r="O3062" s="94" t="str">
        <f t="shared" si="188"/>
        <v>Cleopatra BORELshot-put</v>
      </c>
      <c r="P3062" s="2">
        <f t="shared" si="189"/>
        <v>965</v>
      </c>
      <c r="Q3062" s="2">
        <f t="shared" si="190"/>
        <v>28</v>
      </c>
      <c r="R3062" s="79" t="str">
        <f t="shared" si="191"/>
        <v/>
      </c>
    </row>
    <row r="3063" spans="1:18" x14ac:dyDescent="0.2">
      <c r="A3063" t="s">
        <v>1136</v>
      </c>
      <c r="B3063" t="s">
        <v>1683</v>
      </c>
      <c r="C3063" s="5" t="s">
        <v>2</v>
      </c>
      <c r="D3063" s="5">
        <v>36480</v>
      </c>
      <c r="E3063" s="39">
        <v>1095</v>
      </c>
      <c r="F3063" s="195">
        <v>44331</v>
      </c>
      <c r="G3063" s="2">
        <v>94</v>
      </c>
      <c r="H3063" t="str">
        <f>B3063&amp;C3063</f>
        <v>Mechaela HYACINTH100m</v>
      </c>
      <c r="I3063" s="2">
        <f>E3063</f>
        <v>1095</v>
      </c>
      <c r="J3063" s="2" cm="1">
        <f t="array" ref="J3063">MAX(IF($H$3:$H$4000=$H3063,$I$3:$I$4000))</f>
        <v>1095</v>
      </c>
      <c r="K3063" s="2" t="str">
        <v>UGA</v>
      </c>
      <c r="L3063" s="21" t="str">
        <v>Susan ANENO</v>
      </c>
      <c r="M3063" s="47" t="str">
        <v>800m</v>
      </c>
      <c r="N3063" s="95">
        <v>35273</v>
      </c>
      <c r="O3063" s="94" t="str">
        <f t="shared" si="188"/>
        <v>Susan ANENO800m</v>
      </c>
      <c r="P3063" s="2">
        <f t="shared" si="189"/>
        <v>1054</v>
      </c>
      <c r="Q3063" s="2">
        <f t="shared" si="190"/>
        <v>125</v>
      </c>
      <c r="R3063" s="79" t="str">
        <f t="shared" si="191"/>
        <v/>
      </c>
    </row>
    <row r="3064" spans="1:18" x14ac:dyDescent="0.2">
      <c r="A3064" t="s">
        <v>1136</v>
      </c>
      <c r="B3064" t="s">
        <v>2623</v>
      </c>
      <c r="C3064" s="5" t="s">
        <v>41</v>
      </c>
      <c r="D3064" s="5">
        <v>35876</v>
      </c>
      <c r="E3064" s="39">
        <v>805</v>
      </c>
      <c r="F3064" s="195">
        <v>44330</v>
      </c>
      <c r="G3064" s="2">
        <v>92</v>
      </c>
      <c r="H3064" t="str">
        <f>B3064&amp;C3064</f>
        <v>Rochelle ETIENNEjavelin-throw</v>
      </c>
      <c r="I3064" s="2">
        <f>E3064</f>
        <v>805</v>
      </c>
      <c r="J3064" s="2" cm="1">
        <f t="array" ref="J3064">MAX(IF($H$3:$H$4000=$H3064,$I$3:$I$4000))</f>
        <v>805</v>
      </c>
      <c r="K3064" s="2" t="str">
        <v>UGA</v>
      </c>
      <c r="L3064" s="21" t="str">
        <v>Merabu NAGWANDALA</v>
      </c>
      <c r="M3064" s="47" t="str">
        <v>1500m</v>
      </c>
      <c r="N3064" s="95">
        <v>0</v>
      </c>
      <c r="O3064" s="94" t="str">
        <f t="shared" si="188"/>
        <v>Merabu NAGWANDALA1500m</v>
      </c>
      <c r="P3064" s="2">
        <f t="shared" si="189"/>
        <v>997</v>
      </c>
      <c r="Q3064" s="2">
        <f t="shared" si="190"/>
        <v>174</v>
      </c>
      <c r="R3064" s="79" t="str">
        <f t="shared" si="191"/>
        <v/>
      </c>
    </row>
    <row r="3065" spans="1:18" x14ac:dyDescent="0.2">
      <c r="A3065" t="s">
        <v>1136</v>
      </c>
      <c r="B3065" t="s">
        <v>2241</v>
      </c>
      <c r="C3065" s="5" t="s">
        <v>38</v>
      </c>
      <c r="D3065" s="5">
        <v>33547</v>
      </c>
      <c r="E3065" s="39">
        <v>1093</v>
      </c>
      <c r="F3065" s="195">
        <v>44303</v>
      </c>
      <c r="G3065" s="2">
        <v>12</v>
      </c>
      <c r="H3065" t="str">
        <f>B3065&amp;C3065</f>
        <v>Sandisha ANTOINEtriple-jump</v>
      </c>
      <c r="I3065" s="2">
        <f>E3065</f>
        <v>1093</v>
      </c>
      <c r="J3065" s="2" cm="1">
        <f t="array" ref="J3065">MAX(IF($H$3:$H$4000=$H3065,$I$3:$I$4000))</f>
        <v>1093</v>
      </c>
      <c r="K3065" s="2" t="str">
        <v>UGA</v>
      </c>
      <c r="L3065" s="21" t="str">
        <v>Linet Toroitich CHEBET</v>
      </c>
      <c r="M3065" s="47" t="str">
        <v>marathon</v>
      </c>
      <c r="N3065" s="95">
        <v>33912</v>
      </c>
      <c r="O3065" s="94" t="str">
        <f t="shared" si="188"/>
        <v>Linet Toroitich CHEBETmarathon</v>
      </c>
      <c r="P3065" s="2">
        <f t="shared" si="189"/>
        <v>1135</v>
      </c>
      <c r="Q3065" s="2">
        <f t="shared" si="190"/>
        <v>71</v>
      </c>
      <c r="R3065" s="79" t="str">
        <f t="shared" si="191"/>
        <v/>
      </c>
    </row>
    <row r="3066" spans="1:18" x14ac:dyDescent="0.2">
      <c r="A3066" t="s">
        <v>2026</v>
      </c>
      <c r="B3066" t="s">
        <v>5637</v>
      </c>
      <c r="C3066" s="5" t="s">
        <v>82</v>
      </c>
      <c r="D3066" s="5">
        <v>33787</v>
      </c>
      <c r="E3066" s="39">
        <v>1151</v>
      </c>
      <c r="F3066" s="195">
        <v>44346</v>
      </c>
      <c r="G3066" s="2">
        <v>46</v>
      </c>
      <c r="H3066" t="str">
        <f>B3066&amp;C3066</f>
        <v>Neheng KHATALAmarathon</v>
      </c>
      <c r="I3066" s="2">
        <f>E3066</f>
        <v>1151</v>
      </c>
      <c r="J3066" s="2" cm="1">
        <f t="array" ref="J3066">MAX(IF($H$3:$H$4000=$H3066,$I$3:$I$4000))</f>
        <v>1151</v>
      </c>
      <c r="K3066" s="2" t="str">
        <v>UGA</v>
      </c>
      <c r="L3066" s="21" t="str">
        <v>Immaculate CHEMUTAI</v>
      </c>
      <c r="M3066" s="47" t="str">
        <v>marathon</v>
      </c>
      <c r="N3066" s="95">
        <v>32113</v>
      </c>
      <c r="O3066" s="94" t="str">
        <f t="shared" si="188"/>
        <v>Immaculate CHEMUTAImarathon</v>
      </c>
      <c r="P3066" s="2">
        <f t="shared" si="189"/>
        <v>1147</v>
      </c>
      <c r="Q3066" s="2">
        <f t="shared" si="190"/>
        <v>56</v>
      </c>
      <c r="R3066" s="79" t="str">
        <f t="shared" si="191"/>
        <v/>
      </c>
    </row>
    <row r="3067" spans="1:18" x14ac:dyDescent="0.2">
      <c r="A3067" t="s">
        <v>2026</v>
      </c>
      <c r="B3067" t="s">
        <v>2249</v>
      </c>
      <c r="C3067" s="5" t="s">
        <v>38</v>
      </c>
      <c r="D3067" s="5">
        <v>34403</v>
      </c>
      <c r="E3067" s="39">
        <v>1042</v>
      </c>
      <c r="F3067" s="195">
        <v>44345</v>
      </c>
      <c r="G3067" s="2">
        <v>27</v>
      </c>
      <c r="H3067" t="str">
        <f>B3067&amp;C3067</f>
        <v>Lerato SECHELEtriple-jump</v>
      </c>
      <c r="I3067" s="2">
        <f>E3067</f>
        <v>1042</v>
      </c>
      <c r="J3067" s="2" cm="1">
        <f t="array" ref="J3067">MAX(IF($H$3:$H$4000=$H3067,$I$3:$I$4000))</f>
        <v>1042</v>
      </c>
      <c r="K3067" s="2" t="str">
        <v>UGA</v>
      </c>
      <c r="L3067" s="21" t="str">
        <v>Winnie NANYONDO</v>
      </c>
      <c r="M3067" s="47" t="str">
        <v>1500m</v>
      </c>
      <c r="N3067" s="95">
        <v>34204</v>
      </c>
      <c r="O3067" s="94" t="str">
        <f t="shared" si="188"/>
        <v>Winnie NANYONDO1500m</v>
      </c>
      <c r="P3067" s="2">
        <f t="shared" si="189"/>
        <v>1207</v>
      </c>
      <c r="Q3067" s="2">
        <f t="shared" si="190"/>
        <v>6</v>
      </c>
      <c r="R3067" s="79" t="str">
        <f t="shared" si="191"/>
        <v/>
      </c>
    </row>
    <row r="3068" spans="1:18" x14ac:dyDescent="0.2">
      <c r="A3068" t="s">
        <v>2026</v>
      </c>
      <c r="B3068" t="s">
        <v>5637</v>
      </c>
      <c r="C3068" s="5" t="s">
        <v>30</v>
      </c>
      <c r="D3068" s="5">
        <v>33787</v>
      </c>
      <c r="E3068" s="39">
        <v>1047</v>
      </c>
      <c r="F3068" s="195">
        <v>44281</v>
      </c>
      <c r="G3068" s="2">
        <v>92</v>
      </c>
      <c r="H3068" t="str">
        <f>B3068&amp;C3068</f>
        <v>Neheng KHATALA10000m</v>
      </c>
      <c r="I3068" s="2">
        <f>E3068</f>
        <v>1047</v>
      </c>
      <c r="J3068" s="2" cm="1">
        <f t="array" ref="J3068">MAX(IF($H$3:$H$4000=$H3068,$I$3:$I$4000))</f>
        <v>1047</v>
      </c>
      <c r="K3068" s="2" t="str">
        <v>UGA</v>
      </c>
      <c r="L3068" s="21" t="str">
        <v>Peruth CHEMUTAI</v>
      </c>
      <c r="M3068" s="47" t="str">
        <v>3000msc</v>
      </c>
      <c r="N3068" s="95">
        <v>36351</v>
      </c>
      <c r="O3068" s="94" t="str">
        <f t="shared" si="188"/>
        <v>Peruth CHEMUTAI3000msc</v>
      </c>
      <c r="P3068" s="2">
        <f t="shared" si="189"/>
        <v>1241</v>
      </c>
      <c r="Q3068" s="2">
        <f t="shared" si="190"/>
        <v>3</v>
      </c>
      <c r="R3068" s="79" t="str">
        <f t="shared" si="191"/>
        <v/>
      </c>
    </row>
    <row r="3069" spans="1:18" x14ac:dyDescent="0.2">
      <c r="A3069" t="s">
        <v>1144</v>
      </c>
      <c r="B3069" t="s">
        <v>5401</v>
      </c>
      <c r="C3069" s="6" t="s">
        <v>2</v>
      </c>
      <c r="D3069" s="5">
        <v>34201</v>
      </c>
      <c r="E3069" s="39">
        <v>1068</v>
      </c>
      <c r="F3069" s="195">
        <v>44646</v>
      </c>
      <c r="G3069" s="2">
        <v>55</v>
      </c>
      <c r="H3069" t="str">
        <f>B3069&amp;C3069</f>
        <v>Zaidatul Husniah ZULKIFLI100m</v>
      </c>
      <c r="I3069" s="2">
        <f>E3069</f>
        <v>1068</v>
      </c>
      <c r="J3069" s="2" cm="1">
        <f t="array" ref="J3069">MAX(IF($H$3:$H$4000=$H3069,$I$3:$I$4000))</f>
        <v>1068</v>
      </c>
      <c r="K3069" s="2" t="str">
        <v>UGA</v>
      </c>
      <c r="L3069" s="21" t="str">
        <v>Winnie NANYONDO</v>
      </c>
      <c r="M3069" s="47" t="str">
        <v>800m</v>
      </c>
      <c r="N3069" s="95">
        <v>34204</v>
      </c>
      <c r="O3069" s="94" t="str">
        <f t="shared" si="188"/>
        <v>Winnie NANYONDO800m</v>
      </c>
      <c r="P3069" s="2">
        <f t="shared" si="189"/>
        <v>1165</v>
      </c>
      <c r="Q3069" s="2">
        <f t="shared" si="190"/>
        <v>16</v>
      </c>
      <c r="R3069" s="79" t="str">
        <f t="shared" si="191"/>
        <v/>
      </c>
    </row>
    <row r="3070" spans="1:18" x14ac:dyDescent="0.2">
      <c r="A3070" t="s">
        <v>1144</v>
      </c>
      <c r="B3070" t="s">
        <v>1465</v>
      </c>
      <c r="C3070" s="5" t="s">
        <v>40</v>
      </c>
      <c r="D3070" s="5">
        <v>35750</v>
      </c>
      <c r="E3070" s="39">
        <v>845</v>
      </c>
      <c r="F3070" s="195">
        <v>44646</v>
      </c>
      <c r="G3070" s="2">
        <v>65</v>
      </c>
      <c r="H3070" t="str">
        <f>B3070&amp;C3070</f>
        <v>Queenie Ting KUNG NIdiscus-throw</v>
      </c>
      <c r="I3070" s="2">
        <f>E3070</f>
        <v>845</v>
      </c>
      <c r="J3070" s="2" cm="1">
        <f t="array" ref="J3070">MAX(IF($H$3:$H$4000=$H3070,$I$3:$I$4000))</f>
        <v>900</v>
      </c>
      <c r="K3070" s="2" t="str">
        <v>UGA</v>
      </c>
      <c r="L3070" s="21" t="str">
        <v>Halimah NAKAAYI</v>
      </c>
      <c r="M3070" s="47" t="str">
        <v>800m</v>
      </c>
      <c r="N3070" s="95">
        <v>34623</v>
      </c>
      <c r="O3070" s="94" t="str">
        <f t="shared" si="188"/>
        <v>Halimah NAKAAYI800m</v>
      </c>
      <c r="P3070" s="2">
        <f t="shared" si="189"/>
        <v>1198</v>
      </c>
      <c r="Q3070" s="2">
        <f t="shared" si="190"/>
        <v>6</v>
      </c>
      <c r="R3070" s="79" t="str">
        <f t="shared" si="191"/>
        <v/>
      </c>
    </row>
    <row r="3071" spans="1:18" x14ac:dyDescent="0.2">
      <c r="A3071" t="s">
        <v>1144</v>
      </c>
      <c r="B3071" t="s">
        <v>4742</v>
      </c>
      <c r="C3071" s="5" t="s">
        <v>38</v>
      </c>
      <c r="D3071" s="5">
        <v>35646</v>
      </c>
      <c r="E3071" s="39">
        <v>1012</v>
      </c>
      <c r="F3071" s="195">
        <v>44638</v>
      </c>
      <c r="G3071" s="2">
        <v>20</v>
      </c>
      <c r="H3071" t="str">
        <f>B3071&amp;C3071</f>
        <v>Kirthana RAMASAMYtriple-jump</v>
      </c>
      <c r="I3071" s="2">
        <f>E3071</f>
        <v>1012</v>
      </c>
      <c r="J3071" s="2" cm="1">
        <f t="array" ref="J3071">MAX(IF($H$3:$H$4000=$H3071,$I$3:$I$4000))</f>
        <v>1012</v>
      </c>
      <c r="K3071" s="2" t="str">
        <v>UGA</v>
      </c>
      <c r="L3071" s="21" t="str">
        <v>Leni SHIDA</v>
      </c>
      <c r="M3071" s="47" t="str">
        <v>400m</v>
      </c>
      <c r="N3071" s="95">
        <v>34476</v>
      </c>
      <c r="O3071" s="94" t="str">
        <f t="shared" si="188"/>
        <v>Leni SHIDA400m</v>
      </c>
      <c r="P3071" s="2">
        <f t="shared" si="189"/>
        <v>1134</v>
      </c>
      <c r="Q3071" s="2">
        <f t="shared" si="190"/>
        <v>38</v>
      </c>
      <c r="R3071" s="79" t="str">
        <f t="shared" si="191"/>
        <v/>
      </c>
    </row>
    <row r="3072" spans="1:18" x14ac:dyDescent="0.2">
      <c r="A3072" t="s">
        <v>1144</v>
      </c>
      <c r="B3072" t="s">
        <v>5423</v>
      </c>
      <c r="C3072" s="5" t="s">
        <v>26</v>
      </c>
      <c r="D3072" s="5">
        <v>35986</v>
      </c>
      <c r="E3072" s="39">
        <v>1058</v>
      </c>
      <c r="F3072" s="195">
        <v>44632</v>
      </c>
      <c r="G3072" s="2">
        <v>56</v>
      </c>
      <c r="H3072" t="str">
        <f>B3072&amp;C3072</f>
        <v>Shereen VALLABOUY400m</v>
      </c>
      <c r="I3072" s="2">
        <f>E3072</f>
        <v>1058</v>
      </c>
      <c r="J3072" s="2" cm="1">
        <f t="array" ref="J3072">MAX(IF($H$3:$H$4000=$H3072,$I$3:$I$4000))</f>
        <v>1058</v>
      </c>
      <c r="K3072" s="2" t="str">
        <v>UGA</v>
      </c>
      <c r="L3072" s="21" t="str">
        <v>Prisca CHESANG</v>
      </c>
      <c r="M3072" s="47" t="str">
        <v>1500m</v>
      </c>
      <c r="N3072" s="95">
        <v>37840</v>
      </c>
      <c r="O3072" s="94" t="str">
        <f t="shared" si="188"/>
        <v>Prisca CHESANG1500m</v>
      </c>
      <c r="P3072" s="2">
        <f t="shared" si="189"/>
        <v>1141</v>
      </c>
      <c r="Q3072" s="2">
        <f t="shared" si="190"/>
        <v>34</v>
      </c>
      <c r="R3072" s="79" t="str">
        <f t="shared" si="191"/>
        <v/>
      </c>
    </row>
    <row r="3073" spans="1:18" x14ac:dyDescent="0.2">
      <c r="A3073" t="s">
        <v>1144</v>
      </c>
      <c r="B3073" t="s">
        <v>4745</v>
      </c>
      <c r="C3073" s="5" t="s">
        <v>38</v>
      </c>
      <c r="D3073" s="5">
        <v>36722</v>
      </c>
      <c r="E3073" s="39">
        <v>1012</v>
      </c>
      <c r="F3073" s="195">
        <v>44626</v>
      </c>
      <c r="G3073" s="2">
        <v>19</v>
      </c>
      <c r="H3073" t="str">
        <f>B3073&amp;C3073</f>
        <v>Nurul ASHIKINtriple-jump</v>
      </c>
      <c r="I3073" s="2">
        <f>E3073</f>
        <v>1012</v>
      </c>
      <c r="J3073" s="2" cm="1">
        <f t="array" ref="J3073">MAX(IF($H$3:$H$4000=$H3073,$I$3:$I$4000))</f>
        <v>1012</v>
      </c>
      <c r="K3073" s="2" t="str">
        <v>UGA</v>
      </c>
      <c r="L3073" s="21" t="str">
        <v>Mercyline CHELANGAT</v>
      </c>
      <c r="M3073" s="47" t="str">
        <v>5000m</v>
      </c>
      <c r="N3073" s="95">
        <v>35781</v>
      </c>
      <c r="O3073" s="94" t="str">
        <f t="shared" si="188"/>
        <v>Mercyline CHELANGAT5000m</v>
      </c>
      <c r="P3073" s="2">
        <f t="shared" si="189"/>
        <v>1142</v>
      </c>
      <c r="Q3073" s="2">
        <f t="shared" si="190"/>
        <v>41</v>
      </c>
      <c r="R3073" s="79" t="str">
        <f t="shared" si="191"/>
        <v/>
      </c>
    </row>
    <row r="3074" spans="1:18" x14ac:dyDescent="0.2">
      <c r="A3074" t="s">
        <v>1144</v>
      </c>
      <c r="B3074" t="s">
        <v>1408</v>
      </c>
      <c r="C3074" s="5" t="s">
        <v>43</v>
      </c>
      <c r="D3074" s="5">
        <v>33323</v>
      </c>
      <c r="E3074" s="39">
        <v>849</v>
      </c>
      <c r="F3074" s="195">
        <v>44626</v>
      </c>
      <c r="G3074" s="2">
        <v>13</v>
      </c>
      <c r="H3074" t="str">
        <f>B3074&amp;C3074</f>
        <v>Norliyana KAMARUDDINheptathlon</v>
      </c>
      <c r="I3074" s="2">
        <f>E3074</f>
        <v>849</v>
      </c>
      <c r="J3074" s="2" cm="1">
        <f t="array" ref="J3074">MAX(IF($H$3:$H$4000=$H3074,$I$3:$I$4000))</f>
        <v>849</v>
      </c>
      <c r="K3074" s="2" t="str">
        <v>UGA</v>
      </c>
      <c r="L3074" s="21" t="str">
        <v>Prisca CHESANG</v>
      </c>
      <c r="M3074" s="47" t="str">
        <v>5000m</v>
      </c>
      <c r="N3074" s="95">
        <v>37840</v>
      </c>
      <c r="O3074" s="94" t="str">
        <f t="shared" si="188"/>
        <v>Prisca CHESANG5000m</v>
      </c>
      <c r="P3074" s="2">
        <f t="shared" si="189"/>
        <v>1153</v>
      </c>
      <c r="Q3074" s="2">
        <f t="shared" si="190"/>
        <v>30</v>
      </c>
      <c r="R3074" s="79" t="str">
        <f t="shared" si="191"/>
        <v/>
      </c>
    </row>
    <row r="3075" spans="1:18" x14ac:dyDescent="0.2">
      <c r="A3075" t="s">
        <v>1144</v>
      </c>
      <c r="B3075" t="s">
        <v>4742</v>
      </c>
      <c r="C3075" s="5" t="s">
        <v>37</v>
      </c>
      <c r="D3075" s="5">
        <v>35646</v>
      </c>
      <c r="E3075" s="39">
        <v>999</v>
      </c>
      <c r="F3075" s="195">
        <v>44625</v>
      </c>
      <c r="G3075" s="2">
        <v>53</v>
      </c>
      <c r="H3075" t="str">
        <f>B3075&amp;C3075</f>
        <v>Kirthana RAMASAMYlong-jump</v>
      </c>
      <c r="I3075" s="2">
        <f>E3075</f>
        <v>999</v>
      </c>
      <c r="J3075" s="2" cm="1">
        <f t="array" ref="J3075">MAX(IF($H$3:$H$4000=$H3075,$I$3:$I$4000))</f>
        <v>999</v>
      </c>
      <c r="K3075" s="2" t="str">
        <v>UGA</v>
      </c>
      <c r="L3075" s="21" t="str">
        <v>Mercyline CHELANGAT</v>
      </c>
      <c r="M3075" s="47" t="str">
        <v>10000m</v>
      </c>
      <c r="N3075" s="95">
        <v>35781</v>
      </c>
      <c r="O3075" s="94" t="str">
        <f t="shared" si="188"/>
        <v>Mercyline CHELANGAT10000m</v>
      </c>
      <c r="P3075" s="2">
        <f t="shared" si="189"/>
        <v>1179</v>
      </c>
      <c r="Q3075" s="2">
        <f t="shared" si="190"/>
        <v>19</v>
      </c>
      <c r="R3075" s="79" t="str">
        <f t="shared" si="191"/>
        <v/>
      </c>
    </row>
    <row r="3076" spans="1:18" x14ac:dyDescent="0.2">
      <c r="A3076" t="s">
        <v>1144</v>
      </c>
      <c r="B3076" t="s">
        <v>4743</v>
      </c>
      <c r="C3076" s="5" t="s">
        <v>37</v>
      </c>
      <c r="D3076" s="5">
        <v>31685</v>
      </c>
      <c r="E3076" s="39">
        <v>949</v>
      </c>
      <c r="F3076" s="195">
        <v>44625</v>
      </c>
      <c r="G3076" s="2">
        <v>88</v>
      </c>
      <c r="H3076" t="str">
        <f>B3076&amp;C3076</f>
        <v>Zubaidah Siti ADABIlong-jump</v>
      </c>
      <c r="I3076" s="2">
        <f>E3076</f>
        <v>949</v>
      </c>
      <c r="J3076" s="2" cm="1">
        <f t="array" ref="J3076">MAX(IF($H$3:$H$4000=$H3076,$I$3:$I$4000))</f>
        <v>949</v>
      </c>
      <c r="K3076" s="2" t="str">
        <v>UGA</v>
      </c>
      <c r="L3076" s="21" t="str">
        <v>Esther CHEBET</v>
      </c>
      <c r="M3076" s="47" t="str">
        <v>1500m</v>
      </c>
      <c r="N3076" s="95">
        <v>35712</v>
      </c>
      <c r="O3076" s="94" t="str">
        <f t="shared" ref="O3076:O3139" si="192">L3076&amp;M3076</f>
        <v>Esther CHEBET1500m</v>
      </c>
      <c r="P3076" s="2">
        <f t="shared" ref="P3076:P3139" si="193">VLOOKUP(L3076&amp;M3076,$H$3:$J$3823,3,FALSE)</f>
        <v>1134</v>
      </c>
      <c r="Q3076" s="2">
        <f t="shared" ref="Q3076:Q3139" si="194">COUNTIFS($M$3:$M$3102,M3076,$P$3:$P$3102,"&gt;"&amp;P3076)+1</f>
        <v>39</v>
      </c>
      <c r="R3076" s="79" t="str">
        <f t="shared" ref="R3076:R3139" si="195">IFERROR(IF(K3076="AUS",COUNTIFS($K$3:$K$3102,"AUS",$M$3:$M$3102,M3076,$P$3:$P$3102,"&gt;"&amp;P3076)+1,""),"")</f>
        <v/>
      </c>
    </row>
    <row r="3077" spans="1:18" x14ac:dyDescent="0.2">
      <c r="A3077" t="s">
        <v>1144</v>
      </c>
      <c r="B3077" t="s">
        <v>1408</v>
      </c>
      <c r="C3077" s="5" t="s">
        <v>35</v>
      </c>
      <c r="D3077" s="5">
        <v>33323</v>
      </c>
      <c r="E3077" s="39">
        <v>955</v>
      </c>
      <c r="F3077" s="195">
        <v>44625</v>
      </c>
      <c r="G3077" s="2">
        <v>51</v>
      </c>
      <c r="H3077" t="str">
        <f>B3077&amp;C3077</f>
        <v>Norliyana KAMARUDDINhigh-jump</v>
      </c>
      <c r="I3077" s="2">
        <f>E3077</f>
        <v>955</v>
      </c>
      <c r="J3077" s="2" cm="1">
        <f t="array" ref="J3077">MAX(IF($H$3:$H$4000=$H3077,$I$3:$I$4000))</f>
        <v>955</v>
      </c>
      <c r="K3077" s="2" t="str">
        <v>UGA</v>
      </c>
      <c r="L3077" s="21" t="str">
        <v>Esther CHEBET</v>
      </c>
      <c r="M3077" s="47" t="str">
        <v>5000m</v>
      </c>
      <c r="N3077" s="95">
        <v>35712</v>
      </c>
      <c r="O3077" s="94" t="str">
        <f t="shared" si="192"/>
        <v>Esther CHEBET5000m</v>
      </c>
      <c r="P3077" s="2">
        <f t="shared" si="193"/>
        <v>1154</v>
      </c>
      <c r="Q3077" s="2">
        <f t="shared" si="194"/>
        <v>29</v>
      </c>
      <c r="R3077" s="79" t="str">
        <f t="shared" si="195"/>
        <v/>
      </c>
    </row>
    <row r="3078" spans="1:18" x14ac:dyDescent="0.2">
      <c r="A3078" t="s">
        <v>1144</v>
      </c>
      <c r="B3078" t="s">
        <v>1484</v>
      </c>
      <c r="C3078" s="5" t="s">
        <v>40</v>
      </c>
      <c r="D3078" s="5">
        <v>34374</v>
      </c>
      <c r="E3078" s="39">
        <v>790</v>
      </c>
      <c r="F3078" s="195">
        <v>44625</v>
      </c>
      <c r="G3078" s="2">
        <v>99</v>
      </c>
      <c r="H3078" t="str">
        <f>B3078&amp;C3078</f>
        <v>Choo KANG NIdiscus-throw</v>
      </c>
      <c r="I3078" s="2">
        <f>E3078</f>
        <v>790</v>
      </c>
      <c r="J3078" s="2" cm="1">
        <f t="array" ref="J3078">MAX(IF($H$3:$H$4000=$H3078,$I$3:$I$4000))</f>
        <v>790</v>
      </c>
      <c r="K3078" s="2" t="str">
        <v>UGA</v>
      </c>
      <c r="L3078" s="21" t="str">
        <v>Doreen CHESANG</v>
      </c>
      <c r="M3078" s="47" t="str">
        <v>10000m</v>
      </c>
      <c r="N3078" s="95">
        <v>32979</v>
      </c>
      <c r="O3078" s="94" t="str">
        <f t="shared" si="192"/>
        <v>Doreen CHESANG10000m</v>
      </c>
      <c r="P3078" s="2">
        <f t="shared" si="193"/>
        <v>1130</v>
      </c>
      <c r="Q3078" s="2">
        <f t="shared" si="194"/>
        <v>38</v>
      </c>
      <c r="R3078" s="79" t="str">
        <f t="shared" si="195"/>
        <v/>
      </c>
    </row>
    <row r="3079" spans="1:18" x14ac:dyDescent="0.2">
      <c r="A3079" t="s">
        <v>1144</v>
      </c>
      <c r="B3079" t="s">
        <v>5579</v>
      </c>
      <c r="C3079" s="5" t="s">
        <v>42</v>
      </c>
      <c r="D3079" s="6">
        <v>36543</v>
      </c>
      <c r="E3079" s="39">
        <v>962</v>
      </c>
      <c r="F3079" s="195">
        <v>44625</v>
      </c>
      <c r="G3079" s="2">
        <v>21</v>
      </c>
      <c r="H3079" t="str">
        <f>B3079&amp;C3079</f>
        <v>Xiu Mei GRACE WONGhammer-throw</v>
      </c>
      <c r="I3079" s="2">
        <f>E3079</f>
        <v>962</v>
      </c>
      <c r="J3079" s="2" cm="1">
        <f t="array" ref="J3079">MAX(IF($H$3:$H$4000=$H3079,$I$3:$I$4000))</f>
        <v>972</v>
      </c>
      <c r="K3079" s="2" t="str">
        <v>UGA</v>
      </c>
      <c r="L3079" s="21" t="str">
        <v>Loice CHEKWEMOI</v>
      </c>
      <c r="M3079" s="47" t="str">
        <v>3000msc</v>
      </c>
      <c r="N3079" s="95">
        <v>39063</v>
      </c>
      <c r="O3079" s="94" t="str">
        <f t="shared" si="192"/>
        <v>Loice CHEKWEMOI3000msc</v>
      </c>
      <c r="P3079" s="2">
        <f t="shared" si="193"/>
        <v>992</v>
      </c>
      <c r="Q3079" s="2">
        <f t="shared" si="194"/>
        <v>109</v>
      </c>
      <c r="R3079" s="79" t="str">
        <f t="shared" si="195"/>
        <v/>
      </c>
    </row>
    <row r="3080" spans="1:18" x14ac:dyDescent="0.2">
      <c r="A3080" t="s">
        <v>1144</v>
      </c>
      <c r="B3080" t="s">
        <v>1523</v>
      </c>
      <c r="C3080" s="5" t="s">
        <v>42</v>
      </c>
      <c r="D3080" s="5">
        <v>37009</v>
      </c>
      <c r="E3080" s="39">
        <v>777</v>
      </c>
      <c r="F3080" s="195">
        <v>44619</v>
      </c>
      <c r="G3080" s="2">
        <v>76</v>
      </c>
      <c r="H3080" t="str">
        <f>B3080&amp;C3080</f>
        <v>Nurul Hidayah LUKMANhammer-throw</v>
      </c>
      <c r="I3080" s="2">
        <f>E3080</f>
        <v>777</v>
      </c>
      <c r="J3080" s="2" cm="1">
        <f t="array" ref="J3080">MAX(IF($H$3:$H$4000=$H3080,$I$3:$I$4000))</f>
        <v>777</v>
      </c>
      <c r="K3080" s="2" t="str">
        <v>UGA</v>
      </c>
      <c r="L3080" s="21" t="str">
        <v>Doreen CHEMUTAI</v>
      </c>
      <c r="M3080" s="47" t="str">
        <v>10000m</v>
      </c>
      <c r="N3080" s="95">
        <v>35361</v>
      </c>
      <c r="O3080" s="94" t="str">
        <f t="shared" si="192"/>
        <v>Doreen CHEMUTAI10000m</v>
      </c>
      <c r="P3080" s="2">
        <f t="shared" si="193"/>
        <v>1093</v>
      </c>
      <c r="Q3080" s="2">
        <f t="shared" si="194"/>
        <v>65</v>
      </c>
      <c r="R3080" s="79" t="str">
        <f t="shared" si="195"/>
        <v/>
      </c>
    </row>
    <row r="3081" spans="1:18" x14ac:dyDescent="0.2">
      <c r="A3081" t="s">
        <v>1144</v>
      </c>
      <c r="B3081" t="s">
        <v>2382</v>
      </c>
      <c r="C3081" s="5" t="s">
        <v>36</v>
      </c>
      <c r="D3081" s="5">
        <v>36758</v>
      </c>
      <c r="E3081" s="39">
        <v>838</v>
      </c>
      <c r="F3081" s="195">
        <v>44549</v>
      </c>
      <c r="G3081" s="2">
        <v>70</v>
      </c>
      <c r="H3081" t="str">
        <f>B3081&amp;C3081</f>
        <v>Nor Sarah ADIpole-vault</v>
      </c>
      <c r="I3081" s="2">
        <f>E3081</f>
        <v>838</v>
      </c>
      <c r="J3081" s="2" cm="1">
        <f t="array" ref="J3081">MAX(IF($H$3:$H$4000=$H3081,$I$3:$I$4000))</f>
        <v>838</v>
      </c>
      <c r="K3081" s="2" t="str">
        <v>UGA</v>
      </c>
      <c r="L3081" s="21" t="str">
        <v>Annet Chemengich CHALANGAT</v>
      </c>
      <c r="M3081" s="47" t="str">
        <v>10000m</v>
      </c>
      <c r="N3081" s="95">
        <v>34149</v>
      </c>
      <c r="O3081" s="94" t="str">
        <f t="shared" si="192"/>
        <v>Annet Chemengich CHALANGAT10000m</v>
      </c>
      <c r="P3081" s="2">
        <f t="shared" si="193"/>
        <v>1035</v>
      </c>
      <c r="Q3081" s="2">
        <f t="shared" si="194"/>
        <v>105</v>
      </c>
      <c r="R3081" s="79" t="str">
        <f t="shared" si="195"/>
        <v/>
      </c>
    </row>
    <row r="3082" spans="1:18" x14ac:dyDescent="0.2">
      <c r="A3082" t="s">
        <v>1144</v>
      </c>
      <c r="B3082" t="s">
        <v>2663</v>
      </c>
      <c r="C3082" s="5" t="s">
        <v>85</v>
      </c>
      <c r="D3082" s="5">
        <v>37078</v>
      </c>
      <c r="E3082" s="39">
        <v>715</v>
      </c>
      <c r="F3082" s="195">
        <v>44548</v>
      </c>
      <c r="G3082" s="2">
        <v>56</v>
      </c>
      <c r="H3082" t="str">
        <f>B3082&amp;C3082</f>
        <v>Nurul Alyahaziqah KAMARUZAMANrace-walking</v>
      </c>
      <c r="I3082" s="2">
        <f>E3082</f>
        <v>715</v>
      </c>
      <c r="J3082" s="2" cm="1">
        <f t="array" ref="J3082">MAX(IF($H$3:$H$4000=$H3082,$I$3:$I$4000))</f>
        <v>715</v>
      </c>
      <c r="K3082" s="2" t="str">
        <v>UGA</v>
      </c>
      <c r="L3082" s="21" t="str">
        <v>Mercy CHELANGAT</v>
      </c>
      <c r="M3082" s="47" t="str">
        <v>10000m</v>
      </c>
      <c r="N3082" s="95">
        <v>33461</v>
      </c>
      <c r="O3082" s="94" t="str">
        <f t="shared" si="192"/>
        <v>Mercy CHELANGAT10000m</v>
      </c>
      <c r="P3082" s="2">
        <f t="shared" si="193"/>
        <v>1128</v>
      </c>
      <c r="Q3082" s="2">
        <f t="shared" si="194"/>
        <v>40</v>
      </c>
      <c r="R3082" s="79" t="str">
        <f t="shared" si="195"/>
        <v/>
      </c>
    </row>
    <row r="3083" spans="1:18" x14ac:dyDescent="0.2">
      <c r="A3083" t="s">
        <v>1144</v>
      </c>
      <c r="B3083" t="s">
        <v>1465</v>
      </c>
      <c r="C3083" s="6" t="s">
        <v>40</v>
      </c>
      <c r="D3083" s="5">
        <v>35750</v>
      </c>
      <c r="E3083" s="39">
        <v>900</v>
      </c>
      <c r="F3083" s="195">
        <v>44514</v>
      </c>
      <c r="G3083" s="2">
        <v>55</v>
      </c>
      <c r="H3083" t="str">
        <f>B3083&amp;C3083</f>
        <v>Queenie Ting KUNG NIdiscus-throw</v>
      </c>
      <c r="I3083" s="2">
        <f>E3083</f>
        <v>900</v>
      </c>
      <c r="J3083" s="2" cm="1">
        <f t="array" ref="J3083">MAX(IF($H$3:$H$4000=$H3083,$I$3:$I$4000))</f>
        <v>900</v>
      </c>
      <c r="K3083" s="2" t="str">
        <v>UGA</v>
      </c>
      <c r="L3083" s="21" t="str">
        <v>Josephine Joyce LALAM</v>
      </c>
      <c r="M3083" s="47" t="str">
        <v>javelin-throw</v>
      </c>
      <c r="N3083" s="95">
        <v>36842</v>
      </c>
      <c r="O3083" s="94" t="str">
        <f t="shared" si="192"/>
        <v>Josephine Joyce LALAMjavelin-throw</v>
      </c>
      <c r="P3083" s="2">
        <f t="shared" si="193"/>
        <v>936</v>
      </c>
      <c r="Q3083" s="2">
        <f t="shared" si="194"/>
        <v>32</v>
      </c>
      <c r="R3083" s="79" t="str">
        <f t="shared" si="195"/>
        <v/>
      </c>
    </row>
    <row r="3084" spans="1:18" x14ac:dyDescent="0.2">
      <c r="A3084" t="s">
        <v>1144</v>
      </c>
      <c r="B3084" t="s">
        <v>2319</v>
      </c>
      <c r="C3084" s="5" t="s">
        <v>35</v>
      </c>
      <c r="D3084" s="5">
        <v>36791</v>
      </c>
      <c r="E3084" s="39">
        <v>984</v>
      </c>
      <c r="F3084" s="195">
        <v>44297</v>
      </c>
      <c r="G3084" s="2">
        <v>59</v>
      </c>
      <c r="H3084" t="str">
        <f>B3084&amp;C3084</f>
        <v>Xia Jia NGUhigh-jump</v>
      </c>
      <c r="I3084" s="2">
        <f>E3084</f>
        <v>984</v>
      </c>
      <c r="J3084" s="2" cm="1">
        <f t="array" ref="J3084">MAX(IF($H$3:$H$4000=$H3084,$I$3:$I$4000))</f>
        <v>984</v>
      </c>
      <c r="K3084" s="2" t="str">
        <v>UGA</v>
      </c>
      <c r="L3084" s="21" t="str">
        <v>Victoria AWIDI</v>
      </c>
      <c r="M3084" s="47" t="str">
        <v>javelin-throw</v>
      </c>
      <c r="N3084" s="95">
        <v>0</v>
      </c>
      <c r="O3084" s="94" t="str">
        <f t="shared" si="192"/>
        <v>Victoria AWIDIjavelin-throw</v>
      </c>
      <c r="P3084" s="2">
        <f t="shared" si="193"/>
        <v>860</v>
      </c>
      <c r="Q3084" s="2">
        <f t="shared" si="194"/>
        <v>62</v>
      </c>
      <c r="R3084" s="79" t="str">
        <f t="shared" si="195"/>
        <v/>
      </c>
    </row>
    <row r="3085" spans="1:18" x14ac:dyDescent="0.2">
      <c r="A3085" t="s">
        <v>1144</v>
      </c>
      <c r="B3085" t="s">
        <v>2320</v>
      </c>
      <c r="C3085" s="5" t="s">
        <v>35</v>
      </c>
      <c r="D3085" s="5">
        <v>34704</v>
      </c>
      <c r="E3085" s="39">
        <v>984</v>
      </c>
      <c r="F3085" s="195">
        <v>44297</v>
      </c>
      <c r="G3085" s="2">
        <v>59</v>
      </c>
      <c r="H3085" t="str">
        <f>B3085&amp;C3085</f>
        <v>Sean Yee YAPhigh-jump</v>
      </c>
      <c r="I3085" s="2">
        <f>E3085</f>
        <v>984</v>
      </c>
      <c r="J3085" s="2" cm="1">
        <f t="array" ref="J3085">MAX(IF($H$3:$H$4000=$H3085,$I$3:$I$4000))</f>
        <v>984</v>
      </c>
      <c r="K3085" s="2" t="str">
        <v>VIN</v>
      </c>
      <c r="L3085" s="21" t="str">
        <v>Tamara WOODLEY</v>
      </c>
      <c r="M3085" s="47" t="str">
        <v>400m</v>
      </c>
      <c r="N3085" s="95">
        <v>36855</v>
      </c>
      <c r="O3085" s="94" t="str">
        <f t="shared" si="192"/>
        <v>Tamara WOODLEY400m</v>
      </c>
      <c r="P3085" s="2">
        <f t="shared" si="193"/>
        <v>1031</v>
      </c>
      <c r="Q3085" s="2">
        <f t="shared" si="194"/>
        <v>156</v>
      </c>
      <c r="R3085" s="79" t="str">
        <f t="shared" si="195"/>
        <v/>
      </c>
    </row>
    <row r="3086" spans="1:18" x14ac:dyDescent="0.2">
      <c r="A3086" t="s">
        <v>1144</v>
      </c>
      <c r="B3086" t="s">
        <v>5579</v>
      </c>
      <c r="C3086" s="5" t="s">
        <v>42</v>
      </c>
      <c r="D3086" s="5">
        <v>36543</v>
      </c>
      <c r="E3086" s="39">
        <v>972</v>
      </c>
      <c r="F3086" s="195">
        <v>44296</v>
      </c>
      <c r="G3086" s="2">
        <v>30</v>
      </c>
      <c r="H3086" t="str">
        <f>B3086&amp;C3086</f>
        <v>Xiu Mei GRACE WONGhammer-throw</v>
      </c>
      <c r="I3086" s="2">
        <f>E3086</f>
        <v>972</v>
      </c>
      <c r="J3086" s="2" cm="1">
        <f t="array" ref="J3086">MAX(IF($H$3:$H$4000=$H3086,$I$3:$I$4000))</f>
        <v>972</v>
      </c>
      <c r="K3086" s="2" t="str">
        <v>VIN</v>
      </c>
      <c r="L3086" s="21" t="str">
        <v>Mikeisha WELCOME</v>
      </c>
      <c r="M3086" s="47" t="str">
        <v>triple-jump</v>
      </c>
      <c r="N3086" s="95">
        <v>36744</v>
      </c>
      <c r="O3086" s="94" t="str">
        <f t="shared" si="192"/>
        <v>Mikeisha WELCOMEtriple-jump</v>
      </c>
      <c r="P3086" s="2">
        <f t="shared" si="193"/>
        <v>1091</v>
      </c>
      <c r="Q3086" s="2">
        <f t="shared" si="194"/>
        <v>15</v>
      </c>
      <c r="R3086" s="79" t="str">
        <f t="shared" si="195"/>
        <v/>
      </c>
    </row>
    <row r="3087" spans="1:18" x14ac:dyDescent="0.2">
      <c r="A3087" t="s">
        <v>1716</v>
      </c>
      <c r="B3087" t="s">
        <v>1717</v>
      </c>
      <c r="C3087" s="5" t="s">
        <v>26</v>
      </c>
      <c r="D3087" s="5">
        <v>35650</v>
      </c>
      <c r="E3087" s="39">
        <v>1056</v>
      </c>
      <c r="F3087" s="195">
        <v>44646</v>
      </c>
      <c r="G3087" s="2">
        <v>61</v>
      </c>
      <c r="H3087" t="str">
        <f>B3087&amp;C3087</f>
        <v>Asimenye SIMWAKA400m</v>
      </c>
      <c r="I3087" s="2">
        <f>E3087</f>
        <v>1056</v>
      </c>
      <c r="J3087" s="2" cm="1">
        <f t="array" ref="J3087">MAX(IF($H$3:$H$4000=$H3087,$I$3:$I$4000))</f>
        <v>1104</v>
      </c>
      <c r="K3087" s="2" t="str">
        <v>VIN</v>
      </c>
      <c r="L3087" s="21" t="str">
        <v>Shafiqua MALONEY</v>
      </c>
      <c r="M3087" s="47" t="str">
        <v>800m</v>
      </c>
      <c r="N3087" s="95">
        <v>36218</v>
      </c>
      <c r="O3087" s="94" t="str">
        <f t="shared" si="192"/>
        <v>Shafiqua MALONEY800m</v>
      </c>
      <c r="P3087" s="2">
        <f t="shared" si="193"/>
        <v>1117</v>
      </c>
      <c r="Q3087" s="2">
        <f t="shared" si="194"/>
        <v>44</v>
      </c>
      <c r="R3087" s="79" t="str">
        <f t="shared" si="195"/>
        <v/>
      </c>
    </row>
    <row r="3088" spans="1:18" x14ac:dyDescent="0.2">
      <c r="A3088" t="s">
        <v>1716</v>
      </c>
      <c r="B3088" t="s">
        <v>1717</v>
      </c>
      <c r="C3088" s="5" t="s">
        <v>25</v>
      </c>
      <c r="D3088" s="5">
        <v>35650</v>
      </c>
      <c r="E3088" s="39">
        <v>1084</v>
      </c>
      <c r="F3088" s="195">
        <v>44367</v>
      </c>
      <c r="G3088" s="2">
        <v>94</v>
      </c>
      <c r="H3088" t="str">
        <f>B3088&amp;C3088</f>
        <v>Asimenye SIMWAKA200m</v>
      </c>
      <c r="I3088" s="2">
        <f>E3088</f>
        <v>1084</v>
      </c>
      <c r="J3088" s="2" cm="1">
        <f t="array" ref="J3088">MAX(IF($H$3:$H$4000=$H3088,$I$3:$I$4000))</f>
        <v>1084</v>
      </c>
      <c r="K3088" s="2" t="str">
        <v>VIN</v>
      </c>
      <c r="L3088" s="21" t="str">
        <v>Odeshia NANTON</v>
      </c>
      <c r="M3088" s="47" t="str">
        <v>400m</v>
      </c>
      <c r="N3088" s="95">
        <v>37169</v>
      </c>
      <c r="O3088" s="94" t="str">
        <f t="shared" si="192"/>
        <v>Odeshia NANTON400m</v>
      </c>
      <c r="P3088" s="2">
        <f t="shared" si="193"/>
        <v>1043</v>
      </c>
      <c r="Q3088" s="2">
        <f t="shared" si="194"/>
        <v>141</v>
      </c>
      <c r="R3088" s="79" t="str">
        <f t="shared" si="195"/>
        <v/>
      </c>
    </row>
    <row r="3089" spans="1:18" x14ac:dyDescent="0.2">
      <c r="A3089" t="s">
        <v>1716</v>
      </c>
      <c r="B3089" t="s">
        <v>1717</v>
      </c>
      <c r="C3089" s="5" t="s">
        <v>26</v>
      </c>
      <c r="D3089" s="5">
        <v>35650</v>
      </c>
      <c r="E3089" s="39">
        <v>1104</v>
      </c>
      <c r="F3089" s="195">
        <v>44366</v>
      </c>
      <c r="G3089" s="2">
        <v>64</v>
      </c>
      <c r="H3089" t="str">
        <f>B3089&amp;C3089</f>
        <v>Asimenye SIMWAKA400m</v>
      </c>
      <c r="I3089" s="2">
        <f>E3089</f>
        <v>1104</v>
      </c>
      <c r="J3089" s="2" cm="1">
        <f t="array" ref="J3089">MAX(IF($H$3:$H$4000=$H3089,$I$3:$I$4000))</f>
        <v>1104</v>
      </c>
      <c r="K3089" s="2" t="str">
        <v>VIN</v>
      </c>
      <c r="L3089" s="21" t="str">
        <v>Shafiqua MALONEY</v>
      </c>
      <c r="M3089" s="47" t="str">
        <v>400m</v>
      </c>
      <c r="N3089" s="95">
        <v>36218</v>
      </c>
      <c r="O3089" s="94" t="str">
        <f t="shared" si="192"/>
        <v>Shafiqua MALONEY400m</v>
      </c>
      <c r="P3089" s="2">
        <f t="shared" si="193"/>
        <v>1137</v>
      </c>
      <c r="Q3089" s="2">
        <f t="shared" si="194"/>
        <v>32</v>
      </c>
      <c r="R3089" s="79" t="str">
        <f t="shared" si="195"/>
        <v/>
      </c>
    </row>
    <row r="3090" spans="1:18" x14ac:dyDescent="0.2">
      <c r="A3090" t="s">
        <v>1357</v>
      </c>
      <c r="B3090" t="s">
        <v>2275</v>
      </c>
      <c r="C3090" s="5" t="s">
        <v>38</v>
      </c>
      <c r="D3090" s="5">
        <v>37787</v>
      </c>
      <c r="E3090" s="39">
        <v>951</v>
      </c>
      <c r="F3090" s="195">
        <v>44652</v>
      </c>
      <c r="G3090" s="2">
        <v>51</v>
      </c>
      <c r="H3090" t="str">
        <f>B3090&amp;C3090</f>
        <v>Rachela PACEtriple-jump</v>
      </c>
      <c r="I3090" s="2">
        <f>E3090</f>
        <v>951</v>
      </c>
      <c r="J3090" s="2" cm="1">
        <f t="array" ref="J3090">MAX(IF($H$3:$H$4000=$H3090,$I$3:$I$4000))</f>
        <v>977</v>
      </c>
      <c r="K3090" s="2" t="str">
        <v>ZAM</v>
      </c>
      <c r="L3090" s="21" t="str">
        <v>Quincy MALEKANI</v>
      </c>
      <c r="M3090" s="47" t="str">
        <v>100m</v>
      </c>
      <c r="N3090" s="95">
        <v>34773</v>
      </c>
      <c r="O3090" s="94" t="str">
        <f t="shared" si="192"/>
        <v>Quincy MALEKANI100m</v>
      </c>
      <c r="P3090" s="2">
        <f t="shared" si="193"/>
        <v>1083</v>
      </c>
      <c r="Q3090" s="2">
        <f t="shared" si="194"/>
        <v>119</v>
      </c>
      <c r="R3090" s="79" t="str">
        <f t="shared" si="195"/>
        <v/>
      </c>
    </row>
    <row r="3091" spans="1:18" x14ac:dyDescent="0.2">
      <c r="A3091" t="s">
        <v>1357</v>
      </c>
      <c r="B3091" t="s">
        <v>4755</v>
      </c>
      <c r="C3091" s="5" t="s">
        <v>42</v>
      </c>
      <c r="D3091" s="5">
        <v>37717</v>
      </c>
      <c r="E3091" s="39">
        <v>751</v>
      </c>
      <c r="F3091" s="195">
        <v>44646</v>
      </c>
      <c r="G3091" s="2">
        <v>90</v>
      </c>
      <c r="H3091" t="str">
        <f>B3091&amp;C3091</f>
        <v>Mireya CASSARhammer-throw</v>
      </c>
      <c r="I3091" s="2">
        <f>E3091</f>
        <v>751</v>
      </c>
      <c r="J3091" s="2" cm="1">
        <f t="array" ref="J3091">MAX(IF($H$3:$H$4000=$H3091,$I$3:$I$4000))</f>
        <v>751</v>
      </c>
      <c r="K3091" s="2" t="str">
        <v>ZAM</v>
      </c>
      <c r="L3091" s="21" t="str">
        <v>Hellen MAKUMBA</v>
      </c>
      <c r="M3091" s="47" t="str">
        <v>100m</v>
      </c>
      <c r="N3091" s="95">
        <v>35201</v>
      </c>
      <c r="O3091" s="94" t="str">
        <f t="shared" si="192"/>
        <v>Hellen MAKUMBA100m</v>
      </c>
      <c r="P3091" s="2">
        <f t="shared" si="193"/>
        <v>1081</v>
      </c>
      <c r="Q3091" s="2">
        <f t="shared" si="194"/>
        <v>120</v>
      </c>
      <c r="R3091" s="79" t="str">
        <f t="shared" si="195"/>
        <v/>
      </c>
    </row>
    <row r="3092" spans="1:18" x14ac:dyDescent="0.2">
      <c r="A3092" t="s">
        <v>1357</v>
      </c>
      <c r="B3092" t="s">
        <v>1593</v>
      </c>
      <c r="C3092" s="5" t="s">
        <v>82</v>
      </c>
      <c r="D3092" s="5">
        <v>29164</v>
      </c>
      <c r="E3092" s="39">
        <v>954</v>
      </c>
      <c r="F3092" s="195">
        <v>44612</v>
      </c>
      <c r="G3092" s="2">
        <v>62</v>
      </c>
      <c r="H3092" t="str">
        <f>B3092&amp;C3092</f>
        <v>Lisa Marie BEZZINAmarathon</v>
      </c>
      <c r="I3092" s="2">
        <f>E3092</f>
        <v>954</v>
      </c>
      <c r="J3092" s="2" cm="1">
        <f t="array" ref="J3092">MAX(IF($H$3:$H$4000=$H3092,$I$3:$I$4000))</f>
        <v>954</v>
      </c>
      <c r="K3092" s="2" t="str">
        <v>ZAM</v>
      </c>
      <c r="L3092" s="21" t="str">
        <v>Lumeka KATUNDU</v>
      </c>
      <c r="M3092" s="47" t="str">
        <v>100m</v>
      </c>
      <c r="N3092" s="95">
        <v>33502</v>
      </c>
      <c r="O3092" s="94" t="str">
        <f t="shared" si="192"/>
        <v>Lumeka KATUNDU100m</v>
      </c>
      <c r="P3092" s="2">
        <f t="shared" si="193"/>
        <v>1129</v>
      </c>
      <c r="Q3092" s="2">
        <f t="shared" si="194"/>
        <v>56</v>
      </c>
      <c r="R3092" s="79" t="str">
        <f t="shared" si="195"/>
        <v/>
      </c>
    </row>
    <row r="3093" spans="1:18" x14ac:dyDescent="0.2">
      <c r="A3093" t="s">
        <v>1357</v>
      </c>
      <c r="B3093" t="s">
        <v>1432</v>
      </c>
      <c r="C3093" s="5" t="s">
        <v>36</v>
      </c>
      <c r="D3093" s="5">
        <v>35811</v>
      </c>
      <c r="E3093" s="39">
        <v>838</v>
      </c>
      <c r="F3093" s="195">
        <v>44611</v>
      </c>
      <c r="G3093" s="2">
        <v>52</v>
      </c>
      <c r="H3093" t="str">
        <f>B3093&amp;C3093</f>
        <v>Peppijna DALLIpole-vault</v>
      </c>
      <c r="I3093" s="2">
        <f>E3093</f>
        <v>838</v>
      </c>
      <c r="J3093" s="2" cm="1">
        <f t="array" ref="J3093">MAX(IF($H$3:$H$4000=$H3093,$I$3:$I$4000))</f>
        <v>898</v>
      </c>
      <c r="K3093" s="2" t="str">
        <v>ZAM</v>
      </c>
      <c r="L3093" s="21" t="str">
        <v>Niddy MINGILISHI</v>
      </c>
      <c r="M3093" s="47" t="str">
        <v>200m</v>
      </c>
      <c r="N3093" s="95">
        <v>37127</v>
      </c>
      <c r="O3093" s="94" t="str">
        <f t="shared" si="192"/>
        <v>Niddy MINGILISHI200m</v>
      </c>
      <c r="P3093" s="2">
        <f t="shared" si="193"/>
        <v>1077</v>
      </c>
      <c r="Q3093" s="2">
        <f t="shared" si="194"/>
        <v>117</v>
      </c>
      <c r="R3093" s="79" t="str">
        <f t="shared" si="195"/>
        <v/>
      </c>
    </row>
    <row r="3094" spans="1:18" x14ac:dyDescent="0.2">
      <c r="A3094" t="s">
        <v>1357</v>
      </c>
      <c r="B3094" t="s">
        <v>1378</v>
      </c>
      <c r="C3094" s="5" t="s">
        <v>38</v>
      </c>
      <c r="D3094" s="5">
        <v>33414</v>
      </c>
      <c r="E3094" s="39">
        <v>937</v>
      </c>
      <c r="F3094" s="195">
        <v>44597</v>
      </c>
      <c r="G3094" s="2">
        <v>58</v>
      </c>
      <c r="H3094" t="str">
        <f>B3094&amp;C3094</f>
        <v>Rebecca SAREtriple-jump</v>
      </c>
      <c r="I3094" s="2">
        <f>E3094</f>
        <v>937</v>
      </c>
      <c r="J3094" s="2" cm="1">
        <f t="array" ref="J3094">MAX(IF($H$3:$H$4000=$H3094,$I$3:$I$4000))</f>
        <v>937</v>
      </c>
      <c r="K3094" s="2" t="str">
        <v>ZAM</v>
      </c>
      <c r="L3094" s="21" t="str">
        <v>Lumeka KATUNDU</v>
      </c>
      <c r="M3094" s="47" t="str">
        <v>200m</v>
      </c>
      <c r="N3094" s="95">
        <v>33502</v>
      </c>
      <c r="O3094" s="94" t="str">
        <f t="shared" si="192"/>
        <v>Lumeka KATUNDU200m</v>
      </c>
      <c r="P3094" s="2">
        <f t="shared" si="193"/>
        <v>1130</v>
      </c>
      <c r="Q3094" s="2">
        <f t="shared" si="194"/>
        <v>37</v>
      </c>
      <c r="R3094" s="79" t="str">
        <f t="shared" si="195"/>
        <v/>
      </c>
    </row>
    <row r="3095" spans="1:18" x14ac:dyDescent="0.2">
      <c r="A3095" t="s">
        <v>1357</v>
      </c>
      <c r="B3095" t="s">
        <v>1358</v>
      </c>
      <c r="C3095" s="5" t="s">
        <v>37</v>
      </c>
      <c r="D3095" s="5">
        <v>36432</v>
      </c>
      <c r="E3095" s="39">
        <v>962</v>
      </c>
      <c r="F3095" s="195">
        <v>44590</v>
      </c>
      <c r="G3095" s="2">
        <v>81</v>
      </c>
      <c r="H3095" t="str">
        <f>B3095&amp;C3095</f>
        <v>Claire AZZOPARDIlong-jump</v>
      </c>
      <c r="I3095" s="2">
        <f>E3095</f>
        <v>962</v>
      </c>
      <c r="J3095" s="2" cm="1">
        <f t="array" ref="J3095">MAX(IF($H$3:$H$4000=$H3095,$I$3:$I$4000))</f>
        <v>962</v>
      </c>
      <c r="K3095" s="2" t="str">
        <v>ZAM</v>
      </c>
      <c r="L3095" s="21" t="str">
        <v>Niddy MINGILISHI</v>
      </c>
      <c r="M3095" s="47" t="str">
        <v>400m</v>
      </c>
      <c r="N3095" s="95">
        <v>37127</v>
      </c>
      <c r="O3095" s="94" t="str">
        <f t="shared" si="192"/>
        <v>Niddy MINGILISHI400m</v>
      </c>
      <c r="P3095" s="2">
        <f t="shared" si="193"/>
        <v>1095</v>
      </c>
      <c r="Q3095" s="2">
        <f t="shared" si="194"/>
        <v>81</v>
      </c>
      <c r="R3095" s="79" t="str">
        <f t="shared" si="195"/>
        <v/>
      </c>
    </row>
    <row r="3096" spans="1:18" x14ac:dyDescent="0.2">
      <c r="A3096" t="s">
        <v>1357</v>
      </c>
      <c r="B3096" t="s">
        <v>1358</v>
      </c>
      <c r="C3096" s="5" t="s">
        <v>38</v>
      </c>
      <c r="D3096" s="6">
        <v>36432</v>
      </c>
      <c r="E3096" s="39">
        <v>998</v>
      </c>
      <c r="F3096" s="195">
        <v>44394</v>
      </c>
      <c r="G3096" s="2">
        <v>55</v>
      </c>
      <c r="H3096" t="str">
        <f>B3096&amp;C3096</f>
        <v>Claire AZZOPARDItriple-jump</v>
      </c>
      <c r="I3096" s="2">
        <f>E3096</f>
        <v>998</v>
      </c>
      <c r="J3096" s="2" cm="1">
        <f t="array" ref="J3096">MAX(IF($H$3:$H$4000=$H3096,$I$3:$I$4000))</f>
        <v>998</v>
      </c>
      <c r="K3096" s="2" t="str">
        <v>ZAM</v>
      </c>
      <c r="L3096" s="21" t="str">
        <v>Roda NJOBVU</v>
      </c>
      <c r="M3096" s="47" t="str">
        <v>400m</v>
      </c>
      <c r="N3096" s="95">
        <v>34363</v>
      </c>
      <c r="O3096" s="94" t="str">
        <f t="shared" si="192"/>
        <v>Roda NJOBVU400m</v>
      </c>
      <c r="P3096" s="2">
        <f t="shared" si="193"/>
        <v>1081</v>
      </c>
      <c r="Q3096" s="2">
        <f t="shared" si="194"/>
        <v>101</v>
      </c>
      <c r="R3096" s="79" t="str">
        <f t="shared" si="195"/>
        <v/>
      </c>
    </row>
    <row r="3097" spans="1:18" x14ac:dyDescent="0.2">
      <c r="A3097" t="s">
        <v>1357</v>
      </c>
      <c r="B3097" t="s">
        <v>2275</v>
      </c>
      <c r="C3097" s="6" t="s">
        <v>38</v>
      </c>
      <c r="D3097" s="5">
        <v>37787</v>
      </c>
      <c r="E3097" s="39">
        <v>977</v>
      </c>
      <c r="F3097" s="195">
        <v>44387</v>
      </c>
      <c r="G3097" s="2">
        <v>80</v>
      </c>
      <c r="H3097" t="str">
        <f>B3097&amp;C3097</f>
        <v>Rachela PACEtriple-jump</v>
      </c>
      <c r="I3097" s="2">
        <f>E3097</f>
        <v>977</v>
      </c>
      <c r="J3097" s="2" cm="1">
        <f t="array" ref="J3097">MAX(IF($H$3:$H$4000=$H3097,$I$3:$I$4000))</f>
        <v>977</v>
      </c>
      <c r="K3097" s="2" t="str">
        <v>ZAM</v>
      </c>
      <c r="L3097" s="21" t="str">
        <v>Abygirl SEPISO</v>
      </c>
      <c r="M3097" s="47" t="str">
        <v>400m</v>
      </c>
      <c r="N3097" s="95">
        <v>34944</v>
      </c>
      <c r="O3097" s="94" t="str">
        <f t="shared" si="192"/>
        <v>Abygirl SEPISO400m</v>
      </c>
      <c r="P3097" s="2">
        <f t="shared" si="193"/>
        <v>1045</v>
      </c>
      <c r="Q3097" s="2">
        <f t="shared" si="194"/>
        <v>140</v>
      </c>
      <c r="R3097" s="79" t="str">
        <f t="shared" si="195"/>
        <v/>
      </c>
    </row>
    <row r="3098" spans="1:18" x14ac:dyDescent="0.2">
      <c r="A3098" t="s">
        <v>1357</v>
      </c>
      <c r="B3098" t="s">
        <v>1432</v>
      </c>
      <c r="C3098" s="5" t="s">
        <v>36</v>
      </c>
      <c r="D3098" s="5">
        <v>35811</v>
      </c>
      <c r="E3098" s="39">
        <v>898</v>
      </c>
      <c r="F3098" s="195">
        <v>44366</v>
      </c>
      <c r="G3098" s="2">
        <v>42</v>
      </c>
      <c r="H3098" t="str">
        <f>B3098&amp;C3098</f>
        <v>Peppijna DALLIpole-vault</v>
      </c>
      <c r="I3098" s="2">
        <f>E3098</f>
        <v>898</v>
      </c>
      <c r="J3098" s="2" cm="1">
        <f t="array" ref="J3098">MAX(IF($H$3:$H$4000=$H3098,$I$3:$I$4000))</f>
        <v>898</v>
      </c>
      <c r="K3098" s="2" t="str">
        <v>ZAM</v>
      </c>
      <c r="L3098" s="21" t="str">
        <v>Cryness MULEYA</v>
      </c>
      <c r="M3098" s="47" t="str">
        <v>800m</v>
      </c>
      <c r="N3098" s="95">
        <v>44701</v>
      </c>
      <c r="O3098" s="94" t="str">
        <f t="shared" si="192"/>
        <v>Cryness MULEYA800m</v>
      </c>
      <c r="P3098" s="2">
        <f t="shared" si="193"/>
        <v>1008</v>
      </c>
      <c r="Q3098" s="2">
        <f t="shared" si="194"/>
        <v>162</v>
      </c>
      <c r="R3098" s="79" t="str">
        <f t="shared" si="195"/>
        <v/>
      </c>
    </row>
    <row r="3099" spans="1:18" x14ac:dyDescent="0.2">
      <c r="A3099" t="s">
        <v>1109</v>
      </c>
      <c r="B3099" t="s">
        <v>1110</v>
      </c>
      <c r="C3099" s="5" t="s">
        <v>2</v>
      </c>
      <c r="D3099" s="6">
        <v>37763</v>
      </c>
      <c r="E3099" s="39">
        <v>1193</v>
      </c>
      <c r="F3099" s="195">
        <v>44653</v>
      </c>
      <c r="G3099" s="2">
        <v>2</v>
      </c>
      <c r="H3099" t="str">
        <f>B3099&amp;C3099</f>
        <v>Christine MBOMA100m</v>
      </c>
      <c r="I3099" s="2">
        <f>E3099</f>
        <v>1193</v>
      </c>
      <c r="J3099" s="2" cm="1">
        <f t="array" ref="J3099">MAX(IF($H$3:$H$4000=$H3099,$I$3:$I$4000))</f>
        <v>1193</v>
      </c>
      <c r="K3099" s="2" t="str">
        <v>ZAM</v>
      </c>
      <c r="L3099" s="21" t="str">
        <v>Mary FWAMBO</v>
      </c>
      <c r="M3099" s="47" t="str">
        <v>javelin-throw</v>
      </c>
      <c r="N3099" s="95">
        <v>36080</v>
      </c>
      <c r="O3099" s="94" t="str">
        <f t="shared" si="192"/>
        <v>Mary FWAMBOjavelin-throw</v>
      </c>
      <c r="P3099" s="2">
        <f t="shared" si="193"/>
        <v>776</v>
      </c>
      <c r="Q3099" s="2">
        <f t="shared" si="194"/>
        <v>125</v>
      </c>
      <c r="R3099" s="79" t="str">
        <f t="shared" si="195"/>
        <v/>
      </c>
    </row>
    <row r="3100" spans="1:18" x14ac:dyDescent="0.2">
      <c r="A3100" t="s">
        <v>1109</v>
      </c>
      <c r="B3100" s="5" t="s">
        <v>1110</v>
      </c>
      <c r="C3100" s="5" t="s">
        <v>25</v>
      </c>
      <c r="D3100" s="5">
        <v>37763</v>
      </c>
      <c r="E3100" s="39">
        <v>1225</v>
      </c>
      <c r="F3100" s="195">
        <v>44653</v>
      </c>
      <c r="G3100" s="2">
        <v>1</v>
      </c>
      <c r="H3100" t="str">
        <f>B3100&amp;C3100</f>
        <v>Christine MBOMA200m</v>
      </c>
      <c r="I3100" s="2">
        <f>E3100</f>
        <v>1225</v>
      </c>
      <c r="J3100" s="2" cm="1">
        <f t="array" ref="J3100">MAX(IF($H$3:$H$4000=$H3100,$I$3:$I$4000))</f>
        <v>1261</v>
      </c>
      <c r="K3100" s="2" t="str">
        <v>ZAM</v>
      </c>
      <c r="L3100" s="21" t="str">
        <v>Roda NJOBVU</v>
      </c>
      <c r="M3100" s="47" t="str">
        <v>200m</v>
      </c>
      <c r="N3100" s="95">
        <v>34363</v>
      </c>
      <c r="O3100" s="94" t="str">
        <f t="shared" si="192"/>
        <v>Roda NJOBVU200m</v>
      </c>
      <c r="P3100" s="2">
        <f t="shared" si="193"/>
        <v>1167</v>
      </c>
      <c r="Q3100" s="2">
        <f t="shared" si="194"/>
        <v>18</v>
      </c>
      <c r="R3100" s="79" t="str">
        <f t="shared" si="195"/>
        <v/>
      </c>
    </row>
    <row r="3101" spans="1:18" x14ac:dyDescent="0.2">
      <c r="A3101" t="s">
        <v>1109</v>
      </c>
      <c r="B3101" t="s">
        <v>1112</v>
      </c>
      <c r="C3101" s="5" t="s">
        <v>25</v>
      </c>
      <c r="D3101" s="5">
        <v>37721</v>
      </c>
      <c r="E3101" s="39">
        <v>1179</v>
      </c>
      <c r="F3101" s="195">
        <v>44653</v>
      </c>
      <c r="G3101" s="2">
        <v>3</v>
      </c>
      <c r="H3101" t="str">
        <f>B3101&amp;C3101</f>
        <v>Beatrice MASILINGI200m</v>
      </c>
      <c r="I3101" s="2">
        <f>E3101</f>
        <v>1179</v>
      </c>
      <c r="J3101" s="2" cm="1">
        <f t="array" ref="J3101">MAX(IF($H$3:$H$4000=$H3101,$I$3:$I$4000))</f>
        <v>1219</v>
      </c>
      <c r="K3101" s="2" t="str">
        <v>ZAM</v>
      </c>
      <c r="L3101" s="21" t="str">
        <v>Roda NJOBVU</v>
      </c>
      <c r="M3101" s="47" t="str">
        <v>100m</v>
      </c>
      <c r="N3101" s="95">
        <v>34363</v>
      </c>
      <c r="O3101" s="94" t="str">
        <f t="shared" si="192"/>
        <v>Roda NJOBVU100m</v>
      </c>
      <c r="P3101" s="2">
        <f t="shared" si="193"/>
        <v>1177</v>
      </c>
      <c r="Q3101" s="2">
        <f t="shared" si="194"/>
        <v>20</v>
      </c>
      <c r="R3101" s="79" t="str">
        <f t="shared" si="195"/>
        <v/>
      </c>
    </row>
    <row r="3102" spans="1:18" x14ac:dyDescent="0.2">
      <c r="A3102" t="s">
        <v>1109</v>
      </c>
      <c r="B3102" t="s">
        <v>1112</v>
      </c>
      <c r="C3102" s="5" t="s">
        <v>2</v>
      </c>
      <c r="D3102" s="5">
        <v>37721</v>
      </c>
      <c r="E3102" s="39">
        <v>1154</v>
      </c>
      <c r="F3102" s="195">
        <v>44636</v>
      </c>
      <c r="G3102" s="2">
        <v>9</v>
      </c>
      <c r="H3102" t="str">
        <f>B3102&amp;C3102</f>
        <v>Beatrice MASILINGI100m</v>
      </c>
      <c r="I3102" s="2">
        <f>E3102</f>
        <v>1154</v>
      </c>
      <c r="J3102" s="2" cm="1">
        <f t="array" ref="J3102">MAX(IF($H$3:$H$4000=$H3102,$I$3:$I$4000))</f>
        <v>1157</v>
      </c>
      <c r="K3102" s="2" t="str">
        <v>ZAM</v>
      </c>
      <c r="L3102" s="21" t="str">
        <v>Felistus MPANDE</v>
      </c>
      <c r="M3102" s="47" t="str">
        <v>800m</v>
      </c>
      <c r="N3102" s="95">
        <v>35214</v>
      </c>
      <c r="O3102" s="94" t="str">
        <f t="shared" si="192"/>
        <v>Felistus MPANDE800m</v>
      </c>
      <c r="P3102" s="2">
        <f t="shared" si="193"/>
        <v>1113</v>
      </c>
      <c r="Q3102" s="2">
        <f t="shared" si="194"/>
        <v>50</v>
      </c>
      <c r="R3102" s="79" t="str">
        <f t="shared" si="195"/>
        <v/>
      </c>
    </row>
    <row r="3103" spans="1:18" x14ac:dyDescent="0.2">
      <c r="A3103" t="s">
        <v>1109</v>
      </c>
      <c r="B3103" t="s">
        <v>5568</v>
      </c>
      <c r="C3103" s="5" t="s">
        <v>40</v>
      </c>
      <c r="D3103" s="5">
        <v>38124</v>
      </c>
      <c r="E3103" s="39">
        <v>794</v>
      </c>
      <c r="F3103" s="195">
        <v>44604</v>
      </c>
      <c r="G3103" s="2">
        <v>95</v>
      </c>
      <c r="H3103" t="str">
        <f>B3103&amp;C3103</f>
        <v>Tuane SILVERdiscus-throw</v>
      </c>
      <c r="I3103" s="2">
        <f>E3103</f>
        <v>794</v>
      </c>
      <c r="J3103" s="2" cm="1">
        <f t="array" ref="J3103">MAX(IF($H$3:$H$4000=$H3103,$I$3:$I$4000))</f>
        <v>794</v>
      </c>
      <c r="M3103" s="47"/>
      <c r="O3103" s="94" t="str">
        <f t="shared" si="192"/>
        <v/>
      </c>
      <c r="P3103" s="2" t="e">
        <f t="shared" si="193"/>
        <v>#N/A</v>
      </c>
      <c r="Q3103" s="2">
        <f t="shared" si="194"/>
        <v>1</v>
      </c>
      <c r="R3103" s="79" t="str">
        <f t="shared" si="195"/>
        <v/>
      </c>
    </row>
    <row r="3104" spans="1:18" x14ac:dyDescent="0.2">
      <c r="A3104" t="s">
        <v>1109</v>
      </c>
      <c r="B3104" t="s">
        <v>5568</v>
      </c>
      <c r="C3104" s="5" t="s">
        <v>39</v>
      </c>
      <c r="D3104" s="5">
        <v>38124</v>
      </c>
      <c r="E3104" s="39">
        <v>911</v>
      </c>
      <c r="F3104" s="195">
        <v>44601</v>
      </c>
      <c r="G3104" s="2">
        <v>23</v>
      </c>
      <c r="H3104" t="str">
        <f>B3104&amp;C3104</f>
        <v>Tuane SILVERshot-put</v>
      </c>
      <c r="I3104" s="2">
        <f>E3104</f>
        <v>911</v>
      </c>
      <c r="J3104" s="2" cm="1">
        <f t="array" ref="J3104">MAX(IF($H$3:$H$4000=$H3104,$I$3:$I$4000))</f>
        <v>911</v>
      </c>
      <c r="M3104" s="47"/>
      <c r="O3104" s="94" t="str">
        <f t="shared" si="192"/>
        <v/>
      </c>
      <c r="P3104" s="2" t="e">
        <f t="shared" si="193"/>
        <v>#N/A</v>
      </c>
      <c r="Q3104" s="2">
        <f t="shared" si="194"/>
        <v>1</v>
      </c>
      <c r="R3104" s="79" t="str">
        <f t="shared" si="195"/>
        <v/>
      </c>
    </row>
    <row r="3105" spans="1:18" x14ac:dyDescent="0.2">
      <c r="A3105" t="s">
        <v>1109</v>
      </c>
      <c r="B3105" t="s">
        <v>2687</v>
      </c>
      <c r="C3105" s="5" t="s">
        <v>82</v>
      </c>
      <c r="D3105" s="5">
        <v>29446</v>
      </c>
      <c r="E3105" s="39">
        <v>1171</v>
      </c>
      <c r="F3105" s="195">
        <v>44507</v>
      </c>
      <c r="G3105" s="2">
        <v>33</v>
      </c>
      <c r="H3105" t="str">
        <f>B3105&amp;C3105</f>
        <v>Helalia JOHANNESmarathon</v>
      </c>
      <c r="I3105" s="2">
        <f>E3105</f>
        <v>1171</v>
      </c>
      <c r="J3105" s="2" cm="1">
        <f t="array" ref="J3105">MAX(IF($H$3:$H$4000=$H3105,$I$3:$I$4000))</f>
        <v>1171</v>
      </c>
      <c r="M3105" s="47"/>
      <c r="O3105" s="94" t="str">
        <f t="shared" si="192"/>
        <v/>
      </c>
      <c r="P3105" s="2" t="e">
        <f t="shared" si="193"/>
        <v>#N/A</v>
      </c>
      <c r="Q3105" s="2">
        <f t="shared" si="194"/>
        <v>1</v>
      </c>
      <c r="R3105" s="79" t="str">
        <f t="shared" si="195"/>
        <v/>
      </c>
    </row>
    <row r="3106" spans="1:18" x14ac:dyDescent="0.2">
      <c r="A3106" t="s">
        <v>1109</v>
      </c>
      <c r="B3106" t="s">
        <v>5038</v>
      </c>
      <c r="C3106" s="5" t="s">
        <v>82</v>
      </c>
      <c r="D3106" s="5">
        <v>30660</v>
      </c>
      <c r="E3106" s="39">
        <v>1083</v>
      </c>
      <c r="F3106" s="195">
        <v>44486</v>
      </c>
      <c r="G3106" s="2">
        <v>94</v>
      </c>
      <c r="H3106" t="str">
        <f>B3106&amp;C3106</f>
        <v>Alina ARMASmarathon</v>
      </c>
      <c r="I3106" s="2">
        <f>E3106</f>
        <v>1083</v>
      </c>
      <c r="J3106" s="2" cm="1">
        <f t="array" ref="J3106">MAX(IF($H$3:$H$4000=$H3106,$I$3:$I$4000))</f>
        <v>1083</v>
      </c>
      <c r="M3106" s="47"/>
      <c r="O3106" s="94" t="str">
        <f t="shared" si="192"/>
        <v/>
      </c>
      <c r="P3106" s="2" t="e">
        <f t="shared" si="193"/>
        <v>#N/A</v>
      </c>
      <c r="Q3106" s="2">
        <f t="shared" si="194"/>
        <v>1</v>
      </c>
      <c r="R3106" s="79" t="str">
        <f t="shared" si="195"/>
        <v/>
      </c>
    </row>
    <row r="3107" spans="1:18" x14ac:dyDescent="0.2">
      <c r="A3107" t="s">
        <v>1109</v>
      </c>
      <c r="B3107" t="s">
        <v>1110</v>
      </c>
      <c r="C3107" s="5" t="s">
        <v>25</v>
      </c>
      <c r="D3107" s="6">
        <v>37763</v>
      </c>
      <c r="E3107" s="39">
        <v>1261</v>
      </c>
      <c r="F3107" s="195">
        <v>44448</v>
      </c>
      <c r="G3107" s="2">
        <v>2</v>
      </c>
      <c r="H3107" t="str">
        <f>B3107&amp;C3107</f>
        <v>Christine MBOMA200m</v>
      </c>
      <c r="I3107" s="2">
        <f>E3107</f>
        <v>1261</v>
      </c>
      <c r="J3107" s="2" cm="1">
        <f t="array" ref="J3107">MAX(IF($H$3:$H$4000=$H3107,$I$3:$I$4000))</f>
        <v>1261</v>
      </c>
      <c r="M3107" s="47"/>
      <c r="O3107" s="94" t="str">
        <f t="shared" si="192"/>
        <v/>
      </c>
      <c r="P3107" s="2" t="e">
        <f t="shared" si="193"/>
        <v>#N/A</v>
      </c>
      <c r="Q3107" s="2">
        <f t="shared" si="194"/>
        <v>1</v>
      </c>
      <c r="R3107" s="79" t="str">
        <f t="shared" si="195"/>
        <v/>
      </c>
    </row>
    <row r="3108" spans="1:18" x14ac:dyDescent="0.2">
      <c r="A3108" t="s">
        <v>1109</v>
      </c>
      <c r="B3108" t="s">
        <v>1112</v>
      </c>
      <c r="C3108" s="6" t="s">
        <v>25</v>
      </c>
      <c r="D3108" s="5">
        <v>37721</v>
      </c>
      <c r="E3108" s="39">
        <v>1219</v>
      </c>
      <c r="F3108" s="195">
        <v>44429</v>
      </c>
      <c r="G3108" s="2">
        <v>7</v>
      </c>
      <c r="H3108" t="str">
        <f>B3108&amp;C3108</f>
        <v>Beatrice MASILINGI200m</v>
      </c>
      <c r="I3108" s="2">
        <f>E3108</f>
        <v>1219</v>
      </c>
      <c r="J3108" s="2" cm="1">
        <f t="array" ref="J3108">MAX(IF($H$3:$H$4000=$H3108,$I$3:$I$4000))</f>
        <v>1219</v>
      </c>
      <c r="M3108" s="47"/>
      <c r="O3108" s="94" t="str">
        <f t="shared" si="192"/>
        <v/>
      </c>
      <c r="P3108" s="2" t="e">
        <f t="shared" si="193"/>
        <v>#N/A</v>
      </c>
      <c r="Q3108" s="2">
        <f t="shared" si="194"/>
        <v>1</v>
      </c>
      <c r="R3108" s="79" t="str">
        <f t="shared" si="195"/>
        <v/>
      </c>
    </row>
    <row r="3109" spans="1:18" x14ac:dyDescent="0.2">
      <c r="A3109" t="s">
        <v>1109</v>
      </c>
      <c r="B3109" t="s">
        <v>1112</v>
      </c>
      <c r="C3109" s="5" t="s">
        <v>2</v>
      </c>
      <c r="D3109" s="5">
        <v>37721</v>
      </c>
      <c r="E3109" s="39">
        <v>1157</v>
      </c>
      <c r="F3109" s="195">
        <v>44426</v>
      </c>
      <c r="G3109" s="2">
        <v>34</v>
      </c>
      <c r="H3109" t="str">
        <f>B3109&amp;C3109</f>
        <v>Beatrice MASILINGI100m</v>
      </c>
      <c r="I3109" s="2">
        <f>E3109</f>
        <v>1157</v>
      </c>
      <c r="J3109" s="2" cm="1">
        <f t="array" ref="J3109">MAX(IF($H$3:$H$4000=$H3109,$I$3:$I$4000))</f>
        <v>1157</v>
      </c>
      <c r="M3109" s="47"/>
      <c r="O3109" s="94" t="str">
        <f t="shared" si="192"/>
        <v/>
      </c>
      <c r="P3109" s="2" t="e">
        <f t="shared" si="193"/>
        <v>#N/A</v>
      </c>
      <c r="Q3109" s="2">
        <f t="shared" si="194"/>
        <v>1</v>
      </c>
      <c r="R3109" s="79" t="str">
        <f t="shared" si="195"/>
        <v/>
      </c>
    </row>
    <row r="3110" spans="1:18" x14ac:dyDescent="0.2">
      <c r="A3110" t="s">
        <v>1109</v>
      </c>
      <c r="B3110" t="s">
        <v>1110</v>
      </c>
      <c r="C3110" s="5" t="s">
        <v>26</v>
      </c>
      <c r="D3110" s="5">
        <v>37763</v>
      </c>
      <c r="E3110" s="39">
        <v>1237</v>
      </c>
      <c r="F3110" s="195">
        <v>44303</v>
      </c>
      <c r="G3110" s="2">
        <v>2</v>
      </c>
      <c r="H3110" t="str">
        <f>B3110&amp;C3110</f>
        <v>Christine MBOMA400m</v>
      </c>
      <c r="I3110" s="2">
        <f>E3110</f>
        <v>1237</v>
      </c>
      <c r="J3110" s="2" cm="1">
        <f t="array" ref="J3110">MAX(IF($H$3:$H$4000=$H3110,$I$3:$I$4000))</f>
        <v>1237</v>
      </c>
      <c r="M3110" s="47"/>
      <c r="O3110" s="94" t="str">
        <f t="shared" si="192"/>
        <v/>
      </c>
      <c r="P3110" s="2" t="e">
        <f t="shared" si="193"/>
        <v>#N/A</v>
      </c>
      <c r="Q3110" s="2">
        <f t="shared" si="194"/>
        <v>1</v>
      </c>
      <c r="R3110" s="79" t="str">
        <f t="shared" si="195"/>
        <v/>
      </c>
    </row>
    <row r="3111" spans="1:18" x14ac:dyDescent="0.2">
      <c r="A3111" t="s">
        <v>1109</v>
      </c>
      <c r="B3111" t="s">
        <v>1112</v>
      </c>
      <c r="C3111" s="5" t="s">
        <v>26</v>
      </c>
      <c r="D3111" s="5">
        <v>37721</v>
      </c>
      <c r="E3111" s="39">
        <v>1224</v>
      </c>
      <c r="F3111" s="195">
        <v>44297</v>
      </c>
      <c r="G3111" s="2">
        <v>5</v>
      </c>
      <c r="H3111" t="str">
        <f>B3111&amp;C3111</f>
        <v>Beatrice MASILINGI400m</v>
      </c>
      <c r="I3111" s="2">
        <f>E3111</f>
        <v>1224</v>
      </c>
      <c r="J3111" s="2" cm="1">
        <f t="array" ref="J3111">MAX(IF($H$3:$H$4000=$H3111,$I$3:$I$4000))</f>
        <v>1224</v>
      </c>
      <c r="M3111" s="47"/>
      <c r="O3111" s="94" t="str">
        <f t="shared" si="192"/>
        <v/>
      </c>
      <c r="P3111" s="2" t="e">
        <f t="shared" si="193"/>
        <v>#N/A</v>
      </c>
      <c r="Q3111" s="2">
        <f t="shared" si="194"/>
        <v>1</v>
      </c>
      <c r="R3111" s="79" t="str">
        <f t="shared" si="195"/>
        <v/>
      </c>
    </row>
    <row r="3112" spans="1:18" x14ac:dyDescent="0.2">
      <c r="A3112" t="s">
        <v>1109</v>
      </c>
      <c r="B3112" s="5" t="s">
        <v>1110</v>
      </c>
      <c r="C3112" s="5" t="s">
        <v>27</v>
      </c>
      <c r="D3112" s="5">
        <v>37763</v>
      </c>
      <c r="E3112" s="39">
        <v>1104</v>
      </c>
      <c r="F3112" s="195">
        <v>44296</v>
      </c>
      <c r="G3112" s="2">
        <v>60</v>
      </c>
      <c r="H3112" t="str">
        <f>B3112&amp;C3112</f>
        <v>Christine MBOMA800m</v>
      </c>
      <c r="I3112" s="2">
        <f>E3112</f>
        <v>1104</v>
      </c>
      <c r="J3112" s="2" cm="1">
        <f t="array" ref="J3112">MAX(IF($H$3:$H$4000=$H3112,$I$3:$I$4000))</f>
        <v>1104</v>
      </c>
      <c r="M3112" s="47"/>
      <c r="O3112" s="94" t="str">
        <f t="shared" si="192"/>
        <v/>
      </c>
      <c r="P3112" s="2" t="e">
        <f t="shared" si="193"/>
        <v>#N/A</v>
      </c>
      <c r="Q3112" s="2">
        <f t="shared" si="194"/>
        <v>1</v>
      </c>
      <c r="R3112" s="79" t="str">
        <f t="shared" si="195"/>
        <v/>
      </c>
    </row>
    <row r="3113" spans="1:18" x14ac:dyDescent="0.2">
      <c r="A3113" t="s">
        <v>1183</v>
      </c>
      <c r="B3113" t="s">
        <v>2448</v>
      </c>
      <c r="C3113" s="5" t="s">
        <v>39</v>
      </c>
      <c r="D3113" s="5">
        <v>37059</v>
      </c>
      <c r="E3113" s="39">
        <v>779</v>
      </c>
      <c r="F3113" s="195">
        <v>44654</v>
      </c>
      <c r="G3113" s="2">
        <v>88</v>
      </c>
      <c r="H3113" t="str">
        <f>B3113&amp;C3113</f>
        <v>Onome OGBENIshot-put</v>
      </c>
      <c r="I3113" s="2">
        <f>E3113</f>
        <v>779</v>
      </c>
      <c r="J3113" s="2" cm="1">
        <f t="array" ref="J3113">MAX(IF($H$3:$H$4000=$H3113,$I$3:$I$4000))</f>
        <v>857</v>
      </c>
      <c r="M3113" s="47"/>
      <c r="O3113" s="94" t="str">
        <f t="shared" si="192"/>
        <v/>
      </c>
      <c r="P3113" s="2" t="e">
        <f t="shared" si="193"/>
        <v>#N/A</v>
      </c>
      <c r="Q3113" s="2">
        <f t="shared" si="194"/>
        <v>1</v>
      </c>
      <c r="R3113" s="79" t="str">
        <f t="shared" si="195"/>
        <v/>
      </c>
    </row>
    <row r="3114" spans="1:18" x14ac:dyDescent="0.2">
      <c r="A3114" t="s">
        <v>1183</v>
      </c>
      <c r="B3114" t="s">
        <v>1617</v>
      </c>
      <c r="C3114" s="5" t="s">
        <v>2</v>
      </c>
      <c r="D3114" s="5">
        <v>36988</v>
      </c>
      <c r="E3114" s="39">
        <v>1142</v>
      </c>
      <c r="F3114" s="195">
        <v>44653</v>
      </c>
      <c r="G3114" s="2">
        <v>11</v>
      </c>
      <c r="H3114" t="str">
        <f>B3114&amp;C3114</f>
        <v>Nzubechi Grace NWOKOCHA100m</v>
      </c>
      <c r="I3114" s="2">
        <f>E3114</f>
        <v>1142</v>
      </c>
      <c r="J3114" s="2" cm="1">
        <f t="array" ref="J3114">MAX(IF($H$3:$H$4000=$H3114,$I$3:$I$4000))</f>
        <v>1200</v>
      </c>
      <c r="M3114" s="47"/>
      <c r="O3114" s="94" t="str">
        <f t="shared" si="192"/>
        <v/>
      </c>
      <c r="P3114" s="2" t="e">
        <f t="shared" si="193"/>
        <v>#N/A</v>
      </c>
      <c r="Q3114" s="2">
        <f t="shared" si="194"/>
        <v>1</v>
      </c>
      <c r="R3114" s="79" t="str">
        <f t="shared" si="195"/>
        <v/>
      </c>
    </row>
    <row r="3115" spans="1:18" x14ac:dyDescent="0.2">
      <c r="A3115" t="s">
        <v>1183</v>
      </c>
      <c r="B3115" t="s">
        <v>1673</v>
      </c>
      <c r="C3115" s="5" t="s">
        <v>25</v>
      </c>
      <c r="D3115" s="5">
        <v>36147</v>
      </c>
      <c r="E3115" s="39">
        <v>1092</v>
      </c>
      <c r="F3115" s="195">
        <v>44653</v>
      </c>
      <c r="G3115" s="2">
        <v>29</v>
      </c>
      <c r="H3115" t="str">
        <f>B3115&amp;C3115</f>
        <v>Praise IDAMADUDU200m</v>
      </c>
      <c r="I3115" s="2">
        <f>E3115</f>
        <v>1092</v>
      </c>
      <c r="J3115" s="2" cm="1">
        <f t="array" ref="J3115">MAX(IF($H$3:$H$4000=$H3115,$I$3:$I$4000))</f>
        <v>1092</v>
      </c>
      <c r="M3115" s="47"/>
      <c r="O3115" s="94" t="str">
        <f t="shared" si="192"/>
        <v/>
      </c>
      <c r="P3115" s="2" t="e">
        <f t="shared" si="193"/>
        <v>#N/A</v>
      </c>
      <c r="Q3115" s="2">
        <f t="shared" si="194"/>
        <v>1</v>
      </c>
      <c r="R3115" s="79" t="str">
        <f t="shared" si="195"/>
        <v/>
      </c>
    </row>
    <row r="3116" spans="1:18" x14ac:dyDescent="0.2">
      <c r="A3116" t="s">
        <v>1183</v>
      </c>
      <c r="B3116" t="s">
        <v>5416</v>
      </c>
      <c r="C3116" s="6" t="s">
        <v>25</v>
      </c>
      <c r="D3116" s="5">
        <v>44640</v>
      </c>
      <c r="E3116" s="39">
        <v>1060</v>
      </c>
      <c r="F3116" s="195">
        <v>44653</v>
      </c>
      <c r="G3116" s="2">
        <v>63</v>
      </c>
      <c r="H3116" t="str">
        <f>B3116&amp;C3116</f>
        <v>Eseroghene Iro AWUSA200m</v>
      </c>
      <c r="I3116" s="2">
        <f>E3116</f>
        <v>1060</v>
      </c>
      <c r="J3116" s="2" cm="1">
        <f t="array" ref="J3116">MAX(IF($H$3:$H$4000=$H3116,$I$3:$I$4000))</f>
        <v>1060</v>
      </c>
      <c r="M3116" s="47"/>
      <c r="O3116" s="94" t="str">
        <f t="shared" si="192"/>
        <v/>
      </c>
      <c r="P3116" s="2" t="e">
        <f t="shared" si="193"/>
        <v>#N/A</v>
      </c>
      <c r="Q3116" s="2">
        <f t="shared" si="194"/>
        <v>1</v>
      </c>
      <c r="R3116" s="79" t="str">
        <f t="shared" si="195"/>
        <v/>
      </c>
    </row>
    <row r="3117" spans="1:18" x14ac:dyDescent="0.2">
      <c r="A3117" t="s">
        <v>1183</v>
      </c>
      <c r="B3117" t="s">
        <v>5417</v>
      </c>
      <c r="C3117" s="5" t="s">
        <v>25</v>
      </c>
      <c r="D3117" s="5">
        <v>35566</v>
      </c>
      <c r="E3117" s="39">
        <v>1042</v>
      </c>
      <c r="F3117" s="195">
        <v>44653</v>
      </c>
      <c r="G3117" s="2">
        <v>81</v>
      </c>
      <c r="H3117" t="str">
        <f>B3117&amp;C3117</f>
        <v>Haisha BISIOLU200m</v>
      </c>
      <c r="I3117" s="2">
        <f>E3117</f>
        <v>1042</v>
      </c>
      <c r="J3117" s="2" cm="1">
        <f t="array" ref="J3117">MAX(IF($H$3:$H$4000=$H3117,$I$3:$I$4000))</f>
        <v>1042</v>
      </c>
      <c r="M3117" s="47"/>
      <c r="O3117" s="94" t="str">
        <f t="shared" si="192"/>
        <v/>
      </c>
      <c r="P3117" s="2" t="e">
        <f t="shared" si="193"/>
        <v>#N/A</v>
      </c>
      <c r="Q3117" s="2">
        <f t="shared" si="194"/>
        <v>1</v>
      </c>
      <c r="R3117" s="79" t="str">
        <f t="shared" si="195"/>
        <v/>
      </c>
    </row>
    <row r="3118" spans="1:18" x14ac:dyDescent="0.2">
      <c r="A3118" t="s">
        <v>1183</v>
      </c>
      <c r="B3118" t="s">
        <v>1188</v>
      </c>
      <c r="C3118" s="5" t="s">
        <v>26</v>
      </c>
      <c r="D3118" s="5">
        <v>38037</v>
      </c>
      <c r="E3118" s="39">
        <v>1084</v>
      </c>
      <c r="F3118" s="195">
        <v>44653</v>
      </c>
      <c r="G3118" s="2">
        <v>26</v>
      </c>
      <c r="H3118" t="str">
        <f>B3118&amp;C3118</f>
        <v>Imaobong Nse UKO400m</v>
      </c>
      <c r="I3118" s="2">
        <f>E3118</f>
        <v>1084</v>
      </c>
      <c r="J3118" s="2" cm="1">
        <f t="array" ref="J3118">MAX(IF($H$3:$H$4000=$H3118,$I$3:$I$4000))</f>
        <v>1144</v>
      </c>
      <c r="M3118" s="47"/>
      <c r="O3118" s="94" t="str">
        <f t="shared" si="192"/>
        <v/>
      </c>
      <c r="P3118" s="2" t="e">
        <f t="shared" si="193"/>
        <v>#N/A</v>
      </c>
      <c r="Q3118" s="2">
        <f t="shared" si="194"/>
        <v>1</v>
      </c>
      <c r="R3118" s="79" t="str">
        <f t="shared" si="195"/>
        <v/>
      </c>
    </row>
    <row r="3119" spans="1:18" x14ac:dyDescent="0.2">
      <c r="A3119" t="s">
        <v>1183</v>
      </c>
      <c r="B3119" t="s">
        <v>1673</v>
      </c>
      <c r="C3119" s="5" t="s">
        <v>26</v>
      </c>
      <c r="D3119" s="5">
        <v>36147</v>
      </c>
      <c r="E3119" s="39">
        <v>1082</v>
      </c>
      <c r="F3119" s="195">
        <v>44653</v>
      </c>
      <c r="G3119" s="2">
        <v>29</v>
      </c>
      <c r="H3119" t="str">
        <f>B3119&amp;C3119</f>
        <v>Praise IDAMADUDU400m</v>
      </c>
      <c r="I3119" s="2">
        <f>E3119</f>
        <v>1082</v>
      </c>
      <c r="J3119" s="2" cm="1">
        <f t="array" ref="J3119">MAX(IF($H$3:$H$4000=$H3119,$I$3:$I$4000))</f>
        <v>1082</v>
      </c>
      <c r="M3119" s="47"/>
      <c r="O3119" s="94" t="str">
        <f t="shared" si="192"/>
        <v/>
      </c>
      <c r="P3119" s="2" t="e">
        <f t="shared" si="193"/>
        <v>#N/A</v>
      </c>
      <c r="Q3119" s="2">
        <f t="shared" si="194"/>
        <v>1</v>
      </c>
      <c r="R3119" s="79" t="str">
        <f t="shared" si="195"/>
        <v/>
      </c>
    </row>
    <row r="3120" spans="1:18" x14ac:dyDescent="0.2">
      <c r="A3120" t="s">
        <v>1183</v>
      </c>
      <c r="B3120" t="s">
        <v>2150</v>
      </c>
      <c r="C3120" s="5" t="s">
        <v>32</v>
      </c>
      <c r="D3120" s="5">
        <v>36401</v>
      </c>
      <c r="E3120" s="39">
        <v>984</v>
      </c>
      <c r="F3120" s="195">
        <v>44653</v>
      </c>
      <c r="G3120" s="2">
        <v>80</v>
      </c>
      <c r="H3120" t="str">
        <f>B3120&amp;C3120</f>
        <v>Adaeze NWOKIKE100mh</v>
      </c>
      <c r="I3120" s="2">
        <f>E3120</f>
        <v>984</v>
      </c>
      <c r="J3120" s="2" cm="1">
        <f t="array" ref="J3120">MAX(IF($H$3:$H$4000=$H3120,$I$3:$I$4000))</f>
        <v>984</v>
      </c>
      <c r="M3120" s="47"/>
      <c r="O3120" s="94" t="str">
        <f t="shared" si="192"/>
        <v/>
      </c>
      <c r="P3120" s="2" t="e">
        <f t="shared" si="193"/>
        <v>#N/A</v>
      </c>
      <c r="Q3120" s="2">
        <f t="shared" si="194"/>
        <v>1</v>
      </c>
      <c r="R3120" s="79" t="str">
        <f t="shared" si="195"/>
        <v/>
      </c>
    </row>
    <row r="3121" spans="1:18" x14ac:dyDescent="0.2">
      <c r="A3121" t="s">
        <v>1183</v>
      </c>
      <c r="B3121" t="s">
        <v>2244</v>
      </c>
      <c r="C3121" s="5" t="s">
        <v>38</v>
      </c>
      <c r="D3121" s="5">
        <v>36169</v>
      </c>
      <c r="E3121" s="39">
        <v>1050</v>
      </c>
      <c r="F3121" s="195">
        <v>44653</v>
      </c>
      <c r="G3121" s="2">
        <v>12</v>
      </c>
      <c r="H3121" t="str">
        <f>B3121&amp;C3121</f>
        <v>Onaara OBAMUWAGUNtriple-jump</v>
      </c>
      <c r="I3121" s="2">
        <f>E3121</f>
        <v>1050</v>
      </c>
      <c r="J3121" s="2" cm="1">
        <f t="array" ref="J3121">MAX(IF($H$3:$H$4000=$H3121,$I$3:$I$4000))</f>
        <v>1064</v>
      </c>
      <c r="M3121" s="47"/>
      <c r="O3121" s="94" t="str">
        <f t="shared" si="192"/>
        <v/>
      </c>
      <c r="P3121" s="2" t="e">
        <f t="shared" si="193"/>
        <v>#N/A</v>
      </c>
      <c r="Q3121" s="2">
        <f t="shared" si="194"/>
        <v>1</v>
      </c>
      <c r="R3121" s="79" t="str">
        <f t="shared" si="195"/>
        <v/>
      </c>
    </row>
    <row r="3122" spans="1:18" x14ac:dyDescent="0.2">
      <c r="A3122" t="s">
        <v>1183</v>
      </c>
      <c r="B3122" t="s">
        <v>1690</v>
      </c>
      <c r="C3122" s="5" t="s">
        <v>25</v>
      </c>
      <c r="D3122" s="5">
        <v>34384</v>
      </c>
      <c r="E3122" s="39">
        <v>1030</v>
      </c>
      <c r="F3122" s="195">
        <v>44652</v>
      </c>
      <c r="G3122" s="2">
        <v>96</v>
      </c>
      <c r="H3122" t="str">
        <f>B3122&amp;C3122</f>
        <v>Amarachukwu Jecinta OBI200m</v>
      </c>
      <c r="I3122" s="2">
        <f>E3122</f>
        <v>1030</v>
      </c>
      <c r="J3122" s="2" cm="1">
        <f t="array" ref="J3122">MAX(IF($H$3:$H$4000=$H3122,$I$3:$I$4000))</f>
        <v>1132</v>
      </c>
      <c r="M3122" s="47"/>
      <c r="O3122" s="94" t="str">
        <f t="shared" si="192"/>
        <v/>
      </c>
      <c r="P3122" s="2" t="e">
        <f t="shared" si="193"/>
        <v>#N/A</v>
      </c>
      <c r="Q3122" s="2">
        <f t="shared" si="194"/>
        <v>1</v>
      </c>
      <c r="R3122" s="79" t="str">
        <f t="shared" si="195"/>
        <v/>
      </c>
    </row>
    <row r="3123" spans="1:18" x14ac:dyDescent="0.2">
      <c r="A3123" t="s">
        <v>1183</v>
      </c>
      <c r="B3123" t="s">
        <v>2508</v>
      </c>
      <c r="C3123" s="5" t="s">
        <v>42</v>
      </c>
      <c r="D3123" s="5">
        <v>35275</v>
      </c>
      <c r="E3123" s="39">
        <v>1119</v>
      </c>
      <c r="F3123" s="195">
        <v>44652</v>
      </c>
      <c r="G3123" s="2">
        <v>4</v>
      </c>
      <c r="H3123" t="str">
        <f>B3123&amp;C3123</f>
        <v>Annette ECHIKUNWOKEhammer-throw</v>
      </c>
      <c r="I3123" s="2">
        <f>E3123</f>
        <v>1119</v>
      </c>
      <c r="J3123" s="2" cm="1">
        <f t="array" ref="J3123">MAX(IF($H$3:$H$4000=$H3123,$I$3:$I$4000))</f>
        <v>1182</v>
      </c>
      <c r="M3123" s="47"/>
      <c r="O3123" s="94" t="str">
        <f t="shared" si="192"/>
        <v/>
      </c>
      <c r="P3123" s="2" t="e">
        <f t="shared" si="193"/>
        <v>#N/A</v>
      </c>
      <c r="Q3123" s="2">
        <f t="shared" si="194"/>
        <v>1</v>
      </c>
      <c r="R3123" s="79" t="str">
        <f t="shared" si="195"/>
        <v/>
      </c>
    </row>
    <row r="3124" spans="1:18" x14ac:dyDescent="0.2">
      <c r="A3124" t="s">
        <v>1183</v>
      </c>
      <c r="B3124" t="s">
        <v>2106</v>
      </c>
      <c r="C3124" s="5" t="s">
        <v>32</v>
      </c>
      <c r="D3124" s="5">
        <v>36975</v>
      </c>
      <c r="E3124" s="39">
        <v>1022</v>
      </c>
      <c r="F3124" s="195">
        <v>44646</v>
      </c>
      <c r="G3124" s="2">
        <v>43</v>
      </c>
      <c r="H3124" t="str">
        <f>B3124&amp;C3124</f>
        <v>Miracle THOMPSON100mh</v>
      </c>
      <c r="I3124" s="2">
        <f>E3124</f>
        <v>1022</v>
      </c>
      <c r="J3124" s="2" cm="1">
        <f t="array" ref="J3124">MAX(IF($H$3:$H$4000=$H3124,$I$3:$I$4000))</f>
        <v>1050</v>
      </c>
      <c r="M3124" s="47"/>
      <c r="O3124" s="94" t="str">
        <f t="shared" si="192"/>
        <v/>
      </c>
      <c r="P3124" s="2" t="e">
        <f t="shared" si="193"/>
        <v>#N/A</v>
      </c>
      <c r="Q3124" s="2">
        <f t="shared" si="194"/>
        <v>1</v>
      </c>
      <c r="R3124" s="79" t="str">
        <f t="shared" si="195"/>
        <v/>
      </c>
    </row>
    <row r="3125" spans="1:18" x14ac:dyDescent="0.2">
      <c r="A3125" t="s">
        <v>1183</v>
      </c>
      <c r="B3125" t="s">
        <v>5511</v>
      </c>
      <c r="C3125" s="5" t="s">
        <v>33</v>
      </c>
      <c r="D3125" s="5">
        <v>36404</v>
      </c>
      <c r="E3125" s="39">
        <v>1027</v>
      </c>
      <c r="F3125" s="195">
        <v>44646</v>
      </c>
      <c r="G3125" s="2">
        <v>37</v>
      </c>
      <c r="H3125" t="str">
        <f>B3125&amp;C3125</f>
        <v>Maria Blessing DIAMOND400mh</v>
      </c>
      <c r="I3125" s="2">
        <f>E3125</f>
        <v>1027</v>
      </c>
      <c r="J3125" s="2" cm="1">
        <f t="array" ref="J3125">MAX(IF($H$3:$H$4000=$H3125,$I$3:$I$4000))</f>
        <v>1075</v>
      </c>
      <c r="M3125" s="47"/>
      <c r="O3125" s="94" t="str">
        <f t="shared" si="192"/>
        <v/>
      </c>
      <c r="P3125" s="2" t="e">
        <f t="shared" si="193"/>
        <v>#N/A</v>
      </c>
      <c r="Q3125" s="2">
        <f t="shared" si="194"/>
        <v>1</v>
      </c>
      <c r="R3125" s="79" t="str">
        <f t="shared" si="195"/>
        <v/>
      </c>
    </row>
    <row r="3126" spans="1:18" x14ac:dyDescent="0.2">
      <c r="A3126" t="s">
        <v>1183</v>
      </c>
      <c r="B3126" t="s">
        <v>1495</v>
      </c>
      <c r="C3126" s="5" t="s">
        <v>39</v>
      </c>
      <c r="D3126" s="5">
        <v>36679</v>
      </c>
      <c r="E3126" s="39">
        <v>897</v>
      </c>
      <c r="F3126" s="195">
        <v>44646</v>
      </c>
      <c r="G3126" s="2">
        <v>27</v>
      </c>
      <c r="H3126" t="str">
        <f>B3126&amp;C3126</f>
        <v>Princess KARAshot-put</v>
      </c>
      <c r="I3126" s="2">
        <f>E3126</f>
        <v>897</v>
      </c>
      <c r="J3126" s="2" cm="1">
        <f t="array" ref="J3126">MAX(IF($H$3:$H$4000=$H3126,$I$3:$I$4000))</f>
        <v>897</v>
      </c>
      <c r="M3126" s="47"/>
      <c r="O3126" s="94" t="str">
        <f t="shared" si="192"/>
        <v/>
      </c>
      <c r="P3126" s="2" t="e">
        <f t="shared" si="193"/>
        <v>#N/A</v>
      </c>
      <c r="Q3126" s="2">
        <f t="shared" si="194"/>
        <v>1</v>
      </c>
      <c r="R3126" s="79" t="str">
        <f t="shared" si="195"/>
        <v/>
      </c>
    </row>
    <row r="3127" spans="1:18" x14ac:dyDescent="0.2">
      <c r="A3127" t="s">
        <v>1183</v>
      </c>
      <c r="B3127" t="s">
        <v>5416</v>
      </c>
      <c r="C3127" s="6" t="s">
        <v>32</v>
      </c>
      <c r="D3127" s="5">
        <v>44640</v>
      </c>
      <c r="E3127" s="39">
        <v>1027</v>
      </c>
      <c r="F3127" s="195">
        <v>44645</v>
      </c>
      <c r="G3127" s="2">
        <v>39</v>
      </c>
      <c r="H3127" t="str">
        <f>B3127&amp;C3127</f>
        <v>Eseroghene Iro AWUSA100mh</v>
      </c>
      <c r="I3127" s="2">
        <f>E3127</f>
        <v>1027</v>
      </c>
      <c r="J3127" s="2" cm="1">
        <f t="array" ref="J3127">MAX(IF($H$3:$H$4000=$H3127,$I$3:$I$4000))</f>
        <v>1027</v>
      </c>
      <c r="M3127" s="47"/>
      <c r="O3127" s="94" t="str">
        <f t="shared" si="192"/>
        <v/>
      </c>
      <c r="P3127" s="2" t="e">
        <f t="shared" si="193"/>
        <v>#N/A</v>
      </c>
      <c r="Q3127" s="2">
        <f t="shared" si="194"/>
        <v>1</v>
      </c>
      <c r="R3127" s="79" t="str">
        <f t="shared" si="195"/>
        <v/>
      </c>
    </row>
    <row r="3128" spans="1:18" x14ac:dyDescent="0.2">
      <c r="A3128" t="s">
        <v>1183</v>
      </c>
      <c r="B3128" t="s">
        <v>5563</v>
      </c>
      <c r="C3128" s="5" t="s">
        <v>40</v>
      </c>
      <c r="D3128" s="6">
        <v>36231</v>
      </c>
      <c r="E3128" s="39">
        <v>905</v>
      </c>
      <c r="F3128" s="195">
        <v>44645</v>
      </c>
      <c r="G3128" s="2">
        <v>36</v>
      </c>
      <c r="H3128" t="str">
        <f>B3128&amp;C3128</f>
        <v>Obiageri AMAECHIdiscus-throw</v>
      </c>
      <c r="I3128" s="2">
        <f>E3128</f>
        <v>905</v>
      </c>
      <c r="J3128" s="2" cm="1">
        <f t="array" ref="J3128">MAX(IF($H$3:$H$4000=$H3128,$I$3:$I$4000))</f>
        <v>905</v>
      </c>
      <c r="M3128" s="47"/>
      <c r="O3128" s="94" t="str">
        <f t="shared" si="192"/>
        <v/>
      </c>
      <c r="P3128" s="2" t="e">
        <f t="shared" si="193"/>
        <v>#N/A</v>
      </c>
      <c r="Q3128" s="2">
        <f t="shared" si="194"/>
        <v>1</v>
      </c>
      <c r="R3128" s="79" t="str">
        <f t="shared" si="195"/>
        <v/>
      </c>
    </row>
    <row r="3129" spans="1:18" x14ac:dyDescent="0.2">
      <c r="A3129" t="s">
        <v>1183</v>
      </c>
      <c r="B3129" t="s">
        <v>2404</v>
      </c>
      <c r="C3129" s="5" t="s">
        <v>42</v>
      </c>
      <c r="D3129" s="5">
        <v>35455</v>
      </c>
      <c r="E3129" s="39">
        <v>999</v>
      </c>
      <c r="F3129" s="195">
        <v>44645</v>
      </c>
      <c r="G3129" s="2">
        <v>17</v>
      </c>
      <c r="H3129" t="str">
        <f>B3129&amp;C3129</f>
        <v>Oyesade OLATOYEhammer-throw</v>
      </c>
      <c r="I3129" s="2">
        <f>E3129</f>
        <v>999</v>
      </c>
      <c r="J3129" s="2" cm="1">
        <f t="array" ref="J3129">MAX(IF($H$3:$H$4000=$H3129,$I$3:$I$4000))</f>
        <v>1091</v>
      </c>
      <c r="M3129" s="47"/>
      <c r="O3129" s="94" t="str">
        <f t="shared" si="192"/>
        <v/>
      </c>
      <c r="P3129" s="2" t="e">
        <f t="shared" si="193"/>
        <v>#N/A</v>
      </c>
      <c r="Q3129" s="2">
        <f t="shared" si="194"/>
        <v>1</v>
      </c>
      <c r="R3129" s="79" t="str">
        <f t="shared" si="195"/>
        <v/>
      </c>
    </row>
    <row r="3130" spans="1:18" x14ac:dyDescent="0.2">
      <c r="A3130" t="s">
        <v>1183</v>
      </c>
      <c r="B3130" t="s">
        <v>2581</v>
      </c>
      <c r="C3130" s="5" t="s">
        <v>41</v>
      </c>
      <c r="D3130" s="5">
        <v>35788</v>
      </c>
      <c r="E3130" s="39">
        <v>987</v>
      </c>
      <c r="F3130" s="195">
        <v>44645</v>
      </c>
      <c r="G3130" s="2">
        <v>11</v>
      </c>
      <c r="H3130" t="str">
        <f>B3130&amp;C3130</f>
        <v>Kelechi NWANAGAjavelin-throw</v>
      </c>
      <c r="I3130" s="2">
        <f>E3130</f>
        <v>987</v>
      </c>
      <c r="J3130" s="2" cm="1">
        <f t="array" ref="J3130">MAX(IF($H$3:$H$4000=$H3130,$I$3:$I$4000))</f>
        <v>987</v>
      </c>
      <c r="M3130" s="47"/>
      <c r="O3130" s="94" t="str">
        <f t="shared" si="192"/>
        <v/>
      </c>
      <c r="P3130" s="2" t="e">
        <f t="shared" si="193"/>
        <v>#N/A</v>
      </c>
      <c r="Q3130" s="2">
        <f t="shared" si="194"/>
        <v>1</v>
      </c>
      <c r="R3130" s="79" t="str">
        <f t="shared" si="195"/>
        <v/>
      </c>
    </row>
    <row r="3131" spans="1:18" x14ac:dyDescent="0.2">
      <c r="A3131" t="s">
        <v>1183</v>
      </c>
      <c r="B3131" t="s">
        <v>1208</v>
      </c>
      <c r="C3131" s="5" t="s">
        <v>33</v>
      </c>
      <c r="D3131" s="5">
        <v>36111</v>
      </c>
      <c r="E3131" s="39">
        <v>1034</v>
      </c>
      <c r="F3131" s="195">
        <v>44644</v>
      </c>
      <c r="G3131" s="2">
        <v>32</v>
      </c>
      <c r="H3131" t="str">
        <f>B3131&amp;C3131</f>
        <v>Fegor CLIFFORD400mh</v>
      </c>
      <c r="I3131" s="2">
        <f>E3131</f>
        <v>1034</v>
      </c>
      <c r="J3131" s="2" cm="1">
        <f t="array" ref="J3131">MAX(IF($H$3:$H$4000=$H3131,$I$3:$I$4000))</f>
        <v>1054</v>
      </c>
      <c r="M3131" s="47"/>
      <c r="O3131" s="94" t="str">
        <f t="shared" si="192"/>
        <v/>
      </c>
      <c r="P3131" s="2" t="e">
        <f t="shared" si="193"/>
        <v>#N/A</v>
      </c>
      <c r="Q3131" s="2">
        <f t="shared" si="194"/>
        <v>1</v>
      </c>
      <c r="R3131" s="79" t="str">
        <f t="shared" si="195"/>
        <v/>
      </c>
    </row>
    <row r="3132" spans="1:18" x14ac:dyDescent="0.2">
      <c r="A3132" t="s">
        <v>1183</v>
      </c>
      <c r="B3132" t="s">
        <v>5412</v>
      </c>
      <c r="C3132" s="5" t="s">
        <v>25</v>
      </c>
      <c r="D3132" s="5">
        <v>36800</v>
      </c>
      <c r="E3132" s="39">
        <v>1089</v>
      </c>
      <c r="F3132" s="195">
        <v>44639</v>
      </c>
      <c r="G3132" s="2">
        <v>32</v>
      </c>
      <c r="H3132" t="str">
        <f>B3132&amp;C3132</f>
        <v>Patience Knowledge OMOVOH200m</v>
      </c>
      <c r="I3132" s="2">
        <f>E3132</f>
        <v>1089</v>
      </c>
      <c r="J3132" s="2" cm="1">
        <f t="array" ref="J3132">MAX(IF($H$3:$H$4000=$H3132,$I$3:$I$4000))</f>
        <v>1089</v>
      </c>
      <c r="M3132" s="47"/>
      <c r="O3132" s="94" t="str">
        <f t="shared" si="192"/>
        <v/>
      </c>
      <c r="P3132" s="2" t="e">
        <f t="shared" si="193"/>
        <v>#N/A</v>
      </c>
      <c r="Q3132" s="2">
        <f t="shared" si="194"/>
        <v>1</v>
      </c>
      <c r="R3132" s="79" t="str">
        <f t="shared" si="195"/>
        <v/>
      </c>
    </row>
    <row r="3133" spans="1:18" x14ac:dyDescent="0.2">
      <c r="A3133" t="s">
        <v>1183</v>
      </c>
      <c r="B3133" t="s">
        <v>1188</v>
      </c>
      <c r="C3133" s="5" t="s">
        <v>25</v>
      </c>
      <c r="D3133" s="5">
        <v>38037</v>
      </c>
      <c r="E3133" s="39">
        <v>1072</v>
      </c>
      <c r="F3133" s="195">
        <v>44639</v>
      </c>
      <c r="G3133" s="2">
        <v>47</v>
      </c>
      <c r="H3133" t="str">
        <f>B3133&amp;C3133</f>
        <v>Imaobong Nse UKO200m</v>
      </c>
      <c r="I3133" s="2">
        <f>E3133</f>
        <v>1072</v>
      </c>
      <c r="J3133" s="2" cm="1">
        <f t="array" ref="J3133">MAX(IF($H$3:$H$4000=$H3133,$I$3:$I$4000))</f>
        <v>1072</v>
      </c>
      <c r="M3133" s="47"/>
      <c r="O3133" s="94" t="str">
        <f t="shared" si="192"/>
        <v/>
      </c>
      <c r="P3133" s="2" t="e">
        <f t="shared" si="193"/>
        <v>#N/A</v>
      </c>
      <c r="Q3133" s="2">
        <f t="shared" si="194"/>
        <v>1</v>
      </c>
      <c r="R3133" s="79" t="str">
        <f t="shared" si="195"/>
        <v/>
      </c>
    </row>
    <row r="3134" spans="1:18" x14ac:dyDescent="0.2">
      <c r="A3134" t="s">
        <v>1183</v>
      </c>
      <c r="B3134" t="s">
        <v>5412</v>
      </c>
      <c r="C3134" s="5" t="s">
        <v>26</v>
      </c>
      <c r="D3134" s="5">
        <v>36800</v>
      </c>
      <c r="E3134" s="39">
        <v>1109</v>
      </c>
      <c r="F3134" s="195">
        <v>44639</v>
      </c>
      <c r="G3134" s="2">
        <v>13</v>
      </c>
      <c r="H3134" t="str">
        <f>B3134&amp;C3134</f>
        <v>Patience Knowledge OMOVOH400m</v>
      </c>
      <c r="I3134" s="2">
        <f>E3134</f>
        <v>1109</v>
      </c>
      <c r="J3134" s="2" cm="1">
        <f t="array" ref="J3134">MAX(IF($H$3:$H$4000=$H3134,$I$3:$I$4000))</f>
        <v>1114</v>
      </c>
      <c r="M3134" s="47"/>
      <c r="O3134" s="94" t="str">
        <f t="shared" si="192"/>
        <v/>
      </c>
      <c r="P3134" s="2" t="e">
        <f t="shared" si="193"/>
        <v>#N/A</v>
      </c>
      <c r="Q3134" s="2">
        <f t="shared" si="194"/>
        <v>1</v>
      </c>
      <c r="R3134" s="79" t="str">
        <f t="shared" si="195"/>
        <v/>
      </c>
    </row>
    <row r="3135" spans="1:18" x14ac:dyDescent="0.2">
      <c r="A3135" t="s">
        <v>1183</v>
      </c>
      <c r="B3135" t="s">
        <v>1617</v>
      </c>
      <c r="C3135" s="5" t="s">
        <v>26</v>
      </c>
      <c r="D3135" s="6">
        <v>36988</v>
      </c>
      <c r="E3135" s="39">
        <v>1069</v>
      </c>
      <c r="F3135" s="195">
        <v>44639</v>
      </c>
      <c r="G3135" s="2">
        <v>46</v>
      </c>
      <c r="H3135" t="str">
        <f>B3135&amp;C3135</f>
        <v>Nzubechi Grace NWOKOCHA400m</v>
      </c>
      <c r="I3135" s="2">
        <f>E3135</f>
        <v>1069</v>
      </c>
      <c r="J3135" s="2" cm="1">
        <f t="array" ref="J3135">MAX(IF($H$3:$H$4000=$H3135,$I$3:$I$4000))</f>
        <v>1069</v>
      </c>
      <c r="M3135" s="47"/>
      <c r="O3135" s="94" t="str">
        <f t="shared" si="192"/>
        <v/>
      </c>
      <c r="P3135" s="2" t="e">
        <f t="shared" si="193"/>
        <v>#N/A</v>
      </c>
      <c r="Q3135" s="2">
        <f t="shared" si="194"/>
        <v>1</v>
      </c>
      <c r="R3135" s="79" t="str">
        <f t="shared" si="195"/>
        <v/>
      </c>
    </row>
    <row r="3136" spans="1:18" x14ac:dyDescent="0.2">
      <c r="A3136" t="s">
        <v>1183</v>
      </c>
      <c r="B3136" t="s">
        <v>2139</v>
      </c>
      <c r="C3136" s="5" t="s">
        <v>33</v>
      </c>
      <c r="D3136" s="5">
        <v>36221</v>
      </c>
      <c r="E3136" s="39">
        <v>1087</v>
      </c>
      <c r="F3136" s="195">
        <v>44639</v>
      </c>
      <c r="G3136" s="2">
        <v>9</v>
      </c>
      <c r="H3136" t="str">
        <f>B3136&amp;C3136</f>
        <v>Joy ABU400mh</v>
      </c>
      <c r="I3136" s="2">
        <f>E3136</f>
        <v>1087</v>
      </c>
      <c r="J3136" s="2" cm="1">
        <f t="array" ref="J3136">MAX(IF($H$3:$H$4000=$H3136,$I$3:$I$4000))</f>
        <v>1087</v>
      </c>
      <c r="M3136" s="47"/>
      <c r="O3136" s="94" t="str">
        <f t="shared" si="192"/>
        <v/>
      </c>
      <c r="P3136" s="2" t="e">
        <f t="shared" si="193"/>
        <v>#N/A</v>
      </c>
      <c r="Q3136" s="2">
        <f t="shared" si="194"/>
        <v>1</v>
      </c>
      <c r="R3136" s="79" t="str">
        <f t="shared" si="195"/>
        <v/>
      </c>
    </row>
    <row r="3137" spans="1:18" x14ac:dyDescent="0.2">
      <c r="A3137" t="s">
        <v>1183</v>
      </c>
      <c r="B3137" t="s">
        <v>2406</v>
      </c>
      <c r="C3137" s="5" t="s">
        <v>40</v>
      </c>
      <c r="D3137" s="5">
        <v>36322</v>
      </c>
      <c r="E3137" s="39">
        <v>1007</v>
      </c>
      <c r="F3137" s="195">
        <v>44639</v>
      </c>
      <c r="G3137" s="2">
        <v>10</v>
      </c>
      <c r="H3137" t="str">
        <f>B3137&amp;C3137</f>
        <v>Ashley ANUMBAdiscus-throw</v>
      </c>
      <c r="I3137" s="2">
        <f>E3137</f>
        <v>1007</v>
      </c>
      <c r="J3137" s="2" cm="1">
        <f t="array" ref="J3137">MAX(IF($H$3:$H$4000=$H3137,$I$3:$I$4000))</f>
        <v>1007</v>
      </c>
      <c r="M3137" s="47"/>
      <c r="O3137" s="94" t="str">
        <f t="shared" si="192"/>
        <v/>
      </c>
      <c r="P3137" s="2" t="e">
        <f t="shared" si="193"/>
        <v>#N/A</v>
      </c>
      <c r="Q3137" s="2">
        <f t="shared" si="194"/>
        <v>1</v>
      </c>
      <c r="R3137" s="79" t="str">
        <f t="shared" si="195"/>
        <v/>
      </c>
    </row>
    <row r="3138" spans="1:18" x14ac:dyDescent="0.2">
      <c r="A3138" t="s">
        <v>1183</v>
      </c>
      <c r="B3138" t="s">
        <v>1495</v>
      </c>
      <c r="C3138" s="5" t="s">
        <v>40</v>
      </c>
      <c r="D3138" s="5">
        <v>36679</v>
      </c>
      <c r="E3138" s="39">
        <v>947</v>
      </c>
      <c r="F3138" s="195">
        <v>44639</v>
      </c>
      <c r="G3138" s="2">
        <v>22</v>
      </c>
      <c r="H3138" t="str">
        <f>B3138&amp;C3138</f>
        <v>Princess KARAdiscus-throw</v>
      </c>
      <c r="I3138" s="2">
        <f>E3138</f>
        <v>947</v>
      </c>
      <c r="J3138" s="2" cm="1">
        <f t="array" ref="J3138">MAX(IF($H$3:$H$4000=$H3138,$I$3:$I$4000))</f>
        <v>947</v>
      </c>
      <c r="M3138" s="47"/>
      <c r="O3138" s="94" t="str">
        <f t="shared" si="192"/>
        <v/>
      </c>
      <c r="P3138" s="2" t="e">
        <f t="shared" si="193"/>
        <v>#N/A</v>
      </c>
      <c r="Q3138" s="2">
        <f t="shared" si="194"/>
        <v>1</v>
      </c>
      <c r="R3138" s="79" t="str">
        <f t="shared" si="195"/>
        <v/>
      </c>
    </row>
    <row r="3139" spans="1:18" x14ac:dyDescent="0.2">
      <c r="A3139" t="s">
        <v>1183</v>
      </c>
      <c r="B3139" t="s">
        <v>2448</v>
      </c>
      <c r="C3139" s="5" t="s">
        <v>40</v>
      </c>
      <c r="D3139" s="5">
        <v>37059</v>
      </c>
      <c r="E3139" s="39">
        <v>802</v>
      </c>
      <c r="F3139" s="195">
        <v>44639</v>
      </c>
      <c r="G3139" s="2">
        <v>93</v>
      </c>
      <c r="H3139" t="str">
        <f>B3139&amp;C3139</f>
        <v>Onome OGBENIdiscus-throw</v>
      </c>
      <c r="I3139" s="2">
        <f>E3139</f>
        <v>802</v>
      </c>
      <c r="J3139" s="2" cm="1">
        <f t="array" ref="J3139">MAX(IF($H$3:$H$4000=$H3139,$I$3:$I$4000))</f>
        <v>829</v>
      </c>
      <c r="M3139" s="47"/>
      <c r="O3139" s="94" t="str">
        <f t="shared" si="192"/>
        <v/>
      </c>
      <c r="P3139" s="2" t="e">
        <f t="shared" si="193"/>
        <v>#N/A</v>
      </c>
      <c r="Q3139" s="2">
        <f t="shared" si="194"/>
        <v>1</v>
      </c>
      <c r="R3139" s="79" t="str">
        <f t="shared" si="195"/>
        <v/>
      </c>
    </row>
    <row r="3140" spans="1:18" x14ac:dyDescent="0.2">
      <c r="A3140" t="s">
        <v>1183</v>
      </c>
      <c r="B3140" t="s">
        <v>5395</v>
      </c>
      <c r="C3140" s="5" t="s">
        <v>2</v>
      </c>
      <c r="D3140" s="5">
        <v>37787</v>
      </c>
      <c r="E3140" s="39">
        <v>1095</v>
      </c>
      <c r="F3140" s="195">
        <v>44633</v>
      </c>
      <c r="G3140" s="2">
        <v>28</v>
      </c>
      <c r="H3140" t="str">
        <f>B3140&amp;C3140</f>
        <v>Praise OFOKU100m</v>
      </c>
      <c r="I3140" s="2">
        <f>E3140</f>
        <v>1095</v>
      </c>
      <c r="J3140" s="2" cm="1">
        <f t="array" ref="J3140">MAX(IF($H$3:$H$4000=$H3140,$I$3:$I$4000))</f>
        <v>1095</v>
      </c>
      <c r="M3140" s="47"/>
      <c r="O3140" s="94" t="str">
        <f t="shared" ref="O3140:O3203" si="196">L3140&amp;M3140</f>
        <v/>
      </c>
      <c r="P3140" s="2" t="e">
        <f t="shared" ref="P3140:P3203" si="197">VLOOKUP(L3140&amp;M3140,$H$3:$J$3823,3,FALSE)</f>
        <v>#N/A</v>
      </c>
      <c r="Q3140" s="2">
        <f t="shared" ref="Q3140:Q3203" si="198">COUNTIFS($M$3:$M$3102,M3140,$P$3:$P$3102,"&gt;"&amp;P3140)+1</f>
        <v>1</v>
      </c>
      <c r="R3140" s="79" t="str">
        <f t="shared" ref="R3140:R3203" si="199">IFERROR(IF(K3140="AUS",COUNTIFS($K$3:$K$3102,"AUS",$M$3:$M$3102,M3140,$P$3:$P$3102,"&gt;"&amp;P3140)+1,""),"")</f>
        <v/>
      </c>
    </row>
    <row r="3141" spans="1:18" x14ac:dyDescent="0.2">
      <c r="A3141" t="s">
        <v>1183</v>
      </c>
      <c r="B3141" t="s">
        <v>1678</v>
      </c>
      <c r="C3141" s="5" t="s">
        <v>2</v>
      </c>
      <c r="D3141" s="5">
        <v>38182</v>
      </c>
      <c r="E3141" s="39">
        <v>1091</v>
      </c>
      <c r="F3141" s="195">
        <v>44633</v>
      </c>
      <c r="G3141" s="2">
        <v>37</v>
      </c>
      <c r="H3141" t="str">
        <f>B3141&amp;C3141</f>
        <v>Tima Seikeseye GODBLESS100m</v>
      </c>
      <c r="I3141" s="2">
        <f>E3141</f>
        <v>1091</v>
      </c>
      <c r="J3141" s="2" cm="1">
        <f t="array" ref="J3141">MAX(IF($H$3:$H$4000=$H3141,$I$3:$I$4000))</f>
        <v>1097</v>
      </c>
      <c r="M3141" s="47"/>
      <c r="O3141" s="94" t="str">
        <f t="shared" si="196"/>
        <v/>
      </c>
      <c r="P3141" s="2" t="e">
        <f t="shared" si="197"/>
        <v>#N/A</v>
      </c>
      <c r="Q3141" s="2">
        <f t="shared" si="198"/>
        <v>1</v>
      </c>
      <c r="R3141" s="79" t="str">
        <f t="shared" si="199"/>
        <v/>
      </c>
    </row>
    <row r="3142" spans="1:18" x14ac:dyDescent="0.2">
      <c r="A3142" t="s">
        <v>1183</v>
      </c>
      <c r="B3142" t="s">
        <v>5408</v>
      </c>
      <c r="C3142" s="5" t="s">
        <v>2</v>
      </c>
      <c r="D3142" s="5">
        <v>37599</v>
      </c>
      <c r="E3142" s="39">
        <v>1046</v>
      </c>
      <c r="F3142" s="195">
        <v>44633</v>
      </c>
      <c r="G3142" s="2">
        <v>81</v>
      </c>
      <c r="H3142" t="str">
        <f>B3142&amp;C3142</f>
        <v>Victory GODAH100m</v>
      </c>
      <c r="I3142" s="2">
        <f>E3142</f>
        <v>1046</v>
      </c>
      <c r="J3142" s="2" cm="1">
        <f t="array" ref="J3142">MAX(IF($H$3:$H$4000=$H3142,$I$3:$I$4000))</f>
        <v>1046</v>
      </c>
      <c r="M3142" s="47"/>
      <c r="O3142" s="94" t="str">
        <f t="shared" si="196"/>
        <v/>
      </c>
      <c r="P3142" s="2" t="e">
        <f t="shared" si="197"/>
        <v>#N/A</v>
      </c>
      <c r="Q3142" s="2">
        <f t="shared" si="198"/>
        <v>1</v>
      </c>
      <c r="R3142" s="79" t="str">
        <f t="shared" si="199"/>
        <v/>
      </c>
    </row>
    <row r="3143" spans="1:18" x14ac:dyDescent="0.2">
      <c r="A3143" t="s">
        <v>1183</v>
      </c>
      <c r="B3143" t="s">
        <v>1678</v>
      </c>
      <c r="C3143" s="5" t="s">
        <v>25</v>
      </c>
      <c r="D3143" s="5">
        <v>38182</v>
      </c>
      <c r="E3143" s="39">
        <v>1089</v>
      </c>
      <c r="F3143" s="195">
        <v>44633</v>
      </c>
      <c r="G3143" s="2">
        <v>32</v>
      </c>
      <c r="H3143" t="str">
        <f>B3143&amp;C3143</f>
        <v>Tima Seikeseye GODBLESS200m</v>
      </c>
      <c r="I3143" s="2">
        <f>E3143</f>
        <v>1089</v>
      </c>
      <c r="J3143" s="2" cm="1">
        <f t="array" ref="J3143">MAX(IF($H$3:$H$4000=$H3143,$I$3:$I$4000))</f>
        <v>1091</v>
      </c>
      <c r="M3143" s="47"/>
      <c r="O3143" s="94" t="str">
        <f t="shared" si="196"/>
        <v/>
      </c>
      <c r="P3143" s="2" t="e">
        <f t="shared" si="197"/>
        <v>#N/A</v>
      </c>
      <c r="Q3143" s="2">
        <f t="shared" si="198"/>
        <v>1</v>
      </c>
      <c r="R3143" s="79" t="str">
        <f t="shared" si="199"/>
        <v/>
      </c>
    </row>
    <row r="3144" spans="1:18" x14ac:dyDescent="0.2">
      <c r="A3144" t="s">
        <v>1183</v>
      </c>
      <c r="B3144" t="s">
        <v>5418</v>
      </c>
      <c r="C3144" s="5" t="s">
        <v>25</v>
      </c>
      <c r="D3144" s="5">
        <v>38450</v>
      </c>
      <c r="E3144" s="39">
        <v>1034</v>
      </c>
      <c r="F3144" s="195">
        <v>44633</v>
      </c>
      <c r="G3144" s="2">
        <v>88</v>
      </c>
      <c r="H3144" t="str">
        <f>B3144&amp;C3144</f>
        <v>Obi Jennifer CHUKWUKA200m</v>
      </c>
      <c r="I3144" s="2">
        <f>E3144</f>
        <v>1034</v>
      </c>
      <c r="J3144" s="2" cm="1">
        <f t="array" ref="J3144">MAX(IF($H$3:$H$4000=$H3144,$I$3:$I$4000))</f>
        <v>1034</v>
      </c>
      <c r="M3144" s="47"/>
      <c r="O3144" s="94" t="str">
        <f t="shared" si="196"/>
        <v/>
      </c>
      <c r="P3144" s="2" t="e">
        <f t="shared" si="197"/>
        <v>#N/A</v>
      </c>
      <c r="Q3144" s="2">
        <f t="shared" si="198"/>
        <v>1</v>
      </c>
      <c r="R3144" s="79" t="str">
        <f t="shared" si="199"/>
        <v/>
      </c>
    </row>
    <row r="3145" spans="1:18" x14ac:dyDescent="0.2">
      <c r="A3145" t="s">
        <v>1183</v>
      </c>
      <c r="B3145" t="s">
        <v>2124</v>
      </c>
      <c r="C3145" s="5" t="s">
        <v>33</v>
      </c>
      <c r="D3145" s="5">
        <v>36875</v>
      </c>
      <c r="E3145" s="39">
        <v>1038</v>
      </c>
      <c r="F3145" s="195">
        <v>44633</v>
      </c>
      <c r="G3145" s="2">
        <v>30</v>
      </c>
      <c r="H3145" t="str">
        <f>B3145&amp;C3145</f>
        <v>Abasiono AKPAN400mh</v>
      </c>
      <c r="I3145" s="2">
        <f>E3145</f>
        <v>1038</v>
      </c>
      <c r="J3145" s="2" cm="1">
        <f t="array" ref="J3145">MAX(IF($H$3:$H$4000=$H3145,$I$3:$I$4000))</f>
        <v>1097</v>
      </c>
      <c r="M3145" s="47"/>
      <c r="O3145" s="94" t="str">
        <f t="shared" si="196"/>
        <v/>
      </c>
      <c r="P3145" s="2" t="e">
        <f t="shared" si="197"/>
        <v>#N/A</v>
      </c>
      <c r="Q3145" s="2">
        <f t="shared" si="198"/>
        <v>1</v>
      </c>
      <c r="R3145" s="79" t="str">
        <f t="shared" si="199"/>
        <v/>
      </c>
    </row>
    <row r="3146" spans="1:18" x14ac:dyDescent="0.2">
      <c r="A3146" t="s">
        <v>1183</v>
      </c>
      <c r="B3146" t="s">
        <v>2137</v>
      </c>
      <c r="C3146" s="5" t="s">
        <v>33</v>
      </c>
      <c r="D3146" s="5">
        <v>37565</v>
      </c>
      <c r="E3146" s="39">
        <v>1030</v>
      </c>
      <c r="F3146" s="195">
        <v>44633</v>
      </c>
      <c r="G3146" s="2">
        <v>33</v>
      </c>
      <c r="H3146" t="str">
        <f>B3146&amp;C3146</f>
        <v>Sarah OCHIGBO400mh</v>
      </c>
      <c r="I3146" s="2">
        <f>E3146</f>
        <v>1030</v>
      </c>
      <c r="J3146" s="2" cm="1">
        <f t="array" ref="J3146">MAX(IF($H$3:$H$4000=$H3146,$I$3:$I$4000))</f>
        <v>1054</v>
      </c>
      <c r="M3146" s="47"/>
      <c r="O3146" s="94" t="str">
        <f t="shared" si="196"/>
        <v/>
      </c>
      <c r="P3146" s="2" t="e">
        <f t="shared" si="197"/>
        <v>#N/A</v>
      </c>
      <c r="Q3146" s="2">
        <f t="shared" si="198"/>
        <v>1</v>
      </c>
      <c r="R3146" s="79" t="str">
        <f t="shared" si="199"/>
        <v/>
      </c>
    </row>
    <row r="3147" spans="1:18" x14ac:dyDescent="0.2">
      <c r="A3147" t="s">
        <v>1183</v>
      </c>
      <c r="B3147" t="s">
        <v>5526</v>
      </c>
      <c r="C3147" s="5" t="s">
        <v>33</v>
      </c>
      <c r="D3147" s="5">
        <v>37715</v>
      </c>
      <c r="E3147" s="39">
        <v>959</v>
      </c>
      <c r="F3147" s="195">
        <v>44633</v>
      </c>
      <c r="G3147" s="2">
        <v>97</v>
      </c>
      <c r="H3147" t="str">
        <f>B3147&amp;C3147</f>
        <v>Esther J. JOSEPH400mh</v>
      </c>
      <c r="I3147" s="2">
        <f>E3147</f>
        <v>959</v>
      </c>
      <c r="J3147" s="2" cm="1">
        <f t="array" ref="J3147">MAX(IF($H$3:$H$4000=$H3147,$I$3:$I$4000))</f>
        <v>959</v>
      </c>
      <c r="M3147" s="47"/>
      <c r="O3147" s="94" t="str">
        <f t="shared" si="196"/>
        <v/>
      </c>
      <c r="P3147" s="2" t="e">
        <f t="shared" si="197"/>
        <v>#N/A</v>
      </c>
      <c r="Q3147" s="2">
        <f t="shared" si="198"/>
        <v>1</v>
      </c>
      <c r="R3147" s="79" t="str">
        <f t="shared" si="199"/>
        <v/>
      </c>
    </row>
    <row r="3148" spans="1:18" x14ac:dyDescent="0.2">
      <c r="A3148" t="s">
        <v>1183</v>
      </c>
      <c r="B3148" t="s">
        <v>5527</v>
      </c>
      <c r="C3148" s="5" t="s">
        <v>33</v>
      </c>
      <c r="D3148" s="5">
        <v>37544</v>
      </c>
      <c r="E3148" s="39">
        <v>958</v>
      </c>
      <c r="F3148" s="195">
        <v>44633</v>
      </c>
      <c r="G3148" s="2">
        <v>98</v>
      </c>
      <c r="H3148" t="str">
        <f>B3148&amp;C3148</f>
        <v>Feyisara EDUN400mh</v>
      </c>
      <c r="I3148" s="2">
        <f>E3148</f>
        <v>958</v>
      </c>
      <c r="J3148" s="2" cm="1">
        <f t="array" ref="J3148">MAX(IF($H$3:$H$4000=$H3148,$I$3:$I$4000))</f>
        <v>958</v>
      </c>
      <c r="M3148" s="47"/>
      <c r="O3148" s="94" t="str">
        <f t="shared" si="196"/>
        <v/>
      </c>
      <c r="P3148" s="2" t="e">
        <f t="shared" si="197"/>
        <v>#N/A</v>
      </c>
      <c r="Q3148" s="2">
        <f t="shared" si="198"/>
        <v>1</v>
      </c>
      <c r="R3148" s="79" t="str">
        <f t="shared" si="199"/>
        <v/>
      </c>
    </row>
    <row r="3149" spans="1:18" x14ac:dyDescent="0.2">
      <c r="A3149" t="s">
        <v>1183</v>
      </c>
      <c r="B3149" t="s">
        <v>2254</v>
      </c>
      <c r="C3149" s="5" t="s">
        <v>38</v>
      </c>
      <c r="D3149" s="5">
        <v>34209</v>
      </c>
      <c r="E3149" s="39">
        <v>1003</v>
      </c>
      <c r="F3149" s="195">
        <v>44633</v>
      </c>
      <c r="G3149" s="2">
        <v>24</v>
      </c>
      <c r="H3149" t="str">
        <f>B3149&amp;C3149</f>
        <v>Mercy HONEST PETERtriple-jump</v>
      </c>
      <c r="I3149" s="2">
        <f>E3149</f>
        <v>1003</v>
      </c>
      <c r="J3149" s="2" cm="1">
        <f t="array" ref="J3149">MAX(IF($H$3:$H$4000=$H3149,$I$3:$I$4000))</f>
        <v>1030</v>
      </c>
      <c r="M3149" s="47"/>
      <c r="O3149" s="94" t="str">
        <f t="shared" si="196"/>
        <v/>
      </c>
      <c r="P3149" s="2" t="e">
        <f t="shared" si="197"/>
        <v>#N/A</v>
      </c>
      <c r="Q3149" s="2">
        <f t="shared" si="198"/>
        <v>1</v>
      </c>
      <c r="R3149" s="79" t="str">
        <f t="shared" si="199"/>
        <v/>
      </c>
    </row>
    <row r="3150" spans="1:18" x14ac:dyDescent="0.2">
      <c r="A3150" t="s">
        <v>1183</v>
      </c>
      <c r="B3150" t="s">
        <v>5541</v>
      </c>
      <c r="C3150" s="5" t="s">
        <v>38</v>
      </c>
      <c r="D3150" s="5">
        <v>38855</v>
      </c>
      <c r="E3150" s="39">
        <v>961</v>
      </c>
      <c r="F3150" s="195">
        <v>44633</v>
      </c>
      <c r="G3150" s="2">
        <v>44</v>
      </c>
      <c r="H3150" t="str">
        <f>B3150&amp;C3150</f>
        <v>Fejiro Praise DJOMAtriple-jump</v>
      </c>
      <c r="I3150" s="2">
        <f>E3150</f>
        <v>961</v>
      </c>
      <c r="J3150" s="2" cm="1">
        <f t="array" ref="J3150">MAX(IF($H$3:$H$4000=$H3150,$I$3:$I$4000))</f>
        <v>966</v>
      </c>
      <c r="M3150" s="47"/>
      <c r="O3150" s="94" t="str">
        <f t="shared" si="196"/>
        <v/>
      </c>
      <c r="P3150" s="2" t="e">
        <f t="shared" si="197"/>
        <v>#N/A</v>
      </c>
      <c r="Q3150" s="2">
        <f t="shared" si="198"/>
        <v>1</v>
      </c>
      <c r="R3150" s="79" t="str">
        <f t="shared" si="199"/>
        <v/>
      </c>
    </row>
    <row r="3151" spans="1:18" x14ac:dyDescent="0.2">
      <c r="A3151" t="s">
        <v>1183</v>
      </c>
      <c r="B3151" t="s">
        <v>5552</v>
      </c>
      <c r="C3151" s="5" t="s">
        <v>35</v>
      </c>
      <c r="D3151" s="5">
        <v>38661</v>
      </c>
      <c r="E3151" s="39">
        <v>926</v>
      </c>
      <c r="F3151" s="195">
        <v>44633</v>
      </c>
      <c r="G3151" s="2">
        <v>70</v>
      </c>
      <c r="H3151" t="str">
        <f>B3151&amp;C3151</f>
        <v>Laura ODIVWRIhigh-jump</v>
      </c>
      <c r="I3151" s="2">
        <f>E3151</f>
        <v>926</v>
      </c>
      <c r="J3151" s="2" cm="1">
        <f t="array" ref="J3151">MAX(IF($H$3:$H$4000=$H3151,$I$3:$I$4000))</f>
        <v>926</v>
      </c>
      <c r="M3151" s="47"/>
      <c r="O3151" s="94" t="str">
        <f t="shared" si="196"/>
        <v/>
      </c>
      <c r="P3151" s="2" t="e">
        <f t="shared" si="197"/>
        <v>#N/A</v>
      </c>
      <c r="Q3151" s="2">
        <f t="shared" si="198"/>
        <v>1</v>
      </c>
      <c r="R3151" s="79" t="str">
        <f t="shared" si="199"/>
        <v/>
      </c>
    </row>
    <row r="3152" spans="1:18" x14ac:dyDescent="0.2">
      <c r="A3152" t="s">
        <v>1183</v>
      </c>
      <c r="B3152" t="s">
        <v>2417</v>
      </c>
      <c r="C3152" s="5" t="s">
        <v>40</v>
      </c>
      <c r="D3152" s="5">
        <v>37690</v>
      </c>
      <c r="E3152" s="39">
        <v>819</v>
      </c>
      <c r="F3152" s="195">
        <v>44633</v>
      </c>
      <c r="G3152" s="2">
        <v>76</v>
      </c>
      <c r="H3152" t="str">
        <f>B3152&amp;C3152</f>
        <v>Utitofon SAMdiscus-throw</v>
      </c>
      <c r="I3152" s="2">
        <f>E3152</f>
        <v>819</v>
      </c>
      <c r="J3152" s="2" cm="1">
        <f t="array" ref="J3152">MAX(IF($H$3:$H$4000=$H3152,$I$3:$I$4000))</f>
        <v>921</v>
      </c>
      <c r="M3152" s="47"/>
      <c r="O3152" s="94" t="str">
        <f t="shared" si="196"/>
        <v/>
      </c>
      <c r="P3152" s="2" t="e">
        <f t="shared" si="197"/>
        <v>#N/A</v>
      </c>
      <c r="Q3152" s="2">
        <f t="shared" si="198"/>
        <v>1</v>
      </c>
      <c r="R3152" s="79" t="str">
        <f t="shared" si="199"/>
        <v/>
      </c>
    </row>
    <row r="3153" spans="1:18" x14ac:dyDescent="0.2">
      <c r="A3153" t="s">
        <v>1183</v>
      </c>
      <c r="B3153" t="s">
        <v>2461</v>
      </c>
      <c r="C3153" s="6" t="s">
        <v>39</v>
      </c>
      <c r="D3153" s="5">
        <v>33580</v>
      </c>
      <c r="E3153" s="39">
        <v>1033</v>
      </c>
      <c r="F3153" s="195">
        <v>44633</v>
      </c>
      <c r="G3153" s="2">
        <v>5</v>
      </c>
      <c r="H3153" t="str">
        <f>B3153&amp;C3153</f>
        <v>Orobosa Anabel FRANKshot-put</v>
      </c>
      <c r="I3153" s="2">
        <f>E3153</f>
        <v>1033</v>
      </c>
      <c r="J3153" s="2" cm="1">
        <f t="array" ref="J3153">MAX(IF($H$3:$H$4000=$H3153,$I$3:$I$4000))</f>
        <v>1033</v>
      </c>
      <c r="M3153" s="47"/>
      <c r="O3153" s="94" t="str">
        <f t="shared" si="196"/>
        <v/>
      </c>
      <c r="P3153" s="2" t="e">
        <f t="shared" si="197"/>
        <v>#N/A</v>
      </c>
      <c r="Q3153" s="2">
        <f t="shared" si="198"/>
        <v>1</v>
      </c>
      <c r="R3153" s="79" t="str">
        <f t="shared" si="199"/>
        <v/>
      </c>
    </row>
    <row r="3154" spans="1:18" x14ac:dyDescent="0.2">
      <c r="A3154" t="s">
        <v>1183</v>
      </c>
      <c r="B3154" t="s">
        <v>2502</v>
      </c>
      <c r="C3154" s="5" t="s">
        <v>39</v>
      </c>
      <c r="D3154" s="5">
        <v>35204</v>
      </c>
      <c r="E3154" s="39">
        <v>786</v>
      </c>
      <c r="F3154" s="195">
        <v>44633</v>
      </c>
      <c r="G3154" s="2">
        <v>81</v>
      </c>
      <c r="H3154" t="str">
        <f>B3154&amp;C3154</f>
        <v>Judith Anulika ANIEFUNAshot-put</v>
      </c>
      <c r="I3154" s="2">
        <f>E3154</f>
        <v>786</v>
      </c>
      <c r="J3154" s="2" cm="1">
        <f t="array" ref="J3154">MAX(IF($H$3:$H$4000=$H3154,$I$3:$I$4000))</f>
        <v>821</v>
      </c>
      <c r="M3154" s="47"/>
      <c r="O3154" s="94" t="str">
        <f t="shared" si="196"/>
        <v/>
      </c>
      <c r="P3154" s="2" t="e">
        <f t="shared" si="197"/>
        <v>#N/A</v>
      </c>
      <c r="Q3154" s="2">
        <f t="shared" si="198"/>
        <v>1</v>
      </c>
      <c r="R3154" s="79" t="str">
        <f t="shared" si="199"/>
        <v/>
      </c>
    </row>
    <row r="3155" spans="1:18" x14ac:dyDescent="0.2">
      <c r="A3155" t="s">
        <v>1183</v>
      </c>
      <c r="B3155" t="s">
        <v>2393</v>
      </c>
      <c r="C3155" s="5" t="s">
        <v>40</v>
      </c>
      <c r="D3155" s="5">
        <v>34513</v>
      </c>
      <c r="E3155" s="39">
        <v>1040</v>
      </c>
      <c r="F3155" s="195">
        <v>44632</v>
      </c>
      <c r="G3155" s="2">
        <v>5</v>
      </c>
      <c r="H3155" t="str">
        <f>B3155&amp;C3155</f>
        <v>Chioma ONYEKWEREdiscus-throw</v>
      </c>
      <c r="I3155" s="2">
        <f>E3155</f>
        <v>1040</v>
      </c>
      <c r="J3155" s="2" cm="1">
        <f t="array" ref="J3155">MAX(IF($H$3:$H$4000=$H3155,$I$3:$I$4000))</f>
        <v>1132</v>
      </c>
      <c r="M3155" s="47"/>
      <c r="O3155" s="94" t="str">
        <f t="shared" si="196"/>
        <v/>
      </c>
      <c r="P3155" s="2" t="e">
        <f t="shared" si="197"/>
        <v>#N/A</v>
      </c>
      <c r="Q3155" s="2">
        <f t="shared" si="198"/>
        <v>1</v>
      </c>
      <c r="R3155" s="79" t="str">
        <f t="shared" si="199"/>
        <v/>
      </c>
    </row>
    <row r="3156" spans="1:18" x14ac:dyDescent="0.2">
      <c r="A3156" t="s">
        <v>1183</v>
      </c>
      <c r="B3156" t="s">
        <v>2139</v>
      </c>
      <c r="C3156" s="5" t="s">
        <v>26</v>
      </c>
      <c r="D3156" s="6">
        <v>36221</v>
      </c>
      <c r="E3156" s="39">
        <v>1069</v>
      </c>
      <c r="F3156" s="195">
        <v>44625</v>
      </c>
      <c r="G3156" s="2">
        <v>43</v>
      </c>
      <c r="H3156" t="str">
        <f>B3156&amp;C3156</f>
        <v>Joy ABU400m</v>
      </c>
      <c r="I3156" s="2">
        <f>E3156</f>
        <v>1069</v>
      </c>
      <c r="J3156" s="2" cm="1">
        <f t="array" ref="J3156">MAX(IF($H$3:$H$4000=$H3156,$I$3:$I$4000))</f>
        <v>1069</v>
      </c>
      <c r="M3156" s="47"/>
      <c r="O3156" s="94" t="str">
        <f t="shared" si="196"/>
        <v/>
      </c>
      <c r="P3156" s="2" t="e">
        <f t="shared" si="197"/>
        <v>#N/A</v>
      </c>
      <c r="Q3156" s="2">
        <f t="shared" si="198"/>
        <v>1</v>
      </c>
      <c r="R3156" s="79" t="str">
        <f t="shared" si="199"/>
        <v/>
      </c>
    </row>
    <row r="3157" spans="1:18" x14ac:dyDescent="0.2">
      <c r="A3157" t="s">
        <v>1183</v>
      </c>
      <c r="B3157" t="s">
        <v>1198</v>
      </c>
      <c r="C3157" s="5" t="s">
        <v>26</v>
      </c>
      <c r="D3157" s="5">
        <v>36064</v>
      </c>
      <c r="E3157" s="39">
        <v>1037</v>
      </c>
      <c r="F3157" s="195">
        <v>44604</v>
      </c>
      <c r="G3157" s="2">
        <v>85</v>
      </c>
      <c r="H3157" t="str">
        <f>B3157&amp;C3157</f>
        <v>Uchechi NWOGWUGWU400m</v>
      </c>
      <c r="I3157" s="2">
        <f>E3157</f>
        <v>1037</v>
      </c>
      <c r="J3157" s="2" cm="1">
        <f t="array" ref="J3157">MAX(IF($H$3:$H$4000=$H3157,$I$3:$I$4000))</f>
        <v>1037</v>
      </c>
      <c r="M3157" s="47"/>
      <c r="O3157" s="94" t="str">
        <f t="shared" si="196"/>
        <v/>
      </c>
      <c r="P3157" s="2" t="e">
        <f t="shared" si="197"/>
        <v>#N/A</v>
      </c>
      <c r="Q3157" s="2">
        <f t="shared" si="198"/>
        <v>1</v>
      </c>
      <c r="R3157" s="79" t="str">
        <f t="shared" si="199"/>
        <v/>
      </c>
    </row>
    <row r="3158" spans="1:18" x14ac:dyDescent="0.2">
      <c r="A3158" t="s">
        <v>1183</v>
      </c>
      <c r="B3158" t="s">
        <v>2033</v>
      </c>
      <c r="C3158" s="6" t="s">
        <v>32</v>
      </c>
      <c r="D3158" s="5">
        <v>35543</v>
      </c>
      <c r="E3158" s="39">
        <v>1230</v>
      </c>
      <c r="F3158" s="195">
        <v>44448</v>
      </c>
      <c r="G3158" s="2">
        <v>2</v>
      </c>
      <c r="H3158" t="str">
        <f>B3158&amp;C3158</f>
        <v>Tobi AMUSAN100mh</v>
      </c>
      <c r="I3158" s="2">
        <f>E3158</f>
        <v>1230</v>
      </c>
      <c r="J3158" s="2" cm="1">
        <f t="array" ref="J3158">MAX(IF($H$3:$H$4000=$H3158,$I$3:$I$4000))</f>
        <v>1230</v>
      </c>
      <c r="M3158" s="47"/>
      <c r="O3158" s="94" t="str">
        <f t="shared" si="196"/>
        <v/>
      </c>
      <c r="P3158" s="2" t="e">
        <f t="shared" si="197"/>
        <v>#N/A</v>
      </c>
      <c r="Q3158" s="2">
        <f t="shared" si="198"/>
        <v>1</v>
      </c>
      <c r="R3158" s="79" t="str">
        <f t="shared" si="199"/>
        <v/>
      </c>
    </row>
    <row r="3159" spans="1:18" x14ac:dyDescent="0.2">
      <c r="A3159" t="s">
        <v>1183</v>
      </c>
      <c r="B3159" t="s">
        <v>1687</v>
      </c>
      <c r="C3159" s="5" t="s">
        <v>25</v>
      </c>
      <c r="D3159" s="5">
        <v>37621</v>
      </c>
      <c r="E3159" s="39">
        <v>1214</v>
      </c>
      <c r="F3159" s="195">
        <v>44429</v>
      </c>
      <c r="G3159" s="2">
        <v>8</v>
      </c>
      <c r="H3159" t="str">
        <f>B3159&amp;C3159</f>
        <v>Favour OFILI200m</v>
      </c>
      <c r="I3159" s="2">
        <f>E3159</f>
        <v>1214</v>
      </c>
      <c r="J3159" s="2" cm="1">
        <f t="array" ref="J3159">MAX(IF($H$3:$H$4000=$H3159,$I$3:$I$4000))</f>
        <v>1214</v>
      </c>
      <c r="M3159" s="47"/>
      <c r="O3159" s="94" t="str">
        <f t="shared" si="196"/>
        <v/>
      </c>
      <c r="P3159" s="2" t="e">
        <f t="shared" si="197"/>
        <v>#N/A</v>
      </c>
      <c r="Q3159" s="2">
        <f t="shared" si="198"/>
        <v>1</v>
      </c>
      <c r="R3159" s="79" t="str">
        <f t="shared" si="199"/>
        <v/>
      </c>
    </row>
    <row r="3160" spans="1:18" x14ac:dyDescent="0.2">
      <c r="A3160" t="s">
        <v>1183</v>
      </c>
      <c r="B3160" t="s">
        <v>1188</v>
      </c>
      <c r="C3160" s="5" t="s">
        <v>26</v>
      </c>
      <c r="D3160" s="5">
        <v>38037</v>
      </c>
      <c r="E3160" s="39">
        <v>1144</v>
      </c>
      <c r="F3160" s="195">
        <v>44429</v>
      </c>
      <c r="G3160" s="2">
        <v>25</v>
      </c>
      <c r="H3160" t="str">
        <f>B3160&amp;C3160</f>
        <v>Imaobong Nse UKO400m</v>
      </c>
      <c r="I3160" s="2">
        <f>E3160</f>
        <v>1144</v>
      </c>
      <c r="J3160" s="2" cm="1">
        <f t="array" ref="J3160">MAX(IF($H$3:$H$4000=$H3160,$I$3:$I$4000))</f>
        <v>1144</v>
      </c>
      <c r="M3160" s="47"/>
      <c r="O3160" s="94" t="str">
        <f t="shared" si="196"/>
        <v/>
      </c>
      <c r="P3160" s="2" t="e">
        <f t="shared" si="197"/>
        <v>#N/A</v>
      </c>
      <c r="Q3160" s="2">
        <f t="shared" si="198"/>
        <v>1</v>
      </c>
      <c r="R3160" s="79" t="str">
        <f t="shared" si="199"/>
        <v/>
      </c>
    </row>
    <row r="3161" spans="1:18" x14ac:dyDescent="0.2">
      <c r="A3161" t="s">
        <v>1183</v>
      </c>
      <c r="B3161" t="s">
        <v>1617</v>
      </c>
      <c r="C3161" s="5" t="s">
        <v>25</v>
      </c>
      <c r="D3161" s="5">
        <v>36988</v>
      </c>
      <c r="E3161" s="39">
        <v>1189</v>
      </c>
      <c r="F3161" s="195">
        <v>44410</v>
      </c>
      <c r="G3161" s="2">
        <v>9</v>
      </c>
      <c r="H3161" t="str">
        <f>B3161&amp;C3161</f>
        <v>Nzubechi Grace NWOKOCHA200m</v>
      </c>
      <c r="I3161" s="2">
        <f>E3161</f>
        <v>1189</v>
      </c>
      <c r="J3161" s="2" cm="1">
        <f t="array" ref="J3161">MAX(IF($H$3:$H$4000=$H3161,$I$3:$I$4000))</f>
        <v>1189</v>
      </c>
      <c r="M3161" s="47"/>
      <c r="O3161" s="94" t="str">
        <f t="shared" si="196"/>
        <v/>
      </c>
      <c r="P3161" s="2" t="e">
        <f t="shared" si="197"/>
        <v>#N/A</v>
      </c>
      <c r="Q3161" s="2">
        <f t="shared" si="198"/>
        <v>1</v>
      </c>
      <c r="R3161" s="79" t="str">
        <f t="shared" si="199"/>
        <v/>
      </c>
    </row>
    <row r="3162" spans="1:18" x14ac:dyDescent="0.2">
      <c r="A3162" t="s">
        <v>1183</v>
      </c>
      <c r="B3162" t="s">
        <v>1617</v>
      </c>
      <c r="C3162" s="5" t="s">
        <v>2</v>
      </c>
      <c r="D3162" s="6">
        <v>36988</v>
      </c>
      <c r="E3162" s="39">
        <v>1200</v>
      </c>
      <c r="F3162" s="195">
        <v>44407</v>
      </c>
      <c r="G3162" s="2">
        <v>10</v>
      </c>
      <c r="H3162" t="str">
        <f>B3162&amp;C3162</f>
        <v>Nzubechi Grace NWOKOCHA100m</v>
      </c>
      <c r="I3162" s="2">
        <f>E3162</f>
        <v>1200</v>
      </c>
      <c r="J3162" s="2" cm="1">
        <f t="array" ref="J3162">MAX(IF($H$3:$H$4000=$H3162,$I$3:$I$4000))</f>
        <v>1200</v>
      </c>
      <c r="M3162" s="47"/>
      <c r="O3162" s="94" t="str">
        <f t="shared" si="196"/>
        <v/>
      </c>
      <c r="P3162" s="2" t="e">
        <f t="shared" si="197"/>
        <v>#N/A</v>
      </c>
      <c r="Q3162" s="2">
        <f t="shared" si="198"/>
        <v>1</v>
      </c>
      <c r="R3162" s="79" t="str">
        <f t="shared" si="199"/>
        <v/>
      </c>
    </row>
    <row r="3163" spans="1:18" x14ac:dyDescent="0.2">
      <c r="A3163" t="s">
        <v>1183</v>
      </c>
      <c r="B3163" t="s">
        <v>1613</v>
      </c>
      <c r="C3163" s="5" t="s">
        <v>2</v>
      </c>
      <c r="D3163" s="5">
        <v>32425</v>
      </c>
      <c r="E3163" s="39">
        <v>1224</v>
      </c>
      <c r="F3163" s="195">
        <v>44383</v>
      </c>
      <c r="G3163" s="2">
        <v>6</v>
      </c>
      <c r="H3163" t="str">
        <f>B3163&amp;C3163</f>
        <v>Blessing OKAGBARE100m</v>
      </c>
      <c r="I3163" s="2">
        <f>E3163</f>
        <v>1224</v>
      </c>
      <c r="J3163" s="2" cm="1">
        <f t="array" ref="J3163">MAX(IF($H$3:$H$4000=$H3163,$I$3:$I$4000))</f>
        <v>1224</v>
      </c>
      <c r="M3163" s="47"/>
      <c r="O3163" s="94" t="str">
        <f t="shared" si="196"/>
        <v/>
      </c>
      <c r="P3163" s="2" t="e">
        <f t="shared" si="197"/>
        <v>#N/A</v>
      </c>
      <c r="Q3163" s="2">
        <f t="shared" si="198"/>
        <v>1</v>
      </c>
      <c r="R3163" s="79" t="str">
        <f t="shared" si="199"/>
        <v/>
      </c>
    </row>
    <row r="3164" spans="1:18" x14ac:dyDescent="0.2">
      <c r="A3164" t="s">
        <v>1183</v>
      </c>
      <c r="B3164" t="s">
        <v>2218</v>
      </c>
      <c r="C3164" s="5" t="s">
        <v>37</v>
      </c>
      <c r="D3164" s="5">
        <v>35350</v>
      </c>
      <c r="E3164" s="39">
        <v>1033</v>
      </c>
      <c r="F3164" s="195">
        <v>44374</v>
      </c>
      <c r="G3164" s="2">
        <v>68</v>
      </c>
      <c r="H3164" t="str">
        <f>B3164&amp;C3164</f>
        <v>Tina SAMSONlong-jump</v>
      </c>
      <c r="I3164" s="2">
        <f>E3164</f>
        <v>1033</v>
      </c>
      <c r="J3164" s="2" cm="1">
        <f t="array" ref="J3164">MAX(IF($H$3:$H$4000=$H3164,$I$3:$I$4000))</f>
        <v>1033</v>
      </c>
      <c r="M3164" s="47"/>
      <c r="O3164" s="94" t="str">
        <f t="shared" si="196"/>
        <v/>
      </c>
      <c r="P3164" s="2" t="e">
        <f t="shared" si="197"/>
        <v>#N/A</v>
      </c>
      <c r="Q3164" s="2">
        <f t="shared" si="198"/>
        <v>1</v>
      </c>
      <c r="R3164" s="79" t="str">
        <f t="shared" si="199"/>
        <v/>
      </c>
    </row>
    <row r="3165" spans="1:18" x14ac:dyDescent="0.2">
      <c r="A3165" t="s">
        <v>1183</v>
      </c>
      <c r="B3165" t="s">
        <v>2254</v>
      </c>
      <c r="C3165" s="5" t="s">
        <v>38</v>
      </c>
      <c r="D3165" s="5">
        <v>34209</v>
      </c>
      <c r="E3165" s="39">
        <v>1030</v>
      </c>
      <c r="F3165" s="195">
        <v>44371</v>
      </c>
      <c r="G3165" s="2">
        <v>38</v>
      </c>
      <c r="H3165" t="str">
        <f>B3165&amp;C3165</f>
        <v>Mercy HONEST PETERtriple-jump</v>
      </c>
      <c r="I3165" s="2">
        <f>E3165</f>
        <v>1030</v>
      </c>
      <c r="J3165" s="2" cm="1">
        <f t="array" ref="J3165">MAX(IF($H$3:$H$4000=$H3165,$I$3:$I$4000))</f>
        <v>1030</v>
      </c>
      <c r="M3165" s="47"/>
      <c r="O3165" s="94" t="str">
        <f t="shared" si="196"/>
        <v/>
      </c>
      <c r="P3165" s="2" t="e">
        <f t="shared" si="197"/>
        <v>#N/A</v>
      </c>
      <c r="Q3165" s="2">
        <f t="shared" si="198"/>
        <v>1</v>
      </c>
      <c r="R3165" s="79" t="str">
        <f t="shared" si="199"/>
        <v/>
      </c>
    </row>
    <row r="3166" spans="1:18" x14ac:dyDescent="0.2">
      <c r="A3166" t="s">
        <v>1183</v>
      </c>
      <c r="B3166" t="s">
        <v>2226</v>
      </c>
      <c r="C3166" s="6" t="s">
        <v>35</v>
      </c>
      <c r="D3166" s="5">
        <v>36412</v>
      </c>
      <c r="E3166" s="39">
        <v>1111</v>
      </c>
      <c r="F3166" s="195">
        <v>44371</v>
      </c>
      <c r="G3166" s="2">
        <v>10</v>
      </c>
      <c r="H3166" t="str">
        <f>B3166&amp;C3166</f>
        <v>Esther ISAhigh-jump</v>
      </c>
      <c r="I3166" s="2">
        <f>E3166</f>
        <v>1111</v>
      </c>
      <c r="J3166" s="2" cm="1">
        <f t="array" ref="J3166">MAX(IF($H$3:$H$4000=$H3166,$I$3:$I$4000))</f>
        <v>1111</v>
      </c>
      <c r="M3166" s="47"/>
      <c r="O3166" s="94" t="str">
        <f t="shared" si="196"/>
        <v/>
      </c>
      <c r="P3166" s="2" t="e">
        <f t="shared" si="197"/>
        <v>#N/A</v>
      </c>
      <c r="Q3166" s="2">
        <f t="shared" si="198"/>
        <v>1</v>
      </c>
      <c r="R3166" s="79" t="str">
        <f t="shared" si="199"/>
        <v/>
      </c>
    </row>
    <row r="3167" spans="1:18" x14ac:dyDescent="0.2">
      <c r="A3167" t="s">
        <v>1183</v>
      </c>
      <c r="B3167" t="s">
        <v>2124</v>
      </c>
      <c r="C3167" s="5" t="s">
        <v>33</v>
      </c>
      <c r="D3167" s="5">
        <v>36875</v>
      </c>
      <c r="E3167" s="39">
        <v>1097</v>
      </c>
      <c r="F3167" s="195">
        <v>44366</v>
      </c>
      <c r="G3167" s="2">
        <v>37</v>
      </c>
      <c r="H3167" t="str">
        <f>B3167&amp;C3167</f>
        <v>Abasiono AKPAN400mh</v>
      </c>
      <c r="I3167" s="2">
        <f>E3167</f>
        <v>1097</v>
      </c>
      <c r="J3167" s="2" cm="1">
        <f t="array" ref="J3167">MAX(IF($H$3:$H$4000=$H3167,$I$3:$I$4000))</f>
        <v>1097</v>
      </c>
      <c r="M3167" s="47"/>
      <c r="O3167" s="94" t="str">
        <f t="shared" si="196"/>
        <v/>
      </c>
      <c r="P3167" s="2" t="e">
        <f t="shared" si="197"/>
        <v>#N/A</v>
      </c>
      <c r="Q3167" s="2">
        <f t="shared" si="198"/>
        <v>1</v>
      </c>
      <c r="R3167" s="79" t="str">
        <f t="shared" si="199"/>
        <v/>
      </c>
    </row>
    <row r="3168" spans="1:18" x14ac:dyDescent="0.2">
      <c r="A3168" t="s">
        <v>1183</v>
      </c>
      <c r="B3168" t="s">
        <v>2129</v>
      </c>
      <c r="C3168" s="6" t="s">
        <v>33</v>
      </c>
      <c r="D3168" s="5">
        <v>34035</v>
      </c>
      <c r="E3168" s="39">
        <v>1076</v>
      </c>
      <c r="F3168" s="195">
        <v>44366</v>
      </c>
      <c r="G3168" s="2">
        <v>44</v>
      </c>
      <c r="H3168" t="str">
        <f>B3168&amp;C3168</f>
        <v>Kemi FRANCIS400mh</v>
      </c>
      <c r="I3168" s="2">
        <f>E3168</f>
        <v>1076</v>
      </c>
      <c r="J3168" s="2" cm="1">
        <f t="array" ref="J3168">MAX(IF($H$3:$H$4000=$H3168,$I$3:$I$4000))</f>
        <v>1076</v>
      </c>
      <c r="M3168" s="47"/>
      <c r="O3168" s="94" t="str">
        <f t="shared" si="196"/>
        <v/>
      </c>
      <c r="P3168" s="2" t="e">
        <f t="shared" si="197"/>
        <v>#N/A</v>
      </c>
      <c r="Q3168" s="2">
        <f t="shared" si="198"/>
        <v>1</v>
      </c>
      <c r="R3168" s="79" t="str">
        <f t="shared" si="199"/>
        <v/>
      </c>
    </row>
    <row r="3169" spans="1:18" x14ac:dyDescent="0.2">
      <c r="A3169" t="s">
        <v>1183</v>
      </c>
      <c r="B3169" t="s">
        <v>5640</v>
      </c>
      <c r="C3169" s="5" t="s">
        <v>37</v>
      </c>
      <c r="D3169" s="5">
        <v>35631</v>
      </c>
      <c r="E3169" s="39">
        <v>1112</v>
      </c>
      <c r="F3169" s="195">
        <v>44366</v>
      </c>
      <c r="G3169" s="2">
        <v>20</v>
      </c>
      <c r="H3169" t="str">
        <f>B3169&amp;C3169</f>
        <v>Mercy ABIRElong-jump</v>
      </c>
      <c r="I3169" s="2">
        <f>E3169</f>
        <v>1112</v>
      </c>
      <c r="J3169" s="2" cm="1">
        <f t="array" ref="J3169">MAX(IF($H$3:$H$4000=$H3169,$I$3:$I$4000))</f>
        <v>1112</v>
      </c>
      <c r="M3169" s="47"/>
      <c r="O3169" s="94" t="str">
        <f t="shared" si="196"/>
        <v/>
      </c>
      <c r="P3169" s="2" t="e">
        <f t="shared" si="197"/>
        <v>#N/A</v>
      </c>
      <c r="Q3169" s="2">
        <f t="shared" si="198"/>
        <v>1</v>
      </c>
      <c r="R3169" s="79" t="str">
        <f t="shared" si="199"/>
        <v/>
      </c>
    </row>
    <row r="3170" spans="1:18" x14ac:dyDescent="0.2">
      <c r="A3170" t="s">
        <v>1183</v>
      </c>
      <c r="B3170" t="s">
        <v>1678</v>
      </c>
      <c r="C3170" s="5" t="s">
        <v>25</v>
      </c>
      <c r="D3170" s="5">
        <v>38182</v>
      </c>
      <c r="E3170" s="39">
        <v>1091</v>
      </c>
      <c r="F3170" s="195">
        <v>44365</v>
      </c>
      <c r="G3170" s="2">
        <v>78</v>
      </c>
      <c r="H3170" t="str">
        <f>B3170&amp;C3170</f>
        <v>Tima Seikeseye GODBLESS200m</v>
      </c>
      <c r="I3170" s="2">
        <f>E3170</f>
        <v>1091</v>
      </c>
      <c r="J3170" s="2" cm="1">
        <f t="array" ref="J3170">MAX(IF($H$3:$H$4000=$H3170,$I$3:$I$4000))</f>
        <v>1091</v>
      </c>
      <c r="M3170" s="47"/>
      <c r="O3170" s="94" t="str">
        <f t="shared" si="196"/>
        <v/>
      </c>
      <c r="P3170" s="2" t="e">
        <f t="shared" si="197"/>
        <v>#N/A</v>
      </c>
      <c r="Q3170" s="2">
        <f t="shared" si="198"/>
        <v>1</v>
      </c>
      <c r="R3170" s="79" t="str">
        <f t="shared" si="199"/>
        <v/>
      </c>
    </row>
    <row r="3171" spans="1:18" x14ac:dyDescent="0.2">
      <c r="A3171" t="s">
        <v>1183</v>
      </c>
      <c r="B3171" t="s">
        <v>1737</v>
      </c>
      <c r="C3171" s="5" t="s">
        <v>26</v>
      </c>
      <c r="D3171" s="5">
        <v>33567</v>
      </c>
      <c r="E3171" s="39">
        <v>1117</v>
      </c>
      <c r="F3171" s="195">
        <v>44365</v>
      </c>
      <c r="G3171" s="2">
        <v>46</v>
      </c>
      <c r="H3171" t="str">
        <f>B3171&amp;C3171</f>
        <v>Patience Okon GEORGE400m</v>
      </c>
      <c r="I3171" s="2">
        <f>E3171</f>
        <v>1117</v>
      </c>
      <c r="J3171" s="2" cm="1">
        <f t="array" ref="J3171">MAX(IF($H$3:$H$4000=$H3171,$I$3:$I$4000))</f>
        <v>1117</v>
      </c>
      <c r="M3171" s="47"/>
      <c r="O3171" s="94" t="str">
        <f t="shared" si="196"/>
        <v/>
      </c>
      <c r="P3171" s="2" t="e">
        <f t="shared" si="197"/>
        <v>#N/A</v>
      </c>
      <c r="Q3171" s="2">
        <f t="shared" si="198"/>
        <v>1</v>
      </c>
      <c r="R3171" s="79" t="str">
        <f t="shared" si="199"/>
        <v/>
      </c>
    </row>
    <row r="3172" spans="1:18" x14ac:dyDescent="0.2">
      <c r="A3172" t="s">
        <v>1183</v>
      </c>
      <c r="B3172" t="s">
        <v>2461</v>
      </c>
      <c r="C3172" s="5" t="s">
        <v>39</v>
      </c>
      <c r="D3172" s="5">
        <v>33580</v>
      </c>
      <c r="E3172" s="39">
        <v>1031</v>
      </c>
      <c r="F3172" s="195">
        <v>44365</v>
      </c>
      <c r="G3172" s="2">
        <v>13</v>
      </c>
      <c r="H3172" t="str">
        <f>B3172&amp;C3172</f>
        <v>Orobosa Anabel FRANKshot-put</v>
      </c>
      <c r="I3172" s="2">
        <f>E3172</f>
        <v>1031</v>
      </c>
      <c r="J3172" s="2" cm="1">
        <f t="array" ref="J3172">MAX(IF($H$3:$H$4000=$H3172,$I$3:$I$4000))</f>
        <v>1033</v>
      </c>
      <c r="M3172" s="47"/>
      <c r="O3172" s="94" t="str">
        <f t="shared" si="196"/>
        <v/>
      </c>
      <c r="P3172" s="2" t="e">
        <f t="shared" si="197"/>
        <v>#N/A</v>
      </c>
      <c r="Q3172" s="2">
        <f t="shared" si="198"/>
        <v>1</v>
      </c>
      <c r="R3172" s="79" t="str">
        <f t="shared" si="199"/>
        <v/>
      </c>
    </row>
    <row r="3173" spans="1:18" x14ac:dyDescent="0.2">
      <c r="A3173" t="s">
        <v>1183</v>
      </c>
      <c r="B3173" t="s">
        <v>2474</v>
      </c>
      <c r="C3173" s="5" t="s">
        <v>39</v>
      </c>
      <c r="D3173" s="5">
        <v>37327</v>
      </c>
      <c r="E3173" s="39">
        <v>901</v>
      </c>
      <c r="F3173" s="195">
        <v>44365</v>
      </c>
      <c r="G3173" s="2">
        <v>44</v>
      </c>
      <c r="H3173" t="str">
        <f>B3173&amp;C3173</f>
        <v>Hannah KEMELEshot-put</v>
      </c>
      <c r="I3173" s="2">
        <f>E3173</f>
        <v>901</v>
      </c>
      <c r="J3173" s="2" cm="1">
        <f t="array" ref="J3173">MAX(IF($H$3:$H$4000=$H3173,$I$3:$I$4000))</f>
        <v>901</v>
      </c>
      <c r="M3173" s="47"/>
      <c r="O3173" s="94" t="str">
        <f t="shared" si="196"/>
        <v/>
      </c>
      <c r="P3173" s="2" t="e">
        <f t="shared" si="197"/>
        <v>#N/A</v>
      </c>
      <c r="Q3173" s="2">
        <f t="shared" si="198"/>
        <v>1</v>
      </c>
      <c r="R3173" s="79" t="str">
        <f t="shared" si="199"/>
        <v/>
      </c>
    </row>
    <row r="3174" spans="1:18" x14ac:dyDescent="0.2">
      <c r="A3174" t="s">
        <v>1183</v>
      </c>
      <c r="B3174" t="s">
        <v>2622</v>
      </c>
      <c r="C3174" s="5" t="s">
        <v>41</v>
      </c>
      <c r="D3174" s="5">
        <v>34445</v>
      </c>
      <c r="E3174" s="39">
        <v>806</v>
      </c>
      <c r="F3174" s="195">
        <v>44365</v>
      </c>
      <c r="G3174" s="2">
        <v>91</v>
      </c>
      <c r="H3174" t="str">
        <f>B3174&amp;C3174</f>
        <v>Priscilla ZEVERjavelin-throw</v>
      </c>
      <c r="I3174" s="2">
        <f>E3174</f>
        <v>806</v>
      </c>
      <c r="J3174" s="2" cm="1">
        <f t="array" ref="J3174">MAX(IF($H$3:$H$4000=$H3174,$I$3:$I$4000))</f>
        <v>806</v>
      </c>
      <c r="M3174" s="47"/>
      <c r="O3174" s="94" t="str">
        <f t="shared" si="196"/>
        <v/>
      </c>
      <c r="P3174" s="2" t="e">
        <f t="shared" si="197"/>
        <v>#N/A</v>
      </c>
      <c r="Q3174" s="2">
        <f t="shared" si="198"/>
        <v>1</v>
      </c>
      <c r="R3174" s="79" t="str">
        <f t="shared" si="199"/>
        <v/>
      </c>
    </row>
    <row r="3175" spans="1:18" x14ac:dyDescent="0.2">
      <c r="A3175" t="s">
        <v>1183</v>
      </c>
      <c r="B3175" t="s">
        <v>1633</v>
      </c>
      <c r="C3175" s="6" t="s">
        <v>2</v>
      </c>
      <c r="D3175" s="5">
        <v>37230</v>
      </c>
      <c r="E3175" s="39">
        <v>1161</v>
      </c>
      <c r="F3175" s="195">
        <v>44364</v>
      </c>
      <c r="G3175" s="2">
        <v>28</v>
      </c>
      <c r="H3175" t="str">
        <f>B3175&amp;C3175</f>
        <v>Rosemary CHUKWUMA100m</v>
      </c>
      <c r="I3175" s="2">
        <f>E3175</f>
        <v>1161</v>
      </c>
      <c r="J3175" s="2" cm="1">
        <f t="array" ref="J3175">MAX(IF($H$3:$H$4000=$H3175,$I$3:$I$4000))</f>
        <v>1161</v>
      </c>
      <c r="M3175" s="47"/>
      <c r="O3175" s="94" t="str">
        <f t="shared" si="196"/>
        <v/>
      </c>
      <c r="P3175" s="2" t="e">
        <f t="shared" si="197"/>
        <v>#N/A</v>
      </c>
      <c r="Q3175" s="2">
        <f t="shared" si="198"/>
        <v>1</v>
      </c>
      <c r="R3175" s="79" t="str">
        <f t="shared" si="199"/>
        <v/>
      </c>
    </row>
    <row r="3176" spans="1:18" x14ac:dyDescent="0.2">
      <c r="A3176" t="s">
        <v>1183</v>
      </c>
      <c r="B3176" t="s">
        <v>5412</v>
      </c>
      <c r="C3176" s="5" t="s">
        <v>2</v>
      </c>
      <c r="D3176" s="5">
        <v>36800</v>
      </c>
      <c r="E3176" s="39">
        <v>1144</v>
      </c>
      <c r="F3176" s="195">
        <v>44364</v>
      </c>
      <c r="G3176" s="2">
        <v>40</v>
      </c>
      <c r="H3176" t="str">
        <f>B3176&amp;C3176</f>
        <v>Patience Knowledge OMOVOH100m</v>
      </c>
      <c r="I3176" s="2">
        <f>E3176</f>
        <v>1144</v>
      </c>
      <c r="J3176" s="2" cm="1">
        <f t="array" ref="J3176">MAX(IF($H$3:$H$4000=$H3176,$I$3:$I$4000))</f>
        <v>1144</v>
      </c>
      <c r="M3176" s="47"/>
      <c r="O3176" s="94" t="str">
        <f t="shared" si="196"/>
        <v/>
      </c>
      <c r="P3176" s="2" t="e">
        <f t="shared" si="197"/>
        <v>#N/A</v>
      </c>
      <c r="Q3176" s="2">
        <f t="shared" si="198"/>
        <v>1</v>
      </c>
      <c r="R3176" s="79" t="str">
        <f t="shared" si="199"/>
        <v/>
      </c>
    </row>
    <row r="3177" spans="1:18" x14ac:dyDescent="0.2">
      <c r="A3177" t="s">
        <v>1183</v>
      </c>
      <c r="B3177" t="s">
        <v>1649</v>
      </c>
      <c r="C3177" s="5" t="s">
        <v>2</v>
      </c>
      <c r="D3177" s="5">
        <v>36852</v>
      </c>
      <c r="E3177" s="39">
        <v>1131</v>
      </c>
      <c r="F3177" s="195">
        <v>44364</v>
      </c>
      <c r="G3177" s="2">
        <v>49</v>
      </c>
      <c r="H3177" t="str">
        <f>B3177&amp;C3177</f>
        <v>Blessing OGUNDIRAN100m</v>
      </c>
      <c r="I3177" s="2">
        <f>E3177</f>
        <v>1131</v>
      </c>
      <c r="J3177" s="2" cm="1">
        <f t="array" ref="J3177">MAX(IF($H$3:$H$4000=$H3177,$I$3:$I$4000))</f>
        <v>1131</v>
      </c>
      <c r="M3177" s="47"/>
      <c r="O3177" s="94" t="str">
        <f t="shared" si="196"/>
        <v/>
      </c>
      <c r="P3177" s="2" t="e">
        <f t="shared" si="197"/>
        <v>#N/A</v>
      </c>
      <c r="Q3177" s="2">
        <f t="shared" si="198"/>
        <v>1</v>
      </c>
      <c r="R3177" s="79" t="str">
        <f t="shared" si="199"/>
        <v/>
      </c>
    </row>
    <row r="3178" spans="1:18" x14ac:dyDescent="0.2">
      <c r="A3178" t="s">
        <v>1183</v>
      </c>
      <c r="B3178" t="s">
        <v>1678</v>
      </c>
      <c r="C3178" s="5" t="s">
        <v>2</v>
      </c>
      <c r="D3178" s="5">
        <v>38182</v>
      </c>
      <c r="E3178" s="39">
        <v>1097</v>
      </c>
      <c r="F3178" s="195">
        <v>44364</v>
      </c>
      <c r="G3178" s="2">
        <v>91</v>
      </c>
      <c r="H3178" t="str">
        <f>B3178&amp;C3178</f>
        <v>Tima Seikeseye GODBLESS100m</v>
      </c>
      <c r="I3178" s="2">
        <f>E3178</f>
        <v>1097</v>
      </c>
      <c r="J3178" s="2" cm="1">
        <f t="array" ref="J3178">MAX(IF($H$3:$H$4000=$H3178,$I$3:$I$4000))</f>
        <v>1097</v>
      </c>
      <c r="M3178" s="47"/>
      <c r="O3178" s="94" t="str">
        <f t="shared" si="196"/>
        <v/>
      </c>
      <c r="P3178" s="2" t="e">
        <f t="shared" si="197"/>
        <v>#N/A</v>
      </c>
      <c r="Q3178" s="2">
        <f t="shared" si="198"/>
        <v>1</v>
      </c>
      <c r="R3178" s="79" t="str">
        <f t="shared" si="199"/>
        <v/>
      </c>
    </row>
    <row r="3179" spans="1:18" x14ac:dyDescent="0.2">
      <c r="A3179" t="s">
        <v>1183</v>
      </c>
      <c r="B3179" t="s">
        <v>5412</v>
      </c>
      <c r="C3179" s="5" t="s">
        <v>26</v>
      </c>
      <c r="D3179" s="5">
        <v>36800</v>
      </c>
      <c r="E3179" s="39">
        <v>1114</v>
      </c>
      <c r="F3179" s="195">
        <v>44364</v>
      </c>
      <c r="G3179" s="2">
        <v>50</v>
      </c>
      <c r="H3179" t="str">
        <f>B3179&amp;C3179</f>
        <v>Patience Knowledge OMOVOH400m</v>
      </c>
      <c r="I3179" s="2">
        <f>E3179</f>
        <v>1114</v>
      </c>
      <c r="J3179" s="2" cm="1">
        <f t="array" ref="J3179">MAX(IF($H$3:$H$4000=$H3179,$I$3:$I$4000))</f>
        <v>1114</v>
      </c>
      <c r="M3179" s="47"/>
      <c r="O3179" s="94" t="str">
        <f t="shared" si="196"/>
        <v/>
      </c>
      <c r="P3179" s="2" t="e">
        <f t="shared" si="197"/>
        <v>#N/A</v>
      </c>
      <c r="Q3179" s="2">
        <f t="shared" si="198"/>
        <v>1</v>
      </c>
      <c r="R3179" s="79" t="str">
        <f t="shared" si="199"/>
        <v/>
      </c>
    </row>
    <row r="3180" spans="1:18" x14ac:dyDescent="0.2">
      <c r="A3180" t="s">
        <v>1183</v>
      </c>
      <c r="B3180" t="s">
        <v>1751</v>
      </c>
      <c r="C3180" s="5" t="s">
        <v>26</v>
      </c>
      <c r="D3180" s="5">
        <v>36763</v>
      </c>
      <c r="E3180" s="39">
        <v>1094</v>
      </c>
      <c r="F3180" s="195">
        <v>44364</v>
      </c>
      <c r="G3180" s="2">
        <v>76</v>
      </c>
      <c r="H3180" t="str">
        <f>B3180&amp;C3180</f>
        <v>Glory OKON400m</v>
      </c>
      <c r="I3180" s="2">
        <f>E3180</f>
        <v>1094</v>
      </c>
      <c r="J3180" s="2" cm="1">
        <f t="array" ref="J3180">MAX(IF($H$3:$H$4000=$H3180,$I$3:$I$4000))</f>
        <v>1094</v>
      </c>
      <c r="M3180" s="47"/>
      <c r="O3180" s="94" t="str">
        <f t="shared" si="196"/>
        <v/>
      </c>
      <c r="P3180" s="2" t="e">
        <f t="shared" si="197"/>
        <v>#N/A</v>
      </c>
      <c r="Q3180" s="2">
        <f t="shared" si="198"/>
        <v>1</v>
      </c>
      <c r="R3180" s="79" t="str">
        <f t="shared" si="199"/>
        <v/>
      </c>
    </row>
    <row r="3181" spans="1:18" x14ac:dyDescent="0.2">
      <c r="A3181" t="s">
        <v>1183</v>
      </c>
      <c r="B3181" t="s">
        <v>5511</v>
      </c>
      <c r="C3181" s="5" t="s">
        <v>33</v>
      </c>
      <c r="D3181" s="5">
        <v>36404</v>
      </c>
      <c r="E3181" s="39">
        <v>1075</v>
      </c>
      <c r="F3181" s="195">
        <v>44345</v>
      </c>
      <c r="G3181" s="2">
        <v>45</v>
      </c>
      <c r="H3181" t="str">
        <f>B3181&amp;C3181</f>
        <v>Maria Blessing DIAMOND400mh</v>
      </c>
      <c r="I3181" s="2">
        <f>E3181</f>
        <v>1075</v>
      </c>
      <c r="J3181" s="2" cm="1">
        <f t="array" ref="J3181">MAX(IF($H$3:$H$4000=$H3181,$I$3:$I$4000))</f>
        <v>1075</v>
      </c>
      <c r="M3181" s="47"/>
      <c r="O3181" s="94" t="str">
        <f t="shared" si="196"/>
        <v/>
      </c>
      <c r="P3181" s="2" t="e">
        <f t="shared" si="197"/>
        <v>#N/A</v>
      </c>
      <c r="Q3181" s="2">
        <f t="shared" si="198"/>
        <v>1</v>
      </c>
      <c r="R3181" s="79" t="str">
        <f t="shared" si="199"/>
        <v/>
      </c>
    </row>
    <row r="3182" spans="1:18" x14ac:dyDescent="0.2">
      <c r="A3182" t="s">
        <v>1183</v>
      </c>
      <c r="B3182" t="s">
        <v>2169</v>
      </c>
      <c r="C3182" s="5" t="s">
        <v>37</v>
      </c>
      <c r="D3182" s="5">
        <v>35084</v>
      </c>
      <c r="E3182" s="39">
        <v>1255</v>
      </c>
      <c r="F3182" s="195">
        <v>44345</v>
      </c>
      <c r="G3182" s="2">
        <v>1</v>
      </c>
      <c r="H3182" t="str">
        <f>B3182&amp;C3182</f>
        <v>Ese BRUMElong-jump</v>
      </c>
      <c r="I3182" s="2">
        <f>E3182</f>
        <v>1255</v>
      </c>
      <c r="J3182" s="2" cm="1">
        <f t="array" ref="J3182">MAX(IF($H$3:$H$4000=$H3182,$I$3:$I$4000))</f>
        <v>1255</v>
      </c>
      <c r="M3182" s="47"/>
      <c r="O3182" s="94" t="str">
        <f t="shared" si="196"/>
        <v/>
      </c>
      <c r="P3182" s="2" t="e">
        <f t="shared" si="197"/>
        <v>#N/A</v>
      </c>
      <c r="Q3182" s="2">
        <f t="shared" si="198"/>
        <v>1</v>
      </c>
      <c r="R3182" s="79" t="str">
        <f t="shared" si="199"/>
        <v/>
      </c>
    </row>
    <row r="3183" spans="1:18" x14ac:dyDescent="0.2">
      <c r="A3183" t="s">
        <v>1183</v>
      </c>
      <c r="B3183" t="s">
        <v>1695</v>
      </c>
      <c r="C3183" s="5" t="s">
        <v>25</v>
      </c>
      <c r="D3183" s="5">
        <v>37397</v>
      </c>
      <c r="E3183" s="39">
        <v>1116</v>
      </c>
      <c r="F3183" s="195">
        <v>44343</v>
      </c>
      <c r="G3183" s="2">
        <v>47</v>
      </c>
      <c r="H3183" t="str">
        <f>B3183&amp;C3183</f>
        <v>Anita TAVIORE200m</v>
      </c>
      <c r="I3183" s="2">
        <f>E3183</f>
        <v>1116</v>
      </c>
      <c r="J3183" s="2" cm="1">
        <f t="array" ref="J3183">MAX(IF($H$3:$H$4000=$H3183,$I$3:$I$4000))</f>
        <v>1116</v>
      </c>
      <c r="M3183" s="47"/>
      <c r="O3183" s="94" t="str">
        <f t="shared" si="196"/>
        <v/>
      </c>
      <c r="P3183" s="2" t="e">
        <f t="shared" si="197"/>
        <v>#N/A</v>
      </c>
      <c r="Q3183" s="2">
        <f t="shared" si="198"/>
        <v>1</v>
      </c>
      <c r="R3183" s="79" t="str">
        <f t="shared" si="199"/>
        <v/>
      </c>
    </row>
    <row r="3184" spans="1:18" x14ac:dyDescent="0.2">
      <c r="A3184" t="s">
        <v>1183</v>
      </c>
      <c r="B3184" t="s">
        <v>2508</v>
      </c>
      <c r="C3184" s="5" t="s">
        <v>42</v>
      </c>
      <c r="D3184" s="5">
        <v>35275</v>
      </c>
      <c r="E3184" s="39">
        <v>1182</v>
      </c>
      <c r="F3184" s="195">
        <v>44338</v>
      </c>
      <c r="G3184" s="2">
        <v>2</v>
      </c>
      <c r="H3184" t="str">
        <f>B3184&amp;C3184</f>
        <v>Annette ECHIKUNWOKEhammer-throw</v>
      </c>
      <c r="I3184" s="2">
        <f>E3184</f>
        <v>1182</v>
      </c>
      <c r="J3184" s="2" cm="1">
        <f t="array" ref="J3184">MAX(IF($H$3:$H$4000=$H3184,$I$3:$I$4000))</f>
        <v>1182</v>
      </c>
      <c r="M3184" s="47"/>
      <c r="O3184" s="94" t="str">
        <f t="shared" si="196"/>
        <v/>
      </c>
      <c r="P3184" s="2" t="e">
        <f t="shared" si="197"/>
        <v>#N/A</v>
      </c>
      <c r="Q3184" s="2">
        <f t="shared" si="198"/>
        <v>1</v>
      </c>
      <c r="R3184" s="79" t="str">
        <f t="shared" si="199"/>
        <v/>
      </c>
    </row>
    <row r="3185" spans="1:18" x14ac:dyDescent="0.2">
      <c r="A3185" t="s">
        <v>1183</v>
      </c>
      <c r="B3185" t="s">
        <v>1613</v>
      </c>
      <c r="C3185" s="5" t="s">
        <v>25</v>
      </c>
      <c r="D3185" s="5">
        <v>32425</v>
      </c>
      <c r="E3185" s="39">
        <v>1182</v>
      </c>
      <c r="F3185" s="195">
        <v>44335</v>
      </c>
      <c r="G3185" s="2">
        <v>13</v>
      </c>
      <c r="H3185" t="str">
        <f>B3185&amp;C3185</f>
        <v>Blessing OKAGBARE200m</v>
      </c>
      <c r="I3185" s="2">
        <f>E3185</f>
        <v>1182</v>
      </c>
      <c r="J3185" s="2" cm="1">
        <f t="array" ref="J3185">MAX(IF($H$3:$H$4000=$H3185,$I$3:$I$4000))</f>
        <v>1182</v>
      </c>
      <c r="M3185" s="47"/>
      <c r="O3185" s="94" t="str">
        <f t="shared" si="196"/>
        <v/>
      </c>
      <c r="P3185" s="2" t="e">
        <f t="shared" si="197"/>
        <v>#N/A</v>
      </c>
      <c r="Q3185" s="2">
        <f t="shared" si="198"/>
        <v>1</v>
      </c>
      <c r="R3185" s="79" t="str">
        <f t="shared" si="199"/>
        <v/>
      </c>
    </row>
    <row r="3186" spans="1:18" x14ac:dyDescent="0.2">
      <c r="A3186" t="s">
        <v>1183</v>
      </c>
      <c r="B3186" t="s">
        <v>1690</v>
      </c>
      <c r="C3186" s="5" t="s">
        <v>26</v>
      </c>
      <c r="D3186" s="5">
        <v>34384</v>
      </c>
      <c r="E3186" s="39">
        <v>1086</v>
      </c>
      <c r="F3186" s="195">
        <v>44332</v>
      </c>
      <c r="G3186" s="2">
        <v>88</v>
      </c>
      <c r="H3186" t="str">
        <f>B3186&amp;C3186</f>
        <v>Amarachukwu Jecinta OBI400m</v>
      </c>
      <c r="I3186" s="2">
        <f>E3186</f>
        <v>1086</v>
      </c>
      <c r="J3186" s="2" cm="1">
        <f t="array" ref="J3186">MAX(IF($H$3:$H$4000=$H3186,$I$3:$I$4000))</f>
        <v>1086</v>
      </c>
      <c r="M3186" s="47"/>
      <c r="O3186" s="94" t="str">
        <f t="shared" si="196"/>
        <v/>
      </c>
      <c r="P3186" s="2" t="e">
        <f t="shared" si="197"/>
        <v>#N/A</v>
      </c>
      <c r="Q3186" s="2">
        <f t="shared" si="198"/>
        <v>1</v>
      </c>
      <c r="R3186" s="79" t="str">
        <f t="shared" si="199"/>
        <v/>
      </c>
    </row>
    <row r="3187" spans="1:18" x14ac:dyDescent="0.2">
      <c r="A3187" t="s">
        <v>1183</v>
      </c>
      <c r="B3187" t="s">
        <v>2226</v>
      </c>
      <c r="C3187" s="5" t="s">
        <v>37</v>
      </c>
      <c r="D3187" s="5">
        <v>36412</v>
      </c>
      <c r="E3187" s="39">
        <v>1023</v>
      </c>
      <c r="F3187" s="195">
        <v>44331</v>
      </c>
      <c r="G3187" s="2">
        <v>80</v>
      </c>
      <c r="H3187" t="str">
        <f>B3187&amp;C3187</f>
        <v>Esther ISAlong-jump</v>
      </c>
      <c r="I3187" s="2">
        <f>E3187</f>
        <v>1023</v>
      </c>
      <c r="J3187" s="2" cm="1">
        <f t="array" ref="J3187">MAX(IF($H$3:$H$4000=$H3187,$I$3:$I$4000))</f>
        <v>1023</v>
      </c>
      <c r="M3187" s="47"/>
      <c r="O3187" s="94" t="str">
        <f t="shared" si="196"/>
        <v/>
      </c>
      <c r="P3187" s="2" t="e">
        <f t="shared" si="197"/>
        <v>#N/A</v>
      </c>
      <c r="Q3187" s="2">
        <f t="shared" si="198"/>
        <v>1</v>
      </c>
      <c r="R3187" s="79" t="str">
        <f t="shared" si="199"/>
        <v/>
      </c>
    </row>
    <row r="3188" spans="1:18" x14ac:dyDescent="0.2">
      <c r="A3188" t="s">
        <v>1183</v>
      </c>
      <c r="B3188" t="s">
        <v>2404</v>
      </c>
      <c r="C3188" s="5" t="s">
        <v>39</v>
      </c>
      <c r="D3188" s="5">
        <v>35455</v>
      </c>
      <c r="E3188" s="39">
        <v>1067</v>
      </c>
      <c r="F3188" s="195">
        <v>44331</v>
      </c>
      <c r="G3188" s="2">
        <v>10</v>
      </c>
      <c r="H3188" t="str">
        <f>B3188&amp;C3188</f>
        <v>Oyesade OLATOYEshot-put</v>
      </c>
      <c r="I3188" s="2">
        <f>E3188</f>
        <v>1067</v>
      </c>
      <c r="J3188" s="2" cm="1">
        <f t="array" ref="J3188">MAX(IF($H$3:$H$4000=$H3188,$I$3:$I$4000))</f>
        <v>1067</v>
      </c>
      <c r="M3188" s="47"/>
      <c r="O3188" s="94" t="str">
        <f t="shared" si="196"/>
        <v/>
      </c>
      <c r="P3188" s="2" t="e">
        <f t="shared" si="197"/>
        <v>#N/A</v>
      </c>
      <c r="Q3188" s="2">
        <f t="shared" si="198"/>
        <v>1</v>
      </c>
      <c r="R3188" s="79" t="str">
        <f t="shared" si="199"/>
        <v/>
      </c>
    </row>
    <row r="3189" spans="1:18" x14ac:dyDescent="0.2">
      <c r="A3189" t="s">
        <v>1183</v>
      </c>
      <c r="B3189" t="s">
        <v>2448</v>
      </c>
      <c r="C3189" s="5" t="s">
        <v>39</v>
      </c>
      <c r="D3189" s="5">
        <v>37059</v>
      </c>
      <c r="E3189" s="39">
        <v>857</v>
      </c>
      <c r="F3189" s="195">
        <v>44330</v>
      </c>
      <c r="G3189" s="2">
        <v>70</v>
      </c>
      <c r="H3189" t="str">
        <f>B3189&amp;C3189</f>
        <v>Onome OGBENIshot-put</v>
      </c>
      <c r="I3189" s="2">
        <f>E3189</f>
        <v>857</v>
      </c>
      <c r="J3189" s="2" cm="1">
        <f t="array" ref="J3189">MAX(IF($H$3:$H$4000=$H3189,$I$3:$I$4000))</f>
        <v>857</v>
      </c>
      <c r="M3189" s="47"/>
      <c r="O3189" s="94" t="str">
        <f t="shared" si="196"/>
        <v/>
      </c>
      <c r="P3189" s="2" t="e">
        <f t="shared" si="197"/>
        <v>#N/A</v>
      </c>
      <c r="Q3189" s="2">
        <f t="shared" si="198"/>
        <v>1</v>
      </c>
      <c r="R3189" s="79" t="str">
        <f t="shared" si="199"/>
        <v/>
      </c>
    </row>
    <row r="3190" spans="1:18" x14ac:dyDescent="0.2">
      <c r="A3190" t="s">
        <v>1183</v>
      </c>
      <c r="B3190" t="s">
        <v>2581</v>
      </c>
      <c r="C3190" s="5" t="s">
        <v>41</v>
      </c>
      <c r="D3190" s="5">
        <v>35788</v>
      </c>
      <c r="E3190" s="39">
        <v>984</v>
      </c>
      <c r="F3190" s="195">
        <v>44330</v>
      </c>
      <c r="G3190" s="2">
        <v>13</v>
      </c>
      <c r="H3190" t="str">
        <f>B3190&amp;C3190</f>
        <v>Kelechi NWANAGAjavelin-throw</v>
      </c>
      <c r="I3190" s="2">
        <f>E3190</f>
        <v>984</v>
      </c>
      <c r="J3190" s="2" cm="1">
        <f t="array" ref="J3190">MAX(IF($H$3:$H$4000=$H3190,$I$3:$I$4000))</f>
        <v>987</v>
      </c>
      <c r="M3190" s="47"/>
      <c r="O3190" s="94" t="str">
        <f t="shared" si="196"/>
        <v/>
      </c>
      <c r="P3190" s="2" t="e">
        <f t="shared" si="197"/>
        <v>#N/A</v>
      </c>
      <c r="Q3190" s="2">
        <f t="shared" si="198"/>
        <v>1</v>
      </c>
      <c r="R3190" s="79" t="str">
        <f t="shared" si="199"/>
        <v/>
      </c>
    </row>
    <row r="3191" spans="1:18" x14ac:dyDescent="0.2">
      <c r="A3191" t="s">
        <v>1183</v>
      </c>
      <c r="B3191" t="s">
        <v>1633</v>
      </c>
      <c r="C3191" s="5" t="s">
        <v>25</v>
      </c>
      <c r="D3191" s="5">
        <v>37230</v>
      </c>
      <c r="E3191" s="39">
        <v>1116</v>
      </c>
      <c r="F3191" s="195">
        <v>44329</v>
      </c>
      <c r="G3191" s="2">
        <v>47</v>
      </c>
      <c r="H3191" t="str">
        <f>B3191&amp;C3191</f>
        <v>Rosemary CHUKWUMA200m</v>
      </c>
      <c r="I3191" s="2">
        <f>E3191</f>
        <v>1116</v>
      </c>
      <c r="J3191" s="2" cm="1">
        <f t="array" ref="J3191">MAX(IF($H$3:$H$4000=$H3191,$I$3:$I$4000))</f>
        <v>1116</v>
      </c>
      <c r="M3191" s="47"/>
      <c r="O3191" s="94" t="str">
        <f t="shared" si="196"/>
        <v/>
      </c>
      <c r="P3191" s="2" t="e">
        <f t="shared" si="197"/>
        <v>#N/A</v>
      </c>
      <c r="Q3191" s="2">
        <f t="shared" si="198"/>
        <v>1</v>
      </c>
      <c r="R3191" s="79" t="str">
        <f t="shared" si="199"/>
        <v/>
      </c>
    </row>
    <row r="3192" spans="1:18" x14ac:dyDescent="0.2">
      <c r="A3192" t="s">
        <v>1183</v>
      </c>
      <c r="B3192" t="s">
        <v>2244</v>
      </c>
      <c r="C3192" s="5" t="s">
        <v>38</v>
      </c>
      <c r="D3192" s="5">
        <v>36169</v>
      </c>
      <c r="E3192" s="39">
        <v>1064</v>
      </c>
      <c r="F3192" s="195">
        <v>44329</v>
      </c>
      <c r="G3192" s="2">
        <v>21</v>
      </c>
      <c r="H3192" t="str">
        <f>B3192&amp;C3192</f>
        <v>Onaara OBAMUWAGUNtriple-jump</v>
      </c>
      <c r="I3192" s="2">
        <f>E3192</f>
        <v>1064</v>
      </c>
      <c r="J3192" s="2" cm="1">
        <f t="array" ref="J3192">MAX(IF($H$3:$H$4000=$H3192,$I$3:$I$4000))</f>
        <v>1064</v>
      </c>
      <c r="M3192" s="47"/>
      <c r="O3192" s="94" t="str">
        <f t="shared" si="196"/>
        <v/>
      </c>
      <c r="P3192" s="2" t="e">
        <f t="shared" si="197"/>
        <v>#N/A</v>
      </c>
      <c r="Q3192" s="2">
        <f t="shared" si="198"/>
        <v>1</v>
      </c>
      <c r="R3192" s="79" t="str">
        <f t="shared" si="199"/>
        <v/>
      </c>
    </row>
    <row r="3193" spans="1:18" x14ac:dyDescent="0.2">
      <c r="A3193" t="s">
        <v>1183</v>
      </c>
      <c r="B3193" t="s">
        <v>2253</v>
      </c>
      <c r="C3193" s="5" t="s">
        <v>38</v>
      </c>
      <c r="D3193" s="5">
        <v>37097</v>
      </c>
      <c r="E3193" s="39">
        <v>1021</v>
      </c>
      <c r="F3193" s="195">
        <v>44329</v>
      </c>
      <c r="G3193" s="2">
        <v>38</v>
      </c>
      <c r="H3193" t="str">
        <f>B3193&amp;C3193</f>
        <v>Victory GEORGEtriple-jump</v>
      </c>
      <c r="I3193" s="2">
        <f>E3193</f>
        <v>1021</v>
      </c>
      <c r="J3193" s="2" cm="1">
        <f t="array" ref="J3193">MAX(IF($H$3:$H$4000=$H3193,$I$3:$I$4000))</f>
        <v>1021</v>
      </c>
      <c r="M3193" s="47"/>
      <c r="O3193" s="94" t="str">
        <f t="shared" si="196"/>
        <v/>
      </c>
      <c r="P3193" s="2" t="e">
        <f t="shared" si="197"/>
        <v>#N/A</v>
      </c>
      <c r="Q3193" s="2">
        <f t="shared" si="198"/>
        <v>1</v>
      </c>
      <c r="R3193" s="79" t="str">
        <f t="shared" si="199"/>
        <v/>
      </c>
    </row>
    <row r="3194" spans="1:18" x14ac:dyDescent="0.2">
      <c r="A3194" t="s">
        <v>1183</v>
      </c>
      <c r="B3194" t="s">
        <v>1208</v>
      </c>
      <c r="C3194" s="5" t="s">
        <v>33</v>
      </c>
      <c r="D3194" s="5">
        <v>36111</v>
      </c>
      <c r="E3194" s="39">
        <v>1054</v>
      </c>
      <c r="F3194" s="195">
        <v>44324</v>
      </c>
      <c r="G3194" s="2">
        <v>56</v>
      </c>
      <c r="H3194" t="str">
        <f>B3194&amp;C3194</f>
        <v>Fegor CLIFFORD400mh</v>
      </c>
      <c r="I3194" s="2">
        <f>E3194</f>
        <v>1054</v>
      </c>
      <c r="J3194" s="2" cm="1">
        <f t="array" ref="J3194">MAX(IF($H$3:$H$4000=$H3194,$I$3:$I$4000))</f>
        <v>1054</v>
      </c>
      <c r="M3194" s="47"/>
      <c r="O3194" s="94" t="str">
        <f t="shared" si="196"/>
        <v/>
      </c>
      <c r="P3194" s="2" t="e">
        <f t="shared" si="197"/>
        <v>#N/A</v>
      </c>
      <c r="Q3194" s="2">
        <f t="shared" si="198"/>
        <v>1</v>
      </c>
      <c r="R3194" s="79" t="str">
        <f t="shared" si="199"/>
        <v/>
      </c>
    </row>
    <row r="3195" spans="1:18" x14ac:dyDescent="0.2">
      <c r="A3195" t="s">
        <v>1183</v>
      </c>
      <c r="B3195" t="s">
        <v>2139</v>
      </c>
      <c r="C3195" s="5" t="s">
        <v>33</v>
      </c>
      <c r="D3195" s="5">
        <v>36221</v>
      </c>
      <c r="E3195" s="39">
        <v>1053</v>
      </c>
      <c r="F3195" s="195">
        <v>44324</v>
      </c>
      <c r="G3195" s="2">
        <v>58</v>
      </c>
      <c r="H3195" t="str">
        <f>B3195&amp;C3195</f>
        <v>Joy ABU400mh</v>
      </c>
      <c r="I3195" s="2">
        <f>E3195</f>
        <v>1053</v>
      </c>
      <c r="J3195" s="2" cm="1">
        <f t="array" ref="J3195">MAX(IF($H$3:$H$4000=$H3195,$I$3:$I$4000))</f>
        <v>1087</v>
      </c>
      <c r="M3195" s="47"/>
      <c r="O3195" s="94" t="str">
        <f t="shared" si="196"/>
        <v/>
      </c>
      <c r="P3195" s="2" t="e">
        <f t="shared" si="197"/>
        <v>#N/A</v>
      </c>
      <c r="Q3195" s="2">
        <f t="shared" si="198"/>
        <v>1</v>
      </c>
      <c r="R3195" s="79" t="str">
        <f t="shared" si="199"/>
        <v/>
      </c>
    </row>
    <row r="3196" spans="1:18" x14ac:dyDescent="0.2">
      <c r="A3196" t="s">
        <v>1183</v>
      </c>
      <c r="B3196" t="s">
        <v>2404</v>
      </c>
      <c r="C3196" s="5" t="s">
        <v>42</v>
      </c>
      <c r="D3196" s="5">
        <v>35455</v>
      </c>
      <c r="E3196" s="39">
        <v>1091</v>
      </c>
      <c r="F3196" s="195">
        <v>44316</v>
      </c>
      <c r="G3196" s="2">
        <v>7</v>
      </c>
      <c r="H3196" t="str">
        <f>B3196&amp;C3196</f>
        <v>Oyesade OLATOYEhammer-throw</v>
      </c>
      <c r="I3196" s="2">
        <f>E3196</f>
        <v>1091</v>
      </c>
      <c r="J3196" s="2" cm="1">
        <f t="array" ref="J3196">MAX(IF($H$3:$H$4000=$H3196,$I$3:$I$4000))</f>
        <v>1091</v>
      </c>
      <c r="M3196" s="47"/>
      <c r="O3196" s="94" t="str">
        <f t="shared" si="196"/>
        <v/>
      </c>
      <c r="P3196" s="2" t="e">
        <f t="shared" si="197"/>
        <v>#N/A</v>
      </c>
      <c r="Q3196" s="2">
        <f t="shared" si="198"/>
        <v>1</v>
      </c>
      <c r="R3196" s="79" t="str">
        <f t="shared" si="199"/>
        <v/>
      </c>
    </row>
    <row r="3197" spans="1:18" x14ac:dyDescent="0.2">
      <c r="A3197" t="s">
        <v>1183</v>
      </c>
      <c r="B3197" t="s">
        <v>2517</v>
      </c>
      <c r="C3197" s="5" t="s">
        <v>42</v>
      </c>
      <c r="D3197" s="5">
        <v>35124</v>
      </c>
      <c r="E3197" s="39">
        <v>1016</v>
      </c>
      <c r="F3197" s="195">
        <v>44316</v>
      </c>
      <c r="G3197" s="2">
        <v>18</v>
      </c>
      <c r="H3197" t="str">
        <f>B3197&amp;C3197</f>
        <v>Temi OGUNRINDEhammer-throw</v>
      </c>
      <c r="I3197" s="2">
        <f>E3197</f>
        <v>1016</v>
      </c>
      <c r="J3197" s="2" cm="1">
        <f t="array" ref="J3197">MAX(IF($H$3:$H$4000=$H3197,$I$3:$I$4000))</f>
        <v>1016</v>
      </c>
      <c r="M3197" s="47"/>
      <c r="O3197" s="94" t="str">
        <f t="shared" si="196"/>
        <v/>
      </c>
      <c r="P3197" s="2" t="e">
        <f t="shared" si="197"/>
        <v>#N/A</v>
      </c>
      <c r="Q3197" s="2">
        <f t="shared" si="198"/>
        <v>1</v>
      </c>
      <c r="R3197" s="79" t="str">
        <f t="shared" si="199"/>
        <v/>
      </c>
    </row>
    <row r="3198" spans="1:18" x14ac:dyDescent="0.2">
      <c r="A3198" t="s">
        <v>1183</v>
      </c>
      <c r="B3198" t="s">
        <v>1687</v>
      </c>
      <c r="C3198" s="5" t="s">
        <v>26</v>
      </c>
      <c r="D3198" s="5">
        <v>37621</v>
      </c>
      <c r="E3198" s="39">
        <v>1146</v>
      </c>
      <c r="F3198" s="195">
        <v>44310</v>
      </c>
      <c r="G3198" s="2">
        <v>24</v>
      </c>
      <c r="H3198" t="str">
        <f>B3198&amp;C3198</f>
        <v>Favour OFILI400m</v>
      </c>
      <c r="I3198" s="2">
        <f>E3198</f>
        <v>1146</v>
      </c>
      <c r="J3198" s="2" cm="1">
        <f t="array" ref="J3198">MAX(IF($H$3:$H$4000=$H3198,$I$3:$I$4000))</f>
        <v>1146</v>
      </c>
      <c r="M3198" s="47"/>
      <c r="O3198" s="94" t="str">
        <f t="shared" si="196"/>
        <v/>
      </c>
      <c r="P3198" s="2" t="e">
        <f t="shared" si="197"/>
        <v>#N/A</v>
      </c>
      <c r="Q3198" s="2">
        <f t="shared" si="198"/>
        <v>1</v>
      </c>
      <c r="R3198" s="79" t="str">
        <f t="shared" si="199"/>
        <v/>
      </c>
    </row>
    <row r="3199" spans="1:18" x14ac:dyDescent="0.2">
      <c r="A3199" t="s">
        <v>1183</v>
      </c>
      <c r="B3199" t="s">
        <v>2393</v>
      </c>
      <c r="C3199" s="5" t="s">
        <v>40</v>
      </c>
      <c r="D3199" s="5">
        <v>34513</v>
      </c>
      <c r="E3199" s="39">
        <v>1132</v>
      </c>
      <c r="F3199" s="195">
        <v>44310</v>
      </c>
      <c r="G3199" s="2">
        <v>5</v>
      </c>
      <c r="H3199" t="str">
        <f>B3199&amp;C3199</f>
        <v>Chioma ONYEKWEREdiscus-throw</v>
      </c>
      <c r="I3199" s="2">
        <f>E3199</f>
        <v>1132</v>
      </c>
      <c r="J3199" s="2" cm="1">
        <f t="array" ref="J3199">MAX(IF($H$3:$H$4000=$H3199,$I$3:$I$4000))</f>
        <v>1132</v>
      </c>
      <c r="M3199" s="47"/>
      <c r="O3199" s="94" t="str">
        <f t="shared" si="196"/>
        <v/>
      </c>
      <c r="P3199" s="2" t="e">
        <f t="shared" si="197"/>
        <v>#N/A</v>
      </c>
      <c r="Q3199" s="2">
        <f t="shared" si="198"/>
        <v>1</v>
      </c>
      <c r="R3199" s="79" t="str">
        <f t="shared" si="199"/>
        <v/>
      </c>
    </row>
    <row r="3200" spans="1:18" x14ac:dyDescent="0.2">
      <c r="A3200" t="s">
        <v>1183</v>
      </c>
      <c r="B3200" t="s">
        <v>2406</v>
      </c>
      <c r="C3200" s="6" t="s">
        <v>40</v>
      </c>
      <c r="D3200" s="5">
        <v>36322</v>
      </c>
      <c r="E3200" s="39">
        <v>998</v>
      </c>
      <c r="F3200" s="195">
        <v>44310</v>
      </c>
      <c r="G3200" s="2">
        <v>23</v>
      </c>
      <c r="H3200" t="str">
        <f>B3200&amp;C3200</f>
        <v>Ashley ANUMBAdiscus-throw</v>
      </c>
      <c r="I3200" s="2">
        <f>E3200</f>
        <v>998</v>
      </c>
      <c r="J3200" s="2" cm="1">
        <f t="array" ref="J3200">MAX(IF($H$3:$H$4000=$H3200,$I$3:$I$4000))</f>
        <v>1007</v>
      </c>
      <c r="M3200" s="47"/>
      <c r="O3200" s="94" t="str">
        <f t="shared" si="196"/>
        <v/>
      </c>
      <c r="P3200" s="2" t="e">
        <f t="shared" si="197"/>
        <v>#N/A</v>
      </c>
      <c r="Q3200" s="2">
        <f t="shared" si="198"/>
        <v>1</v>
      </c>
      <c r="R3200" s="79" t="str">
        <f t="shared" si="199"/>
        <v/>
      </c>
    </row>
    <row r="3201" spans="1:18" x14ac:dyDescent="0.2">
      <c r="A3201" t="s">
        <v>1183</v>
      </c>
      <c r="B3201" t="s">
        <v>1690</v>
      </c>
      <c r="C3201" s="5" t="s">
        <v>25</v>
      </c>
      <c r="D3201" s="5">
        <v>34384</v>
      </c>
      <c r="E3201" s="39">
        <v>1132</v>
      </c>
      <c r="F3201" s="195">
        <v>44303</v>
      </c>
      <c r="G3201" s="2">
        <v>31</v>
      </c>
      <c r="H3201" t="str">
        <f>B3201&amp;C3201</f>
        <v>Amarachukwu Jecinta OBI200m</v>
      </c>
      <c r="I3201" s="2">
        <f>E3201</f>
        <v>1132</v>
      </c>
      <c r="J3201" s="2" cm="1">
        <f t="array" ref="J3201">MAX(IF($H$3:$H$4000=$H3201,$I$3:$I$4000))</f>
        <v>1132</v>
      </c>
      <c r="M3201" s="47"/>
      <c r="O3201" s="94" t="str">
        <f t="shared" si="196"/>
        <v/>
      </c>
      <c r="P3201" s="2" t="e">
        <f t="shared" si="197"/>
        <v>#N/A</v>
      </c>
      <c r="Q3201" s="2">
        <f t="shared" si="198"/>
        <v>1</v>
      </c>
      <c r="R3201" s="79" t="str">
        <f t="shared" si="199"/>
        <v/>
      </c>
    </row>
    <row r="3202" spans="1:18" x14ac:dyDescent="0.2">
      <c r="A3202" t="s">
        <v>1183</v>
      </c>
      <c r="B3202" t="s">
        <v>2404</v>
      </c>
      <c r="C3202" s="5" t="s">
        <v>40</v>
      </c>
      <c r="D3202" s="5">
        <v>35455</v>
      </c>
      <c r="E3202" s="39">
        <v>1010</v>
      </c>
      <c r="F3202" s="195">
        <v>44302</v>
      </c>
      <c r="G3202" s="2">
        <v>21</v>
      </c>
      <c r="H3202" t="str">
        <f>B3202&amp;C3202</f>
        <v>Oyesade OLATOYEdiscus-throw</v>
      </c>
      <c r="I3202" s="2">
        <f>E3202</f>
        <v>1010</v>
      </c>
      <c r="J3202" s="2" cm="1">
        <f t="array" ref="J3202">MAX(IF($H$3:$H$4000=$H3202,$I$3:$I$4000))</f>
        <v>1010</v>
      </c>
      <c r="M3202" s="47"/>
      <c r="O3202" s="94" t="str">
        <f t="shared" si="196"/>
        <v/>
      </c>
      <c r="P3202" s="2" t="e">
        <f t="shared" si="197"/>
        <v>#N/A</v>
      </c>
      <c r="Q3202" s="2">
        <f t="shared" si="198"/>
        <v>1</v>
      </c>
      <c r="R3202" s="79" t="str">
        <f t="shared" si="199"/>
        <v/>
      </c>
    </row>
    <row r="3203" spans="1:18" x14ac:dyDescent="0.2">
      <c r="A3203" t="s">
        <v>1183</v>
      </c>
      <c r="B3203" t="s">
        <v>2192</v>
      </c>
      <c r="C3203" s="5" t="s">
        <v>37</v>
      </c>
      <c r="D3203" s="5">
        <v>37363</v>
      </c>
      <c r="E3203" s="39">
        <v>1090</v>
      </c>
      <c r="F3203" s="195">
        <v>44298</v>
      </c>
      <c r="G3203" s="2">
        <v>30</v>
      </c>
      <c r="H3203" t="str">
        <f>B3203&amp;C3203</f>
        <v>Ruth AGADAMAlong-jump</v>
      </c>
      <c r="I3203" s="2">
        <f>E3203</f>
        <v>1090</v>
      </c>
      <c r="J3203" s="2" cm="1">
        <f t="array" ref="J3203">MAX(IF($H$3:$H$4000=$H3203,$I$3:$I$4000))</f>
        <v>1090</v>
      </c>
      <c r="M3203" s="47"/>
      <c r="O3203" s="94" t="str">
        <f t="shared" si="196"/>
        <v/>
      </c>
      <c r="P3203" s="2" t="e">
        <f t="shared" si="197"/>
        <v>#N/A</v>
      </c>
      <c r="Q3203" s="2">
        <f t="shared" si="198"/>
        <v>1</v>
      </c>
      <c r="R3203" s="79" t="str">
        <f t="shared" si="199"/>
        <v/>
      </c>
    </row>
    <row r="3204" spans="1:18" x14ac:dyDescent="0.2">
      <c r="A3204" t="s">
        <v>1183</v>
      </c>
      <c r="B3204" t="s">
        <v>2245</v>
      </c>
      <c r="C3204" s="5" t="s">
        <v>38</v>
      </c>
      <c r="D3204" s="5">
        <v>33888</v>
      </c>
      <c r="E3204" s="39">
        <v>1046</v>
      </c>
      <c r="F3204" s="195">
        <v>44298</v>
      </c>
      <c r="G3204" s="2">
        <v>22</v>
      </c>
      <c r="H3204" t="str">
        <f>B3204&amp;C3204</f>
        <v>Blessing IBRAHIMtriple-jump</v>
      </c>
      <c r="I3204" s="2">
        <f>E3204</f>
        <v>1046</v>
      </c>
      <c r="J3204" s="2" cm="1">
        <f t="array" ref="J3204">MAX(IF($H$3:$H$4000=$H3204,$I$3:$I$4000))</f>
        <v>1046</v>
      </c>
      <c r="M3204" s="47"/>
      <c r="O3204" s="94" t="str">
        <f t="shared" ref="O3204" si="200">L3204&amp;M3204</f>
        <v/>
      </c>
      <c r="P3204" s="2" t="e">
        <f t="shared" ref="P3204:P3267" si="201">VLOOKUP(L3204&amp;M3204,$H$3:$J$3823,3,FALSE)</f>
        <v>#N/A</v>
      </c>
      <c r="Q3204" s="2">
        <f t="shared" ref="Q3204" si="202">COUNTIFS($M$3:$M$3102,M3204,$P$3:$P$3102,"&gt;"&amp;P3204)+1</f>
        <v>1</v>
      </c>
      <c r="R3204" s="79" t="str">
        <f t="shared" ref="R3204" si="203">IFERROR(IF(K3204="AUS",COUNTIFS($K$3:$K$3102,"AUS",$M$3:$M$3102,M3204,$P$3:$P$3102,"&gt;"&amp;P3204)+1,""),"")</f>
        <v/>
      </c>
    </row>
    <row r="3205" spans="1:18" x14ac:dyDescent="0.2">
      <c r="A3205" t="s">
        <v>1183</v>
      </c>
      <c r="B3205" t="s">
        <v>2169</v>
      </c>
      <c r="C3205" s="5" t="s">
        <v>38</v>
      </c>
      <c r="D3205" s="5">
        <v>35084</v>
      </c>
      <c r="E3205" s="39">
        <v>1031</v>
      </c>
      <c r="F3205" s="195">
        <v>44298</v>
      </c>
      <c r="G3205" s="2">
        <v>30</v>
      </c>
      <c r="H3205" t="str">
        <f>B3205&amp;C3205</f>
        <v>Ese BRUMEtriple-jump</v>
      </c>
      <c r="I3205" s="2">
        <f>E3205</f>
        <v>1031</v>
      </c>
      <c r="J3205" s="2" cm="1">
        <f t="array" ref="J3205">MAX(IF($H$3:$H$4000=$H3205,$I$3:$I$4000))</f>
        <v>1031</v>
      </c>
      <c r="P3205" s="2" t="e">
        <f t="shared" si="201"/>
        <v>#N/A</v>
      </c>
    </row>
    <row r="3206" spans="1:18" x14ac:dyDescent="0.2">
      <c r="A3206" t="s">
        <v>1183</v>
      </c>
      <c r="B3206" t="s">
        <v>2134</v>
      </c>
      <c r="C3206" s="5" t="s">
        <v>33</v>
      </c>
      <c r="D3206" s="5">
        <v>34712</v>
      </c>
      <c r="E3206" s="39">
        <v>1060</v>
      </c>
      <c r="F3206" s="195">
        <v>44296</v>
      </c>
      <c r="G3206" s="2">
        <v>52</v>
      </c>
      <c r="H3206" t="str">
        <f>B3206&amp;C3206</f>
        <v>Comfort EKENE400mh</v>
      </c>
      <c r="I3206" s="2">
        <f>E3206</f>
        <v>1060</v>
      </c>
      <c r="J3206" s="2" cm="1">
        <f t="array" ref="J3206">MAX(IF($H$3:$H$4000=$H3206,$I$3:$I$4000))</f>
        <v>1060</v>
      </c>
      <c r="P3206" s="2" t="e">
        <f t="shared" si="201"/>
        <v>#N/A</v>
      </c>
    </row>
    <row r="3207" spans="1:18" x14ac:dyDescent="0.2">
      <c r="A3207" t="s">
        <v>1183</v>
      </c>
      <c r="B3207" t="s">
        <v>2137</v>
      </c>
      <c r="C3207" s="5" t="s">
        <v>33</v>
      </c>
      <c r="D3207" s="6">
        <v>37565</v>
      </c>
      <c r="E3207" s="39">
        <v>1054</v>
      </c>
      <c r="F3207" s="195">
        <v>44296</v>
      </c>
      <c r="G3207" s="2">
        <v>57</v>
      </c>
      <c r="H3207" t="str">
        <f>B3207&amp;C3207</f>
        <v>Sarah OCHIGBO400mh</v>
      </c>
      <c r="I3207" s="2">
        <f>E3207</f>
        <v>1054</v>
      </c>
      <c r="J3207" s="2" cm="1">
        <f t="array" ref="J3207">MAX(IF($H$3:$H$4000=$H3207,$I$3:$I$4000))</f>
        <v>1054</v>
      </c>
      <c r="P3207" s="2" t="e">
        <f t="shared" si="201"/>
        <v>#N/A</v>
      </c>
    </row>
    <row r="3208" spans="1:18" x14ac:dyDescent="0.2">
      <c r="A3208" t="s">
        <v>1183</v>
      </c>
      <c r="B3208" t="s">
        <v>2164</v>
      </c>
      <c r="C3208" s="5" t="s">
        <v>33</v>
      </c>
      <c r="D3208" s="5">
        <v>34158</v>
      </c>
      <c r="E3208" s="39">
        <v>1010</v>
      </c>
      <c r="F3208" s="195">
        <v>44296</v>
      </c>
      <c r="G3208" s="2">
        <v>95</v>
      </c>
      <c r="H3208" t="str">
        <f>B3208&amp;C3208</f>
        <v>Daisy AKPOFA400mh</v>
      </c>
      <c r="I3208" s="2">
        <f>E3208</f>
        <v>1010</v>
      </c>
      <c r="J3208" s="2" cm="1">
        <f t="array" ref="J3208">MAX(IF($H$3:$H$4000=$H3208,$I$3:$I$4000))</f>
        <v>1010</v>
      </c>
      <c r="P3208" s="2" t="e">
        <f t="shared" si="201"/>
        <v>#N/A</v>
      </c>
    </row>
    <row r="3209" spans="1:18" x14ac:dyDescent="0.2">
      <c r="A3209" t="s">
        <v>1183</v>
      </c>
      <c r="B3209" t="s">
        <v>2177</v>
      </c>
      <c r="C3209" s="5" t="s">
        <v>38</v>
      </c>
      <c r="D3209" s="5">
        <v>35711</v>
      </c>
      <c r="E3209" s="39">
        <v>1169</v>
      </c>
      <c r="F3209" s="195">
        <v>44296</v>
      </c>
      <c r="G3209" s="2">
        <v>4</v>
      </c>
      <c r="H3209" t="str">
        <f>B3209&amp;C3209</f>
        <v>Ruth USOROtriple-jump</v>
      </c>
      <c r="I3209" s="2">
        <f>E3209</f>
        <v>1169</v>
      </c>
      <c r="J3209" s="2" cm="1">
        <f t="array" ref="J3209">MAX(IF($H$3:$H$4000=$H3209,$I$3:$I$4000))</f>
        <v>1169</v>
      </c>
      <c r="P3209" s="2" t="e">
        <f t="shared" si="201"/>
        <v>#N/A</v>
      </c>
    </row>
    <row r="3210" spans="1:18" x14ac:dyDescent="0.2">
      <c r="A3210" t="s">
        <v>1183</v>
      </c>
      <c r="B3210" t="s">
        <v>2301</v>
      </c>
      <c r="C3210" t="s">
        <v>35</v>
      </c>
      <c r="D3210" s="5"/>
      <c r="E3210" s="39">
        <v>1023</v>
      </c>
      <c r="F3210" s="195">
        <v>44296</v>
      </c>
      <c r="G3210" s="2">
        <v>33</v>
      </c>
      <c r="H3210" t="str">
        <f>B3210&amp;C3210</f>
        <v>Temitope ADESHINAhigh-jump</v>
      </c>
      <c r="I3210" s="2">
        <f>E3210</f>
        <v>1023</v>
      </c>
      <c r="J3210" s="2" cm="1">
        <f t="array" ref="J3210">MAX(IF($H$3:$H$4000=$H3210,$I$3:$I$4000))</f>
        <v>1023</v>
      </c>
      <c r="P3210" s="2" t="e">
        <f t="shared" si="201"/>
        <v>#N/A</v>
      </c>
    </row>
    <row r="3211" spans="1:18" x14ac:dyDescent="0.2">
      <c r="A3211" t="s">
        <v>1183</v>
      </c>
      <c r="B3211" t="s">
        <v>2315</v>
      </c>
      <c r="C3211" s="5" t="s">
        <v>35</v>
      </c>
      <c r="D3211" s="5">
        <v>32727</v>
      </c>
      <c r="E3211" s="39">
        <v>994</v>
      </c>
      <c r="F3211" s="195">
        <v>44296</v>
      </c>
      <c r="G3211" s="2">
        <v>56</v>
      </c>
      <c r="H3211" t="str">
        <f>B3211&amp;C3211</f>
        <v>Hope ARUYAhigh-jump</v>
      </c>
      <c r="I3211" s="2">
        <f>E3211</f>
        <v>994</v>
      </c>
      <c r="J3211" s="2" cm="1">
        <f t="array" ref="J3211">MAX(IF($H$3:$H$4000=$H3211,$I$3:$I$4000))</f>
        <v>994</v>
      </c>
      <c r="P3211" s="2" t="e">
        <f t="shared" si="201"/>
        <v>#N/A</v>
      </c>
    </row>
    <row r="3212" spans="1:18" x14ac:dyDescent="0.2">
      <c r="A3212" t="s">
        <v>1183</v>
      </c>
      <c r="B3212" t="s">
        <v>2169</v>
      </c>
      <c r="C3212" s="5" t="s">
        <v>35</v>
      </c>
      <c r="D3212" s="5">
        <v>35084</v>
      </c>
      <c r="E3212" s="39">
        <v>965</v>
      </c>
      <c r="F3212" s="195">
        <v>44296</v>
      </c>
      <c r="G3212" s="2">
        <v>89</v>
      </c>
      <c r="H3212" t="str">
        <f>B3212&amp;C3212</f>
        <v>Ese BRUMEhigh-jump</v>
      </c>
      <c r="I3212" s="2">
        <f>E3212</f>
        <v>965</v>
      </c>
      <c r="J3212" s="2" cm="1">
        <f t="array" ref="J3212">MAX(IF($H$3:$H$4000=$H3212,$I$3:$I$4000))</f>
        <v>965</v>
      </c>
      <c r="P3212" s="2" t="e">
        <f t="shared" si="201"/>
        <v>#N/A</v>
      </c>
    </row>
    <row r="3213" spans="1:18" x14ac:dyDescent="0.2">
      <c r="A3213" t="s">
        <v>1183</v>
      </c>
      <c r="B3213" t="s">
        <v>2218</v>
      </c>
      <c r="C3213" s="5" t="s">
        <v>35</v>
      </c>
      <c r="D3213" s="5">
        <v>35350</v>
      </c>
      <c r="E3213" s="39">
        <v>965</v>
      </c>
      <c r="F3213" s="195">
        <v>44296</v>
      </c>
      <c r="G3213" s="2">
        <v>89</v>
      </c>
      <c r="H3213" t="str">
        <f>B3213&amp;C3213</f>
        <v>Tina SAMSONhigh-jump</v>
      </c>
      <c r="I3213" s="2">
        <f>E3213</f>
        <v>965</v>
      </c>
      <c r="J3213" s="2" cm="1">
        <f t="array" ref="J3213">MAX(IF($H$3:$H$4000=$H3213,$I$3:$I$4000))</f>
        <v>965</v>
      </c>
      <c r="P3213" s="2" t="e">
        <f t="shared" si="201"/>
        <v>#N/A</v>
      </c>
    </row>
    <row r="3214" spans="1:18" x14ac:dyDescent="0.2">
      <c r="A3214" t="s">
        <v>1183</v>
      </c>
      <c r="B3214" t="s">
        <v>2498</v>
      </c>
      <c r="C3214" s="5" t="s">
        <v>39</v>
      </c>
      <c r="D3214" s="5">
        <v>34740</v>
      </c>
      <c r="E3214" s="39">
        <v>835</v>
      </c>
      <c r="F3214" s="195">
        <v>44296</v>
      </c>
      <c r="G3214" s="2">
        <v>88</v>
      </c>
      <c r="H3214" t="str">
        <f>B3214&amp;C3214</f>
        <v>Eucharia OGBUKWUshot-put</v>
      </c>
      <c r="I3214" s="2">
        <f>E3214</f>
        <v>835</v>
      </c>
      <c r="J3214" s="2" cm="1">
        <f t="array" ref="J3214">MAX(IF($H$3:$H$4000=$H3214,$I$3:$I$4000))</f>
        <v>835</v>
      </c>
      <c r="P3214" s="2" t="e">
        <f t="shared" si="201"/>
        <v>#N/A</v>
      </c>
    </row>
    <row r="3215" spans="1:18" x14ac:dyDescent="0.2">
      <c r="A3215" t="s">
        <v>1183</v>
      </c>
      <c r="B3215" t="s">
        <v>2502</v>
      </c>
      <c r="C3215" s="5" t="s">
        <v>39</v>
      </c>
      <c r="D3215" s="5">
        <v>35204</v>
      </c>
      <c r="E3215" s="39">
        <v>821</v>
      </c>
      <c r="F3215" s="195">
        <v>44296</v>
      </c>
      <c r="G3215" s="2">
        <v>94</v>
      </c>
      <c r="H3215" t="str">
        <f>B3215&amp;C3215</f>
        <v>Judith Anulika ANIEFUNAshot-put</v>
      </c>
      <c r="I3215" s="2">
        <f>E3215</f>
        <v>821</v>
      </c>
      <c r="J3215" s="2" cm="1">
        <f t="array" ref="J3215">MAX(IF($H$3:$H$4000=$H3215,$I$3:$I$4000))</f>
        <v>821</v>
      </c>
      <c r="P3215" s="2" t="e">
        <f t="shared" si="201"/>
        <v>#N/A</v>
      </c>
    </row>
    <row r="3216" spans="1:18" x14ac:dyDescent="0.2">
      <c r="A3216" t="s">
        <v>1183</v>
      </c>
      <c r="B3216" t="s">
        <v>2093</v>
      </c>
      <c r="C3216" s="5" t="s">
        <v>32</v>
      </c>
      <c r="D3216" s="5">
        <v>29946</v>
      </c>
      <c r="E3216" s="39">
        <v>1063</v>
      </c>
      <c r="F3216" s="195">
        <v>44295</v>
      </c>
      <c r="G3216" s="2">
        <v>80</v>
      </c>
      <c r="H3216" t="str">
        <f>B3216&amp;C3216</f>
        <v>Grace AYEMOBA100mh</v>
      </c>
      <c r="I3216" s="2">
        <f>E3216</f>
        <v>1063</v>
      </c>
      <c r="J3216" s="2" cm="1">
        <f t="array" ref="J3216">MAX(IF($H$3:$H$4000=$H3216,$I$3:$I$4000))</f>
        <v>1063</v>
      </c>
      <c r="P3216" s="2" t="e">
        <f t="shared" si="201"/>
        <v>#N/A</v>
      </c>
    </row>
    <row r="3217" spans="1:16" x14ac:dyDescent="0.2">
      <c r="A3217" t="s">
        <v>1183</v>
      </c>
      <c r="B3217" t="s">
        <v>2106</v>
      </c>
      <c r="C3217" s="5" t="s">
        <v>32</v>
      </c>
      <c r="D3217" s="5">
        <v>36975</v>
      </c>
      <c r="E3217" s="39">
        <v>1050</v>
      </c>
      <c r="F3217" s="195">
        <v>44295</v>
      </c>
      <c r="G3217" s="2">
        <v>95</v>
      </c>
      <c r="H3217" t="str">
        <f>B3217&amp;C3217</f>
        <v>Miracle THOMPSON100mh</v>
      </c>
      <c r="I3217" s="2">
        <f>E3217</f>
        <v>1050</v>
      </c>
      <c r="J3217" s="2" cm="1">
        <f t="array" ref="J3217">MAX(IF($H$3:$H$4000=$H3217,$I$3:$I$4000))</f>
        <v>1050</v>
      </c>
      <c r="P3217" s="2" t="e">
        <f t="shared" si="201"/>
        <v>#N/A</v>
      </c>
    </row>
    <row r="3218" spans="1:16" x14ac:dyDescent="0.2">
      <c r="A3218" t="s">
        <v>1183</v>
      </c>
      <c r="B3218" t="s">
        <v>1216</v>
      </c>
      <c r="C3218" t="s">
        <v>33</v>
      </c>
      <c r="D3218" s="5">
        <v>1998</v>
      </c>
      <c r="E3218" s="39">
        <v>1011</v>
      </c>
      <c r="F3218" s="195">
        <v>44295</v>
      </c>
      <c r="G3218" s="2">
        <v>94</v>
      </c>
      <c r="H3218" t="str">
        <f>B3218&amp;C3218</f>
        <v>Glory NYENKE400mh</v>
      </c>
      <c r="I3218" s="2">
        <f>E3218</f>
        <v>1011</v>
      </c>
      <c r="J3218" s="2" cm="1">
        <f t="array" ref="J3218">MAX(IF($H$3:$H$4000=$H3218,$I$3:$I$4000))</f>
        <v>1011</v>
      </c>
      <c r="P3218" s="2" t="e">
        <f t="shared" si="201"/>
        <v>#N/A</v>
      </c>
    </row>
    <row r="3219" spans="1:16" x14ac:dyDescent="0.2">
      <c r="A3219" t="s">
        <v>1183</v>
      </c>
      <c r="B3219" t="s">
        <v>2226</v>
      </c>
      <c r="C3219" s="5" t="s">
        <v>38</v>
      </c>
      <c r="D3219" s="5">
        <v>36412</v>
      </c>
      <c r="E3219" s="39">
        <v>1027</v>
      </c>
      <c r="F3219" s="195">
        <v>44295</v>
      </c>
      <c r="G3219" s="2">
        <v>32</v>
      </c>
      <c r="H3219" t="str">
        <f>B3219&amp;C3219</f>
        <v>Esther ISAtriple-jump</v>
      </c>
      <c r="I3219" s="2">
        <f>E3219</f>
        <v>1027</v>
      </c>
      <c r="J3219" s="2" cm="1">
        <f t="array" ref="J3219">MAX(IF($H$3:$H$4000=$H3219,$I$3:$I$4000))</f>
        <v>1027</v>
      </c>
      <c r="P3219" s="2" t="e">
        <f t="shared" si="201"/>
        <v>#N/A</v>
      </c>
    </row>
    <row r="3220" spans="1:16" x14ac:dyDescent="0.2">
      <c r="A3220" t="s">
        <v>1183</v>
      </c>
      <c r="B3220" t="s">
        <v>1495</v>
      </c>
      <c r="C3220" s="5" t="s">
        <v>40</v>
      </c>
      <c r="D3220" s="5">
        <v>36679</v>
      </c>
      <c r="E3220" s="39">
        <v>938</v>
      </c>
      <c r="F3220" s="195">
        <v>44288</v>
      </c>
      <c r="G3220" s="2">
        <v>37</v>
      </c>
      <c r="H3220" t="str">
        <f>B3220&amp;C3220</f>
        <v>Princess KARAdiscus-throw</v>
      </c>
      <c r="I3220" s="2">
        <f>E3220</f>
        <v>938</v>
      </c>
      <c r="J3220" s="2" cm="1">
        <f t="array" ref="J3220">MAX(IF($H$3:$H$4000=$H3220,$I$3:$I$4000))</f>
        <v>947</v>
      </c>
      <c r="P3220" s="2" t="e">
        <f t="shared" si="201"/>
        <v>#N/A</v>
      </c>
    </row>
    <row r="3221" spans="1:16" x14ac:dyDescent="0.2">
      <c r="A3221" t="s">
        <v>1183</v>
      </c>
      <c r="B3221" t="s">
        <v>2210</v>
      </c>
      <c r="C3221" s="5" t="s">
        <v>37</v>
      </c>
      <c r="D3221" s="5">
        <v>35357</v>
      </c>
      <c r="E3221" s="39">
        <v>1044</v>
      </c>
      <c r="F3221" s="195">
        <v>44286</v>
      </c>
      <c r="G3221" s="2">
        <v>61</v>
      </c>
      <c r="H3221" t="str">
        <f>B3221&amp;C3221</f>
        <v>Precious OKORONKWORlong-jump</v>
      </c>
      <c r="I3221" s="2">
        <f>E3221</f>
        <v>1044</v>
      </c>
      <c r="J3221" s="2" cm="1">
        <f t="array" ref="J3221">MAX(IF($H$3:$H$4000=$H3221,$I$3:$I$4000))</f>
        <v>1044</v>
      </c>
      <c r="P3221" s="2" t="e">
        <f t="shared" si="201"/>
        <v>#N/A</v>
      </c>
    </row>
    <row r="3222" spans="1:16" x14ac:dyDescent="0.2">
      <c r="A3222" t="s">
        <v>1183</v>
      </c>
      <c r="B3222" t="s">
        <v>2223</v>
      </c>
      <c r="C3222" t="s">
        <v>37</v>
      </c>
      <c r="D3222" s="5"/>
      <c r="E3222" s="39">
        <v>1025</v>
      </c>
      <c r="F3222" s="195">
        <v>44286</v>
      </c>
      <c r="G3222" s="2">
        <v>77</v>
      </c>
      <c r="H3222" t="str">
        <f>B3222&amp;C3222</f>
        <v>Ubongabasi Ini OKOPIDOlong-jump</v>
      </c>
      <c r="I3222" s="2">
        <f>E3222</f>
        <v>1025</v>
      </c>
      <c r="J3222" s="2" cm="1">
        <f t="array" ref="J3222">MAX(IF($H$3:$H$4000=$H3222,$I$3:$I$4000))</f>
        <v>1025</v>
      </c>
      <c r="P3222" s="2" t="e">
        <f t="shared" si="201"/>
        <v>#N/A</v>
      </c>
    </row>
    <row r="3223" spans="1:16" x14ac:dyDescent="0.2">
      <c r="A3223" t="s">
        <v>1183</v>
      </c>
      <c r="B3223" t="s">
        <v>1653</v>
      </c>
      <c r="C3223" s="5" t="s">
        <v>2</v>
      </c>
      <c r="D3223" s="5">
        <v>36313</v>
      </c>
      <c r="E3223" s="39">
        <v>1127</v>
      </c>
      <c r="F3223" s="195">
        <v>44285</v>
      </c>
      <c r="G3223" s="2">
        <v>55</v>
      </c>
      <c r="H3223" t="str">
        <f>B3223&amp;C3223</f>
        <v>Joy Chinenye UDO-GABRIEL100m</v>
      </c>
      <c r="I3223" s="2">
        <f>E3223</f>
        <v>1127</v>
      </c>
      <c r="J3223" s="2" cm="1">
        <f t="array" ref="J3223">MAX(IF($H$3:$H$4000=$H3223,$I$3:$I$4000))</f>
        <v>1127</v>
      </c>
      <c r="P3223" s="2" t="e">
        <f t="shared" si="201"/>
        <v>#N/A</v>
      </c>
    </row>
    <row r="3224" spans="1:16" x14ac:dyDescent="0.2">
      <c r="A3224" t="s">
        <v>1183</v>
      </c>
      <c r="B3224" t="s">
        <v>1673</v>
      </c>
      <c r="C3224" s="5" t="s">
        <v>2</v>
      </c>
      <c r="D3224" s="5">
        <v>36147</v>
      </c>
      <c r="E3224" s="39">
        <v>1102</v>
      </c>
      <c r="F3224" s="195">
        <v>44285</v>
      </c>
      <c r="G3224" s="2">
        <v>83</v>
      </c>
      <c r="H3224" t="str">
        <f>B3224&amp;C3224</f>
        <v>Praise IDAMADUDU100m</v>
      </c>
      <c r="I3224" s="2">
        <f>E3224</f>
        <v>1102</v>
      </c>
      <c r="J3224" s="2" cm="1">
        <f t="array" ref="J3224">MAX(IF($H$3:$H$4000=$H3224,$I$3:$I$4000))</f>
        <v>1102</v>
      </c>
      <c r="P3224" s="2" t="e">
        <f t="shared" si="201"/>
        <v>#N/A</v>
      </c>
    </row>
    <row r="3225" spans="1:16" x14ac:dyDescent="0.2">
      <c r="A3225" t="s">
        <v>1183</v>
      </c>
      <c r="B3225" t="s">
        <v>2417</v>
      </c>
      <c r="C3225" s="5" t="s">
        <v>40</v>
      </c>
      <c r="D3225" s="5">
        <v>37690</v>
      </c>
      <c r="E3225" s="39">
        <v>921</v>
      </c>
      <c r="F3225" s="195">
        <v>44285</v>
      </c>
      <c r="G3225" s="2">
        <v>45</v>
      </c>
      <c r="H3225" t="str">
        <f>B3225&amp;C3225</f>
        <v>Utitofon SAMdiscus-throw</v>
      </c>
      <c r="I3225" s="2">
        <f>E3225</f>
        <v>921</v>
      </c>
      <c r="J3225" s="2" cm="1">
        <f t="array" ref="J3225">MAX(IF($H$3:$H$4000=$H3225,$I$3:$I$4000))</f>
        <v>921</v>
      </c>
      <c r="P3225" s="2" t="e">
        <f t="shared" si="201"/>
        <v>#N/A</v>
      </c>
    </row>
    <row r="3226" spans="1:16" x14ac:dyDescent="0.2">
      <c r="A3226" t="s">
        <v>1183</v>
      </c>
      <c r="B3226" t="s">
        <v>2535</v>
      </c>
      <c r="C3226" s="5" t="s">
        <v>42</v>
      </c>
      <c r="D3226" s="5">
        <v>30209</v>
      </c>
      <c r="E3226" s="39">
        <v>942</v>
      </c>
      <c r="F3226" s="195">
        <v>44285</v>
      </c>
      <c r="G3226" s="2">
        <v>44</v>
      </c>
      <c r="H3226" t="str">
        <f>B3226&amp;C3226</f>
        <v>Queen OBISESANhammer-throw</v>
      </c>
      <c r="I3226" s="2">
        <f>E3226</f>
        <v>942</v>
      </c>
      <c r="J3226" s="2" cm="1">
        <f t="array" ref="J3226">MAX(IF($H$3:$H$4000=$H3226,$I$3:$I$4000))</f>
        <v>942</v>
      </c>
      <c r="P3226" s="2" t="e">
        <f t="shared" si="201"/>
        <v>#N/A</v>
      </c>
    </row>
    <row r="3227" spans="1:16" x14ac:dyDescent="0.2">
      <c r="A3227" t="s">
        <v>1183</v>
      </c>
      <c r="B3227" t="s">
        <v>5632</v>
      </c>
      <c r="C3227" s="5" t="s">
        <v>2</v>
      </c>
      <c r="D3227" s="5">
        <v>36519</v>
      </c>
      <c r="E3227" s="39">
        <v>1104</v>
      </c>
      <c r="F3227" s="195">
        <v>44282</v>
      </c>
      <c r="G3227" s="2">
        <v>81</v>
      </c>
      <c r="H3227" t="str">
        <f>B3227&amp;C3227</f>
        <v>Aniekeme Alphonsus ETIM100m</v>
      </c>
      <c r="I3227" s="2">
        <f>E3227</f>
        <v>1104</v>
      </c>
      <c r="J3227" s="2" cm="1">
        <f t="array" ref="J3227">MAX(IF($H$3:$H$4000=$H3227,$I$3:$I$4000))</f>
        <v>1104</v>
      </c>
      <c r="P3227" s="2" t="e">
        <f t="shared" si="201"/>
        <v>#N/A</v>
      </c>
    </row>
    <row r="3228" spans="1:16" x14ac:dyDescent="0.2">
      <c r="A3228" t="s">
        <v>1183</v>
      </c>
      <c r="B3228" t="s">
        <v>1613</v>
      </c>
      <c r="C3228" s="5" t="s">
        <v>26</v>
      </c>
      <c r="D3228" s="5">
        <v>32425</v>
      </c>
      <c r="E3228" s="39">
        <v>1080</v>
      </c>
      <c r="F3228" s="195">
        <v>44282</v>
      </c>
      <c r="G3228" s="2">
        <v>93</v>
      </c>
      <c r="H3228" t="str">
        <f>B3228&amp;C3228</f>
        <v>Blessing OKAGBARE400m</v>
      </c>
      <c r="I3228" s="2">
        <f>E3228</f>
        <v>1080</v>
      </c>
      <c r="J3228" s="2" cm="1">
        <f t="array" ref="J3228">MAX(IF($H$3:$H$4000=$H3228,$I$3:$I$4000))</f>
        <v>1080</v>
      </c>
      <c r="P3228" s="2" t="e">
        <f t="shared" si="201"/>
        <v>#N/A</v>
      </c>
    </row>
    <row r="3229" spans="1:16" x14ac:dyDescent="0.2">
      <c r="A3229" t="s">
        <v>1183</v>
      </c>
      <c r="B3229" t="s">
        <v>2177</v>
      </c>
      <c r="C3229" s="5" t="s">
        <v>37</v>
      </c>
      <c r="D3229" s="5">
        <v>35711</v>
      </c>
      <c r="E3229" s="39">
        <v>1165</v>
      </c>
      <c r="F3229" s="195">
        <v>44281</v>
      </c>
      <c r="G3229" s="2">
        <v>11</v>
      </c>
      <c r="H3229" t="str">
        <f>B3229&amp;C3229</f>
        <v>Ruth USOROlong-jump</v>
      </c>
      <c r="I3229" s="2">
        <f>E3229</f>
        <v>1165</v>
      </c>
      <c r="J3229" s="2" cm="1">
        <f t="array" ref="J3229">MAX(IF($H$3:$H$4000=$H3229,$I$3:$I$4000))</f>
        <v>1165</v>
      </c>
      <c r="P3229" s="2" t="e">
        <f t="shared" si="201"/>
        <v>#N/A</v>
      </c>
    </row>
    <row r="3230" spans="1:16" x14ac:dyDescent="0.2">
      <c r="A3230" t="s">
        <v>1183</v>
      </c>
      <c r="B3230" t="s">
        <v>2448</v>
      </c>
      <c r="C3230" s="5" t="s">
        <v>40</v>
      </c>
      <c r="D3230" s="5">
        <v>37059</v>
      </c>
      <c r="E3230" s="39">
        <v>829</v>
      </c>
      <c r="F3230" s="195">
        <v>44275</v>
      </c>
      <c r="G3230" s="2">
        <v>93</v>
      </c>
      <c r="H3230" t="str">
        <f>B3230&amp;C3230</f>
        <v>Onome OGBENIdiscus-throw</v>
      </c>
      <c r="I3230" s="2">
        <f>E3230</f>
        <v>829</v>
      </c>
      <c r="J3230" s="2" cm="1">
        <f t="array" ref="J3230">MAX(IF($H$3:$H$4000=$H3230,$I$3:$I$4000))</f>
        <v>829</v>
      </c>
      <c r="P3230" s="2" t="e">
        <f t="shared" si="201"/>
        <v>#N/A</v>
      </c>
    </row>
    <row r="3231" spans="1:16" x14ac:dyDescent="0.2">
      <c r="A3231" t="s">
        <v>1183</v>
      </c>
      <c r="B3231" t="s">
        <v>2150</v>
      </c>
      <c r="C3231" s="5" t="s">
        <v>33</v>
      </c>
      <c r="D3231" s="5">
        <v>36401</v>
      </c>
      <c r="E3231" s="39">
        <v>1028</v>
      </c>
      <c r="F3231" s="195">
        <v>44267</v>
      </c>
      <c r="G3231" s="2">
        <v>75</v>
      </c>
      <c r="H3231" t="str">
        <f>B3231&amp;C3231</f>
        <v>Adaeze NWOKIKE400mh</v>
      </c>
      <c r="I3231" s="2">
        <f>E3231</f>
        <v>1028</v>
      </c>
      <c r="J3231" s="2" cm="1">
        <f t="array" ref="J3231">MAX(IF($H$3:$H$4000=$H3231,$I$3:$I$4000))</f>
        <v>1028</v>
      </c>
      <c r="P3231" s="2" t="e">
        <f t="shared" si="201"/>
        <v>#N/A</v>
      </c>
    </row>
    <row r="3232" spans="1:16" x14ac:dyDescent="0.2">
      <c r="A3232" t="s">
        <v>1183</v>
      </c>
      <c r="B3232" t="s">
        <v>5541</v>
      </c>
      <c r="C3232" s="5" t="s">
        <v>38</v>
      </c>
      <c r="D3232" s="5">
        <v>38855</v>
      </c>
      <c r="E3232" s="39">
        <v>966</v>
      </c>
      <c r="F3232" s="195">
        <v>44267</v>
      </c>
      <c r="G3232" s="2">
        <v>98</v>
      </c>
      <c r="H3232" t="str">
        <f>B3232&amp;C3232</f>
        <v>Fejiro Praise DJOMAtriple-jump</v>
      </c>
      <c r="I3232" s="2">
        <f>E3232</f>
        <v>966</v>
      </c>
      <c r="J3232" s="2" cm="1">
        <f t="array" ref="J3232">MAX(IF($H$3:$H$4000=$H3232,$I$3:$I$4000))</f>
        <v>966</v>
      </c>
      <c r="P3232" s="2" t="e">
        <f t="shared" si="201"/>
        <v>#N/A</v>
      </c>
    </row>
    <row r="3233" spans="1:16" x14ac:dyDescent="0.2">
      <c r="A3233" t="s">
        <v>1183</v>
      </c>
      <c r="B3233" t="s">
        <v>2428</v>
      </c>
      <c r="C3233" s="5" t="s">
        <v>40</v>
      </c>
      <c r="D3233" s="5">
        <v>37574</v>
      </c>
      <c r="E3233" s="39">
        <v>875</v>
      </c>
      <c r="F3233" s="195">
        <v>44267</v>
      </c>
      <c r="G3233" s="2">
        <v>65</v>
      </c>
      <c r="H3233" t="str">
        <f>B3233&amp;C3233</f>
        <v>Esther OSISIKEdiscus-throw</v>
      </c>
      <c r="I3233" s="2">
        <f>E3233</f>
        <v>875</v>
      </c>
      <c r="J3233" s="2" cm="1">
        <f t="array" ref="J3233">MAX(IF($H$3:$H$4000=$H3233,$I$3:$I$4000))</f>
        <v>875</v>
      </c>
      <c r="P3233" s="2" t="e">
        <f t="shared" si="201"/>
        <v>#N/A</v>
      </c>
    </row>
    <row r="3234" spans="1:16" x14ac:dyDescent="0.2">
      <c r="A3234" t="s">
        <v>1183</v>
      </c>
      <c r="B3234" t="s">
        <v>2631</v>
      </c>
      <c r="C3234" s="5" t="s">
        <v>85</v>
      </c>
      <c r="D3234" s="5">
        <v>36046</v>
      </c>
      <c r="E3234" s="39">
        <v>972</v>
      </c>
      <c r="F3234" s="195">
        <v>44267</v>
      </c>
      <c r="G3234" s="2">
        <v>11</v>
      </c>
      <c r="H3234" t="str">
        <f>B3234&amp;C3234</f>
        <v>Fadekemi OLUDErace-walking</v>
      </c>
      <c r="I3234" s="2">
        <f>E3234</f>
        <v>972</v>
      </c>
      <c r="J3234" s="2" cm="1">
        <f t="array" ref="J3234">MAX(IF($H$3:$H$4000=$H3234,$I$3:$I$4000))</f>
        <v>972</v>
      </c>
      <c r="P3234" s="2" t="e">
        <f t="shared" si="201"/>
        <v>#N/A</v>
      </c>
    </row>
    <row r="3235" spans="1:16" x14ac:dyDescent="0.2">
      <c r="A3235" t="s">
        <v>1107</v>
      </c>
      <c r="B3235" t="s">
        <v>1129</v>
      </c>
      <c r="C3235" s="5" t="s">
        <v>25</v>
      </c>
      <c r="D3235" s="5">
        <v>36399</v>
      </c>
      <c r="E3235" s="39">
        <v>1120</v>
      </c>
      <c r="F3235" s="195">
        <v>44653</v>
      </c>
      <c r="G3235" s="2">
        <v>13</v>
      </c>
      <c r="H3235" t="str">
        <f>B3235&amp;C3235</f>
        <v>Georgia HULLS200m</v>
      </c>
      <c r="I3235" s="2">
        <f>E3235</f>
        <v>1120</v>
      </c>
      <c r="J3235" s="2" cm="1">
        <f t="array" ref="J3235">MAX(IF($H$3:$H$4000=$H3235,$I$3:$I$4000))</f>
        <v>1120</v>
      </c>
      <c r="P3235" s="2" t="e">
        <f t="shared" si="201"/>
        <v>#N/A</v>
      </c>
    </row>
    <row r="3236" spans="1:16" x14ac:dyDescent="0.2">
      <c r="A3236" t="s">
        <v>1107</v>
      </c>
      <c r="B3236" t="s">
        <v>1237</v>
      </c>
      <c r="C3236" s="6" t="s">
        <v>28</v>
      </c>
      <c r="D3236" s="5">
        <v>35782</v>
      </c>
      <c r="E3236" s="39">
        <v>1039</v>
      </c>
      <c r="F3236" s="195">
        <v>44652</v>
      </c>
      <c r="G3236" s="2">
        <v>61</v>
      </c>
      <c r="H3236" t="str">
        <f>B3236&amp;C3236</f>
        <v>Alison ANDREWS-PAUL1500m</v>
      </c>
      <c r="I3236" s="2">
        <f>E3236</f>
        <v>1039</v>
      </c>
      <c r="J3236" s="2" cm="1">
        <f t="array" ref="J3236">MAX(IF($H$3:$H$4000=$H3236,$I$3:$I$4000))</f>
        <v>1039</v>
      </c>
      <c r="P3236" s="2" t="e">
        <f t="shared" si="201"/>
        <v>#N/A</v>
      </c>
    </row>
    <row r="3237" spans="1:16" x14ac:dyDescent="0.2">
      <c r="A3237" t="s">
        <v>1107</v>
      </c>
      <c r="B3237" t="s">
        <v>5427</v>
      </c>
      <c r="C3237" s="5" t="s">
        <v>26</v>
      </c>
      <c r="D3237" s="5">
        <v>38183</v>
      </c>
      <c r="E3237" s="39">
        <v>1037</v>
      </c>
      <c r="F3237" s="195">
        <v>44648</v>
      </c>
      <c r="G3237" s="2">
        <v>85</v>
      </c>
      <c r="H3237" t="str">
        <f>B3237&amp;C3237</f>
        <v>Mia POWELL400m</v>
      </c>
      <c r="I3237" s="2">
        <f>E3237</f>
        <v>1037</v>
      </c>
      <c r="J3237" s="2" cm="1">
        <f t="array" ref="J3237">MAX(IF($H$3:$H$4000=$H3237,$I$3:$I$4000))</f>
        <v>1037</v>
      </c>
      <c r="P3237" s="2" t="e">
        <f t="shared" si="201"/>
        <v>#N/A</v>
      </c>
    </row>
    <row r="3238" spans="1:16" x14ac:dyDescent="0.2">
      <c r="A3238" t="s">
        <v>1107</v>
      </c>
      <c r="B3238" t="s">
        <v>1268</v>
      </c>
      <c r="C3238" s="5" t="s">
        <v>28</v>
      </c>
      <c r="D3238" s="5">
        <v>39121</v>
      </c>
      <c r="E3238" s="39">
        <v>997</v>
      </c>
      <c r="F3238" s="195">
        <v>44647</v>
      </c>
      <c r="G3238" s="2">
        <v>92</v>
      </c>
      <c r="H3238" t="str">
        <f>B3238&amp;C3238</f>
        <v>Boh RITCHIE1500m</v>
      </c>
      <c r="I3238" s="2">
        <f>E3238</f>
        <v>997</v>
      </c>
      <c r="J3238" s="2" cm="1">
        <f t="array" ref="J3238">MAX(IF($H$3:$H$4000=$H3238,$I$3:$I$4000))</f>
        <v>997</v>
      </c>
      <c r="P3238" s="2" t="e">
        <f t="shared" si="201"/>
        <v>#N/A</v>
      </c>
    </row>
    <row r="3239" spans="1:16" x14ac:dyDescent="0.2">
      <c r="A3239" t="s">
        <v>1107</v>
      </c>
      <c r="B3239" t="s">
        <v>1460</v>
      </c>
      <c r="C3239" s="5" t="s">
        <v>40</v>
      </c>
      <c r="D3239" s="5">
        <v>38057</v>
      </c>
      <c r="E3239" s="39">
        <v>872</v>
      </c>
      <c r="F3239" s="195">
        <v>44647</v>
      </c>
      <c r="G3239" s="2">
        <v>49</v>
      </c>
      <c r="H3239" t="str">
        <f>B3239&amp;C3239</f>
        <v>Natalia RANKIN-CHITARdiscus-throw</v>
      </c>
      <c r="I3239" s="2">
        <f>E3239</f>
        <v>872</v>
      </c>
      <c r="J3239" s="2" cm="1">
        <f t="array" ref="J3239">MAX(IF($H$3:$H$4000=$H3239,$I$3:$I$4000))</f>
        <v>900</v>
      </c>
      <c r="P3239" s="2" t="e">
        <f t="shared" si="201"/>
        <v>#N/A</v>
      </c>
    </row>
    <row r="3240" spans="1:16" x14ac:dyDescent="0.2">
      <c r="A3240" t="s">
        <v>1107</v>
      </c>
      <c r="B3240" s="5" t="s">
        <v>1384</v>
      </c>
      <c r="C3240" s="5" t="s">
        <v>43</v>
      </c>
      <c r="D3240" s="5">
        <v>37351</v>
      </c>
      <c r="E3240" s="39">
        <v>909</v>
      </c>
      <c r="F3240" s="195">
        <v>44647</v>
      </c>
      <c r="G3240" s="2">
        <v>10</v>
      </c>
      <c r="H3240" t="str">
        <f>B3240&amp;C3240</f>
        <v>Maddie WILSONheptathlon</v>
      </c>
      <c r="I3240" s="2">
        <f>E3240</f>
        <v>909</v>
      </c>
      <c r="J3240" s="2" cm="1">
        <f t="array" ref="J3240">MAX(IF($H$3:$H$4000=$H3240,$I$3:$I$4000))</f>
        <v>909</v>
      </c>
      <c r="P3240" s="2" t="e">
        <f t="shared" si="201"/>
        <v>#N/A</v>
      </c>
    </row>
    <row r="3241" spans="1:16" x14ac:dyDescent="0.2">
      <c r="A3241" t="s">
        <v>1107</v>
      </c>
      <c r="B3241" t="s">
        <v>1328</v>
      </c>
      <c r="C3241" s="5" t="s">
        <v>43</v>
      </c>
      <c r="D3241" s="5">
        <v>35841</v>
      </c>
      <c r="E3241" s="39">
        <v>901</v>
      </c>
      <c r="F3241" s="195">
        <v>44647</v>
      </c>
      <c r="G3241" s="2">
        <v>11</v>
      </c>
      <c r="H3241" t="str">
        <f>B3241&amp;C3241</f>
        <v>Christina RYANheptathlon</v>
      </c>
      <c r="I3241" s="2">
        <f>E3241</f>
        <v>901</v>
      </c>
      <c r="J3241" s="2" cm="1">
        <f t="array" ref="J3241">MAX(IF($H$3:$H$4000=$H3241,$I$3:$I$4000))</f>
        <v>908</v>
      </c>
      <c r="P3241" s="2" t="e">
        <f t="shared" si="201"/>
        <v>#N/A</v>
      </c>
    </row>
    <row r="3242" spans="1:16" x14ac:dyDescent="0.2">
      <c r="A3242" t="s">
        <v>1107</v>
      </c>
      <c r="B3242" t="s">
        <v>5466</v>
      </c>
      <c r="C3242" s="5" t="s">
        <v>34</v>
      </c>
      <c r="D3242" s="5">
        <v>37020</v>
      </c>
      <c r="E3242" s="39">
        <v>868</v>
      </c>
      <c r="F3242" s="195">
        <v>44646</v>
      </c>
      <c r="G3242" s="2">
        <v>72</v>
      </c>
      <c r="H3242" t="str">
        <f>B3242&amp;C3242</f>
        <v>Monique WHITEMAN3000msc</v>
      </c>
      <c r="I3242" s="2">
        <f>E3242</f>
        <v>868</v>
      </c>
      <c r="J3242" s="2" cm="1">
        <f t="array" ref="J3242">MAX(IF($H$3:$H$4000=$H3242,$I$3:$I$4000))</f>
        <v>868</v>
      </c>
      <c r="P3242" s="2" t="e">
        <f t="shared" si="201"/>
        <v>#N/A</v>
      </c>
    </row>
    <row r="3243" spans="1:16" x14ac:dyDescent="0.2">
      <c r="A3243" t="s">
        <v>1107</v>
      </c>
      <c r="B3243" t="s">
        <v>1333</v>
      </c>
      <c r="C3243" s="5" t="s">
        <v>32</v>
      </c>
      <c r="D3243" s="5">
        <v>35512</v>
      </c>
      <c r="E3243" s="39">
        <v>989</v>
      </c>
      <c r="F3243" s="195">
        <v>44646</v>
      </c>
      <c r="G3243" s="2">
        <v>76</v>
      </c>
      <c r="H3243" t="str">
        <f>B3243&amp;C3243</f>
        <v>Celine PEARN100mh</v>
      </c>
      <c r="I3243" s="2">
        <f>E3243</f>
        <v>989</v>
      </c>
      <c r="J3243" s="2" cm="1">
        <f t="array" ref="J3243">MAX(IF($H$3:$H$4000=$H3243,$I$3:$I$4000))</f>
        <v>989</v>
      </c>
      <c r="P3243" s="2" t="e">
        <f t="shared" si="201"/>
        <v>#N/A</v>
      </c>
    </row>
    <row r="3244" spans="1:16" x14ac:dyDescent="0.2">
      <c r="A3244" t="s">
        <v>1107</v>
      </c>
      <c r="B3244" t="s">
        <v>1328</v>
      </c>
      <c r="C3244" s="5" t="s">
        <v>35</v>
      </c>
      <c r="D3244" s="5">
        <v>35841</v>
      </c>
      <c r="E3244" s="39">
        <v>916</v>
      </c>
      <c r="F3244" s="195">
        <v>44646</v>
      </c>
      <c r="G3244" s="2">
        <v>91</v>
      </c>
      <c r="H3244" t="str">
        <f>B3244&amp;C3244</f>
        <v>Christina RYANhigh-jump</v>
      </c>
      <c r="I3244" s="2">
        <f>E3244</f>
        <v>916</v>
      </c>
      <c r="J3244" s="2" cm="1">
        <f t="array" ref="J3244">MAX(IF($H$3:$H$4000=$H3244,$I$3:$I$4000))</f>
        <v>916</v>
      </c>
      <c r="P3244" s="2" t="e">
        <f t="shared" si="201"/>
        <v>#N/A</v>
      </c>
    </row>
    <row r="3245" spans="1:16" x14ac:dyDescent="0.2">
      <c r="A3245" t="s">
        <v>1107</v>
      </c>
      <c r="B3245" t="s">
        <v>5582</v>
      </c>
      <c r="C3245" s="5" t="s">
        <v>42</v>
      </c>
      <c r="D3245" s="5">
        <v>37442</v>
      </c>
      <c r="E3245" s="39">
        <v>766</v>
      </c>
      <c r="F3245" s="195">
        <v>44646</v>
      </c>
      <c r="G3245" s="2">
        <v>82</v>
      </c>
      <c r="H3245" t="str">
        <f>B3245&amp;C3245</f>
        <v>Centaine NOOM-DUCKWORTHhammer-throw</v>
      </c>
      <c r="I3245" s="2">
        <f>E3245</f>
        <v>766</v>
      </c>
      <c r="J3245" s="2" cm="1">
        <f t="array" ref="J3245">MAX(IF($H$3:$H$4000=$H3245,$I$3:$I$4000))</f>
        <v>766</v>
      </c>
      <c r="P3245" s="2" t="e">
        <f t="shared" si="201"/>
        <v>#N/A</v>
      </c>
    </row>
    <row r="3246" spans="1:16" x14ac:dyDescent="0.2">
      <c r="A3246" t="s">
        <v>1107</v>
      </c>
      <c r="B3246" t="s">
        <v>5444</v>
      </c>
      <c r="C3246" s="5" t="s">
        <v>28</v>
      </c>
      <c r="D3246" s="5">
        <v>37338</v>
      </c>
      <c r="E3246" s="39">
        <v>1065</v>
      </c>
      <c r="F3246" s="195">
        <v>44645</v>
      </c>
      <c r="G3246" s="2">
        <v>38</v>
      </c>
      <c r="H3246" t="str">
        <f>B3246&amp;C3246</f>
        <v>Maia RAMSDEN1500m</v>
      </c>
      <c r="I3246" s="2">
        <f>E3246</f>
        <v>1065</v>
      </c>
      <c r="J3246" s="2" cm="1">
        <f t="array" ref="J3246">MAX(IF($H$3:$H$4000=$H3246,$I$3:$I$4000))</f>
        <v>1065</v>
      </c>
      <c r="P3246" s="2" t="e">
        <f t="shared" si="201"/>
        <v>#N/A</v>
      </c>
    </row>
    <row r="3247" spans="1:16" x14ac:dyDescent="0.2">
      <c r="A3247" t="s">
        <v>1107</v>
      </c>
      <c r="B3247" t="s">
        <v>5451</v>
      </c>
      <c r="C3247" s="5" t="s">
        <v>28</v>
      </c>
      <c r="D3247" s="5">
        <v>37179</v>
      </c>
      <c r="E3247" s="39">
        <v>1005</v>
      </c>
      <c r="F3247" s="195">
        <v>44645</v>
      </c>
      <c r="G3247" s="2">
        <v>82</v>
      </c>
      <c r="H3247" t="str">
        <f>B3247&amp;C3247</f>
        <v>Krystal CLARK1500m</v>
      </c>
      <c r="I3247" s="2">
        <f>E3247</f>
        <v>1005</v>
      </c>
      <c r="J3247" s="2" cm="1">
        <f t="array" ref="J3247">MAX(IF($H$3:$H$4000=$H3247,$I$3:$I$4000))</f>
        <v>1005</v>
      </c>
      <c r="P3247" s="2" t="e">
        <f t="shared" si="201"/>
        <v>#N/A</v>
      </c>
    </row>
    <row r="3248" spans="1:16" x14ac:dyDescent="0.2">
      <c r="A3248" t="s">
        <v>1107</v>
      </c>
      <c r="B3248" t="s">
        <v>1257</v>
      </c>
      <c r="C3248" s="5" t="s">
        <v>29</v>
      </c>
      <c r="D3248" s="5">
        <v>33645</v>
      </c>
      <c r="E3248" s="39">
        <v>1046</v>
      </c>
      <c r="F3248" s="195">
        <v>44643</v>
      </c>
      <c r="G3248" s="2">
        <v>39</v>
      </c>
      <c r="H3248" t="str">
        <f>B3248&amp;C3248</f>
        <v>Laura NAGEL5000m</v>
      </c>
      <c r="I3248" s="2">
        <f>E3248</f>
        <v>1046</v>
      </c>
      <c r="J3248" s="2" cm="1">
        <f t="array" ref="J3248">MAX(IF($H$3:$H$4000=$H3248,$I$3:$I$4000))</f>
        <v>1046</v>
      </c>
      <c r="P3248" s="2" t="e">
        <f t="shared" si="201"/>
        <v>#N/A</v>
      </c>
    </row>
    <row r="3249" spans="1:16" x14ac:dyDescent="0.2">
      <c r="A3249" t="s">
        <v>1107</v>
      </c>
      <c r="B3249" t="s">
        <v>1261</v>
      </c>
      <c r="C3249" s="5" t="s">
        <v>29</v>
      </c>
      <c r="D3249" s="5">
        <v>35304</v>
      </c>
      <c r="E3249" s="39">
        <v>1028</v>
      </c>
      <c r="F3249" s="195">
        <v>44643</v>
      </c>
      <c r="G3249" s="2">
        <v>51</v>
      </c>
      <c r="H3249" t="str">
        <f>B3249&amp;C3249</f>
        <v>Anneke GROGAN5000m</v>
      </c>
      <c r="I3249" s="2">
        <f>E3249</f>
        <v>1028</v>
      </c>
      <c r="J3249" s="2" cm="1">
        <f t="array" ref="J3249">MAX(IF($H$3:$H$4000=$H3249,$I$3:$I$4000))</f>
        <v>1028</v>
      </c>
      <c r="P3249" s="2" t="e">
        <f t="shared" si="201"/>
        <v>#N/A</v>
      </c>
    </row>
    <row r="3250" spans="1:16" x14ac:dyDescent="0.2">
      <c r="A3250" t="s">
        <v>1107</v>
      </c>
      <c r="B3250" t="s">
        <v>1434</v>
      </c>
      <c r="C3250" s="5" t="s">
        <v>36</v>
      </c>
      <c r="D3250" s="5">
        <v>37388</v>
      </c>
      <c r="E3250" s="39">
        <v>838</v>
      </c>
      <c r="F3250" s="195">
        <v>44643</v>
      </c>
      <c r="G3250" s="2">
        <v>52</v>
      </c>
      <c r="H3250" t="str">
        <f>B3250&amp;C3250</f>
        <v>Eliza MEEKINGSpole-vault</v>
      </c>
      <c r="I3250" s="2">
        <f>E3250</f>
        <v>838</v>
      </c>
      <c r="J3250" s="2" cm="1">
        <f t="array" ref="J3250">MAX(IF($H$3:$H$4000=$H3250,$I$3:$I$4000))</f>
        <v>838</v>
      </c>
      <c r="P3250" s="2" t="e">
        <f t="shared" si="201"/>
        <v>#N/A</v>
      </c>
    </row>
    <row r="3251" spans="1:16" x14ac:dyDescent="0.2">
      <c r="A3251" t="s">
        <v>1107</v>
      </c>
      <c r="B3251" t="s">
        <v>2509</v>
      </c>
      <c r="C3251" s="5" t="s">
        <v>42</v>
      </c>
      <c r="D3251" s="6">
        <v>34164</v>
      </c>
      <c r="E3251" s="39">
        <v>1131</v>
      </c>
      <c r="F3251" s="195">
        <v>44643</v>
      </c>
      <c r="G3251" s="2">
        <v>3</v>
      </c>
      <c r="H3251" t="str">
        <f>B3251&amp;C3251</f>
        <v>Julia RATCLIFFEhammer-throw</v>
      </c>
      <c r="I3251" s="2">
        <f>E3251</f>
        <v>1131</v>
      </c>
      <c r="J3251" s="2" cm="1">
        <f t="array" ref="J3251">MAX(IF($H$3:$H$4000=$H3251,$I$3:$I$4000))</f>
        <v>1151</v>
      </c>
      <c r="P3251" s="2" t="e">
        <f t="shared" si="201"/>
        <v>#N/A</v>
      </c>
    </row>
    <row r="3252" spans="1:16" x14ac:dyDescent="0.2">
      <c r="A3252" t="s">
        <v>1107</v>
      </c>
      <c r="B3252" t="s">
        <v>1225</v>
      </c>
      <c r="C3252" s="5" t="s">
        <v>28</v>
      </c>
      <c r="D3252" s="5">
        <v>34329</v>
      </c>
      <c r="E3252" s="39">
        <v>1081</v>
      </c>
      <c r="F3252" s="195">
        <v>44639</v>
      </c>
      <c r="G3252" s="2">
        <v>27</v>
      </c>
      <c r="H3252" t="str">
        <f>B3252&amp;C3252</f>
        <v>Rebekah GREENE1500m</v>
      </c>
      <c r="I3252" s="2">
        <f>E3252</f>
        <v>1081</v>
      </c>
      <c r="J3252" s="2" cm="1">
        <f t="array" ref="J3252">MAX(IF($H$3:$H$4000=$H3252,$I$3:$I$4000))</f>
        <v>1089</v>
      </c>
      <c r="P3252" s="2" t="e">
        <f t="shared" si="201"/>
        <v>#N/A</v>
      </c>
    </row>
    <row r="3253" spans="1:16" x14ac:dyDescent="0.2">
      <c r="A3253" t="s">
        <v>1107</v>
      </c>
      <c r="B3253" t="s">
        <v>5014</v>
      </c>
      <c r="C3253" s="5" t="s">
        <v>42</v>
      </c>
      <c r="D3253" s="5">
        <v>34565</v>
      </c>
      <c r="E3253" s="39">
        <v>767</v>
      </c>
      <c r="F3253" s="195">
        <v>44639</v>
      </c>
      <c r="G3253" s="2">
        <v>81</v>
      </c>
      <c r="H3253" t="str">
        <f>B3253&amp;C3253</f>
        <v>Mayce BATEShammer-throw</v>
      </c>
      <c r="I3253" s="2">
        <f>E3253</f>
        <v>767</v>
      </c>
      <c r="J3253" s="2" cm="1">
        <f t="array" ref="J3253">MAX(IF($H$3:$H$4000=$H3253,$I$3:$I$4000))</f>
        <v>767</v>
      </c>
      <c r="P3253" s="2" t="e">
        <f t="shared" si="201"/>
        <v>#N/A</v>
      </c>
    </row>
    <row r="3254" spans="1:16" x14ac:dyDescent="0.2">
      <c r="A3254" t="s">
        <v>1107</v>
      </c>
      <c r="B3254" t="s">
        <v>1257</v>
      </c>
      <c r="C3254" s="5" t="s">
        <v>28</v>
      </c>
      <c r="D3254" s="5">
        <v>33645</v>
      </c>
      <c r="E3254" s="39">
        <v>1093</v>
      </c>
      <c r="F3254" s="195">
        <v>44636</v>
      </c>
      <c r="G3254" s="2">
        <v>23</v>
      </c>
      <c r="H3254" t="str">
        <f>B3254&amp;C3254</f>
        <v>Laura NAGEL1500m</v>
      </c>
      <c r="I3254" s="2">
        <f>E3254</f>
        <v>1093</v>
      </c>
      <c r="J3254" s="2" cm="1">
        <f t="array" ref="J3254">MAX(IF($H$3:$H$4000=$H3254,$I$3:$I$4000))</f>
        <v>1093</v>
      </c>
      <c r="P3254" s="2" t="e">
        <f t="shared" si="201"/>
        <v>#N/A</v>
      </c>
    </row>
    <row r="3255" spans="1:16" x14ac:dyDescent="0.2">
      <c r="A3255" t="s">
        <v>1107</v>
      </c>
      <c r="B3255" t="s">
        <v>1261</v>
      </c>
      <c r="C3255" s="5" t="s">
        <v>28</v>
      </c>
      <c r="D3255" s="6">
        <v>35304</v>
      </c>
      <c r="E3255" s="39">
        <v>1062</v>
      </c>
      <c r="F3255" s="195">
        <v>44636</v>
      </c>
      <c r="G3255" s="2">
        <v>42</v>
      </c>
      <c r="H3255" t="str">
        <f>B3255&amp;C3255</f>
        <v>Anneke GROGAN1500m</v>
      </c>
      <c r="I3255" s="2">
        <f>E3255</f>
        <v>1062</v>
      </c>
      <c r="J3255" s="2" cm="1">
        <f t="array" ref="J3255">MAX(IF($H$3:$H$4000=$H3255,$I$3:$I$4000))</f>
        <v>1062</v>
      </c>
      <c r="P3255" s="2" t="e">
        <f t="shared" si="201"/>
        <v>#N/A</v>
      </c>
    </row>
    <row r="3256" spans="1:16" x14ac:dyDescent="0.2">
      <c r="A3256" t="s">
        <v>1107</v>
      </c>
      <c r="B3256" t="s">
        <v>1265</v>
      </c>
      <c r="C3256" s="5" t="s">
        <v>28</v>
      </c>
      <c r="D3256" s="5">
        <v>37971</v>
      </c>
      <c r="E3256" s="39">
        <v>1026</v>
      </c>
      <c r="F3256" s="195">
        <v>44636</v>
      </c>
      <c r="G3256" s="2">
        <v>67</v>
      </c>
      <c r="H3256" t="str">
        <f>B3256&amp;C3256</f>
        <v>Penelope SALMON1500m</v>
      </c>
      <c r="I3256" s="2">
        <f>E3256</f>
        <v>1026</v>
      </c>
      <c r="J3256" s="2" cm="1">
        <f t="array" ref="J3256">MAX(IF($H$3:$H$4000=$H3256,$I$3:$I$4000))</f>
        <v>1026</v>
      </c>
      <c r="P3256" s="2" t="e">
        <f t="shared" si="201"/>
        <v>#N/A</v>
      </c>
    </row>
    <row r="3257" spans="1:16" x14ac:dyDescent="0.2">
      <c r="A3257" t="s">
        <v>1107</v>
      </c>
      <c r="B3257" t="s">
        <v>1237</v>
      </c>
      <c r="C3257" s="5" t="s">
        <v>27</v>
      </c>
      <c r="D3257" s="5">
        <v>35782</v>
      </c>
      <c r="E3257" s="39">
        <v>1091</v>
      </c>
      <c r="F3257" s="195">
        <v>44632</v>
      </c>
      <c r="G3257" s="2">
        <v>26</v>
      </c>
      <c r="H3257" t="str">
        <f>B3257&amp;C3257</f>
        <v>Alison ANDREWS-PAUL800m</v>
      </c>
      <c r="I3257" s="2">
        <f>E3257</f>
        <v>1091</v>
      </c>
      <c r="J3257" s="2" cm="1">
        <f t="array" ref="J3257">MAX(IF($H$3:$H$4000=$H3257,$I$3:$I$4000))</f>
        <v>1091</v>
      </c>
      <c r="P3257" s="2" t="e">
        <f t="shared" si="201"/>
        <v>#N/A</v>
      </c>
    </row>
    <row r="3258" spans="1:16" x14ac:dyDescent="0.2">
      <c r="A3258" t="s">
        <v>1107</v>
      </c>
      <c r="B3258" t="s">
        <v>1264</v>
      </c>
      <c r="C3258" s="5" t="s">
        <v>28</v>
      </c>
      <c r="D3258" s="5">
        <v>37413</v>
      </c>
      <c r="E3258" s="39">
        <v>1010</v>
      </c>
      <c r="F3258" s="195">
        <v>44626</v>
      </c>
      <c r="G3258" s="2">
        <v>77</v>
      </c>
      <c r="H3258" t="str">
        <f>B3258&amp;C3258</f>
        <v>Tillie HOLLYER1500m</v>
      </c>
      <c r="I3258" s="2">
        <f>E3258</f>
        <v>1010</v>
      </c>
      <c r="J3258" s="2" cm="1">
        <f t="array" ref="J3258">MAX(IF($H$3:$H$4000=$H3258,$I$3:$I$4000))</f>
        <v>1010</v>
      </c>
      <c r="P3258" s="2" t="e">
        <f t="shared" si="201"/>
        <v>#N/A</v>
      </c>
    </row>
    <row r="3259" spans="1:16" x14ac:dyDescent="0.2">
      <c r="A3259" t="s">
        <v>1107</v>
      </c>
      <c r="B3259" t="s">
        <v>1244</v>
      </c>
      <c r="C3259" s="5" t="s">
        <v>28</v>
      </c>
      <c r="D3259" s="5">
        <v>34528</v>
      </c>
      <c r="E3259" s="39">
        <v>1006</v>
      </c>
      <c r="F3259" s="195">
        <v>44626</v>
      </c>
      <c r="G3259" s="2">
        <v>81</v>
      </c>
      <c r="H3259" t="str">
        <f>B3259&amp;C3259</f>
        <v>Kerry WHITE1500m</v>
      </c>
      <c r="I3259" s="2">
        <f>E3259</f>
        <v>1006</v>
      </c>
      <c r="J3259" s="2" cm="1">
        <f t="array" ref="J3259">MAX(IF($H$3:$H$4000=$H3259,$I$3:$I$4000))</f>
        <v>1006</v>
      </c>
      <c r="P3259" s="2" t="e">
        <f t="shared" si="201"/>
        <v>#N/A</v>
      </c>
    </row>
    <row r="3260" spans="1:16" x14ac:dyDescent="0.2">
      <c r="A3260" t="s">
        <v>1107</v>
      </c>
      <c r="B3260" t="s">
        <v>1246</v>
      </c>
      <c r="C3260" s="5" t="s">
        <v>28</v>
      </c>
      <c r="D3260" s="5">
        <v>37403</v>
      </c>
      <c r="E3260" s="39">
        <v>1002</v>
      </c>
      <c r="F3260" s="195">
        <v>44626</v>
      </c>
      <c r="G3260" s="2">
        <v>87</v>
      </c>
      <c r="H3260" t="str">
        <f>B3260&amp;C3260</f>
        <v>Rosa TWYFORD1500m</v>
      </c>
      <c r="I3260" s="2">
        <f>E3260</f>
        <v>1002</v>
      </c>
      <c r="J3260" s="2" cm="1">
        <f t="array" ref="J3260">MAX(IF($H$3:$H$4000=$H3260,$I$3:$I$4000))</f>
        <v>1002</v>
      </c>
      <c r="P3260" s="2" t="e">
        <f t="shared" si="201"/>
        <v>#N/A</v>
      </c>
    </row>
    <row r="3261" spans="1:16" x14ac:dyDescent="0.2">
      <c r="A3261" t="s">
        <v>1107</v>
      </c>
      <c r="B3261" t="s">
        <v>1261</v>
      </c>
      <c r="C3261" s="5" t="s">
        <v>34</v>
      </c>
      <c r="D3261" s="5">
        <v>35304</v>
      </c>
      <c r="E3261" s="39">
        <v>1014</v>
      </c>
      <c r="F3261" s="195">
        <v>44626</v>
      </c>
      <c r="G3261" s="2">
        <v>34</v>
      </c>
      <c r="H3261" t="str">
        <f>B3261&amp;C3261</f>
        <v>Anneke GROGAN3000msc</v>
      </c>
      <c r="I3261" s="2">
        <f>E3261</f>
        <v>1014</v>
      </c>
      <c r="J3261" s="2" cm="1">
        <f t="array" ref="J3261">MAX(IF($H$3:$H$4000=$H3261,$I$3:$I$4000))</f>
        <v>1014</v>
      </c>
      <c r="P3261" s="2" t="e">
        <f t="shared" si="201"/>
        <v>#N/A</v>
      </c>
    </row>
    <row r="3262" spans="1:16" x14ac:dyDescent="0.2">
      <c r="A3262" t="s">
        <v>1107</v>
      </c>
      <c r="B3262" t="s">
        <v>1450</v>
      </c>
      <c r="C3262" s="5" t="s">
        <v>40</v>
      </c>
      <c r="D3262" s="5">
        <v>33145</v>
      </c>
      <c r="E3262" s="39">
        <v>999</v>
      </c>
      <c r="F3262" s="195">
        <v>44626</v>
      </c>
      <c r="G3262" s="2">
        <v>11</v>
      </c>
      <c r="H3262" t="str">
        <f>B3262&amp;C3262</f>
        <v>TeRina KEENANdiscus-throw</v>
      </c>
      <c r="I3262" s="2">
        <f>E3262</f>
        <v>999</v>
      </c>
      <c r="J3262" s="2" cm="1">
        <f t="array" ref="J3262">MAX(IF($H$3:$H$4000=$H3262,$I$3:$I$4000))</f>
        <v>999</v>
      </c>
      <c r="P3262" s="2" t="e">
        <f t="shared" si="201"/>
        <v>#N/A</v>
      </c>
    </row>
    <row r="3263" spans="1:16" x14ac:dyDescent="0.2">
      <c r="A3263" t="s">
        <v>1107</v>
      </c>
      <c r="B3263" t="s">
        <v>1452</v>
      </c>
      <c r="C3263" s="5" t="s">
        <v>40</v>
      </c>
      <c r="D3263" s="5">
        <v>37730</v>
      </c>
      <c r="E3263" s="39">
        <v>950</v>
      </c>
      <c r="F3263" s="195">
        <v>44626</v>
      </c>
      <c r="G3263" s="2">
        <v>21</v>
      </c>
      <c r="H3263" t="str">
        <f>B3263&amp;C3263</f>
        <v>Tapenisa HAVEAdiscus-throw</v>
      </c>
      <c r="I3263" s="2">
        <f>E3263</f>
        <v>950</v>
      </c>
      <c r="J3263" s="2" cm="1">
        <f t="array" ref="J3263">MAX(IF($H$3:$H$4000=$H3263,$I$3:$I$4000))</f>
        <v>950</v>
      </c>
      <c r="P3263" s="2" t="e">
        <f t="shared" si="201"/>
        <v>#N/A</v>
      </c>
    </row>
    <row r="3264" spans="1:16" x14ac:dyDescent="0.2">
      <c r="A3264" t="s">
        <v>1107</v>
      </c>
      <c r="B3264" t="s">
        <v>1489</v>
      </c>
      <c r="C3264" s="5" t="s">
        <v>39</v>
      </c>
      <c r="D3264" s="5">
        <v>36324</v>
      </c>
      <c r="E3264" s="39">
        <v>1151</v>
      </c>
      <c r="F3264" s="195">
        <v>44626</v>
      </c>
      <c r="G3264" s="2">
        <v>1</v>
      </c>
      <c r="H3264" t="str">
        <f>B3264&amp;C3264</f>
        <v>Maddison-Lee WESCHEshot-put</v>
      </c>
      <c r="I3264" s="2">
        <f>E3264</f>
        <v>1151</v>
      </c>
      <c r="J3264" s="2" cm="1">
        <f t="array" ref="J3264">MAX(IF($H$3:$H$4000=$H3264,$I$3:$I$4000))</f>
        <v>1151</v>
      </c>
      <c r="P3264" s="2" t="e">
        <f t="shared" si="201"/>
        <v>#N/A</v>
      </c>
    </row>
    <row r="3265" spans="1:16" x14ac:dyDescent="0.2">
      <c r="A3265" t="s">
        <v>1107</v>
      </c>
      <c r="B3265" t="s">
        <v>1452</v>
      </c>
      <c r="C3265" s="5" t="s">
        <v>39</v>
      </c>
      <c r="D3265" s="5">
        <v>37730</v>
      </c>
      <c r="E3265" s="39">
        <v>956</v>
      </c>
      <c r="F3265" s="195">
        <v>44626</v>
      </c>
      <c r="G3265" s="2">
        <v>13</v>
      </c>
      <c r="H3265" t="str">
        <f>B3265&amp;C3265</f>
        <v>Tapenisa HAVEAshot-put</v>
      </c>
      <c r="I3265" s="2">
        <f>E3265</f>
        <v>956</v>
      </c>
      <c r="J3265" s="2" cm="1">
        <f t="array" ref="J3265">MAX(IF($H$3:$H$4000=$H3265,$I$3:$I$4000))</f>
        <v>956</v>
      </c>
      <c r="P3265" s="2" t="e">
        <f t="shared" si="201"/>
        <v>#N/A</v>
      </c>
    </row>
    <row r="3266" spans="1:16" x14ac:dyDescent="0.2">
      <c r="A3266" t="s">
        <v>1107</v>
      </c>
      <c r="B3266" t="s">
        <v>1507</v>
      </c>
      <c r="C3266" s="5" t="s">
        <v>39</v>
      </c>
      <c r="D3266" s="5">
        <v>36511</v>
      </c>
      <c r="E3266" s="39">
        <v>785</v>
      </c>
      <c r="F3266" s="195">
        <v>44626</v>
      </c>
      <c r="G3266" s="2">
        <v>83</v>
      </c>
      <c r="H3266" t="str">
        <f>B3266&amp;C3266</f>
        <v>Lexi MAPLESshot-put</v>
      </c>
      <c r="I3266" s="2">
        <f>E3266</f>
        <v>785</v>
      </c>
      <c r="J3266" s="2" cm="1">
        <f t="array" ref="J3266">MAX(IF($H$3:$H$4000=$H3266,$I$3:$I$4000))</f>
        <v>785</v>
      </c>
      <c r="P3266" s="2" t="e">
        <f t="shared" si="201"/>
        <v>#N/A</v>
      </c>
    </row>
    <row r="3267" spans="1:16" x14ac:dyDescent="0.2">
      <c r="A3267" t="s">
        <v>1107</v>
      </c>
      <c r="B3267" t="s">
        <v>1404</v>
      </c>
      <c r="C3267" s="5" t="s">
        <v>43</v>
      </c>
      <c r="D3267" s="5">
        <v>37604</v>
      </c>
      <c r="E3267" s="39">
        <v>766</v>
      </c>
      <c r="F3267" s="195">
        <v>44626</v>
      </c>
      <c r="G3267" s="2">
        <v>22</v>
      </c>
      <c r="H3267" t="str">
        <f>B3267&amp;C3267</f>
        <v>Alice TAYLORheptathlon</v>
      </c>
      <c r="I3267" s="2">
        <f>E3267</f>
        <v>766</v>
      </c>
      <c r="J3267" s="2" cm="1">
        <f t="array" ref="J3267">MAX(IF($H$3:$H$4000=$H3267,$I$3:$I$4000))</f>
        <v>766</v>
      </c>
      <c r="P3267" s="2" t="e">
        <f t="shared" si="201"/>
        <v>#N/A</v>
      </c>
    </row>
    <row r="3268" spans="1:16" x14ac:dyDescent="0.2">
      <c r="A3268" t="s">
        <v>1107</v>
      </c>
      <c r="B3268" t="s">
        <v>1155</v>
      </c>
      <c r="C3268" s="5" t="s">
        <v>2</v>
      </c>
      <c r="D3268" s="5">
        <v>35740</v>
      </c>
      <c r="E3268" s="39">
        <v>1079</v>
      </c>
      <c r="F3268" s="195">
        <v>44625</v>
      </c>
      <c r="G3268" s="2">
        <v>46</v>
      </c>
      <c r="H3268" t="str">
        <f>B3268&amp;C3268</f>
        <v>Rosie ELLIOTT100m</v>
      </c>
      <c r="I3268" s="2">
        <f>E3268</f>
        <v>1079</v>
      </c>
      <c r="J3268" s="2" cm="1">
        <f t="array" ref="J3268">MAX(IF($H$3:$H$4000=$H3268,$I$3:$I$4000))</f>
        <v>1079</v>
      </c>
      <c r="P3268" s="2" t="e">
        <f t="shared" ref="P3268:P3331" si="204">VLOOKUP(L3268&amp;M3268,$H$3:$J$3823,3,FALSE)</f>
        <v>#N/A</v>
      </c>
    </row>
    <row r="3269" spans="1:16" x14ac:dyDescent="0.2">
      <c r="A3269" t="s">
        <v>1107</v>
      </c>
      <c r="B3269" t="s">
        <v>1155</v>
      </c>
      <c r="C3269" s="5" t="s">
        <v>26</v>
      </c>
      <c r="D3269" s="5">
        <v>35740</v>
      </c>
      <c r="E3269" s="39">
        <v>1104</v>
      </c>
      <c r="F3269" s="195">
        <v>44625</v>
      </c>
      <c r="G3269" s="2">
        <v>14</v>
      </c>
      <c r="H3269" t="str">
        <f>B3269&amp;C3269</f>
        <v>Rosie ELLIOTT400m</v>
      </c>
      <c r="I3269" s="2">
        <f>E3269</f>
        <v>1104</v>
      </c>
      <c r="J3269" s="2" cm="1">
        <f t="array" ref="J3269">MAX(IF($H$3:$H$4000=$H3269,$I$3:$I$4000))</f>
        <v>1104</v>
      </c>
      <c r="P3269" s="2" t="e">
        <f t="shared" si="204"/>
        <v>#N/A</v>
      </c>
    </row>
    <row r="3270" spans="1:16" x14ac:dyDescent="0.2">
      <c r="A3270" t="s">
        <v>1107</v>
      </c>
      <c r="B3270" t="s">
        <v>1158</v>
      </c>
      <c r="C3270" s="5" t="s">
        <v>26</v>
      </c>
      <c r="D3270" s="5">
        <v>37031</v>
      </c>
      <c r="E3270" s="39">
        <v>1096</v>
      </c>
      <c r="F3270" s="195">
        <v>44625</v>
      </c>
      <c r="G3270" s="2">
        <v>18</v>
      </c>
      <c r="H3270" t="str">
        <f>B3270&amp;C3270</f>
        <v>Izzy NEAL400m</v>
      </c>
      <c r="I3270" s="2">
        <f>E3270</f>
        <v>1096</v>
      </c>
      <c r="J3270" s="2" cm="1">
        <f t="array" ref="J3270">MAX(IF($H$3:$H$4000=$H3270,$I$3:$I$4000))</f>
        <v>1096</v>
      </c>
      <c r="P3270" s="2" t="e">
        <f t="shared" si="204"/>
        <v>#N/A</v>
      </c>
    </row>
    <row r="3271" spans="1:16" x14ac:dyDescent="0.2">
      <c r="A3271" t="s">
        <v>1107</v>
      </c>
      <c r="B3271" t="s">
        <v>1228</v>
      </c>
      <c r="C3271" s="5" t="s">
        <v>27</v>
      </c>
      <c r="D3271" s="5">
        <v>35377</v>
      </c>
      <c r="E3271" s="39">
        <v>1096</v>
      </c>
      <c r="F3271" s="195">
        <v>44625</v>
      </c>
      <c r="G3271" s="2">
        <v>23</v>
      </c>
      <c r="H3271" t="str">
        <f>B3271&amp;C3271</f>
        <v>Holly MANNING800m</v>
      </c>
      <c r="I3271" s="2">
        <f>E3271</f>
        <v>1096</v>
      </c>
      <c r="J3271" s="2" cm="1">
        <f t="array" ref="J3271">MAX(IF($H$3:$H$4000=$H3271,$I$3:$I$4000))</f>
        <v>1096</v>
      </c>
      <c r="P3271" s="2" t="e">
        <f t="shared" si="204"/>
        <v>#N/A</v>
      </c>
    </row>
    <row r="3272" spans="1:16" x14ac:dyDescent="0.2">
      <c r="A3272" t="s">
        <v>1107</v>
      </c>
      <c r="B3272" t="s">
        <v>1233</v>
      </c>
      <c r="C3272" s="6" t="s">
        <v>27</v>
      </c>
      <c r="D3272" s="5">
        <v>33640</v>
      </c>
      <c r="E3272" s="39">
        <v>1063</v>
      </c>
      <c r="F3272" s="195">
        <v>44625</v>
      </c>
      <c r="G3272" s="2">
        <v>44</v>
      </c>
      <c r="H3272" t="str">
        <f>B3272&amp;C3272</f>
        <v>Katherine CAMP800m</v>
      </c>
      <c r="I3272" s="2">
        <f>E3272</f>
        <v>1063</v>
      </c>
      <c r="J3272" s="2" cm="1">
        <f t="array" ref="J3272">MAX(IF($H$3:$H$4000=$H3272,$I$3:$I$4000))</f>
        <v>1063</v>
      </c>
      <c r="P3272" s="2" t="e">
        <f t="shared" si="204"/>
        <v>#N/A</v>
      </c>
    </row>
    <row r="3273" spans="1:16" x14ac:dyDescent="0.2">
      <c r="A3273" t="s">
        <v>1107</v>
      </c>
      <c r="B3273" t="s">
        <v>1246</v>
      </c>
      <c r="C3273" s="5" t="s">
        <v>27</v>
      </c>
      <c r="D3273" s="5">
        <v>37403</v>
      </c>
      <c r="E3273" s="39">
        <v>1046</v>
      </c>
      <c r="F3273" s="195">
        <v>44625</v>
      </c>
      <c r="G3273" s="2">
        <v>53</v>
      </c>
      <c r="H3273" t="str">
        <f>B3273&amp;C3273</f>
        <v>Rosa TWYFORD800m</v>
      </c>
      <c r="I3273" s="2">
        <f>E3273</f>
        <v>1046</v>
      </c>
      <c r="J3273" s="2" cm="1">
        <f t="array" ref="J3273">MAX(IF($H$3:$H$4000=$H3273,$I$3:$I$4000))</f>
        <v>1046</v>
      </c>
      <c r="P3273" s="2" t="e">
        <f t="shared" si="204"/>
        <v>#N/A</v>
      </c>
    </row>
    <row r="3274" spans="1:16" x14ac:dyDescent="0.2">
      <c r="A3274" t="s">
        <v>1107</v>
      </c>
      <c r="B3274" t="s">
        <v>1244</v>
      </c>
      <c r="C3274" s="5" t="s">
        <v>27</v>
      </c>
      <c r="D3274" s="5">
        <v>34528</v>
      </c>
      <c r="E3274" s="39">
        <v>1023</v>
      </c>
      <c r="F3274" s="195">
        <v>44625</v>
      </c>
      <c r="G3274" s="2">
        <v>73</v>
      </c>
      <c r="H3274" t="str">
        <f>B3274&amp;C3274</f>
        <v>Kerry WHITE800m</v>
      </c>
      <c r="I3274" s="2">
        <f>E3274</f>
        <v>1023</v>
      </c>
      <c r="J3274" s="2" cm="1">
        <f t="array" ref="J3274">MAX(IF($H$3:$H$4000=$H3274,$I$3:$I$4000))</f>
        <v>1023</v>
      </c>
      <c r="P3274" s="2" t="e">
        <f t="shared" si="204"/>
        <v>#N/A</v>
      </c>
    </row>
    <row r="3275" spans="1:16" x14ac:dyDescent="0.2">
      <c r="A3275" t="s">
        <v>1107</v>
      </c>
      <c r="B3275" t="s">
        <v>4740</v>
      </c>
      <c r="C3275" s="5" t="s">
        <v>29</v>
      </c>
      <c r="D3275" s="5">
        <v>36057</v>
      </c>
      <c r="E3275" s="39">
        <v>979</v>
      </c>
      <c r="F3275" s="195">
        <v>44625</v>
      </c>
      <c r="G3275" s="2">
        <v>88</v>
      </c>
      <c r="H3275" t="str">
        <f>B3275&amp;C3275</f>
        <v>Eva GOODISSON5000m</v>
      </c>
      <c r="I3275" s="2">
        <f>E3275</f>
        <v>979</v>
      </c>
      <c r="J3275" s="2" cm="1">
        <f t="array" ref="J3275">MAX(IF($H$3:$H$4000=$H3275,$I$3:$I$4000))</f>
        <v>979</v>
      </c>
      <c r="P3275" s="2" t="e">
        <f t="shared" si="204"/>
        <v>#N/A</v>
      </c>
    </row>
    <row r="3276" spans="1:16" x14ac:dyDescent="0.2">
      <c r="A3276" t="s">
        <v>1107</v>
      </c>
      <c r="B3276" t="s">
        <v>1263</v>
      </c>
      <c r="C3276" s="5" t="s">
        <v>29</v>
      </c>
      <c r="D3276" s="5">
        <v>34569</v>
      </c>
      <c r="E3276" s="39">
        <v>978</v>
      </c>
      <c r="F3276" s="195">
        <v>44625</v>
      </c>
      <c r="G3276" s="2">
        <v>91</v>
      </c>
      <c r="H3276" t="str">
        <f>B3276&amp;C3276</f>
        <v>Brigid DENNEHY5000m</v>
      </c>
      <c r="I3276" s="2">
        <f>E3276</f>
        <v>978</v>
      </c>
      <c r="J3276" s="2" cm="1">
        <f t="array" ref="J3276">MAX(IF($H$3:$H$4000=$H3276,$I$3:$I$4000))</f>
        <v>978</v>
      </c>
      <c r="P3276" s="2" t="e">
        <f t="shared" si="204"/>
        <v>#N/A</v>
      </c>
    </row>
    <row r="3277" spans="1:16" x14ac:dyDescent="0.2">
      <c r="A3277" t="s">
        <v>1107</v>
      </c>
      <c r="B3277" t="s">
        <v>1133</v>
      </c>
      <c r="C3277" s="5" t="s">
        <v>33</v>
      </c>
      <c r="D3277" s="5">
        <v>34076</v>
      </c>
      <c r="E3277" s="39">
        <v>1159</v>
      </c>
      <c r="F3277" s="195">
        <v>44625</v>
      </c>
      <c r="G3277" s="2">
        <v>2</v>
      </c>
      <c r="H3277" t="str">
        <f>B3277&amp;C3277</f>
        <v>Portia BING400mh</v>
      </c>
      <c r="I3277" s="2">
        <f>E3277</f>
        <v>1159</v>
      </c>
      <c r="J3277" s="2" cm="1">
        <f t="array" ref="J3277">MAX(IF($H$3:$H$4000=$H3277,$I$3:$I$4000))</f>
        <v>1159</v>
      </c>
      <c r="P3277" s="2" t="e">
        <f t="shared" si="204"/>
        <v>#N/A</v>
      </c>
    </row>
    <row r="3278" spans="1:16" x14ac:dyDescent="0.2">
      <c r="A3278" t="s">
        <v>1107</v>
      </c>
      <c r="B3278" t="s">
        <v>1336</v>
      </c>
      <c r="C3278" s="5" t="s">
        <v>33</v>
      </c>
      <c r="D3278" s="5">
        <v>36708</v>
      </c>
      <c r="E3278" s="39">
        <v>1001</v>
      </c>
      <c r="F3278" s="195">
        <v>44625</v>
      </c>
      <c r="G3278" s="2">
        <v>61</v>
      </c>
      <c r="H3278" t="str">
        <f>B3278&amp;C3278</f>
        <v>Alessandra MACDONALD400mh</v>
      </c>
      <c r="I3278" s="2">
        <f>E3278</f>
        <v>1001</v>
      </c>
      <c r="J3278" s="2" cm="1">
        <f t="array" ref="J3278">MAX(IF($H$3:$H$4000=$H3278,$I$3:$I$4000))</f>
        <v>1001</v>
      </c>
      <c r="P3278" s="2" t="e">
        <f t="shared" si="204"/>
        <v>#N/A</v>
      </c>
    </row>
    <row r="3279" spans="1:16" x14ac:dyDescent="0.2">
      <c r="A3279" t="s">
        <v>1107</v>
      </c>
      <c r="B3279" t="s">
        <v>1351</v>
      </c>
      <c r="C3279" s="5" t="s">
        <v>37</v>
      </c>
      <c r="D3279" s="5">
        <v>33784</v>
      </c>
      <c r="E3279" s="39">
        <v>1014</v>
      </c>
      <c r="F3279" s="195">
        <v>44625</v>
      </c>
      <c r="G3279" s="2">
        <v>41</v>
      </c>
      <c r="H3279" t="str">
        <f>B3279&amp;C3279</f>
        <v>Mariah RIRINUIlong-jump</v>
      </c>
      <c r="I3279" s="2">
        <f>E3279</f>
        <v>1014</v>
      </c>
      <c r="J3279" s="2" cm="1">
        <f t="array" ref="J3279">MAX(IF($H$3:$H$4000=$H3279,$I$3:$I$4000))</f>
        <v>1014</v>
      </c>
      <c r="P3279" s="2" t="e">
        <f t="shared" si="204"/>
        <v>#N/A</v>
      </c>
    </row>
    <row r="3280" spans="1:16" x14ac:dyDescent="0.2">
      <c r="A3280" t="s">
        <v>1107</v>
      </c>
      <c r="B3280" t="s">
        <v>1359</v>
      </c>
      <c r="C3280" s="5" t="s">
        <v>37</v>
      </c>
      <c r="D3280" s="5">
        <v>33638</v>
      </c>
      <c r="E3280" s="39">
        <v>1012</v>
      </c>
      <c r="F3280" s="195">
        <v>44625</v>
      </c>
      <c r="G3280" s="2">
        <v>43</v>
      </c>
      <c r="H3280" t="str">
        <f>B3280&amp;C3280</f>
        <v>Kelsey BERRYMANlong-jump</v>
      </c>
      <c r="I3280" s="2">
        <f>E3280</f>
        <v>1012</v>
      </c>
      <c r="J3280" s="2" cm="1">
        <f t="array" ref="J3280">MAX(IF($H$3:$H$4000=$H3280,$I$3:$I$4000))</f>
        <v>1012</v>
      </c>
      <c r="P3280" s="2" t="e">
        <f t="shared" si="204"/>
        <v>#N/A</v>
      </c>
    </row>
    <row r="3281" spans="1:16" x14ac:dyDescent="0.2">
      <c r="A3281" t="s">
        <v>1107</v>
      </c>
      <c r="B3281" t="s">
        <v>1364</v>
      </c>
      <c r="C3281" s="5" t="s">
        <v>37</v>
      </c>
      <c r="D3281" s="5">
        <v>30968</v>
      </c>
      <c r="E3281" s="39">
        <v>964</v>
      </c>
      <c r="F3281" s="195">
        <v>44625</v>
      </c>
      <c r="G3281" s="2">
        <v>76</v>
      </c>
      <c r="H3281" t="str">
        <f>B3281&amp;C3281</f>
        <v>Helena DINNISSENlong-jump</v>
      </c>
      <c r="I3281" s="2">
        <f>E3281</f>
        <v>964</v>
      </c>
      <c r="J3281" s="2" cm="1">
        <f t="array" ref="J3281">MAX(IF($H$3:$H$4000=$H3281,$I$3:$I$4000))</f>
        <v>964</v>
      </c>
      <c r="P3281" s="2" t="e">
        <f t="shared" si="204"/>
        <v>#N/A</v>
      </c>
    </row>
    <row r="3282" spans="1:16" x14ac:dyDescent="0.2">
      <c r="A3282" t="s">
        <v>1107</v>
      </c>
      <c r="B3282" t="s">
        <v>1381</v>
      </c>
      <c r="C3282" s="5" t="s">
        <v>35</v>
      </c>
      <c r="D3282" s="5">
        <v>34404</v>
      </c>
      <c r="E3282" s="39">
        <v>1101</v>
      </c>
      <c r="F3282" s="195">
        <v>44625</v>
      </c>
      <c r="G3282" s="2">
        <v>4</v>
      </c>
      <c r="H3282" t="str">
        <f>B3282&amp;C3282</f>
        <v>Keeley O'HAGANhigh-jump</v>
      </c>
      <c r="I3282" s="2">
        <f>E3282</f>
        <v>1101</v>
      </c>
      <c r="J3282" s="2" cm="1">
        <f t="array" ref="J3282">MAX(IF($H$3:$H$4000=$H3282,$I$3:$I$4000))</f>
        <v>1101</v>
      </c>
      <c r="P3282" s="2" t="e">
        <f t="shared" si="204"/>
        <v>#N/A</v>
      </c>
    </row>
    <row r="3283" spans="1:16" x14ac:dyDescent="0.2">
      <c r="A3283" t="s">
        <v>1107</v>
      </c>
      <c r="B3283" t="s">
        <v>1383</v>
      </c>
      <c r="C3283" s="5" t="s">
        <v>35</v>
      </c>
      <c r="D3283" s="5">
        <v>36814</v>
      </c>
      <c r="E3283" s="39">
        <v>1082</v>
      </c>
      <c r="F3283" s="195">
        <v>44625</v>
      </c>
      <c r="G3283" s="2">
        <v>5</v>
      </c>
      <c r="H3283" t="str">
        <f>B3283&amp;C3283</f>
        <v>Imogen SKELTONhigh-jump</v>
      </c>
      <c r="I3283" s="2">
        <f>E3283</f>
        <v>1082</v>
      </c>
      <c r="J3283" s="2" cm="1">
        <f t="array" ref="J3283">MAX(IF($H$3:$H$4000=$H3283,$I$3:$I$4000))</f>
        <v>1082</v>
      </c>
      <c r="P3283" s="2" t="e">
        <f t="shared" si="204"/>
        <v>#N/A</v>
      </c>
    </row>
    <row r="3284" spans="1:16" x14ac:dyDescent="0.2">
      <c r="A3284" t="s">
        <v>1107</v>
      </c>
      <c r="B3284" t="s">
        <v>1404</v>
      </c>
      <c r="C3284" s="5" t="s">
        <v>35</v>
      </c>
      <c r="D3284" s="5">
        <v>37604</v>
      </c>
      <c r="E3284" s="39">
        <v>936</v>
      </c>
      <c r="F3284" s="195">
        <v>44625</v>
      </c>
      <c r="G3284" s="2">
        <v>57</v>
      </c>
      <c r="H3284" t="str">
        <f>B3284&amp;C3284</f>
        <v>Alice TAYLORhigh-jump</v>
      </c>
      <c r="I3284" s="2">
        <f>E3284</f>
        <v>936</v>
      </c>
      <c r="J3284" s="2" cm="1">
        <f t="array" ref="J3284">MAX(IF($H$3:$H$4000=$H3284,$I$3:$I$4000))</f>
        <v>936</v>
      </c>
      <c r="P3284" s="2" t="e">
        <f t="shared" si="204"/>
        <v>#N/A</v>
      </c>
    </row>
    <row r="3285" spans="1:16" x14ac:dyDescent="0.2">
      <c r="A3285" t="s">
        <v>1107</v>
      </c>
      <c r="B3285" t="s">
        <v>1413</v>
      </c>
      <c r="C3285" s="5" t="s">
        <v>36</v>
      </c>
      <c r="D3285" s="5">
        <v>36534</v>
      </c>
      <c r="E3285" s="39">
        <v>1161</v>
      </c>
      <c r="F3285" s="195">
        <v>44625</v>
      </c>
      <c r="G3285" s="2">
        <v>2</v>
      </c>
      <c r="H3285" t="str">
        <f>B3285&amp;C3285</f>
        <v>Olivia MCTAGGARTpole-vault</v>
      </c>
      <c r="I3285" s="2">
        <f>E3285</f>
        <v>1161</v>
      </c>
      <c r="J3285" s="2" cm="1">
        <f t="array" ref="J3285">MAX(IF($H$3:$H$4000=$H3285,$I$3:$I$4000))</f>
        <v>1161</v>
      </c>
      <c r="P3285" s="2" t="e">
        <f t="shared" si="204"/>
        <v>#N/A</v>
      </c>
    </row>
    <row r="3286" spans="1:16" x14ac:dyDescent="0.2">
      <c r="A3286" t="s">
        <v>1107</v>
      </c>
      <c r="B3286" t="s">
        <v>1438</v>
      </c>
      <c r="C3286" s="5" t="s">
        <v>36</v>
      </c>
      <c r="D3286" s="5">
        <v>37441</v>
      </c>
      <c r="E3286" s="39">
        <v>883</v>
      </c>
      <c r="F3286" s="195">
        <v>44625</v>
      </c>
      <c r="G3286" s="2">
        <v>33</v>
      </c>
      <c r="H3286" t="str">
        <f>B3286&amp;C3286</f>
        <v>Aria RHODESpole-vault</v>
      </c>
      <c r="I3286" s="2">
        <f>E3286</f>
        <v>883</v>
      </c>
      <c r="J3286" s="2" cm="1">
        <f t="array" ref="J3286">MAX(IF($H$3:$H$4000=$H3286,$I$3:$I$4000))</f>
        <v>883</v>
      </c>
      <c r="P3286" s="2" t="e">
        <f t="shared" si="204"/>
        <v>#N/A</v>
      </c>
    </row>
    <row r="3287" spans="1:16" x14ac:dyDescent="0.2">
      <c r="A3287" t="s">
        <v>1107</v>
      </c>
      <c r="B3287" t="s">
        <v>1458</v>
      </c>
      <c r="C3287" s="5" t="s">
        <v>42</v>
      </c>
      <c r="D3287" s="5">
        <v>35512</v>
      </c>
      <c r="E3287" s="39">
        <v>1147</v>
      </c>
      <c r="F3287" s="195">
        <v>44625</v>
      </c>
      <c r="G3287" s="2">
        <v>2</v>
      </c>
      <c r="H3287" t="str">
        <f>B3287&amp;C3287</f>
        <v>Lauren BRUCEhammer-throw</v>
      </c>
      <c r="I3287" s="2">
        <f>E3287</f>
        <v>1147</v>
      </c>
      <c r="J3287" s="2" cm="1">
        <f t="array" ref="J3287">MAX(IF($H$3:$H$4000=$H3287,$I$3:$I$4000))</f>
        <v>1168</v>
      </c>
      <c r="P3287" s="2" t="e">
        <f t="shared" si="204"/>
        <v>#N/A</v>
      </c>
    </row>
    <row r="3288" spans="1:16" x14ac:dyDescent="0.2">
      <c r="A3288" t="s">
        <v>1107</v>
      </c>
      <c r="B3288" t="s">
        <v>1511</v>
      </c>
      <c r="C3288" s="5" t="s">
        <v>42</v>
      </c>
      <c r="D3288" s="5">
        <v>33717</v>
      </c>
      <c r="E3288" s="39">
        <v>1100</v>
      </c>
      <c r="F3288" s="195">
        <v>44625</v>
      </c>
      <c r="G3288" s="2">
        <v>5</v>
      </c>
      <c r="H3288" t="str">
        <f>B3288&amp;C3288</f>
        <v>Nicole BRADLEYhammer-throw</v>
      </c>
      <c r="I3288" s="2">
        <f>E3288</f>
        <v>1100</v>
      </c>
      <c r="J3288" s="2" cm="1">
        <f t="array" ref="J3288">MAX(IF($H$3:$H$4000=$H3288,$I$3:$I$4000))</f>
        <v>1100</v>
      </c>
      <c r="P3288" s="2" t="e">
        <f t="shared" si="204"/>
        <v>#N/A</v>
      </c>
    </row>
    <row r="3289" spans="1:16" x14ac:dyDescent="0.2">
      <c r="A3289" t="s">
        <v>1107</v>
      </c>
      <c r="B3289" t="s">
        <v>1507</v>
      </c>
      <c r="C3289" s="5" t="s">
        <v>42</v>
      </c>
      <c r="D3289" s="5">
        <v>36511</v>
      </c>
      <c r="E3289" s="39">
        <v>878</v>
      </c>
      <c r="F3289" s="195">
        <v>44625</v>
      </c>
      <c r="G3289" s="2">
        <v>40</v>
      </c>
      <c r="H3289" t="str">
        <f>B3289&amp;C3289</f>
        <v>Lexi MAPLEShammer-throw</v>
      </c>
      <c r="I3289" s="2">
        <f>E3289</f>
        <v>878</v>
      </c>
      <c r="J3289" s="2" cm="1">
        <f t="array" ref="J3289">MAX(IF($H$3:$H$4000=$H3289,$I$3:$I$4000))</f>
        <v>878</v>
      </c>
      <c r="P3289" s="2" t="e">
        <f t="shared" si="204"/>
        <v>#N/A</v>
      </c>
    </row>
    <row r="3290" spans="1:16" x14ac:dyDescent="0.2">
      <c r="A3290" t="s">
        <v>1107</v>
      </c>
      <c r="B3290" t="s">
        <v>4754</v>
      </c>
      <c r="C3290" s="5" t="s">
        <v>42</v>
      </c>
      <c r="D3290" s="5">
        <v>37363</v>
      </c>
      <c r="E3290" s="39">
        <v>744</v>
      </c>
      <c r="F3290" s="195">
        <v>44625</v>
      </c>
      <c r="G3290" s="2">
        <v>93</v>
      </c>
      <c r="H3290" t="str">
        <f>B3290&amp;C3290</f>
        <v>Teagan ASHLEYhammer-throw</v>
      </c>
      <c r="I3290" s="2">
        <f>E3290</f>
        <v>744</v>
      </c>
      <c r="J3290" s="2" cm="1">
        <f t="array" ref="J3290">MAX(IF($H$3:$H$4000=$H3290,$I$3:$I$4000))</f>
        <v>744</v>
      </c>
      <c r="P3290" s="2" t="e">
        <f t="shared" si="204"/>
        <v>#N/A</v>
      </c>
    </row>
    <row r="3291" spans="1:16" x14ac:dyDescent="0.2">
      <c r="A3291" t="s">
        <v>1107</v>
      </c>
      <c r="B3291" t="s">
        <v>1531</v>
      </c>
      <c r="C3291" s="5" t="s">
        <v>41</v>
      </c>
      <c r="D3291" s="5">
        <v>34471</v>
      </c>
      <c r="E3291" s="39">
        <v>1122</v>
      </c>
      <c r="F3291" s="195">
        <v>44625</v>
      </c>
      <c r="G3291" s="2">
        <v>1</v>
      </c>
      <c r="H3291" t="str">
        <f>B3291&amp;C3291</f>
        <v>Tori PEETERSjavelin-throw</v>
      </c>
      <c r="I3291" s="2">
        <f>E3291</f>
        <v>1122</v>
      </c>
      <c r="J3291" s="2" cm="1">
        <f t="array" ref="J3291">MAX(IF($H$3:$H$4000=$H3291,$I$3:$I$4000))</f>
        <v>1122</v>
      </c>
      <c r="P3291" s="2" t="e">
        <f t="shared" si="204"/>
        <v>#N/A</v>
      </c>
    </row>
    <row r="3292" spans="1:16" x14ac:dyDescent="0.2">
      <c r="A3292" t="s">
        <v>1107</v>
      </c>
      <c r="B3292" t="s">
        <v>1562</v>
      </c>
      <c r="C3292" s="5" t="s">
        <v>41</v>
      </c>
      <c r="D3292" s="5">
        <v>34678</v>
      </c>
      <c r="E3292" s="39">
        <v>755</v>
      </c>
      <c r="F3292" s="195">
        <v>44625</v>
      </c>
      <c r="G3292" s="2">
        <v>87</v>
      </c>
      <c r="H3292" t="str">
        <f>B3292&amp;C3292</f>
        <v>Holly ROBINSONjavelin-throw</v>
      </c>
      <c r="I3292" s="2">
        <f>E3292</f>
        <v>755</v>
      </c>
      <c r="J3292" s="2" cm="1">
        <f t="array" ref="J3292">MAX(IF($H$3:$H$4000=$H3292,$I$3:$I$4000))</f>
        <v>755</v>
      </c>
      <c r="P3292" s="2" t="e">
        <f t="shared" si="204"/>
        <v>#N/A</v>
      </c>
    </row>
    <row r="3293" spans="1:16" x14ac:dyDescent="0.2">
      <c r="A3293" t="s">
        <v>1107</v>
      </c>
      <c r="B3293" t="s">
        <v>2649</v>
      </c>
      <c r="C3293" s="5" t="s">
        <v>85</v>
      </c>
      <c r="D3293" s="5">
        <v>34529</v>
      </c>
      <c r="E3293" s="39">
        <v>853</v>
      </c>
      <c r="F3293" s="195">
        <v>44625</v>
      </c>
      <c r="G3293" s="2">
        <v>21</v>
      </c>
      <c r="H3293" t="str">
        <f>B3293&amp;C3293</f>
        <v>Courtney RUSKErace-walking</v>
      </c>
      <c r="I3293" s="2">
        <f>E3293</f>
        <v>853</v>
      </c>
      <c r="J3293" s="2" cm="1">
        <f t="array" ref="J3293">MAX(IF($H$3:$H$4000=$H3293,$I$3:$I$4000))</f>
        <v>853</v>
      </c>
      <c r="P3293" s="2" t="e">
        <f t="shared" si="204"/>
        <v>#N/A</v>
      </c>
    </row>
    <row r="3294" spans="1:16" x14ac:dyDescent="0.2">
      <c r="A3294" t="s">
        <v>1107</v>
      </c>
      <c r="B3294" t="s">
        <v>4756</v>
      </c>
      <c r="C3294" s="5" t="s">
        <v>85</v>
      </c>
      <c r="D3294" s="5">
        <v>35684</v>
      </c>
      <c r="E3294" s="39">
        <v>845</v>
      </c>
      <c r="F3294" s="195">
        <v>44625</v>
      </c>
      <c r="G3294" s="2">
        <v>22</v>
      </c>
      <c r="H3294" t="str">
        <f>B3294&amp;C3294</f>
        <v>Laura LANGLEYrace-walking</v>
      </c>
      <c r="I3294" s="2">
        <f>E3294</f>
        <v>845</v>
      </c>
      <c r="J3294" s="2" cm="1">
        <f t="array" ref="J3294">MAX(IF($H$3:$H$4000=$H3294,$I$3:$I$4000))</f>
        <v>845</v>
      </c>
      <c r="P3294" s="2" t="e">
        <f t="shared" si="204"/>
        <v>#N/A</v>
      </c>
    </row>
    <row r="3295" spans="1:16" x14ac:dyDescent="0.2">
      <c r="A3295" t="s">
        <v>1107</v>
      </c>
      <c r="B3295" t="s">
        <v>4751</v>
      </c>
      <c r="C3295" s="5" t="s">
        <v>35</v>
      </c>
      <c r="D3295" s="5">
        <v>38392</v>
      </c>
      <c r="E3295" s="39">
        <v>916</v>
      </c>
      <c r="F3295" s="195">
        <v>44624</v>
      </c>
      <c r="G3295" s="2">
        <v>91</v>
      </c>
      <c r="H3295" t="str">
        <f>B3295&amp;C3295</f>
        <v>Olivia POWERhigh-jump</v>
      </c>
      <c r="I3295" s="2">
        <f>E3295</f>
        <v>916</v>
      </c>
      <c r="J3295" s="2" cm="1">
        <f t="array" ref="J3295">MAX(IF($H$3:$H$4000=$H3295,$I$3:$I$4000))</f>
        <v>916</v>
      </c>
      <c r="P3295" s="2" t="e">
        <f t="shared" si="204"/>
        <v>#N/A</v>
      </c>
    </row>
    <row r="3296" spans="1:16" x14ac:dyDescent="0.2">
      <c r="A3296" t="s">
        <v>1107</v>
      </c>
      <c r="B3296" t="s">
        <v>1487</v>
      </c>
      <c r="C3296" s="5" t="s">
        <v>42</v>
      </c>
      <c r="D3296" s="5">
        <v>38055</v>
      </c>
      <c r="E3296" s="39">
        <v>815</v>
      </c>
      <c r="F3296" s="195">
        <v>44624</v>
      </c>
      <c r="G3296" s="2">
        <v>64</v>
      </c>
      <c r="H3296" t="str">
        <f>B3296&amp;C3296</f>
        <v>Elizabeth HEWITThammer-throw</v>
      </c>
      <c r="I3296" s="2">
        <f>E3296</f>
        <v>815</v>
      </c>
      <c r="J3296" s="2" cm="1">
        <f t="array" ref="J3296">MAX(IF($H$3:$H$4000=$H3296,$I$3:$I$4000))</f>
        <v>815</v>
      </c>
      <c r="P3296" s="2" t="e">
        <f t="shared" si="204"/>
        <v>#N/A</v>
      </c>
    </row>
    <row r="3297" spans="1:16" x14ac:dyDescent="0.2">
      <c r="A3297" t="s">
        <v>1107</v>
      </c>
      <c r="B3297" t="s">
        <v>1140</v>
      </c>
      <c r="C3297" s="5" t="s">
        <v>2</v>
      </c>
      <c r="D3297" s="5">
        <v>38880</v>
      </c>
      <c r="E3297" s="39">
        <v>1040</v>
      </c>
      <c r="F3297" s="195">
        <v>44623</v>
      </c>
      <c r="G3297" s="2">
        <v>92</v>
      </c>
      <c r="H3297" t="str">
        <f>B3297&amp;C3297</f>
        <v>Talia VAN ROOYEN100m</v>
      </c>
      <c r="I3297" s="2">
        <f>E3297</f>
        <v>1040</v>
      </c>
      <c r="J3297" s="2" cm="1">
        <f t="array" ref="J3297">MAX(IF($H$3:$H$4000=$H3297,$I$3:$I$4000))</f>
        <v>1040</v>
      </c>
      <c r="P3297" s="2" t="e">
        <f t="shared" si="204"/>
        <v>#N/A</v>
      </c>
    </row>
    <row r="3298" spans="1:16" x14ac:dyDescent="0.2">
      <c r="A3298" t="s">
        <v>1107</v>
      </c>
      <c r="B3298" t="s">
        <v>1463</v>
      </c>
      <c r="C3298" s="5" t="s">
        <v>40</v>
      </c>
      <c r="D3298" s="5">
        <v>38744</v>
      </c>
      <c r="E3298" s="39">
        <v>873</v>
      </c>
      <c r="F3298" s="195">
        <v>44623</v>
      </c>
      <c r="G3298" s="2">
        <v>48</v>
      </c>
      <c r="H3298" t="str">
        <f>B3298&amp;C3298</f>
        <v>Suzannah KENNELLYdiscus-throw</v>
      </c>
      <c r="I3298" s="2">
        <f>E3298</f>
        <v>873</v>
      </c>
      <c r="J3298" s="2" cm="1">
        <f t="array" ref="J3298">MAX(IF($H$3:$H$4000=$H3298,$I$3:$I$4000))</f>
        <v>873</v>
      </c>
      <c r="P3298" s="2" t="e">
        <f t="shared" si="204"/>
        <v>#N/A</v>
      </c>
    </row>
    <row r="3299" spans="1:16" x14ac:dyDescent="0.2">
      <c r="A3299" t="s">
        <v>1107</v>
      </c>
      <c r="B3299" t="s">
        <v>1482</v>
      </c>
      <c r="C3299" s="5" t="s">
        <v>40</v>
      </c>
      <c r="D3299" s="5">
        <v>39507</v>
      </c>
      <c r="E3299" s="39">
        <v>796</v>
      </c>
      <c r="F3299" s="195">
        <v>44623</v>
      </c>
      <c r="G3299" s="2">
        <v>94</v>
      </c>
      <c r="H3299" t="str">
        <f>B3299&amp;C3299</f>
        <v>Karmen-Elizabeth MARITZdiscus-throw</v>
      </c>
      <c r="I3299" s="2">
        <f>E3299</f>
        <v>796</v>
      </c>
      <c r="J3299" s="2" cm="1">
        <f t="array" ref="J3299">MAX(IF($H$3:$H$4000=$H3299,$I$3:$I$4000))</f>
        <v>796</v>
      </c>
      <c r="P3299" s="2" t="e">
        <f t="shared" si="204"/>
        <v>#N/A</v>
      </c>
    </row>
    <row r="3300" spans="1:16" x14ac:dyDescent="0.2">
      <c r="A3300" t="s">
        <v>1107</v>
      </c>
      <c r="B3300" t="s">
        <v>1485</v>
      </c>
      <c r="C3300" s="5" t="s">
        <v>41</v>
      </c>
      <c r="D3300" s="5">
        <v>38004</v>
      </c>
      <c r="E3300" s="39">
        <v>836</v>
      </c>
      <c r="F3300" s="195">
        <v>44623</v>
      </c>
      <c r="G3300" s="2">
        <v>44</v>
      </c>
      <c r="H3300" t="str">
        <f>B3300&amp;C3300</f>
        <v>Abbey MOODYjavelin-throw</v>
      </c>
      <c r="I3300" s="2">
        <f>E3300</f>
        <v>836</v>
      </c>
      <c r="J3300" s="2" cm="1">
        <f t="array" ref="J3300">MAX(IF($H$3:$H$4000=$H3300,$I$3:$I$4000))</f>
        <v>836</v>
      </c>
      <c r="P3300" s="2" t="e">
        <f t="shared" si="204"/>
        <v>#N/A</v>
      </c>
    </row>
    <row r="3301" spans="1:16" x14ac:dyDescent="0.2">
      <c r="A3301" t="s">
        <v>1107</v>
      </c>
      <c r="B3301" t="s">
        <v>1412</v>
      </c>
      <c r="C3301" s="5" t="s">
        <v>35</v>
      </c>
      <c r="D3301" s="5">
        <v>38298</v>
      </c>
      <c r="E3301" s="39">
        <v>907</v>
      </c>
      <c r="F3301" s="195">
        <v>44618</v>
      </c>
      <c r="G3301" s="2">
        <v>96</v>
      </c>
      <c r="H3301" t="str">
        <f>B3301&amp;C3301</f>
        <v>Amelia DE LAUTOURhigh-jump</v>
      </c>
      <c r="I3301" s="2">
        <f>E3301</f>
        <v>907</v>
      </c>
      <c r="J3301" s="2" cm="1">
        <f t="array" ref="J3301">MAX(IF($H$3:$H$4000=$H3301,$I$3:$I$4000))</f>
        <v>907</v>
      </c>
      <c r="P3301" s="2" t="e">
        <f t="shared" si="204"/>
        <v>#N/A</v>
      </c>
    </row>
    <row r="3302" spans="1:16" x14ac:dyDescent="0.2">
      <c r="A3302" t="s">
        <v>1107</v>
      </c>
      <c r="B3302" t="s">
        <v>1445</v>
      </c>
      <c r="C3302" s="5" t="s">
        <v>40</v>
      </c>
      <c r="D3302" s="5">
        <v>36607</v>
      </c>
      <c r="E3302" s="39">
        <v>1007</v>
      </c>
      <c r="F3302" s="195">
        <v>44618</v>
      </c>
      <c r="G3302" s="2">
        <v>9</v>
      </c>
      <c r="H3302" t="str">
        <f>B3302&amp;C3302</f>
        <v>Tatiana KAUMOANAdiscus-throw</v>
      </c>
      <c r="I3302" s="2">
        <f>E3302</f>
        <v>1007</v>
      </c>
      <c r="J3302" s="2" cm="1">
        <f t="array" ref="J3302">MAX(IF($H$3:$H$4000=$H3302,$I$3:$I$4000))</f>
        <v>1007</v>
      </c>
      <c r="P3302" s="2" t="e">
        <f t="shared" si="204"/>
        <v>#N/A</v>
      </c>
    </row>
    <row r="3303" spans="1:16" x14ac:dyDescent="0.2">
      <c r="A3303" t="s">
        <v>1107</v>
      </c>
      <c r="B3303" t="s">
        <v>1477</v>
      </c>
      <c r="C3303" s="5" t="s">
        <v>40</v>
      </c>
      <c r="D3303" s="5">
        <v>37530</v>
      </c>
      <c r="E3303" s="39">
        <v>789</v>
      </c>
      <c r="F3303" s="195">
        <v>44618</v>
      </c>
      <c r="G3303" s="2">
        <v>100</v>
      </c>
      <c r="H3303" t="str">
        <f>B3303&amp;C3303</f>
        <v>Zharna BEATTIEdiscus-throw</v>
      </c>
      <c r="I3303" s="2">
        <f>E3303</f>
        <v>789</v>
      </c>
      <c r="J3303" s="2" cm="1">
        <f t="array" ref="J3303">MAX(IF($H$3:$H$4000=$H3303,$I$3:$I$4000))</f>
        <v>835</v>
      </c>
      <c r="P3303" s="2" t="e">
        <f t="shared" si="204"/>
        <v>#N/A</v>
      </c>
    </row>
    <row r="3304" spans="1:16" x14ac:dyDescent="0.2">
      <c r="A3304" t="s">
        <v>1107</v>
      </c>
      <c r="B3304" t="s">
        <v>1218</v>
      </c>
      <c r="C3304" s="5" t="s">
        <v>27</v>
      </c>
      <c r="D3304" s="5">
        <v>34006</v>
      </c>
      <c r="E3304" s="39">
        <v>1064</v>
      </c>
      <c r="F3304" s="195">
        <v>44615</v>
      </c>
      <c r="G3304" s="2">
        <v>42</v>
      </c>
      <c r="H3304" t="str">
        <f>B3304&amp;C3304</f>
        <v>Jennie HAUKE800m</v>
      </c>
      <c r="I3304" s="2">
        <f>E3304</f>
        <v>1064</v>
      </c>
      <c r="J3304" s="2" cm="1">
        <f t="array" ref="J3304">MAX(IF($H$3:$H$4000=$H3304,$I$3:$I$4000))</f>
        <v>1064</v>
      </c>
      <c r="P3304" s="2" t="e">
        <f t="shared" si="204"/>
        <v>#N/A</v>
      </c>
    </row>
    <row r="3305" spans="1:16" x14ac:dyDescent="0.2">
      <c r="A3305" t="s">
        <v>1107</v>
      </c>
      <c r="B3305" t="s">
        <v>1249</v>
      </c>
      <c r="C3305" s="5" t="s">
        <v>27</v>
      </c>
      <c r="D3305" s="5">
        <v>37878</v>
      </c>
      <c r="E3305" s="39">
        <v>1043</v>
      </c>
      <c r="F3305" s="195">
        <v>44615</v>
      </c>
      <c r="G3305" s="2">
        <v>55</v>
      </c>
      <c r="H3305" t="str">
        <f>B3305&amp;C3305</f>
        <v>Macey HILTON800m</v>
      </c>
      <c r="I3305" s="2">
        <f>E3305</f>
        <v>1043</v>
      </c>
      <c r="J3305" s="2" cm="1">
        <f t="array" ref="J3305">MAX(IF($H$3:$H$4000=$H3305,$I$3:$I$4000))</f>
        <v>1043</v>
      </c>
      <c r="P3305" s="2" t="e">
        <f t="shared" si="204"/>
        <v>#N/A</v>
      </c>
    </row>
    <row r="3306" spans="1:16" x14ac:dyDescent="0.2">
      <c r="A3306" t="s">
        <v>1107</v>
      </c>
      <c r="B3306" t="s">
        <v>1170</v>
      </c>
      <c r="C3306" s="5" t="s">
        <v>26</v>
      </c>
      <c r="D3306" s="5">
        <v>37125</v>
      </c>
      <c r="E3306" s="39">
        <v>1056</v>
      </c>
      <c r="F3306" s="195">
        <v>44612</v>
      </c>
      <c r="G3306" s="2">
        <v>61</v>
      </c>
      <c r="H3306" t="str">
        <f>B3306&amp;C3306</f>
        <v>Camryn SMART400m</v>
      </c>
      <c r="I3306" s="2">
        <f>E3306</f>
        <v>1056</v>
      </c>
      <c r="J3306" s="2" cm="1">
        <f t="array" ref="J3306">MAX(IF($H$3:$H$4000=$H3306,$I$3:$I$4000))</f>
        <v>1056</v>
      </c>
      <c r="P3306" s="2" t="e">
        <f t="shared" si="204"/>
        <v>#N/A</v>
      </c>
    </row>
    <row r="3307" spans="1:16" x14ac:dyDescent="0.2">
      <c r="A3307" t="s">
        <v>1107</v>
      </c>
      <c r="B3307" t="s">
        <v>1240</v>
      </c>
      <c r="C3307" s="5" t="s">
        <v>28</v>
      </c>
      <c r="D3307" s="5">
        <v>35692</v>
      </c>
      <c r="E3307" s="39">
        <v>1057</v>
      </c>
      <c r="F3307" s="195">
        <v>44612</v>
      </c>
      <c r="G3307" s="2">
        <v>44</v>
      </c>
      <c r="H3307" t="str">
        <f>B3307&amp;C3307</f>
        <v>Kara MACDERMID1500m</v>
      </c>
      <c r="I3307" s="2">
        <f>E3307</f>
        <v>1057</v>
      </c>
      <c r="J3307" s="2" cm="1">
        <f t="array" ref="J3307">MAX(IF($H$3:$H$4000=$H3307,$I$3:$I$4000))</f>
        <v>1057</v>
      </c>
      <c r="P3307" s="2" t="e">
        <f t="shared" si="204"/>
        <v>#N/A</v>
      </c>
    </row>
    <row r="3308" spans="1:16" x14ac:dyDescent="0.2">
      <c r="A3308" t="s">
        <v>1107</v>
      </c>
      <c r="B3308" t="s">
        <v>1228</v>
      </c>
      <c r="C3308" s="6" t="s">
        <v>28</v>
      </c>
      <c r="D3308" s="6">
        <v>35377</v>
      </c>
      <c r="E3308" s="39">
        <v>1050</v>
      </c>
      <c r="F3308" s="195">
        <v>44612</v>
      </c>
      <c r="G3308" s="2">
        <v>50</v>
      </c>
      <c r="H3308" t="str">
        <f>B3308&amp;C3308</f>
        <v>Holly MANNING1500m</v>
      </c>
      <c r="I3308" s="2">
        <f>E3308</f>
        <v>1050</v>
      </c>
      <c r="J3308" s="2" cm="1">
        <f t="array" ref="J3308">MAX(IF($H$3:$H$4000=$H3308,$I$3:$I$4000))</f>
        <v>1050</v>
      </c>
      <c r="P3308" s="2" t="e">
        <f t="shared" si="204"/>
        <v>#N/A</v>
      </c>
    </row>
    <row r="3309" spans="1:16" x14ac:dyDescent="0.2">
      <c r="A3309" t="s">
        <v>1107</v>
      </c>
      <c r="B3309" t="s">
        <v>1233</v>
      </c>
      <c r="C3309" s="5" t="s">
        <v>28</v>
      </c>
      <c r="D3309" s="5">
        <v>33640</v>
      </c>
      <c r="E3309" s="39">
        <v>1047</v>
      </c>
      <c r="F3309" s="195">
        <v>44612</v>
      </c>
      <c r="G3309" s="2">
        <v>54</v>
      </c>
      <c r="H3309" t="str">
        <f>B3309&amp;C3309</f>
        <v>Katherine CAMP1500m</v>
      </c>
      <c r="I3309" s="2">
        <f>E3309</f>
        <v>1047</v>
      </c>
      <c r="J3309" s="2" cm="1">
        <f t="array" ref="J3309">MAX(IF($H$3:$H$4000=$H3309,$I$3:$I$4000))</f>
        <v>1047</v>
      </c>
      <c r="P3309" s="2" t="e">
        <f t="shared" si="204"/>
        <v>#N/A</v>
      </c>
    </row>
    <row r="3310" spans="1:16" x14ac:dyDescent="0.2">
      <c r="A3310" t="s">
        <v>1107</v>
      </c>
      <c r="B3310" t="s">
        <v>1263</v>
      </c>
      <c r="C3310" s="5" t="s">
        <v>28</v>
      </c>
      <c r="D3310" s="6">
        <v>34569</v>
      </c>
      <c r="E3310" s="39">
        <v>1027</v>
      </c>
      <c r="F3310" s="195">
        <v>44612</v>
      </c>
      <c r="G3310" s="2">
        <v>66</v>
      </c>
      <c r="H3310" t="str">
        <f>B3310&amp;C3310</f>
        <v>Brigid DENNEHY1500m</v>
      </c>
      <c r="I3310" s="2">
        <f>E3310</f>
        <v>1027</v>
      </c>
      <c r="J3310" s="2" cm="1">
        <f t="array" ref="J3310">MAX(IF($H$3:$H$4000=$H3310,$I$3:$I$4000))</f>
        <v>1027</v>
      </c>
      <c r="P3310" s="2" t="e">
        <f t="shared" si="204"/>
        <v>#N/A</v>
      </c>
    </row>
    <row r="3311" spans="1:16" x14ac:dyDescent="0.2">
      <c r="A3311" t="s">
        <v>1107</v>
      </c>
      <c r="B3311" t="s">
        <v>1333</v>
      </c>
      <c r="C3311" s="5" t="s">
        <v>33</v>
      </c>
      <c r="D3311" s="5">
        <v>35512</v>
      </c>
      <c r="E3311" s="39">
        <v>994</v>
      </c>
      <c r="F3311" s="195">
        <v>44612</v>
      </c>
      <c r="G3311" s="2">
        <v>66</v>
      </c>
      <c r="H3311" t="str">
        <f>B3311&amp;C3311</f>
        <v>Celine PEARN400mh</v>
      </c>
      <c r="I3311" s="2">
        <f>E3311</f>
        <v>994</v>
      </c>
      <c r="J3311" s="2" cm="1">
        <f t="array" ref="J3311">MAX(IF($H$3:$H$4000=$H3311,$I$3:$I$4000))</f>
        <v>994</v>
      </c>
      <c r="P3311" s="2" t="e">
        <f t="shared" si="204"/>
        <v>#N/A</v>
      </c>
    </row>
    <row r="3312" spans="1:16" x14ac:dyDescent="0.2">
      <c r="A3312" t="s">
        <v>1107</v>
      </c>
      <c r="B3312" t="s">
        <v>1385</v>
      </c>
      <c r="C3312" s="5" t="s">
        <v>35</v>
      </c>
      <c r="D3312" s="5">
        <v>36975</v>
      </c>
      <c r="E3312" s="39">
        <v>994</v>
      </c>
      <c r="F3312" s="195">
        <v>44612</v>
      </c>
      <c r="G3312" s="2">
        <v>24</v>
      </c>
      <c r="H3312" t="str">
        <f>B3312&amp;C3312</f>
        <v>Josephine REEVEShigh-jump</v>
      </c>
      <c r="I3312" s="2">
        <f>E3312</f>
        <v>994</v>
      </c>
      <c r="J3312" s="2" cm="1">
        <f t="array" ref="J3312">MAX(IF($H$3:$H$4000=$H3312,$I$3:$I$4000))</f>
        <v>1052</v>
      </c>
      <c r="P3312" s="2" t="e">
        <f t="shared" si="204"/>
        <v>#N/A</v>
      </c>
    </row>
    <row r="3313" spans="1:16" x14ac:dyDescent="0.2">
      <c r="A3313" t="s">
        <v>1107</v>
      </c>
      <c r="B3313" t="s">
        <v>1460</v>
      </c>
      <c r="C3313" s="5" t="s">
        <v>39</v>
      </c>
      <c r="D3313" s="5">
        <v>38057</v>
      </c>
      <c r="E3313" s="39">
        <v>888</v>
      </c>
      <c r="F3313" s="195">
        <v>44612</v>
      </c>
      <c r="G3313" s="2">
        <v>30</v>
      </c>
      <c r="H3313" t="str">
        <f>B3313&amp;C3313</f>
        <v>Natalia RANKIN-CHITARshot-put</v>
      </c>
      <c r="I3313" s="2">
        <f>E3313</f>
        <v>888</v>
      </c>
      <c r="J3313" s="2" cm="1">
        <f t="array" ref="J3313">MAX(IF($H$3:$H$4000=$H3313,$I$3:$I$4000))</f>
        <v>888</v>
      </c>
      <c r="P3313" s="2" t="e">
        <f t="shared" si="204"/>
        <v>#N/A</v>
      </c>
    </row>
    <row r="3314" spans="1:16" x14ac:dyDescent="0.2">
      <c r="A3314" t="s">
        <v>1107</v>
      </c>
      <c r="B3314" t="s">
        <v>1108</v>
      </c>
      <c r="C3314" s="5" t="s">
        <v>2</v>
      </c>
      <c r="D3314" s="5">
        <v>35684</v>
      </c>
      <c r="E3314" s="39">
        <v>1167</v>
      </c>
      <c r="F3314" s="195">
        <v>44604</v>
      </c>
      <c r="G3314" s="2">
        <v>6</v>
      </c>
      <c r="H3314" t="str">
        <f>B3314&amp;C3314</f>
        <v>Zoe HOBBS100m</v>
      </c>
      <c r="I3314" s="2">
        <f>E3314</f>
        <v>1167</v>
      </c>
      <c r="J3314" s="2" cm="1">
        <f t="array" ref="J3314">MAX(IF($H$3:$H$4000=$H3314,$I$3:$I$4000))</f>
        <v>1167</v>
      </c>
      <c r="P3314" s="2" t="e">
        <f t="shared" si="204"/>
        <v>#N/A</v>
      </c>
    </row>
    <row r="3315" spans="1:16" x14ac:dyDescent="0.2">
      <c r="A3315" t="s">
        <v>1107</v>
      </c>
      <c r="B3315" t="s">
        <v>1118</v>
      </c>
      <c r="C3315" s="5" t="s">
        <v>2</v>
      </c>
      <c r="D3315" s="5">
        <v>33825</v>
      </c>
      <c r="E3315" s="39">
        <v>1072</v>
      </c>
      <c r="F3315" s="195">
        <v>44604</v>
      </c>
      <c r="G3315" s="2">
        <v>52</v>
      </c>
      <c r="H3315" t="str">
        <f>B3315&amp;C3315</f>
        <v>Livvy WILSON100m</v>
      </c>
      <c r="I3315" s="2">
        <f>E3315</f>
        <v>1072</v>
      </c>
      <c r="J3315" s="2" cm="1">
        <f t="array" ref="J3315">MAX(IF($H$3:$H$4000=$H3315,$I$3:$I$4000))</f>
        <v>1072</v>
      </c>
      <c r="P3315" s="2" t="e">
        <f t="shared" si="204"/>
        <v>#N/A</v>
      </c>
    </row>
    <row r="3316" spans="1:16" x14ac:dyDescent="0.2">
      <c r="A3316" t="s">
        <v>1107</v>
      </c>
      <c r="B3316" t="s">
        <v>1158</v>
      </c>
      <c r="C3316" s="5" t="s">
        <v>25</v>
      </c>
      <c r="D3316" s="5">
        <v>37031</v>
      </c>
      <c r="E3316" s="39">
        <v>1049</v>
      </c>
      <c r="F3316" s="195">
        <v>44604</v>
      </c>
      <c r="G3316" s="2">
        <v>81</v>
      </c>
      <c r="H3316" t="str">
        <f>B3316&amp;C3316</f>
        <v>Izzy NEAL200m</v>
      </c>
      <c r="I3316" s="2">
        <f>E3316</f>
        <v>1049</v>
      </c>
      <c r="J3316" s="2" cm="1">
        <f t="array" ref="J3316">MAX(IF($H$3:$H$4000=$H3316,$I$3:$I$4000))</f>
        <v>1049</v>
      </c>
      <c r="P3316" s="2" t="e">
        <f t="shared" si="204"/>
        <v>#N/A</v>
      </c>
    </row>
    <row r="3317" spans="1:16" x14ac:dyDescent="0.2">
      <c r="A3317" t="s">
        <v>1107</v>
      </c>
      <c r="B3317" t="s">
        <v>1225</v>
      </c>
      <c r="C3317" s="5" t="s">
        <v>29</v>
      </c>
      <c r="D3317" s="5">
        <v>34329</v>
      </c>
      <c r="E3317" s="39">
        <v>1055</v>
      </c>
      <c r="F3317" s="195">
        <v>44604</v>
      </c>
      <c r="G3317" s="2">
        <v>33</v>
      </c>
      <c r="H3317" t="str">
        <f>B3317&amp;C3317</f>
        <v>Rebekah GREENE5000m</v>
      </c>
      <c r="I3317" s="2">
        <f>E3317</f>
        <v>1055</v>
      </c>
      <c r="J3317" s="2" cm="1">
        <f t="array" ref="J3317">MAX(IF($H$3:$H$4000=$H3317,$I$3:$I$4000))</f>
        <v>1055</v>
      </c>
      <c r="P3317" s="2" t="e">
        <f t="shared" si="204"/>
        <v>#N/A</v>
      </c>
    </row>
    <row r="3318" spans="1:16" x14ac:dyDescent="0.2">
      <c r="A3318" t="s">
        <v>1107</v>
      </c>
      <c r="B3318" t="s">
        <v>1225</v>
      </c>
      <c r="C3318" s="5" t="s">
        <v>27</v>
      </c>
      <c r="D3318" s="5">
        <v>34329</v>
      </c>
      <c r="E3318" s="39">
        <v>1070</v>
      </c>
      <c r="F3318" s="195">
        <v>44600</v>
      </c>
      <c r="G3318" s="2">
        <v>37</v>
      </c>
      <c r="H3318" t="str">
        <f>B3318&amp;C3318</f>
        <v>Rebekah GREENE800m</v>
      </c>
      <c r="I3318" s="2">
        <f>E3318</f>
        <v>1070</v>
      </c>
      <c r="J3318" s="2" cm="1">
        <f t="array" ref="J3318">MAX(IF($H$3:$H$4000=$H3318,$I$3:$I$4000))</f>
        <v>1070</v>
      </c>
      <c r="P3318" s="2" t="e">
        <f t="shared" si="204"/>
        <v>#N/A</v>
      </c>
    </row>
    <row r="3319" spans="1:16" x14ac:dyDescent="0.2">
      <c r="A3319" t="s">
        <v>1107</v>
      </c>
      <c r="B3319" t="s">
        <v>1427</v>
      </c>
      <c r="C3319" s="5" t="s">
        <v>36</v>
      </c>
      <c r="D3319" s="5">
        <v>37741</v>
      </c>
      <c r="E3319" s="39">
        <v>868</v>
      </c>
      <c r="F3319" s="195">
        <v>44597</v>
      </c>
      <c r="G3319" s="2">
        <v>38</v>
      </c>
      <c r="H3319" t="str">
        <f>B3319&amp;C3319</f>
        <v>Hannah ADYEpole-vault</v>
      </c>
      <c r="I3319" s="2">
        <f>E3319</f>
        <v>868</v>
      </c>
      <c r="J3319" s="2" cm="1">
        <f t="array" ref="J3319">MAX(IF($H$3:$H$4000=$H3319,$I$3:$I$4000))</f>
        <v>868</v>
      </c>
      <c r="P3319" s="2" t="e">
        <f t="shared" si="204"/>
        <v>#N/A</v>
      </c>
    </row>
    <row r="3320" spans="1:16" x14ac:dyDescent="0.2">
      <c r="A3320" t="s">
        <v>1107</v>
      </c>
      <c r="B3320" t="s">
        <v>1431</v>
      </c>
      <c r="C3320" s="6" t="s">
        <v>36</v>
      </c>
      <c r="D3320" s="6">
        <v>34169</v>
      </c>
      <c r="E3320" s="39">
        <v>838</v>
      </c>
      <c r="F3320" s="195">
        <v>44597</v>
      </c>
      <c r="G3320" s="2">
        <v>52</v>
      </c>
      <c r="H3320" t="str">
        <f>B3320&amp;C3320</f>
        <v>Alisha LOVRICHpole-vault</v>
      </c>
      <c r="I3320" s="2">
        <f>E3320</f>
        <v>838</v>
      </c>
      <c r="J3320" s="2" cm="1">
        <f t="array" ref="J3320">MAX(IF($H$3:$H$4000=$H3320,$I$3:$I$4000))</f>
        <v>838</v>
      </c>
      <c r="P3320" s="2" t="e">
        <f t="shared" si="204"/>
        <v>#N/A</v>
      </c>
    </row>
    <row r="3321" spans="1:16" x14ac:dyDescent="0.2">
      <c r="A3321" t="s">
        <v>1107</v>
      </c>
      <c r="B3321" t="s">
        <v>1450</v>
      </c>
      <c r="C3321" s="5" t="s">
        <v>39</v>
      </c>
      <c r="D3321" s="5">
        <v>33145</v>
      </c>
      <c r="E3321" s="39">
        <v>797</v>
      </c>
      <c r="F3321" s="195">
        <v>44597</v>
      </c>
      <c r="G3321" s="2">
        <v>68</v>
      </c>
      <c r="H3321" t="str">
        <f>B3321&amp;C3321</f>
        <v>TeRina KEENANshot-put</v>
      </c>
      <c r="I3321" s="2">
        <f>E3321</f>
        <v>797</v>
      </c>
      <c r="J3321" s="2" cm="1">
        <f t="array" ref="J3321">MAX(IF($H$3:$H$4000=$H3321,$I$3:$I$4000))</f>
        <v>797</v>
      </c>
      <c r="P3321" s="2" t="e">
        <f t="shared" si="204"/>
        <v>#N/A</v>
      </c>
    </row>
    <row r="3322" spans="1:16" x14ac:dyDescent="0.2">
      <c r="A3322" t="s">
        <v>1107</v>
      </c>
      <c r="B3322" t="s">
        <v>1520</v>
      </c>
      <c r="C3322" s="5" t="s">
        <v>42</v>
      </c>
      <c r="D3322" s="5">
        <v>34565</v>
      </c>
      <c r="E3322" s="39">
        <v>845</v>
      </c>
      <c r="F3322" s="195">
        <v>44597</v>
      </c>
      <c r="G3322" s="2">
        <v>51</v>
      </c>
      <c r="H3322" t="str">
        <f>B3322&amp;C3322</f>
        <v>Mayce BALLANTYNEhammer-throw</v>
      </c>
      <c r="I3322" s="2">
        <f>E3322</f>
        <v>845</v>
      </c>
      <c r="J3322" s="2" cm="1">
        <f t="array" ref="J3322">MAX(IF($H$3:$H$4000=$H3322,$I$3:$I$4000))</f>
        <v>869</v>
      </c>
      <c r="P3322" s="2" t="e">
        <f t="shared" si="204"/>
        <v>#N/A</v>
      </c>
    </row>
    <row r="3323" spans="1:16" x14ac:dyDescent="0.2">
      <c r="A3323" t="s">
        <v>1107</v>
      </c>
      <c r="B3323" t="s">
        <v>1317</v>
      </c>
      <c r="C3323" s="5" t="s">
        <v>32</v>
      </c>
      <c r="D3323" s="5">
        <v>36495</v>
      </c>
      <c r="E3323" s="39">
        <v>1057</v>
      </c>
      <c r="F3323" s="195">
        <v>44596</v>
      </c>
      <c r="G3323" s="2">
        <v>28</v>
      </c>
      <c r="H3323" t="str">
        <f>B3323&amp;C3323</f>
        <v>Amy ROBERTSON100mh</v>
      </c>
      <c r="I3323" s="2">
        <f>E3323</f>
        <v>1057</v>
      </c>
      <c r="J3323" s="2" cm="1">
        <f t="array" ref="J3323">MAX(IF($H$3:$H$4000=$H3323,$I$3:$I$4000))</f>
        <v>1073</v>
      </c>
      <c r="P3323" s="2" t="e">
        <f t="shared" si="204"/>
        <v>#N/A</v>
      </c>
    </row>
    <row r="3324" spans="1:16" x14ac:dyDescent="0.2">
      <c r="A3324" t="s">
        <v>1107</v>
      </c>
      <c r="B3324" t="s">
        <v>1355</v>
      </c>
      <c r="C3324" s="5" t="s">
        <v>37</v>
      </c>
      <c r="D3324" s="5">
        <v>36172</v>
      </c>
      <c r="E3324" s="39">
        <v>1000</v>
      </c>
      <c r="F3324" s="195">
        <v>44596</v>
      </c>
      <c r="G3324" s="2">
        <v>61</v>
      </c>
      <c r="H3324" t="str">
        <f>B3324&amp;C3324</f>
        <v>Ashleigh BENNETTlong-jump</v>
      </c>
      <c r="I3324" s="2">
        <f>E3324</f>
        <v>1000</v>
      </c>
      <c r="J3324" s="2" cm="1">
        <f t="array" ref="J3324">MAX(IF($H$3:$H$4000=$H3324,$I$3:$I$4000))</f>
        <v>1000</v>
      </c>
      <c r="P3324" s="2" t="e">
        <f t="shared" si="204"/>
        <v>#N/A</v>
      </c>
    </row>
    <row r="3325" spans="1:16" x14ac:dyDescent="0.2">
      <c r="A3325" t="s">
        <v>1107</v>
      </c>
      <c r="B3325" t="s">
        <v>1328</v>
      </c>
      <c r="C3325" s="5" t="s">
        <v>37</v>
      </c>
      <c r="D3325" s="6">
        <v>35841</v>
      </c>
      <c r="E3325" s="39">
        <v>968</v>
      </c>
      <c r="F3325" s="195">
        <v>44596</v>
      </c>
      <c r="G3325" s="2">
        <v>82</v>
      </c>
      <c r="H3325" t="str">
        <f>B3325&amp;C3325</f>
        <v>Christina RYANlong-jump</v>
      </c>
      <c r="I3325" s="2">
        <f>E3325</f>
        <v>968</v>
      </c>
      <c r="J3325" s="2" cm="1">
        <f t="array" ref="J3325">MAX(IF($H$3:$H$4000=$H3325,$I$3:$I$4000))</f>
        <v>968</v>
      </c>
      <c r="P3325" s="2" t="e">
        <f t="shared" si="204"/>
        <v>#N/A</v>
      </c>
    </row>
    <row r="3326" spans="1:16" x14ac:dyDescent="0.2">
      <c r="A3326" t="s">
        <v>1107</v>
      </c>
      <c r="B3326" t="s">
        <v>1360</v>
      </c>
      <c r="C3326" s="5" t="s">
        <v>37</v>
      </c>
      <c r="D3326" s="5">
        <v>35473</v>
      </c>
      <c r="E3326" s="39">
        <v>953</v>
      </c>
      <c r="F3326" s="195">
        <v>44596</v>
      </c>
      <c r="G3326" s="2">
        <v>85</v>
      </c>
      <c r="H3326" t="str">
        <f>B3326&amp;C3326</f>
        <v>Anna GRIMALDIlong-jump</v>
      </c>
      <c r="I3326" s="2">
        <f>E3326</f>
        <v>953</v>
      </c>
      <c r="J3326" s="2" cm="1">
        <f t="array" ref="J3326">MAX(IF($H$3:$H$4000=$H3326,$I$3:$I$4000))</f>
        <v>953</v>
      </c>
      <c r="P3326" s="2" t="e">
        <f t="shared" si="204"/>
        <v>#N/A</v>
      </c>
    </row>
    <row r="3327" spans="1:16" x14ac:dyDescent="0.2">
      <c r="A3327" t="s">
        <v>1107</v>
      </c>
      <c r="B3327" t="s">
        <v>1367</v>
      </c>
      <c r="C3327" s="5" t="s">
        <v>38</v>
      </c>
      <c r="D3327" s="5">
        <v>34833</v>
      </c>
      <c r="E3327" s="39">
        <v>1002</v>
      </c>
      <c r="F3327" s="195">
        <v>44596</v>
      </c>
      <c r="G3327" s="2">
        <v>25</v>
      </c>
      <c r="H3327" t="str">
        <f>B3327&amp;C3327</f>
        <v>Anna THOMSONtriple-jump</v>
      </c>
      <c r="I3327" s="2">
        <f>E3327</f>
        <v>1002</v>
      </c>
      <c r="J3327" s="2" cm="1">
        <f t="array" ref="J3327">MAX(IF($H$3:$H$4000=$H3327,$I$3:$I$4000))</f>
        <v>1022</v>
      </c>
      <c r="P3327" s="2" t="e">
        <f t="shared" si="204"/>
        <v>#N/A</v>
      </c>
    </row>
    <row r="3328" spans="1:16" x14ac:dyDescent="0.2">
      <c r="A3328" t="s">
        <v>1107</v>
      </c>
      <c r="B3328" t="s">
        <v>1386</v>
      </c>
      <c r="C3328" s="5" t="s">
        <v>35</v>
      </c>
      <c r="D3328" s="5">
        <v>38468</v>
      </c>
      <c r="E3328" s="39">
        <v>984</v>
      </c>
      <c r="F3328" s="195">
        <v>44596</v>
      </c>
      <c r="G3328" s="2">
        <v>31</v>
      </c>
      <c r="H3328" t="str">
        <f>B3328&amp;C3328</f>
        <v>Jessica HENDRENhigh-jump</v>
      </c>
      <c r="I3328" s="2">
        <f>E3328</f>
        <v>984</v>
      </c>
      <c r="J3328" s="2" cm="1">
        <f t="array" ref="J3328">MAX(IF($H$3:$H$4000=$H3328,$I$3:$I$4000))</f>
        <v>984</v>
      </c>
      <c r="P3328" s="2" t="e">
        <f t="shared" si="204"/>
        <v>#N/A</v>
      </c>
    </row>
    <row r="3329" spans="1:16" x14ac:dyDescent="0.2">
      <c r="A3329" t="s">
        <v>1107</v>
      </c>
      <c r="B3329" t="s">
        <v>1530</v>
      </c>
      <c r="C3329" s="5" t="s">
        <v>42</v>
      </c>
      <c r="D3329" s="5">
        <v>37382</v>
      </c>
      <c r="E3329" s="39">
        <v>737</v>
      </c>
      <c r="F3329" s="195">
        <v>44596</v>
      </c>
      <c r="G3329" s="2">
        <v>95</v>
      </c>
      <c r="H3329" t="str">
        <f>B3329&amp;C3329</f>
        <v>Mile NAIMEhammer-throw</v>
      </c>
      <c r="I3329" s="2">
        <f>E3329</f>
        <v>737</v>
      </c>
      <c r="J3329" s="2" cm="1">
        <f t="array" ref="J3329">MAX(IF($H$3:$H$4000=$H3329,$I$3:$I$4000))</f>
        <v>737</v>
      </c>
      <c r="P3329" s="2" t="e">
        <f t="shared" si="204"/>
        <v>#N/A</v>
      </c>
    </row>
    <row r="3330" spans="1:16" x14ac:dyDescent="0.2">
      <c r="A3330" t="s">
        <v>1107</v>
      </c>
      <c r="B3330" t="s">
        <v>1483</v>
      </c>
      <c r="C3330" s="5" t="s">
        <v>41</v>
      </c>
      <c r="D3330" s="5">
        <v>36579</v>
      </c>
      <c r="E3330" s="39">
        <v>833</v>
      </c>
      <c r="F3330" s="195">
        <v>44596</v>
      </c>
      <c r="G3330" s="2">
        <v>47</v>
      </c>
      <c r="H3330" t="str">
        <f>B3330&amp;C3330</f>
        <v>Caitlin BONNEjavelin-throw</v>
      </c>
      <c r="I3330" s="2">
        <f>E3330</f>
        <v>833</v>
      </c>
      <c r="J3330" s="2" cm="1">
        <f t="array" ref="J3330">MAX(IF($H$3:$H$4000=$H3330,$I$3:$I$4000))</f>
        <v>833</v>
      </c>
      <c r="P3330" s="2" t="e">
        <f t="shared" si="204"/>
        <v>#N/A</v>
      </c>
    </row>
    <row r="3331" spans="1:16" x14ac:dyDescent="0.2">
      <c r="A3331" t="s">
        <v>1107</v>
      </c>
      <c r="B3331" t="s">
        <v>1384</v>
      </c>
      <c r="C3331" s="5" t="s">
        <v>35</v>
      </c>
      <c r="D3331" s="5">
        <v>37351</v>
      </c>
      <c r="E3331" s="39">
        <v>1004</v>
      </c>
      <c r="F3331" s="195">
        <v>44591</v>
      </c>
      <c r="G3331" s="2">
        <v>22</v>
      </c>
      <c r="H3331" t="str">
        <f>B3331&amp;C3331</f>
        <v>Maddie WILSONhigh-jump</v>
      </c>
      <c r="I3331" s="2">
        <f>E3331</f>
        <v>1004</v>
      </c>
      <c r="J3331" s="2" cm="1">
        <f t="array" ref="J3331">MAX(IF($H$3:$H$4000=$H3331,$I$3:$I$4000))</f>
        <v>1004</v>
      </c>
      <c r="P3331" s="2" t="e">
        <f t="shared" si="204"/>
        <v>#N/A</v>
      </c>
    </row>
    <row r="3332" spans="1:16" x14ac:dyDescent="0.2">
      <c r="A3332" t="s">
        <v>1107</v>
      </c>
      <c r="B3332" t="s">
        <v>1392</v>
      </c>
      <c r="C3332" s="5" t="s">
        <v>35</v>
      </c>
      <c r="D3332" s="5">
        <v>38991</v>
      </c>
      <c r="E3332" s="39">
        <v>965</v>
      </c>
      <c r="F3332" s="195">
        <v>44591</v>
      </c>
      <c r="G3332" s="2">
        <v>47</v>
      </c>
      <c r="H3332" t="str">
        <f>B3332&amp;C3332</f>
        <v>Naomi WAITEhigh-jump</v>
      </c>
      <c r="I3332" s="2">
        <f>E3332</f>
        <v>965</v>
      </c>
      <c r="J3332" s="2" cm="1">
        <f t="array" ref="J3332">MAX(IF($H$3:$H$4000=$H3332,$I$3:$I$4000))</f>
        <v>965</v>
      </c>
      <c r="P3332" s="2" t="e">
        <f t="shared" ref="P3332:P3386" si="205">VLOOKUP(L3332&amp;M3332,$H$3:$J$3823,3,FALSE)</f>
        <v>#N/A</v>
      </c>
    </row>
    <row r="3333" spans="1:16" x14ac:dyDescent="0.2">
      <c r="A3333" t="s">
        <v>1107</v>
      </c>
      <c r="B3333" t="s">
        <v>1393</v>
      </c>
      <c r="C3333" s="5" t="s">
        <v>35</v>
      </c>
      <c r="D3333" s="5">
        <v>36189</v>
      </c>
      <c r="E3333" s="39">
        <v>965</v>
      </c>
      <c r="F3333" s="195">
        <v>44591</v>
      </c>
      <c r="G3333" s="2">
        <v>47</v>
      </c>
      <c r="H3333" t="str">
        <f>B3333&amp;C3333</f>
        <v>Alex HYLANDhigh-jump</v>
      </c>
      <c r="I3333" s="2">
        <f>E3333</f>
        <v>965</v>
      </c>
      <c r="J3333" s="2" cm="1">
        <f t="array" ref="J3333">MAX(IF($H$3:$H$4000=$H3333,$I$3:$I$4000))</f>
        <v>965</v>
      </c>
      <c r="P3333" s="2" t="e">
        <f t="shared" si="205"/>
        <v>#N/A</v>
      </c>
    </row>
    <row r="3334" spans="1:16" x14ac:dyDescent="0.2">
      <c r="A3334" t="s">
        <v>1107</v>
      </c>
      <c r="B3334" t="s">
        <v>1458</v>
      </c>
      <c r="C3334" s="6" t="s">
        <v>39</v>
      </c>
      <c r="D3334" s="5">
        <v>35512</v>
      </c>
      <c r="E3334" s="39">
        <v>827</v>
      </c>
      <c r="F3334" s="195">
        <v>44591</v>
      </c>
      <c r="G3334" s="2">
        <v>49</v>
      </c>
      <c r="H3334" t="str">
        <f>B3334&amp;C3334</f>
        <v>Lauren BRUCEshot-put</v>
      </c>
      <c r="I3334" s="2">
        <f>E3334</f>
        <v>827</v>
      </c>
      <c r="J3334" s="2" cm="1">
        <f t="array" ref="J3334">MAX(IF($H$3:$H$4000=$H3334,$I$3:$I$4000))</f>
        <v>827</v>
      </c>
      <c r="P3334" s="2" t="e">
        <f t="shared" si="205"/>
        <v>#N/A</v>
      </c>
    </row>
    <row r="3335" spans="1:16" x14ac:dyDescent="0.2">
      <c r="A3335" t="s">
        <v>1107</v>
      </c>
      <c r="B3335" t="s">
        <v>1506</v>
      </c>
      <c r="C3335" s="6" t="s">
        <v>42</v>
      </c>
      <c r="D3335" s="5"/>
      <c r="E3335" s="39">
        <v>800</v>
      </c>
      <c r="F3335" s="195">
        <v>44591</v>
      </c>
      <c r="G3335" s="2">
        <v>68</v>
      </c>
      <c r="H3335" t="str">
        <f>B3335&amp;C3335</f>
        <v>Alexandria MAPLEShammer-throw</v>
      </c>
      <c r="I3335" s="2">
        <f>E3335</f>
        <v>800</v>
      </c>
      <c r="J3335" s="2" cm="1">
        <f t="array" ref="J3335">MAX(IF($H$3:$H$4000=$H3335,$I$3:$I$4000))</f>
        <v>800</v>
      </c>
      <c r="P3335" s="2" t="e">
        <f t="shared" si="205"/>
        <v>#N/A</v>
      </c>
    </row>
    <row r="3336" spans="1:16" x14ac:dyDescent="0.2">
      <c r="A3336" t="s">
        <v>1107</v>
      </c>
      <c r="B3336" t="s">
        <v>1119</v>
      </c>
      <c r="C3336" s="5" t="s">
        <v>25</v>
      </c>
      <c r="D3336" s="5">
        <v>35729</v>
      </c>
      <c r="E3336" s="39">
        <v>1050</v>
      </c>
      <c r="F3336" s="195">
        <v>44590</v>
      </c>
      <c r="G3336" s="2">
        <v>71</v>
      </c>
      <c r="H3336" t="str">
        <f>B3336&amp;C3336</f>
        <v>Anna PERCY200m</v>
      </c>
      <c r="I3336" s="2">
        <f>E3336</f>
        <v>1050</v>
      </c>
      <c r="J3336" s="2" cm="1">
        <f t="array" ref="J3336">MAX(IF($H$3:$H$4000=$H3336,$I$3:$I$4000))</f>
        <v>1050</v>
      </c>
      <c r="P3336" s="2" t="e">
        <f t="shared" si="205"/>
        <v>#N/A</v>
      </c>
    </row>
    <row r="3337" spans="1:16" x14ac:dyDescent="0.2">
      <c r="A3337" t="s">
        <v>1107</v>
      </c>
      <c r="B3337" t="s">
        <v>1155</v>
      </c>
      <c r="C3337" s="5" t="s">
        <v>35</v>
      </c>
      <c r="D3337" s="5">
        <v>35740</v>
      </c>
      <c r="E3337" s="39">
        <v>926</v>
      </c>
      <c r="F3337" s="195">
        <v>44590</v>
      </c>
      <c r="G3337" s="2">
        <v>70</v>
      </c>
      <c r="H3337" t="str">
        <f>B3337&amp;C3337</f>
        <v>Rosie ELLIOTThigh-jump</v>
      </c>
      <c r="I3337" s="2">
        <f>E3337</f>
        <v>926</v>
      </c>
      <c r="J3337" s="2" cm="1">
        <f t="array" ref="J3337">MAX(IF($H$3:$H$4000=$H3337,$I$3:$I$4000))</f>
        <v>926</v>
      </c>
      <c r="P3337" s="2" t="e">
        <f t="shared" si="205"/>
        <v>#N/A</v>
      </c>
    </row>
    <row r="3338" spans="1:16" x14ac:dyDescent="0.2">
      <c r="A3338" t="s">
        <v>1107</v>
      </c>
      <c r="B3338" t="s">
        <v>1518</v>
      </c>
      <c r="C3338" s="5" t="s">
        <v>42</v>
      </c>
      <c r="D3338" s="5">
        <v>36565</v>
      </c>
      <c r="E3338" s="39">
        <v>873</v>
      </c>
      <c r="F3338" s="195">
        <v>44590</v>
      </c>
      <c r="G3338" s="2">
        <v>41</v>
      </c>
      <c r="H3338" t="str">
        <f>B3338&amp;C3338</f>
        <v>Dyani SHEPHERD-OATEShammer-throw</v>
      </c>
      <c r="I3338" s="2">
        <f>E3338</f>
        <v>873</v>
      </c>
      <c r="J3338" s="2" cm="1">
        <f t="array" ref="J3338">MAX(IF($H$3:$H$4000=$H3338,$I$3:$I$4000))</f>
        <v>873</v>
      </c>
      <c r="P3338" s="2" t="e">
        <f t="shared" si="205"/>
        <v>#N/A</v>
      </c>
    </row>
    <row r="3339" spans="1:16" x14ac:dyDescent="0.2">
      <c r="A3339" t="s">
        <v>1107</v>
      </c>
      <c r="B3339" t="s">
        <v>1595</v>
      </c>
      <c r="C3339" s="6" t="s">
        <v>82</v>
      </c>
      <c r="D3339" s="5">
        <v>30384</v>
      </c>
      <c r="E3339" s="39">
        <v>937</v>
      </c>
      <c r="F3339" s="195">
        <v>44584</v>
      </c>
      <c r="G3339" s="2">
        <v>64</v>
      </c>
      <c r="H3339" t="str">
        <f>B3339&amp;C3339</f>
        <v>Lisa CROSSmarathon</v>
      </c>
      <c r="I3339" s="2">
        <f>E3339</f>
        <v>937</v>
      </c>
      <c r="J3339" s="2" cm="1">
        <f t="array" ref="J3339">MAX(IF($H$3:$H$4000=$H3339,$I$3:$I$4000))</f>
        <v>937</v>
      </c>
      <c r="P3339" s="2" t="e">
        <f t="shared" si="205"/>
        <v>#N/A</v>
      </c>
    </row>
    <row r="3340" spans="1:16" x14ac:dyDescent="0.2">
      <c r="A3340" t="s">
        <v>1107</v>
      </c>
      <c r="B3340" t="s">
        <v>1133</v>
      </c>
      <c r="C3340" s="5" t="s">
        <v>26</v>
      </c>
      <c r="D3340" s="5">
        <v>34076</v>
      </c>
      <c r="E3340" s="39">
        <v>1096</v>
      </c>
      <c r="F3340" s="195">
        <v>44583</v>
      </c>
      <c r="G3340" s="2">
        <v>17</v>
      </c>
      <c r="H3340" t="str">
        <f>B3340&amp;C3340</f>
        <v>Portia BING400m</v>
      </c>
      <c r="I3340" s="2">
        <f>E3340</f>
        <v>1096</v>
      </c>
      <c r="J3340" s="2" cm="1">
        <f t="array" ref="J3340">MAX(IF($H$3:$H$4000=$H3340,$I$3:$I$4000))</f>
        <v>1096</v>
      </c>
      <c r="P3340" s="2" t="e">
        <f t="shared" si="205"/>
        <v>#N/A</v>
      </c>
    </row>
    <row r="3341" spans="1:16" x14ac:dyDescent="0.2">
      <c r="A3341" t="s">
        <v>1107</v>
      </c>
      <c r="B3341" t="s">
        <v>1240</v>
      </c>
      <c r="C3341" s="5" t="s">
        <v>27</v>
      </c>
      <c r="D3341" s="5">
        <v>35692</v>
      </c>
      <c r="E3341" s="39">
        <v>1009</v>
      </c>
      <c r="F3341" s="195">
        <v>44583</v>
      </c>
      <c r="G3341" s="2">
        <v>88</v>
      </c>
      <c r="H3341" t="str">
        <f>B3341&amp;C3341</f>
        <v>Kara MACDERMID800m</v>
      </c>
      <c r="I3341" s="2">
        <f>E3341</f>
        <v>1009</v>
      </c>
      <c r="J3341" s="2" cm="1">
        <f t="array" ref="J3341">MAX(IF($H$3:$H$4000=$H3341,$I$3:$I$4000))</f>
        <v>1009</v>
      </c>
      <c r="P3341" s="2" t="e">
        <f t="shared" si="205"/>
        <v>#N/A</v>
      </c>
    </row>
    <row r="3342" spans="1:16" x14ac:dyDescent="0.2">
      <c r="A3342" t="s">
        <v>1107</v>
      </c>
      <c r="B3342" t="s">
        <v>1241</v>
      </c>
      <c r="C3342" s="5" t="s">
        <v>27</v>
      </c>
      <c r="D3342" s="5">
        <v>38433</v>
      </c>
      <c r="E3342" s="39">
        <v>1007</v>
      </c>
      <c r="F3342" s="195">
        <v>44583</v>
      </c>
      <c r="G3342" s="2">
        <v>90</v>
      </c>
      <c r="H3342" t="str">
        <f>B3342&amp;C3342</f>
        <v>Kiera HALL800m</v>
      </c>
      <c r="I3342" s="2">
        <f>E3342</f>
        <v>1007</v>
      </c>
      <c r="J3342" s="2" cm="1">
        <f t="array" ref="J3342">MAX(IF($H$3:$H$4000=$H3342,$I$3:$I$4000))</f>
        <v>1007</v>
      </c>
      <c r="P3342" s="2" t="e">
        <f t="shared" si="205"/>
        <v>#N/A</v>
      </c>
    </row>
    <row r="3343" spans="1:16" x14ac:dyDescent="0.2">
      <c r="A3343" t="s">
        <v>1107</v>
      </c>
      <c r="B3343" t="s">
        <v>1267</v>
      </c>
      <c r="C3343" s="5" t="s">
        <v>34</v>
      </c>
      <c r="D3343" s="5">
        <v>37173</v>
      </c>
      <c r="E3343" s="39">
        <v>977</v>
      </c>
      <c r="F3343" s="195">
        <v>44583</v>
      </c>
      <c r="G3343" s="2">
        <v>46</v>
      </c>
      <c r="H3343" t="str">
        <f>B3343&amp;C3343</f>
        <v>Eva PRINGLE3000msc</v>
      </c>
      <c r="I3343" s="2">
        <f>E3343</f>
        <v>977</v>
      </c>
      <c r="J3343" s="2" cm="1">
        <f t="array" ref="J3343">MAX(IF($H$3:$H$4000=$H3343,$I$3:$I$4000))</f>
        <v>977</v>
      </c>
      <c r="P3343" s="2" t="e">
        <f t="shared" si="205"/>
        <v>#N/A</v>
      </c>
    </row>
    <row r="3344" spans="1:16" x14ac:dyDescent="0.2">
      <c r="A3344" t="s">
        <v>1107</v>
      </c>
      <c r="B3344" t="s">
        <v>1458</v>
      </c>
      <c r="C3344" s="5" t="s">
        <v>40</v>
      </c>
      <c r="D3344" s="5">
        <v>35512</v>
      </c>
      <c r="E3344" s="39">
        <v>877</v>
      </c>
      <c r="F3344" s="195">
        <v>44583</v>
      </c>
      <c r="G3344" s="2">
        <v>46</v>
      </c>
      <c r="H3344" t="str">
        <f>B3344&amp;C3344</f>
        <v>Lauren BRUCEdiscus-throw</v>
      </c>
      <c r="I3344" s="2">
        <f>E3344</f>
        <v>877</v>
      </c>
      <c r="J3344" s="2" cm="1">
        <f t="array" ref="J3344">MAX(IF($H$3:$H$4000=$H3344,$I$3:$I$4000))</f>
        <v>877</v>
      </c>
      <c r="P3344" s="2" t="e">
        <f t="shared" si="205"/>
        <v>#N/A</v>
      </c>
    </row>
    <row r="3345" spans="1:16" x14ac:dyDescent="0.2">
      <c r="A3345" t="s">
        <v>1107</v>
      </c>
      <c r="B3345" t="s">
        <v>1414</v>
      </c>
      <c r="C3345" s="5" t="s">
        <v>36</v>
      </c>
      <c r="D3345" s="5">
        <v>36872</v>
      </c>
      <c r="E3345" s="39">
        <v>1099</v>
      </c>
      <c r="F3345" s="195">
        <v>44580</v>
      </c>
      <c r="G3345" s="2">
        <v>3</v>
      </c>
      <c r="H3345" t="str">
        <f>B3345&amp;C3345</f>
        <v>Imogen AYRISpole-vault</v>
      </c>
      <c r="I3345" s="2">
        <f>E3345</f>
        <v>1099</v>
      </c>
      <c r="J3345" s="2" cm="1">
        <f t="array" ref="J3345">MAX(IF($H$3:$H$4000=$H3345,$I$3:$I$4000))</f>
        <v>1099</v>
      </c>
      <c r="P3345" s="2" t="e">
        <f t="shared" si="205"/>
        <v>#N/A</v>
      </c>
    </row>
    <row r="3346" spans="1:16" x14ac:dyDescent="0.2">
      <c r="A3346" t="s">
        <v>1107</v>
      </c>
      <c r="B3346" t="s">
        <v>1454</v>
      </c>
      <c r="C3346" s="5" t="s">
        <v>40</v>
      </c>
      <c r="D3346" s="5">
        <v>37073</v>
      </c>
      <c r="E3346" s="39">
        <v>926</v>
      </c>
      <c r="F3346" s="195">
        <v>44576</v>
      </c>
      <c r="G3346" s="2">
        <v>29</v>
      </c>
      <c r="H3346" t="str">
        <f>B3346&amp;C3346</f>
        <v>Savannah SCHEENdiscus-throw</v>
      </c>
      <c r="I3346" s="2">
        <f>E3346</f>
        <v>926</v>
      </c>
      <c r="J3346" s="2" cm="1">
        <f t="array" ref="J3346">MAX(IF($H$3:$H$4000=$H3346,$I$3:$I$4000))</f>
        <v>970</v>
      </c>
      <c r="P3346" s="2" t="e">
        <f t="shared" si="205"/>
        <v>#N/A</v>
      </c>
    </row>
    <row r="3347" spans="1:16" x14ac:dyDescent="0.2">
      <c r="A3347" t="s">
        <v>1107</v>
      </c>
      <c r="B3347" t="s">
        <v>1119</v>
      </c>
      <c r="C3347" s="5" t="s">
        <v>2</v>
      </c>
      <c r="D3347" s="5">
        <v>35729</v>
      </c>
      <c r="E3347" s="39">
        <v>1056</v>
      </c>
      <c r="F3347" s="195">
        <v>44569</v>
      </c>
      <c r="G3347" s="2">
        <v>67</v>
      </c>
      <c r="H3347" t="str">
        <f>B3347&amp;C3347</f>
        <v>Anna PERCY100m</v>
      </c>
      <c r="I3347" s="2">
        <f>E3347</f>
        <v>1056</v>
      </c>
      <c r="J3347" s="2" cm="1">
        <f t="array" ref="J3347">MAX(IF($H$3:$H$4000=$H3347,$I$3:$I$4000))</f>
        <v>1114</v>
      </c>
      <c r="P3347" s="2" t="e">
        <f t="shared" si="205"/>
        <v>#N/A</v>
      </c>
    </row>
    <row r="3348" spans="1:16" x14ac:dyDescent="0.2">
      <c r="A3348" t="s">
        <v>1107</v>
      </c>
      <c r="B3348" t="s">
        <v>1155</v>
      </c>
      <c r="C3348" s="5" t="s">
        <v>25</v>
      </c>
      <c r="D3348" s="5">
        <v>35740</v>
      </c>
      <c r="E3348" s="39">
        <v>1064</v>
      </c>
      <c r="F3348" s="195">
        <v>44569</v>
      </c>
      <c r="G3348" s="2">
        <v>64</v>
      </c>
      <c r="H3348" t="str">
        <f>B3348&amp;C3348</f>
        <v>Rosie ELLIOTT200m</v>
      </c>
      <c r="I3348" s="2">
        <f>E3348</f>
        <v>1064</v>
      </c>
      <c r="J3348" s="2" cm="1">
        <f t="array" ref="J3348">MAX(IF($H$3:$H$4000=$H3348,$I$3:$I$4000))</f>
        <v>1064</v>
      </c>
      <c r="P3348" s="2" t="e">
        <f t="shared" si="205"/>
        <v>#N/A</v>
      </c>
    </row>
    <row r="3349" spans="1:16" x14ac:dyDescent="0.2">
      <c r="A3349" t="s">
        <v>1107</v>
      </c>
      <c r="B3349" t="s">
        <v>1129</v>
      </c>
      <c r="C3349" s="5" t="s">
        <v>2</v>
      </c>
      <c r="D3349" s="5">
        <v>36399</v>
      </c>
      <c r="E3349" s="39">
        <v>1044</v>
      </c>
      <c r="F3349" s="195">
        <v>44562</v>
      </c>
      <c r="G3349" s="2">
        <v>96</v>
      </c>
      <c r="H3349" t="str">
        <f>B3349&amp;C3349</f>
        <v>Georgia HULLS100m</v>
      </c>
      <c r="I3349" s="2">
        <f>E3349</f>
        <v>1044</v>
      </c>
      <c r="J3349" s="2" cm="1">
        <f t="array" ref="J3349">MAX(IF($H$3:$H$4000=$H3349,$I$3:$I$4000))</f>
        <v>1106</v>
      </c>
      <c r="P3349" s="2" t="e">
        <f t="shared" si="205"/>
        <v>#N/A</v>
      </c>
    </row>
    <row r="3350" spans="1:16" x14ac:dyDescent="0.2">
      <c r="A3350" t="s">
        <v>1107</v>
      </c>
      <c r="B3350" t="s">
        <v>1108</v>
      </c>
      <c r="C3350" s="5" t="s">
        <v>2</v>
      </c>
      <c r="D3350" s="5">
        <v>35684</v>
      </c>
      <c r="E3350" s="39">
        <v>1142</v>
      </c>
      <c r="F3350" s="195">
        <v>44548</v>
      </c>
      <c r="G3350" s="2">
        <v>41</v>
      </c>
      <c r="H3350" t="str">
        <f>B3350&amp;C3350</f>
        <v>Zoe HOBBS100m</v>
      </c>
      <c r="I3350" s="2">
        <f>E3350</f>
        <v>1142</v>
      </c>
      <c r="J3350" s="2" cm="1">
        <f t="array" ref="J3350">MAX(IF($H$3:$H$4000=$H3350,$I$3:$I$4000))</f>
        <v>1167</v>
      </c>
      <c r="P3350" s="2" t="e">
        <f t="shared" si="205"/>
        <v>#N/A</v>
      </c>
    </row>
    <row r="3351" spans="1:16" x14ac:dyDescent="0.2">
      <c r="A3351" t="s">
        <v>1107</v>
      </c>
      <c r="B3351" t="s">
        <v>1129</v>
      </c>
      <c r="C3351" s="6" t="s">
        <v>2</v>
      </c>
      <c r="D3351" s="5">
        <v>36399</v>
      </c>
      <c r="E3351" s="39">
        <v>1106</v>
      </c>
      <c r="F3351" s="195">
        <v>44548</v>
      </c>
      <c r="G3351" s="2">
        <v>75</v>
      </c>
      <c r="H3351" t="str">
        <f>B3351&amp;C3351</f>
        <v>Georgia HULLS100m</v>
      </c>
      <c r="I3351" s="2">
        <f>E3351</f>
        <v>1106</v>
      </c>
      <c r="J3351" s="2" cm="1">
        <f t="array" ref="J3351">MAX(IF($H$3:$H$4000=$H3351,$I$3:$I$4000))</f>
        <v>1106</v>
      </c>
      <c r="P3351" s="2" t="e">
        <f t="shared" si="205"/>
        <v>#N/A</v>
      </c>
    </row>
    <row r="3352" spans="1:16" x14ac:dyDescent="0.2">
      <c r="A3352" t="s">
        <v>1107</v>
      </c>
      <c r="B3352" t="s">
        <v>1414</v>
      </c>
      <c r="C3352" s="5" t="s">
        <v>36</v>
      </c>
      <c r="D3352" s="5">
        <v>36872</v>
      </c>
      <c r="E3352" s="39">
        <v>1083</v>
      </c>
      <c r="F3352" s="195">
        <v>44541</v>
      </c>
      <c r="G3352" s="2">
        <v>7</v>
      </c>
      <c r="H3352" t="str">
        <f>B3352&amp;C3352</f>
        <v>Imogen AYRISpole-vault</v>
      </c>
      <c r="I3352" s="2">
        <f>E3352</f>
        <v>1083</v>
      </c>
      <c r="J3352" s="2" cm="1">
        <f t="array" ref="J3352">MAX(IF($H$3:$H$4000=$H3352,$I$3:$I$4000))</f>
        <v>1099</v>
      </c>
      <c r="P3352" s="2" t="e">
        <f t="shared" si="205"/>
        <v>#N/A</v>
      </c>
    </row>
    <row r="3353" spans="1:16" x14ac:dyDescent="0.2">
      <c r="A3353" t="s">
        <v>1107</v>
      </c>
      <c r="B3353" t="s">
        <v>1452</v>
      </c>
      <c r="C3353" s="5" t="s">
        <v>39</v>
      </c>
      <c r="D3353" s="5">
        <v>37730</v>
      </c>
      <c r="E3353" s="39">
        <v>924</v>
      </c>
      <c r="F3353" s="195">
        <v>44541</v>
      </c>
      <c r="G3353" s="2">
        <v>40</v>
      </c>
      <c r="H3353" t="str">
        <f>B3353&amp;C3353</f>
        <v>Tapenisa HAVEAshot-put</v>
      </c>
      <c r="I3353" s="2">
        <f>E3353</f>
        <v>924</v>
      </c>
      <c r="J3353" s="2" cm="1">
        <f t="array" ref="J3353">MAX(IF($H$3:$H$4000=$H3353,$I$3:$I$4000))</f>
        <v>956</v>
      </c>
      <c r="P3353" s="2" t="e">
        <f t="shared" si="205"/>
        <v>#N/A</v>
      </c>
    </row>
    <row r="3354" spans="1:16" x14ac:dyDescent="0.2">
      <c r="A3354" t="s">
        <v>1107</v>
      </c>
      <c r="B3354" t="s">
        <v>1119</v>
      </c>
      <c r="C3354" s="5" t="s">
        <v>2</v>
      </c>
      <c r="D3354" s="5">
        <v>35729</v>
      </c>
      <c r="E3354" s="39">
        <v>1114</v>
      </c>
      <c r="F3354" s="195">
        <v>44534</v>
      </c>
      <c r="G3354" s="2">
        <v>66</v>
      </c>
      <c r="H3354" t="str">
        <f>B3354&amp;C3354</f>
        <v>Anna PERCY100m</v>
      </c>
      <c r="I3354" s="2">
        <f>E3354</f>
        <v>1114</v>
      </c>
      <c r="J3354" s="2" cm="1">
        <f t="array" ref="J3354">MAX(IF($H$3:$H$4000=$H3354,$I$3:$I$4000))</f>
        <v>1114</v>
      </c>
      <c r="P3354" s="2" t="e">
        <f t="shared" si="205"/>
        <v>#N/A</v>
      </c>
    </row>
    <row r="3355" spans="1:16" x14ac:dyDescent="0.2">
      <c r="A3355" t="s">
        <v>1107</v>
      </c>
      <c r="B3355" t="s">
        <v>1511</v>
      </c>
      <c r="C3355" s="5" t="s">
        <v>42</v>
      </c>
      <c r="D3355" s="5">
        <v>33717</v>
      </c>
      <c r="E3355" s="39">
        <v>1094</v>
      </c>
      <c r="F3355" s="195">
        <v>44534</v>
      </c>
      <c r="G3355" s="2">
        <v>6</v>
      </c>
      <c r="H3355" t="str">
        <f>B3355&amp;C3355</f>
        <v>Nicole BRADLEYhammer-throw</v>
      </c>
      <c r="I3355" s="2">
        <f>E3355</f>
        <v>1094</v>
      </c>
      <c r="J3355" s="2" cm="1">
        <f t="array" ref="J3355">MAX(IF($H$3:$H$4000=$H3355,$I$3:$I$4000))</f>
        <v>1100</v>
      </c>
      <c r="P3355" s="2" t="e">
        <f t="shared" si="205"/>
        <v>#N/A</v>
      </c>
    </row>
    <row r="3356" spans="1:16" x14ac:dyDescent="0.2">
      <c r="A3356" t="s">
        <v>1107</v>
      </c>
      <c r="B3356" t="s">
        <v>1518</v>
      </c>
      <c r="C3356" s="5" t="s">
        <v>42</v>
      </c>
      <c r="D3356" s="5">
        <v>36565</v>
      </c>
      <c r="E3356" s="39">
        <v>865</v>
      </c>
      <c r="F3356" s="195">
        <v>44534</v>
      </c>
      <c r="G3356" s="2">
        <v>67</v>
      </c>
      <c r="H3356" t="str">
        <f>B3356&amp;C3356</f>
        <v>Dyani SHEPHERD-OATEShammer-throw</v>
      </c>
      <c r="I3356" s="2">
        <f>E3356</f>
        <v>865</v>
      </c>
      <c r="J3356" s="2" cm="1">
        <f t="array" ref="J3356">MAX(IF($H$3:$H$4000=$H3356,$I$3:$I$4000))</f>
        <v>873</v>
      </c>
      <c r="P3356" s="2" t="e">
        <f t="shared" si="205"/>
        <v>#N/A</v>
      </c>
    </row>
    <row r="3357" spans="1:16" x14ac:dyDescent="0.2">
      <c r="A3357" t="s">
        <v>1107</v>
      </c>
      <c r="B3357" t="s">
        <v>1129</v>
      </c>
      <c r="C3357" s="5" t="s">
        <v>25</v>
      </c>
      <c r="D3357" s="5">
        <v>36399</v>
      </c>
      <c r="E3357" s="39">
        <v>1099</v>
      </c>
      <c r="F3357" s="195">
        <v>44527</v>
      </c>
      <c r="G3357" s="2">
        <v>66</v>
      </c>
      <c r="H3357" t="str">
        <f>B3357&amp;C3357</f>
        <v>Georgia HULLS200m</v>
      </c>
      <c r="I3357" s="2">
        <f>E3357</f>
        <v>1099</v>
      </c>
      <c r="J3357" s="2" cm="1">
        <f t="array" ref="J3357">MAX(IF($H$3:$H$4000=$H3357,$I$3:$I$4000))</f>
        <v>1120</v>
      </c>
      <c r="P3357" s="2" t="e">
        <f t="shared" si="205"/>
        <v>#N/A</v>
      </c>
    </row>
    <row r="3358" spans="1:16" x14ac:dyDescent="0.2">
      <c r="A3358" t="s">
        <v>1107</v>
      </c>
      <c r="B3358" t="s">
        <v>1383</v>
      </c>
      <c r="C3358" s="5" t="s">
        <v>35</v>
      </c>
      <c r="D3358" s="5">
        <v>36814</v>
      </c>
      <c r="E3358" s="39">
        <v>1033</v>
      </c>
      <c r="F3358" s="195">
        <v>44520</v>
      </c>
      <c r="G3358" s="2">
        <v>32</v>
      </c>
      <c r="H3358" t="str">
        <f>B3358&amp;C3358</f>
        <v>Imogen SKELTONhigh-jump</v>
      </c>
      <c r="I3358" s="2">
        <f>E3358</f>
        <v>1033</v>
      </c>
      <c r="J3358" s="2" cm="1">
        <f t="array" ref="J3358">MAX(IF($H$3:$H$4000=$H3358,$I$3:$I$4000))</f>
        <v>1082</v>
      </c>
      <c r="P3358" s="2" t="e">
        <f t="shared" si="205"/>
        <v>#N/A</v>
      </c>
    </row>
    <row r="3359" spans="1:16" x14ac:dyDescent="0.2">
      <c r="A3359" t="s">
        <v>1107</v>
      </c>
      <c r="B3359" t="s">
        <v>1450</v>
      </c>
      <c r="C3359" s="5" t="s">
        <v>40</v>
      </c>
      <c r="D3359" s="5">
        <v>33145</v>
      </c>
      <c r="E3359" s="39">
        <v>927</v>
      </c>
      <c r="F3359" s="195">
        <v>44520</v>
      </c>
      <c r="G3359" s="2">
        <v>43</v>
      </c>
      <c r="H3359" t="str">
        <f>B3359&amp;C3359</f>
        <v>TeRina KEENANdiscus-throw</v>
      </c>
      <c r="I3359" s="2">
        <f>E3359</f>
        <v>927</v>
      </c>
      <c r="J3359" s="2" cm="1">
        <f t="array" ref="J3359">MAX(IF($H$3:$H$4000=$H3359,$I$3:$I$4000))</f>
        <v>999</v>
      </c>
      <c r="P3359" s="2" t="e">
        <f t="shared" si="205"/>
        <v>#N/A</v>
      </c>
    </row>
    <row r="3360" spans="1:16" x14ac:dyDescent="0.2">
      <c r="A3360" t="s">
        <v>1107</v>
      </c>
      <c r="B3360" t="s">
        <v>1460</v>
      </c>
      <c r="C3360" s="5" t="s">
        <v>40</v>
      </c>
      <c r="D3360" s="5">
        <v>38057</v>
      </c>
      <c r="E3360" s="39">
        <v>900</v>
      </c>
      <c r="F3360" s="195">
        <v>44520</v>
      </c>
      <c r="G3360" s="2">
        <v>54</v>
      </c>
      <c r="H3360" t="str">
        <f>B3360&amp;C3360</f>
        <v>Natalia RANKIN-CHITARdiscus-throw</v>
      </c>
      <c r="I3360" s="2">
        <f>E3360</f>
        <v>900</v>
      </c>
      <c r="J3360" s="2" cm="1">
        <f t="array" ref="J3360">MAX(IF($H$3:$H$4000=$H3360,$I$3:$I$4000))</f>
        <v>900</v>
      </c>
      <c r="P3360" s="2" t="e">
        <f t="shared" si="205"/>
        <v>#N/A</v>
      </c>
    </row>
    <row r="3361" spans="1:16" x14ac:dyDescent="0.2">
      <c r="A3361" t="s">
        <v>1107</v>
      </c>
      <c r="B3361" t="s">
        <v>1460</v>
      </c>
      <c r="C3361" s="5" t="s">
        <v>39</v>
      </c>
      <c r="D3361" s="5">
        <v>38057</v>
      </c>
      <c r="E3361" s="39">
        <v>850</v>
      </c>
      <c r="F3361" s="195">
        <v>44520</v>
      </c>
      <c r="G3361" s="2">
        <v>75</v>
      </c>
      <c r="H3361" t="str">
        <f>B3361&amp;C3361</f>
        <v>Natalia RANKIN-CHITARshot-put</v>
      </c>
      <c r="I3361" s="2">
        <f>E3361</f>
        <v>850</v>
      </c>
      <c r="J3361" s="2" cm="1">
        <f t="array" ref="J3361">MAX(IF($H$3:$H$4000=$H3361,$I$3:$I$4000))</f>
        <v>888</v>
      </c>
      <c r="P3361" s="2" t="e">
        <f t="shared" si="205"/>
        <v>#N/A</v>
      </c>
    </row>
    <row r="3362" spans="1:16" x14ac:dyDescent="0.2">
      <c r="A3362" t="s">
        <v>1107</v>
      </c>
      <c r="B3362" t="s">
        <v>1452</v>
      </c>
      <c r="C3362" s="5" t="s">
        <v>40</v>
      </c>
      <c r="D3362" s="5">
        <v>37730</v>
      </c>
      <c r="E3362" s="39">
        <v>937</v>
      </c>
      <c r="F3362" s="195">
        <v>44492</v>
      </c>
      <c r="G3362" s="2">
        <v>39</v>
      </c>
      <c r="H3362" t="str">
        <f>B3362&amp;C3362</f>
        <v>Tapenisa HAVEAdiscus-throw</v>
      </c>
      <c r="I3362" s="2">
        <f>E3362</f>
        <v>937</v>
      </c>
      <c r="J3362" s="2" cm="1">
        <f t="array" ref="J3362">MAX(IF($H$3:$H$4000=$H3362,$I$3:$I$4000))</f>
        <v>950</v>
      </c>
      <c r="P3362" s="2" t="e">
        <f t="shared" si="205"/>
        <v>#N/A</v>
      </c>
    </row>
    <row r="3363" spans="1:16" x14ac:dyDescent="0.2">
      <c r="A3363" t="s">
        <v>1107</v>
      </c>
      <c r="B3363" t="s">
        <v>1850</v>
      </c>
      <c r="C3363" s="5" t="s">
        <v>30</v>
      </c>
      <c r="D3363" s="5">
        <v>33065</v>
      </c>
      <c r="E3363" s="39">
        <v>1130</v>
      </c>
      <c r="F3363" s="195">
        <v>44415</v>
      </c>
      <c r="G3363" s="2">
        <v>39</v>
      </c>
      <c r="H3363" t="str">
        <f>B3363&amp;C3363</f>
        <v>Camille BUSCOMB10000m</v>
      </c>
      <c r="I3363" s="2">
        <f>E3363</f>
        <v>1130</v>
      </c>
      <c r="J3363" s="2" cm="1">
        <f t="array" ref="J3363">MAX(IF($H$3:$H$4000=$H3363,$I$3:$I$4000))</f>
        <v>1130</v>
      </c>
      <c r="P3363" s="2" t="e">
        <f t="shared" si="205"/>
        <v>#N/A</v>
      </c>
    </row>
    <row r="3364" spans="1:16" x14ac:dyDescent="0.2">
      <c r="A3364" t="s">
        <v>1107</v>
      </c>
      <c r="B3364" t="s">
        <v>1489</v>
      </c>
      <c r="C3364" s="5" t="s">
        <v>39</v>
      </c>
      <c r="D3364" s="5">
        <v>36324</v>
      </c>
      <c r="E3364" s="39">
        <v>1144</v>
      </c>
      <c r="F3364" s="195">
        <v>44409</v>
      </c>
      <c r="G3364" s="2">
        <v>3</v>
      </c>
      <c r="H3364" t="str">
        <f>B3364&amp;C3364</f>
        <v>Maddison-Lee WESCHEshot-put</v>
      </c>
      <c r="I3364" s="2">
        <f>E3364</f>
        <v>1144</v>
      </c>
      <c r="J3364" s="2" cm="1">
        <f t="array" ref="J3364">MAX(IF($H$3:$H$4000=$H3364,$I$3:$I$4000))</f>
        <v>1151</v>
      </c>
      <c r="P3364" s="2" t="e">
        <f t="shared" si="205"/>
        <v>#N/A</v>
      </c>
    </row>
    <row r="3365" spans="1:16" x14ac:dyDescent="0.2">
      <c r="A3365" t="s">
        <v>1107</v>
      </c>
      <c r="B3365" t="s">
        <v>2453</v>
      </c>
      <c r="C3365" s="5" t="s">
        <v>39</v>
      </c>
      <c r="D3365" s="5">
        <v>30961</v>
      </c>
      <c r="E3365" s="39">
        <v>1192</v>
      </c>
      <c r="F3365" s="195">
        <v>44388</v>
      </c>
      <c r="G3365" s="2">
        <v>1</v>
      </c>
      <c r="H3365" t="str">
        <f>B3365&amp;C3365</f>
        <v>Valerie ADAMSshot-put</v>
      </c>
      <c r="I3365" s="2">
        <f>E3365</f>
        <v>1192</v>
      </c>
      <c r="J3365" s="2" cm="1">
        <f t="array" ref="J3365">MAX(IF($H$3:$H$4000=$H3365,$I$3:$I$4000))</f>
        <v>1192</v>
      </c>
      <c r="P3365" s="2" t="e">
        <f t="shared" si="205"/>
        <v>#N/A</v>
      </c>
    </row>
    <row r="3366" spans="1:16" x14ac:dyDescent="0.2">
      <c r="A3366" t="s">
        <v>1107</v>
      </c>
      <c r="B3366" t="s">
        <v>1850</v>
      </c>
      <c r="C3366" s="5" t="s">
        <v>29</v>
      </c>
      <c r="D3366" s="5">
        <v>33065</v>
      </c>
      <c r="E3366" s="39">
        <v>1117</v>
      </c>
      <c r="F3366" s="195">
        <v>44378</v>
      </c>
      <c r="G3366" s="2">
        <v>51</v>
      </c>
      <c r="H3366" t="str">
        <f>B3366&amp;C3366</f>
        <v>Camille BUSCOMB5000m</v>
      </c>
      <c r="I3366" s="2">
        <f>E3366</f>
        <v>1117</v>
      </c>
      <c r="J3366" s="2" cm="1">
        <f t="array" ref="J3366">MAX(IF($H$3:$H$4000=$H3366,$I$3:$I$4000))</f>
        <v>1117</v>
      </c>
      <c r="P3366" s="2" t="e">
        <f t="shared" si="205"/>
        <v>#N/A</v>
      </c>
    </row>
    <row r="3367" spans="1:16" x14ac:dyDescent="0.2">
      <c r="A3367" t="s">
        <v>1107</v>
      </c>
      <c r="B3367" t="s">
        <v>1531</v>
      </c>
      <c r="C3367" s="5" t="s">
        <v>41</v>
      </c>
      <c r="D3367" s="5">
        <v>34471</v>
      </c>
      <c r="E3367" s="39">
        <v>1081</v>
      </c>
      <c r="F3367" s="195">
        <v>44366</v>
      </c>
      <c r="G3367" s="2">
        <v>8</v>
      </c>
      <c r="H3367" t="str">
        <f>B3367&amp;C3367</f>
        <v>Tori PEETERSjavelin-throw</v>
      </c>
      <c r="I3367" s="2">
        <f>E3367</f>
        <v>1081</v>
      </c>
      <c r="J3367" s="2" cm="1">
        <f t="array" ref="J3367">MAX(IF($H$3:$H$4000=$H3367,$I$3:$I$4000))</f>
        <v>1122</v>
      </c>
      <c r="P3367" s="2" t="e">
        <f t="shared" si="205"/>
        <v>#N/A</v>
      </c>
    </row>
    <row r="3368" spans="1:16" x14ac:dyDescent="0.2">
      <c r="A3368" t="s">
        <v>1107</v>
      </c>
      <c r="B3368" t="s">
        <v>2413</v>
      </c>
      <c r="C3368" s="5" t="s">
        <v>39</v>
      </c>
      <c r="D3368" s="5">
        <v>37416</v>
      </c>
      <c r="E3368" s="39">
        <v>963</v>
      </c>
      <c r="F3368" s="195">
        <v>44359</v>
      </c>
      <c r="G3368" s="2">
        <v>29</v>
      </c>
      <c r="H3368" t="str">
        <f>B3368&amp;C3368</f>
        <v>Kaia TUPU-SOUTHshot-put</v>
      </c>
      <c r="I3368" s="2">
        <f>E3368</f>
        <v>963</v>
      </c>
      <c r="J3368" s="2" cm="1">
        <f t="array" ref="J3368">MAX(IF($H$3:$H$4000=$H3368,$I$3:$I$4000))</f>
        <v>963</v>
      </c>
      <c r="P3368" s="2" t="e">
        <f t="shared" si="205"/>
        <v>#N/A</v>
      </c>
    </row>
    <row r="3369" spans="1:16" x14ac:dyDescent="0.2">
      <c r="A3369" t="s">
        <v>1107</v>
      </c>
      <c r="B3369" t="s">
        <v>1228</v>
      </c>
      <c r="C3369" s="5" t="s">
        <v>27</v>
      </c>
      <c r="D3369" s="5">
        <v>35377</v>
      </c>
      <c r="E3369" s="39">
        <v>1078</v>
      </c>
      <c r="F3369" s="195">
        <v>44345</v>
      </c>
      <c r="G3369" s="2">
        <v>90</v>
      </c>
      <c r="H3369" t="str">
        <f>B3369&amp;C3369</f>
        <v>Holly MANNING800m</v>
      </c>
      <c r="I3369" s="2">
        <f>E3369</f>
        <v>1078</v>
      </c>
      <c r="J3369" s="2" cm="1">
        <f t="array" ref="J3369">MAX(IF($H$3:$H$4000=$H3369,$I$3:$I$4000))</f>
        <v>1096</v>
      </c>
      <c r="P3369" s="2" t="e">
        <f t="shared" si="205"/>
        <v>#N/A</v>
      </c>
    </row>
    <row r="3370" spans="1:16" x14ac:dyDescent="0.2">
      <c r="A3370" t="s">
        <v>1107</v>
      </c>
      <c r="B3370" t="s">
        <v>2271</v>
      </c>
      <c r="C3370" s="5" t="s">
        <v>43</v>
      </c>
      <c r="D3370" s="5">
        <v>37005</v>
      </c>
      <c r="E3370" s="39">
        <v>917</v>
      </c>
      <c r="F3370" s="195">
        <v>44344</v>
      </c>
      <c r="G3370" s="2">
        <v>26</v>
      </c>
      <c r="H3370" t="str">
        <f>B3370&amp;C3370</f>
        <v>Kayla GOODWINheptathlon</v>
      </c>
      <c r="I3370" s="2">
        <f>E3370</f>
        <v>917</v>
      </c>
      <c r="J3370" s="2" cm="1">
        <f t="array" ref="J3370">MAX(IF($H$3:$H$4000=$H3370,$I$3:$I$4000))</f>
        <v>917</v>
      </c>
      <c r="P3370" s="2" t="e">
        <f t="shared" si="205"/>
        <v>#N/A</v>
      </c>
    </row>
    <row r="3371" spans="1:16" x14ac:dyDescent="0.2">
      <c r="A3371" t="s">
        <v>1107</v>
      </c>
      <c r="B3371" t="s">
        <v>1458</v>
      </c>
      <c r="C3371" s="5" t="s">
        <v>42</v>
      </c>
      <c r="D3371" s="5">
        <v>35512</v>
      </c>
      <c r="E3371" s="39">
        <v>1168</v>
      </c>
      <c r="F3371" s="195">
        <v>44336</v>
      </c>
      <c r="G3371" s="2">
        <v>3</v>
      </c>
      <c r="H3371" t="str">
        <f>B3371&amp;C3371</f>
        <v>Lauren BRUCEhammer-throw</v>
      </c>
      <c r="I3371" s="2">
        <f>E3371</f>
        <v>1168</v>
      </c>
      <c r="J3371" s="2" cm="1">
        <f t="array" ref="J3371">MAX(IF($H$3:$H$4000=$H3371,$I$3:$I$4000))</f>
        <v>1168</v>
      </c>
      <c r="P3371" s="2" t="e">
        <f t="shared" si="205"/>
        <v>#N/A</v>
      </c>
    </row>
    <row r="3372" spans="1:16" x14ac:dyDescent="0.2">
      <c r="A3372" t="s">
        <v>1107</v>
      </c>
      <c r="B3372" t="s">
        <v>2256</v>
      </c>
      <c r="C3372" s="5" t="s">
        <v>38</v>
      </c>
      <c r="D3372" s="5">
        <v>36128</v>
      </c>
      <c r="E3372" s="39">
        <v>1017</v>
      </c>
      <c r="F3372" s="195">
        <v>44303</v>
      </c>
      <c r="G3372" s="2">
        <v>43</v>
      </c>
      <c r="H3372" t="str">
        <f>B3372&amp;C3372</f>
        <v>Atipa MABONGAtriple-jump</v>
      </c>
      <c r="I3372" s="2">
        <f>E3372</f>
        <v>1017</v>
      </c>
      <c r="J3372" s="2" cm="1">
        <f t="array" ref="J3372">MAX(IF($H$3:$H$4000=$H3372,$I$3:$I$4000))</f>
        <v>1017</v>
      </c>
      <c r="P3372" s="2" t="e">
        <f t="shared" si="205"/>
        <v>#N/A</v>
      </c>
    </row>
    <row r="3373" spans="1:16" x14ac:dyDescent="0.2">
      <c r="A3373" t="s">
        <v>1107</v>
      </c>
      <c r="B3373" t="s">
        <v>2271</v>
      </c>
      <c r="C3373" s="5" t="s">
        <v>38</v>
      </c>
      <c r="D3373" s="5">
        <v>37005</v>
      </c>
      <c r="E3373" s="39">
        <v>980</v>
      </c>
      <c r="F3373" s="195">
        <v>44296</v>
      </c>
      <c r="G3373" s="2">
        <v>75</v>
      </c>
      <c r="H3373" t="str">
        <f>B3373&amp;C3373</f>
        <v>Kayla GOODWINtriple-jump</v>
      </c>
      <c r="I3373" s="2">
        <f>E3373</f>
        <v>980</v>
      </c>
      <c r="J3373" s="2" cm="1">
        <f t="array" ref="J3373">MAX(IF($H$3:$H$4000=$H3373,$I$3:$I$4000))</f>
        <v>980</v>
      </c>
      <c r="P3373" s="2" t="e">
        <f t="shared" si="205"/>
        <v>#N/A</v>
      </c>
    </row>
    <row r="3374" spans="1:16" x14ac:dyDescent="0.2">
      <c r="A3374" t="s">
        <v>1107</v>
      </c>
      <c r="B3374" t="s">
        <v>2028</v>
      </c>
      <c r="C3374" s="5" t="s">
        <v>30</v>
      </c>
      <c r="D3374" s="5">
        <v>35755</v>
      </c>
      <c r="E3374" s="39">
        <v>1044</v>
      </c>
      <c r="F3374" s="195">
        <v>44288</v>
      </c>
      <c r="G3374" s="2">
        <v>94</v>
      </c>
      <c r="H3374" t="str">
        <f>B3374&amp;C3374</f>
        <v>Hannah MILLER10000m</v>
      </c>
      <c r="I3374" s="2">
        <f>E3374</f>
        <v>1044</v>
      </c>
      <c r="J3374" s="2" cm="1">
        <f t="array" ref="J3374">MAX(IF($H$3:$H$4000=$H3374,$I$3:$I$4000))</f>
        <v>1044</v>
      </c>
      <c r="P3374" s="2" t="e">
        <f t="shared" si="205"/>
        <v>#N/A</v>
      </c>
    </row>
    <row r="3375" spans="1:16" x14ac:dyDescent="0.2">
      <c r="A3375" t="s">
        <v>1107</v>
      </c>
      <c r="B3375" t="s">
        <v>2603</v>
      </c>
      <c r="C3375" s="5" t="s">
        <v>41</v>
      </c>
      <c r="D3375" s="5">
        <v>36151</v>
      </c>
      <c r="E3375" s="39">
        <v>856</v>
      </c>
      <c r="F3375" s="195">
        <v>44288</v>
      </c>
      <c r="G3375" s="2">
        <v>57</v>
      </c>
      <c r="H3375" t="str">
        <f>B3375&amp;C3375</f>
        <v>Tianah LISTjavelin-throw</v>
      </c>
      <c r="I3375" s="2">
        <f>E3375</f>
        <v>856</v>
      </c>
      <c r="J3375" s="2" cm="1">
        <f t="array" ref="J3375">MAX(IF($H$3:$H$4000=$H3375,$I$3:$I$4000))</f>
        <v>856</v>
      </c>
      <c r="P3375" s="2" t="e">
        <f t="shared" si="205"/>
        <v>#N/A</v>
      </c>
    </row>
    <row r="3376" spans="1:16" x14ac:dyDescent="0.2">
      <c r="A3376" t="s">
        <v>1107</v>
      </c>
      <c r="B3376" t="s">
        <v>1850</v>
      </c>
      <c r="C3376" s="5" t="s">
        <v>28</v>
      </c>
      <c r="D3376" s="5">
        <v>33065</v>
      </c>
      <c r="E3376" s="39">
        <v>1109</v>
      </c>
      <c r="F3376" s="195">
        <v>44287</v>
      </c>
      <c r="G3376" s="2">
        <v>61</v>
      </c>
      <c r="H3376" t="str">
        <f>B3376&amp;C3376</f>
        <v>Camille BUSCOMB1500m</v>
      </c>
      <c r="I3376" s="2">
        <f>E3376</f>
        <v>1109</v>
      </c>
      <c r="J3376" s="2" cm="1">
        <f t="array" ref="J3376">MAX(IF($H$3:$H$4000=$H3376,$I$3:$I$4000))</f>
        <v>1109</v>
      </c>
      <c r="P3376" s="2" t="e">
        <f t="shared" si="205"/>
        <v>#N/A</v>
      </c>
    </row>
    <row r="3377" spans="1:16" x14ac:dyDescent="0.2">
      <c r="A3377" t="s">
        <v>1107</v>
      </c>
      <c r="B3377" t="s">
        <v>1367</v>
      </c>
      <c r="C3377" s="5" t="s">
        <v>38</v>
      </c>
      <c r="D3377" s="5">
        <v>34833</v>
      </c>
      <c r="E3377" s="39">
        <v>1022</v>
      </c>
      <c r="F3377" s="195">
        <v>44282</v>
      </c>
      <c r="G3377" s="2">
        <v>37</v>
      </c>
      <c r="H3377" t="str">
        <f>B3377&amp;C3377</f>
        <v>Anna THOMSONtriple-jump</v>
      </c>
      <c r="I3377" s="2">
        <f>E3377</f>
        <v>1022</v>
      </c>
      <c r="J3377" s="2" cm="1">
        <f t="array" ref="J3377">MAX(IF($H$3:$H$4000=$H3377,$I$3:$I$4000))</f>
        <v>1022</v>
      </c>
      <c r="P3377" s="2" t="e">
        <f t="shared" si="205"/>
        <v>#N/A</v>
      </c>
    </row>
    <row r="3378" spans="1:16" x14ac:dyDescent="0.2">
      <c r="A3378" t="s">
        <v>1107</v>
      </c>
      <c r="B3378" t="s">
        <v>1385</v>
      </c>
      <c r="C3378" s="5" t="s">
        <v>35</v>
      </c>
      <c r="D3378" s="5">
        <v>36975</v>
      </c>
      <c r="E3378" s="39">
        <v>1052</v>
      </c>
      <c r="F3378" s="195">
        <v>44282</v>
      </c>
      <c r="G3378" s="2">
        <v>23</v>
      </c>
      <c r="H3378" t="str">
        <f>B3378&amp;C3378</f>
        <v>Josephine REEVEShigh-jump</v>
      </c>
      <c r="I3378" s="2">
        <f>E3378</f>
        <v>1052</v>
      </c>
      <c r="J3378" s="2" cm="1">
        <f t="array" ref="J3378">MAX(IF($H$3:$H$4000=$H3378,$I$3:$I$4000))</f>
        <v>1052</v>
      </c>
      <c r="P3378" s="2" t="e">
        <f t="shared" si="205"/>
        <v>#N/A</v>
      </c>
    </row>
    <row r="3379" spans="1:16" x14ac:dyDescent="0.2">
      <c r="A3379" t="s">
        <v>1107</v>
      </c>
      <c r="B3379" t="s">
        <v>2413</v>
      </c>
      <c r="C3379" s="5" t="s">
        <v>40</v>
      </c>
      <c r="D3379" s="5">
        <v>37416</v>
      </c>
      <c r="E3379" s="39">
        <v>940</v>
      </c>
      <c r="F3379" s="195">
        <v>44282</v>
      </c>
      <c r="G3379" s="2">
        <v>36</v>
      </c>
      <c r="H3379" t="str">
        <f>B3379&amp;C3379</f>
        <v>Kaia TUPU-SOUTHdiscus-throw</v>
      </c>
      <c r="I3379" s="2">
        <f>E3379</f>
        <v>940</v>
      </c>
      <c r="J3379" s="2" cm="1">
        <f t="array" ref="J3379">MAX(IF($H$3:$H$4000=$H3379,$I$3:$I$4000))</f>
        <v>940</v>
      </c>
      <c r="P3379" s="2" t="e">
        <f t="shared" si="205"/>
        <v>#N/A</v>
      </c>
    </row>
    <row r="3380" spans="1:16" x14ac:dyDescent="0.2">
      <c r="A3380" t="s">
        <v>1107</v>
      </c>
      <c r="B3380" t="s">
        <v>1445</v>
      </c>
      <c r="C3380" s="5" t="s">
        <v>40</v>
      </c>
      <c r="D3380" s="5">
        <v>36607</v>
      </c>
      <c r="E3380" s="39">
        <v>930</v>
      </c>
      <c r="F3380" s="195">
        <v>44282</v>
      </c>
      <c r="G3380" s="2">
        <v>42</v>
      </c>
      <c r="H3380" t="str">
        <f>B3380&amp;C3380</f>
        <v>Tatiana KAUMOANAdiscus-throw</v>
      </c>
      <c r="I3380" s="2">
        <f>E3380</f>
        <v>930</v>
      </c>
      <c r="J3380" s="2" cm="1">
        <f t="array" ref="J3380">MAX(IF($H$3:$H$4000=$H3380,$I$3:$I$4000))</f>
        <v>1007</v>
      </c>
      <c r="P3380" s="2" t="e">
        <f t="shared" si="205"/>
        <v>#N/A</v>
      </c>
    </row>
    <row r="3381" spans="1:16" x14ac:dyDescent="0.2">
      <c r="A3381" t="s">
        <v>1107</v>
      </c>
      <c r="B3381" t="s">
        <v>1477</v>
      </c>
      <c r="C3381" s="5" t="s">
        <v>40</v>
      </c>
      <c r="D3381" s="5">
        <v>37530</v>
      </c>
      <c r="E3381" s="39">
        <v>835</v>
      </c>
      <c r="F3381" s="195">
        <v>44282</v>
      </c>
      <c r="G3381" s="2">
        <v>88</v>
      </c>
      <c r="H3381" t="str">
        <f>B3381&amp;C3381</f>
        <v>Zharna BEATTIEdiscus-throw</v>
      </c>
      <c r="I3381" s="2">
        <f>E3381</f>
        <v>835</v>
      </c>
      <c r="J3381" s="2" cm="1">
        <f t="array" ref="J3381">MAX(IF($H$3:$H$4000=$H3381,$I$3:$I$4000))</f>
        <v>835</v>
      </c>
      <c r="P3381" s="2" t="e">
        <f t="shared" si="205"/>
        <v>#N/A</v>
      </c>
    </row>
    <row r="3382" spans="1:16" x14ac:dyDescent="0.2">
      <c r="A3382" t="s">
        <v>1107</v>
      </c>
      <c r="B3382" t="s">
        <v>2620</v>
      </c>
      <c r="C3382" s="5" t="s">
        <v>41</v>
      </c>
      <c r="D3382" s="5">
        <v>37199</v>
      </c>
      <c r="E3382" s="39">
        <v>808</v>
      </c>
      <c r="F3382" s="195">
        <v>44282</v>
      </c>
      <c r="G3382" s="2">
        <v>88</v>
      </c>
      <c r="H3382" t="str">
        <f>B3382&amp;C3382</f>
        <v>Jessica SENIORjavelin-throw</v>
      </c>
      <c r="I3382" s="2">
        <f>E3382</f>
        <v>808</v>
      </c>
      <c r="J3382" s="2" cm="1">
        <f t="array" ref="J3382">MAX(IF($H$3:$H$4000=$H3382,$I$3:$I$4000))</f>
        <v>808</v>
      </c>
      <c r="P3382" s="2" t="e">
        <f t="shared" si="205"/>
        <v>#N/A</v>
      </c>
    </row>
    <row r="3383" spans="1:16" x14ac:dyDescent="0.2">
      <c r="A3383" t="s">
        <v>1107</v>
      </c>
      <c r="B3383" t="s">
        <v>2649</v>
      </c>
      <c r="C3383" s="5" t="s">
        <v>85</v>
      </c>
      <c r="D3383" s="5">
        <v>34529</v>
      </c>
      <c r="E3383" s="39">
        <v>840</v>
      </c>
      <c r="F3383" s="195">
        <v>44282</v>
      </c>
      <c r="G3383" s="2">
        <v>35</v>
      </c>
      <c r="H3383" t="str">
        <f>B3383&amp;C3383</f>
        <v>Courtney RUSKErace-walking</v>
      </c>
      <c r="I3383" s="2">
        <f>E3383</f>
        <v>840</v>
      </c>
      <c r="J3383" s="2" cm="1">
        <f t="array" ref="J3383">MAX(IF($H$3:$H$4000=$H3383,$I$3:$I$4000))</f>
        <v>853</v>
      </c>
      <c r="P3383" s="2" t="e">
        <f t="shared" si="205"/>
        <v>#N/A</v>
      </c>
    </row>
    <row r="3384" spans="1:16" x14ac:dyDescent="0.2">
      <c r="A3384" t="s">
        <v>1107</v>
      </c>
      <c r="B3384" t="s">
        <v>1463</v>
      </c>
      <c r="C3384" s="5" t="s">
        <v>40</v>
      </c>
      <c r="D3384" s="5">
        <v>38744</v>
      </c>
      <c r="E3384" s="39">
        <v>838</v>
      </c>
      <c r="F3384" s="195">
        <v>44281</v>
      </c>
      <c r="G3384" s="2">
        <v>86</v>
      </c>
      <c r="H3384" t="str">
        <f>B3384&amp;C3384</f>
        <v>Suzannah KENNELLYdiscus-throw</v>
      </c>
      <c r="I3384" s="2">
        <f>E3384</f>
        <v>838</v>
      </c>
      <c r="J3384" s="2" cm="1">
        <f t="array" ref="J3384">MAX(IF($H$3:$H$4000=$H3384,$I$3:$I$4000))</f>
        <v>873</v>
      </c>
      <c r="P3384" s="2" t="e">
        <f t="shared" si="205"/>
        <v>#N/A</v>
      </c>
    </row>
    <row r="3385" spans="1:16" x14ac:dyDescent="0.2">
      <c r="A3385" t="s">
        <v>1107</v>
      </c>
      <c r="B3385" t="s">
        <v>2509</v>
      </c>
      <c r="C3385" s="6" t="s">
        <v>42</v>
      </c>
      <c r="D3385" s="6">
        <v>34164</v>
      </c>
      <c r="E3385" s="39">
        <v>1151</v>
      </c>
      <c r="F3385" s="195">
        <v>44281</v>
      </c>
      <c r="G3385" s="2">
        <v>4</v>
      </c>
      <c r="H3385" t="str">
        <f>B3385&amp;C3385</f>
        <v>Julia RATCLIFFEhammer-throw</v>
      </c>
      <c r="I3385" s="2">
        <f>E3385</f>
        <v>1151</v>
      </c>
      <c r="J3385" s="2" cm="1">
        <f t="array" ref="J3385">MAX(IF($H$3:$H$4000=$H3385,$I$3:$I$4000))</f>
        <v>1151</v>
      </c>
      <c r="P3385" s="2" t="e">
        <f t="shared" si="205"/>
        <v>#N/A</v>
      </c>
    </row>
    <row r="3386" spans="1:16" x14ac:dyDescent="0.2">
      <c r="A3386" t="s">
        <v>1107</v>
      </c>
      <c r="B3386" t="s">
        <v>1328</v>
      </c>
      <c r="C3386" s="5" t="s">
        <v>43</v>
      </c>
      <c r="D3386" s="5">
        <v>35841</v>
      </c>
      <c r="E3386" s="39">
        <v>908</v>
      </c>
      <c r="F3386" s="195">
        <v>44276</v>
      </c>
      <c r="G3386" s="2">
        <v>29</v>
      </c>
      <c r="H3386" t="str">
        <f>B3386&amp;C3386</f>
        <v>Christina RYANheptathlon</v>
      </c>
      <c r="I3386" s="2">
        <f>E3386</f>
        <v>908</v>
      </c>
      <c r="J3386" s="2" cm="1">
        <f t="array" ref="J3386">MAX(IF($H$3:$H$4000=$H3386,$I$3:$I$4000))</f>
        <v>908</v>
      </c>
      <c r="P3386" s="2" t="e">
        <f t="shared" si="205"/>
        <v>#N/A</v>
      </c>
    </row>
    <row r="3387" spans="1:16" x14ac:dyDescent="0.2">
      <c r="A3387" t="s">
        <v>1107</v>
      </c>
      <c r="B3387" t="s">
        <v>1384</v>
      </c>
      <c r="C3387" s="5" t="s">
        <v>43</v>
      </c>
      <c r="D3387" s="5">
        <v>37351</v>
      </c>
      <c r="E3387" s="39">
        <v>870</v>
      </c>
      <c r="F3387" s="195">
        <v>44276</v>
      </c>
      <c r="G3387" s="2">
        <v>44</v>
      </c>
      <c r="H3387" t="str">
        <f>B3387&amp;C3387</f>
        <v>Maddie WILSONheptathlon</v>
      </c>
      <c r="I3387" s="2">
        <f>E3387</f>
        <v>870</v>
      </c>
      <c r="J3387" s="2" cm="1">
        <f t="array" ref="J3387">MAX(IF($H$3:$H$4000=$H3387,$I$3:$I$4000))</f>
        <v>909</v>
      </c>
    </row>
    <row r="3388" spans="1:16" x14ac:dyDescent="0.2">
      <c r="A3388" t="s">
        <v>1107</v>
      </c>
      <c r="B3388" t="s">
        <v>1986</v>
      </c>
      <c r="C3388" s="5" t="s">
        <v>29</v>
      </c>
      <c r="D3388" s="5">
        <v>33038</v>
      </c>
      <c r="E3388" s="39">
        <v>1071</v>
      </c>
      <c r="F3388" s="195">
        <v>44257</v>
      </c>
      <c r="G3388" s="2">
        <v>96</v>
      </c>
      <c r="H3388" t="str">
        <f>B3388&amp;C3388</f>
        <v>Lydia O'DONNELL5000m</v>
      </c>
      <c r="I3388" s="2">
        <f>E3388</f>
        <v>1071</v>
      </c>
      <c r="J3388" s="2" cm="1">
        <f t="array" ref="J3388">MAX(IF($H$3:$H$4000=$H3388,$I$3:$I$4000))</f>
        <v>1071</v>
      </c>
    </row>
    <row r="3389" spans="1:16" x14ac:dyDescent="0.2">
      <c r="A3389" t="s">
        <v>1107</v>
      </c>
      <c r="B3389" t="s">
        <v>2377</v>
      </c>
      <c r="C3389" s="5" t="s">
        <v>36</v>
      </c>
      <c r="D3389" s="5">
        <v>35617</v>
      </c>
      <c r="E3389" s="39">
        <v>844</v>
      </c>
      <c r="F3389" s="195">
        <v>44254</v>
      </c>
      <c r="G3389" s="2">
        <v>69</v>
      </c>
      <c r="H3389" t="str">
        <f>B3389&amp;C3389</f>
        <v>Hannah PHILPOTpole-vault</v>
      </c>
      <c r="I3389" s="2">
        <f>E3389</f>
        <v>844</v>
      </c>
      <c r="J3389" s="2" cm="1">
        <f t="array" ref="J3389">MAX(IF($H$3:$H$4000=$H3389,$I$3:$I$4000))</f>
        <v>844</v>
      </c>
    </row>
    <row r="3390" spans="1:16" x14ac:dyDescent="0.2">
      <c r="A3390" t="s">
        <v>1107</v>
      </c>
      <c r="B3390" t="s">
        <v>1317</v>
      </c>
      <c r="C3390" s="5" t="s">
        <v>32</v>
      </c>
      <c r="D3390" s="5">
        <v>36495</v>
      </c>
      <c r="E3390" s="39">
        <v>1073</v>
      </c>
      <c r="F3390" s="195">
        <v>44247</v>
      </c>
      <c r="G3390" s="2">
        <v>66</v>
      </c>
      <c r="H3390" t="str">
        <f>B3390&amp;C3390</f>
        <v>Amy ROBERTSON100mh</v>
      </c>
      <c r="I3390" s="2">
        <f>E3390</f>
        <v>1073</v>
      </c>
      <c r="J3390" s="2" cm="1">
        <f t="array" ref="J3390">MAX(IF($H$3:$H$4000=$H3390,$I$3:$I$4000))</f>
        <v>1073</v>
      </c>
    </row>
    <row r="3391" spans="1:16" x14ac:dyDescent="0.2">
      <c r="A3391" t="s">
        <v>1107</v>
      </c>
      <c r="B3391" t="s">
        <v>1381</v>
      </c>
      <c r="C3391" s="5" t="s">
        <v>35</v>
      </c>
      <c r="D3391" s="5">
        <v>34404</v>
      </c>
      <c r="E3391" s="39">
        <v>1023</v>
      </c>
      <c r="F3391" s="195">
        <v>44247</v>
      </c>
      <c r="G3391" s="2">
        <v>33</v>
      </c>
      <c r="H3391" t="str">
        <f>B3391&amp;C3391</f>
        <v>Keeley O'HAGANhigh-jump</v>
      </c>
      <c r="I3391" s="2">
        <f>E3391</f>
        <v>1023</v>
      </c>
      <c r="J3391" s="2" cm="1">
        <f t="array" ref="J3391">MAX(IF($H$3:$H$4000=$H3391,$I$3:$I$4000))</f>
        <v>1101</v>
      </c>
    </row>
    <row r="3392" spans="1:16" x14ac:dyDescent="0.2">
      <c r="A3392" t="s">
        <v>1107</v>
      </c>
      <c r="B3392" t="s">
        <v>1225</v>
      </c>
      <c r="C3392" s="5" t="s">
        <v>28</v>
      </c>
      <c r="D3392" s="5">
        <v>34329</v>
      </c>
      <c r="E3392" s="39">
        <v>1089</v>
      </c>
      <c r="F3392" s="195">
        <v>44240</v>
      </c>
      <c r="G3392" s="2">
        <v>91</v>
      </c>
      <c r="H3392" t="str">
        <f>B3392&amp;C3392</f>
        <v>Rebekah GREENE1500m</v>
      </c>
      <c r="I3392" s="2">
        <f>E3392</f>
        <v>1089</v>
      </c>
      <c r="J3392" s="2" cm="1">
        <f t="array" ref="J3392">MAX(IF($H$3:$H$4000=$H3392,$I$3:$I$4000))</f>
        <v>1089</v>
      </c>
    </row>
    <row r="3393" spans="1:10" x14ac:dyDescent="0.2">
      <c r="A3393" t="s">
        <v>1107</v>
      </c>
      <c r="B3393" t="s">
        <v>1133</v>
      </c>
      <c r="C3393" s="5" t="s">
        <v>33</v>
      </c>
      <c r="D3393" s="5">
        <v>34076</v>
      </c>
      <c r="E3393" s="39">
        <v>1142</v>
      </c>
      <c r="F3393" s="195">
        <v>44240</v>
      </c>
      <c r="G3393" s="2">
        <v>18</v>
      </c>
      <c r="H3393" t="str">
        <f>B3393&amp;C3393</f>
        <v>Portia BING400mh</v>
      </c>
      <c r="I3393" s="2">
        <f>E3393</f>
        <v>1142</v>
      </c>
      <c r="J3393" s="2" cm="1">
        <f t="array" ref="J3393">MAX(IF($H$3:$H$4000=$H3393,$I$3:$I$4000))</f>
        <v>1159</v>
      </c>
    </row>
    <row r="3394" spans="1:10" x14ac:dyDescent="0.2">
      <c r="A3394" t="s">
        <v>1107</v>
      </c>
      <c r="B3394" t="s">
        <v>1507</v>
      </c>
      <c r="C3394" s="5" t="s">
        <v>42</v>
      </c>
      <c r="D3394" s="5">
        <v>36511</v>
      </c>
      <c r="E3394" s="39">
        <v>832</v>
      </c>
      <c r="F3394" s="195">
        <v>44240</v>
      </c>
      <c r="G3394" s="2">
        <v>90</v>
      </c>
      <c r="H3394" t="str">
        <f>B3394&amp;C3394</f>
        <v>Lexi MAPLEShammer-throw</v>
      </c>
      <c r="I3394" s="2">
        <f>E3394</f>
        <v>832</v>
      </c>
      <c r="J3394" s="2" cm="1">
        <f t="array" ref="J3394">MAX(IF($H$3:$H$4000=$H3394,$I$3:$I$4000))</f>
        <v>878</v>
      </c>
    </row>
    <row r="3395" spans="1:10" x14ac:dyDescent="0.2">
      <c r="A3395" t="s">
        <v>1107</v>
      </c>
      <c r="B3395" t="s">
        <v>2590</v>
      </c>
      <c r="C3395" s="5" t="s">
        <v>41</v>
      </c>
      <c r="D3395" s="5">
        <v>32867</v>
      </c>
      <c r="E3395" s="39">
        <v>906</v>
      </c>
      <c r="F3395" s="195">
        <v>44240</v>
      </c>
      <c r="G3395" s="2">
        <v>35</v>
      </c>
      <c r="H3395" t="str">
        <f t="shared" ref="H3395:H3458" si="206">B3395&amp;C3395</f>
        <v>Stephanie WRATHALLjavelin-throw</v>
      </c>
      <c r="I3395" s="2">
        <f t="shared" ref="I3395:I3458" si="207">E3395</f>
        <v>906</v>
      </c>
      <c r="J3395" s="2" cm="1">
        <f t="array" ref="J3395">MAX(IF($H$3:$H$4000=$H3395,$I$3:$I$4000))</f>
        <v>906</v>
      </c>
    </row>
    <row r="3396" spans="1:10" x14ac:dyDescent="0.2">
      <c r="A3396" t="s">
        <v>1107</v>
      </c>
      <c r="B3396" t="s">
        <v>2617</v>
      </c>
      <c r="C3396" s="5" t="s">
        <v>41</v>
      </c>
      <c r="D3396" s="5">
        <v>38202</v>
      </c>
      <c r="E3396" s="39">
        <v>817</v>
      </c>
      <c r="F3396" s="195">
        <v>44240</v>
      </c>
      <c r="G3396" s="2">
        <v>81</v>
      </c>
      <c r="H3396" t="str">
        <f t="shared" si="206"/>
        <v>Brianna TIRADOjavelin-throw</v>
      </c>
      <c r="I3396" s="2">
        <f t="shared" si="207"/>
        <v>817</v>
      </c>
      <c r="J3396" s="2" cm="1">
        <f t="array" ref="J3396">MAX(IF($H$3:$H$4000=$H3396,$I$3:$I$4000))</f>
        <v>817</v>
      </c>
    </row>
    <row r="3397" spans="1:10" x14ac:dyDescent="0.2">
      <c r="A3397" t="s">
        <v>1107</v>
      </c>
      <c r="B3397" t="s">
        <v>2629</v>
      </c>
      <c r="C3397" s="5" t="s">
        <v>85</v>
      </c>
      <c r="D3397" s="5">
        <v>31966</v>
      </c>
      <c r="E3397" s="39">
        <v>986</v>
      </c>
      <c r="F3397" s="195">
        <v>44234</v>
      </c>
      <c r="G3397" s="2">
        <v>9</v>
      </c>
      <c r="H3397" t="str">
        <f t="shared" si="206"/>
        <v>Alana BARBERrace-walking</v>
      </c>
      <c r="I3397" s="2">
        <f t="shared" si="207"/>
        <v>986</v>
      </c>
      <c r="J3397" s="2" cm="1">
        <f t="array" ref="J3397">MAX(IF($H$3:$H$4000=$H3397,$I$3:$I$4000))</f>
        <v>986</v>
      </c>
    </row>
    <row r="3398" spans="1:10" x14ac:dyDescent="0.2">
      <c r="A3398" t="s">
        <v>1107</v>
      </c>
      <c r="B3398" t="s">
        <v>1336</v>
      </c>
      <c r="C3398" s="5" t="s">
        <v>43</v>
      </c>
      <c r="D3398" s="5">
        <v>36708</v>
      </c>
      <c r="E3398" s="39">
        <v>873</v>
      </c>
      <c r="F3398" s="195">
        <v>44234</v>
      </c>
      <c r="G3398" s="2">
        <v>43</v>
      </c>
      <c r="H3398" t="str">
        <f t="shared" si="206"/>
        <v>Alessandra MACDONALDheptathlon</v>
      </c>
      <c r="I3398" s="2">
        <f t="shared" si="207"/>
        <v>873</v>
      </c>
      <c r="J3398" s="2" cm="1">
        <f t="array" ref="J3398">MAX(IF($H$3:$H$4000=$H3398,$I$3:$I$4000))</f>
        <v>873</v>
      </c>
    </row>
    <row r="3399" spans="1:10" x14ac:dyDescent="0.2">
      <c r="A3399" t="s">
        <v>1107</v>
      </c>
      <c r="B3399" t="s">
        <v>1413</v>
      </c>
      <c r="C3399" s="5" t="s">
        <v>36</v>
      </c>
      <c r="D3399" s="5">
        <v>36534</v>
      </c>
      <c r="E3399" s="39">
        <v>1130</v>
      </c>
      <c r="F3399" s="195">
        <v>44233</v>
      </c>
      <c r="G3399" s="2">
        <v>4</v>
      </c>
      <c r="H3399" t="str">
        <f t="shared" si="206"/>
        <v>Olivia MCTAGGARTpole-vault</v>
      </c>
      <c r="I3399" s="2">
        <f t="shared" si="207"/>
        <v>1130</v>
      </c>
      <c r="J3399" s="2" cm="1">
        <f t="array" ref="J3399">MAX(IF($H$3:$H$4000=$H3399,$I$3:$I$4000))</f>
        <v>1161</v>
      </c>
    </row>
    <row r="3400" spans="1:10" x14ac:dyDescent="0.2">
      <c r="A3400" t="s">
        <v>1107</v>
      </c>
      <c r="B3400" t="s">
        <v>1434</v>
      </c>
      <c r="C3400" s="5" t="s">
        <v>36</v>
      </c>
      <c r="D3400" s="5">
        <v>37388</v>
      </c>
      <c r="E3400" s="39">
        <v>838</v>
      </c>
      <c r="F3400" s="195">
        <v>44233</v>
      </c>
      <c r="G3400" s="2">
        <v>70</v>
      </c>
      <c r="H3400" t="str">
        <f t="shared" si="206"/>
        <v>Eliza MEEKINGSpole-vault</v>
      </c>
      <c r="I3400" s="2">
        <f t="shared" si="207"/>
        <v>838</v>
      </c>
      <c r="J3400" s="2" cm="1">
        <f t="array" ref="J3400">MAX(IF($H$3:$H$4000=$H3400,$I$3:$I$4000))</f>
        <v>838</v>
      </c>
    </row>
    <row r="3401" spans="1:10" x14ac:dyDescent="0.2">
      <c r="A3401" t="s">
        <v>1107</v>
      </c>
      <c r="B3401" t="s">
        <v>1520</v>
      </c>
      <c r="C3401" s="5" t="s">
        <v>42</v>
      </c>
      <c r="D3401" s="5">
        <v>34565</v>
      </c>
      <c r="E3401" s="39">
        <v>869</v>
      </c>
      <c r="F3401" s="195">
        <v>44233</v>
      </c>
      <c r="G3401" s="2">
        <v>61</v>
      </c>
      <c r="H3401" t="str">
        <f t="shared" si="206"/>
        <v>Mayce BALLANTYNEhammer-throw</v>
      </c>
      <c r="I3401" s="2">
        <f t="shared" si="207"/>
        <v>869</v>
      </c>
      <c r="J3401" s="2" cm="1">
        <f t="array" ref="J3401">MAX(IF($H$3:$H$4000=$H3401,$I$3:$I$4000))</f>
        <v>869</v>
      </c>
    </row>
    <row r="3402" spans="1:10" x14ac:dyDescent="0.2">
      <c r="A3402" t="s">
        <v>1107</v>
      </c>
      <c r="B3402" t="s">
        <v>2293</v>
      </c>
      <c r="C3402" s="5" t="s">
        <v>35</v>
      </c>
      <c r="D3402" s="5">
        <v>37603</v>
      </c>
      <c r="E3402" s="39">
        <v>1072</v>
      </c>
      <c r="F3402" s="195">
        <v>44223</v>
      </c>
      <c r="G3402" s="2">
        <v>15</v>
      </c>
      <c r="H3402" t="str">
        <f t="shared" si="206"/>
        <v>Josie TAYLORhigh-jump</v>
      </c>
      <c r="I3402" s="2">
        <f t="shared" si="207"/>
        <v>1072</v>
      </c>
      <c r="J3402" s="2" cm="1">
        <f t="array" ref="J3402">MAX(IF($H$3:$H$4000=$H3402,$I$3:$I$4000))</f>
        <v>1072</v>
      </c>
    </row>
    <row r="3403" spans="1:10" x14ac:dyDescent="0.2">
      <c r="A3403" t="s">
        <v>1107</v>
      </c>
      <c r="B3403" t="s">
        <v>1454</v>
      </c>
      <c r="C3403" s="5" t="s">
        <v>40</v>
      </c>
      <c r="D3403" s="5">
        <v>37073</v>
      </c>
      <c r="E3403" s="39">
        <v>970</v>
      </c>
      <c r="F3403" s="195">
        <v>44212</v>
      </c>
      <c r="G3403" s="2">
        <v>29</v>
      </c>
      <c r="H3403" t="str">
        <f t="shared" si="206"/>
        <v>Savannah SCHEENdiscus-throw</v>
      </c>
      <c r="I3403" s="2">
        <f t="shared" si="207"/>
        <v>970</v>
      </c>
      <c r="J3403" s="2" cm="1">
        <f t="array" ref="J3403">MAX(IF($H$3:$H$4000=$H3403,$I$3:$I$4000))</f>
        <v>970</v>
      </c>
    </row>
    <row r="3404" spans="1:10" x14ac:dyDescent="0.2">
      <c r="A3404" t="s">
        <v>2193</v>
      </c>
      <c r="B3404" t="s">
        <v>2194</v>
      </c>
      <c r="C3404" s="5" t="s">
        <v>37</v>
      </c>
      <c r="D3404" s="5">
        <v>34040</v>
      </c>
      <c r="E3404" s="39">
        <v>1090</v>
      </c>
      <c r="F3404" s="195">
        <v>44366</v>
      </c>
      <c r="G3404" s="2">
        <v>30</v>
      </c>
      <c r="H3404" t="str">
        <f t="shared" si="206"/>
        <v>Rellie KAPUTINlong-jump</v>
      </c>
      <c r="I3404" s="2">
        <f t="shared" si="207"/>
        <v>1090</v>
      </c>
      <c r="J3404" s="2" cm="1">
        <f t="array" ref="J3404">MAX(IF($H$3:$H$4000=$H3404,$I$3:$I$4000))</f>
        <v>1090</v>
      </c>
    </row>
    <row r="3405" spans="1:10" x14ac:dyDescent="0.2">
      <c r="A3405" t="s">
        <v>2193</v>
      </c>
      <c r="B3405" s="5" t="s">
        <v>2228</v>
      </c>
      <c r="C3405" s="5" t="s">
        <v>37</v>
      </c>
      <c r="D3405" s="5">
        <v>35132</v>
      </c>
      <c r="E3405" s="39">
        <v>1020</v>
      </c>
      <c r="F3405" s="195">
        <v>44316</v>
      </c>
      <c r="G3405" s="2">
        <v>83</v>
      </c>
      <c r="H3405" t="str">
        <f t="shared" si="206"/>
        <v>Annie TOPALlong-jump</v>
      </c>
      <c r="I3405" s="2">
        <f t="shared" si="207"/>
        <v>1020</v>
      </c>
      <c r="J3405" s="2" cm="1">
        <f t="array" ref="J3405">MAX(IF($H$3:$H$4000=$H3405,$I$3:$I$4000))</f>
        <v>1020</v>
      </c>
    </row>
    <row r="3406" spans="1:10" x14ac:dyDescent="0.2">
      <c r="A3406" t="s">
        <v>2193</v>
      </c>
      <c r="B3406" t="s">
        <v>2228</v>
      </c>
      <c r="C3406" s="5" t="s">
        <v>38</v>
      </c>
      <c r="D3406" s="5">
        <v>35132</v>
      </c>
      <c r="E3406" s="39">
        <v>1002</v>
      </c>
      <c r="F3406" s="195">
        <v>44282</v>
      </c>
      <c r="G3406" s="2">
        <v>53</v>
      </c>
      <c r="H3406" t="str">
        <f t="shared" si="206"/>
        <v>Annie TOPALtriple-jump</v>
      </c>
      <c r="I3406" s="2">
        <f t="shared" si="207"/>
        <v>1002</v>
      </c>
      <c r="J3406" s="2" cm="1">
        <f t="array" ref="J3406">MAX(IF($H$3:$H$4000=$H3406,$I$3:$I$4000))</f>
        <v>1002</v>
      </c>
    </row>
    <row r="3407" spans="1:10" x14ac:dyDescent="0.2">
      <c r="A3407" t="s">
        <v>1173</v>
      </c>
      <c r="B3407" t="s">
        <v>2412</v>
      </c>
      <c r="C3407" s="5" t="s">
        <v>39</v>
      </c>
      <c r="D3407" s="5">
        <v>37710</v>
      </c>
      <c r="E3407" s="39">
        <v>1032</v>
      </c>
      <c r="F3407" s="195">
        <v>44653</v>
      </c>
      <c r="G3407" s="2">
        <v>6</v>
      </c>
      <c r="H3407" t="str">
        <f t="shared" si="206"/>
        <v>Min√© DE KLERKshot-put</v>
      </c>
      <c r="I3407" s="2">
        <f t="shared" si="207"/>
        <v>1032</v>
      </c>
      <c r="J3407" s="2" cm="1">
        <f t="array" ref="J3407">MAX(IF($H$3:$H$4000=$H3407,$I$3:$I$4000))</f>
        <v>1054</v>
      </c>
    </row>
    <row r="3408" spans="1:10" x14ac:dyDescent="0.2">
      <c r="A3408" t="s">
        <v>1173</v>
      </c>
      <c r="B3408" t="s">
        <v>5447</v>
      </c>
      <c r="C3408" s="5" t="s">
        <v>28</v>
      </c>
      <c r="D3408" s="5">
        <v>37098</v>
      </c>
      <c r="E3408" s="39">
        <v>1046</v>
      </c>
      <c r="F3408" s="195">
        <v>44652</v>
      </c>
      <c r="G3408" s="2">
        <v>55</v>
      </c>
      <c r="H3408" t="str">
        <f t="shared" si="206"/>
        <v>Nicole LOUW1500m</v>
      </c>
      <c r="I3408" s="2">
        <f t="shared" si="207"/>
        <v>1046</v>
      </c>
      <c r="J3408" s="2" cm="1">
        <f t="array" ref="J3408">MAX(IF($H$3:$H$4000=$H3408,$I$3:$I$4000))</f>
        <v>1046</v>
      </c>
    </row>
    <row r="3409" spans="1:10" x14ac:dyDescent="0.2">
      <c r="A3409" t="s">
        <v>1173</v>
      </c>
      <c r="B3409" t="s">
        <v>4849</v>
      </c>
      <c r="C3409" s="5" t="s">
        <v>28</v>
      </c>
      <c r="D3409" s="5">
        <v>37307</v>
      </c>
      <c r="E3409" s="39">
        <v>1016</v>
      </c>
      <c r="F3409" s="195">
        <v>44652</v>
      </c>
      <c r="G3409" s="2">
        <v>71</v>
      </c>
      <c r="H3409" t="str">
        <f t="shared" si="206"/>
        <v>Anneken VILJOEN1500m</v>
      </c>
      <c r="I3409" s="2">
        <f t="shared" si="207"/>
        <v>1016</v>
      </c>
      <c r="J3409" s="2" cm="1">
        <f t="array" ref="J3409">MAX(IF($H$3:$H$4000=$H3409,$I$3:$I$4000))</f>
        <v>1016</v>
      </c>
    </row>
    <row r="3410" spans="1:10" x14ac:dyDescent="0.2">
      <c r="A3410" t="s">
        <v>1173</v>
      </c>
      <c r="B3410" t="s">
        <v>2299</v>
      </c>
      <c r="C3410" s="5" t="s">
        <v>35</v>
      </c>
      <c r="D3410" s="6">
        <v>36875</v>
      </c>
      <c r="E3410" s="39">
        <v>945</v>
      </c>
      <c r="F3410" s="195">
        <v>44652</v>
      </c>
      <c r="G3410" s="2">
        <v>55</v>
      </c>
      <c r="H3410" t="str">
        <f t="shared" si="206"/>
        <v>Kristi SNYMANhigh-jump</v>
      </c>
      <c r="I3410" s="2">
        <f t="shared" si="207"/>
        <v>945</v>
      </c>
      <c r="J3410" s="2" cm="1">
        <f t="array" ref="J3410">MAX(IF($H$3:$H$4000=$H3410,$I$3:$I$4000))</f>
        <v>1043</v>
      </c>
    </row>
    <row r="3411" spans="1:10" x14ac:dyDescent="0.2">
      <c r="A3411" t="s">
        <v>1173</v>
      </c>
      <c r="B3411" t="s">
        <v>2412</v>
      </c>
      <c r="C3411" s="5" t="s">
        <v>40</v>
      </c>
      <c r="D3411" s="5">
        <v>37710</v>
      </c>
      <c r="E3411" s="39">
        <v>965</v>
      </c>
      <c r="F3411" s="195">
        <v>44646</v>
      </c>
      <c r="G3411" s="2">
        <v>14</v>
      </c>
      <c r="H3411" t="str">
        <f t="shared" si="206"/>
        <v>Min√© DE KLERKdiscus-throw</v>
      </c>
      <c r="I3411" s="2">
        <f t="shared" si="207"/>
        <v>965</v>
      </c>
      <c r="J3411" s="2" cm="1">
        <f t="array" ref="J3411">MAX(IF($H$3:$H$4000=$H3411,$I$3:$I$4000))</f>
        <v>965</v>
      </c>
    </row>
    <row r="3412" spans="1:10" x14ac:dyDescent="0.2">
      <c r="A3412" t="s">
        <v>1173</v>
      </c>
      <c r="B3412" t="s">
        <v>2421</v>
      </c>
      <c r="C3412" s="5" t="s">
        <v>40</v>
      </c>
      <c r="D3412" s="5">
        <v>37287</v>
      </c>
      <c r="E3412" s="39">
        <v>860</v>
      </c>
      <c r="F3412" s="195">
        <v>44646</v>
      </c>
      <c r="G3412" s="2">
        <v>56</v>
      </c>
      <c r="H3412" t="str">
        <f t="shared" si="206"/>
        <v>Bodine DEGLI UMBERTIdiscus-throw</v>
      </c>
      <c r="I3412" s="2">
        <f t="shared" si="207"/>
        <v>860</v>
      </c>
      <c r="J3412" s="2" cm="1">
        <f t="array" ref="J3412">MAX(IF($H$3:$H$4000=$H3412,$I$3:$I$4000))</f>
        <v>909</v>
      </c>
    </row>
    <row r="3413" spans="1:10" x14ac:dyDescent="0.2">
      <c r="A3413" t="s">
        <v>1173</v>
      </c>
      <c r="B3413" t="s">
        <v>2421</v>
      </c>
      <c r="C3413" s="5" t="s">
        <v>39</v>
      </c>
      <c r="D3413" s="5">
        <v>37287</v>
      </c>
      <c r="E3413" s="39">
        <v>842</v>
      </c>
      <c r="F3413" s="195">
        <v>44645</v>
      </c>
      <c r="G3413" s="2">
        <v>44</v>
      </c>
      <c r="H3413" t="str">
        <f t="shared" si="206"/>
        <v>Bodine DEGLI UMBERTIshot-put</v>
      </c>
      <c r="I3413" s="2">
        <f t="shared" si="207"/>
        <v>842</v>
      </c>
      <c r="J3413" s="2" cm="1">
        <f t="array" ref="J3413">MAX(IF($H$3:$H$4000=$H3413,$I$3:$I$4000))</f>
        <v>932</v>
      </c>
    </row>
    <row r="3414" spans="1:10" x14ac:dyDescent="0.2">
      <c r="A3414" t="s">
        <v>1173</v>
      </c>
      <c r="B3414" t="s">
        <v>5452</v>
      </c>
      <c r="C3414" s="5" t="s">
        <v>28</v>
      </c>
      <c r="D3414" s="5">
        <v>36905</v>
      </c>
      <c r="E3414" s="39">
        <v>1000</v>
      </c>
      <c r="F3414" s="195">
        <v>44644</v>
      </c>
      <c r="G3414" s="2">
        <v>89</v>
      </c>
      <c r="H3414" t="str">
        <f t="shared" si="206"/>
        <v>Lee-Anne BLAKE1500m</v>
      </c>
      <c r="I3414" s="2">
        <f t="shared" si="207"/>
        <v>1000</v>
      </c>
      <c r="J3414" s="2" cm="1">
        <f t="array" ref="J3414">MAX(IF($H$3:$H$4000=$H3414,$I$3:$I$4000))</f>
        <v>1000</v>
      </c>
    </row>
    <row r="3415" spans="1:10" x14ac:dyDescent="0.2">
      <c r="A3415" t="s">
        <v>1173</v>
      </c>
      <c r="B3415" t="s">
        <v>5509</v>
      </c>
      <c r="C3415" s="6" t="s">
        <v>33</v>
      </c>
      <c r="D3415" s="6">
        <v>36966</v>
      </c>
      <c r="E3415" s="39">
        <v>1065</v>
      </c>
      <c r="F3415" s="195">
        <v>44644</v>
      </c>
      <c r="G3415" s="2">
        <v>18</v>
      </c>
      <c r="H3415" t="str">
        <f t="shared" si="206"/>
        <v>Gontse Martha MORAKE400mh</v>
      </c>
      <c r="I3415" s="2">
        <f t="shared" si="207"/>
        <v>1065</v>
      </c>
      <c r="J3415" s="2" cm="1">
        <f t="array" ref="J3415">MAX(IF($H$3:$H$4000=$H3415,$I$3:$I$4000))</f>
        <v>1065</v>
      </c>
    </row>
    <row r="3416" spans="1:10" x14ac:dyDescent="0.2">
      <c r="A3416" t="s">
        <v>1173</v>
      </c>
      <c r="B3416" t="s">
        <v>1781</v>
      </c>
      <c r="C3416" s="5" t="s">
        <v>28</v>
      </c>
      <c r="D3416" s="5">
        <v>37261</v>
      </c>
      <c r="E3416" s="39">
        <v>1050</v>
      </c>
      <c r="F3416" s="195">
        <v>44643</v>
      </c>
      <c r="G3416" s="2">
        <v>50</v>
      </c>
      <c r="H3416" t="str">
        <f t="shared" si="206"/>
        <v>Prudence SEKGODISO1500m</v>
      </c>
      <c r="I3416" s="2">
        <f t="shared" si="207"/>
        <v>1050</v>
      </c>
      <c r="J3416" s="2" cm="1">
        <f t="array" ref="J3416">MAX(IF($H$3:$H$4000=$H3416,$I$3:$I$4000))</f>
        <v>1050</v>
      </c>
    </row>
    <row r="3417" spans="1:10" x14ac:dyDescent="0.2">
      <c r="A3417" t="s">
        <v>1173</v>
      </c>
      <c r="B3417" t="s">
        <v>1235</v>
      </c>
      <c r="C3417" s="5" t="s">
        <v>28</v>
      </c>
      <c r="D3417" s="5">
        <v>37854</v>
      </c>
      <c r="E3417" s="39">
        <v>1041</v>
      </c>
      <c r="F3417" s="195">
        <v>44643</v>
      </c>
      <c r="G3417" s="2">
        <v>58</v>
      </c>
      <c r="H3417" t="str">
        <f t="shared" si="206"/>
        <v>Danielle VERSTER1500m</v>
      </c>
      <c r="I3417" s="2">
        <f t="shared" si="207"/>
        <v>1041</v>
      </c>
      <c r="J3417" s="2" cm="1">
        <f t="array" ref="J3417">MAX(IF($H$3:$H$4000=$H3417,$I$3:$I$4000))</f>
        <v>1041</v>
      </c>
    </row>
    <row r="3418" spans="1:10" x14ac:dyDescent="0.2">
      <c r="A3418" t="s">
        <v>1173</v>
      </c>
      <c r="B3418" t="s">
        <v>2116</v>
      </c>
      <c r="C3418" s="5" t="s">
        <v>33</v>
      </c>
      <c r="D3418" s="5">
        <v>35541</v>
      </c>
      <c r="E3418" s="39">
        <v>1090</v>
      </c>
      <c r="F3418" s="195">
        <v>44643</v>
      </c>
      <c r="G3418" s="2">
        <v>8</v>
      </c>
      <c r="H3418" t="str">
        <f t="shared" si="206"/>
        <v>Gezelle MAGERMAN400mh</v>
      </c>
      <c r="I3418" s="2">
        <f t="shared" si="207"/>
        <v>1090</v>
      </c>
      <c r="J3418" s="2" cm="1">
        <f t="array" ref="J3418">MAX(IF($H$3:$H$4000=$H3418,$I$3:$I$4000))</f>
        <v>1144</v>
      </c>
    </row>
    <row r="3419" spans="1:10" x14ac:dyDescent="0.2">
      <c r="A3419" t="s">
        <v>1173</v>
      </c>
      <c r="B3419" t="s">
        <v>2127</v>
      </c>
      <c r="C3419" s="5" t="s">
        <v>33</v>
      </c>
      <c r="D3419" s="5">
        <v>37988</v>
      </c>
      <c r="E3419" s="39">
        <v>1022</v>
      </c>
      <c r="F3419" s="195">
        <v>44643</v>
      </c>
      <c r="G3419" s="2">
        <v>39</v>
      </c>
      <c r="H3419" t="str">
        <f t="shared" si="206"/>
        <v>Anje NEL400mh</v>
      </c>
      <c r="I3419" s="2">
        <f t="shared" si="207"/>
        <v>1022</v>
      </c>
      <c r="J3419" s="2" cm="1">
        <f t="array" ref="J3419">MAX(IF($H$3:$H$4000=$H3419,$I$3:$I$4000))</f>
        <v>1092</v>
      </c>
    </row>
    <row r="3420" spans="1:10" x14ac:dyDescent="0.2">
      <c r="A3420" t="s">
        <v>1173</v>
      </c>
      <c r="B3420" t="s">
        <v>5516</v>
      </c>
      <c r="C3420" s="5" t="s">
        <v>33</v>
      </c>
      <c r="D3420" s="5">
        <v>38628</v>
      </c>
      <c r="E3420" s="39">
        <v>988</v>
      </c>
      <c r="F3420" s="195">
        <v>44643</v>
      </c>
      <c r="G3420" s="2">
        <v>70</v>
      </c>
      <c r="H3420" t="str">
        <f t="shared" si="206"/>
        <v>Logan VENTER400mh</v>
      </c>
      <c r="I3420" s="2">
        <f t="shared" si="207"/>
        <v>988</v>
      </c>
      <c r="J3420" s="2" cm="1">
        <f t="array" ref="J3420">MAX(IF($H$3:$H$4000=$H3420,$I$3:$I$4000))</f>
        <v>988</v>
      </c>
    </row>
    <row r="3421" spans="1:10" x14ac:dyDescent="0.2">
      <c r="A3421" t="s">
        <v>1173</v>
      </c>
      <c r="B3421" t="s">
        <v>5519</v>
      </c>
      <c r="C3421" s="6" t="s">
        <v>33</v>
      </c>
      <c r="D3421" s="6"/>
      <c r="E3421" s="39">
        <v>971</v>
      </c>
      <c r="F3421" s="195">
        <v>44643</v>
      </c>
      <c r="G3421" s="2">
        <v>82</v>
      </c>
      <c r="H3421" t="str">
        <f t="shared" si="206"/>
        <v>Barbara DE KOCK400mh</v>
      </c>
      <c r="I3421" s="2">
        <f t="shared" si="207"/>
        <v>971</v>
      </c>
      <c r="J3421" s="2" cm="1">
        <f t="array" ref="J3421">MAX(IF($H$3:$H$4000=$H3421,$I$3:$I$4000))</f>
        <v>971</v>
      </c>
    </row>
    <row r="3422" spans="1:10" x14ac:dyDescent="0.2">
      <c r="A3422" t="s">
        <v>1173</v>
      </c>
      <c r="B3422" t="s">
        <v>5521</v>
      </c>
      <c r="C3422" t="s">
        <v>33</v>
      </c>
      <c r="D3422" s="5"/>
      <c r="E3422" s="39">
        <v>964</v>
      </c>
      <c r="F3422" s="195">
        <v>44643</v>
      </c>
      <c r="G3422" s="2">
        <v>88</v>
      </c>
      <c r="H3422" t="str">
        <f t="shared" si="206"/>
        <v>Alexandra HEERINK VAN BREDA400mh</v>
      </c>
      <c r="I3422" s="2">
        <f t="shared" si="207"/>
        <v>964</v>
      </c>
      <c r="J3422" s="2" cm="1">
        <f t="array" ref="J3422">MAX(IF($H$3:$H$4000=$H3422,$I$3:$I$4000))</f>
        <v>964</v>
      </c>
    </row>
    <row r="3423" spans="1:10" x14ac:dyDescent="0.2">
      <c r="A3423" t="s">
        <v>1173</v>
      </c>
      <c r="B3423" t="s">
        <v>5589</v>
      </c>
      <c r="C3423" s="5" t="s">
        <v>42</v>
      </c>
      <c r="D3423" s="6">
        <v>36987</v>
      </c>
      <c r="E3423" s="39">
        <v>736</v>
      </c>
      <c r="F3423" s="195">
        <v>44643</v>
      </c>
      <c r="G3423" s="2">
        <v>98</v>
      </c>
      <c r="H3423" t="str">
        <f t="shared" si="206"/>
        <v>Kayla SMIThammer-throw</v>
      </c>
      <c r="I3423" s="2">
        <f t="shared" si="207"/>
        <v>736</v>
      </c>
      <c r="J3423" s="2" cm="1">
        <f t="array" ref="J3423">MAX(IF($H$3:$H$4000=$H3423,$I$3:$I$4000))</f>
        <v>736</v>
      </c>
    </row>
    <row r="3424" spans="1:10" x14ac:dyDescent="0.2">
      <c r="A3424" t="s">
        <v>1173</v>
      </c>
      <c r="B3424" t="s">
        <v>2322</v>
      </c>
      <c r="C3424" s="5" t="s">
        <v>35</v>
      </c>
      <c r="D3424" s="5">
        <v>37377</v>
      </c>
      <c r="E3424" s="39">
        <v>936</v>
      </c>
      <c r="F3424" s="195">
        <v>44639</v>
      </c>
      <c r="G3424" s="2">
        <v>57</v>
      </c>
      <c r="H3424" t="str">
        <f t="shared" si="206"/>
        <v>Carla DU PLESSIShigh-jump</v>
      </c>
      <c r="I3424" s="2">
        <f t="shared" si="207"/>
        <v>936</v>
      </c>
      <c r="J3424" s="2" cm="1">
        <f t="array" ref="J3424">MAX(IF($H$3:$H$4000=$H3424,$I$3:$I$4000))</f>
        <v>984</v>
      </c>
    </row>
    <row r="3425" spans="1:10" x14ac:dyDescent="0.2">
      <c r="A3425" t="s">
        <v>1173</v>
      </c>
      <c r="B3425" t="s">
        <v>2378</v>
      </c>
      <c r="C3425" s="5" t="s">
        <v>36</v>
      </c>
      <c r="D3425" s="6">
        <v>37198</v>
      </c>
      <c r="E3425" s="39">
        <v>838</v>
      </c>
      <c r="F3425" s="195">
        <v>44639</v>
      </c>
      <c r="G3425" s="2">
        <v>52</v>
      </c>
      <c r="H3425" t="str">
        <f t="shared" si="206"/>
        <v>Erica MOOLMANpole-vault</v>
      </c>
      <c r="I3425" s="2">
        <f t="shared" si="207"/>
        <v>838</v>
      </c>
      <c r="J3425" s="2" cm="1">
        <f t="array" ref="J3425">MAX(IF($H$3:$H$4000=$H3425,$I$3:$I$4000))</f>
        <v>838</v>
      </c>
    </row>
    <row r="3426" spans="1:10" x14ac:dyDescent="0.2">
      <c r="A3426" t="s">
        <v>1173</v>
      </c>
      <c r="B3426" t="s">
        <v>2422</v>
      </c>
      <c r="C3426" s="6" t="s">
        <v>40</v>
      </c>
      <c r="D3426" s="6">
        <v>36636</v>
      </c>
      <c r="E3426" s="39">
        <v>917</v>
      </c>
      <c r="F3426" s="195">
        <v>44639</v>
      </c>
      <c r="G3426" s="2">
        <v>33</v>
      </c>
      <c r="H3426" t="str">
        <f t="shared" si="206"/>
        <v>Collette UYSdiscus-throw</v>
      </c>
      <c r="I3426" s="2">
        <f t="shared" si="207"/>
        <v>917</v>
      </c>
      <c r="J3426" s="2" cm="1">
        <f t="array" ref="J3426">MAX(IF($H$3:$H$4000=$H3426,$I$3:$I$4000))</f>
        <v>917</v>
      </c>
    </row>
    <row r="3427" spans="1:10" x14ac:dyDescent="0.2">
      <c r="A3427" t="s">
        <v>1173</v>
      </c>
      <c r="B3427" t="s">
        <v>2422</v>
      </c>
      <c r="C3427" s="5" t="s">
        <v>39</v>
      </c>
      <c r="D3427" s="5">
        <v>36636</v>
      </c>
      <c r="E3427" s="39">
        <v>939</v>
      </c>
      <c r="F3427" s="195">
        <v>44639</v>
      </c>
      <c r="G3427" s="2">
        <v>15</v>
      </c>
      <c r="H3427" t="str">
        <f t="shared" si="206"/>
        <v>Collette UYSshot-put</v>
      </c>
      <c r="I3427" s="2">
        <f t="shared" si="207"/>
        <v>939</v>
      </c>
      <c r="J3427" s="2" cm="1">
        <f t="array" ref="J3427">MAX(IF($H$3:$H$4000=$H3427,$I$3:$I$4000))</f>
        <v>939</v>
      </c>
    </row>
    <row r="3428" spans="1:10" x14ac:dyDescent="0.2">
      <c r="A3428" t="s">
        <v>1173</v>
      </c>
      <c r="B3428" t="s">
        <v>4982</v>
      </c>
      <c r="C3428" s="6" t="s">
        <v>34</v>
      </c>
      <c r="D3428" s="5">
        <v>36281</v>
      </c>
      <c r="E3428" s="39">
        <v>919</v>
      </c>
      <c r="F3428" s="195">
        <v>44638</v>
      </c>
      <c r="G3428" s="2">
        <v>58</v>
      </c>
      <c r="H3428" t="str">
        <f t="shared" si="206"/>
        <v>Thobile AMON3000msc</v>
      </c>
      <c r="I3428" s="2">
        <f t="shared" si="207"/>
        <v>919</v>
      </c>
      <c r="J3428" s="2" cm="1">
        <f t="array" ref="J3428">MAX(IF($H$3:$H$4000=$H3428,$I$3:$I$4000))</f>
        <v>919</v>
      </c>
    </row>
    <row r="3429" spans="1:10" x14ac:dyDescent="0.2">
      <c r="A3429" t="s">
        <v>1173</v>
      </c>
      <c r="B3429" t="s">
        <v>4974</v>
      </c>
      <c r="C3429" s="5" t="s">
        <v>32</v>
      </c>
      <c r="D3429" s="6">
        <v>36918</v>
      </c>
      <c r="E3429" s="39">
        <v>1092</v>
      </c>
      <c r="F3429" s="195">
        <v>44638</v>
      </c>
      <c r="G3429" s="2">
        <v>16</v>
      </c>
      <c r="H3429" t="str">
        <f t="shared" si="206"/>
        <v>Antoinette VAN DER MERWE100mh</v>
      </c>
      <c r="I3429" s="2">
        <f t="shared" si="207"/>
        <v>1092</v>
      </c>
      <c r="J3429" s="2" cm="1">
        <f t="array" ref="J3429">MAX(IF($H$3:$H$4000=$H3429,$I$3:$I$4000))</f>
        <v>1092</v>
      </c>
    </row>
    <row r="3430" spans="1:10" x14ac:dyDescent="0.2">
      <c r="A3430" t="s">
        <v>1173</v>
      </c>
      <c r="B3430" t="s">
        <v>2354</v>
      </c>
      <c r="C3430" t="s">
        <v>36</v>
      </c>
      <c r="D3430" s="5"/>
      <c r="E3430" s="39">
        <v>929</v>
      </c>
      <c r="F3430" s="195">
        <v>44638</v>
      </c>
      <c r="G3430" s="2">
        <v>25</v>
      </c>
      <c r="H3430" t="str">
        <f t="shared" si="206"/>
        <v>Nicole JANSE VAN RENSBURGpole-vault</v>
      </c>
      <c r="I3430" s="2">
        <f t="shared" si="207"/>
        <v>929</v>
      </c>
      <c r="J3430" s="2" cm="1">
        <f t="array" ref="J3430">MAX(IF($H$3:$H$4000=$H3430,$I$3:$I$4000))</f>
        <v>929</v>
      </c>
    </row>
    <row r="3431" spans="1:10" x14ac:dyDescent="0.2">
      <c r="A3431" t="s">
        <v>1173</v>
      </c>
      <c r="B3431" t="s">
        <v>2545</v>
      </c>
      <c r="C3431" s="5" t="s">
        <v>42</v>
      </c>
      <c r="D3431" s="5">
        <v>37504</v>
      </c>
      <c r="E3431" s="39">
        <v>960</v>
      </c>
      <c r="F3431" s="195">
        <v>44638</v>
      </c>
      <c r="G3431" s="2">
        <v>24</v>
      </c>
      <c r="H3431" t="str">
        <f t="shared" si="206"/>
        <v>Phethisang MAKHETHEhammer-throw</v>
      </c>
      <c r="I3431" s="2">
        <f t="shared" si="207"/>
        <v>960</v>
      </c>
      <c r="J3431" s="2" cm="1">
        <f t="array" ref="J3431">MAX(IF($H$3:$H$4000=$H3431,$I$3:$I$4000))</f>
        <v>960</v>
      </c>
    </row>
    <row r="3432" spans="1:10" x14ac:dyDescent="0.2">
      <c r="A3432" t="s">
        <v>1173</v>
      </c>
      <c r="B3432" t="s">
        <v>1699</v>
      </c>
      <c r="C3432" s="5" t="s">
        <v>2</v>
      </c>
      <c r="D3432" s="5">
        <v>36738</v>
      </c>
      <c r="E3432" s="39">
        <v>1101</v>
      </c>
      <c r="F3432" s="195">
        <v>44636</v>
      </c>
      <c r="G3432" s="2">
        <v>28</v>
      </c>
      <c r="H3432" t="str">
        <f t="shared" si="206"/>
        <v>Shirley NEKHUBUI100m</v>
      </c>
      <c r="I3432" s="2">
        <f t="shared" si="207"/>
        <v>1101</v>
      </c>
      <c r="J3432" s="2" cm="1">
        <f t="array" ref="J3432">MAX(IF($H$3:$H$4000=$H3432,$I$3:$I$4000))</f>
        <v>1101</v>
      </c>
    </row>
    <row r="3433" spans="1:10" x14ac:dyDescent="0.2">
      <c r="A3433" t="s">
        <v>1173</v>
      </c>
      <c r="B3433" t="s">
        <v>4835</v>
      </c>
      <c r="C3433" s="5" t="s">
        <v>2</v>
      </c>
      <c r="D3433" s="5">
        <v>35136</v>
      </c>
      <c r="E3433" s="39">
        <v>1068</v>
      </c>
      <c r="F3433" s="195">
        <v>44636</v>
      </c>
      <c r="G3433" s="2">
        <v>58</v>
      </c>
      <c r="H3433" t="str">
        <f t="shared" si="206"/>
        <v>Reabetswe MOLOI100m</v>
      </c>
      <c r="I3433" s="2">
        <f t="shared" si="207"/>
        <v>1068</v>
      </c>
      <c r="J3433" s="2" cm="1">
        <f t="array" ref="J3433">MAX(IF($H$3:$H$4000=$H3433,$I$3:$I$4000))</f>
        <v>1068</v>
      </c>
    </row>
    <row r="3434" spans="1:10" x14ac:dyDescent="0.2">
      <c r="A3434" t="s">
        <v>1173</v>
      </c>
      <c r="B3434" t="s">
        <v>1753</v>
      </c>
      <c r="C3434" s="5" t="s">
        <v>26</v>
      </c>
      <c r="D3434" s="5">
        <v>36668</v>
      </c>
      <c r="E3434" s="39">
        <v>1130</v>
      </c>
      <c r="F3434" s="195">
        <v>44636</v>
      </c>
      <c r="G3434" s="2">
        <v>7</v>
      </c>
      <c r="H3434" t="str">
        <f t="shared" si="206"/>
        <v>Zen√©y VAN DER WALT400m</v>
      </c>
      <c r="I3434" s="2">
        <f t="shared" si="207"/>
        <v>1130</v>
      </c>
      <c r="J3434" s="2" cm="1">
        <f t="array" ref="J3434">MAX(IF($H$3:$H$4000=$H3434,$I$3:$I$4000))</f>
        <v>1130</v>
      </c>
    </row>
    <row r="3435" spans="1:10" x14ac:dyDescent="0.2">
      <c r="A3435" t="s">
        <v>1173</v>
      </c>
      <c r="B3435" t="s">
        <v>4838</v>
      </c>
      <c r="C3435" s="6" t="s">
        <v>26</v>
      </c>
      <c r="D3435" s="5">
        <v>36739</v>
      </c>
      <c r="E3435" s="39">
        <v>1075</v>
      </c>
      <c r="F3435" s="195">
        <v>44636</v>
      </c>
      <c r="G3435" s="2">
        <v>35</v>
      </c>
      <c r="H3435" t="str">
        <f t="shared" si="206"/>
        <v>Marlie VILJOEN400m</v>
      </c>
      <c r="I3435" s="2">
        <f t="shared" si="207"/>
        <v>1075</v>
      </c>
      <c r="J3435" s="2" cm="1">
        <f t="array" ref="J3435">MAX(IF($H$3:$H$4000=$H3435,$I$3:$I$4000))</f>
        <v>1075</v>
      </c>
    </row>
    <row r="3436" spans="1:10" x14ac:dyDescent="0.2">
      <c r="A3436" t="s">
        <v>1173</v>
      </c>
      <c r="B3436" t="s">
        <v>1749</v>
      </c>
      <c r="C3436" s="5" t="s">
        <v>26</v>
      </c>
      <c r="D3436" s="5">
        <v>32354</v>
      </c>
      <c r="E3436" s="39">
        <v>1070</v>
      </c>
      <c r="F3436" s="195">
        <v>44636</v>
      </c>
      <c r="G3436" s="2">
        <v>42</v>
      </c>
      <c r="H3436" t="str">
        <f t="shared" si="206"/>
        <v>Wenda NEL400m</v>
      </c>
      <c r="I3436" s="2">
        <f t="shared" si="207"/>
        <v>1070</v>
      </c>
      <c r="J3436" s="2" cm="1">
        <f t="array" ref="J3436">MAX(IF($H$3:$H$4000=$H3436,$I$3:$I$4000))</f>
        <v>1099</v>
      </c>
    </row>
    <row r="3437" spans="1:10" x14ac:dyDescent="0.2">
      <c r="A3437" t="s">
        <v>1173</v>
      </c>
      <c r="B3437" t="s">
        <v>2061</v>
      </c>
      <c r="C3437" s="5" t="s">
        <v>26</v>
      </c>
      <c r="D3437" s="5">
        <v>36103</v>
      </c>
      <c r="E3437" s="39">
        <v>1053</v>
      </c>
      <c r="F3437" s="195">
        <v>44636</v>
      </c>
      <c r="G3437" s="2">
        <v>66</v>
      </c>
      <c r="H3437" t="str">
        <f t="shared" si="206"/>
        <v>Taylon BIELDT400m</v>
      </c>
      <c r="I3437" s="2">
        <f t="shared" si="207"/>
        <v>1053</v>
      </c>
      <c r="J3437" s="2" cm="1">
        <f t="array" ref="J3437">MAX(IF($H$3:$H$4000=$H3437,$I$3:$I$4000))</f>
        <v>1053</v>
      </c>
    </row>
    <row r="3438" spans="1:10" x14ac:dyDescent="0.2">
      <c r="A3438" t="s">
        <v>1173</v>
      </c>
      <c r="B3438" t="s">
        <v>1174</v>
      </c>
      <c r="C3438" s="5" t="s">
        <v>26</v>
      </c>
      <c r="D3438" s="6">
        <v>36695</v>
      </c>
      <c r="E3438" s="39">
        <v>1053</v>
      </c>
      <c r="F3438" s="195">
        <v>44636</v>
      </c>
      <c r="G3438" s="2">
        <v>68</v>
      </c>
      <c r="H3438" t="str">
        <f t="shared" si="206"/>
        <v>Kirsten AHRENS400m</v>
      </c>
      <c r="I3438" s="2">
        <f t="shared" si="207"/>
        <v>1053</v>
      </c>
      <c r="J3438" s="2" cm="1">
        <f t="array" ref="J3438">MAX(IF($H$3:$H$4000=$H3438,$I$3:$I$4000))</f>
        <v>1082</v>
      </c>
    </row>
    <row r="3439" spans="1:10" x14ac:dyDescent="0.2">
      <c r="A3439" t="s">
        <v>1173</v>
      </c>
      <c r="B3439" t="s">
        <v>1235</v>
      </c>
      <c r="C3439" s="5" t="s">
        <v>27</v>
      </c>
      <c r="D3439" s="5">
        <v>37854</v>
      </c>
      <c r="E3439" s="39">
        <v>1040</v>
      </c>
      <c r="F3439" s="195">
        <v>44636</v>
      </c>
      <c r="G3439" s="2">
        <v>60</v>
      </c>
      <c r="H3439" t="str">
        <f t="shared" si="206"/>
        <v>Danielle VERSTER800m</v>
      </c>
      <c r="I3439" s="2">
        <f t="shared" si="207"/>
        <v>1040</v>
      </c>
      <c r="J3439" s="2" cm="1">
        <f t="array" ref="J3439">MAX(IF($H$3:$H$4000=$H3439,$I$3:$I$4000))</f>
        <v>1040</v>
      </c>
    </row>
    <row r="3440" spans="1:10" x14ac:dyDescent="0.2">
      <c r="A3440" t="s">
        <v>1173</v>
      </c>
      <c r="B3440" t="s">
        <v>4841</v>
      </c>
      <c r="C3440" s="5" t="s">
        <v>27</v>
      </c>
      <c r="D3440" s="5">
        <v>37258</v>
      </c>
      <c r="E3440" s="39">
        <v>1020</v>
      </c>
      <c r="F3440" s="195">
        <v>44636</v>
      </c>
      <c r="G3440" s="2">
        <v>77</v>
      </c>
      <c r="H3440" t="str">
        <f t="shared" si="206"/>
        <v>Charne SWART800m</v>
      </c>
      <c r="I3440" s="2">
        <f t="shared" si="207"/>
        <v>1020</v>
      </c>
      <c r="J3440" s="2" cm="1">
        <f t="array" ref="J3440">MAX(IF($H$3:$H$4000=$H3440,$I$3:$I$4000))</f>
        <v>1020</v>
      </c>
    </row>
    <row r="3441" spans="1:10" x14ac:dyDescent="0.2">
      <c r="A3441" t="s">
        <v>1173</v>
      </c>
      <c r="B3441" t="s">
        <v>2072</v>
      </c>
      <c r="C3441" s="5" t="s">
        <v>32</v>
      </c>
      <c r="D3441" s="5">
        <v>37376</v>
      </c>
      <c r="E3441" s="39">
        <v>1138</v>
      </c>
      <c r="F3441" s="195">
        <v>44636</v>
      </c>
      <c r="G3441" s="2">
        <v>7</v>
      </c>
      <c r="H3441" t="str">
        <f t="shared" si="206"/>
        <v>Marione FOURIE100mh</v>
      </c>
      <c r="I3441" s="2">
        <f t="shared" si="207"/>
        <v>1138</v>
      </c>
      <c r="J3441" s="2" cm="1">
        <f t="array" ref="J3441">MAX(IF($H$3:$H$4000=$H3441,$I$3:$I$4000))</f>
        <v>1138</v>
      </c>
    </row>
    <row r="3442" spans="1:10" x14ac:dyDescent="0.2">
      <c r="A3442" t="s">
        <v>1173</v>
      </c>
      <c r="B3442" t="s">
        <v>2061</v>
      </c>
      <c r="C3442" s="5" t="s">
        <v>32</v>
      </c>
      <c r="D3442" s="5">
        <v>36103</v>
      </c>
      <c r="E3442" s="39">
        <v>1132</v>
      </c>
      <c r="F3442" s="195">
        <v>44636</v>
      </c>
      <c r="G3442" s="2">
        <v>8</v>
      </c>
      <c r="H3442" t="str">
        <f t="shared" si="206"/>
        <v>Taylon BIELDT100mh</v>
      </c>
      <c r="I3442" s="2">
        <f t="shared" si="207"/>
        <v>1132</v>
      </c>
      <c r="J3442" s="2" cm="1">
        <f t="array" ref="J3442">MAX(IF($H$3:$H$4000=$H3442,$I$3:$I$4000))</f>
        <v>1132</v>
      </c>
    </row>
    <row r="3443" spans="1:10" x14ac:dyDescent="0.2">
      <c r="A3443" t="s">
        <v>1173</v>
      </c>
      <c r="B3443" t="s">
        <v>2094</v>
      </c>
      <c r="C3443" s="5" t="s">
        <v>32</v>
      </c>
      <c r="D3443" s="5">
        <v>37266</v>
      </c>
      <c r="E3443" s="39">
        <v>1024</v>
      </c>
      <c r="F3443" s="195">
        <v>44636</v>
      </c>
      <c r="G3443" s="2">
        <v>43</v>
      </c>
      <c r="H3443" t="str">
        <f t="shared" si="206"/>
        <v>Kayla VAN DER BERGH100mh</v>
      </c>
      <c r="I3443" s="2">
        <f t="shared" si="207"/>
        <v>1024</v>
      </c>
      <c r="J3443" s="2" cm="1">
        <f t="array" ref="J3443">MAX(IF($H$3:$H$4000=$H3443,$I$3:$I$4000))</f>
        <v>1062</v>
      </c>
    </row>
    <row r="3444" spans="1:10" x14ac:dyDescent="0.2">
      <c r="A3444" t="s">
        <v>1173</v>
      </c>
      <c r="B3444" t="s">
        <v>1322</v>
      </c>
      <c r="C3444" s="5" t="s">
        <v>32</v>
      </c>
      <c r="D3444" s="5">
        <v>36412</v>
      </c>
      <c r="E3444" s="39">
        <v>1009</v>
      </c>
      <c r="F3444" s="195">
        <v>44636</v>
      </c>
      <c r="G3444" s="2">
        <v>58</v>
      </c>
      <c r="H3444" t="str">
        <f t="shared" si="206"/>
        <v>Inge VAN DER MERWE100mh</v>
      </c>
      <c r="I3444" s="2">
        <f t="shared" si="207"/>
        <v>1009</v>
      </c>
      <c r="J3444" s="2" cm="1">
        <f t="array" ref="J3444">MAX(IF($H$3:$H$4000=$H3444,$I$3:$I$4000))</f>
        <v>1009</v>
      </c>
    </row>
    <row r="3445" spans="1:10" x14ac:dyDescent="0.2">
      <c r="A3445" t="s">
        <v>1173</v>
      </c>
      <c r="B3445" t="s">
        <v>4853</v>
      </c>
      <c r="C3445" s="5" t="s">
        <v>32</v>
      </c>
      <c r="D3445" s="5">
        <v>38513</v>
      </c>
      <c r="E3445" s="39">
        <v>1005</v>
      </c>
      <c r="F3445" s="195">
        <v>44636</v>
      </c>
      <c r="G3445" s="2">
        <v>60</v>
      </c>
      <c r="H3445" t="str">
        <f t="shared" si="206"/>
        <v>Natasha GERTENBACH100mh</v>
      </c>
      <c r="I3445" s="2">
        <f t="shared" si="207"/>
        <v>1005</v>
      </c>
      <c r="J3445" s="2" cm="1">
        <f t="array" ref="J3445">MAX(IF($H$3:$H$4000=$H3445,$I$3:$I$4000))</f>
        <v>1005</v>
      </c>
    </row>
    <row r="3446" spans="1:10" x14ac:dyDescent="0.2">
      <c r="A3446" t="s">
        <v>1173</v>
      </c>
      <c r="B3446" t="s">
        <v>4855</v>
      </c>
      <c r="C3446" s="5" t="s">
        <v>32</v>
      </c>
      <c r="D3446" s="5">
        <v>38611</v>
      </c>
      <c r="E3446" s="39">
        <v>994</v>
      </c>
      <c r="F3446" s="195">
        <v>44636</v>
      </c>
      <c r="G3446" s="2">
        <v>74</v>
      </c>
      <c r="H3446" t="str">
        <f t="shared" si="206"/>
        <v>Erasel BOER100mh</v>
      </c>
      <c r="I3446" s="2">
        <f t="shared" si="207"/>
        <v>994</v>
      </c>
      <c r="J3446" s="2" cm="1">
        <f t="array" ref="J3446">MAX(IF($H$3:$H$4000=$H3446,$I$3:$I$4000))</f>
        <v>994</v>
      </c>
    </row>
    <row r="3447" spans="1:10" x14ac:dyDescent="0.2">
      <c r="A3447" t="s">
        <v>1173</v>
      </c>
      <c r="B3447" t="s">
        <v>2203</v>
      </c>
      <c r="C3447" s="5" t="s">
        <v>37</v>
      </c>
      <c r="D3447" s="5">
        <v>34807</v>
      </c>
      <c r="E3447" s="39">
        <v>1079</v>
      </c>
      <c r="F3447" s="195">
        <v>44636</v>
      </c>
      <c r="G3447" s="2">
        <v>9</v>
      </c>
      <c r="H3447" t="str">
        <f t="shared" si="206"/>
        <v>Lene PEENSlong-jump</v>
      </c>
      <c r="I3447" s="2">
        <f t="shared" si="207"/>
        <v>1079</v>
      </c>
      <c r="J3447" s="2" cm="1">
        <f t="array" ref="J3447">MAX(IF($H$3:$H$4000=$H3447,$I$3:$I$4000))</f>
        <v>1079</v>
      </c>
    </row>
    <row r="3448" spans="1:10" x14ac:dyDescent="0.2">
      <c r="A3448" t="s">
        <v>1173</v>
      </c>
      <c r="B3448" t="s">
        <v>1350</v>
      </c>
      <c r="C3448" s="5" t="s">
        <v>37</v>
      </c>
      <c r="D3448" s="5">
        <v>37267</v>
      </c>
      <c r="E3448" s="39">
        <v>1079</v>
      </c>
      <c r="F3448" s="195">
        <v>44636</v>
      </c>
      <c r="G3448" s="2">
        <v>9</v>
      </c>
      <c r="H3448" t="str">
        <f t="shared" si="206"/>
        <v>Danielle NOLTElong-jump</v>
      </c>
      <c r="I3448" s="2">
        <f t="shared" si="207"/>
        <v>1079</v>
      </c>
      <c r="J3448" s="2" cm="1">
        <f t="array" ref="J3448">MAX(IF($H$3:$H$4000=$H3448,$I$3:$I$4000))</f>
        <v>1079</v>
      </c>
    </row>
    <row r="3449" spans="1:10" x14ac:dyDescent="0.2">
      <c r="A3449" t="s">
        <v>1173</v>
      </c>
      <c r="B3449" t="s">
        <v>4862</v>
      </c>
      <c r="C3449" s="5" t="s">
        <v>37</v>
      </c>
      <c r="D3449" s="5">
        <v>37782</v>
      </c>
      <c r="E3449" s="39">
        <v>1075</v>
      </c>
      <c r="F3449" s="195">
        <v>44636</v>
      </c>
      <c r="G3449" s="2">
        <v>11</v>
      </c>
      <c r="H3449" t="str">
        <f t="shared" si="206"/>
        <v>Joane GERBERlong-jump</v>
      </c>
      <c r="I3449" s="2">
        <f t="shared" si="207"/>
        <v>1075</v>
      </c>
      <c r="J3449" s="2" cm="1">
        <f t="array" ref="J3449">MAX(IF($H$3:$H$4000=$H3449,$I$3:$I$4000))</f>
        <v>1075</v>
      </c>
    </row>
    <row r="3450" spans="1:10" x14ac:dyDescent="0.2">
      <c r="A3450" t="s">
        <v>1173</v>
      </c>
      <c r="B3450" t="s">
        <v>2200</v>
      </c>
      <c r="C3450" s="5" t="s">
        <v>37</v>
      </c>
      <c r="D3450" s="6">
        <v>35901</v>
      </c>
      <c r="E3450" s="39">
        <v>1069</v>
      </c>
      <c r="F3450" s="195">
        <v>44636</v>
      </c>
      <c r="G3450" s="2">
        <v>12</v>
      </c>
      <c r="H3450" t="str">
        <f t="shared" si="206"/>
        <v>Eljon√® KRUGERlong-jump</v>
      </c>
      <c r="I3450" s="2">
        <f t="shared" si="207"/>
        <v>1069</v>
      </c>
      <c r="J3450" s="2" cm="1">
        <f t="array" ref="J3450">MAX(IF($H$3:$H$4000=$H3450,$I$3:$I$4000))</f>
        <v>1077</v>
      </c>
    </row>
    <row r="3451" spans="1:10" x14ac:dyDescent="0.2">
      <c r="A3451" t="s">
        <v>1173</v>
      </c>
      <c r="B3451" s="5" t="s">
        <v>2204</v>
      </c>
      <c r="C3451" s="5" t="s">
        <v>37</v>
      </c>
      <c r="D3451" s="5">
        <v>37623</v>
      </c>
      <c r="E3451" s="39">
        <v>1033</v>
      </c>
      <c r="F3451" s="195">
        <v>44636</v>
      </c>
      <c r="G3451" s="2">
        <v>28</v>
      </c>
      <c r="H3451" t="str">
        <f t="shared" si="206"/>
        <v>Karmen FOUCHElong-jump</v>
      </c>
      <c r="I3451" s="2">
        <f t="shared" si="207"/>
        <v>1033</v>
      </c>
      <c r="J3451" s="2" cm="1">
        <f t="array" ref="J3451">MAX(IF($H$3:$H$4000=$H3451,$I$3:$I$4000))</f>
        <v>1067</v>
      </c>
    </row>
    <row r="3452" spans="1:10" x14ac:dyDescent="0.2">
      <c r="A3452" t="s">
        <v>1173</v>
      </c>
      <c r="B3452" t="s">
        <v>2400</v>
      </c>
      <c r="C3452" s="5" t="s">
        <v>40</v>
      </c>
      <c r="D3452" s="5">
        <v>36126</v>
      </c>
      <c r="E3452" s="39">
        <v>961</v>
      </c>
      <c r="F3452" s="195">
        <v>44636</v>
      </c>
      <c r="G3452" s="2">
        <v>15</v>
      </c>
      <c r="H3452" t="str">
        <f t="shared" si="206"/>
        <v>Yolandi STANDERdiscus-throw</v>
      </c>
      <c r="I3452" s="2">
        <f t="shared" si="207"/>
        <v>961</v>
      </c>
      <c r="J3452" s="2" cm="1">
        <f t="array" ref="J3452">MAX(IF($H$3:$H$4000=$H3452,$I$3:$I$4000))</f>
        <v>1033</v>
      </c>
    </row>
    <row r="3453" spans="1:10" x14ac:dyDescent="0.2">
      <c r="A3453" t="s">
        <v>1173</v>
      </c>
      <c r="B3453" t="s">
        <v>2527</v>
      </c>
      <c r="C3453" s="5" t="s">
        <v>42</v>
      </c>
      <c r="D3453" s="5">
        <v>35625</v>
      </c>
      <c r="E3453" s="39">
        <v>951</v>
      </c>
      <c r="F3453" s="195">
        <v>44636</v>
      </c>
      <c r="G3453" s="2">
        <v>28</v>
      </c>
      <c r="H3453" t="str">
        <f t="shared" si="206"/>
        <v>Leandri GEELhammer-throw</v>
      </c>
      <c r="I3453" s="2">
        <f t="shared" si="207"/>
        <v>951</v>
      </c>
      <c r="J3453" s="2" cm="1">
        <f t="array" ref="J3453">MAX(IF($H$3:$H$4000=$H3453,$I$3:$I$4000))</f>
        <v>960</v>
      </c>
    </row>
    <row r="3454" spans="1:10" x14ac:dyDescent="0.2">
      <c r="A3454" t="s">
        <v>1173</v>
      </c>
      <c r="B3454" t="s">
        <v>2566</v>
      </c>
      <c r="C3454" s="5" t="s">
        <v>42</v>
      </c>
      <c r="D3454" s="5">
        <v>37951</v>
      </c>
      <c r="E3454" s="39">
        <v>888</v>
      </c>
      <c r="F3454" s="195">
        <v>44636</v>
      </c>
      <c r="G3454" s="2">
        <v>35</v>
      </c>
      <c r="H3454" t="str">
        <f t="shared" si="206"/>
        <v>Elaine PRETORIUShammer-throw</v>
      </c>
      <c r="I3454" s="2">
        <f t="shared" si="207"/>
        <v>888</v>
      </c>
      <c r="J3454" s="2" cm="1">
        <f t="array" ref="J3454">MAX(IF($H$3:$H$4000=$H3454,$I$3:$I$4000))</f>
        <v>888</v>
      </c>
    </row>
    <row r="3455" spans="1:10" x14ac:dyDescent="0.2">
      <c r="A3455" t="s">
        <v>1173</v>
      </c>
      <c r="B3455" t="s">
        <v>5011</v>
      </c>
      <c r="C3455" s="5" t="s">
        <v>42</v>
      </c>
      <c r="D3455" s="5">
        <v>37496</v>
      </c>
      <c r="E3455" s="39">
        <v>867</v>
      </c>
      <c r="F3455" s="195">
        <v>44636</v>
      </c>
      <c r="G3455" s="2">
        <v>43</v>
      </c>
      <c r="H3455" t="str">
        <f t="shared" si="206"/>
        <v>Dan√® COETZERhammer-throw</v>
      </c>
      <c r="I3455" s="2">
        <f t="shared" si="207"/>
        <v>867</v>
      </c>
      <c r="J3455" s="2" cm="1">
        <f t="array" ref="J3455">MAX(IF($H$3:$H$4000=$H3455,$I$3:$I$4000))</f>
        <v>867</v>
      </c>
    </row>
    <row r="3456" spans="1:10" x14ac:dyDescent="0.2">
      <c r="A3456" t="s">
        <v>1173</v>
      </c>
      <c r="B3456" t="s">
        <v>2572</v>
      </c>
      <c r="C3456" s="5" t="s">
        <v>42</v>
      </c>
      <c r="D3456" s="5">
        <v>36898</v>
      </c>
      <c r="E3456" s="39">
        <v>844</v>
      </c>
      <c r="F3456" s="195">
        <v>44636</v>
      </c>
      <c r="G3456" s="2">
        <v>52</v>
      </c>
      <c r="H3456" t="str">
        <f t="shared" si="206"/>
        <v>Elme BOTHAhammer-throw</v>
      </c>
      <c r="I3456" s="2">
        <f t="shared" si="207"/>
        <v>844</v>
      </c>
      <c r="J3456" s="2" cm="1">
        <f t="array" ref="J3456">MAX(IF($H$3:$H$4000=$H3456,$I$3:$I$4000))</f>
        <v>844</v>
      </c>
    </row>
    <row r="3457" spans="1:10" x14ac:dyDescent="0.2">
      <c r="A3457" t="s">
        <v>1173</v>
      </c>
      <c r="B3457" t="s">
        <v>1675</v>
      </c>
      <c r="C3457" s="5" t="s">
        <v>2</v>
      </c>
      <c r="D3457" s="5">
        <v>36527</v>
      </c>
      <c r="E3457" s="39">
        <v>1120</v>
      </c>
      <c r="F3457" s="195">
        <v>44632</v>
      </c>
      <c r="G3457" s="2">
        <v>17</v>
      </c>
      <c r="H3457" t="str">
        <f t="shared" si="206"/>
        <v>Phindile KUBHEKA100m</v>
      </c>
      <c r="I3457" s="2">
        <f t="shared" si="207"/>
        <v>1120</v>
      </c>
      <c r="J3457" s="2" cm="1">
        <f t="array" ref="J3457">MAX(IF($H$3:$H$4000=$H3457,$I$3:$I$4000))</f>
        <v>1120</v>
      </c>
    </row>
    <row r="3458" spans="1:10" x14ac:dyDescent="0.2">
      <c r="A3458" t="s">
        <v>1173</v>
      </c>
      <c r="B3458" t="s">
        <v>4963</v>
      </c>
      <c r="C3458" s="5" t="s">
        <v>2</v>
      </c>
      <c r="D3458" s="5">
        <v>35564</v>
      </c>
      <c r="E3458" s="39">
        <v>1099</v>
      </c>
      <c r="F3458" s="195">
        <v>44632</v>
      </c>
      <c r="G3458" s="2">
        <v>28</v>
      </c>
      <c r="H3458" t="str">
        <f t="shared" si="206"/>
        <v>Boipelo TSHEMESE100m</v>
      </c>
      <c r="I3458" s="2">
        <f t="shared" si="207"/>
        <v>1099</v>
      </c>
      <c r="J3458" s="2" cm="1">
        <f t="array" ref="J3458">MAX(IF($H$3:$H$4000=$H3458,$I$3:$I$4000))</f>
        <v>1099</v>
      </c>
    </row>
    <row r="3459" spans="1:10" x14ac:dyDescent="0.2">
      <c r="A3459" t="s">
        <v>1173</v>
      </c>
      <c r="B3459" t="s">
        <v>4836</v>
      </c>
      <c r="C3459" s="5" t="s">
        <v>2</v>
      </c>
      <c r="D3459" s="5">
        <v>37468</v>
      </c>
      <c r="E3459" s="39">
        <v>1089</v>
      </c>
      <c r="F3459" s="195">
        <v>44632</v>
      </c>
      <c r="G3459" s="2">
        <v>39</v>
      </c>
      <c r="H3459" t="str">
        <f t="shared" ref="H3459:H3522" si="208">B3459&amp;C3459</f>
        <v>Banele SHABANGU100m</v>
      </c>
      <c r="I3459" s="2">
        <f t="shared" ref="I3459:I3522" si="209">E3459</f>
        <v>1089</v>
      </c>
      <c r="J3459" s="2" cm="1">
        <f t="array" ref="J3459">MAX(IF($H$3:$H$4000=$H3459,$I$3:$I$4000))</f>
        <v>1089</v>
      </c>
    </row>
    <row r="3460" spans="1:10" x14ac:dyDescent="0.2">
      <c r="A3460" t="s">
        <v>1173</v>
      </c>
      <c r="B3460" t="s">
        <v>4964</v>
      </c>
      <c r="C3460" s="5" t="s">
        <v>2</v>
      </c>
      <c r="D3460" s="5">
        <v>38400</v>
      </c>
      <c r="E3460" s="39">
        <v>1087</v>
      </c>
      <c r="F3460" s="195">
        <v>44632</v>
      </c>
      <c r="G3460" s="2">
        <v>41</v>
      </c>
      <c r="H3460" t="str">
        <f t="shared" si="208"/>
        <v>Viwe JINGQI100m</v>
      </c>
      <c r="I3460" s="2">
        <f t="shared" si="209"/>
        <v>1087</v>
      </c>
      <c r="J3460" s="2" cm="1">
        <f t="array" ref="J3460">MAX(IF($H$3:$H$4000=$H3460,$I$3:$I$4000))</f>
        <v>1087</v>
      </c>
    </row>
    <row r="3461" spans="1:10" x14ac:dyDescent="0.2">
      <c r="A3461" t="s">
        <v>1173</v>
      </c>
      <c r="B3461" t="s">
        <v>4863</v>
      </c>
      <c r="C3461" s="5" t="s">
        <v>2</v>
      </c>
      <c r="D3461" s="5">
        <v>36966</v>
      </c>
      <c r="E3461" s="39">
        <v>1062</v>
      </c>
      <c r="F3461" s="195">
        <v>44632</v>
      </c>
      <c r="G3461" s="2">
        <v>58</v>
      </c>
      <c r="H3461" t="str">
        <f t="shared" si="208"/>
        <v>Rose XEYI100m</v>
      </c>
      <c r="I3461" s="2">
        <f t="shared" si="209"/>
        <v>1062</v>
      </c>
      <c r="J3461" s="2" cm="1">
        <f t="array" ref="J3461">MAX(IF($H$3:$H$4000=$H3461,$I$3:$I$4000))</f>
        <v>1062</v>
      </c>
    </row>
    <row r="3462" spans="1:10" x14ac:dyDescent="0.2">
      <c r="A3462" t="s">
        <v>1173</v>
      </c>
      <c r="B3462" t="s">
        <v>4966</v>
      </c>
      <c r="C3462" s="5" t="s">
        <v>2</v>
      </c>
      <c r="D3462" s="6">
        <v>36208</v>
      </c>
      <c r="E3462" s="39">
        <v>1044</v>
      </c>
      <c r="F3462" s="195">
        <v>44632</v>
      </c>
      <c r="G3462" s="2">
        <v>85</v>
      </c>
      <c r="H3462" t="str">
        <f t="shared" si="208"/>
        <v>Mpotseng SEKESE100m</v>
      </c>
      <c r="I3462" s="2">
        <f t="shared" si="209"/>
        <v>1044</v>
      </c>
      <c r="J3462" s="2" cm="1">
        <f t="array" ref="J3462">MAX(IF($H$3:$H$4000=$H3462,$I$3:$I$4000))</f>
        <v>1044</v>
      </c>
    </row>
    <row r="3463" spans="1:10" x14ac:dyDescent="0.2">
      <c r="A3463" t="s">
        <v>1173</v>
      </c>
      <c r="B3463" t="s">
        <v>4967</v>
      </c>
      <c r="C3463" s="5" t="s">
        <v>2</v>
      </c>
      <c r="D3463" s="5">
        <v>38456</v>
      </c>
      <c r="E3463" s="39">
        <v>1044</v>
      </c>
      <c r="F3463" s="195">
        <v>44632</v>
      </c>
      <c r="G3463" s="2">
        <v>85</v>
      </c>
      <c r="H3463" t="str">
        <f t="shared" si="208"/>
        <v>Kayla MURRAY100m</v>
      </c>
      <c r="I3463" s="2">
        <f t="shared" si="209"/>
        <v>1044</v>
      </c>
      <c r="J3463" s="2" cm="1">
        <f t="array" ref="J3463">MAX(IF($H$3:$H$4000=$H3463,$I$3:$I$4000))</f>
        <v>1044</v>
      </c>
    </row>
    <row r="3464" spans="1:10" x14ac:dyDescent="0.2">
      <c r="A3464" t="s">
        <v>1173</v>
      </c>
      <c r="B3464" t="s">
        <v>4968</v>
      </c>
      <c r="C3464" s="5" t="s">
        <v>2</v>
      </c>
      <c r="D3464" s="5">
        <v>37067</v>
      </c>
      <c r="E3464" s="39">
        <v>1042</v>
      </c>
      <c r="F3464" s="195">
        <v>44632</v>
      </c>
      <c r="G3464" s="2">
        <v>89</v>
      </c>
      <c r="H3464" t="str">
        <f t="shared" si="208"/>
        <v>Marzaan LOOTS100m</v>
      </c>
      <c r="I3464" s="2">
        <f t="shared" si="209"/>
        <v>1042</v>
      </c>
      <c r="J3464" s="2" cm="1">
        <f t="array" ref="J3464">MAX(IF($H$3:$H$4000=$H3464,$I$3:$I$4000))</f>
        <v>1042</v>
      </c>
    </row>
    <row r="3465" spans="1:10" x14ac:dyDescent="0.2">
      <c r="A3465" t="s">
        <v>1173</v>
      </c>
      <c r="B3465" t="s">
        <v>4970</v>
      </c>
      <c r="C3465" s="196" t="s">
        <v>26</v>
      </c>
      <c r="D3465" s="5">
        <v>38384</v>
      </c>
      <c r="E3465" s="39">
        <v>1061</v>
      </c>
      <c r="F3465" s="195">
        <v>44632</v>
      </c>
      <c r="G3465" s="2">
        <v>53</v>
      </c>
      <c r="H3465" t="str">
        <f t="shared" si="208"/>
        <v>Molepo PRECIOUS400m</v>
      </c>
      <c r="I3465" s="2">
        <f t="shared" si="209"/>
        <v>1061</v>
      </c>
      <c r="J3465" s="2" cm="1">
        <f t="array" ref="J3465">MAX(IF($H$3:$H$4000=$H3465,$I$3:$I$4000))</f>
        <v>1061</v>
      </c>
    </row>
    <row r="3466" spans="1:10" x14ac:dyDescent="0.2">
      <c r="A3466" t="s">
        <v>1173</v>
      </c>
      <c r="B3466" t="s">
        <v>1966</v>
      </c>
      <c r="C3466" s="5" t="s">
        <v>29</v>
      </c>
      <c r="D3466" s="5">
        <v>33245</v>
      </c>
      <c r="E3466" s="39">
        <v>1093</v>
      </c>
      <c r="F3466" s="195">
        <v>44632</v>
      </c>
      <c r="G3466" s="2">
        <v>19</v>
      </c>
      <c r="H3466" t="str">
        <f t="shared" si="208"/>
        <v>Caster SEMENYA5000m</v>
      </c>
      <c r="I3466" s="2">
        <f t="shared" si="209"/>
        <v>1093</v>
      </c>
      <c r="J3466" s="2" cm="1">
        <f t="array" ref="J3466">MAX(IF($H$3:$H$4000=$H3466,$I$3:$I$4000))</f>
        <v>1102</v>
      </c>
    </row>
    <row r="3467" spans="1:10" x14ac:dyDescent="0.2">
      <c r="A3467" t="s">
        <v>1173</v>
      </c>
      <c r="B3467" t="s">
        <v>1977</v>
      </c>
      <c r="C3467" s="5" t="s">
        <v>29</v>
      </c>
      <c r="D3467" s="5">
        <v>34699</v>
      </c>
      <c r="E3467" s="39">
        <v>1083</v>
      </c>
      <c r="F3467" s="195">
        <v>44632</v>
      </c>
      <c r="G3467" s="2">
        <v>22</v>
      </c>
      <c r="H3467" t="str">
        <f t="shared" si="208"/>
        <v>Glenrose XABA5000m</v>
      </c>
      <c r="I3467" s="2">
        <f t="shared" si="209"/>
        <v>1083</v>
      </c>
      <c r="J3467" s="2" cm="1">
        <f t="array" ref="J3467">MAX(IF($H$3:$H$4000=$H3467,$I$3:$I$4000))</f>
        <v>1089</v>
      </c>
    </row>
    <row r="3468" spans="1:10" x14ac:dyDescent="0.2">
      <c r="A3468" t="s">
        <v>1173</v>
      </c>
      <c r="B3468" t="s">
        <v>4848</v>
      </c>
      <c r="C3468" s="5" t="s">
        <v>29</v>
      </c>
      <c r="D3468" s="5">
        <v>37016</v>
      </c>
      <c r="E3468" s="39">
        <v>1043</v>
      </c>
      <c r="F3468" s="195">
        <v>44632</v>
      </c>
      <c r="G3468" s="2">
        <v>42</v>
      </c>
      <c r="H3468" t="str">
        <f t="shared" si="208"/>
        <v>Tayla KAVANAGH5000m</v>
      </c>
      <c r="I3468" s="2">
        <f t="shared" si="209"/>
        <v>1043</v>
      </c>
      <c r="J3468" s="2" cm="1">
        <f t="array" ref="J3468">MAX(IF($H$3:$H$4000=$H3468,$I$3:$I$4000))</f>
        <v>1043</v>
      </c>
    </row>
    <row r="3469" spans="1:10" x14ac:dyDescent="0.2">
      <c r="A3469" t="s">
        <v>1173</v>
      </c>
      <c r="B3469" t="s">
        <v>4854</v>
      </c>
      <c r="C3469" s="5" t="s">
        <v>32</v>
      </c>
      <c r="D3469" s="5">
        <v>37637</v>
      </c>
      <c r="E3469" s="39">
        <v>1008</v>
      </c>
      <c r="F3469" s="195">
        <v>44632</v>
      </c>
      <c r="G3469" s="2">
        <v>55</v>
      </c>
      <c r="H3469" t="str">
        <f t="shared" si="208"/>
        <v>Mila COMPAAN100mh</v>
      </c>
      <c r="I3469" s="2">
        <f t="shared" si="209"/>
        <v>1008</v>
      </c>
      <c r="J3469" s="2" cm="1">
        <f t="array" ref="J3469">MAX(IF($H$3:$H$4000=$H3469,$I$3:$I$4000))</f>
        <v>1008</v>
      </c>
    </row>
    <row r="3470" spans="1:10" x14ac:dyDescent="0.2">
      <c r="A3470" t="s">
        <v>1173</v>
      </c>
      <c r="B3470" t="s">
        <v>4988</v>
      </c>
      <c r="C3470" s="5" t="s">
        <v>32</v>
      </c>
      <c r="D3470" s="5">
        <v>38215</v>
      </c>
      <c r="E3470" s="39">
        <v>1008</v>
      </c>
      <c r="F3470" s="195">
        <v>44632</v>
      </c>
      <c r="G3470" s="2">
        <v>55</v>
      </c>
      <c r="H3470" t="str">
        <f t="shared" si="208"/>
        <v>Chane KOK100mh</v>
      </c>
      <c r="I3470" s="2">
        <f t="shared" si="209"/>
        <v>1008</v>
      </c>
      <c r="J3470" s="2" cm="1">
        <f t="array" ref="J3470">MAX(IF($H$3:$H$4000=$H3470,$I$3:$I$4000))</f>
        <v>1008</v>
      </c>
    </row>
    <row r="3471" spans="1:10" x14ac:dyDescent="0.2">
      <c r="A3471" t="s">
        <v>1173</v>
      </c>
      <c r="B3471" t="s">
        <v>2305</v>
      </c>
      <c r="C3471" s="5" t="s">
        <v>35</v>
      </c>
      <c r="D3471" s="6">
        <v>36661</v>
      </c>
      <c r="E3471" s="39">
        <v>955</v>
      </c>
      <c r="F3471" s="195">
        <v>44632</v>
      </c>
      <c r="G3471" s="2">
        <v>51</v>
      </c>
      <c r="H3471" t="str">
        <f t="shared" si="208"/>
        <v>Michelle NGOZOhigh-jump</v>
      </c>
      <c r="I3471" s="2">
        <f t="shared" si="209"/>
        <v>955</v>
      </c>
      <c r="J3471" s="2" cm="1">
        <f t="array" ref="J3471">MAX(IF($H$3:$H$4000=$H3471,$I$3:$I$4000))</f>
        <v>1023</v>
      </c>
    </row>
    <row r="3472" spans="1:10" x14ac:dyDescent="0.2">
      <c r="A3472" t="s">
        <v>1173</v>
      </c>
      <c r="B3472" t="s">
        <v>5005</v>
      </c>
      <c r="C3472" s="5" t="s">
        <v>35</v>
      </c>
      <c r="D3472" s="5">
        <v>39068</v>
      </c>
      <c r="E3472" s="39">
        <v>926</v>
      </c>
      <c r="F3472" s="195">
        <v>44632</v>
      </c>
      <c r="G3472" s="2">
        <v>70</v>
      </c>
      <c r="H3472" t="str">
        <f t="shared" si="208"/>
        <v>Mia JANSE VAN RENSBURGhigh-jump</v>
      </c>
      <c r="I3472" s="2">
        <f t="shared" si="209"/>
        <v>926</v>
      </c>
      <c r="J3472" s="2" cm="1">
        <f t="array" ref="J3472">MAX(IF($H$3:$H$4000=$H3472,$I$3:$I$4000))</f>
        <v>926</v>
      </c>
    </row>
    <row r="3473" spans="1:10" x14ac:dyDescent="0.2">
      <c r="A3473" t="s">
        <v>1173</v>
      </c>
      <c r="B3473" t="s">
        <v>5013</v>
      </c>
      <c r="C3473" s="5" t="s">
        <v>42</v>
      </c>
      <c r="D3473" s="5">
        <v>34494</v>
      </c>
      <c r="E3473" s="39">
        <v>802</v>
      </c>
      <c r="F3473" s="195">
        <v>44632</v>
      </c>
      <c r="G3473" s="2">
        <v>67</v>
      </c>
      <c r="H3473" t="str">
        <f t="shared" si="208"/>
        <v>Margo Chene PRETORIUShammer-throw</v>
      </c>
      <c r="I3473" s="2">
        <f t="shared" si="209"/>
        <v>802</v>
      </c>
      <c r="J3473" s="2" cm="1">
        <f t="array" ref="J3473">MAX(IF($H$3:$H$4000=$H3473,$I$3:$I$4000))</f>
        <v>802</v>
      </c>
    </row>
    <row r="3474" spans="1:10" x14ac:dyDescent="0.2">
      <c r="A3474" t="s">
        <v>1173</v>
      </c>
      <c r="B3474" t="s">
        <v>2582</v>
      </c>
      <c r="C3474" s="5" t="s">
        <v>41</v>
      </c>
      <c r="D3474" s="5">
        <v>38057</v>
      </c>
      <c r="E3474" s="39">
        <v>1039</v>
      </c>
      <c r="F3474" s="195">
        <v>44632</v>
      </c>
      <c r="G3474" s="2">
        <v>5</v>
      </c>
      <c r="H3474" t="str">
        <f t="shared" si="208"/>
        <v>Mckayla VAN DER WESTHUIZENjavelin-throw</v>
      </c>
      <c r="I3474" s="2">
        <f t="shared" si="209"/>
        <v>1039</v>
      </c>
      <c r="J3474" s="2" cm="1">
        <f t="array" ref="J3474">MAX(IF($H$3:$H$4000=$H3474,$I$3:$I$4000))</f>
        <v>1039</v>
      </c>
    </row>
    <row r="3475" spans="1:10" x14ac:dyDescent="0.2">
      <c r="A3475" t="s">
        <v>1173</v>
      </c>
      <c r="B3475" t="s">
        <v>2611</v>
      </c>
      <c r="C3475" s="5" t="s">
        <v>41</v>
      </c>
      <c r="D3475" s="5">
        <v>37476</v>
      </c>
      <c r="E3475" s="39">
        <v>922</v>
      </c>
      <c r="F3475" s="195">
        <v>44632</v>
      </c>
      <c r="G3475" s="2">
        <v>22</v>
      </c>
      <c r="H3475" t="str">
        <f t="shared" si="208"/>
        <v>Chane VAN ZYLjavelin-throw</v>
      </c>
      <c r="I3475" s="2">
        <f t="shared" si="209"/>
        <v>922</v>
      </c>
      <c r="J3475" s="2" cm="1">
        <f t="array" ref="J3475">MAX(IF($H$3:$H$4000=$H3475,$I$3:$I$4000))</f>
        <v>922</v>
      </c>
    </row>
    <row r="3476" spans="1:10" x14ac:dyDescent="0.2">
      <c r="A3476" t="s">
        <v>1173</v>
      </c>
      <c r="B3476" t="s">
        <v>5018</v>
      </c>
      <c r="C3476" s="5" t="s">
        <v>41</v>
      </c>
      <c r="D3476" s="5">
        <v>37365</v>
      </c>
      <c r="E3476" s="39">
        <v>780</v>
      </c>
      <c r="F3476" s="195">
        <v>44632</v>
      </c>
      <c r="G3476" s="2">
        <v>70</v>
      </c>
      <c r="H3476" t="str">
        <f t="shared" si="208"/>
        <v>Chandi MULDERjavelin-throw</v>
      </c>
      <c r="I3476" s="2">
        <f t="shared" si="209"/>
        <v>780</v>
      </c>
      <c r="J3476" s="2" cm="1">
        <f t="array" ref="J3476">MAX(IF($H$3:$H$4000=$H3476,$I$3:$I$4000))</f>
        <v>780</v>
      </c>
    </row>
    <row r="3477" spans="1:10" x14ac:dyDescent="0.2">
      <c r="A3477" t="s">
        <v>1173</v>
      </c>
      <c r="B3477" t="s">
        <v>5020</v>
      </c>
      <c r="C3477" s="5" t="s">
        <v>41</v>
      </c>
      <c r="D3477" s="5">
        <v>37734</v>
      </c>
      <c r="E3477" s="39">
        <v>766</v>
      </c>
      <c r="F3477" s="195">
        <v>44632</v>
      </c>
      <c r="G3477" s="2">
        <v>79</v>
      </c>
      <c r="H3477" t="str">
        <f t="shared" si="208"/>
        <v>Ilana JANSENjavelin-throw</v>
      </c>
      <c r="I3477" s="2">
        <f t="shared" si="209"/>
        <v>766</v>
      </c>
      <c r="J3477" s="2" cm="1">
        <f t="array" ref="J3477">MAX(IF($H$3:$H$4000=$H3477,$I$3:$I$4000))</f>
        <v>766</v>
      </c>
    </row>
    <row r="3478" spans="1:10" x14ac:dyDescent="0.2">
      <c r="A3478" t="s">
        <v>1173</v>
      </c>
      <c r="B3478" t="s">
        <v>2321</v>
      </c>
      <c r="C3478" s="5" t="s">
        <v>43</v>
      </c>
      <c r="D3478" s="5">
        <v>36474</v>
      </c>
      <c r="E3478" s="39">
        <v>900</v>
      </c>
      <c r="F3478" s="195">
        <v>44632</v>
      </c>
      <c r="G3478" s="2">
        <v>12</v>
      </c>
      <c r="H3478" t="str">
        <f t="shared" si="208"/>
        <v>Shannon VERSTERheptathlon</v>
      </c>
      <c r="I3478" s="2">
        <f t="shared" si="209"/>
        <v>900</v>
      </c>
      <c r="J3478" s="2" cm="1">
        <f t="array" ref="J3478">MAX(IF($H$3:$H$4000=$H3478,$I$3:$I$4000))</f>
        <v>900</v>
      </c>
    </row>
    <row r="3479" spans="1:10" x14ac:dyDescent="0.2">
      <c r="A3479" t="s">
        <v>1173</v>
      </c>
      <c r="B3479" t="s">
        <v>4836</v>
      </c>
      <c r="C3479" s="6" t="s">
        <v>25</v>
      </c>
      <c r="D3479" s="5">
        <v>37468</v>
      </c>
      <c r="E3479" s="39">
        <v>1109</v>
      </c>
      <c r="F3479" s="195">
        <v>44631</v>
      </c>
      <c r="G3479" s="2">
        <v>18</v>
      </c>
      <c r="H3479" t="str">
        <f t="shared" si="208"/>
        <v>Banele SHABANGU200m</v>
      </c>
      <c r="I3479" s="2">
        <f t="shared" si="209"/>
        <v>1109</v>
      </c>
      <c r="J3479" s="2" cm="1">
        <f t="array" ref="J3479">MAX(IF($H$3:$H$4000=$H3479,$I$3:$I$4000))</f>
        <v>1109</v>
      </c>
    </row>
    <row r="3480" spans="1:10" x14ac:dyDescent="0.2">
      <c r="A3480" t="s">
        <v>1173</v>
      </c>
      <c r="B3480" t="s">
        <v>4964</v>
      </c>
      <c r="C3480" s="5" t="s">
        <v>25</v>
      </c>
      <c r="D3480" s="5">
        <v>38400</v>
      </c>
      <c r="E3480" s="39">
        <v>1104</v>
      </c>
      <c r="F3480" s="195">
        <v>44631</v>
      </c>
      <c r="G3480" s="2">
        <v>25</v>
      </c>
      <c r="H3480" t="str">
        <f t="shared" si="208"/>
        <v>Viwe JINGQI200m</v>
      </c>
      <c r="I3480" s="2">
        <f t="shared" si="209"/>
        <v>1104</v>
      </c>
      <c r="J3480" s="2" cm="1">
        <f t="array" ref="J3480">MAX(IF($H$3:$H$4000=$H3480,$I$3:$I$4000))</f>
        <v>1104</v>
      </c>
    </row>
    <row r="3481" spans="1:10" x14ac:dyDescent="0.2">
      <c r="A3481" t="s">
        <v>1173</v>
      </c>
      <c r="B3481" t="s">
        <v>4966</v>
      </c>
      <c r="C3481" s="5" t="s">
        <v>25</v>
      </c>
      <c r="D3481" s="5">
        <v>36208</v>
      </c>
      <c r="E3481" s="39">
        <v>1076</v>
      </c>
      <c r="F3481" s="195">
        <v>44631</v>
      </c>
      <c r="G3481" s="2">
        <v>44</v>
      </c>
      <c r="H3481" t="str">
        <f t="shared" si="208"/>
        <v>Mpotseng SEKESE200m</v>
      </c>
      <c r="I3481" s="2">
        <f t="shared" si="209"/>
        <v>1076</v>
      </c>
      <c r="J3481" s="2" cm="1">
        <f t="array" ref="J3481">MAX(IF($H$3:$H$4000=$H3481,$I$3:$I$4000))</f>
        <v>1076</v>
      </c>
    </row>
    <row r="3482" spans="1:10" x14ac:dyDescent="0.2">
      <c r="A3482" t="s">
        <v>1173</v>
      </c>
      <c r="B3482" t="s">
        <v>4835</v>
      </c>
      <c r="C3482" s="5" t="s">
        <v>25</v>
      </c>
      <c r="D3482" s="5">
        <v>35136</v>
      </c>
      <c r="E3482" s="39">
        <v>1063</v>
      </c>
      <c r="F3482" s="195">
        <v>44631</v>
      </c>
      <c r="G3482" s="2">
        <v>57</v>
      </c>
      <c r="H3482" t="str">
        <f t="shared" si="208"/>
        <v>Reabetswe MOLOI200m</v>
      </c>
      <c r="I3482" s="2">
        <f t="shared" si="209"/>
        <v>1063</v>
      </c>
      <c r="J3482" s="2" cm="1">
        <f t="array" ref="J3482">MAX(IF($H$3:$H$4000=$H3482,$I$3:$I$4000))</f>
        <v>1063</v>
      </c>
    </row>
    <row r="3483" spans="1:10" x14ac:dyDescent="0.2">
      <c r="A3483" t="s">
        <v>1173</v>
      </c>
      <c r="B3483" t="s">
        <v>4970</v>
      </c>
      <c r="C3483" s="196" t="s">
        <v>25</v>
      </c>
      <c r="D3483" s="5">
        <v>38384</v>
      </c>
      <c r="E3483" s="39">
        <v>1047</v>
      </c>
      <c r="F3483" s="195">
        <v>44631</v>
      </c>
      <c r="G3483" s="2">
        <v>74</v>
      </c>
      <c r="H3483" t="str">
        <f t="shared" si="208"/>
        <v>Molepo PRECIOUS200m</v>
      </c>
      <c r="I3483" s="2">
        <f t="shared" si="209"/>
        <v>1047</v>
      </c>
      <c r="J3483" s="2" cm="1">
        <f t="array" ref="J3483">MAX(IF($H$3:$H$4000=$H3483,$I$3:$I$4000))</f>
        <v>1047</v>
      </c>
    </row>
    <row r="3484" spans="1:10" x14ac:dyDescent="0.2">
      <c r="A3484" t="s">
        <v>1173</v>
      </c>
      <c r="B3484" t="s">
        <v>1174</v>
      </c>
      <c r="C3484" s="5" t="s">
        <v>25</v>
      </c>
      <c r="D3484" s="5">
        <v>36695</v>
      </c>
      <c r="E3484" s="39">
        <v>1040</v>
      </c>
      <c r="F3484" s="195">
        <v>44631</v>
      </c>
      <c r="G3484" s="2">
        <v>84</v>
      </c>
      <c r="H3484" t="str">
        <f t="shared" si="208"/>
        <v>Kirsten AHRENS200m</v>
      </c>
      <c r="I3484" s="2">
        <f t="shared" si="209"/>
        <v>1040</v>
      </c>
      <c r="J3484" s="2" cm="1">
        <f t="array" ref="J3484">MAX(IF($H$3:$H$4000=$H3484,$I$3:$I$4000))</f>
        <v>1040</v>
      </c>
    </row>
    <row r="3485" spans="1:10" x14ac:dyDescent="0.2">
      <c r="A3485" t="s">
        <v>1173</v>
      </c>
      <c r="B3485" t="s">
        <v>1749</v>
      </c>
      <c r="C3485" s="5" t="s">
        <v>25</v>
      </c>
      <c r="D3485" s="5">
        <v>32354</v>
      </c>
      <c r="E3485" s="39">
        <v>1038</v>
      </c>
      <c r="F3485" s="195">
        <v>44631</v>
      </c>
      <c r="G3485" s="2">
        <v>85</v>
      </c>
      <c r="H3485" t="str">
        <f t="shared" si="208"/>
        <v>Wenda NEL200m</v>
      </c>
      <c r="I3485" s="2">
        <f t="shared" si="209"/>
        <v>1038</v>
      </c>
      <c r="J3485" s="2" cm="1">
        <f t="array" ref="J3485">MAX(IF($H$3:$H$4000=$H3485,$I$3:$I$4000))</f>
        <v>1038</v>
      </c>
    </row>
    <row r="3486" spans="1:10" x14ac:dyDescent="0.2">
      <c r="A3486" t="s">
        <v>1173</v>
      </c>
      <c r="B3486" t="s">
        <v>1781</v>
      </c>
      <c r="C3486" s="5" t="s">
        <v>27</v>
      </c>
      <c r="D3486" s="5">
        <v>37261</v>
      </c>
      <c r="E3486" s="39">
        <v>1088</v>
      </c>
      <c r="F3486" s="195">
        <v>44631</v>
      </c>
      <c r="G3486" s="2">
        <v>28</v>
      </c>
      <c r="H3486" t="str">
        <f t="shared" si="208"/>
        <v>Prudence SEKGODISO800m</v>
      </c>
      <c r="I3486" s="2">
        <f t="shared" si="209"/>
        <v>1088</v>
      </c>
      <c r="J3486" s="2" cm="1">
        <f t="array" ref="J3486">MAX(IF($H$3:$H$4000=$H3486,$I$3:$I$4000))</f>
        <v>1137</v>
      </c>
    </row>
    <row r="3487" spans="1:10" x14ac:dyDescent="0.2">
      <c r="A3487" t="s">
        <v>1173</v>
      </c>
      <c r="B3487" t="s">
        <v>4981</v>
      </c>
      <c r="C3487" s="5" t="s">
        <v>27</v>
      </c>
      <c r="D3487" s="5">
        <v>38205</v>
      </c>
      <c r="E3487" s="39">
        <v>996</v>
      </c>
      <c r="F3487" s="195">
        <v>44631</v>
      </c>
      <c r="G3487" s="2">
        <v>100</v>
      </c>
      <c r="H3487" t="str">
        <f t="shared" si="208"/>
        <v>Carla VAN WYK800m</v>
      </c>
      <c r="I3487" s="2">
        <f t="shared" si="209"/>
        <v>996</v>
      </c>
      <c r="J3487" s="2" cm="1">
        <f t="array" ref="J3487">MAX(IF($H$3:$H$4000=$H3487,$I$3:$I$4000))</f>
        <v>996</v>
      </c>
    </row>
    <row r="3488" spans="1:10" x14ac:dyDescent="0.2">
      <c r="A3488" t="s">
        <v>1173</v>
      </c>
      <c r="B3488" t="s">
        <v>4984</v>
      </c>
      <c r="C3488" s="5" t="s">
        <v>34</v>
      </c>
      <c r="D3488" s="5">
        <v>37384</v>
      </c>
      <c r="E3488" s="39">
        <v>932</v>
      </c>
      <c r="F3488" s="195">
        <v>44631</v>
      </c>
      <c r="G3488" s="2">
        <v>54</v>
      </c>
      <c r="H3488" t="str">
        <f t="shared" si="208"/>
        <v>Kirsti Erin BELL3000msc</v>
      </c>
      <c r="I3488" s="2">
        <f t="shared" si="209"/>
        <v>932</v>
      </c>
      <c r="J3488" s="2" cm="1">
        <f t="array" ref="J3488">MAX(IF($H$3:$H$4000=$H3488,$I$3:$I$4000))</f>
        <v>932</v>
      </c>
    </row>
    <row r="3489" spans="1:10" x14ac:dyDescent="0.2">
      <c r="A3489" t="s">
        <v>1173</v>
      </c>
      <c r="B3489" t="s">
        <v>4849</v>
      </c>
      <c r="C3489" s="6" t="s">
        <v>29</v>
      </c>
      <c r="D3489" s="5">
        <v>37307</v>
      </c>
      <c r="E3489" s="39">
        <v>1001</v>
      </c>
      <c r="F3489" s="195">
        <v>44631</v>
      </c>
      <c r="G3489" s="2">
        <v>71</v>
      </c>
      <c r="H3489" t="str">
        <f t="shared" si="208"/>
        <v>Anneken VILJOEN5000m</v>
      </c>
      <c r="I3489" s="2">
        <f t="shared" si="209"/>
        <v>1001</v>
      </c>
      <c r="J3489" s="2" cm="1">
        <f t="array" ref="J3489">MAX(IF($H$3:$H$4000=$H3489,$I$3:$I$4000))</f>
        <v>1001</v>
      </c>
    </row>
    <row r="3490" spans="1:10" x14ac:dyDescent="0.2">
      <c r="A3490" t="s">
        <v>1173</v>
      </c>
      <c r="B3490" t="s">
        <v>1977</v>
      </c>
      <c r="C3490" s="5" t="s">
        <v>30</v>
      </c>
      <c r="D3490" s="5">
        <v>34699</v>
      </c>
      <c r="E3490" s="39">
        <v>1046</v>
      </c>
      <c r="F3490" s="195">
        <v>44631</v>
      </c>
      <c r="G3490" s="2">
        <v>12</v>
      </c>
      <c r="H3490" t="str">
        <f t="shared" si="208"/>
        <v>Glenrose XABA10000m</v>
      </c>
      <c r="I3490" s="2">
        <f t="shared" si="209"/>
        <v>1046</v>
      </c>
      <c r="J3490" s="2" cm="1">
        <f t="array" ref="J3490">MAX(IF($H$3:$H$4000=$H3490,$I$3:$I$4000))</f>
        <v>1083</v>
      </c>
    </row>
    <row r="3491" spans="1:10" x14ac:dyDescent="0.2">
      <c r="A3491" t="s">
        <v>1173</v>
      </c>
      <c r="B3491" t="s">
        <v>4851</v>
      </c>
      <c r="C3491" s="5" t="s">
        <v>30</v>
      </c>
      <c r="D3491" s="5">
        <v>35966</v>
      </c>
      <c r="E3491" s="39">
        <v>935</v>
      </c>
      <c r="F3491" s="195">
        <v>44631</v>
      </c>
      <c r="G3491" s="2">
        <v>40</v>
      </c>
      <c r="H3491" t="str">
        <f t="shared" si="208"/>
        <v>Andisiwe NJUNGUZA10000m</v>
      </c>
      <c r="I3491" s="2">
        <f t="shared" si="209"/>
        <v>935</v>
      </c>
      <c r="J3491" s="2" cm="1">
        <f t="array" ref="J3491">MAX(IF($H$3:$H$4000=$H3491,$I$3:$I$4000))</f>
        <v>935</v>
      </c>
    </row>
    <row r="3492" spans="1:10" x14ac:dyDescent="0.2">
      <c r="A3492" t="s">
        <v>1173</v>
      </c>
      <c r="B3492" t="s">
        <v>2321</v>
      </c>
      <c r="C3492" s="5" t="s">
        <v>32</v>
      </c>
      <c r="D3492" s="5">
        <v>36474</v>
      </c>
      <c r="E3492" s="39">
        <v>959</v>
      </c>
      <c r="F3492" s="195">
        <v>44631</v>
      </c>
      <c r="G3492" s="2">
        <v>96</v>
      </c>
      <c r="H3492" t="str">
        <f t="shared" si="208"/>
        <v>Shannon VERSTER100mh</v>
      </c>
      <c r="I3492" s="2">
        <f t="shared" si="209"/>
        <v>959</v>
      </c>
      <c r="J3492" s="2" cm="1">
        <f t="array" ref="J3492">MAX(IF($H$3:$H$4000=$H3492,$I$3:$I$4000))</f>
        <v>959</v>
      </c>
    </row>
    <row r="3493" spans="1:10" x14ac:dyDescent="0.2">
      <c r="A3493" t="s">
        <v>1173</v>
      </c>
      <c r="B3493" t="s">
        <v>1753</v>
      </c>
      <c r="C3493" s="6" t="s">
        <v>33</v>
      </c>
      <c r="D3493" s="5">
        <v>36668</v>
      </c>
      <c r="E3493" s="39">
        <v>1161</v>
      </c>
      <c r="F3493" s="195">
        <v>44631</v>
      </c>
      <c r="G3493" s="2">
        <v>1</v>
      </c>
      <c r="H3493" t="str">
        <f t="shared" si="208"/>
        <v>Zen√©y VAN DER WALT400mh</v>
      </c>
      <c r="I3493" s="2">
        <f t="shared" si="209"/>
        <v>1161</v>
      </c>
      <c r="J3493" s="2" cm="1">
        <f t="array" ref="J3493">MAX(IF($H$3:$H$4000=$H3493,$I$3:$I$4000))</f>
        <v>1161</v>
      </c>
    </row>
    <row r="3494" spans="1:10" x14ac:dyDescent="0.2">
      <c r="A3494" t="s">
        <v>1173</v>
      </c>
      <c r="B3494" t="s">
        <v>2061</v>
      </c>
      <c r="C3494" s="5" t="s">
        <v>33</v>
      </c>
      <c r="D3494" s="5">
        <v>36103</v>
      </c>
      <c r="E3494" s="39">
        <v>1144</v>
      </c>
      <c r="F3494" s="195">
        <v>44631</v>
      </c>
      <c r="G3494" s="2">
        <v>3</v>
      </c>
      <c r="H3494" t="str">
        <f t="shared" si="208"/>
        <v>Taylon BIELDT400mh</v>
      </c>
      <c r="I3494" s="2">
        <f t="shared" si="209"/>
        <v>1144</v>
      </c>
      <c r="J3494" s="2" cm="1">
        <f t="array" ref="J3494">MAX(IF($H$3:$H$4000=$H3494,$I$3:$I$4000))</f>
        <v>1144</v>
      </c>
    </row>
    <row r="3495" spans="1:10" x14ac:dyDescent="0.2">
      <c r="A3495" t="s">
        <v>1173</v>
      </c>
      <c r="B3495" t="s">
        <v>4995</v>
      </c>
      <c r="C3495" s="5" t="s">
        <v>33</v>
      </c>
      <c r="D3495" s="5">
        <v>38380</v>
      </c>
      <c r="E3495" s="39">
        <v>1012</v>
      </c>
      <c r="F3495" s="195">
        <v>44631</v>
      </c>
      <c r="G3495" s="2">
        <v>49</v>
      </c>
      <c r="H3495" t="str">
        <f t="shared" si="208"/>
        <v>Hannah VAN NIEKERK400mh</v>
      </c>
      <c r="I3495" s="2">
        <f t="shared" si="209"/>
        <v>1012</v>
      </c>
      <c r="J3495" s="2" cm="1">
        <f t="array" ref="J3495">MAX(IF($H$3:$H$4000=$H3495,$I$3:$I$4000))</f>
        <v>1012</v>
      </c>
    </row>
    <row r="3496" spans="1:10" x14ac:dyDescent="0.2">
      <c r="A3496" t="s">
        <v>1173</v>
      </c>
      <c r="B3496" t="s">
        <v>2157</v>
      </c>
      <c r="C3496" s="5" t="s">
        <v>33</v>
      </c>
      <c r="D3496" s="5">
        <v>37721</v>
      </c>
      <c r="E3496" s="39">
        <v>990</v>
      </c>
      <c r="F3496" s="195">
        <v>44631</v>
      </c>
      <c r="G3496" s="2">
        <v>67</v>
      </c>
      <c r="H3496" t="str">
        <f t="shared" si="208"/>
        <v>Simone DE WET400mh</v>
      </c>
      <c r="I3496" s="2">
        <f t="shared" si="209"/>
        <v>990</v>
      </c>
      <c r="J3496" s="2" cm="1">
        <f t="array" ref="J3496">MAX(IF($H$3:$H$4000=$H3496,$I$3:$I$4000))</f>
        <v>1016</v>
      </c>
    </row>
    <row r="3497" spans="1:10" x14ac:dyDescent="0.2">
      <c r="A3497" t="s">
        <v>1173</v>
      </c>
      <c r="B3497" t="s">
        <v>4998</v>
      </c>
      <c r="C3497" s="5" t="s">
        <v>33</v>
      </c>
      <c r="D3497" s="5">
        <v>39057</v>
      </c>
      <c r="E3497" s="39">
        <v>971</v>
      </c>
      <c r="F3497" s="195">
        <v>44631</v>
      </c>
      <c r="G3497" s="2">
        <v>83</v>
      </c>
      <c r="H3497" t="str">
        <f t="shared" si="208"/>
        <v>Michelle GROENEWALD400mh</v>
      </c>
      <c r="I3497" s="2">
        <f t="shared" si="209"/>
        <v>971</v>
      </c>
      <c r="J3497" s="2" cm="1">
        <f t="array" ref="J3497">MAX(IF($H$3:$H$4000=$H3497,$I$3:$I$4000))</f>
        <v>971</v>
      </c>
    </row>
    <row r="3498" spans="1:10" x14ac:dyDescent="0.2">
      <c r="A3498" t="s">
        <v>1173</v>
      </c>
      <c r="B3498" t="s">
        <v>4999</v>
      </c>
      <c r="C3498" s="5" t="s">
        <v>33</v>
      </c>
      <c r="D3498" s="5">
        <v>38403</v>
      </c>
      <c r="E3498" s="39">
        <v>970</v>
      </c>
      <c r="F3498" s="195">
        <v>44631</v>
      </c>
      <c r="G3498" s="2">
        <v>84</v>
      </c>
      <c r="H3498" t="str">
        <f t="shared" si="208"/>
        <v>Anika WILLIAMS400mh</v>
      </c>
      <c r="I3498" s="2">
        <f t="shared" si="209"/>
        <v>970</v>
      </c>
      <c r="J3498" s="2" cm="1">
        <f t="array" ref="J3498">MAX(IF($H$3:$H$4000=$H3498,$I$3:$I$4000))</f>
        <v>970</v>
      </c>
    </row>
    <row r="3499" spans="1:10" x14ac:dyDescent="0.2">
      <c r="A3499" t="s">
        <v>1173</v>
      </c>
      <c r="B3499" t="s">
        <v>5000</v>
      </c>
      <c r="C3499" s="5" t="s">
        <v>33</v>
      </c>
      <c r="D3499" s="5">
        <v>37384</v>
      </c>
      <c r="E3499" s="39">
        <v>964</v>
      </c>
      <c r="F3499" s="195">
        <v>44631</v>
      </c>
      <c r="G3499" s="2">
        <v>90</v>
      </c>
      <c r="H3499" t="str">
        <f t="shared" si="208"/>
        <v>Lia REVELAS400mh</v>
      </c>
      <c r="I3499" s="2">
        <f t="shared" si="209"/>
        <v>964</v>
      </c>
      <c r="J3499" s="2" cm="1">
        <f t="array" ref="J3499">MAX(IF($H$3:$H$4000=$H3499,$I$3:$I$4000))</f>
        <v>964</v>
      </c>
    </row>
    <row r="3500" spans="1:10" x14ac:dyDescent="0.2">
      <c r="A3500" t="s">
        <v>1173</v>
      </c>
      <c r="B3500" s="5" t="s">
        <v>5001</v>
      </c>
      <c r="C3500" s="5" t="s">
        <v>37</v>
      </c>
      <c r="D3500" s="5">
        <v>38863</v>
      </c>
      <c r="E3500" s="39">
        <v>1010</v>
      </c>
      <c r="F3500" s="195">
        <v>44631</v>
      </c>
      <c r="G3500" s="2">
        <v>46</v>
      </c>
      <c r="H3500" t="str">
        <f t="shared" si="208"/>
        <v>Timeke-jade COETZEElong-jump</v>
      </c>
      <c r="I3500" s="2">
        <f t="shared" si="209"/>
        <v>1010</v>
      </c>
      <c r="J3500" s="2" cm="1">
        <f t="array" ref="J3500">MAX(IF($H$3:$H$4000=$H3500,$I$3:$I$4000))</f>
        <v>1010</v>
      </c>
    </row>
    <row r="3501" spans="1:10" x14ac:dyDescent="0.2">
      <c r="A3501" t="s">
        <v>1173</v>
      </c>
      <c r="B3501" t="s">
        <v>2422</v>
      </c>
      <c r="C3501" s="5" t="s">
        <v>42</v>
      </c>
      <c r="D3501" s="5">
        <v>36636</v>
      </c>
      <c r="E3501" s="39">
        <v>896</v>
      </c>
      <c r="F3501" s="195">
        <v>44631</v>
      </c>
      <c r="G3501" s="2">
        <v>34</v>
      </c>
      <c r="H3501" t="str">
        <f t="shared" si="208"/>
        <v>Collette UYShammer-throw</v>
      </c>
      <c r="I3501" s="2">
        <f t="shared" si="209"/>
        <v>896</v>
      </c>
      <c r="J3501" s="2" cm="1">
        <f t="array" ref="J3501">MAX(IF($H$3:$H$4000=$H3501,$I$3:$I$4000))</f>
        <v>896</v>
      </c>
    </row>
    <row r="3502" spans="1:10" x14ac:dyDescent="0.2">
      <c r="A3502" t="s">
        <v>1173</v>
      </c>
      <c r="B3502" t="s">
        <v>1841</v>
      </c>
      <c r="C3502" s="5" t="s">
        <v>30</v>
      </c>
      <c r="D3502" s="5">
        <v>33779</v>
      </c>
      <c r="E3502" s="39">
        <v>1193</v>
      </c>
      <c r="F3502" s="195">
        <v>44626</v>
      </c>
      <c r="G3502" s="2">
        <v>1</v>
      </c>
      <c r="H3502" t="str">
        <f t="shared" si="208"/>
        <v>Dominique SCOTT10000m</v>
      </c>
      <c r="I3502" s="2">
        <f t="shared" si="209"/>
        <v>1193</v>
      </c>
      <c r="J3502" s="2" cm="1">
        <f t="array" ref="J3502">MAX(IF($H$3:$H$4000=$H3502,$I$3:$I$4000))</f>
        <v>1193</v>
      </c>
    </row>
    <row r="3503" spans="1:10" x14ac:dyDescent="0.2">
      <c r="A3503" t="s">
        <v>1173</v>
      </c>
      <c r="B3503" t="s">
        <v>4879</v>
      </c>
      <c r="C3503" s="6" t="s">
        <v>82</v>
      </c>
      <c r="D3503" s="5"/>
      <c r="E3503" s="39">
        <v>903</v>
      </c>
      <c r="F3503" s="195">
        <v>44626</v>
      </c>
      <c r="G3503" s="2">
        <v>71</v>
      </c>
      <c r="H3503" t="str">
        <f t="shared" si="208"/>
        <v>Ann ASWORTHmarathon</v>
      </c>
      <c r="I3503" s="2">
        <f t="shared" si="209"/>
        <v>903</v>
      </c>
      <c r="J3503" s="2" cm="1">
        <f t="array" ref="J3503">MAX(IF($H$3:$H$4000=$H3503,$I$3:$I$4000))</f>
        <v>903</v>
      </c>
    </row>
    <row r="3504" spans="1:10" x14ac:dyDescent="0.2">
      <c r="A3504" t="s">
        <v>1173</v>
      </c>
      <c r="B3504" t="s">
        <v>4880</v>
      </c>
      <c r="C3504" s="5" t="s">
        <v>82</v>
      </c>
      <c r="D3504" s="5">
        <v>32316</v>
      </c>
      <c r="E3504" s="39">
        <v>890</v>
      </c>
      <c r="F3504" s="195">
        <v>44626</v>
      </c>
      <c r="G3504" s="2">
        <v>75</v>
      </c>
      <c r="H3504" t="str">
        <f t="shared" si="208"/>
        <v>Cornelia JOUBERTmarathon</v>
      </c>
      <c r="I3504" s="2">
        <f t="shared" si="209"/>
        <v>890</v>
      </c>
      <c r="J3504" s="2" cm="1">
        <f t="array" ref="J3504">MAX(IF($H$3:$H$4000=$H3504,$I$3:$I$4000))</f>
        <v>890</v>
      </c>
    </row>
    <row r="3505" spans="1:10" x14ac:dyDescent="0.2">
      <c r="A3505" t="s">
        <v>1173</v>
      </c>
      <c r="B3505" t="s">
        <v>4881</v>
      </c>
      <c r="C3505" s="5" t="s">
        <v>82</v>
      </c>
      <c r="D3505" s="5">
        <v>30487</v>
      </c>
      <c r="E3505" s="39">
        <v>886</v>
      </c>
      <c r="F3505" s="195">
        <v>44626</v>
      </c>
      <c r="G3505" s="2">
        <v>76</v>
      </c>
      <c r="H3505" t="str">
        <f t="shared" si="208"/>
        <v>Renata VOSLOOmarathon</v>
      </c>
      <c r="I3505" s="2">
        <f t="shared" si="209"/>
        <v>886</v>
      </c>
      <c r="J3505" s="2" cm="1">
        <f t="array" ref="J3505">MAX(IF($H$3:$H$4000=$H3505,$I$3:$I$4000))</f>
        <v>886</v>
      </c>
    </row>
    <row r="3506" spans="1:10" x14ac:dyDescent="0.2">
      <c r="A3506" t="s">
        <v>1173</v>
      </c>
      <c r="B3506" t="s">
        <v>4882</v>
      </c>
      <c r="C3506" s="5" t="s">
        <v>82</v>
      </c>
      <c r="D3506" s="5">
        <v>27704</v>
      </c>
      <c r="E3506" s="39">
        <v>867</v>
      </c>
      <c r="F3506" s="195">
        <v>44626</v>
      </c>
      <c r="G3506" s="2">
        <v>81</v>
      </c>
      <c r="H3506" t="str">
        <f t="shared" si="208"/>
        <v>Charn√© BOSMANmarathon</v>
      </c>
      <c r="I3506" s="2">
        <f t="shared" si="209"/>
        <v>867</v>
      </c>
      <c r="J3506" s="2" cm="1">
        <f t="array" ref="J3506">MAX(IF($H$3:$H$4000=$H3506,$I$3:$I$4000))</f>
        <v>867</v>
      </c>
    </row>
    <row r="3507" spans="1:10" x14ac:dyDescent="0.2">
      <c r="A3507" t="s">
        <v>1173</v>
      </c>
      <c r="B3507" t="s">
        <v>2485</v>
      </c>
      <c r="C3507" t="s">
        <v>39</v>
      </c>
      <c r="D3507" s="5"/>
      <c r="E3507" s="39">
        <v>823</v>
      </c>
      <c r="F3507" s="195">
        <v>44625</v>
      </c>
      <c r="G3507" s="2">
        <v>53</v>
      </c>
      <c r="H3507" t="str">
        <f t="shared" si="208"/>
        <v>Mia VAN OUDSTHOORNshot-put</v>
      </c>
      <c r="I3507" s="2">
        <f t="shared" si="209"/>
        <v>823</v>
      </c>
      <c r="J3507" s="2" cm="1">
        <f t="array" ref="J3507">MAX(IF($H$3:$H$4000=$H3507,$I$3:$I$4000))</f>
        <v>866</v>
      </c>
    </row>
    <row r="3508" spans="1:10" x14ac:dyDescent="0.2">
      <c r="A3508" t="s">
        <v>1173</v>
      </c>
      <c r="B3508" t="s">
        <v>1753</v>
      </c>
      <c r="C3508" s="5" t="s">
        <v>25</v>
      </c>
      <c r="D3508" s="5">
        <v>36668</v>
      </c>
      <c r="E3508" s="39">
        <v>1036</v>
      </c>
      <c r="F3508" s="195">
        <v>44622</v>
      </c>
      <c r="G3508" s="2">
        <v>90</v>
      </c>
      <c r="H3508" t="str">
        <f t="shared" si="208"/>
        <v>Zen√©y VAN DER WALT200m</v>
      </c>
      <c r="I3508" s="2">
        <f t="shared" si="209"/>
        <v>1036</v>
      </c>
      <c r="J3508" s="2" cm="1">
        <f t="array" ref="J3508">MAX(IF($H$3:$H$4000=$H3508,$I$3:$I$4000))</f>
        <v>1036</v>
      </c>
    </row>
    <row r="3509" spans="1:10" x14ac:dyDescent="0.2">
      <c r="A3509" t="s">
        <v>1173</v>
      </c>
      <c r="B3509" t="s">
        <v>2142</v>
      </c>
      <c r="C3509" s="5" t="s">
        <v>32</v>
      </c>
      <c r="D3509" s="5">
        <v>37731</v>
      </c>
      <c r="E3509" s="39">
        <v>970</v>
      </c>
      <c r="F3509" s="195">
        <v>44622</v>
      </c>
      <c r="G3509" s="2">
        <v>92</v>
      </c>
      <c r="H3509" t="str">
        <f t="shared" si="208"/>
        <v>Jada VAN STANDEN100mh</v>
      </c>
      <c r="I3509" s="2">
        <f t="shared" si="209"/>
        <v>970</v>
      </c>
      <c r="J3509" s="2" cm="1">
        <f t="array" ref="J3509">MAX(IF($H$3:$H$4000=$H3509,$I$3:$I$4000))</f>
        <v>970</v>
      </c>
    </row>
    <row r="3510" spans="1:10" x14ac:dyDescent="0.2">
      <c r="A3510" t="s">
        <v>1173</v>
      </c>
      <c r="B3510" t="s">
        <v>4863</v>
      </c>
      <c r="C3510" s="5" t="s">
        <v>37</v>
      </c>
      <c r="D3510" s="5">
        <v>36966</v>
      </c>
      <c r="E3510" s="39">
        <v>1020</v>
      </c>
      <c r="F3510" s="195">
        <v>44622</v>
      </c>
      <c r="G3510" s="2">
        <v>34</v>
      </c>
      <c r="H3510" t="str">
        <f t="shared" si="208"/>
        <v>Rose XEYIlong-jump</v>
      </c>
      <c r="I3510" s="2">
        <f t="shared" si="209"/>
        <v>1020</v>
      </c>
      <c r="J3510" s="2" cm="1">
        <f t="array" ref="J3510">MAX(IF($H$3:$H$4000=$H3510,$I$3:$I$4000))</f>
        <v>1020</v>
      </c>
    </row>
    <row r="3511" spans="1:10" x14ac:dyDescent="0.2">
      <c r="A3511" t="s">
        <v>1173</v>
      </c>
      <c r="B3511" t="s">
        <v>2213</v>
      </c>
      <c r="C3511" s="5" t="s">
        <v>37</v>
      </c>
      <c r="D3511" s="5">
        <v>32746</v>
      </c>
      <c r="E3511" s="39">
        <v>978</v>
      </c>
      <c r="F3511" s="195">
        <v>44622</v>
      </c>
      <c r="G3511" s="2">
        <v>67</v>
      </c>
      <c r="H3511" t="str">
        <f t="shared" si="208"/>
        <v>Patience NTSHINGILAlong-jump</v>
      </c>
      <c r="I3511" s="2">
        <f t="shared" si="209"/>
        <v>978</v>
      </c>
      <c r="J3511" s="2" cm="1">
        <f t="array" ref="J3511">MAX(IF($H$3:$H$4000=$H3511,$I$3:$I$4000))</f>
        <v>1036</v>
      </c>
    </row>
    <row r="3512" spans="1:10" x14ac:dyDescent="0.2">
      <c r="A3512" t="s">
        <v>1173</v>
      </c>
      <c r="B3512" t="s">
        <v>2242</v>
      </c>
      <c r="C3512" s="5" t="s">
        <v>37</v>
      </c>
      <c r="D3512" s="5">
        <v>35336</v>
      </c>
      <c r="E3512" s="39">
        <v>977</v>
      </c>
      <c r="F3512" s="195">
        <v>44622</v>
      </c>
      <c r="G3512" s="2">
        <v>67</v>
      </c>
      <c r="H3512" t="str">
        <f t="shared" si="208"/>
        <v>Zinzi XULUlong-jump</v>
      </c>
      <c r="I3512" s="2">
        <f t="shared" si="209"/>
        <v>977</v>
      </c>
      <c r="J3512" s="2" cm="1">
        <f t="array" ref="J3512">MAX(IF($H$3:$H$4000=$H3512,$I$3:$I$4000))</f>
        <v>977</v>
      </c>
    </row>
    <row r="3513" spans="1:10" x14ac:dyDescent="0.2">
      <c r="A3513" t="s">
        <v>1173</v>
      </c>
      <c r="B3513" t="s">
        <v>4968</v>
      </c>
      <c r="C3513" s="5" t="s">
        <v>37</v>
      </c>
      <c r="D3513" s="6">
        <v>37067</v>
      </c>
      <c r="E3513" s="39">
        <v>966</v>
      </c>
      <c r="F3513" s="195">
        <v>44622</v>
      </c>
      <c r="G3513" s="2">
        <v>75</v>
      </c>
      <c r="H3513" t="str">
        <f t="shared" si="208"/>
        <v>Marzaan LOOTSlong-jump</v>
      </c>
      <c r="I3513" s="2">
        <f t="shared" si="209"/>
        <v>966</v>
      </c>
      <c r="J3513" s="2" cm="1">
        <f t="array" ref="J3513">MAX(IF($H$3:$H$4000=$H3513,$I$3:$I$4000))</f>
        <v>966</v>
      </c>
    </row>
    <row r="3514" spans="1:10" x14ac:dyDescent="0.2">
      <c r="A3514" t="s">
        <v>1173</v>
      </c>
      <c r="B3514" t="s">
        <v>1478</v>
      </c>
      <c r="C3514" s="5" t="s">
        <v>40</v>
      </c>
      <c r="D3514" s="5">
        <v>38203</v>
      </c>
      <c r="E3514" s="39">
        <v>907</v>
      </c>
      <c r="F3514" s="195">
        <v>44622</v>
      </c>
      <c r="G3514" s="2">
        <v>34</v>
      </c>
      <c r="H3514" t="str">
        <f t="shared" si="208"/>
        <v>Lesedi KHUNOUdiscus-throw</v>
      </c>
      <c r="I3514" s="2">
        <f t="shared" si="209"/>
        <v>907</v>
      </c>
      <c r="J3514" s="2" cm="1">
        <f t="array" ref="J3514">MAX(IF($H$3:$H$4000=$H3514,$I$3:$I$4000))</f>
        <v>907</v>
      </c>
    </row>
    <row r="3515" spans="1:10" x14ac:dyDescent="0.2">
      <c r="A3515" t="s">
        <v>1173</v>
      </c>
      <c r="B3515" t="s">
        <v>2407</v>
      </c>
      <c r="C3515" s="5" t="s">
        <v>40</v>
      </c>
      <c r="D3515" s="5">
        <v>35488</v>
      </c>
      <c r="E3515" s="39">
        <v>861</v>
      </c>
      <c r="F3515" s="195">
        <v>44622</v>
      </c>
      <c r="G3515" s="2">
        <v>53</v>
      </c>
      <c r="H3515" t="str">
        <f t="shared" si="208"/>
        <v>Riette HEYNSdiscus-throw</v>
      </c>
      <c r="I3515" s="2">
        <f t="shared" si="209"/>
        <v>861</v>
      </c>
      <c r="J3515" s="2" cm="1">
        <f t="array" ref="J3515">MAX(IF($H$3:$H$4000=$H3515,$I$3:$I$4000))</f>
        <v>985</v>
      </c>
    </row>
    <row r="3516" spans="1:10" x14ac:dyDescent="0.2">
      <c r="A3516" t="s">
        <v>1173</v>
      </c>
      <c r="B3516" t="s">
        <v>5570</v>
      </c>
      <c r="C3516" s="5" t="s">
        <v>39</v>
      </c>
      <c r="D3516" s="6">
        <v>38737</v>
      </c>
      <c r="E3516" s="39">
        <v>878</v>
      </c>
      <c r="F3516" s="195">
        <v>44622</v>
      </c>
      <c r="G3516" s="2">
        <v>33</v>
      </c>
      <c r="H3516" t="str">
        <f t="shared" si="208"/>
        <v>Cellonika VAN DER BERGshot-put</v>
      </c>
      <c r="I3516" s="2">
        <f t="shared" si="209"/>
        <v>878</v>
      </c>
      <c r="J3516" s="2" cm="1">
        <f t="array" ref="J3516">MAX(IF($H$3:$H$4000=$H3516,$I$3:$I$4000))</f>
        <v>878</v>
      </c>
    </row>
    <row r="3517" spans="1:10" x14ac:dyDescent="0.2">
      <c r="A3517" t="s">
        <v>1173</v>
      </c>
      <c r="B3517" t="s">
        <v>2553</v>
      </c>
      <c r="C3517" s="5" t="s">
        <v>42</v>
      </c>
      <c r="D3517" s="5">
        <v>36315</v>
      </c>
      <c r="E3517" s="39">
        <v>832</v>
      </c>
      <c r="F3517" s="195">
        <v>44622</v>
      </c>
      <c r="G3517" s="2">
        <v>57</v>
      </c>
      <c r="H3517" t="str">
        <f t="shared" si="208"/>
        <v>Marinda GREYLINGhammer-throw</v>
      </c>
      <c r="I3517" s="2">
        <f t="shared" si="209"/>
        <v>832</v>
      </c>
      <c r="J3517" s="2" cm="1">
        <f t="array" ref="J3517">MAX(IF($H$3:$H$4000=$H3517,$I$3:$I$4000))</f>
        <v>858</v>
      </c>
    </row>
    <row r="3518" spans="1:10" x14ac:dyDescent="0.2">
      <c r="A3518" t="s">
        <v>1173</v>
      </c>
      <c r="B3518" t="s">
        <v>2558</v>
      </c>
      <c r="C3518" s="5" t="s">
        <v>42</v>
      </c>
      <c r="D3518" s="5">
        <v>36332</v>
      </c>
      <c r="E3518" s="39">
        <v>816</v>
      </c>
      <c r="F3518" s="195">
        <v>44622</v>
      </c>
      <c r="G3518" s="2">
        <v>63</v>
      </c>
      <c r="H3518" t="str">
        <f t="shared" si="208"/>
        <v>Tamlyn LEONARDhammer-throw</v>
      </c>
      <c r="I3518" s="2">
        <f t="shared" si="209"/>
        <v>816</v>
      </c>
      <c r="J3518" s="2" cm="1">
        <f t="array" ref="J3518">MAX(IF($H$3:$H$4000=$H3518,$I$3:$I$4000))</f>
        <v>846</v>
      </c>
    </row>
    <row r="3519" spans="1:10" x14ac:dyDescent="0.2">
      <c r="A3519" t="s">
        <v>1173</v>
      </c>
      <c r="B3519" t="s">
        <v>1189</v>
      </c>
      <c r="C3519" s="5" t="s">
        <v>26</v>
      </c>
      <c r="D3519" s="5">
        <v>36748</v>
      </c>
      <c r="E3519" s="39">
        <v>1076</v>
      </c>
      <c r="F3519" s="195">
        <v>44614</v>
      </c>
      <c r="G3519" s="2">
        <v>33</v>
      </c>
      <c r="H3519" t="str">
        <f t="shared" si="208"/>
        <v>Dalene MPITI400m</v>
      </c>
      <c r="I3519" s="2">
        <f t="shared" si="209"/>
        <v>1076</v>
      </c>
      <c r="J3519" s="2" cm="1">
        <f t="array" ref="J3519">MAX(IF($H$3:$H$4000=$H3519,$I$3:$I$4000))</f>
        <v>1101</v>
      </c>
    </row>
    <row r="3520" spans="1:10" x14ac:dyDescent="0.2">
      <c r="A3520" t="s">
        <v>1173</v>
      </c>
      <c r="B3520" t="s">
        <v>5481</v>
      </c>
      <c r="C3520" s="5" t="s">
        <v>29</v>
      </c>
      <c r="D3520" s="6">
        <v>35325</v>
      </c>
      <c r="E3520" s="39">
        <v>976</v>
      </c>
      <c r="F3520" s="195">
        <v>44614</v>
      </c>
      <c r="G3520" s="2">
        <v>93</v>
      </c>
      <c r="H3520" t="str">
        <f t="shared" si="208"/>
        <v>Cian OLDKNOW5000m</v>
      </c>
      <c r="I3520" s="2">
        <f t="shared" si="209"/>
        <v>976</v>
      </c>
      <c r="J3520" s="2" cm="1">
        <f t="array" ref="J3520">MAX(IF($H$3:$H$4000=$H3520,$I$3:$I$4000))</f>
        <v>976</v>
      </c>
    </row>
    <row r="3521" spans="1:10" x14ac:dyDescent="0.2">
      <c r="A3521" t="s">
        <v>1173</v>
      </c>
      <c r="B3521" t="s">
        <v>1467</v>
      </c>
      <c r="C3521" s="5" t="s">
        <v>40</v>
      </c>
      <c r="D3521" s="6">
        <v>38825</v>
      </c>
      <c r="E3521" s="39">
        <v>828</v>
      </c>
      <c r="F3521" s="195">
        <v>44614</v>
      </c>
      <c r="G3521" s="2">
        <v>68</v>
      </c>
      <c r="H3521" t="str">
        <f t="shared" si="208"/>
        <v>Alicia KHUNOUdiscus-throw</v>
      </c>
      <c r="I3521" s="2">
        <f t="shared" si="209"/>
        <v>828</v>
      </c>
      <c r="J3521" s="2" cm="1">
        <f t="array" ref="J3521">MAX(IF($H$3:$H$4000=$H3521,$I$3:$I$4000))</f>
        <v>828</v>
      </c>
    </row>
    <row r="3522" spans="1:10" x14ac:dyDescent="0.2">
      <c r="A3522" t="s">
        <v>1173</v>
      </c>
      <c r="B3522" t="s">
        <v>1469</v>
      </c>
      <c r="C3522" s="5" t="s">
        <v>40</v>
      </c>
      <c r="D3522" s="5">
        <v>37447</v>
      </c>
      <c r="E3522" s="39">
        <v>826</v>
      </c>
      <c r="F3522" s="195">
        <v>44614</v>
      </c>
      <c r="G3522" s="2">
        <v>71</v>
      </c>
      <c r="H3522" t="str">
        <f t="shared" si="208"/>
        <v>Juanita DE NECKERdiscus-throw</v>
      </c>
      <c r="I3522" s="2">
        <f t="shared" si="209"/>
        <v>826</v>
      </c>
      <c r="J3522" s="2" cm="1">
        <f t="array" ref="J3522">MAX(IF($H$3:$H$4000=$H3522,$I$3:$I$4000))</f>
        <v>875</v>
      </c>
    </row>
    <row r="3523" spans="1:10" x14ac:dyDescent="0.2">
      <c r="A3523" t="s">
        <v>1173</v>
      </c>
      <c r="B3523" t="s">
        <v>1546</v>
      </c>
      <c r="C3523" s="5" t="s">
        <v>41</v>
      </c>
      <c r="D3523" s="5">
        <v>36998</v>
      </c>
      <c r="E3523" s="39">
        <v>824</v>
      </c>
      <c r="F3523" s="195">
        <v>44614</v>
      </c>
      <c r="G3523" s="2">
        <v>49</v>
      </c>
      <c r="H3523" t="str">
        <f t="shared" ref="H3523:H3586" si="210">B3523&amp;C3523</f>
        <v>Savannah COMBRINKjavelin-throw</v>
      </c>
      <c r="I3523" s="2">
        <f t="shared" ref="I3523:I3585" si="211">E3523</f>
        <v>824</v>
      </c>
      <c r="J3523" s="2" cm="1">
        <f t="array" ref="J3523">MAX(IF($H$3:$H$4000=$H3523,$I$3:$I$4000))</f>
        <v>824</v>
      </c>
    </row>
    <row r="3524" spans="1:10" x14ac:dyDescent="0.2">
      <c r="A3524" t="s">
        <v>1173</v>
      </c>
      <c r="B3524" t="s">
        <v>1548</v>
      </c>
      <c r="C3524" s="5" t="s">
        <v>41</v>
      </c>
      <c r="D3524" s="5">
        <v>36234</v>
      </c>
      <c r="E3524" s="39">
        <v>816</v>
      </c>
      <c r="F3524" s="195">
        <v>44614</v>
      </c>
      <c r="G3524" s="2">
        <v>51</v>
      </c>
      <c r="H3524" t="str">
        <f t="shared" si="210"/>
        <v>Leandri LAMPRECHTjavelin-throw</v>
      </c>
      <c r="I3524" s="2">
        <f t="shared" si="211"/>
        <v>816</v>
      </c>
      <c r="J3524" s="2" cm="1">
        <f t="array" ref="J3524">MAX(IF($H$3:$H$4000=$H3524,$I$3:$I$4000))</f>
        <v>886</v>
      </c>
    </row>
    <row r="3525" spans="1:10" x14ac:dyDescent="0.2">
      <c r="A3525" t="s">
        <v>1173</v>
      </c>
      <c r="B3525" t="s">
        <v>1553</v>
      </c>
      <c r="C3525" s="6" t="s">
        <v>41</v>
      </c>
      <c r="D3525" s="5">
        <v>37753</v>
      </c>
      <c r="E3525" s="39">
        <v>785</v>
      </c>
      <c r="F3525" s="195">
        <v>44614</v>
      </c>
      <c r="G3525" s="2">
        <v>65</v>
      </c>
      <c r="H3525" t="str">
        <f t="shared" si="210"/>
        <v>Nicole LINDEQUEjavelin-throw</v>
      </c>
      <c r="I3525" s="2">
        <f t="shared" si="211"/>
        <v>785</v>
      </c>
      <c r="J3525" s="2" cm="1">
        <f t="array" ref="J3525">MAX(IF($H$3:$H$4000=$H3525,$I$3:$I$4000))</f>
        <v>785</v>
      </c>
    </row>
    <row r="3526" spans="1:10" x14ac:dyDescent="0.2">
      <c r="A3526" t="s">
        <v>1173</v>
      </c>
      <c r="B3526" t="s">
        <v>1585</v>
      </c>
      <c r="C3526" s="5" t="s">
        <v>82</v>
      </c>
      <c r="D3526" s="5">
        <v>33933</v>
      </c>
      <c r="E3526" s="39">
        <v>1052</v>
      </c>
      <c r="F3526" s="195">
        <v>44612</v>
      </c>
      <c r="G3526" s="2">
        <v>38</v>
      </c>
      <c r="H3526" t="str">
        <f t="shared" si="210"/>
        <v>Stella MARAISmarathon</v>
      </c>
      <c r="I3526" s="2">
        <f t="shared" si="211"/>
        <v>1052</v>
      </c>
      <c r="J3526" s="2" cm="1">
        <f t="array" ref="J3526">MAX(IF($H$3:$H$4000=$H3526,$I$3:$I$4000))</f>
        <v>1052</v>
      </c>
    </row>
    <row r="3527" spans="1:10" x14ac:dyDescent="0.2">
      <c r="A3527" t="s">
        <v>1173</v>
      </c>
      <c r="B3527" t="s">
        <v>1600</v>
      </c>
      <c r="C3527" s="5" t="s">
        <v>82</v>
      </c>
      <c r="D3527" s="5">
        <v>28500</v>
      </c>
      <c r="E3527" s="39">
        <v>901</v>
      </c>
      <c r="F3527" s="195">
        <v>44612</v>
      </c>
      <c r="G3527" s="2">
        <v>72</v>
      </c>
      <c r="H3527" t="str">
        <f t="shared" si="210"/>
        <v>Kate REESmarathon</v>
      </c>
      <c r="I3527" s="2">
        <f t="shared" si="211"/>
        <v>901</v>
      </c>
      <c r="J3527" s="2" cm="1">
        <f t="array" ref="J3527">MAX(IF($H$3:$H$4000=$H3527,$I$3:$I$4000))</f>
        <v>901</v>
      </c>
    </row>
    <row r="3528" spans="1:10" x14ac:dyDescent="0.2">
      <c r="A3528" t="s">
        <v>1173</v>
      </c>
      <c r="B3528" t="s">
        <v>1605</v>
      </c>
      <c r="C3528" s="5" t="s">
        <v>82</v>
      </c>
      <c r="D3528" s="5">
        <v>29123</v>
      </c>
      <c r="E3528" s="39">
        <v>882</v>
      </c>
      <c r="F3528" s="195">
        <v>44612</v>
      </c>
      <c r="G3528" s="2">
        <v>79</v>
      </c>
      <c r="H3528" t="str">
        <f t="shared" si="210"/>
        <v>Jeannie HENDERSONmarathon</v>
      </c>
      <c r="I3528" s="2">
        <f t="shared" si="211"/>
        <v>882</v>
      </c>
      <c r="J3528" s="2" cm="1">
        <f t="array" ref="J3528">MAX(IF($H$3:$H$4000=$H3528,$I$3:$I$4000))</f>
        <v>882</v>
      </c>
    </row>
    <row r="3529" spans="1:10" x14ac:dyDescent="0.2">
      <c r="A3529" t="s">
        <v>1173</v>
      </c>
      <c r="B3529" t="s">
        <v>1606</v>
      </c>
      <c r="C3529" s="5" t="s">
        <v>82</v>
      </c>
      <c r="D3529" s="5">
        <v>32490</v>
      </c>
      <c r="E3529" s="39">
        <v>864</v>
      </c>
      <c r="F3529" s="195">
        <v>44612</v>
      </c>
      <c r="G3529" s="2">
        <v>82</v>
      </c>
      <c r="H3529" t="str">
        <f t="shared" si="210"/>
        <v>Danette SMITH WALLEYmarathon</v>
      </c>
      <c r="I3529" s="2">
        <f t="shared" si="211"/>
        <v>864</v>
      </c>
      <c r="J3529" s="2" cm="1">
        <f t="array" ref="J3529">MAX(IF($H$3:$H$4000=$H3529,$I$3:$I$4000))</f>
        <v>864</v>
      </c>
    </row>
    <row r="3530" spans="1:10" x14ac:dyDescent="0.2">
      <c r="A3530" t="s">
        <v>1173</v>
      </c>
      <c r="B3530" t="s">
        <v>1607</v>
      </c>
      <c r="C3530" t="s">
        <v>82</v>
      </c>
      <c r="D3530" s="5"/>
      <c r="E3530" s="39">
        <v>863</v>
      </c>
      <c r="F3530" s="195">
        <v>44612</v>
      </c>
      <c r="G3530" s="2">
        <v>83</v>
      </c>
      <c r="H3530" t="str">
        <f t="shared" si="210"/>
        <v>Sarah SILBERmarathon</v>
      </c>
      <c r="I3530" s="2">
        <f t="shared" si="211"/>
        <v>863</v>
      </c>
      <c r="J3530" s="2" cm="1">
        <f t="array" ref="J3530">MAX(IF($H$3:$H$4000=$H3530,$I$3:$I$4000))</f>
        <v>863</v>
      </c>
    </row>
    <row r="3531" spans="1:10" x14ac:dyDescent="0.2">
      <c r="A3531" t="s">
        <v>1173</v>
      </c>
      <c r="B3531" t="s">
        <v>2302</v>
      </c>
      <c r="C3531" s="5" t="s">
        <v>35</v>
      </c>
      <c r="D3531" s="5">
        <v>36415</v>
      </c>
      <c r="E3531" s="39">
        <v>994</v>
      </c>
      <c r="F3531" s="195">
        <v>44608</v>
      </c>
      <c r="G3531" s="2">
        <v>24</v>
      </c>
      <c r="H3531" t="str">
        <f t="shared" si="210"/>
        <v>Yvonne ROBSONhigh-jump</v>
      </c>
      <c r="I3531" s="2">
        <f t="shared" si="211"/>
        <v>994</v>
      </c>
      <c r="J3531" s="2" cm="1">
        <f t="array" ref="J3531">MAX(IF($H$3:$H$4000=$H3531,$I$3:$I$4000))</f>
        <v>1023</v>
      </c>
    </row>
    <row r="3532" spans="1:10" x14ac:dyDescent="0.2">
      <c r="A3532" t="s">
        <v>1173</v>
      </c>
      <c r="B3532" t="s">
        <v>1543</v>
      </c>
      <c r="C3532" s="5" t="s">
        <v>41</v>
      </c>
      <c r="D3532" s="5">
        <v>37228</v>
      </c>
      <c r="E3532" s="39">
        <v>855</v>
      </c>
      <c r="F3532" s="195">
        <v>44607</v>
      </c>
      <c r="G3532" s="2">
        <v>36</v>
      </c>
      <c r="H3532" t="str">
        <f t="shared" si="210"/>
        <v>Clarissa WEYERjavelin-throw</v>
      </c>
      <c r="I3532" s="2">
        <f t="shared" si="211"/>
        <v>855</v>
      </c>
      <c r="J3532" s="2" cm="1">
        <f t="array" ref="J3532">MAX(IF($H$3:$H$4000=$H3532,$I$3:$I$4000))</f>
        <v>944</v>
      </c>
    </row>
    <row r="3533" spans="1:10" x14ac:dyDescent="0.2">
      <c r="A3533" t="s">
        <v>1173</v>
      </c>
      <c r="B3533" t="s">
        <v>1286</v>
      </c>
      <c r="C3533" s="5" t="s">
        <v>29</v>
      </c>
      <c r="D3533" s="5">
        <v>35048</v>
      </c>
      <c r="E3533" s="39">
        <v>1082</v>
      </c>
      <c r="F3533" s="195">
        <v>44604</v>
      </c>
      <c r="G3533" s="2">
        <v>24</v>
      </c>
      <c r="H3533" t="str">
        <f t="shared" si="210"/>
        <v>Aynslee VAN GRAAN5000m</v>
      </c>
      <c r="I3533" s="2">
        <f t="shared" si="211"/>
        <v>1082</v>
      </c>
      <c r="J3533" s="2" cm="1">
        <f t="array" ref="J3533">MAX(IF($H$3:$H$4000=$H3533,$I$3:$I$4000))</f>
        <v>1082</v>
      </c>
    </row>
    <row r="3534" spans="1:10" x14ac:dyDescent="0.2">
      <c r="A3534" t="s">
        <v>1173</v>
      </c>
      <c r="B3534" t="s">
        <v>2321</v>
      </c>
      <c r="C3534" s="5" t="s">
        <v>35</v>
      </c>
      <c r="D3534" s="5">
        <v>36474</v>
      </c>
      <c r="E3534" s="39">
        <v>974</v>
      </c>
      <c r="F3534" s="195">
        <v>44604</v>
      </c>
      <c r="G3534" s="2">
        <v>34</v>
      </c>
      <c r="H3534" t="str">
        <f t="shared" si="210"/>
        <v>Shannon VERSTERhigh-jump</v>
      </c>
      <c r="I3534" s="2">
        <f t="shared" si="211"/>
        <v>974</v>
      </c>
      <c r="J3534" s="2" cm="1">
        <f t="array" ref="J3534">MAX(IF($H$3:$H$4000=$H3534,$I$3:$I$4000))</f>
        <v>984</v>
      </c>
    </row>
    <row r="3535" spans="1:10" x14ac:dyDescent="0.2">
      <c r="A3535" t="s">
        <v>1173</v>
      </c>
      <c r="B3535" t="s">
        <v>5550</v>
      </c>
      <c r="C3535" s="5" t="s">
        <v>35</v>
      </c>
      <c r="D3535" s="5">
        <v>36181</v>
      </c>
      <c r="E3535" s="39">
        <v>926</v>
      </c>
      <c r="F3535" s="195">
        <v>44604</v>
      </c>
      <c r="G3535" s="2">
        <v>70</v>
      </c>
      <c r="H3535" t="str">
        <f t="shared" si="210"/>
        <v>Mahlatsi DOMBENIhigh-jump</v>
      </c>
      <c r="I3535" s="2">
        <f t="shared" si="211"/>
        <v>926</v>
      </c>
      <c r="J3535" s="2" cm="1">
        <f t="array" ref="J3535">MAX(IF($H$3:$H$4000=$H3535,$I$3:$I$4000))</f>
        <v>926</v>
      </c>
    </row>
    <row r="3536" spans="1:10" x14ac:dyDescent="0.2">
      <c r="A3536" t="s">
        <v>1173</v>
      </c>
      <c r="B3536" t="s">
        <v>2426</v>
      </c>
      <c r="C3536" s="5" t="s">
        <v>40</v>
      </c>
      <c r="D3536" s="5">
        <v>37272</v>
      </c>
      <c r="E3536" s="39">
        <v>819</v>
      </c>
      <c r="F3536" s="195">
        <v>44604</v>
      </c>
      <c r="G3536" s="2">
        <v>77</v>
      </c>
      <c r="H3536" t="str">
        <f t="shared" si="210"/>
        <v>Dane ROETSdiscus-throw</v>
      </c>
      <c r="I3536" s="2">
        <f t="shared" si="211"/>
        <v>819</v>
      </c>
      <c r="J3536" s="2" cm="1">
        <f t="array" ref="J3536">MAX(IF($H$3:$H$4000=$H3536,$I$3:$I$4000))</f>
        <v>884</v>
      </c>
    </row>
    <row r="3537" spans="1:10" x14ac:dyDescent="0.2">
      <c r="A3537" t="s">
        <v>1173</v>
      </c>
      <c r="B3537" s="5" t="s">
        <v>2464</v>
      </c>
      <c r="C3537" s="5" t="s">
        <v>39</v>
      </c>
      <c r="D3537" s="5">
        <v>36763</v>
      </c>
      <c r="E3537" s="39">
        <v>957</v>
      </c>
      <c r="F3537" s="195">
        <v>44604</v>
      </c>
      <c r="G3537" s="2">
        <v>12</v>
      </c>
      <c r="H3537" t="str">
        <f t="shared" si="210"/>
        <v>Meike STRYDOMshot-put</v>
      </c>
      <c r="I3537" s="2">
        <f t="shared" si="211"/>
        <v>957</v>
      </c>
      <c r="J3537" s="2" cm="1">
        <f t="array" ref="J3537">MAX(IF($H$3:$H$4000=$H3537,$I$3:$I$4000))</f>
        <v>1000</v>
      </c>
    </row>
    <row r="3538" spans="1:10" x14ac:dyDescent="0.2">
      <c r="A3538" t="s">
        <v>1173</v>
      </c>
      <c r="B3538" t="s">
        <v>2426</v>
      </c>
      <c r="C3538" s="5" t="s">
        <v>39</v>
      </c>
      <c r="D3538" s="5">
        <v>37272</v>
      </c>
      <c r="E3538" s="39">
        <v>927</v>
      </c>
      <c r="F3538" s="195">
        <v>44604</v>
      </c>
      <c r="G3538" s="2">
        <v>19</v>
      </c>
      <c r="H3538" t="str">
        <f t="shared" si="210"/>
        <v>Dane ROETSshot-put</v>
      </c>
      <c r="I3538" s="2">
        <f t="shared" si="211"/>
        <v>927</v>
      </c>
      <c r="J3538" s="2" cm="1">
        <f t="array" ref="J3538">MAX(IF($H$3:$H$4000=$H3538,$I$3:$I$4000))</f>
        <v>965</v>
      </c>
    </row>
    <row r="3539" spans="1:10" x14ac:dyDescent="0.2">
      <c r="A3539" t="s">
        <v>1173</v>
      </c>
      <c r="B3539" t="s">
        <v>1469</v>
      </c>
      <c r="C3539" s="5" t="s">
        <v>39</v>
      </c>
      <c r="D3539" s="5">
        <v>37447</v>
      </c>
      <c r="E3539" s="39">
        <v>846</v>
      </c>
      <c r="F3539" s="195">
        <v>44604</v>
      </c>
      <c r="G3539" s="2">
        <v>41</v>
      </c>
      <c r="H3539" t="str">
        <f t="shared" si="210"/>
        <v>Juanita DE NECKERshot-put</v>
      </c>
      <c r="I3539" s="2">
        <f t="shared" si="211"/>
        <v>846</v>
      </c>
      <c r="J3539" s="2" cm="1">
        <f t="array" ref="J3539">MAX(IF($H$3:$H$4000=$H3539,$I$3:$I$4000))</f>
        <v>894</v>
      </c>
    </row>
    <row r="3540" spans="1:10" x14ac:dyDescent="0.2">
      <c r="A3540" t="s">
        <v>1173</v>
      </c>
      <c r="B3540" t="s">
        <v>1291</v>
      </c>
      <c r="C3540" s="5" t="s">
        <v>29</v>
      </c>
      <c r="D3540" s="5">
        <v>37351</v>
      </c>
      <c r="E3540" s="39">
        <v>1028</v>
      </c>
      <c r="F3540" s="195">
        <v>44603</v>
      </c>
      <c r="G3540" s="2">
        <v>52</v>
      </c>
      <c r="H3540" t="str">
        <f t="shared" si="210"/>
        <v>Nicola JANSEN5000m</v>
      </c>
      <c r="I3540" s="2">
        <f t="shared" si="211"/>
        <v>1028</v>
      </c>
      <c r="J3540" s="2" cm="1">
        <f t="array" ref="J3540">MAX(IF($H$3:$H$4000=$H3540,$I$3:$I$4000))</f>
        <v>1028</v>
      </c>
    </row>
    <row r="3541" spans="1:10" x14ac:dyDescent="0.2">
      <c r="A3541" t="s">
        <v>1173</v>
      </c>
      <c r="B3541" t="s">
        <v>5537</v>
      </c>
      <c r="C3541" s="5" t="s">
        <v>37</v>
      </c>
      <c r="D3541" s="5">
        <v>38743</v>
      </c>
      <c r="E3541" s="39">
        <v>944</v>
      </c>
      <c r="F3541" s="195">
        <v>44601</v>
      </c>
      <c r="G3541" s="2">
        <v>96</v>
      </c>
      <c r="H3541" t="str">
        <f t="shared" si="210"/>
        <v>Mignonne DE BEERlong-jump</v>
      </c>
      <c r="I3541" s="2">
        <f t="shared" si="211"/>
        <v>944</v>
      </c>
      <c r="J3541" s="2" cm="1">
        <f t="array" ref="J3541">MAX(IF($H$3:$H$4000=$H3541,$I$3:$I$4000))</f>
        <v>944</v>
      </c>
    </row>
    <row r="3542" spans="1:10" x14ac:dyDescent="0.2">
      <c r="A3542" t="s">
        <v>1173</v>
      </c>
      <c r="B3542" t="s">
        <v>5542</v>
      </c>
      <c r="C3542" s="5" t="s">
        <v>38</v>
      </c>
      <c r="D3542" s="5">
        <v>38036</v>
      </c>
      <c r="E3542" s="39">
        <v>935</v>
      </c>
      <c r="F3542" s="195">
        <v>44601</v>
      </c>
      <c r="G3542" s="2">
        <v>59</v>
      </c>
      <c r="H3542" t="str">
        <f t="shared" si="210"/>
        <v>Johani VAN TONDERtriple-jump</v>
      </c>
      <c r="I3542" s="2">
        <f t="shared" si="211"/>
        <v>935</v>
      </c>
      <c r="J3542" s="2" cm="1">
        <f t="array" ref="J3542">MAX(IF($H$3:$H$4000=$H3542,$I$3:$I$4000))</f>
        <v>935</v>
      </c>
    </row>
    <row r="3543" spans="1:10" x14ac:dyDescent="0.2">
      <c r="A3543" t="s">
        <v>1173</v>
      </c>
      <c r="B3543" t="s">
        <v>2452</v>
      </c>
      <c r="C3543" s="5" t="s">
        <v>40</v>
      </c>
      <c r="D3543" s="5">
        <v>38040</v>
      </c>
      <c r="E3543" s="39">
        <v>849</v>
      </c>
      <c r="F3543" s="195">
        <v>44601</v>
      </c>
      <c r="G3543" s="2">
        <v>63</v>
      </c>
      <c r="H3543" t="str">
        <f t="shared" si="210"/>
        <v>Zonica LINDEQUEdiscus-throw</v>
      </c>
      <c r="I3543" s="2">
        <f t="shared" si="211"/>
        <v>849</v>
      </c>
      <c r="J3543" s="2" cm="1">
        <f t="array" ref="J3543">MAX(IF($H$3:$H$4000=$H3543,$I$3:$I$4000))</f>
        <v>849</v>
      </c>
    </row>
    <row r="3544" spans="1:10" x14ac:dyDescent="0.2">
      <c r="A3544" t="s">
        <v>1173</v>
      </c>
      <c r="B3544" t="s">
        <v>5566</v>
      </c>
      <c r="C3544" s="5" t="s">
        <v>40</v>
      </c>
      <c r="D3544" s="5">
        <v>38780</v>
      </c>
      <c r="E3544" s="39">
        <v>809</v>
      </c>
      <c r="F3544" s="195">
        <v>44601</v>
      </c>
      <c r="G3544" s="2">
        <v>84</v>
      </c>
      <c r="H3544" t="str">
        <f t="shared" si="210"/>
        <v>Liandri DE WETdiscus-throw</v>
      </c>
      <c r="I3544" s="2">
        <f t="shared" si="211"/>
        <v>809</v>
      </c>
      <c r="J3544" s="2" cm="1">
        <f t="array" ref="J3544">MAX(IF($H$3:$H$4000=$H3544,$I$3:$I$4000))</f>
        <v>809</v>
      </c>
    </row>
    <row r="3545" spans="1:10" x14ac:dyDescent="0.2">
      <c r="A3545" t="s">
        <v>1173</v>
      </c>
      <c r="B3545" t="s">
        <v>2452</v>
      </c>
      <c r="C3545" s="5" t="s">
        <v>39</v>
      </c>
      <c r="D3545" s="5">
        <v>38040</v>
      </c>
      <c r="E3545" s="39">
        <v>902</v>
      </c>
      <c r="F3545" s="195">
        <v>44601</v>
      </c>
      <c r="G3545" s="2">
        <v>26</v>
      </c>
      <c r="H3545" t="str">
        <f t="shared" si="210"/>
        <v>Zonica LINDEQUEshot-put</v>
      </c>
      <c r="I3545" s="2">
        <f t="shared" si="211"/>
        <v>902</v>
      </c>
      <c r="J3545" s="2" cm="1">
        <f t="array" ref="J3545">MAX(IF($H$3:$H$4000=$H3545,$I$3:$I$4000))</f>
        <v>902</v>
      </c>
    </row>
    <row r="3546" spans="1:10" x14ac:dyDescent="0.2">
      <c r="A3546" t="s">
        <v>1173</v>
      </c>
      <c r="B3546" t="s">
        <v>1478</v>
      </c>
      <c r="C3546" s="5" t="s">
        <v>39</v>
      </c>
      <c r="D3546" s="5">
        <v>38203</v>
      </c>
      <c r="E3546" s="39">
        <v>778</v>
      </c>
      <c r="F3546" s="195">
        <v>44601</v>
      </c>
      <c r="G3546" s="2">
        <v>90</v>
      </c>
      <c r="H3546" t="str">
        <f t="shared" si="210"/>
        <v>Lesedi KHUNOUshot-put</v>
      </c>
      <c r="I3546" s="2">
        <f t="shared" si="211"/>
        <v>778</v>
      </c>
      <c r="J3546" s="2" cm="1">
        <f t="array" ref="J3546">MAX(IF($H$3:$H$4000=$H3546,$I$3:$I$4000))</f>
        <v>778</v>
      </c>
    </row>
    <row r="3547" spans="1:10" x14ac:dyDescent="0.2">
      <c r="A3547" t="s">
        <v>1173</v>
      </c>
      <c r="B3547" t="s">
        <v>2569</v>
      </c>
      <c r="C3547" s="5" t="s">
        <v>42</v>
      </c>
      <c r="D3547" s="5">
        <v>36165</v>
      </c>
      <c r="E3547" s="39">
        <v>823</v>
      </c>
      <c r="F3547" s="195">
        <v>44597</v>
      </c>
      <c r="G3547" s="2">
        <v>60</v>
      </c>
      <c r="H3547" t="str">
        <f t="shared" si="210"/>
        <v>Lizelle FOURIEhammer-throw</v>
      </c>
      <c r="I3547" s="2">
        <f t="shared" si="211"/>
        <v>823</v>
      </c>
      <c r="J3547" s="2" cm="1">
        <f t="array" ref="J3547">MAX(IF($H$3:$H$4000=$H3547,$I$3:$I$4000))</f>
        <v>831</v>
      </c>
    </row>
    <row r="3548" spans="1:10" x14ac:dyDescent="0.2">
      <c r="A3548" t="s">
        <v>1173</v>
      </c>
      <c r="B3548" t="s">
        <v>2348</v>
      </c>
      <c r="C3548" s="5" t="s">
        <v>36</v>
      </c>
      <c r="D3548" s="5">
        <v>37412</v>
      </c>
      <c r="E3548" s="39">
        <v>844</v>
      </c>
      <c r="F3548" s="195">
        <v>44589</v>
      </c>
      <c r="G3548" s="2">
        <v>49</v>
      </c>
      <c r="H3548" t="str">
        <f t="shared" si="210"/>
        <v>Mir√® REINSTORFpole-vault</v>
      </c>
      <c r="I3548" s="2">
        <f t="shared" si="211"/>
        <v>844</v>
      </c>
      <c r="J3548" s="2" cm="1">
        <f t="array" ref="J3548">MAX(IF($H$3:$H$4000=$H3548,$I$3:$I$4000))</f>
        <v>1006</v>
      </c>
    </row>
    <row r="3549" spans="1:10" x14ac:dyDescent="0.2">
      <c r="A3549" t="s">
        <v>1173</v>
      </c>
      <c r="B3549" t="s">
        <v>2615</v>
      </c>
      <c r="C3549" s="5" t="s">
        <v>39</v>
      </c>
      <c r="D3549" s="5">
        <v>38720</v>
      </c>
      <c r="E3549" s="39">
        <v>771</v>
      </c>
      <c r="F3549" s="195">
        <v>44583</v>
      </c>
      <c r="G3549" s="2">
        <v>97</v>
      </c>
      <c r="H3549" t="str">
        <f t="shared" si="210"/>
        <v>Savannah VISSERshot-put</v>
      </c>
      <c r="I3549" s="2">
        <f t="shared" si="211"/>
        <v>771</v>
      </c>
      <c r="J3549" s="2" cm="1">
        <f t="array" ref="J3549">MAX(IF($H$3:$H$4000=$H3549,$I$3:$I$4000))</f>
        <v>771</v>
      </c>
    </row>
    <row r="3550" spans="1:10" x14ac:dyDescent="0.2">
      <c r="A3550" t="s">
        <v>1173</v>
      </c>
      <c r="B3550" t="s">
        <v>2527</v>
      </c>
      <c r="C3550" s="5" t="s">
        <v>42</v>
      </c>
      <c r="D3550" s="5">
        <v>35625</v>
      </c>
      <c r="E3550" s="39">
        <v>960</v>
      </c>
      <c r="F3550" s="195">
        <v>44516</v>
      </c>
      <c r="G3550" s="2">
        <v>34</v>
      </c>
      <c r="H3550" t="str">
        <f t="shared" si="210"/>
        <v>Leandri GEELhammer-throw</v>
      </c>
      <c r="I3550" s="2">
        <f t="shared" si="211"/>
        <v>960</v>
      </c>
      <c r="J3550" s="2" cm="1">
        <f t="array" ref="J3550">MAX(IF($H$3:$H$4000=$H3550,$I$3:$I$4000))</f>
        <v>960</v>
      </c>
    </row>
    <row r="3551" spans="1:10" x14ac:dyDescent="0.2">
      <c r="A3551" t="s">
        <v>1173</v>
      </c>
      <c r="B3551" t="s">
        <v>2569</v>
      </c>
      <c r="C3551" s="5" t="s">
        <v>42</v>
      </c>
      <c r="D3551" s="5">
        <v>36165</v>
      </c>
      <c r="E3551" s="39">
        <v>831</v>
      </c>
      <c r="F3551" s="195">
        <v>44516</v>
      </c>
      <c r="G3551" s="2">
        <v>91</v>
      </c>
      <c r="H3551" t="str">
        <f t="shared" si="210"/>
        <v>Lizelle FOURIEhammer-throw</v>
      </c>
      <c r="I3551" s="2">
        <f t="shared" si="211"/>
        <v>831</v>
      </c>
      <c r="J3551" s="2" cm="1">
        <f t="array" ref="J3551">MAX(IF($H$3:$H$4000=$H3551,$I$3:$I$4000))</f>
        <v>831</v>
      </c>
    </row>
    <row r="3552" spans="1:10" x14ac:dyDescent="0.2">
      <c r="A3552" t="s">
        <v>1173</v>
      </c>
      <c r="B3552" t="s">
        <v>1543</v>
      </c>
      <c r="C3552" s="5" t="s">
        <v>41</v>
      </c>
      <c r="D3552" s="5">
        <v>37228</v>
      </c>
      <c r="E3552" s="39">
        <v>944</v>
      </c>
      <c r="F3552" s="195">
        <v>44481</v>
      </c>
      <c r="G3552" s="2">
        <v>26</v>
      </c>
      <c r="H3552" t="str">
        <f t="shared" si="210"/>
        <v>Clarissa WEYERjavelin-throw</v>
      </c>
      <c r="I3552" s="2">
        <f t="shared" si="211"/>
        <v>944</v>
      </c>
      <c r="J3552" s="2" cm="1">
        <f t="array" ref="J3552">MAX(IF($H$3:$H$4000=$H3552,$I$3:$I$4000))</f>
        <v>944</v>
      </c>
    </row>
    <row r="3553" spans="1:10" x14ac:dyDescent="0.2">
      <c r="A3553" t="s">
        <v>1173</v>
      </c>
      <c r="B3553" t="s">
        <v>1548</v>
      </c>
      <c r="C3553" s="5" t="s">
        <v>41</v>
      </c>
      <c r="D3553" s="5">
        <v>36234</v>
      </c>
      <c r="E3553" s="39">
        <v>886</v>
      </c>
      <c r="F3553" s="195">
        <v>44481</v>
      </c>
      <c r="G3553" s="2">
        <v>43</v>
      </c>
      <c r="H3553" t="str">
        <f t="shared" si="210"/>
        <v>Leandri LAMPRECHTjavelin-throw</v>
      </c>
      <c r="I3553" s="2">
        <f t="shared" si="211"/>
        <v>886</v>
      </c>
      <c r="J3553" s="2" cm="1">
        <f t="array" ref="J3553">MAX(IF($H$3:$H$4000=$H3553,$I$3:$I$4000))</f>
        <v>886</v>
      </c>
    </row>
    <row r="3554" spans="1:10" x14ac:dyDescent="0.2">
      <c r="A3554" t="s">
        <v>1173</v>
      </c>
      <c r="B3554" t="s">
        <v>2520</v>
      </c>
      <c r="C3554" s="5" t="s">
        <v>42</v>
      </c>
      <c r="D3554" s="5">
        <v>36080</v>
      </c>
      <c r="E3554" s="39">
        <v>1006</v>
      </c>
      <c r="F3554" s="195">
        <v>44457</v>
      </c>
      <c r="G3554" s="2">
        <v>21</v>
      </c>
      <c r="H3554" t="str">
        <f t="shared" si="210"/>
        <v>Marga CUMMINGhammer-throw</v>
      </c>
      <c r="I3554" s="2">
        <f t="shared" si="211"/>
        <v>1006</v>
      </c>
      <c r="J3554" s="2" cm="1">
        <f t="array" ref="J3554">MAX(IF($H$3:$H$4000=$H3554,$I$3:$I$4000))</f>
        <v>1006</v>
      </c>
    </row>
    <row r="3555" spans="1:10" x14ac:dyDescent="0.2">
      <c r="A3555" t="s">
        <v>1173</v>
      </c>
      <c r="B3555" t="s">
        <v>1841</v>
      </c>
      <c r="C3555" s="5" t="s">
        <v>29</v>
      </c>
      <c r="D3555" s="6">
        <v>33779</v>
      </c>
      <c r="E3555" s="39">
        <v>1160</v>
      </c>
      <c r="F3555" s="195">
        <v>44442</v>
      </c>
      <c r="G3555" s="2">
        <v>24</v>
      </c>
      <c r="H3555" t="str">
        <f t="shared" si="210"/>
        <v>Dominique SCOTT5000m</v>
      </c>
      <c r="I3555" s="2">
        <f t="shared" si="211"/>
        <v>1160</v>
      </c>
      <c r="J3555" s="2" cm="1">
        <f t="array" ref="J3555">MAX(IF($H$3:$H$4000=$H3555,$I$3:$I$4000))</f>
        <v>1160</v>
      </c>
    </row>
    <row r="3556" spans="1:10" x14ac:dyDescent="0.2">
      <c r="A3556" t="s">
        <v>1173</v>
      </c>
      <c r="B3556" t="s">
        <v>2412</v>
      </c>
      <c r="C3556" s="5" t="s">
        <v>40</v>
      </c>
      <c r="D3556" s="5">
        <v>37710</v>
      </c>
      <c r="E3556" s="39">
        <v>952</v>
      </c>
      <c r="F3556" s="195">
        <v>44428</v>
      </c>
      <c r="G3556" s="2">
        <v>33</v>
      </c>
      <c r="H3556" t="str">
        <f t="shared" si="210"/>
        <v>Min√© DE KLERKdiscus-throw</v>
      </c>
      <c r="I3556" s="2">
        <f t="shared" si="211"/>
        <v>952</v>
      </c>
      <c r="J3556" s="2" cm="1">
        <f t="array" ref="J3556">MAX(IF($H$3:$H$4000=$H3556,$I$3:$I$4000))</f>
        <v>965</v>
      </c>
    </row>
    <row r="3557" spans="1:10" x14ac:dyDescent="0.2">
      <c r="A3557" t="s">
        <v>1173</v>
      </c>
      <c r="B3557" t="s">
        <v>2348</v>
      </c>
      <c r="C3557" s="5" t="s">
        <v>36</v>
      </c>
      <c r="D3557" s="5">
        <v>37412</v>
      </c>
      <c r="E3557" s="39">
        <v>1006</v>
      </c>
      <c r="F3557" s="195">
        <v>44426</v>
      </c>
      <c r="G3557" s="2">
        <v>17</v>
      </c>
      <c r="H3557" t="str">
        <f t="shared" si="210"/>
        <v>Mir√® REINSTORFpole-vault</v>
      </c>
      <c r="I3557" s="2">
        <f t="shared" si="211"/>
        <v>1006</v>
      </c>
      <c r="J3557" s="2" cm="1">
        <f t="array" ref="J3557">MAX(IF($H$3:$H$4000=$H3557,$I$3:$I$4000))</f>
        <v>1006</v>
      </c>
    </row>
    <row r="3558" spans="1:10" x14ac:dyDescent="0.2">
      <c r="A3558" t="s">
        <v>1173</v>
      </c>
      <c r="B3558" t="s">
        <v>2116</v>
      </c>
      <c r="C3558" s="5" t="s">
        <v>33</v>
      </c>
      <c r="D3558" s="6">
        <v>35541</v>
      </c>
      <c r="E3558" s="39">
        <v>1144</v>
      </c>
      <c r="F3558" s="195">
        <v>44394</v>
      </c>
      <c r="G3558" s="2">
        <v>16</v>
      </c>
      <c r="H3558" t="str">
        <f t="shared" si="210"/>
        <v>Gezelle MAGERMAN400mh</v>
      </c>
      <c r="I3558" s="2">
        <f t="shared" si="211"/>
        <v>1144</v>
      </c>
      <c r="J3558" s="2" cm="1">
        <f t="array" ref="J3558">MAX(IF($H$3:$H$4000=$H3558,$I$3:$I$4000))</f>
        <v>1144</v>
      </c>
    </row>
    <row r="3559" spans="1:10" x14ac:dyDescent="0.2">
      <c r="A3559" t="s">
        <v>1173</v>
      </c>
      <c r="B3559" t="s">
        <v>1753</v>
      </c>
      <c r="C3559" s="5" t="s">
        <v>33</v>
      </c>
      <c r="D3559" s="5">
        <v>36668</v>
      </c>
      <c r="E3559" s="39">
        <v>1145</v>
      </c>
      <c r="F3559" s="195">
        <v>44388</v>
      </c>
      <c r="G3559" s="2">
        <v>15</v>
      </c>
      <c r="H3559" t="str">
        <f t="shared" si="210"/>
        <v>Zen√©y VAN DER WALT400mh</v>
      </c>
      <c r="I3559" s="2">
        <f t="shared" si="211"/>
        <v>1145</v>
      </c>
      <c r="J3559" s="2" cm="1">
        <f t="array" ref="J3559">MAX(IF($H$3:$H$4000=$H3559,$I$3:$I$4000))</f>
        <v>1161</v>
      </c>
    </row>
    <row r="3560" spans="1:10" x14ac:dyDescent="0.2">
      <c r="A3560" t="s">
        <v>1173</v>
      </c>
      <c r="B3560" t="s">
        <v>1841</v>
      </c>
      <c r="C3560" s="5" t="s">
        <v>28</v>
      </c>
      <c r="D3560" s="5">
        <v>33779</v>
      </c>
      <c r="E3560" s="39">
        <v>1137</v>
      </c>
      <c r="F3560" s="195">
        <v>44387</v>
      </c>
      <c r="G3560" s="2">
        <v>37</v>
      </c>
      <c r="H3560" t="str">
        <f t="shared" si="210"/>
        <v>Dominique SCOTT1500m</v>
      </c>
      <c r="I3560" s="2">
        <f t="shared" si="211"/>
        <v>1137</v>
      </c>
      <c r="J3560" s="2" cm="1">
        <f t="array" ref="J3560">MAX(IF($H$3:$H$4000=$H3560,$I$3:$I$4000))</f>
        <v>1137</v>
      </c>
    </row>
    <row r="3561" spans="1:10" x14ac:dyDescent="0.2">
      <c r="A3561" t="s">
        <v>1173</v>
      </c>
      <c r="B3561" t="s">
        <v>1753</v>
      </c>
      <c r="C3561" s="5" t="s">
        <v>26</v>
      </c>
      <c r="D3561" s="5">
        <v>36668</v>
      </c>
      <c r="E3561" s="39">
        <v>1090</v>
      </c>
      <c r="F3561" s="195">
        <v>44384</v>
      </c>
      <c r="G3561" s="2">
        <v>80</v>
      </c>
      <c r="H3561" t="str">
        <f t="shared" si="210"/>
        <v>Zen√©y VAN DER WALT400m</v>
      </c>
      <c r="I3561" s="2">
        <f t="shared" si="211"/>
        <v>1090</v>
      </c>
      <c r="J3561" s="2" cm="1">
        <f t="array" ref="J3561">MAX(IF($H$3:$H$4000=$H3561,$I$3:$I$4000))</f>
        <v>1130</v>
      </c>
    </row>
    <row r="3562" spans="1:10" x14ac:dyDescent="0.2">
      <c r="A3562" t="s">
        <v>1173</v>
      </c>
      <c r="B3562" t="s">
        <v>1781</v>
      </c>
      <c r="C3562" s="5" t="s">
        <v>27</v>
      </c>
      <c r="D3562" s="5">
        <v>37261</v>
      </c>
      <c r="E3562" s="39">
        <v>1137</v>
      </c>
      <c r="F3562" s="195">
        <v>44380</v>
      </c>
      <c r="G3562" s="2">
        <v>25</v>
      </c>
      <c r="H3562" t="str">
        <f t="shared" si="210"/>
        <v>Prudence SEKGODISO800m</v>
      </c>
      <c r="I3562" s="2">
        <f t="shared" si="211"/>
        <v>1137</v>
      </c>
      <c r="J3562" s="2" cm="1">
        <f t="array" ref="J3562">MAX(IF($H$3:$H$4000=$H3562,$I$3:$I$4000))</f>
        <v>1137</v>
      </c>
    </row>
    <row r="3563" spans="1:10" x14ac:dyDescent="0.2">
      <c r="A3563" t="s">
        <v>1173</v>
      </c>
      <c r="B3563" t="s">
        <v>2061</v>
      </c>
      <c r="C3563" s="5" t="s">
        <v>32</v>
      </c>
      <c r="D3563" s="5">
        <v>36103</v>
      </c>
      <c r="E3563" s="39">
        <v>1105</v>
      </c>
      <c r="F3563" s="195">
        <v>44380</v>
      </c>
      <c r="G3563" s="2">
        <v>39</v>
      </c>
      <c r="H3563" t="str">
        <f t="shared" si="210"/>
        <v>Taylon BIELDT100mh</v>
      </c>
      <c r="I3563" s="2">
        <f t="shared" si="211"/>
        <v>1105</v>
      </c>
      <c r="J3563" s="2" cm="1">
        <f t="array" ref="J3563">MAX(IF($H$3:$H$4000=$H3563,$I$3:$I$4000))</f>
        <v>1132</v>
      </c>
    </row>
    <row r="3564" spans="1:10" x14ac:dyDescent="0.2">
      <c r="A3564" t="s">
        <v>1173</v>
      </c>
      <c r="B3564" t="s">
        <v>1697</v>
      </c>
      <c r="C3564" s="5" t="s">
        <v>26</v>
      </c>
      <c r="D3564" s="5">
        <v>34277</v>
      </c>
      <c r="E3564" s="39">
        <v>1116</v>
      </c>
      <c r="F3564" s="195">
        <v>44373</v>
      </c>
      <c r="G3564" s="2">
        <v>48</v>
      </c>
      <c r="H3564" t="str">
        <f t="shared" si="210"/>
        <v>Justine PALFRAMAN400m</v>
      </c>
      <c r="I3564" s="2">
        <f t="shared" si="211"/>
        <v>1116</v>
      </c>
      <c r="J3564" s="2" cm="1">
        <f t="array" ref="J3564">MAX(IF($H$3:$H$4000=$H3564,$I$3:$I$4000))</f>
        <v>1116</v>
      </c>
    </row>
    <row r="3565" spans="1:10" x14ac:dyDescent="0.2">
      <c r="A3565" t="s">
        <v>1173</v>
      </c>
      <c r="B3565" t="s">
        <v>1697</v>
      </c>
      <c r="C3565" s="5" t="s">
        <v>25</v>
      </c>
      <c r="D3565" s="5">
        <v>34277</v>
      </c>
      <c r="E3565" s="39">
        <v>1113</v>
      </c>
      <c r="F3565" s="195">
        <v>44366</v>
      </c>
      <c r="G3565" s="2">
        <v>53</v>
      </c>
      <c r="H3565" t="str">
        <f t="shared" si="210"/>
        <v>Justine PALFRAMAN200m</v>
      </c>
      <c r="I3565" s="2">
        <f t="shared" si="211"/>
        <v>1113</v>
      </c>
      <c r="J3565" s="2" cm="1">
        <f t="array" ref="J3565">MAX(IF($H$3:$H$4000=$H3565,$I$3:$I$4000))</f>
        <v>1113</v>
      </c>
    </row>
    <row r="3566" spans="1:10" x14ac:dyDescent="0.2">
      <c r="A3566" t="s">
        <v>1173</v>
      </c>
      <c r="B3566" t="s">
        <v>2582</v>
      </c>
      <c r="C3566" s="5" t="s">
        <v>41</v>
      </c>
      <c r="D3566" s="5">
        <v>38057</v>
      </c>
      <c r="E3566" s="39">
        <v>983</v>
      </c>
      <c r="F3566" s="195">
        <v>44366</v>
      </c>
      <c r="G3566" s="2">
        <v>15</v>
      </c>
      <c r="H3566" t="str">
        <f t="shared" si="210"/>
        <v>Mckayla VAN DER WESTHUIZENjavelin-throw</v>
      </c>
      <c r="I3566" s="2">
        <f t="shared" si="211"/>
        <v>983</v>
      </c>
      <c r="J3566" s="2" cm="1">
        <f t="array" ref="J3566">MAX(IF($H$3:$H$4000=$H3566,$I$3:$I$4000))</f>
        <v>1039</v>
      </c>
    </row>
    <row r="3567" spans="1:10" x14ac:dyDescent="0.2">
      <c r="A3567" t="s">
        <v>1173</v>
      </c>
      <c r="B3567" t="s">
        <v>2630</v>
      </c>
      <c r="C3567" s="5" t="s">
        <v>85</v>
      </c>
      <c r="D3567" s="5">
        <v>33649</v>
      </c>
      <c r="E3567" s="39">
        <v>974</v>
      </c>
      <c r="F3567" s="195">
        <v>44365</v>
      </c>
      <c r="G3567" s="2">
        <v>10</v>
      </c>
      <c r="H3567" t="str">
        <f t="shared" si="210"/>
        <v>Zelda BOTHArace-walking</v>
      </c>
      <c r="I3567" s="2">
        <f t="shared" si="211"/>
        <v>974</v>
      </c>
      <c r="J3567" s="2" cm="1">
        <f t="array" ref="J3567">MAX(IF($H$3:$H$4000=$H3567,$I$3:$I$4000))</f>
        <v>974</v>
      </c>
    </row>
    <row r="3568" spans="1:10" x14ac:dyDescent="0.2">
      <c r="A3568" t="s">
        <v>1173</v>
      </c>
      <c r="B3568" t="s">
        <v>2578</v>
      </c>
      <c r="C3568" s="5" t="s">
        <v>41</v>
      </c>
      <c r="D3568" s="5">
        <v>35706</v>
      </c>
      <c r="E3568" s="39">
        <v>1100</v>
      </c>
      <c r="F3568" s="195">
        <v>44362</v>
      </c>
      <c r="G3568" s="2">
        <v>6</v>
      </c>
      <c r="H3568" t="str">
        <f t="shared" si="210"/>
        <v>Jo-Ane VAN DYKjavelin-throw</v>
      </c>
      <c r="I3568" s="2">
        <f t="shared" si="211"/>
        <v>1100</v>
      </c>
      <c r="J3568" s="2" cm="1">
        <f t="array" ref="J3568">MAX(IF($H$3:$H$4000=$H3568,$I$3:$I$4000))</f>
        <v>1100</v>
      </c>
    </row>
    <row r="3569" spans="1:10" x14ac:dyDescent="0.2">
      <c r="A3569" t="s">
        <v>1173</v>
      </c>
      <c r="B3569" t="s">
        <v>1734</v>
      </c>
      <c r="C3569" s="5" t="s">
        <v>26</v>
      </c>
      <c r="D3569" s="5">
        <v>35748</v>
      </c>
      <c r="E3569" s="39">
        <v>1125</v>
      </c>
      <c r="F3569" s="195">
        <v>44359</v>
      </c>
      <c r="G3569" s="2">
        <v>42</v>
      </c>
      <c r="H3569" t="str">
        <f t="shared" si="210"/>
        <v>Miranda COETZEE400m</v>
      </c>
      <c r="I3569" s="2">
        <f t="shared" si="211"/>
        <v>1125</v>
      </c>
      <c r="J3569" s="2" cm="1">
        <f t="array" ref="J3569">MAX(IF($H$3:$H$4000=$H3569,$I$3:$I$4000))</f>
        <v>1125</v>
      </c>
    </row>
    <row r="3570" spans="1:10" x14ac:dyDescent="0.2">
      <c r="A3570" t="s">
        <v>1173</v>
      </c>
      <c r="B3570" t="s">
        <v>1174</v>
      </c>
      <c r="C3570" s="5" t="s">
        <v>26</v>
      </c>
      <c r="D3570" s="5">
        <v>36695</v>
      </c>
      <c r="E3570" s="39">
        <v>1082</v>
      </c>
      <c r="F3570" s="195">
        <v>44359</v>
      </c>
      <c r="G3570" s="2">
        <v>91</v>
      </c>
      <c r="H3570" t="str">
        <f t="shared" si="210"/>
        <v>Kirsten AHRENS400m</v>
      </c>
      <c r="I3570" s="2">
        <f t="shared" si="211"/>
        <v>1082</v>
      </c>
      <c r="J3570" s="2" cm="1">
        <f t="array" ref="J3570">MAX(IF($H$3:$H$4000=$H3570,$I$3:$I$4000))</f>
        <v>1082</v>
      </c>
    </row>
    <row r="3571" spans="1:10" x14ac:dyDescent="0.2">
      <c r="A3571" t="s">
        <v>1173</v>
      </c>
      <c r="B3571" t="s">
        <v>2089</v>
      </c>
      <c r="C3571" s="5" t="s">
        <v>32</v>
      </c>
      <c r="D3571" s="5">
        <v>33893</v>
      </c>
      <c r="E3571" s="39">
        <v>1069</v>
      </c>
      <c r="F3571" s="195">
        <v>44359</v>
      </c>
      <c r="G3571" s="2">
        <v>71</v>
      </c>
      <c r="H3571" t="str">
        <f t="shared" si="210"/>
        <v>Rikenette STEENKAMP100mh</v>
      </c>
      <c r="I3571" s="2">
        <f t="shared" si="211"/>
        <v>1069</v>
      </c>
      <c r="J3571" s="2" cm="1">
        <f t="array" ref="J3571">MAX(IF($H$3:$H$4000=$H3571,$I$3:$I$4000))</f>
        <v>1069</v>
      </c>
    </row>
    <row r="3572" spans="1:10" x14ac:dyDescent="0.2">
      <c r="A3572" t="s">
        <v>1173</v>
      </c>
      <c r="B3572" t="s">
        <v>1841</v>
      </c>
      <c r="C3572" s="5" t="s">
        <v>30</v>
      </c>
      <c r="D3572" s="5">
        <v>33779</v>
      </c>
      <c r="E3572" s="39">
        <v>1175</v>
      </c>
      <c r="F3572" s="195">
        <v>44353</v>
      </c>
      <c r="G3572" s="2">
        <v>19</v>
      </c>
      <c r="H3572" t="str">
        <f t="shared" si="210"/>
        <v>Dominique SCOTT10000m</v>
      </c>
      <c r="I3572" s="2">
        <f t="shared" si="211"/>
        <v>1175</v>
      </c>
      <c r="J3572" s="2" cm="1">
        <f t="array" ref="J3572">MAX(IF($H$3:$H$4000=$H3572,$I$3:$I$4000))</f>
        <v>1193</v>
      </c>
    </row>
    <row r="3573" spans="1:10" x14ac:dyDescent="0.2">
      <c r="A3573" t="s">
        <v>1173</v>
      </c>
      <c r="B3573" t="s">
        <v>2299</v>
      </c>
      <c r="C3573" s="5" t="s">
        <v>35</v>
      </c>
      <c r="D3573" s="5">
        <v>36875</v>
      </c>
      <c r="E3573" s="39">
        <v>1043</v>
      </c>
      <c r="F3573" s="195">
        <v>44345</v>
      </c>
      <c r="G3573" s="2">
        <v>27</v>
      </c>
      <c r="H3573" t="str">
        <f t="shared" si="210"/>
        <v>Kristi SNYMANhigh-jump</v>
      </c>
      <c r="I3573" s="2">
        <f t="shared" si="211"/>
        <v>1043</v>
      </c>
      <c r="J3573" s="2" cm="1">
        <f t="array" ref="J3573">MAX(IF($H$3:$H$4000=$H3573,$I$3:$I$4000))</f>
        <v>1043</v>
      </c>
    </row>
    <row r="3574" spans="1:10" x14ac:dyDescent="0.2">
      <c r="A3574" t="s">
        <v>1173</v>
      </c>
      <c r="B3574" t="s">
        <v>1966</v>
      </c>
      <c r="C3574" s="5" t="s">
        <v>29</v>
      </c>
      <c r="D3574" s="5">
        <v>33245</v>
      </c>
      <c r="E3574" s="39">
        <v>1102</v>
      </c>
      <c r="F3574" s="195">
        <v>44344</v>
      </c>
      <c r="G3574" s="2">
        <v>62</v>
      </c>
      <c r="H3574" t="str">
        <f t="shared" si="210"/>
        <v>Caster SEMENYA5000m</v>
      </c>
      <c r="I3574" s="2">
        <f t="shared" si="211"/>
        <v>1102</v>
      </c>
      <c r="J3574" s="2" cm="1">
        <f t="array" ref="J3574">MAX(IF($H$3:$H$4000=$H3574,$I$3:$I$4000))</f>
        <v>1102</v>
      </c>
    </row>
    <row r="3575" spans="1:10" x14ac:dyDescent="0.2">
      <c r="A3575" t="s">
        <v>1173</v>
      </c>
      <c r="B3575" t="s">
        <v>1977</v>
      </c>
      <c r="C3575" s="5" t="s">
        <v>29</v>
      </c>
      <c r="D3575" s="5">
        <v>34699</v>
      </c>
      <c r="E3575" s="39">
        <v>1089</v>
      </c>
      <c r="F3575" s="195">
        <v>44344</v>
      </c>
      <c r="G3575" s="2">
        <v>78</v>
      </c>
      <c r="H3575" t="str">
        <f t="shared" si="210"/>
        <v>Glenrose XABA5000m</v>
      </c>
      <c r="I3575" s="2">
        <f t="shared" si="211"/>
        <v>1089</v>
      </c>
      <c r="J3575" s="2" cm="1">
        <f t="array" ref="J3575">MAX(IF($H$3:$H$4000=$H3575,$I$3:$I$4000))</f>
        <v>1089</v>
      </c>
    </row>
    <row r="3576" spans="1:10" x14ac:dyDescent="0.2">
      <c r="A3576" t="s">
        <v>1173</v>
      </c>
      <c r="B3576" t="s">
        <v>1749</v>
      </c>
      <c r="C3576" s="5" t="s">
        <v>26</v>
      </c>
      <c r="D3576" s="5">
        <v>32354</v>
      </c>
      <c r="E3576" s="39">
        <v>1099</v>
      </c>
      <c r="F3576" s="195">
        <v>44338</v>
      </c>
      <c r="G3576" s="2">
        <v>72</v>
      </c>
      <c r="H3576" t="str">
        <f t="shared" si="210"/>
        <v>Wenda NEL400m</v>
      </c>
      <c r="I3576" s="2">
        <f t="shared" si="211"/>
        <v>1099</v>
      </c>
      <c r="J3576" s="2" cm="1">
        <f t="array" ref="J3576">MAX(IF($H$3:$H$4000=$H3576,$I$3:$I$4000))</f>
        <v>1099</v>
      </c>
    </row>
    <row r="3577" spans="1:10" x14ac:dyDescent="0.2">
      <c r="A3577" t="s">
        <v>1173</v>
      </c>
      <c r="B3577" t="s">
        <v>2204</v>
      </c>
      <c r="C3577" s="5" t="s">
        <v>37</v>
      </c>
      <c r="D3577" s="6">
        <v>37623</v>
      </c>
      <c r="E3577" s="39">
        <v>1067</v>
      </c>
      <c r="F3577" s="195">
        <v>44338</v>
      </c>
      <c r="G3577" s="2">
        <v>45</v>
      </c>
      <c r="H3577" t="str">
        <f t="shared" si="210"/>
        <v>Karmen FOUCHElong-jump</v>
      </c>
      <c r="I3577" s="2">
        <f t="shared" si="211"/>
        <v>1067</v>
      </c>
      <c r="J3577" s="2" cm="1">
        <f t="array" ref="J3577">MAX(IF($H$3:$H$4000=$H3577,$I$3:$I$4000))</f>
        <v>1067</v>
      </c>
    </row>
    <row r="3578" spans="1:10" x14ac:dyDescent="0.2">
      <c r="A3578" t="s">
        <v>1173</v>
      </c>
      <c r="B3578" t="s">
        <v>2426</v>
      </c>
      <c r="C3578" s="5" t="s">
        <v>40</v>
      </c>
      <c r="D3578" s="5">
        <v>37272</v>
      </c>
      <c r="E3578" s="39">
        <v>884</v>
      </c>
      <c r="F3578" s="195">
        <v>44338</v>
      </c>
      <c r="G3578" s="2">
        <v>62</v>
      </c>
      <c r="H3578" t="str">
        <f t="shared" si="210"/>
        <v>Dane ROETSdiscus-throw</v>
      </c>
      <c r="I3578" s="2">
        <f t="shared" si="211"/>
        <v>884</v>
      </c>
      <c r="J3578" s="2" cm="1">
        <f t="array" ref="J3578">MAX(IF($H$3:$H$4000=$H3578,$I$3:$I$4000))</f>
        <v>884</v>
      </c>
    </row>
    <row r="3579" spans="1:10" x14ac:dyDescent="0.2">
      <c r="A3579" t="s">
        <v>1173</v>
      </c>
      <c r="B3579" t="s">
        <v>1469</v>
      </c>
      <c r="C3579" s="5" t="s">
        <v>40</v>
      </c>
      <c r="D3579" s="6">
        <v>37447</v>
      </c>
      <c r="E3579" s="39">
        <v>875</v>
      </c>
      <c r="F3579" s="195">
        <v>44338</v>
      </c>
      <c r="G3579" s="2">
        <v>64</v>
      </c>
      <c r="H3579" t="str">
        <f t="shared" si="210"/>
        <v>Juanita DE NECKERdiscus-throw</v>
      </c>
      <c r="I3579" s="2">
        <f t="shared" si="211"/>
        <v>875</v>
      </c>
      <c r="J3579" s="2" cm="1">
        <f t="array" ref="J3579">MAX(IF($H$3:$H$4000=$H3579,$I$3:$I$4000))</f>
        <v>875</v>
      </c>
    </row>
    <row r="3580" spans="1:10" x14ac:dyDescent="0.2">
      <c r="A3580" t="s">
        <v>1173</v>
      </c>
      <c r="B3580" t="s">
        <v>2452</v>
      </c>
      <c r="C3580" s="5" t="s">
        <v>39</v>
      </c>
      <c r="D3580" s="5">
        <v>38040</v>
      </c>
      <c r="E3580" s="39">
        <v>852</v>
      </c>
      <c r="F3580" s="195">
        <v>44338</v>
      </c>
      <c r="G3580" s="2">
        <v>72</v>
      </c>
      <c r="H3580" t="str">
        <f t="shared" si="210"/>
        <v>Zonica LINDEQUEshot-put</v>
      </c>
      <c r="I3580" s="2">
        <f t="shared" si="211"/>
        <v>852</v>
      </c>
      <c r="J3580" s="2" cm="1">
        <f t="array" ref="J3580">MAX(IF($H$3:$H$4000=$H3580,$I$3:$I$4000))</f>
        <v>902</v>
      </c>
    </row>
    <row r="3581" spans="1:10" x14ac:dyDescent="0.2">
      <c r="A3581" t="s">
        <v>1173</v>
      </c>
      <c r="B3581" t="s">
        <v>2485</v>
      </c>
      <c r="C3581" t="s">
        <v>39</v>
      </c>
      <c r="D3581" s="5"/>
      <c r="E3581" s="39">
        <v>866</v>
      </c>
      <c r="F3581" s="195">
        <v>44332</v>
      </c>
      <c r="G3581" s="2">
        <v>64</v>
      </c>
      <c r="H3581" t="str">
        <f t="shared" si="210"/>
        <v>Mia VAN OUDSTHOORNshot-put</v>
      </c>
      <c r="I3581" s="2">
        <f t="shared" si="211"/>
        <v>866</v>
      </c>
      <c r="J3581" s="2" cm="1">
        <f t="array" ref="J3581">MAX(IF($H$3:$H$4000=$H3581,$I$3:$I$4000))</f>
        <v>866</v>
      </c>
    </row>
    <row r="3582" spans="1:10" x14ac:dyDescent="0.2">
      <c r="A3582" t="s">
        <v>1173</v>
      </c>
      <c r="B3582" t="s">
        <v>2203</v>
      </c>
      <c r="C3582" s="5" t="s">
        <v>37</v>
      </c>
      <c r="D3582" s="5">
        <v>34807</v>
      </c>
      <c r="E3582" s="39">
        <v>1062</v>
      </c>
      <c r="F3582" s="195">
        <v>44331</v>
      </c>
      <c r="G3582" s="2">
        <v>45</v>
      </c>
      <c r="H3582" t="str">
        <f t="shared" si="210"/>
        <v>Lene PEENSlong-jump</v>
      </c>
      <c r="I3582" s="2">
        <f t="shared" si="211"/>
        <v>1062</v>
      </c>
      <c r="J3582" s="2" cm="1">
        <f t="array" ref="J3582">MAX(IF($H$3:$H$4000=$H3582,$I$3:$I$4000))</f>
        <v>1079</v>
      </c>
    </row>
    <row r="3583" spans="1:10" x14ac:dyDescent="0.2">
      <c r="A3583" t="s">
        <v>1173</v>
      </c>
      <c r="B3583" t="s">
        <v>2305</v>
      </c>
      <c r="C3583" s="5" t="s">
        <v>35</v>
      </c>
      <c r="D3583" s="5">
        <v>36661</v>
      </c>
      <c r="E3583" s="39">
        <v>1023</v>
      </c>
      <c r="F3583" s="195">
        <v>44331</v>
      </c>
      <c r="G3583" s="2">
        <v>33</v>
      </c>
      <c r="H3583" t="str">
        <f t="shared" si="210"/>
        <v>Michelle NGOZOhigh-jump</v>
      </c>
      <c r="I3583" s="2">
        <f t="shared" si="211"/>
        <v>1023</v>
      </c>
      <c r="J3583" s="2" cm="1">
        <f t="array" ref="J3583">MAX(IF($H$3:$H$4000=$H3583,$I$3:$I$4000))</f>
        <v>1023</v>
      </c>
    </row>
    <row r="3584" spans="1:10" x14ac:dyDescent="0.2">
      <c r="A3584" t="s">
        <v>1173</v>
      </c>
      <c r="B3584" t="s">
        <v>2354</v>
      </c>
      <c r="C3584" s="5" t="s">
        <v>36</v>
      </c>
      <c r="D3584" s="5"/>
      <c r="E3584" s="39">
        <v>908</v>
      </c>
      <c r="F3584" s="195">
        <v>44331</v>
      </c>
      <c r="G3584" s="2">
        <v>39</v>
      </c>
      <c r="H3584" t="str">
        <f t="shared" si="210"/>
        <v>Nicole JANSE VAN RENSBURGpole-vault</v>
      </c>
      <c r="I3584" s="2">
        <f t="shared" si="211"/>
        <v>908</v>
      </c>
      <c r="J3584" s="2" cm="1">
        <f t="array" ref="J3584">MAX(IF($H$3:$H$4000=$H3584,$I$3:$I$4000))</f>
        <v>929</v>
      </c>
    </row>
    <row r="3585" spans="1:10" x14ac:dyDescent="0.2">
      <c r="A3585" t="s">
        <v>1173</v>
      </c>
      <c r="B3585" t="s">
        <v>2408</v>
      </c>
      <c r="C3585" s="5" t="s">
        <v>40</v>
      </c>
      <c r="D3585" s="5">
        <v>33977</v>
      </c>
      <c r="E3585" s="39">
        <v>983</v>
      </c>
      <c r="F3585" s="195">
        <v>44331</v>
      </c>
      <c r="G3585" s="2">
        <v>27</v>
      </c>
      <c r="H3585" t="str">
        <f t="shared" si="210"/>
        <v>Ischke SENEKALdiscus-throw</v>
      </c>
      <c r="I3585" s="2">
        <f t="shared" si="211"/>
        <v>983</v>
      </c>
      <c r="J3585" s="2" cm="1">
        <f t="array" ref="J3585">MAX(IF($H$3:$H$4000=$H3585,$I$3:$I$4000))</f>
        <v>983</v>
      </c>
    </row>
    <row r="3586" spans="1:10" x14ac:dyDescent="0.2">
      <c r="A3586" t="s">
        <v>1173</v>
      </c>
      <c r="B3586" t="s">
        <v>1675</v>
      </c>
      <c r="C3586" s="5" t="s">
        <v>2</v>
      </c>
      <c r="D3586" s="5">
        <v>36527</v>
      </c>
      <c r="E3586" s="39">
        <v>1102</v>
      </c>
      <c r="F3586" s="195">
        <v>44330</v>
      </c>
      <c r="G3586" s="2">
        <v>83</v>
      </c>
      <c r="H3586" t="str">
        <f t="shared" si="210"/>
        <v>Phindile KUBHEKA100m</v>
      </c>
      <c r="I3586" s="2">
        <f t="shared" ref="I3586:I3649" si="212">E3586</f>
        <v>1102</v>
      </c>
      <c r="J3586" s="2" cm="1">
        <f t="array" ref="J3586">MAX(IF($H$3:$H$4000=$H3586,$I$3:$I$4000))</f>
        <v>1120</v>
      </c>
    </row>
    <row r="3587" spans="1:10" x14ac:dyDescent="0.2">
      <c r="A3587" t="s">
        <v>1173</v>
      </c>
      <c r="B3587" t="s">
        <v>2213</v>
      </c>
      <c r="C3587" s="5" t="s">
        <v>37</v>
      </c>
      <c r="D3587" s="5">
        <v>32746</v>
      </c>
      <c r="E3587" s="39">
        <v>1036</v>
      </c>
      <c r="F3587" s="195">
        <v>44330</v>
      </c>
      <c r="G3587" s="2">
        <v>65</v>
      </c>
      <c r="H3587" t="str">
        <f t="shared" ref="H3587:H3650" si="213">B3587&amp;C3587</f>
        <v>Patience NTSHINGILAlong-jump</v>
      </c>
      <c r="I3587" s="2">
        <f t="shared" si="212"/>
        <v>1036</v>
      </c>
      <c r="J3587" s="2" cm="1">
        <f t="array" ref="J3587">MAX(IF($H$3:$H$4000=$H3587,$I$3:$I$4000))</f>
        <v>1036</v>
      </c>
    </row>
    <row r="3588" spans="1:10" x14ac:dyDescent="0.2">
      <c r="A3588" t="s">
        <v>1173</v>
      </c>
      <c r="B3588" t="s">
        <v>2426</v>
      </c>
      <c r="C3588" s="5" t="s">
        <v>39</v>
      </c>
      <c r="D3588" s="5">
        <v>37272</v>
      </c>
      <c r="E3588" s="39">
        <v>965</v>
      </c>
      <c r="F3588" s="195">
        <v>44330</v>
      </c>
      <c r="G3588" s="2">
        <v>27</v>
      </c>
      <c r="H3588" t="str">
        <f t="shared" si="213"/>
        <v>Dane ROETSshot-put</v>
      </c>
      <c r="I3588" s="2">
        <f t="shared" si="212"/>
        <v>965</v>
      </c>
      <c r="J3588" s="2" cm="1">
        <f t="array" ref="J3588">MAX(IF($H$3:$H$4000=$H3588,$I$3:$I$4000))</f>
        <v>965</v>
      </c>
    </row>
    <row r="3589" spans="1:10" x14ac:dyDescent="0.2">
      <c r="A3589" t="s">
        <v>1173</v>
      </c>
      <c r="B3589" t="s">
        <v>2657</v>
      </c>
      <c r="C3589" s="5" t="s">
        <v>85</v>
      </c>
      <c r="D3589" s="5">
        <v>36315</v>
      </c>
      <c r="E3589" s="39">
        <v>759</v>
      </c>
      <c r="F3589" s="195">
        <v>44330</v>
      </c>
      <c r="G3589" s="2">
        <v>48</v>
      </c>
      <c r="H3589" t="str">
        <f t="shared" si="213"/>
        <v>Annette KOENrace-walking</v>
      </c>
      <c r="I3589" s="2">
        <f t="shared" si="212"/>
        <v>759</v>
      </c>
      <c r="J3589" s="2" cm="1">
        <f t="array" ref="J3589">MAX(IF($H$3:$H$4000=$H3589,$I$3:$I$4000))</f>
        <v>759</v>
      </c>
    </row>
    <row r="3590" spans="1:10" x14ac:dyDescent="0.2">
      <c r="A3590" t="s">
        <v>1173</v>
      </c>
      <c r="B3590" t="s">
        <v>2206</v>
      </c>
      <c r="C3590" s="5" t="s">
        <v>37</v>
      </c>
      <c r="D3590" s="5">
        <v>35895</v>
      </c>
      <c r="E3590" s="39">
        <v>1060</v>
      </c>
      <c r="F3590" s="195">
        <v>44329</v>
      </c>
      <c r="G3590" s="2">
        <v>48</v>
      </c>
      <c r="H3590" t="str">
        <f t="shared" si="213"/>
        <v>Renate VAN TONDERlong-jump</v>
      </c>
      <c r="I3590" s="2">
        <f t="shared" si="212"/>
        <v>1060</v>
      </c>
      <c r="J3590" s="2" cm="1">
        <f t="array" ref="J3590">MAX(IF($H$3:$H$4000=$H3590,$I$3:$I$4000))</f>
        <v>1060</v>
      </c>
    </row>
    <row r="3591" spans="1:10" x14ac:dyDescent="0.2">
      <c r="A3591" t="s">
        <v>1173</v>
      </c>
      <c r="B3591" t="s">
        <v>2213</v>
      </c>
      <c r="C3591" s="5" t="s">
        <v>38</v>
      </c>
      <c r="D3591" s="5">
        <v>32746</v>
      </c>
      <c r="E3591" s="39">
        <v>1037</v>
      </c>
      <c r="F3591" s="195">
        <v>44329</v>
      </c>
      <c r="G3591" s="2">
        <v>25</v>
      </c>
      <c r="H3591" t="str">
        <f t="shared" si="213"/>
        <v>Patience NTSHINGILAtriple-jump</v>
      </c>
      <c r="I3591" s="2">
        <f t="shared" si="212"/>
        <v>1037</v>
      </c>
      <c r="J3591" s="2" cm="1">
        <f t="array" ref="J3591">MAX(IF($H$3:$H$4000=$H3591,$I$3:$I$4000))</f>
        <v>1037</v>
      </c>
    </row>
    <row r="3592" spans="1:10" x14ac:dyDescent="0.2">
      <c r="A3592" t="s">
        <v>1173</v>
      </c>
      <c r="B3592" t="s">
        <v>2422</v>
      </c>
      <c r="C3592" s="5" t="s">
        <v>39</v>
      </c>
      <c r="D3592" s="5">
        <v>36636</v>
      </c>
      <c r="E3592" s="39">
        <v>888</v>
      </c>
      <c r="F3592" s="195">
        <v>44329</v>
      </c>
      <c r="G3592" s="2">
        <v>49</v>
      </c>
      <c r="H3592" t="str">
        <f t="shared" si="213"/>
        <v>Collette UYSshot-put</v>
      </c>
      <c r="I3592" s="2">
        <f t="shared" si="212"/>
        <v>888</v>
      </c>
      <c r="J3592" s="2" cm="1">
        <f t="array" ref="J3592">MAX(IF($H$3:$H$4000=$H3592,$I$3:$I$4000))</f>
        <v>939</v>
      </c>
    </row>
    <row r="3593" spans="1:10" x14ac:dyDescent="0.2">
      <c r="A3593" t="s">
        <v>1173</v>
      </c>
      <c r="B3593" t="s">
        <v>2422</v>
      </c>
      <c r="C3593" s="5" t="s">
        <v>42</v>
      </c>
      <c r="D3593" s="5">
        <v>36636</v>
      </c>
      <c r="E3593" s="39">
        <v>869</v>
      </c>
      <c r="F3593" s="195">
        <v>44329</v>
      </c>
      <c r="G3593" s="2">
        <v>62</v>
      </c>
      <c r="H3593" t="str">
        <f t="shared" si="213"/>
        <v>Collette UYShammer-throw</v>
      </c>
      <c r="I3593" s="2">
        <f t="shared" si="212"/>
        <v>869</v>
      </c>
      <c r="J3593" s="2" cm="1">
        <f t="array" ref="J3593">MAX(IF($H$3:$H$4000=$H3593,$I$3:$I$4000))</f>
        <v>896</v>
      </c>
    </row>
    <row r="3594" spans="1:10" x14ac:dyDescent="0.2">
      <c r="A3594" t="s">
        <v>1173</v>
      </c>
      <c r="B3594" t="s">
        <v>2558</v>
      </c>
      <c r="C3594" s="5" t="s">
        <v>42</v>
      </c>
      <c r="D3594" s="5">
        <v>36332</v>
      </c>
      <c r="E3594" s="39">
        <v>846</v>
      </c>
      <c r="F3594" s="195">
        <v>44329</v>
      </c>
      <c r="G3594" s="2">
        <v>77</v>
      </c>
      <c r="H3594" t="str">
        <f t="shared" si="213"/>
        <v>Tamlyn LEONARDhammer-throw</v>
      </c>
      <c r="I3594" s="2">
        <f t="shared" si="212"/>
        <v>846</v>
      </c>
      <c r="J3594" s="2" cm="1">
        <f t="array" ref="J3594">MAX(IF($H$3:$H$4000=$H3594,$I$3:$I$4000))</f>
        <v>846</v>
      </c>
    </row>
    <row r="3595" spans="1:10" x14ac:dyDescent="0.2">
      <c r="A3595" t="s">
        <v>1173</v>
      </c>
      <c r="B3595" t="s">
        <v>2572</v>
      </c>
      <c r="C3595" s="5" t="s">
        <v>42</v>
      </c>
      <c r="D3595" s="5">
        <v>36898</v>
      </c>
      <c r="E3595" s="39">
        <v>827</v>
      </c>
      <c r="F3595" s="195">
        <v>44329</v>
      </c>
      <c r="G3595" s="2">
        <v>96</v>
      </c>
      <c r="H3595" t="str">
        <f t="shared" si="213"/>
        <v>Elme BOTHAhammer-throw</v>
      </c>
      <c r="I3595" s="2">
        <f t="shared" si="212"/>
        <v>827</v>
      </c>
      <c r="J3595" s="2" cm="1">
        <f t="array" ref="J3595">MAX(IF($H$3:$H$4000=$H3595,$I$3:$I$4000))</f>
        <v>844</v>
      </c>
    </row>
    <row r="3596" spans="1:10" x14ac:dyDescent="0.2">
      <c r="A3596" t="s">
        <v>1173</v>
      </c>
      <c r="B3596" t="s">
        <v>1749</v>
      </c>
      <c r="C3596" s="5" t="s">
        <v>33</v>
      </c>
      <c r="D3596" s="5">
        <v>32354</v>
      </c>
      <c r="E3596" s="39">
        <v>1168</v>
      </c>
      <c r="F3596" s="195">
        <v>44322</v>
      </c>
      <c r="G3596" s="2">
        <v>7</v>
      </c>
      <c r="H3596" t="str">
        <f t="shared" si="213"/>
        <v>Wenda NEL400mh</v>
      </c>
      <c r="I3596" s="2">
        <f t="shared" si="212"/>
        <v>1168</v>
      </c>
      <c r="J3596" s="2" cm="1">
        <f t="array" ref="J3596">MAX(IF($H$3:$H$4000=$H3596,$I$3:$I$4000))</f>
        <v>1168</v>
      </c>
    </row>
    <row r="3597" spans="1:10" x14ac:dyDescent="0.2">
      <c r="A3597" t="s">
        <v>1173</v>
      </c>
      <c r="B3597" t="s">
        <v>2378</v>
      </c>
      <c r="C3597" s="5" t="s">
        <v>36</v>
      </c>
      <c r="D3597" s="5">
        <v>37198</v>
      </c>
      <c r="E3597" s="39">
        <v>838</v>
      </c>
      <c r="F3597" s="195">
        <v>44316</v>
      </c>
      <c r="G3597" s="2">
        <v>70</v>
      </c>
      <c r="H3597" t="str">
        <f t="shared" si="213"/>
        <v>Erica MOOLMANpole-vault</v>
      </c>
      <c r="I3597" s="2">
        <f t="shared" si="212"/>
        <v>838</v>
      </c>
      <c r="J3597" s="2" cm="1">
        <f t="array" ref="J3597">MAX(IF($H$3:$H$4000=$H3597,$I$3:$I$4000))</f>
        <v>838</v>
      </c>
    </row>
    <row r="3598" spans="1:10" x14ac:dyDescent="0.2">
      <c r="A3598" t="s">
        <v>1173</v>
      </c>
      <c r="B3598" t="s">
        <v>2566</v>
      </c>
      <c r="C3598" s="5" t="s">
        <v>42</v>
      </c>
      <c r="D3598" s="5">
        <v>37951</v>
      </c>
      <c r="E3598" s="39">
        <v>833</v>
      </c>
      <c r="F3598" s="195">
        <v>44315</v>
      </c>
      <c r="G3598" s="2">
        <v>86</v>
      </c>
      <c r="H3598" t="str">
        <f t="shared" si="213"/>
        <v>Elaine PRETORIUShammer-throw</v>
      </c>
      <c r="I3598" s="2">
        <f t="shared" si="212"/>
        <v>833</v>
      </c>
      <c r="J3598" s="2" cm="1">
        <f t="array" ref="J3598">MAX(IF($H$3:$H$4000=$H3598,$I$3:$I$4000))</f>
        <v>888</v>
      </c>
    </row>
    <row r="3599" spans="1:10" x14ac:dyDescent="0.2">
      <c r="A3599" t="s">
        <v>1173</v>
      </c>
      <c r="B3599" t="s">
        <v>2206</v>
      </c>
      <c r="C3599" s="5" t="s">
        <v>35</v>
      </c>
      <c r="D3599" s="5">
        <v>35895</v>
      </c>
      <c r="E3599" s="39">
        <v>984</v>
      </c>
      <c r="F3599" s="195">
        <v>44309</v>
      </c>
      <c r="G3599" s="2">
        <v>59</v>
      </c>
      <c r="H3599" t="str">
        <f t="shared" si="213"/>
        <v>Renate VAN TONDERhigh-jump</v>
      </c>
      <c r="I3599" s="2">
        <f t="shared" si="212"/>
        <v>984</v>
      </c>
      <c r="J3599" s="2" cm="1">
        <f t="array" ref="J3599">MAX(IF($H$3:$H$4000=$H3599,$I$3:$I$4000))</f>
        <v>984</v>
      </c>
    </row>
    <row r="3600" spans="1:10" x14ac:dyDescent="0.2">
      <c r="A3600" t="s">
        <v>1173</v>
      </c>
      <c r="B3600" t="s">
        <v>5639</v>
      </c>
      <c r="C3600" s="5" t="s">
        <v>33</v>
      </c>
      <c r="D3600" s="5">
        <v>36638</v>
      </c>
      <c r="E3600" s="39">
        <v>1113</v>
      </c>
      <c r="F3600" s="195">
        <v>44303</v>
      </c>
      <c r="G3600" s="2">
        <v>26</v>
      </c>
      <c r="H3600" t="str">
        <f t="shared" si="213"/>
        <v>Rogail JOSEPH400mh</v>
      </c>
      <c r="I3600" s="2">
        <f t="shared" si="212"/>
        <v>1113</v>
      </c>
      <c r="J3600" s="2" cm="1">
        <f t="array" ref="J3600">MAX(IF($H$3:$H$4000=$H3600,$I$3:$I$4000))</f>
        <v>1113</v>
      </c>
    </row>
    <row r="3601" spans="1:10" x14ac:dyDescent="0.2">
      <c r="A3601" t="s">
        <v>1173</v>
      </c>
      <c r="B3601" t="s">
        <v>2127</v>
      </c>
      <c r="C3601" s="5" t="s">
        <v>33</v>
      </c>
      <c r="D3601" s="5">
        <v>37988</v>
      </c>
      <c r="E3601" s="39">
        <v>1092</v>
      </c>
      <c r="F3601" s="195">
        <v>44303</v>
      </c>
      <c r="G3601" s="2">
        <v>41</v>
      </c>
      <c r="H3601" t="str">
        <f t="shared" si="213"/>
        <v>Anje NEL400mh</v>
      </c>
      <c r="I3601" s="2">
        <f t="shared" si="212"/>
        <v>1092</v>
      </c>
      <c r="J3601" s="2" cm="1">
        <f t="array" ref="J3601">MAX(IF($H$3:$H$4000=$H3601,$I$3:$I$4000))</f>
        <v>1092</v>
      </c>
    </row>
    <row r="3602" spans="1:10" x14ac:dyDescent="0.2">
      <c r="A3602" t="s">
        <v>1173</v>
      </c>
      <c r="B3602" t="s">
        <v>2151</v>
      </c>
      <c r="C3602" s="5" t="s">
        <v>33</v>
      </c>
      <c r="D3602" s="5">
        <v>37330</v>
      </c>
      <c r="E3602" s="39">
        <v>1028</v>
      </c>
      <c r="F3602" s="195">
        <v>44303</v>
      </c>
      <c r="G3602" s="2">
        <v>75</v>
      </c>
      <c r="H3602" t="str">
        <f t="shared" si="213"/>
        <v>Charlize EILERD400mh</v>
      </c>
      <c r="I3602" s="2">
        <f t="shared" si="212"/>
        <v>1028</v>
      </c>
      <c r="J3602" s="2" cm="1">
        <f t="array" ref="J3602">MAX(IF($H$3:$H$4000=$H3602,$I$3:$I$4000))</f>
        <v>1028</v>
      </c>
    </row>
    <row r="3603" spans="1:10" x14ac:dyDescent="0.2">
      <c r="A3603" t="s">
        <v>1173</v>
      </c>
      <c r="B3603" t="s">
        <v>2322</v>
      </c>
      <c r="C3603" s="5" t="s">
        <v>35</v>
      </c>
      <c r="D3603" s="5">
        <v>37377</v>
      </c>
      <c r="E3603" s="39">
        <v>984</v>
      </c>
      <c r="F3603" s="195">
        <v>44303</v>
      </c>
      <c r="G3603" s="2">
        <v>59</v>
      </c>
      <c r="H3603" t="str">
        <f t="shared" si="213"/>
        <v>Carla DU PLESSIShigh-jump</v>
      </c>
      <c r="I3603" s="2">
        <f t="shared" si="212"/>
        <v>984</v>
      </c>
      <c r="J3603" s="2" cm="1">
        <f t="array" ref="J3603">MAX(IF($H$3:$H$4000=$H3603,$I$3:$I$4000))</f>
        <v>984</v>
      </c>
    </row>
    <row r="3604" spans="1:10" x14ac:dyDescent="0.2">
      <c r="A3604" t="s">
        <v>1173</v>
      </c>
      <c r="B3604" t="s">
        <v>2407</v>
      </c>
      <c r="C3604" s="5" t="s">
        <v>40</v>
      </c>
      <c r="D3604" s="5">
        <v>35488</v>
      </c>
      <c r="E3604" s="39">
        <v>985</v>
      </c>
      <c r="F3604" s="195">
        <v>44303</v>
      </c>
      <c r="G3604" s="2">
        <v>26</v>
      </c>
      <c r="H3604" t="str">
        <f t="shared" si="213"/>
        <v>Riette HEYNSdiscus-throw</v>
      </c>
      <c r="I3604" s="2">
        <f t="shared" si="212"/>
        <v>985</v>
      </c>
      <c r="J3604" s="2" cm="1">
        <f t="array" ref="J3604">MAX(IF($H$3:$H$4000=$H3604,$I$3:$I$4000))</f>
        <v>985</v>
      </c>
    </row>
    <row r="3605" spans="1:10" x14ac:dyDescent="0.2">
      <c r="A3605" t="s">
        <v>1173</v>
      </c>
      <c r="B3605" t="s">
        <v>1478</v>
      </c>
      <c r="C3605" s="5" t="s">
        <v>40</v>
      </c>
      <c r="D3605" s="5">
        <v>38203</v>
      </c>
      <c r="E3605" s="39">
        <v>833</v>
      </c>
      <c r="F3605" s="195">
        <v>44303</v>
      </c>
      <c r="G3605" s="2">
        <v>89</v>
      </c>
      <c r="H3605" t="str">
        <f t="shared" si="213"/>
        <v>Lesedi KHUNOUdiscus-throw</v>
      </c>
      <c r="I3605" s="2">
        <f t="shared" si="212"/>
        <v>833</v>
      </c>
      <c r="J3605" s="2" cm="1">
        <f t="array" ref="J3605">MAX(IF($H$3:$H$4000=$H3605,$I$3:$I$4000))</f>
        <v>907</v>
      </c>
    </row>
    <row r="3606" spans="1:10" x14ac:dyDescent="0.2">
      <c r="A3606" t="s">
        <v>1173</v>
      </c>
      <c r="B3606" t="s">
        <v>1699</v>
      </c>
      <c r="C3606" s="5" t="s">
        <v>25</v>
      </c>
      <c r="D3606" s="5">
        <v>36738</v>
      </c>
      <c r="E3606" s="39">
        <v>1108</v>
      </c>
      <c r="F3606" s="195">
        <v>44302</v>
      </c>
      <c r="G3606" s="2">
        <v>58</v>
      </c>
      <c r="H3606" t="str">
        <f t="shared" si="213"/>
        <v>Shirley NEKHUBUI200m</v>
      </c>
      <c r="I3606" s="2">
        <f t="shared" si="212"/>
        <v>1108</v>
      </c>
      <c r="J3606" s="2" cm="1">
        <f t="array" ref="J3606">MAX(IF($H$3:$H$4000=$H3606,$I$3:$I$4000))</f>
        <v>1108</v>
      </c>
    </row>
    <row r="3607" spans="1:10" x14ac:dyDescent="0.2">
      <c r="A3607" t="s">
        <v>1173</v>
      </c>
      <c r="B3607" t="s">
        <v>1860</v>
      </c>
      <c r="C3607" s="5" t="s">
        <v>28</v>
      </c>
      <c r="D3607" s="5">
        <v>35535</v>
      </c>
      <c r="E3607" s="39">
        <v>1093</v>
      </c>
      <c r="F3607" s="195">
        <v>44302</v>
      </c>
      <c r="G3607" s="2">
        <v>79</v>
      </c>
      <c r="H3607" t="str">
        <f t="shared" si="213"/>
        <v>Carina VILJOEN1500m</v>
      </c>
      <c r="I3607" s="2">
        <f t="shared" si="212"/>
        <v>1093</v>
      </c>
      <c r="J3607" s="2" cm="1">
        <f t="array" ref="J3607">MAX(IF($H$3:$H$4000=$H3607,$I$3:$I$4000))</f>
        <v>1093</v>
      </c>
    </row>
    <row r="3608" spans="1:10" x14ac:dyDescent="0.2">
      <c r="A3608" t="s">
        <v>1173</v>
      </c>
      <c r="B3608" t="s">
        <v>2263</v>
      </c>
      <c r="C3608" t="s">
        <v>38</v>
      </c>
      <c r="D3608" s="5"/>
      <c r="E3608" s="39">
        <v>995</v>
      </c>
      <c r="F3608" s="195">
        <v>44302</v>
      </c>
      <c r="G3608" s="2">
        <v>60</v>
      </c>
      <c r="H3608" t="str">
        <f t="shared" si="213"/>
        <v>Maruska JANSE VAN RENSBURGtriple-jump</v>
      </c>
      <c r="I3608" s="2">
        <f t="shared" si="212"/>
        <v>995</v>
      </c>
      <c r="J3608" s="2" cm="1">
        <f t="array" ref="J3608">MAX(IF($H$3:$H$4000=$H3608,$I$3:$I$4000))</f>
        <v>995</v>
      </c>
    </row>
    <row r="3609" spans="1:10" x14ac:dyDescent="0.2">
      <c r="A3609" t="s">
        <v>1173</v>
      </c>
      <c r="B3609" t="s">
        <v>2321</v>
      </c>
      <c r="C3609" s="5" t="s">
        <v>35</v>
      </c>
      <c r="D3609" s="5">
        <v>36474</v>
      </c>
      <c r="E3609" s="39">
        <v>984</v>
      </c>
      <c r="F3609" s="195">
        <v>44302</v>
      </c>
      <c r="G3609" s="2">
        <v>59</v>
      </c>
      <c r="H3609" t="str">
        <f t="shared" si="213"/>
        <v>Shannon VERSTERhigh-jump</v>
      </c>
      <c r="I3609" s="2">
        <f t="shared" si="212"/>
        <v>984</v>
      </c>
      <c r="J3609" s="2" cm="1">
        <f t="array" ref="J3609">MAX(IF($H$3:$H$4000=$H3609,$I$3:$I$4000))</f>
        <v>984</v>
      </c>
    </row>
    <row r="3610" spans="1:10" x14ac:dyDescent="0.2">
      <c r="A3610" t="s">
        <v>1173</v>
      </c>
      <c r="B3610" t="s">
        <v>2200</v>
      </c>
      <c r="C3610" s="5" t="s">
        <v>37</v>
      </c>
      <c r="D3610" s="6">
        <v>35901</v>
      </c>
      <c r="E3610" s="39">
        <v>1077</v>
      </c>
      <c r="F3610" s="195">
        <v>44301</v>
      </c>
      <c r="G3610" s="2">
        <v>40</v>
      </c>
      <c r="H3610" t="str">
        <f t="shared" si="213"/>
        <v>Eljon√® KRUGERlong-jump</v>
      </c>
      <c r="I3610" s="2">
        <f t="shared" si="212"/>
        <v>1077</v>
      </c>
      <c r="J3610" s="2" cm="1">
        <f t="array" ref="J3610">MAX(IF($H$3:$H$4000=$H3610,$I$3:$I$4000))</f>
        <v>1077</v>
      </c>
    </row>
    <row r="3611" spans="1:10" x14ac:dyDescent="0.2">
      <c r="A3611" t="s">
        <v>1173</v>
      </c>
      <c r="B3611" t="s">
        <v>2302</v>
      </c>
      <c r="C3611" s="5" t="s">
        <v>35</v>
      </c>
      <c r="D3611" s="5">
        <v>36415</v>
      </c>
      <c r="E3611" s="39">
        <v>1023</v>
      </c>
      <c r="F3611" s="195">
        <v>44301</v>
      </c>
      <c r="G3611" s="2">
        <v>33</v>
      </c>
      <c r="H3611" t="str">
        <f t="shared" si="213"/>
        <v>Yvonne ROBSONhigh-jump</v>
      </c>
      <c r="I3611" s="2">
        <f t="shared" si="212"/>
        <v>1023</v>
      </c>
      <c r="J3611" s="2" cm="1">
        <f t="array" ref="J3611">MAX(IF($H$3:$H$4000=$H3611,$I$3:$I$4000))</f>
        <v>1023</v>
      </c>
    </row>
    <row r="3612" spans="1:10" x14ac:dyDescent="0.2">
      <c r="A3612" t="s">
        <v>1173</v>
      </c>
      <c r="B3612" t="s">
        <v>2408</v>
      </c>
      <c r="C3612" s="5" t="s">
        <v>39</v>
      </c>
      <c r="D3612" s="5">
        <v>33977</v>
      </c>
      <c r="E3612" s="39">
        <v>994</v>
      </c>
      <c r="F3612" s="195">
        <v>44301</v>
      </c>
      <c r="G3612" s="2">
        <v>21</v>
      </c>
      <c r="H3612" t="str">
        <f t="shared" si="213"/>
        <v>Ischke SENEKALshot-put</v>
      </c>
      <c r="I3612" s="2">
        <f t="shared" si="212"/>
        <v>994</v>
      </c>
      <c r="J3612" s="2" cm="1">
        <f t="array" ref="J3612">MAX(IF($H$3:$H$4000=$H3612,$I$3:$I$4000))</f>
        <v>994</v>
      </c>
    </row>
    <row r="3613" spans="1:10" x14ac:dyDescent="0.2">
      <c r="A3613" t="s">
        <v>1173</v>
      </c>
      <c r="B3613" t="s">
        <v>2584</v>
      </c>
      <c r="C3613" s="5" t="s">
        <v>41</v>
      </c>
      <c r="D3613" s="5">
        <v>36957</v>
      </c>
      <c r="E3613" s="39">
        <v>967</v>
      </c>
      <c r="F3613" s="195">
        <v>44301</v>
      </c>
      <c r="G3613" s="2">
        <v>21</v>
      </c>
      <c r="H3613" t="str">
        <f t="shared" si="213"/>
        <v>Jana VAN SCHALKWYKjavelin-throw</v>
      </c>
      <c r="I3613" s="2">
        <f t="shared" si="212"/>
        <v>967</v>
      </c>
      <c r="J3613" s="2" cm="1">
        <f t="array" ref="J3613">MAX(IF($H$3:$H$4000=$H3613,$I$3:$I$4000))</f>
        <v>967</v>
      </c>
    </row>
    <row r="3614" spans="1:10" x14ac:dyDescent="0.2">
      <c r="A3614" t="s">
        <v>1173</v>
      </c>
      <c r="B3614" t="s">
        <v>2597</v>
      </c>
      <c r="C3614" t="s">
        <v>41</v>
      </c>
      <c r="D3614" s="5"/>
      <c r="E3614" s="39">
        <v>873</v>
      </c>
      <c r="F3614" s="195">
        <v>44301</v>
      </c>
      <c r="G3614" s="2">
        <v>49</v>
      </c>
      <c r="H3614" t="str">
        <f t="shared" si="213"/>
        <v>Heike DE NYSSCHENjavelin-throw</v>
      </c>
      <c r="I3614" s="2">
        <f t="shared" si="212"/>
        <v>873</v>
      </c>
      <c r="J3614" s="2" cm="1">
        <f t="array" ref="J3614">MAX(IF($H$3:$H$4000=$H3614,$I$3:$I$4000))</f>
        <v>873</v>
      </c>
    </row>
    <row r="3615" spans="1:10" x14ac:dyDescent="0.2">
      <c r="A3615" t="s">
        <v>1173</v>
      </c>
      <c r="B3615" t="s">
        <v>2609</v>
      </c>
      <c r="C3615" s="5" t="s">
        <v>41</v>
      </c>
      <c r="D3615" s="5">
        <v>31274</v>
      </c>
      <c r="E3615" s="39">
        <v>846</v>
      </c>
      <c r="F3615" s="195">
        <v>44301</v>
      </c>
      <c r="G3615" s="2">
        <v>64</v>
      </c>
      <c r="H3615" t="str">
        <f t="shared" si="213"/>
        <v>Linda VAN VREDENjavelin-throw</v>
      </c>
      <c r="I3615" s="2">
        <f t="shared" si="212"/>
        <v>846</v>
      </c>
      <c r="J3615" s="2" cm="1">
        <f t="array" ref="J3615">MAX(IF($H$3:$H$4000=$H3615,$I$3:$I$4000))</f>
        <v>846</v>
      </c>
    </row>
    <row r="3616" spans="1:10" x14ac:dyDescent="0.2">
      <c r="A3616" t="s">
        <v>1173</v>
      </c>
      <c r="B3616" t="s">
        <v>2684</v>
      </c>
      <c r="C3616" s="5" t="s">
        <v>82</v>
      </c>
      <c r="D3616" s="5">
        <v>32935</v>
      </c>
      <c r="E3616" s="39">
        <v>1178</v>
      </c>
      <c r="F3616" s="195">
        <v>44297</v>
      </c>
      <c r="G3616" s="2">
        <v>29</v>
      </c>
      <c r="H3616" t="str">
        <f t="shared" si="213"/>
        <v>Gerda STEYNmarathon</v>
      </c>
      <c r="I3616" s="2">
        <f t="shared" si="212"/>
        <v>1178</v>
      </c>
      <c r="J3616" s="2" cm="1">
        <f t="array" ref="J3616">MAX(IF($H$3:$H$4000=$H3616,$I$3:$I$4000))</f>
        <v>1178</v>
      </c>
    </row>
    <row r="3617" spans="1:10" x14ac:dyDescent="0.2">
      <c r="A3617" t="s">
        <v>1173</v>
      </c>
      <c r="B3617" t="s">
        <v>2699</v>
      </c>
      <c r="C3617" s="5" t="s">
        <v>82</v>
      </c>
      <c r="D3617" s="5">
        <v>31963</v>
      </c>
      <c r="E3617" s="39">
        <v>1146</v>
      </c>
      <c r="F3617" s="195">
        <v>44297</v>
      </c>
      <c r="G3617" s="2">
        <v>51</v>
      </c>
      <c r="H3617" t="str">
        <f t="shared" si="213"/>
        <v>Irvette VAN ZYLmarathon</v>
      </c>
      <c r="I3617" s="2">
        <f t="shared" si="212"/>
        <v>1146</v>
      </c>
      <c r="J3617" s="2" cm="1">
        <f t="array" ref="J3617">MAX(IF($H$3:$H$4000=$H3617,$I$3:$I$4000))</f>
        <v>1146</v>
      </c>
    </row>
    <row r="3618" spans="1:10" x14ac:dyDescent="0.2">
      <c r="A3618" t="s">
        <v>1173</v>
      </c>
      <c r="B3618" t="s">
        <v>2072</v>
      </c>
      <c r="C3618" s="5" t="s">
        <v>32</v>
      </c>
      <c r="D3618" s="5">
        <v>37376</v>
      </c>
      <c r="E3618" s="39">
        <v>1087</v>
      </c>
      <c r="F3618" s="195">
        <v>44296</v>
      </c>
      <c r="G3618" s="2">
        <v>55</v>
      </c>
      <c r="H3618" t="str">
        <f t="shared" si="213"/>
        <v>Marione FOURIE100mh</v>
      </c>
      <c r="I3618" s="2">
        <f t="shared" si="212"/>
        <v>1087</v>
      </c>
      <c r="J3618" s="2" cm="1">
        <f t="array" ref="J3618">MAX(IF($H$3:$H$4000=$H3618,$I$3:$I$4000))</f>
        <v>1138</v>
      </c>
    </row>
    <row r="3619" spans="1:10" x14ac:dyDescent="0.2">
      <c r="A3619" t="s">
        <v>1173</v>
      </c>
      <c r="B3619" t="s">
        <v>2094</v>
      </c>
      <c r="C3619" s="5" t="s">
        <v>32</v>
      </c>
      <c r="D3619" s="5">
        <v>37266</v>
      </c>
      <c r="E3619" s="39">
        <v>1062</v>
      </c>
      <c r="F3619" s="195">
        <v>44296</v>
      </c>
      <c r="G3619" s="2">
        <v>81</v>
      </c>
      <c r="H3619" t="str">
        <f t="shared" si="213"/>
        <v>Kayla VAN DER BERGH100mh</v>
      </c>
      <c r="I3619" s="2">
        <f t="shared" si="212"/>
        <v>1062</v>
      </c>
      <c r="J3619" s="2" cm="1">
        <f t="array" ref="J3619">MAX(IF($H$3:$H$4000=$H3619,$I$3:$I$4000))</f>
        <v>1062</v>
      </c>
    </row>
    <row r="3620" spans="1:10" x14ac:dyDescent="0.2">
      <c r="A3620" t="s">
        <v>1173</v>
      </c>
      <c r="B3620" t="s">
        <v>2326</v>
      </c>
      <c r="C3620" s="5" t="s">
        <v>35</v>
      </c>
      <c r="D3620" s="5"/>
      <c r="E3620" s="39">
        <v>974</v>
      </c>
      <c r="F3620" s="195">
        <v>44296</v>
      </c>
      <c r="G3620" s="2">
        <v>73</v>
      </c>
      <c r="H3620" t="str">
        <f t="shared" si="213"/>
        <v>Jonelle HAMILTON-ATTWELLhigh-jump</v>
      </c>
      <c r="I3620" s="2">
        <f t="shared" si="212"/>
        <v>974</v>
      </c>
      <c r="J3620" s="2" cm="1">
        <f t="array" ref="J3620">MAX(IF($H$3:$H$4000=$H3620,$I$3:$I$4000))</f>
        <v>974</v>
      </c>
    </row>
    <row r="3621" spans="1:10" x14ac:dyDescent="0.2">
      <c r="A3621" t="s">
        <v>1173</v>
      </c>
      <c r="B3621" t="s">
        <v>2635</v>
      </c>
      <c r="C3621" s="5" t="s">
        <v>85</v>
      </c>
      <c r="D3621" s="5">
        <v>37278</v>
      </c>
      <c r="E3621" s="39">
        <v>965</v>
      </c>
      <c r="F3621" s="195">
        <v>44296</v>
      </c>
      <c r="G3621" s="2">
        <v>15</v>
      </c>
      <c r="H3621" t="str">
        <f t="shared" si="213"/>
        <v>Marissa SWANEPOELrace-walking</v>
      </c>
      <c r="I3621" s="2">
        <f t="shared" si="212"/>
        <v>965</v>
      </c>
      <c r="J3621" s="2" cm="1">
        <f t="array" ref="J3621">MAX(IF($H$3:$H$4000=$H3621,$I$3:$I$4000))</f>
        <v>965</v>
      </c>
    </row>
    <row r="3622" spans="1:10" x14ac:dyDescent="0.2">
      <c r="A3622" t="s">
        <v>1173</v>
      </c>
      <c r="B3622" t="s">
        <v>2642</v>
      </c>
      <c r="C3622" s="5" t="s">
        <v>85</v>
      </c>
      <c r="D3622" s="5">
        <v>38013</v>
      </c>
      <c r="E3622" s="39">
        <v>927</v>
      </c>
      <c r="F3622" s="195">
        <v>44296</v>
      </c>
      <c r="G3622" s="2">
        <v>23</v>
      </c>
      <c r="H3622" t="str">
        <f t="shared" si="213"/>
        <v>Janise NELLrace-walking</v>
      </c>
      <c r="I3622" s="2">
        <f t="shared" si="212"/>
        <v>927</v>
      </c>
      <c r="J3622" s="2" cm="1">
        <f t="array" ref="J3622">MAX(IF($H$3:$H$4000=$H3622,$I$3:$I$4000))</f>
        <v>927</v>
      </c>
    </row>
    <row r="3623" spans="1:10" x14ac:dyDescent="0.2">
      <c r="A3623" t="s">
        <v>1173</v>
      </c>
      <c r="B3623" t="s">
        <v>2545</v>
      </c>
      <c r="C3623" s="5" t="s">
        <v>42</v>
      </c>
      <c r="D3623" s="5">
        <v>37504</v>
      </c>
      <c r="E3623" s="39">
        <v>889</v>
      </c>
      <c r="F3623" s="195">
        <v>44295</v>
      </c>
      <c r="G3623" s="2">
        <v>57</v>
      </c>
      <c r="H3623" t="str">
        <f t="shared" si="213"/>
        <v>Phethisang MAKHETHEhammer-throw</v>
      </c>
      <c r="I3623" s="2">
        <f t="shared" si="212"/>
        <v>889</v>
      </c>
      <c r="J3623" s="2" cm="1">
        <f t="array" ref="J3623">MAX(IF($H$3:$H$4000=$H3623,$I$3:$I$4000))</f>
        <v>960</v>
      </c>
    </row>
    <row r="3624" spans="1:10" x14ac:dyDescent="0.2">
      <c r="A3624" t="s">
        <v>1173</v>
      </c>
      <c r="B3624" t="s">
        <v>2157</v>
      </c>
      <c r="C3624" s="5" t="s">
        <v>33</v>
      </c>
      <c r="D3624" s="5">
        <v>37721</v>
      </c>
      <c r="E3624" s="39">
        <v>1016</v>
      </c>
      <c r="F3624" s="195">
        <v>44294</v>
      </c>
      <c r="G3624" s="2">
        <v>86</v>
      </c>
      <c r="H3624" t="str">
        <f t="shared" si="213"/>
        <v>Simone DE WET400mh</v>
      </c>
      <c r="I3624" s="2">
        <f t="shared" si="212"/>
        <v>1016</v>
      </c>
      <c r="J3624" s="2" cm="1">
        <f t="array" ref="J3624">MAX(IF($H$3:$H$4000=$H3624,$I$3:$I$4000))</f>
        <v>1016</v>
      </c>
    </row>
    <row r="3625" spans="1:10" x14ac:dyDescent="0.2">
      <c r="A3625" t="s">
        <v>1173</v>
      </c>
      <c r="B3625" t="s">
        <v>2160</v>
      </c>
      <c r="C3625" s="5" t="s">
        <v>33</v>
      </c>
      <c r="D3625" s="5">
        <v>37644</v>
      </c>
      <c r="E3625" s="39">
        <v>1014</v>
      </c>
      <c r="F3625" s="195">
        <v>44294</v>
      </c>
      <c r="G3625" s="2">
        <v>89</v>
      </c>
      <c r="H3625" t="str">
        <f t="shared" si="213"/>
        <v>Brenda DU TOIT400mh</v>
      </c>
      <c r="I3625" s="2">
        <f t="shared" si="212"/>
        <v>1014</v>
      </c>
      <c r="J3625" s="2" cm="1">
        <f t="array" ref="J3625">MAX(IF($H$3:$H$4000=$H3625,$I$3:$I$4000))</f>
        <v>1014</v>
      </c>
    </row>
    <row r="3626" spans="1:10" x14ac:dyDescent="0.2">
      <c r="A3626" t="s">
        <v>1173</v>
      </c>
      <c r="B3626" t="s">
        <v>2435</v>
      </c>
      <c r="C3626" s="5" t="s">
        <v>40</v>
      </c>
      <c r="D3626" s="5">
        <v>38510</v>
      </c>
      <c r="E3626" s="39">
        <v>855</v>
      </c>
      <c r="F3626" s="195">
        <v>44294</v>
      </c>
      <c r="G3626" s="2">
        <v>75</v>
      </c>
      <c r="H3626" t="str">
        <f t="shared" si="213"/>
        <v>Ashley ERASMUSdiscus-throw</v>
      </c>
      <c r="I3626" s="2">
        <f t="shared" si="212"/>
        <v>855</v>
      </c>
      <c r="J3626" s="2" cm="1">
        <f t="array" ref="J3626">MAX(IF($H$3:$H$4000=$H3626,$I$3:$I$4000))</f>
        <v>855</v>
      </c>
    </row>
    <row r="3627" spans="1:10" x14ac:dyDescent="0.2">
      <c r="A3627" t="s">
        <v>1173</v>
      </c>
      <c r="B3627" t="s">
        <v>2142</v>
      </c>
      <c r="C3627" s="5" t="s">
        <v>33</v>
      </c>
      <c r="D3627" s="5">
        <v>37731</v>
      </c>
      <c r="E3627" s="39">
        <v>1049</v>
      </c>
      <c r="F3627" s="195">
        <v>44285</v>
      </c>
      <c r="G3627" s="2">
        <v>63</v>
      </c>
      <c r="H3627" t="str">
        <f t="shared" si="213"/>
        <v>Jada VAN STANDEN400mh</v>
      </c>
      <c r="I3627" s="2">
        <f t="shared" si="212"/>
        <v>1049</v>
      </c>
      <c r="J3627" s="2" cm="1">
        <f t="array" ref="J3627">MAX(IF($H$3:$H$4000=$H3627,$I$3:$I$4000))</f>
        <v>1049</v>
      </c>
    </row>
    <row r="3628" spans="1:10" x14ac:dyDescent="0.2">
      <c r="A3628" t="s">
        <v>1173</v>
      </c>
      <c r="B3628" t="s">
        <v>2242</v>
      </c>
      <c r="C3628" s="5" t="s">
        <v>38</v>
      </c>
      <c r="D3628" s="5">
        <v>35336</v>
      </c>
      <c r="E3628" s="39">
        <v>1080</v>
      </c>
      <c r="F3628" s="195">
        <v>44282</v>
      </c>
      <c r="G3628" s="2">
        <v>13</v>
      </c>
      <c r="H3628" t="str">
        <f t="shared" si="213"/>
        <v>Zinzi XULUtriple-jump</v>
      </c>
      <c r="I3628" s="2">
        <f t="shared" si="212"/>
        <v>1080</v>
      </c>
      <c r="J3628" s="2" cm="1">
        <f t="array" ref="J3628">MAX(IF($H$3:$H$4000=$H3628,$I$3:$I$4000))</f>
        <v>1080</v>
      </c>
    </row>
    <row r="3629" spans="1:10" x14ac:dyDescent="0.2">
      <c r="A3629" t="s">
        <v>1173</v>
      </c>
      <c r="B3629" t="s">
        <v>2422</v>
      </c>
      <c r="C3629" s="5" t="s">
        <v>40</v>
      </c>
      <c r="D3629" s="5">
        <v>36636</v>
      </c>
      <c r="E3629" s="39">
        <v>896</v>
      </c>
      <c r="F3629" s="195">
        <v>44282</v>
      </c>
      <c r="G3629" s="2">
        <v>56</v>
      </c>
      <c r="H3629" t="str">
        <f t="shared" si="213"/>
        <v>Collette UYSdiscus-throw</v>
      </c>
      <c r="I3629" s="2">
        <f t="shared" si="212"/>
        <v>896</v>
      </c>
      <c r="J3629" s="2" cm="1">
        <f t="array" ref="J3629">MAX(IF($H$3:$H$4000=$H3629,$I$3:$I$4000))</f>
        <v>917</v>
      </c>
    </row>
    <row r="3630" spans="1:10" x14ac:dyDescent="0.2">
      <c r="A3630" t="s">
        <v>1173</v>
      </c>
      <c r="B3630" t="s">
        <v>2553</v>
      </c>
      <c r="C3630" s="5" t="s">
        <v>42</v>
      </c>
      <c r="D3630" s="5">
        <v>36315</v>
      </c>
      <c r="E3630" s="39">
        <v>858</v>
      </c>
      <c r="F3630" s="195">
        <v>44282</v>
      </c>
      <c r="G3630" s="2">
        <v>70</v>
      </c>
      <c r="H3630" t="str">
        <f t="shared" si="213"/>
        <v>Marinda GREYLINGhammer-throw</v>
      </c>
      <c r="I3630" s="2">
        <f t="shared" si="212"/>
        <v>858</v>
      </c>
      <c r="J3630" s="2" cm="1">
        <f t="array" ref="J3630">MAX(IF($H$3:$H$4000=$H3630,$I$3:$I$4000))</f>
        <v>858</v>
      </c>
    </row>
    <row r="3631" spans="1:10" x14ac:dyDescent="0.2">
      <c r="A3631" t="s">
        <v>1173</v>
      </c>
      <c r="B3631" t="s">
        <v>1977</v>
      </c>
      <c r="C3631" s="5" t="s">
        <v>30</v>
      </c>
      <c r="D3631" s="5">
        <v>34699</v>
      </c>
      <c r="E3631" s="39">
        <v>1083</v>
      </c>
      <c r="F3631" s="195">
        <v>44281</v>
      </c>
      <c r="G3631" s="2">
        <v>72</v>
      </c>
      <c r="H3631" t="str">
        <f t="shared" si="213"/>
        <v>Glenrose XABA10000m</v>
      </c>
      <c r="I3631" s="2">
        <f t="shared" si="212"/>
        <v>1083</v>
      </c>
      <c r="J3631" s="2" cm="1">
        <f t="array" ref="J3631">MAX(IF($H$3:$H$4000=$H3631,$I$3:$I$4000))</f>
        <v>1083</v>
      </c>
    </row>
    <row r="3632" spans="1:10" x14ac:dyDescent="0.2">
      <c r="A3632" t="s">
        <v>1173</v>
      </c>
      <c r="B3632" t="s">
        <v>2061</v>
      </c>
      <c r="C3632" s="5" t="s">
        <v>33</v>
      </c>
      <c r="D3632" s="5">
        <v>36103</v>
      </c>
      <c r="E3632" s="39">
        <v>1136</v>
      </c>
      <c r="F3632" s="195">
        <v>44281</v>
      </c>
      <c r="G3632" s="2">
        <v>21</v>
      </c>
      <c r="H3632" t="str">
        <f t="shared" si="213"/>
        <v>Taylon BIELDT400mh</v>
      </c>
      <c r="I3632" s="2">
        <f t="shared" si="212"/>
        <v>1136</v>
      </c>
      <c r="J3632" s="2" cm="1">
        <f t="array" ref="J3632">MAX(IF($H$3:$H$4000=$H3632,$I$3:$I$4000))</f>
        <v>1144</v>
      </c>
    </row>
    <row r="3633" spans="1:10" x14ac:dyDescent="0.2">
      <c r="A3633" t="s">
        <v>1173</v>
      </c>
      <c r="B3633" t="s">
        <v>2611</v>
      </c>
      <c r="C3633" s="5" t="s">
        <v>41</v>
      </c>
      <c r="D3633" s="5">
        <v>37476</v>
      </c>
      <c r="E3633" s="39">
        <v>839</v>
      </c>
      <c r="F3633" s="195">
        <v>44281</v>
      </c>
      <c r="G3633" s="2">
        <v>69</v>
      </c>
      <c r="H3633" t="str">
        <f t="shared" si="213"/>
        <v>Chane VAN ZYLjavelin-throw</v>
      </c>
      <c r="I3633" s="2">
        <f t="shared" si="212"/>
        <v>839</v>
      </c>
      <c r="J3633" s="2" cm="1">
        <f t="array" ref="J3633">MAX(IF($H$3:$H$4000=$H3633,$I$3:$I$4000))</f>
        <v>922</v>
      </c>
    </row>
    <row r="3634" spans="1:10" x14ac:dyDescent="0.2">
      <c r="A3634" t="s">
        <v>1173</v>
      </c>
      <c r="B3634" t="s">
        <v>2614</v>
      </c>
      <c r="C3634" s="5" t="s">
        <v>41</v>
      </c>
      <c r="D3634" s="5">
        <v>37110</v>
      </c>
      <c r="E3634" s="39">
        <v>834</v>
      </c>
      <c r="F3634" s="195">
        <v>44281</v>
      </c>
      <c r="G3634" s="2">
        <v>76</v>
      </c>
      <c r="H3634" t="str">
        <f t="shared" si="213"/>
        <v>Danae JANSE VAN RENSBURGjavelin-throw</v>
      </c>
      <c r="I3634" s="2">
        <f t="shared" si="212"/>
        <v>834</v>
      </c>
      <c r="J3634" s="2" cm="1">
        <f t="array" ref="J3634">MAX(IF($H$3:$H$4000=$H3634,$I$3:$I$4000))</f>
        <v>834</v>
      </c>
    </row>
    <row r="3635" spans="1:10" x14ac:dyDescent="0.2">
      <c r="A3635" t="s">
        <v>1173</v>
      </c>
      <c r="B3635" t="s">
        <v>2400</v>
      </c>
      <c r="C3635" s="5" t="s">
        <v>40</v>
      </c>
      <c r="D3635" s="6">
        <v>36126</v>
      </c>
      <c r="E3635" s="39">
        <v>1033</v>
      </c>
      <c r="F3635" s="195">
        <v>44275</v>
      </c>
      <c r="G3635" s="2">
        <v>17</v>
      </c>
      <c r="H3635" t="str">
        <f t="shared" si="213"/>
        <v>Yolandi STANDERdiscus-throw</v>
      </c>
      <c r="I3635" s="2">
        <f t="shared" si="212"/>
        <v>1033</v>
      </c>
      <c r="J3635" s="2" cm="1">
        <f t="array" ref="J3635">MAX(IF($H$3:$H$4000=$H3635,$I$3:$I$4000))</f>
        <v>1033</v>
      </c>
    </row>
    <row r="3636" spans="1:10" x14ac:dyDescent="0.2">
      <c r="A3636" t="s">
        <v>1173</v>
      </c>
      <c r="B3636" t="s">
        <v>2384</v>
      </c>
      <c r="C3636" s="6" t="s">
        <v>36</v>
      </c>
      <c r="D3636" s="5">
        <v>44581</v>
      </c>
      <c r="E3636" s="39">
        <v>822</v>
      </c>
      <c r="F3636" s="195">
        <v>44274</v>
      </c>
      <c r="G3636" s="2">
        <v>88</v>
      </c>
      <c r="H3636" t="str">
        <f t="shared" si="213"/>
        <v>Nicole Janse VAN RENSBURGpole-vault</v>
      </c>
      <c r="I3636" s="2">
        <f t="shared" si="212"/>
        <v>822</v>
      </c>
      <c r="J3636" s="2" cm="1">
        <f t="array" ref="J3636">MAX(IF($H$3:$H$4000=$H3636,$I$3:$I$4000))</f>
        <v>929</v>
      </c>
    </row>
    <row r="3637" spans="1:10" x14ac:dyDescent="0.2">
      <c r="A3637" t="s">
        <v>1173</v>
      </c>
      <c r="B3637" t="s">
        <v>2357</v>
      </c>
      <c r="C3637" s="5" t="s">
        <v>36</v>
      </c>
      <c r="D3637" s="5">
        <v>37341</v>
      </c>
      <c r="E3637" s="39">
        <v>898</v>
      </c>
      <c r="F3637" s="195">
        <v>44272</v>
      </c>
      <c r="G3637" s="2">
        <v>42</v>
      </c>
      <c r="H3637" t="str">
        <f t="shared" si="213"/>
        <v>Tonet TALLIEpole-vault</v>
      </c>
      <c r="I3637" s="2">
        <f t="shared" si="212"/>
        <v>898</v>
      </c>
      <c r="J3637" s="2" cm="1">
        <f t="array" ref="J3637">MAX(IF($H$3:$H$4000=$H3637,$I$3:$I$4000))</f>
        <v>898</v>
      </c>
    </row>
    <row r="3638" spans="1:10" x14ac:dyDescent="0.2">
      <c r="A3638" t="s">
        <v>1173</v>
      </c>
      <c r="B3638" t="s">
        <v>2386</v>
      </c>
      <c r="C3638" t="s">
        <v>36</v>
      </c>
      <c r="D3638" s="5"/>
      <c r="E3638" s="39">
        <v>813</v>
      </c>
      <c r="F3638" s="195">
        <v>44272</v>
      </c>
      <c r="G3638" s="2">
        <v>90</v>
      </c>
      <c r="H3638" t="str">
        <f t="shared" si="213"/>
        <v>Sumri BESTERpole-vault</v>
      </c>
      <c r="I3638" s="2">
        <f t="shared" si="212"/>
        <v>813</v>
      </c>
      <c r="J3638" s="2" cm="1">
        <f t="array" ref="J3638">MAX(IF($H$3:$H$4000=$H3638,$I$3:$I$4000))</f>
        <v>813</v>
      </c>
    </row>
    <row r="3639" spans="1:10" x14ac:dyDescent="0.2">
      <c r="A3639" t="s">
        <v>1173</v>
      </c>
      <c r="B3639" t="s">
        <v>2579</v>
      </c>
      <c r="C3639" s="5" t="s">
        <v>41</v>
      </c>
      <c r="D3639" s="5">
        <v>30595</v>
      </c>
      <c r="E3639" s="39">
        <v>1089</v>
      </c>
      <c r="F3639" s="195">
        <v>44271</v>
      </c>
      <c r="G3639" s="2">
        <v>7</v>
      </c>
      <c r="H3639" t="str">
        <f t="shared" si="213"/>
        <v>Sunette VILJOENjavelin-throw</v>
      </c>
      <c r="I3639" s="2">
        <f t="shared" si="212"/>
        <v>1089</v>
      </c>
      <c r="J3639" s="2" cm="1">
        <f t="array" ref="J3639">MAX(IF($H$3:$H$4000=$H3639,$I$3:$I$4000))</f>
        <v>1089</v>
      </c>
    </row>
    <row r="3640" spans="1:10" x14ac:dyDescent="0.2">
      <c r="A3640" t="s">
        <v>1173</v>
      </c>
      <c r="B3640" t="s">
        <v>1979</v>
      </c>
      <c r="C3640" s="5" t="s">
        <v>29</v>
      </c>
      <c r="D3640" s="5">
        <v>34621</v>
      </c>
      <c r="E3640" s="39">
        <v>1080</v>
      </c>
      <c r="F3640" s="195">
        <v>44270</v>
      </c>
      <c r="G3640" s="2">
        <v>83</v>
      </c>
      <c r="H3640" t="str">
        <f t="shared" si="213"/>
        <v>Kyla JACOBS5000m</v>
      </c>
      <c r="I3640" s="2">
        <f t="shared" si="212"/>
        <v>1080</v>
      </c>
      <c r="J3640" s="2" cm="1">
        <f t="array" ref="J3640">MAX(IF($H$3:$H$4000=$H3640,$I$3:$I$4000))</f>
        <v>1080</v>
      </c>
    </row>
    <row r="3641" spans="1:10" x14ac:dyDescent="0.2">
      <c r="A3641" t="s">
        <v>1173</v>
      </c>
      <c r="B3641" t="s">
        <v>2204</v>
      </c>
      <c r="C3641" s="5" t="s">
        <v>35</v>
      </c>
      <c r="D3641" s="5">
        <v>37623</v>
      </c>
      <c r="E3641" s="39">
        <v>1023</v>
      </c>
      <c r="F3641" s="195">
        <v>44268</v>
      </c>
      <c r="G3641" s="2">
        <v>33</v>
      </c>
      <c r="H3641" t="str">
        <f t="shared" si="213"/>
        <v>Karmen FOUCHEhigh-jump</v>
      </c>
      <c r="I3641" s="2">
        <f t="shared" si="212"/>
        <v>1023</v>
      </c>
      <c r="J3641" s="2" cm="1">
        <f t="array" ref="J3641">MAX(IF($H$3:$H$4000=$H3641,$I$3:$I$4000))</f>
        <v>1023</v>
      </c>
    </row>
    <row r="3642" spans="1:10" x14ac:dyDescent="0.2">
      <c r="A3642" t="s">
        <v>1173</v>
      </c>
      <c r="B3642" t="s">
        <v>2387</v>
      </c>
      <c r="C3642" s="5" t="s">
        <v>36</v>
      </c>
      <c r="D3642" s="5">
        <v>36185</v>
      </c>
      <c r="E3642" s="39">
        <v>807</v>
      </c>
      <c r="F3642" s="195">
        <v>44268</v>
      </c>
      <c r="G3642" s="2">
        <v>92</v>
      </c>
      <c r="H3642" t="str">
        <f t="shared" si="213"/>
        <v>Nadja FOURIEpole-vault</v>
      </c>
      <c r="I3642" s="2">
        <f t="shared" si="212"/>
        <v>807</v>
      </c>
      <c r="J3642" s="2" cm="1">
        <f t="array" ref="J3642">MAX(IF($H$3:$H$4000=$H3642,$I$3:$I$4000))</f>
        <v>807</v>
      </c>
    </row>
    <row r="3643" spans="1:10" x14ac:dyDescent="0.2">
      <c r="A3643" t="s">
        <v>1173</v>
      </c>
      <c r="B3643" t="s">
        <v>2452</v>
      </c>
      <c r="C3643" s="5" t="s">
        <v>40</v>
      </c>
      <c r="D3643" s="5">
        <v>38040</v>
      </c>
      <c r="E3643" s="39">
        <v>825</v>
      </c>
      <c r="F3643" s="195">
        <v>44268</v>
      </c>
      <c r="G3643" s="2">
        <v>100</v>
      </c>
      <c r="H3643" t="str">
        <f t="shared" si="213"/>
        <v>Zonica LINDEQUEdiscus-throw</v>
      </c>
      <c r="I3643" s="2">
        <f t="shared" si="212"/>
        <v>825</v>
      </c>
      <c r="J3643" s="2" cm="1">
        <f t="array" ref="J3643">MAX(IF($H$3:$H$4000=$H3643,$I$3:$I$4000))</f>
        <v>849</v>
      </c>
    </row>
    <row r="3644" spans="1:10" x14ac:dyDescent="0.2">
      <c r="A3644" t="s">
        <v>1173</v>
      </c>
      <c r="B3644" t="s">
        <v>2464</v>
      </c>
      <c r="C3644" s="5" t="s">
        <v>39</v>
      </c>
      <c r="D3644" s="5">
        <v>36763</v>
      </c>
      <c r="E3644" s="39">
        <v>1000</v>
      </c>
      <c r="F3644" s="195">
        <v>44268</v>
      </c>
      <c r="G3644" s="2">
        <v>20</v>
      </c>
      <c r="H3644" t="str">
        <f t="shared" si="213"/>
        <v>Meike STRYDOMshot-put</v>
      </c>
      <c r="I3644" s="2">
        <f t="shared" si="212"/>
        <v>1000</v>
      </c>
      <c r="J3644" s="2" cm="1">
        <f t="array" ref="J3644">MAX(IF($H$3:$H$4000=$H3644,$I$3:$I$4000))</f>
        <v>1000</v>
      </c>
    </row>
    <row r="3645" spans="1:10" x14ac:dyDescent="0.2">
      <c r="A3645" t="s">
        <v>1173</v>
      </c>
      <c r="B3645" t="s">
        <v>2421</v>
      </c>
      <c r="C3645" s="5" t="s">
        <v>40</v>
      </c>
      <c r="D3645" s="5">
        <v>37287</v>
      </c>
      <c r="E3645" s="39">
        <v>909</v>
      </c>
      <c r="F3645" s="195">
        <v>44267</v>
      </c>
      <c r="G3645" s="2">
        <v>50</v>
      </c>
      <c r="H3645" t="str">
        <f t="shared" si="213"/>
        <v>Bodine DEGLI UMBERTIdiscus-throw</v>
      </c>
      <c r="I3645" s="2">
        <f t="shared" si="212"/>
        <v>909</v>
      </c>
      <c r="J3645" s="2" cm="1">
        <f t="array" ref="J3645">MAX(IF($H$3:$H$4000=$H3645,$I$3:$I$4000))</f>
        <v>909</v>
      </c>
    </row>
    <row r="3646" spans="1:10" x14ac:dyDescent="0.2">
      <c r="A3646" t="s">
        <v>1173</v>
      </c>
      <c r="B3646" t="s">
        <v>2421</v>
      </c>
      <c r="C3646" s="5" t="s">
        <v>39</v>
      </c>
      <c r="D3646" s="5">
        <v>37287</v>
      </c>
      <c r="E3646" s="39">
        <v>932</v>
      </c>
      <c r="F3646" s="195">
        <v>44267</v>
      </c>
      <c r="G3646" s="2">
        <v>39</v>
      </c>
      <c r="H3646" t="str">
        <f t="shared" si="213"/>
        <v>Bodine DEGLI UMBERTIshot-put</v>
      </c>
      <c r="I3646" s="2">
        <f t="shared" si="212"/>
        <v>932</v>
      </c>
      <c r="J3646" s="2" cm="1">
        <f t="array" ref="J3646">MAX(IF($H$3:$H$4000=$H3646,$I$3:$I$4000))</f>
        <v>932</v>
      </c>
    </row>
    <row r="3647" spans="1:10" x14ac:dyDescent="0.2">
      <c r="A3647" t="s">
        <v>1173</v>
      </c>
      <c r="B3647" t="s">
        <v>2654</v>
      </c>
      <c r="C3647" s="5" t="s">
        <v>85</v>
      </c>
      <c r="D3647" s="5">
        <v>33716</v>
      </c>
      <c r="E3647" s="39">
        <v>771</v>
      </c>
      <c r="F3647" s="195">
        <v>44267</v>
      </c>
      <c r="G3647" s="2">
        <v>44</v>
      </c>
      <c r="H3647" t="str">
        <f t="shared" si="213"/>
        <v>Jessica GROENEWALDrace-walking</v>
      </c>
      <c r="I3647" s="2">
        <f t="shared" si="212"/>
        <v>771</v>
      </c>
      <c r="J3647" s="2" cm="1">
        <f t="array" ref="J3647">MAX(IF($H$3:$H$4000=$H3647,$I$3:$I$4000))</f>
        <v>771</v>
      </c>
    </row>
    <row r="3648" spans="1:10" x14ac:dyDescent="0.2">
      <c r="A3648" t="s">
        <v>1173</v>
      </c>
      <c r="B3648" t="s">
        <v>2660</v>
      </c>
      <c r="C3648" s="5" t="s">
        <v>85</v>
      </c>
      <c r="D3648" s="5">
        <v>36950</v>
      </c>
      <c r="E3648" s="39">
        <v>738</v>
      </c>
      <c r="F3648" s="195">
        <v>44267</v>
      </c>
      <c r="G3648" s="2">
        <v>52</v>
      </c>
      <c r="H3648" t="str">
        <f t="shared" si="213"/>
        <v>Meanri ERASMUSrace-walking</v>
      </c>
      <c r="I3648" s="2">
        <f t="shared" si="212"/>
        <v>738</v>
      </c>
      <c r="J3648" s="2" cm="1">
        <f t="array" ref="J3648">MAX(IF($H$3:$H$4000=$H3648,$I$3:$I$4000))</f>
        <v>738</v>
      </c>
    </row>
    <row r="3649" spans="1:10" x14ac:dyDescent="0.2">
      <c r="A3649" t="s">
        <v>1173</v>
      </c>
      <c r="B3649" t="s">
        <v>1189</v>
      </c>
      <c r="C3649" s="5" t="s">
        <v>26</v>
      </c>
      <c r="D3649" s="5">
        <v>36748</v>
      </c>
      <c r="E3649" s="39">
        <v>1101</v>
      </c>
      <c r="F3649" s="195">
        <v>44264</v>
      </c>
      <c r="G3649" s="2">
        <v>70</v>
      </c>
      <c r="H3649" t="str">
        <f t="shared" si="213"/>
        <v>Dalene MPITI400m</v>
      </c>
      <c r="I3649" s="2">
        <f t="shared" si="212"/>
        <v>1101</v>
      </c>
      <c r="J3649" s="2" cm="1">
        <f t="array" ref="J3649">MAX(IF($H$3:$H$4000=$H3649,$I$3:$I$4000))</f>
        <v>1101</v>
      </c>
    </row>
    <row r="3650" spans="1:10" x14ac:dyDescent="0.2">
      <c r="A3650" t="s">
        <v>1173</v>
      </c>
      <c r="B3650" t="s">
        <v>2487</v>
      </c>
      <c r="C3650" s="5" t="s">
        <v>39</v>
      </c>
      <c r="D3650" s="5">
        <v>35955</v>
      </c>
      <c r="E3650" s="39">
        <v>863</v>
      </c>
      <c r="F3650" s="195">
        <v>44260</v>
      </c>
      <c r="G3650" s="2">
        <v>66</v>
      </c>
      <c r="H3650" t="str">
        <f t="shared" si="213"/>
        <v>Angeline SMITshot-put</v>
      </c>
      <c r="I3650" s="2">
        <f t="shared" ref="I3650:I3713" si="214">E3650</f>
        <v>863</v>
      </c>
      <c r="J3650" s="2" cm="1">
        <f t="array" ref="J3650">MAX(IF($H$3:$H$4000=$H3650,$I$3:$I$4000))</f>
        <v>863</v>
      </c>
    </row>
    <row r="3651" spans="1:10" x14ac:dyDescent="0.2">
      <c r="A3651" t="s">
        <v>1173</v>
      </c>
      <c r="B3651" t="s">
        <v>2412</v>
      </c>
      <c r="C3651" s="5" t="s">
        <v>39</v>
      </c>
      <c r="D3651" s="5">
        <v>37710</v>
      </c>
      <c r="E3651" s="39">
        <v>1054</v>
      </c>
      <c r="F3651" s="195">
        <v>44243</v>
      </c>
      <c r="G3651" s="2">
        <v>11</v>
      </c>
      <c r="H3651" t="str">
        <f t="shared" ref="H3651:H3714" si="215">B3651&amp;C3651</f>
        <v>Min√© DE KLERKshot-put</v>
      </c>
      <c r="I3651" s="2">
        <f t="shared" si="214"/>
        <v>1054</v>
      </c>
      <c r="J3651" s="2" cm="1">
        <f t="array" ref="J3651">MAX(IF($H$3:$H$4000=$H3651,$I$3:$I$4000))</f>
        <v>1054</v>
      </c>
    </row>
    <row r="3652" spans="1:10" x14ac:dyDescent="0.2">
      <c r="A3652" t="s">
        <v>1173</v>
      </c>
      <c r="B3652" t="s">
        <v>1469</v>
      </c>
      <c r="C3652" s="5" t="s">
        <v>39</v>
      </c>
      <c r="D3652" s="5">
        <v>37447</v>
      </c>
      <c r="E3652" s="39">
        <v>894</v>
      </c>
      <c r="F3652" s="195">
        <v>44243</v>
      </c>
      <c r="G3652" s="2">
        <v>46</v>
      </c>
      <c r="H3652" t="str">
        <f t="shared" si="215"/>
        <v>Juanita DE NECKERshot-put</v>
      </c>
      <c r="I3652" s="2">
        <f t="shared" si="214"/>
        <v>894</v>
      </c>
      <c r="J3652" s="2" cm="1">
        <f t="array" ref="J3652">MAX(IF($H$3:$H$4000=$H3652,$I$3:$I$4000))</f>
        <v>894</v>
      </c>
    </row>
    <row r="3653" spans="1:10" x14ac:dyDescent="0.2">
      <c r="A3653" t="s">
        <v>1173</v>
      </c>
      <c r="B3653" t="s">
        <v>2615</v>
      </c>
      <c r="C3653" s="5" t="s">
        <v>41</v>
      </c>
      <c r="D3653" s="5">
        <v>38720</v>
      </c>
      <c r="E3653" s="39">
        <v>833</v>
      </c>
      <c r="F3653" s="195">
        <v>44243</v>
      </c>
      <c r="G3653" s="2">
        <v>77</v>
      </c>
      <c r="H3653" t="str">
        <f t="shared" si="215"/>
        <v>Savannah VISSERjavelin-throw</v>
      </c>
      <c r="I3653" s="2">
        <f t="shared" si="214"/>
        <v>833</v>
      </c>
      <c r="J3653" s="2" cm="1">
        <f t="array" ref="J3653">MAX(IF($H$3:$H$4000=$H3653,$I$3:$I$4000))</f>
        <v>833</v>
      </c>
    </row>
    <row r="3654" spans="1:10" x14ac:dyDescent="0.2">
      <c r="A3654" t="s">
        <v>1580</v>
      </c>
      <c r="B3654" t="s">
        <v>1581</v>
      </c>
      <c r="C3654" s="5" t="s">
        <v>82</v>
      </c>
      <c r="D3654" s="5">
        <v>31389</v>
      </c>
      <c r="E3654" s="39">
        <v>1064</v>
      </c>
      <c r="F3654" s="195">
        <v>44619</v>
      </c>
      <c r="G3654" s="2">
        <v>34</v>
      </c>
      <c r="H3654" t="str">
        <f t="shared" si="215"/>
        <v>Clementine MUKANDANGAmarathon</v>
      </c>
      <c r="I3654" s="2">
        <f t="shared" si="214"/>
        <v>1064</v>
      </c>
      <c r="J3654" s="2" cm="1">
        <f t="array" ref="J3654">MAX(IF($H$3:$H$4000=$H3654,$I$3:$I$4000))</f>
        <v>1130</v>
      </c>
    </row>
    <row r="3655" spans="1:10" x14ac:dyDescent="0.2">
      <c r="A3655" t="s">
        <v>1580</v>
      </c>
      <c r="B3655" t="s">
        <v>5450</v>
      </c>
      <c r="C3655" s="5" t="s">
        <v>28</v>
      </c>
      <c r="D3655" s="5">
        <v>36325</v>
      </c>
      <c r="E3655" s="39">
        <v>1006</v>
      </c>
      <c r="F3655" s="195">
        <v>44611</v>
      </c>
      <c r="G3655" s="2">
        <v>79</v>
      </c>
      <c r="H3655" t="str">
        <f t="shared" si="215"/>
        <v>Honorine IRIBAGIZA1500m</v>
      </c>
      <c r="I3655" s="2">
        <f t="shared" si="214"/>
        <v>1006</v>
      </c>
      <c r="J3655" s="2" cm="1">
        <f t="array" ref="J3655">MAX(IF($H$3:$H$4000=$H3655,$I$3:$I$4000))</f>
        <v>1006</v>
      </c>
    </row>
    <row r="3656" spans="1:10" x14ac:dyDescent="0.2">
      <c r="A3656" t="s">
        <v>1580</v>
      </c>
      <c r="B3656" s="5" t="s">
        <v>5477</v>
      </c>
      <c r="C3656" s="5" t="s">
        <v>29</v>
      </c>
      <c r="D3656" s="5">
        <v>33673</v>
      </c>
      <c r="E3656" s="39">
        <v>989</v>
      </c>
      <c r="F3656" s="195">
        <v>44611</v>
      </c>
      <c r="G3656" s="2">
        <v>74</v>
      </c>
      <c r="H3656" t="str">
        <f t="shared" si="215"/>
        <v>Adeline MUSABYEYEZU5000m</v>
      </c>
      <c r="I3656" s="2">
        <f t="shared" si="214"/>
        <v>989</v>
      </c>
      <c r="J3656" s="2" cm="1">
        <f t="array" ref="J3656">MAX(IF($H$3:$H$4000=$H3656,$I$3:$I$4000))</f>
        <v>989</v>
      </c>
    </row>
    <row r="3657" spans="1:10" x14ac:dyDescent="0.2">
      <c r="A3657" t="s">
        <v>1580</v>
      </c>
      <c r="B3657" t="s">
        <v>5479</v>
      </c>
      <c r="C3657" s="6" t="s">
        <v>29</v>
      </c>
      <c r="D3657" s="5">
        <v>44671</v>
      </c>
      <c r="E3657" s="39">
        <v>980</v>
      </c>
      <c r="F3657" s="195">
        <v>44611</v>
      </c>
      <c r="G3657" s="2">
        <v>87</v>
      </c>
      <c r="H3657" t="str">
        <f t="shared" si="215"/>
        <v>Emelyne IZABAYO5000m</v>
      </c>
      <c r="I3657" s="2">
        <f t="shared" si="214"/>
        <v>980</v>
      </c>
      <c r="J3657" s="2" cm="1">
        <f t="array" ref="J3657">MAX(IF($H$3:$H$4000=$H3657,$I$3:$I$4000))</f>
        <v>980</v>
      </c>
    </row>
    <row r="3658" spans="1:10" x14ac:dyDescent="0.2">
      <c r="A3658" t="s">
        <v>1580</v>
      </c>
      <c r="B3658" t="s">
        <v>5487</v>
      </c>
      <c r="C3658" s="5" t="s">
        <v>30</v>
      </c>
      <c r="D3658" s="5">
        <v>34428</v>
      </c>
      <c r="E3658" s="39">
        <v>1004</v>
      </c>
      <c r="F3658" s="195">
        <v>44611</v>
      </c>
      <c r="G3658" s="2">
        <v>19</v>
      </c>
      <c r="H3658" t="str">
        <f t="shared" si="215"/>
        <v>Celine IRANZI10000m</v>
      </c>
      <c r="I3658" s="2">
        <f t="shared" si="214"/>
        <v>1004</v>
      </c>
      <c r="J3658" s="2" cm="1">
        <f t="array" ref="J3658">MAX(IF($H$3:$H$4000=$H3658,$I$3:$I$4000))</f>
        <v>1004</v>
      </c>
    </row>
    <row r="3659" spans="1:10" x14ac:dyDescent="0.2">
      <c r="A3659" t="s">
        <v>1580</v>
      </c>
      <c r="B3659" t="s">
        <v>1581</v>
      </c>
      <c r="C3659" s="5" t="s">
        <v>82</v>
      </c>
      <c r="D3659" s="5">
        <v>31389</v>
      </c>
      <c r="E3659" s="39">
        <v>1130</v>
      </c>
      <c r="F3659" s="195">
        <v>44541</v>
      </c>
      <c r="G3659" s="2">
        <v>68</v>
      </c>
      <c r="H3659" t="str">
        <f t="shared" si="215"/>
        <v>Clementine MUKANDANGAmarathon</v>
      </c>
      <c r="I3659" s="2">
        <f t="shared" si="214"/>
        <v>1130</v>
      </c>
      <c r="J3659" s="2" cm="1">
        <f t="array" ref="J3659">MAX(IF($H$3:$H$4000=$H3659,$I$3:$I$4000))</f>
        <v>1130</v>
      </c>
    </row>
    <row r="3660" spans="1:10" x14ac:dyDescent="0.2">
      <c r="A3660" t="s">
        <v>1151</v>
      </c>
      <c r="B3660" t="s">
        <v>5465</v>
      </c>
      <c r="C3660" s="5" t="s">
        <v>34</v>
      </c>
      <c r="D3660" s="5">
        <v>34962</v>
      </c>
      <c r="E3660" s="39">
        <v>875</v>
      </c>
      <c r="F3660" s="195">
        <v>44651</v>
      </c>
      <c r="G3660" s="2">
        <v>71</v>
      </c>
      <c r="H3660" t="str">
        <f t="shared" si="215"/>
        <v>Cheryl CHAN XUE ROU3000msc</v>
      </c>
      <c r="I3660" s="2">
        <f t="shared" si="214"/>
        <v>875</v>
      </c>
      <c r="J3660" s="2" cm="1">
        <f t="array" ref="J3660">MAX(IF($H$3:$H$4000=$H3660,$I$3:$I$4000))</f>
        <v>875</v>
      </c>
    </row>
    <row r="3661" spans="1:10" x14ac:dyDescent="0.2">
      <c r="A3661" t="s">
        <v>1151</v>
      </c>
      <c r="B3661" t="s">
        <v>5567</v>
      </c>
      <c r="C3661" s="5" t="s">
        <v>40</v>
      </c>
      <c r="D3661" s="5">
        <v>37232</v>
      </c>
      <c r="E3661" s="39">
        <v>807</v>
      </c>
      <c r="F3661" s="195">
        <v>44651</v>
      </c>
      <c r="G3661" s="2">
        <v>86</v>
      </c>
      <c r="H3661" t="str">
        <f t="shared" si="215"/>
        <v>Jasmin PHUAdiscus-throw</v>
      </c>
      <c r="I3661" s="2">
        <f t="shared" si="214"/>
        <v>807</v>
      </c>
      <c r="J3661" s="2" cm="1">
        <f t="array" ref="J3661">MAX(IF($H$3:$H$4000=$H3661,$I$3:$I$4000))</f>
        <v>807</v>
      </c>
    </row>
    <row r="3662" spans="1:10" x14ac:dyDescent="0.2">
      <c r="A3662" t="s">
        <v>1151</v>
      </c>
      <c r="B3662" t="s">
        <v>5494</v>
      </c>
      <c r="C3662" s="5" t="s">
        <v>30</v>
      </c>
      <c r="D3662" s="5">
        <v>33935</v>
      </c>
      <c r="E3662" s="39">
        <v>908</v>
      </c>
      <c r="F3662" s="195">
        <v>44646</v>
      </c>
      <c r="G3662" s="2">
        <v>44</v>
      </c>
      <c r="H3662" t="str">
        <f t="shared" si="215"/>
        <v>Chui Ling GOH10000m</v>
      </c>
      <c r="I3662" s="2">
        <f t="shared" si="214"/>
        <v>908</v>
      </c>
      <c r="J3662" s="2" cm="1">
        <f t="array" ref="J3662">MAX(IF($H$3:$H$4000=$H3662,$I$3:$I$4000))</f>
        <v>908</v>
      </c>
    </row>
    <row r="3663" spans="1:10" x14ac:dyDescent="0.2">
      <c r="A3663" t="s">
        <v>1151</v>
      </c>
      <c r="B3663" t="s">
        <v>1604</v>
      </c>
      <c r="C3663" t="s">
        <v>82</v>
      </c>
      <c r="D3663" s="5"/>
      <c r="E3663" s="39">
        <v>882</v>
      </c>
      <c r="F3663" s="195">
        <v>44612</v>
      </c>
      <c r="G3663" s="2">
        <v>78</v>
      </c>
      <c r="H3663" t="str">
        <f t="shared" si="215"/>
        <v>Jasmine LINGmarathon</v>
      </c>
      <c r="I3663" s="2">
        <f t="shared" si="214"/>
        <v>882</v>
      </c>
      <c r="J3663" s="2" cm="1">
        <f t="array" ref="J3663">MAX(IF($H$3:$H$4000=$H3663,$I$3:$I$4000))</f>
        <v>882</v>
      </c>
    </row>
    <row r="3664" spans="1:10" x14ac:dyDescent="0.2">
      <c r="A3664" t="s">
        <v>1151</v>
      </c>
      <c r="B3664" t="s">
        <v>5546</v>
      </c>
      <c r="C3664" s="5" t="s">
        <v>35</v>
      </c>
      <c r="D3664" s="5">
        <v>31916</v>
      </c>
      <c r="E3664" s="39">
        <v>1013</v>
      </c>
      <c r="F3664" s="195">
        <v>44583</v>
      </c>
      <c r="G3664" s="2">
        <v>18</v>
      </c>
      <c r="H3664" t="str">
        <f t="shared" si="215"/>
        <v>Michelle SNGhigh-jump</v>
      </c>
      <c r="I3664" s="2">
        <f t="shared" si="214"/>
        <v>1013</v>
      </c>
      <c r="J3664" s="2" cm="1">
        <f t="array" ref="J3664">MAX(IF($H$3:$H$4000=$H3664,$I$3:$I$4000))</f>
        <v>1082</v>
      </c>
    </row>
    <row r="3665" spans="1:10" x14ac:dyDescent="0.2">
      <c r="A3665" t="s">
        <v>1151</v>
      </c>
      <c r="B3665" t="s">
        <v>5546</v>
      </c>
      <c r="C3665" s="5" t="s">
        <v>35</v>
      </c>
      <c r="D3665" s="5">
        <v>31916</v>
      </c>
      <c r="E3665" s="39">
        <v>1082</v>
      </c>
      <c r="F3665" s="195">
        <v>44499</v>
      </c>
      <c r="G3665" s="2">
        <v>13</v>
      </c>
      <c r="H3665" t="str">
        <f t="shared" si="215"/>
        <v>Michelle SNGhigh-jump</v>
      </c>
      <c r="I3665" s="2">
        <f t="shared" si="214"/>
        <v>1082</v>
      </c>
      <c r="J3665" s="2" cm="1">
        <f t="array" ref="J3665">MAX(IF($H$3:$H$4000=$H3665,$I$3:$I$4000))</f>
        <v>1082</v>
      </c>
    </row>
    <row r="3666" spans="1:10" x14ac:dyDescent="0.2">
      <c r="A3666" t="s">
        <v>1151</v>
      </c>
      <c r="B3666" t="s">
        <v>2376</v>
      </c>
      <c r="C3666" s="5" t="s">
        <v>36</v>
      </c>
      <c r="D3666" s="5">
        <v>30010</v>
      </c>
      <c r="E3666" s="39">
        <v>847</v>
      </c>
      <c r="F3666" s="195">
        <v>44352</v>
      </c>
      <c r="G3666" s="2">
        <v>68</v>
      </c>
      <c r="H3666" t="str">
        <f t="shared" si="215"/>
        <v>Rachel YANGpole-vault</v>
      </c>
      <c r="I3666" s="2">
        <f t="shared" si="214"/>
        <v>847</v>
      </c>
      <c r="J3666" s="2" cm="1">
        <f t="array" ref="J3666">MAX(IF($H$3:$H$4000=$H3666,$I$3:$I$4000))</f>
        <v>847</v>
      </c>
    </row>
    <row r="3667" spans="1:10" x14ac:dyDescent="0.2">
      <c r="A3667" t="s">
        <v>1151</v>
      </c>
      <c r="B3667" t="s">
        <v>2283</v>
      </c>
      <c r="C3667" s="5" t="s">
        <v>38</v>
      </c>
      <c r="D3667" s="5">
        <v>36813</v>
      </c>
      <c r="E3667" s="39">
        <v>969</v>
      </c>
      <c r="F3667" s="195">
        <v>44329</v>
      </c>
      <c r="G3667" s="2">
        <v>93</v>
      </c>
      <c r="H3667" t="str">
        <f t="shared" si="215"/>
        <v>Tia Louise ROZARIOtriple-jump</v>
      </c>
      <c r="I3667" s="2">
        <f t="shared" si="214"/>
        <v>969</v>
      </c>
      <c r="J3667" s="2" cm="1">
        <f t="array" ref="J3667">MAX(IF($H$3:$H$4000=$H3667,$I$3:$I$4000))</f>
        <v>969</v>
      </c>
    </row>
    <row r="3668" spans="1:10" x14ac:dyDescent="0.2">
      <c r="A3668" t="s">
        <v>1219</v>
      </c>
      <c r="B3668" t="s">
        <v>2167</v>
      </c>
      <c r="C3668" s="5" t="s">
        <v>33</v>
      </c>
      <c r="D3668" s="5">
        <v>36506</v>
      </c>
      <c r="E3668" s="39">
        <v>1072</v>
      </c>
      <c r="F3668" s="195">
        <v>44652</v>
      </c>
      <c r="G3668" s="2">
        <v>14</v>
      </c>
      <c r="H3668" t="str">
        <f t="shared" si="215"/>
        <v>Reanda RICHARDS400mh</v>
      </c>
      <c r="I3668" s="2">
        <f t="shared" si="214"/>
        <v>1072</v>
      </c>
      <c r="J3668" s="2" cm="1">
        <f t="array" ref="J3668">MAX(IF($H$3:$H$4000=$H3668,$I$3:$I$4000))</f>
        <v>1072</v>
      </c>
    </row>
    <row r="3669" spans="1:10" x14ac:dyDescent="0.2">
      <c r="A3669" t="s">
        <v>1219</v>
      </c>
      <c r="B3669" t="s">
        <v>5398</v>
      </c>
      <c r="C3669" s="5" t="s">
        <v>2</v>
      </c>
      <c r="D3669" s="5">
        <v>36413</v>
      </c>
      <c r="E3669" s="39">
        <v>1087</v>
      </c>
      <c r="F3669" s="195">
        <v>44645</v>
      </c>
      <c r="G3669" s="2">
        <v>41</v>
      </c>
      <c r="H3669" t="str">
        <f t="shared" si="215"/>
        <v>Amya CLARKE100m</v>
      </c>
      <c r="I3669" s="2">
        <f t="shared" si="214"/>
        <v>1087</v>
      </c>
      <c r="J3669" s="2" cm="1">
        <f t="array" ref="J3669">MAX(IF($H$3:$H$4000=$H3669,$I$3:$I$4000))</f>
        <v>1087</v>
      </c>
    </row>
    <row r="3670" spans="1:10" x14ac:dyDescent="0.2">
      <c r="A3670" t="s">
        <v>1219</v>
      </c>
      <c r="B3670" t="s">
        <v>2167</v>
      </c>
      <c r="C3670" s="5" t="s">
        <v>32</v>
      </c>
      <c r="D3670" s="5">
        <v>36506</v>
      </c>
      <c r="E3670" s="39">
        <v>1040</v>
      </c>
      <c r="F3670" s="195">
        <v>44639</v>
      </c>
      <c r="G3670" s="2">
        <v>31</v>
      </c>
      <c r="H3670" t="str">
        <f t="shared" si="215"/>
        <v>Reanda RICHARDS100mh</v>
      </c>
      <c r="I3670" s="2">
        <f t="shared" si="214"/>
        <v>1040</v>
      </c>
      <c r="J3670" s="2" cm="1">
        <f t="array" ref="J3670">MAX(IF($H$3:$H$4000=$H3670,$I$3:$I$4000))</f>
        <v>1040</v>
      </c>
    </row>
    <row r="3671" spans="1:10" x14ac:dyDescent="0.2">
      <c r="A3671" t="s">
        <v>1219</v>
      </c>
      <c r="B3671" t="s">
        <v>2083</v>
      </c>
      <c r="C3671" s="5" t="s">
        <v>37</v>
      </c>
      <c r="D3671" s="5">
        <v>35874</v>
      </c>
      <c r="E3671" s="39">
        <v>1057</v>
      </c>
      <c r="F3671" s="195">
        <v>44343</v>
      </c>
      <c r="G3671" s="2">
        <v>51</v>
      </c>
      <c r="H3671" t="str">
        <f t="shared" si="215"/>
        <v>Kieshonna BROOKSlong-jump</v>
      </c>
      <c r="I3671" s="2">
        <f t="shared" si="214"/>
        <v>1057</v>
      </c>
      <c r="J3671" s="2" cm="1">
        <f t="array" ref="J3671">MAX(IF($H$3:$H$4000=$H3671,$I$3:$I$4000))</f>
        <v>1057</v>
      </c>
    </row>
    <row r="3672" spans="1:10" x14ac:dyDescent="0.2">
      <c r="A3672" t="s">
        <v>1219</v>
      </c>
      <c r="B3672" t="s">
        <v>2083</v>
      </c>
      <c r="C3672" s="5" t="s">
        <v>43</v>
      </c>
      <c r="D3672" s="5">
        <v>35874</v>
      </c>
      <c r="E3672" s="39">
        <v>932</v>
      </c>
      <c r="F3672" s="195">
        <v>44330</v>
      </c>
      <c r="G3672" s="2">
        <v>23</v>
      </c>
      <c r="H3672" t="str">
        <f t="shared" si="215"/>
        <v>Kieshonna BROOKSheptathlon</v>
      </c>
      <c r="I3672" s="2">
        <f t="shared" si="214"/>
        <v>932</v>
      </c>
      <c r="J3672" s="2" cm="1">
        <f t="array" ref="J3672">MAX(IF($H$3:$H$4000=$H3672,$I$3:$I$4000))</f>
        <v>932</v>
      </c>
    </row>
    <row r="3673" spans="1:10" x14ac:dyDescent="0.2">
      <c r="A3673" t="s">
        <v>1219</v>
      </c>
      <c r="B3673" t="s">
        <v>2083</v>
      </c>
      <c r="C3673" s="5" t="s">
        <v>32</v>
      </c>
      <c r="D3673" s="5">
        <v>35874</v>
      </c>
      <c r="E3673" s="39">
        <v>1071</v>
      </c>
      <c r="F3673" s="195">
        <v>44296</v>
      </c>
      <c r="G3673" s="2">
        <v>68</v>
      </c>
      <c r="H3673" t="str">
        <f t="shared" si="215"/>
        <v>Kieshonna BROOKS100mh</v>
      </c>
      <c r="I3673" s="2">
        <f t="shared" si="214"/>
        <v>1071</v>
      </c>
      <c r="J3673" s="2" cm="1">
        <f t="array" ref="J3673">MAX(IF($H$3:$H$4000=$H3673,$I$3:$I$4000))</f>
        <v>1071</v>
      </c>
    </row>
    <row r="3674" spans="1:10" x14ac:dyDescent="0.2">
      <c r="A3674" t="s">
        <v>1219</v>
      </c>
      <c r="B3674" t="s">
        <v>2167</v>
      </c>
      <c r="C3674" s="5" t="s">
        <v>33</v>
      </c>
      <c r="D3674" s="5">
        <v>36506</v>
      </c>
      <c r="E3674" s="39">
        <v>1009</v>
      </c>
      <c r="F3674" s="195">
        <v>44288</v>
      </c>
      <c r="G3674" s="2">
        <v>98</v>
      </c>
      <c r="H3674" t="str">
        <f t="shared" si="215"/>
        <v>Reanda RICHARDS400mh</v>
      </c>
      <c r="I3674" s="2">
        <f t="shared" si="214"/>
        <v>1009</v>
      </c>
      <c r="J3674" s="2" cm="1">
        <f t="array" ref="J3674">MAX(IF($H$3:$H$4000=$H3674,$I$3:$I$4000))</f>
        <v>1072</v>
      </c>
    </row>
    <row r="3675" spans="1:10" x14ac:dyDescent="0.2">
      <c r="A3675" t="s">
        <v>1671</v>
      </c>
      <c r="B3675" t="s">
        <v>1672</v>
      </c>
      <c r="C3675" s="5" t="s">
        <v>2</v>
      </c>
      <c r="D3675" s="5">
        <v>35214</v>
      </c>
      <c r="E3675" s="39">
        <v>1106</v>
      </c>
      <c r="F3675" s="195">
        <v>44407</v>
      </c>
      <c r="G3675" s="2">
        <v>81</v>
      </c>
      <c r="H3675" t="str">
        <f t="shared" si="215"/>
        <v>Margaret Vanessa BARRIE100m</v>
      </c>
      <c r="I3675" s="2">
        <f t="shared" si="214"/>
        <v>1106</v>
      </c>
      <c r="J3675" s="2" cm="1">
        <f t="array" ref="J3675">MAX(IF($H$3:$H$4000=$H3675,$I$3:$I$4000))</f>
        <v>1106</v>
      </c>
    </row>
    <row r="3676" spans="1:10" x14ac:dyDescent="0.2">
      <c r="A3676" t="s">
        <v>1671</v>
      </c>
      <c r="B3676" t="s">
        <v>1672</v>
      </c>
      <c r="C3676" s="5" t="s">
        <v>26</v>
      </c>
      <c r="D3676" s="5">
        <v>35214</v>
      </c>
      <c r="E3676" s="39">
        <v>1140</v>
      </c>
      <c r="F3676" s="195">
        <v>44347</v>
      </c>
      <c r="G3676" s="2">
        <v>28</v>
      </c>
      <c r="H3676" t="str">
        <f t="shared" si="215"/>
        <v>Margaret Vanessa BARRIE400m</v>
      </c>
      <c r="I3676" s="2">
        <f t="shared" si="214"/>
        <v>1140</v>
      </c>
      <c r="J3676" s="2" cm="1">
        <f t="array" ref="J3676">MAX(IF($H$3:$H$4000=$H3676,$I$3:$I$4000))</f>
        <v>1140</v>
      </c>
    </row>
    <row r="3677" spans="1:10" x14ac:dyDescent="0.2">
      <c r="A3677" t="s">
        <v>1671</v>
      </c>
      <c r="B3677" t="s">
        <v>1672</v>
      </c>
      <c r="C3677" s="5" t="s">
        <v>25</v>
      </c>
      <c r="D3677" s="5">
        <v>35214</v>
      </c>
      <c r="E3677" s="39">
        <v>1085</v>
      </c>
      <c r="F3677" s="195">
        <v>44310</v>
      </c>
      <c r="G3677" s="2">
        <v>90</v>
      </c>
      <c r="H3677" t="str">
        <f t="shared" si="215"/>
        <v>Margaret Vanessa BARRIE200m</v>
      </c>
      <c r="I3677" s="2">
        <f t="shared" si="214"/>
        <v>1085</v>
      </c>
      <c r="J3677" s="2" cm="1">
        <f t="array" ref="J3677">MAX(IF($H$3:$H$4000=$H3677,$I$3:$I$4000))</f>
        <v>1085</v>
      </c>
    </row>
    <row r="3678" spans="1:10" x14ac:dyDescent="0.2">
      <c r="A3678" t="s">
        <v>1124</v>
      </c>
      <c r="B3678" t="s">
        <v>1214</v>
      </c>
      <c r="C3678" s="5" t="s">
        <v>27</v>
      </c>
      <c r="D3678" s="5">
        <v>38309</v>
      </c>
      <c r="E3678" s="39">
        <v>1041</v>
      </c>
      <c r="F3678" s="195">
        <v>44631</v>
      </c>
      <c r="G3678" s="2">
        <v>58</v>
      </c>
      <c r="H3678" t="str">
        <f t="shared" si="215"/>
        <v>Tharushi M. DISSANAYAKA800m</v>
      </c>
      <c r="I3678" s="2">
        <f t="shared" si="214"/>
        <v>1041</v>
      </c>
      <c r="J3678" s="2" cm="1">
        <f t="array" ref="J3678">MAX(IF($H$3:$H$4000=$H3678,$I$3:$I$4000))</f>
        <v>1041</v>
      </c>
    </row>
    <row r="3679" spans="1:10" x14ac:dyDescent="0.2">
      <c r="A3679" t="s">
        <v>1124</v>
      </c>
      <c r="B3679" t="s">
        <v>1790</v>
      </c>
      <c r="C3679" s="5" t="s">
        <v>27</v>
      </c>
      <c r="D3679" s="5">
        <v>36291</v>
      </c>
      <c r="E3679" s="39">
        <v>1040</v>
      </c>
      <c r="F3679" s="195">
        <v>44631</v>
      </c>
      <c r="G3679" s="2">
        <v>59</v>
      </c>
      <c r="H3679" t="str">
        <f t="shared" si="215"/>
        <v>Dilshi KUMARASINGHE800m</v>
      </c>
      <c r="I3679" s="2">
        <f t="shared" si="214"/>
        <v>1040</v>
      </c>
      <c r="J3679" s="2" cm="1">
        <f t="array" ref="J3679">MAX(IF($H$3:$H$4000=$H3679,$I$3:$I$4000))</f>
        <v>1118</v>
      </c>
    </row>
    <row r="3680" spans="1:10" x14ac:dyDescent="0.2">
      <c r="A3680" t="s">
        <v>1124</v>
      </c>
      <c r="B3680" t="s">
        <v>4842</v>
      </c>
      <c r="C3680" s="5" t="s">
        <v>27</v>
      </c>
      <c r="D3680" s="5">
        <v>37334</v>
      </c>
      <c r="E3680" s="39">
        <v>1018</v>
      </c>
      <c r="F3680" s="195">
        <v>44631</v>
      </c>
      <c r="G3680" s="2">
        <v>80</v>
      </c>
      <c r="H3680" t="str">
        <f t="shared" si="215"/>
        <v>Shanika KAHAWALAGE800m</v>
      </c>
      <c r="I3680" s="2">
        <f t="shared" si="214"/>
        <v>1018</v>
      </c>
      <c r="J3680" s="2" cm="1">
        <f t="array" ref="J3680">MAX(IF($H$3:$H$4000=$H3680,$I$3:$I$4000))</f>
        <v>1018</v>
      </c>
    </row>
    <row r="3681" spans="1:10" x14ac:dyDescent="0.2">
      <c r="A3681" t="s">
        <v>1124</v>
      </c>
      <c r="B3681" t="s">
        <v>2147</v>
      </c>
      <c r="C3681" s="5" t="s">
        <v>33</v>
      </c>
      <c r="D3681" s="5">
        <v>35016</v>
      </c>
      <c r="E3681" s="39">
        <v>1017</v>
      </c>
      <c r="F3681" s="195">
        <v>44631</v>
      </c>
      <c r="G3681" s="2">
        <v>42</v>
      </c>
      <c r="H3681" t="str">
        <f t="shared" si="215"/>
        <v>Kawshalya MADUSHANI400mh</v>
      </c>
      <c r="I3681" s="2">
        <f t="shared" si="214"/>
        <v>1017</v>
      </c>
      <c r="J3681" s="2" cm="1">
        <f t="array" ref="J3681">MAX(IF($H$3:$H$4000=$H3681,$I$3:$I$4000))</f>
        <v>1037</v>
      </c>
    </row>
    <row r="3682" spans="1:10" x14ac:dyDescent="0.2">
      <c r="A3682" t="s">
        <v>1124</v>
      </c>
      <c r="B3682" t="s">
        <v>4859</v>
      </c>
      <c r="C3682" s="5" t="s">
        <v>33</v>
      </c>
      <c r="D3682" s="5">
        <v>37744</v>
      </c>
      <c r="E3682" s="39">
        <v>1007</v>
      </c>
      <c r="F3682" s="195">
        <v>44631</v>
      </c>
      <c r="G3682" s="2">
        <v>54</v>
      </c>
      <c r="H3682" t="str">
        <f t="shared" si="215"/>
        <v>Amesha Piumanthi Hettiarachchi HETTIARACHCHILAGE400mh</v>
      </c>
      <c r="I3682" s="2">
        <f t="shared" si="214"/>
        <v>1007</v>
      </c>
      <c r="J3682" s="2" cm="1">
        <f t="array" ref="J3682">MAX(IF($H$3:$H$4000=$H3682,$I$3:$I$4000))</f>
        <v>1007</v>
      </c>
    </row>
    <row r="3683" spans="1:10" x14ac:dyDescent="0.2">
      <c r="A3683" t="s">
        <v>1124</v>
      </c>
      <c r="B3683" t="s">
        <v>1428</v>
      </c>
      <c r="C3683" t="s">
        <v>36</v>
      </c>
      <c r="D3683" s="5"/>
      <c r="E3683" s="39">
        <v>868</v>
      </c>
      <c r="F3683" s="195">
        <v>44631</v>
      </c>
      <c r="G3683" s="2">
        <v>38</v>
      </c>
      <c r="H3683" t="str">
        <f t="shared" si="215"/>
        <v>Sachini KAUSHALYApole-vault</v>
      </c>
      <c r="I3683" s="2">
        <f t="shared" si="214"/>
        <v>868</v>
      </c>
      <c r="J3683" s="2" cm="1">
        <f t="array" ref="J3683">MAX(IF($H$3:$H$4000=$H3683,$I$3:$I$4000))</f>
        <v>868</v>
      </c>
    </row>
    <row r="3684" spans="1:10" x14ac:dyDescent="0.2">
      <c r="A3684" t="s">
        <v>1124</v>
      </c>
      <c r="B3684" t="s">
        <v>2388</v>
      </c>
      <c r="C3684" t="s">
        <v>36</v>
      </c>
      <c r="D3684" s="5">
        <v>1986</v>
      </c>
      <c r="E3684" s="39">
        <v>807</v>
      </c>
      <c r="F3684" s="195">
        <v>44631</v>
      </c>
      <c r="G3684" s="2">
        <v>65</v>
      </c>
      <c r="H3684" t="str">
        <f t="shared" si="215"/>
        <v>K.A.K. LAKRANI PERERApole-vault</v>
      </c>
      <c r="I3684" s="2">
        <f t="shared" si="214"/>
        <v>807</v>
      </c>
      <c r="J3684" s="2" cm="1">
        <f t="array" ref="J3684">MAX(IF($H$3:$H$4000=$H3684,$I$3:$I$4000))</f>
        <v>807</v>
      </c>
    </row>
    <row r="3685" spans="1:10" x14ac:dyDescent="0.2">
      <c r="A3685" t="s">
        <v>1124</v>
      </c>
      <c r="B3685" t="s">
        <v>1542</v>
      </c>
      <c r="C3685" s="5" t="s">
        <v>41</v>
      </c>
      <c r="D3685" s="5">
        <v>33303</v>
      </c>
      <c r="E3685" s="39">
        <v>934</v>
      </c>
      <c r="F3685" s="195">
        <v>44631</v>
      </c>
      <c r="G3685" s="2">
        <v>20</v>
      </c>
      <c r="H3685" t="str">
        <f t="shared" si="215"/>
        <v>Dayana HARSHANI MADUWANTHIjavelin-throw</v>
      </c>
      <c r="I3685" s="2">
        <f t="shared" si="214"/>
        <v>934</v>
      </c>
      <c r="J3685" s="2" cm="1">
        <f t="array" ref="J3685">MAX(IF($H$3:$H$4000=$H3685,$I$3:$I$4000))</f>
        <v>934</v>
      </c>
    </row>
    <row r="3686" spans="1:10" x14ac:dyDescent="0.2">
      <c r="A3686" t="s">
        <v>1124</v>
      </c>
      <c r="B3686" t="s">
        <v>1565</v>
      </c>
      <c r="C3686" s="6" t="s">
        <v>41</v>
      </c>
      <c r="D3686" s="5"/>
      <c r="E3686" s="39">
        <v>835</v>
      </c>
      <c r="F3686" s="195">
        <v>44631</v>
      </c>
      <c r="G3686" s="2">
        <v>45</v>
      </c>
      <c r="H3686" t="str">
        <f t="shared" si="215"/>
        <v>S.P.H. SEWWANDIjavelin-throw</v>
      </c>
      <c r="I3686" s="2">
        <f t="shared" si="214"/>
        <v>835</v>
      </c>
      <c r="J3686" s="2" cm="1">
        <f t="array" ref="J3686">MAX(IF($H$3:$H$4000=$H3686,$I$3:$I$4000))</f>
        <v>835</v>
      </c>
    </row>
    <row r="3687" spans="1:10" x14ac:dyDescent="0.2">
      <c r="A3687" t="s">
        <v>1124</v>
      </c>
      <c r="B3687" t="s">
        <v>1214</v>
      </c>
      <c r="C3687" s="5" t="s">
        <v>26</v>
      </c>
      <c r="D3687" s="5">
        <v>38309</v>
      </c>
      <c r="E3687" s="39">
        <v>1039</v>
      </c>
      <c r="F3687" s="195">
        <v>44630</v>
      </c>
      <c r="G3687" s="2">
        <v>81</v>
      </c>
      <c r="H3687" t="str">
        <f t="shared" si="215"/>
        <v>Tharushi M. DISSANAYAKA400m</v>
      </c>
      <c r="I3687" s="2">
        <f t="shared" si="214"/>
        <v>1039</v>
      </c>
      <c r="J3687" s="2" cm="1">
        <f t="array" ref="J3687">MAX(IF($H$3:$H$4000=$H3687,$I$3:$I$4000))</f>
        <v>1039</v>
      </c>
    </row>
    <row r="3688" spans="1:10" x14ac:dyDescent="0.2">
      <c r="A3688" t="s">
        <v>1124</v>
      </c>
      <c r="B3688" t="s">
        <v>4839</v>
      </c>
      <c r="C3688" s="5" t="s">
        <v>26</v>
      </c>
      <c r="D3688" s="5">
        <v>34693</v>
      </c>
      <c r="E3688" s="39">
        <v>1028</v>
      </c>
      <c r="F3688" s="195">
        <v>44630</v>
      </c>
      <c r="G3688" s="2">
        <v>97</v>
      </c>
      <c r="H3688" t="str">
        <f t="shared" si="215"/>
        <v>Nadeesha RAMANAYAKE400m</v>
      </c>
      <c r="I3688" s="2">
        <f t="shared" si="214"/>
        <v>1028</v>
      </c>
      <c r="J3688" s="2" cm="1">
        <f t="array" ref="J3688">MAX(IF($H$3:$H$4000=$H3688,$I$3:$I$4000))</f>
        <v>1028</v>
      </c>
    </row>
    <row r="3689" spans="1:10" x14ac:dyDescent="0.2">
      <c r="A3689" t="s">
        <v>1124</v>
      </c>
      <c r="B3689" t="s">
        <v>4864</v>
      </c>
      <c r="C3689" t="s">
        <v>37</v>
      </c>
      <c r="D3689" s="5">
        <v>1999</v>
      </c>
      <c r="E3689" s="39">
        <v>982</v>
      </c>
      <c r="F3689" s="195">
        <v>44630</v>
      </c>
      <c r="G3689" s="2">
        <v>66</v>
      </c>
      <c r="H3689" t="str">
        <f t="shared" si="215"/>
        <v>Ridma Nishadi ABEYRATHNAlong-jump</v>
      </c>
      <c r="I3689" s="2">
        <f t="shared" si="214"/>
        <v>982</v>
      </c>
      <c r="J3689" s="2" cm="1">
        <f t="array" ref="J3689">MAX(IF($H$3:$H$4000=$H3689,$I$3:$I$4000))</f>
        <v>982</v>
      </c>
    </row>
    <row r="3690" spans="1:10" x14ac:dyDescent="0.2">
      <c r="A3690" t="s">
        <v>1124</v>
      </c>
      <c r="B3690" t="s">
        <v>4865</v>
      </c>
      <c r="C3690" s="5" t="s">
        <v>37</v>
      </c>
      <c r="D3690" s="6">
        <v>44581</v>
      </c>
      <c r="E3690" s="39">
        <v>973</v>
      </c>
      <c r="F3690" s="195">
        <v>44630</v>
      </c>
      <c r="G3690" s="2">
        <v>71</v>
      </c>
      <c r="H3690" t="str">
        <f t="shared" si="215"/>
        <v>K.H. Nethmi MEGAWARNAlong-jump</v>
      </c>
      <c r="I3690" s="2">
        <f t="shared" si="214"/>
        <v>973</v>
      </c>
      <c r="J3690" s="2" cm="1">
        <f t="array" ref="J3690">MAX(IF($H$3:$H$4000=$H3690,$I$3:$I$4000))</f>
        <v>973</v>
      </c>
    </row>
    <row r="3691" spans="1:10" x14ac:dyDescent="0.2">
      <c r="A3691" t="s">
        <v>1124</v>
      </c>
      <c r="B3691" t="s">
        <v>4869</v>
      </c>
      <c r="C3691" s="5" t="s">
        <v>35</v>
      </c>
      <c r="D3691" s="5">
        <v>44671</v>
      </c>
      <c r="E3691" s="39">
        <v>907</v>
      </c>
      <c r="F3691" s="195">
        <v>44630</v>
      </c>
      <c r="G3691" s="2">
        <v>96</v>
      </c>
      <c r="H3691" t="str">
        <f t="shared" si="215"/>
        <v>Renindi PEHANSAhigh-jump</v>
      </c>
      <c r="I3691" s="2">
        <f t="shared" si="214"/>
        <v>907</v>
      </c>
      <c r="J3691" s="2" cm="1">
        <f t="array" ref="J3691">MAX(IF($H$3:$H$4000=$H3691,$I$3:$I$4000))</f>
        <v>907</v>
      </c>
    </row>
    <row r="3692" spans="1:10" x14ac:dyDescent="0.2">
      <c r="A3692" t="s">
        <v>1124</v>
      </c>
      <c r="B3692" t="s">
        <v>1505</v>
      </c>
      <c r="C3692" s="5" t="s">
        <v>39</v>
      </c>
      <c r="D3692" s="5">
        <v>33159</v>
      </c>
      <c r="E3692" s="39">
        <v>802</v>
      </c>
      <c r="F3692" s="195">
        <v>44630</v>
      </c>
      <c r="G3692" s="2">
        <v>65</v>
      </c>
      <c r="H3692" t="str">
        <f t="shared" si="215"/>
        <v>Kumudumali FERNANDOshot-put</v>
      </c>
      <c r="I3692" s="2">
        <f t="shared" si="214"/>
        <v>802</v>
      </c>
      <c r="J3692" s="2" cm="1">
        <f t="array" ref="J3692">MAX(IF($H$3:$H$4000=$H3692,$I$3:$I$4000))</f>
        <v>802</v>
      </c>
    </row>
    <row r="3693" spans="1:10" x14ac:dyDescent="0.2">
      <c r="A3693" t="s">
        <v>1124</v>
      </c>
      <c r="B3693" t="s">
        <v>1254</v>
      </c>
      <c r="C3693" s="5" t="s">
        <v>28</v>
      </c>
      <c r="D3693" s="5">
        <v>31769</v>
      </c>
      <c r="E3693" s="39">
        <v>1115</v>
      </c>
      <c r="F3693" s="195">
        <v>44604</v>
      </c>
      <c r="G3693" s="2">
        <v>8</v>
      </c>
      <c r="H3693" t="str">
        <f t="shared" si="215"/>
        <v>Gayanthika ARTIGALA1500m</v>
      </c>
      <c r="I3693" s="2">
        <f t="shared" si="214"/>
        <v>1115</v>
      </c>
      <c r="J3693" s="2" cm="1">
        <f t="array" ref="J3693">MAX(IF($H$3:$H$4000=$H3693,$I$3:$I$4000))</f>
        <v>1133</v>
      </c>
    </row>
    <row r="3694" spans="1:10" x14ac:dyDescent="0.2">
      <c r="A3694" t="s">
        <v>1124</v>
      </c>
      <c r="B3694" t="s">
        <v>5528</v>
      </c>
      <c r="C3694" s="5" t="s">
        <v>37</v>
      </c>
      <c r="D3694" s="5">
        <v>35365</v>
      </c>
      <c r="E3694" s="39">
        <v>1149</v>
      </c>
      <c r="F3694" s="195">
        <v>44604</v>
      </c>
      <c r="G3694" s="2">
        <v>3</v>
      </c>
      <c r="H3694" t="str">
        <f t="shared" si="215"/>
        <v>Lakshini Sarangi Silva SANDARADURAlong-jump</v>
      </c>
      <c r="I3694" s="2">
        <f t="shared" si="214"/>
        <v>1149</v>
      </c>
      <c r="J3694" s="2" cm="1">
        <f t="array" ref="J3694">MAX(IF($H$3:$H$4000=$H3694,$I$3:$I$4000))</f>
        <v>1149</v>
      </c>
    </row>
    <row r="3695" spans="1:10" x14ac:dyDescent="0.2">
      <c r="A3695" t="s">
        <v>1124</v>
      </c>
      <c r="B3695" t="s">
        <v>1348</v>
      </c>
      <c r="C3695" s="5" t="s">
        <v>37</v>
      </c>
      <c r="D3695" s="5">
        <v>33636</v>
      </c>
      <c r="E3695" s="39">
        <v>1043</v>
      </c>
      <c r="F3695" s="195">
        <v>44604</v>
      </c>
      <c r="G3695" s="2">
        <v>26</v>
      </c>
      <c r="H3695" t="str">
        <f t="shared" si="215"/>
        <v>Anjani PULWANSAlong-jump</v>
      </c>
      <c r="I3695" s="2">
        <f t="shared" si="214"/>
        <v>1043</v>
      </c>
      <c r="J3695" s="2" cm="1">
        <f t="array" ref="J3695">MAX(IF($H$3:$H$4000=$H3695,$I$3:$I$4000))</f>
        <v>1055</v>
      </c>
    </row>
    <row r="3696" spans="1:10" x14ac:dyDescent="0.2">
      <c r="A3696" t="s">
        <v>1124</v>
      </c>
      <c r="B3696" t="s">
        <v>1361</v>
      </c>
      <c r="C3696" s="6" t="s">
        <v>37</v>
      </c>
      <c r="D3696" s="5">
        <v>44701</v>
      </c>
      <c r="E3696" s="39">
        <v>947</v>
      </c>
      <c r="F3696" s="195">
        <v>44604</v>
      </c>
      <c r="G3696" s="2">
        <v>92</v>
      </c>
      <c r="H3696" t="str">
        <f t="shared" si="215"/>
        <v>M.H.N. HERATHlong-jump</v>
      </c>
      <c r="I3696" s="2">
        <f t="shared" si="214"/>
        <v>947</v>
      </c>
      <c r="J3696" s="2" cm="1">
        <f t="array" ref="J3696">MAX(IF($H$3:$H$4000=$H3696,$I$3:$I$4000))</f>
        <v>947</v>
      </c>
    </row>
    <row r="3697" spans="1:10" x14ac:dyDescent="0.2">
      <c r="A3697" t="s">
        <v>1124</v>
      </c>
      <c r="B3697" t="s">
        <v>5455</v>
      </c>
      <c r="C3697" s="5" t="s">
        <v>34</v>
      </c>
      <c r="D3697" s="5">
        <v>33093</v>
      </c>
      <c r="E3697" s="39">
        <v>1125</v>
      </c>
      <c r="F3697" s="195">
        <v>44603</v>
      </c>
      <c r="G3697" s="2">
        <v>8</v>
      </c>
      <c r="H3697" t="str">
        <f t="shared" si="215"/>
        <v>Nilani RATHNAYAKA3000msc</v>
      </c>
      <c r="I3697" s="2">
        <f t="shared" si="214"/>
        <v>1125</v>
      </c>
      <c r="J3697" s="2" cm="1">
        <f t="array" ref="J3697">MAX(IF($H$3:$H$4000=$H3697,$I$3:$I$4000))</f>
        <v>1125</v>
      </c>
    </row>
    <row r="3698" spans="1:10" x14ac:dyDescent="0.2">
      <c r="A3698" t="s">
        <v>1124</v>
      </c>
      <c r="B3698" t="s">
        <v>1125</v>
      </c>
      <c r="C3698" s="5" t="s">
        <v>2</v>
      </c>
      <c r="D3698" s="5">
        <v>36384</v>
      </c>
      <c r="E3698" s="39">
        <v>1042</v>
      </c>
      <c r="F3698" s="195">
        <v>44602</v>
      </c>
      <c r="G3698" s="2">
        <v>89</v>
      </c>
      <c r="H3698" t="str">
        <f t="shared" si="215"/>
        <v>Amasha DE SILVA100m</v>
      </c>
      <c r="I3698" s="2">
        <f t="shared" si="214"/>
        <v>1042</v>
      </c>
      <c r="J3698" s="2" cm="1">
        <f t="array" ref="J3698">MAX(IF($H$3:$H$4000=$H3698,$I$3:$I$4000))</f>
        <v>1042</v>
      </c>
    </row>
    <row r="3699" spans="1:10" x14ac:dyDescent="0.2">
      <c r="A3699" t="s">
        <v>1124</v>
      </c>
      <c r="B3699" t="s">
        <v>1314</v>
      </c>
      <c r="C3699" t="s">
        <v>30</v>
      </c>
      <c r="D3699" s="5"/>
      <c r="E3699" s="39">
        <v>909</v>
      </c>
      <c r="F3699" s="195">
        <v>44602</v>
      </c>
      <c r="G3699" s="2">
        <v>43</v>
      </c>
      <c r="H3699" t="str">
        <f t="shared" si="215"/>
        <v>H.M.C.S. HERATH10000m</v>
      </c>
      <c r="I3699" s="2">
        <f t="shared" si="214"/>
        <v>909</v>
      </c>
      <c r="J3699" s="2" cm="1">
        <f t="array" ref="J3699">MAX(IF($H$3:$H$4000=$H3699,$I$3:$I$4000))</f>
        <v>909</v>
      </c>
    </row>
    <row r="3700" spans="1:10" x14ac:dyDescent="0.2">
      <c r="A3700" t="s">
        <v>1124</v>
      </c>
      <c r="B3700" t="s">
        <v>1373</v>
      </c>
      <c r="C3700" t="s">
        <v>38</v>
      </c>
      <c r="D3700" s="5"/>
      <c r="E3700" s="39">
        <v>965</v>
      </c>
      <c r="F3700" s="195">
        <v>44602</v>
      </c>
      <c r="G3700" s="2">
        <v>42</v>
      </c>
      <c r="H3700" t="str">
        <f t="shared" si="215"/>
        <v>K.A.A. SEWWANDItriple-jump</v>
      </c>
      <c r="I3700" s="2">
        <f t="shared" si="214"/>
        <v>965</v>
      </c>
      <c r="J3700" s="2" cm="1">
        <f t="array" ref="J3700">MAX(IF($H$3:$H$4000=$H3700,$I$3:$I$4000))</f>
        <v>965</v>
      </c>
    </row>
    <row r="3701" spans="1:10" x14ac:dyDescent="0.2">
      <c r="A3701" t="s">
        <v>1124</v>
      </c>
      <c r="B3701" t="s">
        <v>1374</v>
      </c>
      <c r="C3701" t="s">
        <v>38</v>
      </c>
      <c r="E3701" s="39">
        <v>959</v>
      </c>
      <c r="F3701" s="195">
        <v>44602</v>
      </c>
      <c r="G3701" s="2">
        <v>47</v>
      </c>
      <c r="H3701" t="str">
        <f t="shared" si="215"/>
        <v>Randi HEMASHA COORAYtriple-jump</v>
      </c>
      <c r="I3701" s="2">
        <f t="shared" si="214"/>
        <v>959</v>
      </c>
      <c r="J3701" s="2" cm="1">
        <f t="array" ref="J3701">MAX(IF($H$3:$H$4000=$H3701,$I$3:$I$4000))</f>
        <v>987</v>
      </c>
    </row>
    <row r="3702" spans="1:10" x14ac:dyDescent="0.2">
      <c r="A3702" t="s">
        <v>1124</v>
      </c>
      <c r="B3702" t="s">
        <v>1533</v>
      </c>
      <c r="C3702" s="5" t="s">
        <v>41</v>
      </c>
      <c r="D3702" s="5">
        <v>31791</v>
      </c>
      <c r="E3702" s="39">
        <v>961</v>
      </c>
      <c r="F3702" s="195">
        <v>44602</v>
      </c>
      <c r="G3702" s="2">
        <v>15</v>
      </c>
      <c r="H3702" t="str">
        <f t="shared" si="215"/>
        <v>Dilhani LEKAMGEjavelin-throw</v>
      </c>
      <c r="I3702" s="2">
        <f t="shared" si="214"/>
        <v>961</v>
      </c>
      <c r="J3702" s="2" cm="1">
        <f t="array" ref="J3702">MAX(IF($H$3:$H$4000=$H3702,$I$3:$I$4000))</f>
        <v>1021</v>
      </c>
    </row>
    <row r="3703" spans="1:10" x14ac:dyDescent="0.2">
      <c r="A3703" t="s">
        <v>1124</v>
      </c>
      <c r="B3703" t="s">
        <v>1539</v>
      </c>
      <c r="C3703" s="5" t="s">
        <v>41</v>
      </c>
      <c r="D3703" s="5">
        <v>29847</v>
      </c>
      <c r="E3703" s="39">
        <v>895</v>
      </c>
      <c r="F3703" s="195">
        <v>44602</v>
      </c>
      <c r="G3703" s="2">
        <v>25</v>
      </c>
      <c r="H3703" t="str">
        <f t="shared" si="215"/>
        <v>Nadeeka LAKMALIjavelin-throw</v>
      </c>
      <c r="I3703" s="2">
        <f t="shared" si="214"/>
        <v>895</v>
      </c>
      <c r="J3703" s="2" cm="1">
        <f t="array" ref="J3703">MAX(IF($H$3:$H$4000=$H3703,$I$3:$I$4000))</f>
        <v>962</v>
      </c>
    </row>
    <row r="3704" spans="1:10" x14ac:dyDescent="0.2">
      <c r="A3704" t="s">
        <v>1124</v>
      </c>
      <c r="B3704" t="s">
        <v>2272</v>
      </c>
      <c r="C3704" s="5" t="s">
        <v>38</v>
      </c>
      <c r="D3704" s="5">
        <v>36512</v>
      </c>
      <c r="E3704" s="39">
        <v>989</v>
      </c>
      <c r="F3704" s="195">
        <v>44523</v>
      </c>
      <c r="G3704" s="2">
        <v>77</v>
      </c>
      <c r="H3704" t="str">
        <f t="shared" si="215"/>
        <v>D.R.Hoshim NIRODHAtriple-jump</v>
      </c>
      <c r="I3704" s="2">
        <f t="shared" si="214"/>
        <v>989</v>
      </c>
      <c r="J3704" s="2" cm="1">
        <f t="array" ref="J3704">MAX(IF($H$3:$H$4000=$H3704,$I$3:$I$4000))</f>
        <v>989</v>
      </c>
    </row>
    <row r="3705" spans="1:10" x14ac:dyDescent="0.2">
      <c r="A3705" t="s">
        <v>1124</v>
      </c>
      <c r="B3705" t="s">
        <v>1428</v>
      </c>
      <c r="C3705" t="s">
        <v>36</v>
      </c>
      <c r="D3705" s="5"/>
      <c r="E3705" s="39">
        <v>838</v>
      </c>
      <c r="F3705" s="195">
        <v>44523</v>
      </c>
      <c r="G3705" s="2">
        <v>70</v>
      </c>
      <c r="H3705" t="str">
        <f t="shared" si="215"/>
        <v>Sachini KAUSHALYApole-vault</v>
      </c>
      <c r="I3705" s="2">
        <f t="shared" si="214"/>
        <v>838</v>
      </c>
      <c r="J3705" s="2" cm="1">
        <f t="array" ref="J3705">MAX(IF($H$3:$H$4000=$H3705,$I$3:$I$4000))</f>
        <v>868</v>
      </c>
    </row>
    <row r="3706" spans="1:10" x14ac:dyDescent="0.2">
      <c r="A3706" t="s">
        <v>1124</v>
      </c>
      <c r="B3706" t="s">
        <v>2651</v>
      </c>
      <c r="C3706" s="5" t="s">
        <v>85</v>
      </c>
      <c r="D3706" s="5">
        <v>34429</v>
      </c>
      <c r="E3706" s="39">
        <v>799</v>
      </c>
      <c r="F3706" s="195">
        <v>44523</v>
      </c>
      <c r="G3706" s="2">
        <v>39</v>
      </c>
      <c r="H3706" t="str">
        <f t="shared" si="215"/>
        <v>P.B. GAYANIrace-walking</v>
      </c>
      <c r="I3706" s="2">
        <f t="shared" si="214"/>
        <v>799</v>
      </c>
      <c r="J3706" s="2" cm="1">
        <f t="array" ref="J3706">MAX(IF($H$3:$H$4000=$H3706,$I$3:$I$4000))</f>
        <v>799</v>
      </c>
    </row>
    <row r="3707" spans="1:10" x14ac:dyDescent="0.2">
      <c r="A3707" t="s">
        <v>1124</v>
      </c>
      <c r="B3707" t="s">
        <v>2147</v>
      </c>
      <c r="C3707" s="5" t="s">
        <v>33</v>
      </c>
      <c r="D3707" s="5">
        <v>35016</v>
      </c>
      <c r="E3707" s="39">
        <v>1037</v>
      </c>
      <c r="F3707" s="195">
        <v>44500</v>
      </c>
      <c r="G3707" s="2">
        <v>70</v>
      </c>
      <c r="H3707" t="str">
        <f t="shared" si="215"/>
        <v>Kawshalya MADUSHANI400mh</v>
      </c>
      <c r="I3707" s="2">
        <f t="shared" si="214"/>
        <v>1037</v>
      </c>
      <c r="J3707" s="2" cm="1">
        <f t="array" ref="J3707">MAX(IF($H$3:$H$4000=$H3707,$I$3:$I$4000))</f>
        <v>1037</v>
      </c>
    </row>
    <row r="3708" spans="1:10" x14ac:dyDescent="0.2">
      <c r="A3708" t="s">
        <v>1124</v>
      </c>
      <c r="B3708" t="s">
        <v>5528</v>
      </c>
      <c r="C3708" s="5" t="s">
        <v>37</v>
      </c>
      <c r="D3708" s="5">
        <v>35365</v>
      </c>
      <c r="E3708" s="39">
        <v>1108</v>
      </c>
      <c r="F3708" s="195">
        <v>44500</v>
      </c>
      <c r="G3708" s="2">
        <v>24</v>
      </c>
      <c r="H3708" t="str">
        <f t="shared" si="215"/>
        <v>Lakshini Sarangi Silva SANDARADURAlong-jump</v>
      </c>
      <c r="I3708" s="2">
        <f t="shared" si="214"/>
        <v>1108</v>
      </c>
      <c r="J3708" s="2" cm="1">
        <f t="array" ref="J3708">MAX(IF($H$3:$H$4000=$H3708,$I$3:$I$4000))</f>
        <v>1149</v>
      </c>
    </row>
    <row r="3709" spans="1:10" x14ac:dyDescent="0.2">
      <c r="A3709" t="s">
        <v>1124</v>
      </c>
      <c r="B3709" t="s">
        <v>1254</v>
      </c>
      <c r="C3709" s="5" t="s">
        <v>28</v>
      </c>
      <c r="D3709" s="5">
        <v>31769</v>
      </c>
      <c r="E3709" s="39">
        <v>1133</v>
      </c>
      <c r="F3709" s="195">
        <v>44499</v>
      </c>
      <c r="G3709" s="2">
        <v>41</v>
      </c>
      <c r="H3709" t="str">
        <f t="shared" si="215"/>
        <v>Gayanthika ARTIGALA1500m</v>
      </c>
      <c r="I3709" s="2">
        <f t="shared" si="214"/>
        <v>1133</v>
      </c>
      <c r="J3709" s="2" cm="1">
        <f t="array" ref="J3709">MAX(IF($H$3:$H$4000=$H3709,$I$3:$I$4000))</f>
        <v>1133</v>
      </c>
    </row>
    <row r="3710" spans="1:10" x14ac:dyDescent="0.2">
      <c r="A3710" t="s">
        <v>1124</v>
      </c>
      <c r="B3710" t="s">
        <v>1374</v>
      </c>
      <c r="C3710" t="s">
        <v>38</v>
      </c>
      <c r="D3710" s="5"/>
      <c r="E3710" s="39">
        <v>987</v>
      </c>
      <c r="F3710" s="195">
        <v>44499</v>
      </c>
      <c r="G3710" s="2">
        <v>74</v>
      </c>
      <c r="H3710" t="str">
        <f t="shared" si="215"/>
        <v>Randi HEMASHA COORAYtriple-jump</v>
      </c>
      <c r="I3710" s="2">
        <f t="shared" si="214"/>
        <v>987</v>
      </c>
      <c r="J3710" s="2" cm="1">
        <f t="array" ref="J3710">MAX(IF($H$3:$H$4000=$H3710,$I$3:$I$4000))</f>
        <v>987</v>
      </c>
    </row>
    <row r="3711" spans="1:10" x14ac:dyDescent="0.2">
      <c r="A3711" t="s">
        <v>1124</v>
      </c>
      <c r="B3711" t="s">
        <v>2624</v>
      </c>
      <c r="C3711" t="s">
        <v>41</v>
      </c>
      <c r="E3711" s="39">
        <v>805</v>
      </c>
      <c r="F3711" s="195">
        <v>44480</v>
      </c>
      <c r="G3711" s="2">
        <v>92</v>
      </c>
      <c r="H3711" t="str">
        <f t="shared" si="215"/>
        <v>Sri ASTUTIjavelin-throw</v>
      </c>
      <c r="I3711" s="2">
        <f t="shared" si="214"/>
        <v>805</v>
      </c>
      <c r="J3711" s="2" cm="1">
        <f t="array" ref="J3711">MAX(IF($H$3:$H$4000=$H3711,$I$3:$I$4000))</f>
        <v>805</v>
      </c>
    </row>
    <row r="3712" spans="1:10" x14ac:dyDescent="0.2">
      <c r="A3712" t="s">
        <v>1124</v>
      </c>
      <c r="B3712" t="s">
        <v>1533</v>
      </c>
      <c r="C3712" s="5" t="s">
        <v>41</v>
      </c>
      <c r="D3712" s="5">
        <v>31791</v>
      </c>
      <c r="E3712" s="39">
        <v>1021</v>
      </c>
      <c r="F3712" s="195">
        <v>44362</v>
      </c>
      <c r="G3712" s="2">
        <v>10</v>
      </c>
      <c r="H3712" t="str">
        <f t="shared" si="215"/>
        <v>Dilhani LEKAMGEjavelin-throw</v>
      </c>
      <c r="I3712" s="2">
        <f t="shared" si="214"/>
        <v>1021</v>
      </c>
      <c r="J3712" s="2" cm="1">
        <f t="array" ref="J3712">MAX(IF($H$3:$H$4000=$H3712,$I$3:$I$4000))</f>
        <v>1021</v>
      </c>
    </row>
    <row r="3713" spans="1:10" x14ac:dyDescent="0.2">
      <c r="A3713" t="s">
        <v>1124</v>
      </c>
      <c r="B3713" t="s">
        <v>1539</v>
      </c>
      <c r="C3713" s="5" t="s">
        <v>41</v>
      </c>
      <c r="D3713" s="5">
        <v>29847</v>
      </c>
      <c r="E3713" s="39">
        <v>962</v>
      </c>
      <c r="F3713" s="195">
        <v>44362</v>
      </c>
      <c r="G3713" s="2">
        <v>22</v>
      </c>
      <c r="H3713" t="str">
        <f t="shared" si="215"/>
        <v>Nadeeka LAKMALIjavelin-throw</v>
      </c>
      <c r="I3713" s="2">
        <f t="shared" si="214"/>
        <v>962</v>
      </c>
      <c r="J3713" s="2" cm="1">
        <f t="array" ref="J3713">MAX(IF($H$3:$H$4000=$H3713,$I$3:$I$4000))</f>
        <v>962</v>
      </c>
    </row>
    <row r="3714" spans="1:10" x14ac:dyDescent="0.2">
      <c r="A3714" t="s">
        <v>1124</v>
      </c>
      <c r="B3714" t="s">
        <v>5455</v>
      </c>
      <c r="C3714" s="5" t="s">
        <v>34</v>
      </c>
      <c r="D3714" s="5">
        <v>33093</v>
      </c>
      <c r="E3714" s="39">
        <v>1110</v>
      </c>
      <c r="F3714" s="195">
        <v>44337</v>
      </c>
      <c r="G3714" s="2">
        <v>43</v>
      </c>
      <c r="H3714" t="str">
        <f t="shared" si="215"/>
        <v>Nilani RATHNAYAKA3000msc</v>
      </c>
      <c r="I3714" s="2">
        <f t="shared" ref="I3714:I3777" si="216">E3714</f>
        <v>1110</v>
      </c>
      <c r="J3714" s="2" cm="1">
        <f t="array" ref="J3714">MAX(IF($H$3:$H$4000=$H3714,$I$3:$I$4000))</f>
        <v>1125</v>
      </c>
    </row>
    <row r="3715" spans="1:10" x14ac:dyDescent="0.2">
      <c r="A3715" t="s">
        <v>1124</v>
      </c>
      <c r="B3715" t="s">
        <v>1790</v>
      </c>
      <c r="C3715" s="5" t="s">
        <v>27</v>
      </c>
      <c r="D3715" s="5">
        <v>36291</v>
      </c>
      <c r="E3715" s="39">
        <v>1118</v>
      </c>
      <c r="F3715" s="195">
        <v>44295</v>
      </c>
      <c r="G3715" s="2">
        <v>38</v>
      </c>
      <c r="H3715" t="str">
        <f t="shared" ref="H3715:H3778" si="217">B3715&amp;C3715</f>
        <v>Dilshi KUMARASINGHE800m</v>
      </c>
      <c r="I3715" s="2">
        <f t="shared" si="216"/>
        <v>1118</v>
      </c>
      <c r="J3715" s="2" cm="1">
        <f t="array" ref="J3715">MAX(IF($H$3:$H$4000=$H3715,$I$3:$I$4000))</f>
        <v>1118</v>
      </c>
    </row>
    <row r="3716" spans="1:10" x14ac:dyDescent="0.2">
      <c r="A3716" t="s">
        <v>1124</v>
      </c>
      <c r="B3716" t="s">
        <v>1801</v>
      </c>
      <c r="C3716" s="5" t="s">
        <v>27</v>
      </c>
      <c r="D3716" s="6">
        <v>32770</v>
      </c>
      <c r="E3716" s="39">
        <v>1107</v>
      </c>
      <c r="F3716" s="195">
        <v>44295</v>
      </c>
      <c r="G3716" s="2">
        <v>56</v>
      </c>
      <c r="H3716" t="str">
        <f t="shared" si="217"/>
        <v>Nimali WALIWARSHA800m</v>
      </c>
      <c r="I3716" s="2">
        <f t="shared" si="216"/>
        <v>1107</v>
      </c>
      <c r="J3716" s="2" cm="1">
        <f t="array" ref="J3716">MAX(IF($H$3:$H$4000=$H3716,$I$3:$I$4000))</f>
        <v>1107</v>
      </c>
    </row>
    <row r="3717" spans="1:10" x14ac:dyDescent="0.2">
      <c r="A3717" t="s">
        <v>1124</v>
      </c>
      <c r="B3717" t="s">
        <v>1254</v>
      </c>
      <c r="C3717" s="5" t="s">
        <v>27</v>
      </c>
      <c r="D3717" s="5">
        <v>31769</v>
      </c>
      <c r="E3717" s="39">
        <v>1098</v>
      </c>
      <c r="F3717" s="195">
        <v>44295</v>
      </c>
      <c r="G3717" s="2">
        <v>68</v>
      </c>
      <c r="H3717" t="str">
        <f t="shared" si="217"/>
        <v>Gayanthika ARTIGALA800m</v>
      </c>
      <c r="I3717" s="2">
        <f t="shared" si="216"/>
        <v>1098</v>
      </c>
      <c r="J3717" s="2" cm="1">
        <f t="array" ref="J3717">MAX(IF($H$3:$H$4000=$H3717,$I$3:$I$4000))</f>
        <v>1098</v>
      </c>
    </row>
    <row r="3718" spans="1:10" x14ac:dyDescent="0.2">
      <c r="A3718" t="s">
        <v>1124</v>
      </c>
      <c r="B3718" t="s">
        <v>1811</v>
      </c>
      <c r="C3718" s="5" t="s">
        <v>27</v>
      </c>
      <c r="D3718" s="5">
        <v>31300</v>
      </c>
      <c r="E3718" s="39">
        <v>1094</v>
      </c>
      <c r="F3718" s="195">
        <v>44295</v>
      </c>
      <c r="G3718" s="2">
        <v>74</v>
      </c>
      <c r="H3718" t="str">
        <f t="shared" si="217"/>
        <v>Dilrukshi CHAMPIKA800m</v>
      </c>
      <c r="I3718" s="2">
        <f t="shared" si="216"/>
        <v>1094</v>
      </c>
      <c r="J3718" s="2" cm="1">
        <f t="array" ref="J3718">MAX(IF($H$3:$H$4000=$H3718,$I$3:$I$4000))</f>
        <v>1094</v>
      </c>
    </row>
    <row r="3719" spans="1:10" x14ac:dyDescent="0.2">
      <c r="A3719" t="s">
        <v>1124</v>
      </c>
      <c r="B3719" t="s">
        <v>2266</v>
      </c>
      <c r="C3719" s="5" t="s">
        <v>38</v>
      </c>
      <c r="D3719" s="5">
        <v>34102</v>
      </c>
      <c r="E3719" s="39">
        <v>988</v>
      </c>
      <c r="F3719" s="195">
        <v>44295</v>
      </c>
      <c r="G3719" s="2">
        <v>66</v>
      </c>
      <c r="H3719" t="str">
        <f t="shared" si="217"/>
        <v>K.A.T. LAKSHANItriple-jump</v>
      </c>
      <c r="I3719" s="2">
        <f t="shared" si="216"/>
        <v>988</v>
      </c>
      <c r="J3719" s="2" cm="1">
        <f t="array" ref="J3719">MAX(IF($H$3:$H$4000=$H3719,$I$3:$I$4000))</f>
        <v>988</v>
      </c>
    </row>
    <row r="3720" spans="1:10" x14ac:dyDescent="0.2">
      <c r="A3720" t="s">
        <v>1124</v>
      </c>
      <c r="B3720" t="s">
        <v>2267</v>
      </c>
      <c r="C3720" s="6" t="s">
        <v>38</v>
      </c>
      <c r="D3720" s="5">
        <v>44671</v>
      </c>
      <c r="E3720" s="39">
        <v>988</v>
      </c>
      <c r="F3720" s="195">
        <v>44295</v>
      </c>
      <c r="G3720" s="2">
        <v>66</v>
      </c>
      <c r="H3720" t="str">
        <f t="shared" si="217"/>
        <v>K.P.S.R.R. SEWWANDItriple-jump</v>
      </c>
      <c r="I3720" s="2">
        <f t="shared" si="216"/>
        <v>988</v>
      </c>
      <c r="J3720" s="2" cm="1">
        <f t="array" ref="J3720">MAX(IF($H$3:$H$4000=$H3720,$I$3:$I$4000))</f>
        <v>988</v>
      </c>
    </row>
    <row r="3721" spans="1:10" x14ac:dyDescent="0.2">
      <c r="A3721" t="s">
        <v>1124</v>
      </c>
      <c r="B3721" t="s">
        <v>2276</v>
      </c>
      <c r="C3721" s="6" t="s">
        <v>38</v>
      </c>
      <c r="D3721" s="5">
        <v>44640</v>
      </c>
      <c r="E3721" s="39">
        <v>974</v>
      </c>
      <c r="F3721" s="195">
        <v>44295</v>
      </c>
      <c r="G3721" s="2">
        <v>84</v>
      </c>
      <c r="H3721" t="str">
        <f t="shared" si="217"/>
        <v>Neha HETTIARACHCHItriple-jump</v>
      </c>
      <c r="I3721" s="2">
        <f t="shared" si="216"/>
        <v>974</v>
      </c>
      <c r="J3721" s="2" cm="1">
        <f t="array" ref="J3721">MAX(IF($H$3:$H$4000=$H3721,$I$3:$I$4000))</f>
        <v>974</v>
      </c>
    </row>
    <row r="3722" spans="1:10" x14ac:dyDescent="0.2">
      <c r="A3722" t="s">
        <v>1124</v>
      </c>
      <c r="B3722" t="s">
        <v>2280</v>
      </c>
      <c r="C3722" s="5" t="s">
        <v>38</v>
      </c>
      <c r="D3722" s="5">
        <v>35801</v>
      </c>
      <c r="E3722" s="39">
        <v>970</v>
      </c>
      <c r="F3722" s="195">
        <v>44295</v>
      </c>
      <c r="G3722" s="2">
        <v>90</v>
      </c>
      <c r="H3722" t="str">
        <f t="shared" si="217"/>
        <v>Mudiyanselage EKANAYAKAtriple-jump</v>
      </c>
      <c r="I3722" s="2">
        <f t="shared" si="216"/>
        <v>970</v>
      </c>
      <c r="J3722" s="2" cm="1">
        <f t="array" ref="J3722">MAX(IF($H$3:$H$4000=$H3722,$I$3:$I$4000))</f>
        <v>970</v>
      </c>
    </row>
    <row r="3723" spans="1:10" x14ac:dyDescent="0.2">
      <c r="A3723" t="s">
        <v>1124</v>
      </c>
      <c r="B3723" t="s">
        <v>2281</v>
      </c>
      <c r="C3723" t="s">
        <v>38</v>
      </c>
      <c r="D3723" s="5"/>
      <c r="E3723" s="39">
        <v>970</v>
      </c>
      <c r="F3723" s="195">
        <v>44295</v>
      </c>
      <c r="G3723" s="2">
        <v>90</v>
      </c>
      <c r="H3723" t="str">
        <f t="shared" si="217"/>
        <v>N.A.Y. SEWWANDItriple-jump</v>
      </c>
      <c r="I3723" s="2">
        <f t="shared" si="216"/>
        <v>970</v>
      </c>
      <c r="J3723" s="2" cm="1">
        <f t="array" ref="J3723">MAX(IF($H$3:$H$4000=$H3723,$I$3:$I$4000))</f>
        <v>970</v>
      </c>
    </row>
    <row r="3724" spans="1:10" x14ac:dyDescent="0.2">
      <c r="A3724" t="s">
        <v>1124</v>
      </c>
      <c r="B3724" t="s">
        <v>2388</v>
      </c>
      <c r="C3724" s="5" t="s">
        <v>36</v>
      </c>
      <c r="D3724" s="5">
        <v>1986</v>
      </c>
      <c r="E3724" s="39">
        <v>807</v>
      </c>
      <c r="F3724" s="195">
        <v>44294</v>
      </c>
      <c r="G3724" s="2">
        <v>92</v>
      </c>
      <c r="H3724" t="str">
        <f t="shared" si="217"/>
        <v>K.A.K. LAKRANI PERERApole-vault</v>
      </c>
      <c r="I3724" s="2">
        <f t="shared" si="216"/>
        <v>807</v>
      </c>
      <c r="J3724" s="2" cm="1">
        <f t="array" ref="J3724">MAX(IF($H$3:$H$4000=$H3724,$I$3:$I$4000))</f>
        <v>807</v>
      </c>
    </row>
    <row r="3725" spans="1:10" x14ac:dyDescent="0.2">
      <c r="A3725" t="s">
        <v>1124</v>
      </c>
      <c r="B3725" t="s">
        <v>1348</v>
      </c>
      <c r="C3725" s="5" t="s">
        <v>37</v>
      </c>
      <c r="D3725" s="5">
        <v>33636</v>
      </c>
      <c r="E3725" s="39">
        <v>1055</v>
      </c>
      <c r="F3725" s="195">
        <v>44293</v>
      </c>
      <c r="G3725" s="2">
        <v>53</v>
      </c>
      <c r="H3725" t="str">
        <f t="shared" si="217"/>
        <v>Anjani PULWANSAlong-jump</v>
      </c>
      <c r="I3725" s="2">
        <f t="shared" si="216"/>
        <v>1055</v>
      </c>
      <c r="J3725" s="2" cm="1">
        <f t="array" ref="J3725">MAX(IF($H$3:$H$4000=$H3725,$I$3:$I$4000))</f>
        <v>1055</v>
      </c>
    </row>
    <row r="3726" spans="1:10" x14ac:dyDescent="0.2">
      <c r="A3726" t="s">
        <v>1124</v>
      </c>
      <c r="B3726" t="s">
        <v>1542</v>
      </c>
      <c r="C3726" s="5" t="s">
        <v>41</v>
      </c>
      <c r="D3726" s="5">
        <v>33303</v>
      </c>
      <c r="E3726" s="39">
        <v>884</v>
      </c>
      <c r="F3726" s="195">
        <v>44293</v>
      </c>
      <c r="G3726" s="2">
        <v>45</v>
      </c>
      <c r="H3726" t="str">
        <f t="shared" si="217"/>
        <v>Dayana HARSHANI MADUWANTHIjavelin-throw</v>
      </c>
      <c r="I3726" s="2">
        <f t="shared" si="216"/>
        <v>884</v>
      </c>
      <c r="J3726" s="2" cm="1">
        <f t="array" ref="J3726">MAX(IF($H$3:$H$4000=$H3726,$I$3:$I$4000))</f>
        <v>934</v>
      </c>
    </row>
    <row r="3727" spans="1:10" x14ac:dyDescent="0.2">
      <c r="A3727" t="s">
        <v>3338</v>
      </c>
      <c r="B3727" t="s">
        <v>5547</v>
      </c>
      <c r="C3727" s="5" t="s">
        <v>35</v>
      </c>
      <c r="D3727" s="5">
        <v>34353</v>
      </c>
      <c r="E3727" s="39">
        <v>994</v>
      </c>
      <c r="F3727" s="195">
        <v>44622</v>
      </c>
      <c r="G3727" s="2">
        <v>24</v>
      </c>
      <c r="H3727" t="str">
        <f t="shared" si="217"/>
        <v>Nonhlanhla Erikah SEYAMAhigh-jump</v>
      </c>
      <c r="I3727" s="2">
        <f t="shared" si="216"/>
        <v>994</v>
      </c>
      <c r="J3727" s="2" cm="1">
        <f t="array" ref="J3727">MAX(IF($H$3:$H$4000=$H3727,$I$3:$I$4000))</f>
        <v>994</v>
      </c>
    </row>
    <row r="3728" spans="1:10" x14ac:dyDescent="0.2">
      <c r="A3728" t="s">
        <v>2694</v>
      </c>
      <c r="B3728" t="s">
        <v>5621</v>
      </c>
      <c r="C3728" s="5" t="s">
        <v>82</v>
      </c>
      <c r="D3728" s="6">
        <v>32343</v>
      </c>
      <c r="E3728" s="39">
        <v>1034</v>
      </c>
      <c r="F3728" s="195">
        <v>44654</v>
      </c>
      <c r="G3728" s="2">
        <v>43</v>
      </c>
      <c r="H3728" t="str">
        <f t="shared" si="217"/>
        <v>Natalia Elisante SULLEmarathon</v>
      </c>
      <c r="I3728" s="2">
        <f t="shared" si="216"/>
        <v>1034</v>
      </c>
      <c r="J3728" s="2" cm="1">
        <f t="array" ref="J3728">MAX(IF($H$3:$H$4000=$H3728,$I$3:$I$4000))</f>
        <v>1034</v>
      </c>
    </row>
    <row r="3729" spans="1:10" x14ac:dyDescent="0.2">
      <c r="A3729" t="s">
        <v>2694</v>
      </c>
      <c r="B3729" t="s">
        <v>2695</v>
      </c>
      <c r="C3729" s="5" t="s">
        <v>82</v>
      </c>
      <c r="D3729" s="5">
        <v>33905</v>
      </c>
      <c r="E3729" s="39">
        <v>1153</v>
      </c>
      <c r="F3729" s="195">
        <v>44535</v>
      </c>
      <c r="G3729" s="2">
        <v>45</v>
      </c>
      <c r="H3729" t="str">
        <f t="shared" si="217"/>
        <v>Failuna MATANGAmarathon</v>
      </c>
      <c r="I3729" s="2">
        <f t="shared" si="216"/>
        <v>1153</v>
      </c>
      <c r="J3729" s="2" cm="1">
        <f t="array" ref="J3729">MAX(IF($H$3:$H$4000=$H3729,$I$3:$I$4000))</f>
        <v>1153</v>
      </c>
    </row>
    <row r="3730" spans="1:10" x14ac:dyDescent="0.2">
      <c r="A3730" t="s">
        <v>1743</v>
      </c>
      <c r="B3730" t="s">
        <v>1744</v>
      </c>
      <c r="C3730" s="5" t="s">
        <v>33</v>
      </c>
      <c r="D3730" s="5">
        <v>32954</v>
      </c>
      <c r="E3730" s="39">
        <v>1138</v>
      </c>
      <c r="F3730" s="195">
        <v>44352</v>
      </c>
      <c r="G3730" s="2">
        <v>20</v>
      </c>
      <c r="H3730" t="str">
        <f t="shared" si="217"/>
        <v>Yanique HAYE-SMITH400mh</v>
      </c>
      <c r="I3730" s="2">
        <f t="shared" si="216"/>
        <v>1138</v>
      </c>
      <c r="J3730" s="2" cm="1">
        <f t="array" ref="J3730">MAX(IF($H$3:$H$4000=$H3730,$I$3:$I$4000))</f>
        <v>1138</v>
      </c>
    </row>
    <row r="3731" spans="1:10" x14ac:dyDescent="0.2">
      <c r="A3731" t="s">
        <v>1743</v>
      </c>
      <c r="B3731" t="s">
        <v>1744</v>
      </c>
      <c r="C3731" s="5" t="s">
        <v>26</v>
      </c>
      <c r="D3731" s="5">
        <v>32954</v>
      </c>
      <c r="E3731" s="39">
        <v>1107</v>
      </c>
      <c r="F3731" s="195">
        <v>44296</v>
      </c>
      <c r="G3731" s="2">
        <v>59</v>
      </c>
      <c r="H3731" t="str">
        <f t="shared" si="217"/>
        <v>Yanique HAYE-SMITH400m</v>
      </c>
      <c r="I3731" s="2">
        <f t="shared" si="216"/>
        <v>1107</v>
      </c>
      <c r="J3731" s="2" cm="1">
        <f t="array" ref="J3731">MAX(IF($H$3:$H$4000=$H3731,$I$3:$I$4000))</f>
        <v>1107</v>
      </c>
    </row>
    <row r="3732" spans="1:10" x14ac:dyDescent="0.2">
      <c r="A3732" t="s">
        <v>1120</v>
      </c>
      <c r="B3732" t="s">
        <v>1711</v>
      </c>
      <c r="C3732" s="5" t="s">
        <v>2</v>
      </c>
      <c r="D3732" s="5">
        <v>37818</v>
      </c>
      <c r="E3732" s="39">
        <v>1056</v>
      </c>
      <c r="F3732" s="195">
        <v>44653</v>
      </c>
      <c r="G3732" s="2">
        <v>67</v>
      </c>
      <c r="H3732" t="str">
        <f t="shared" si="217"/>
        <v>Taejha BADAL100m</v>
      </c>
      <c r="I3732" s="2">
        <f t="shared" si="216"/>
        <v>1056</v>
      </c>
      <c r="J3732" s="2" cm="1">
        <f t="array" ref="J3732">MAX(IF($H$3:$H$4000=$H3732,$I$3:$I$4000))</f>
        <v>1056</v>
      </c>
    </row>
    <row r="3733" spans="1:10" x14ac:dyDescent="0.2">
      <c r="A3733" t="s">
        <v>1120</v>
      </c>
      <c r="B3733" t="s">
        <v>1711</v>
      </c>
      <c r="C3733" s="5" t="s">
        <v>25</v>
      </c>
      <c r="D3733" s="5">
        <v>37818</v>
      </c>
      <c r="E3733" s="39">
        <v>1058</v>
      </c>
      <c r="F3733" s="195">
        <v>44653</v>
      </c>
      <c r="G3733" s="2">
        <v>64</v>
      </c>
      <c r="H3733" t="str">
        <f t="shared" si="217"/>
        <v>Taejha BADAL200m</v>
      </c>
      <c r="I3733" s="2">
        <f t="shared" si="216"/>
        <v>1058</v>
      </c>
      <c r="J3733" s="2" cm="1">
        <f t="array" ref="J3733">MAX(IF($H$3:$H$4000=$H3733,$I$3:$I$4000))</f>
        <v>1089</v>
      </c>
    </row>
    <row r="3734" spans="1:10" x14ac:dyDescent="0.2">
      <c r="A3734" t="s">
        <v>1120</v>
      </c>
      <c r="B3734" t="s">
        <v>5513</v>
      </c>
      <c r="C3734" s="6" t="s">
        <v>33</v>
      </c>
      <c r="D3734" s="5">
        <v>32677</v>
      </c>
      <c r="E3734" s="39">
        <v>1012</v>
      </c>
      <c r="F3734" s="195">
        <v>44653</v>
      </c>
      <c r="G3734" s="2">
        <v>47</v>
      </c>
      <c r="H3734" t="str">
        <f t="shared" si="217"/>
        <v>Janeil BELLILLE400mh</v>
      </c>
      <c r="I3734" s="2">
        <f t="shared" si="216"/>
        <v>1012</v>
      </c>
      <c r="J3734" s="2" cm="1">
        <f t="array" ref="J3734">MAX(IF($H$3:$H$4000=$H3734,$I$3:$I$4000))</f>
        <v>1012</v>
      </c>
    </row>
    <row r="3735" spans="1:10" x14ac:dyDescent="0.2">
      <c r="A3735" t="s">
        <v>1120</v>
      </c>
      <c r="B3735" t="s">
        <v>1708</v>
      </c>
      <c r="C3735" s="5" t="s">
        <v>37</v>
      </c>
      <c r="D3735" s="5">
        <v>35952</v>
      </c>
      <c r="E3735" s="39">
        <v>1125</v>
      </c>
      <c r="F3735" s="195">
        <v>44653</v>
      </c>
      <c r="G3735" s="2">
        <v>5</v>
      </c>
      <c r="H3735" t="str">
        <f t="shared" si="217"/>
        <v>Tyra GITTENSlong-jump</v>
      </c>
      <c r="I3735" s="2">
        <f t="shared" si="216"/>
        <v>1125</v>
      </c>
      <c r="J3735" s="2" cm="1">
        <f t="array" ref="J3735">MAX(IF($H$3:$H$4000=$H3735,$I$3:$I$4000))</f>
        <v>1209</v>
      </c>
    </row>
    <row r="3736" spans="1:10" x14ac:dyDescent="0.2">
      <c r="A3736" t="s">
        <v>1120</v>
      </c>
      <c r="B3736" t="s">
        <v>1708</v>
      </c>
      <c r="C3736" s="5" t="s">
        <v>35</v>
      </c>
      <c r="D3736" s="5">
        <v>35952</v>
      </c>
      <c r="E3736" s="39">
        <v>1170</v>
      </c>
      <c r="F3736" s="195">
        <v>44653</v>
      </c>
      <c r="G3736" s="2">
        <v>2</v>
      </c>
      <c r="H3736" t="str">
        <f t="shared" si="217"/>
        <v>Tyra GITTENShigh-jump</v>
      </c>
      <c r="I3736" s="2">
        <f t="shared" si="216"/>
        <v>1170</v>
      </c>
      <c r="J3736" s="2" cm="1">
        <f t="array" ref="J3736">MAX(IF($H$3:$H$4000=$H3736,$I$3:$I$4000))</f>
        <v>1170</v>
      </c>
    </row>
    <row r="3737" spans="1:10" x14ac:dyDescent="0.2">
      <c r="A3737" t="s">
        <v>1120</v>
      </c>
      <c r="B3737" t="s">
        <v>5498</v>
      </c>
      <c r="C3737" s="5" t="s">
        <v>33</v>
      </c>
      <c r="D3737" s="5">
        <v>36838</v>
      </c>
      <c r="E3737" s="39">
        <v>987</v>
      </c>
      <c r="F3737" s="195">
        <v>44652</v>
      </c>
      <c r="G3737" s="2">
        <v>71</v>
      </c>
      <c r="H3737" t="str">
        <f t="shared" si="217"/>
        <v>Tamia BADAL400mh</v>
      </c>
      <c r="I3737" s="2">
        <f t="shared" si="216"/>
        <v>987</v>
      </c>
      <c r="J3737" s="2" cm="1">
        <f t="array" ref="J3737">MAX(IF($H$3:$H$4000=$H3737,$I$3:$I$4000))</f>
        <v>987</v>
      </c>
    </row>
    <row r="3738" spans="1:10" x14ac:dyDescent="0.2">
      <c r="A3738" t="s">
        <v>1120</v>
      </c>
      <c r="B3738" t="s">
        <v>5498</v>
      </c>
      <c r="C3738" s="5" t="s">
        <v>32</v>
      </c>
      <c r="D3738" s="5">
        <v>36838</v>
      </c>
      <c r="E3738" s="39">
        <v>1034</v>
      </c>
      <c r="F3738" s="195">
        <v>44646</v>
      </c>
      <c r="G3738" s="2">
        <v>35</v>
      </c>
      <c r="H3738" t="str">
        <f t="shared" si="217"/>
        <v>Tamia BADAL100mh</v>
      </c>
      <c r="I3738" s="2">
        <f t="shared" si="216"/>
        <v>1034</v>
      </c>
      <c r="J3738" s="2" cm="1">
        <f t="array" ref="J3738">MAX(IF($H$3:$H$4000=$H3738,$I$3:$I$4000))</f>
        <v>1034</v>
      </c>
    </row>
    <row r="3739" spans="1:10" x14ac:dyDescent="0.2">
      <c r="A3739" t="s">
        <v>1120</v>
      </c>
      <c r="B3739" t="s">
        <v>2091</v>
      </c>
      <c r="C3739" s="5" t="s">
        <v>32</v>
      </c>
      <c r="D3739" s="5">
        <v>44581</v>
      </c>
      <c r="E3739" s="39">
        <v>1027</v>
      </c>
      <c r="F3739" s="195">
        <v>44646</v>
      </c>
      <c r="G3739" s="2">
        <v>39</v>
      </c>
      <c r="H3739" t="str">
        <f t="shared" si="217"/>
        <v>SaÔ¨Åya JOHN100mh</v>
      </c>
      <c r="I3739" s="2">
        <f t="shared" si="216"/>
        <v>1027</v>
      </c>
      <c r="J3739" s="2" cm="1">
        <f t="array" ref="J3739">MAX(IF($H$3:$H$4000=$H3739,$I$3:$I$4000))</f>
        <v>1066</v>
      </c>
    </row>
    <row r="3740" spans="1:10" x14ac:dyDescent="0.2">
      <c r="A3740" t="s">
        <v>1120</v>
      </c>
      <c r="B3740" t="s">
        <v>4992</v>
      </c>
      <c r="C3740" s="5" t="s">
        <v>32</v>
      </c>
      <c r="D3740" s="5">
        <v>35613</v>
      </c>
      <c r="E3740" s="39">
        <v>999</v>
      </c>
      <c r="F3740" s="195">
        <v>44646</v>
      </c>
      <c r="G3740" s="2">
        <v>66</v>
      </c>
      <c r="H3740" t="str">
        <f t="shared" si="217"/>
        <v>Jeminise PARRIS100mh</v>
      </c>
      <c r="I3740" s="2">
        <f t="shared" si="216"/>
        <v>999</v>
      </c>
      <c r="J3740" s="2" cm="1">
        <f t="array" ref="J3740">MAX(IF($H$3:$H$4000=$H3740,$I$3:$I$4000))</f>
        <v>999</v>
      </c>
    </row>
    <row r="3741" spans="1:10" x14ac:dyDescent="0.2">
      <c r="A3741" t="s">
        <v>1120</v>
      </c>
      <c r="B3741" t="s">
        <v>4965</v>
      </c>
      <c r="C3741" s="5" t="s">
        <v>2</v>
      </c>
      <c r="D3741" s="5">
        <v>37463</v>
      </c>
      <c r="E3741" s="39">
        <v>1058</v>
      </c>
      <c r="F3741" s="195">
        <v>44645</v>
      </c>
      <c r="G3741" s="2">
        <v>65</v>
      </c>
      <c r="H3741" t="str">
        <f t="shared" si="217"/>
        <v>Leah BERTRAND100m</v>
      </c>
      <c r="I3741" s="2">
        <f t="shared" si="216"/>
        <v>1058</v>
      </c>
      <c r="J3741" s="2" cm="1">
        <f t="array" ref="J3741">MAX(IF($H$3:$H$4000=$H3741,$I$3:$I$4000))</f>
        <v>1058</v>
      </c>
    </row>
    <row r="3742" spans="1:10" x14ac:dyDescent="0.2">
      <c r="A3742" t="s">
        <v>1120</v>
      </c>
      <c r="B3742" t="s">
        <v>2091</v>
      </c>
      <c r="C3742" s="6" t="s">
        <v>41</v>
      </c>
      <c r="D3742" s="5">
        <v>44581</v>
      </c>
      <c r="E3742" s="39">
        <v>735</v>
      </c>
      <c r="F3742" s="195">
        <v>44644</v>
      </c>
      <c r="G3742" s="2">
        <v>99</v>
      </c>
      <c r="H3742" t="str">
        <f t="shared" si="217"/>
        <v>SaÔ¨Åya JOHNjavelin-throw</v>
      </c>
      <c r="I3742" s="2">
        <f t="shared" si="216"/>
        <v>735</v>
      </c>
      <c r="J3742" s="2" cm="1">
        <f t="array" ref="J3742">MAX(IF($H$3:$H$4000=$H3742,$I$3:$I$4000))</f>
        <v>735</v>
      </c>
    </row>
    <row r="3743" spans="1:10" x14ac:dyDescent="0.2">
      <c r="A3743" t="s">
        <v>1120</v>
      </c>
      <c r="B3743" t="s">
        <v>2091</v>
      </c>
      <c r="C3743" s="6" t="s">
        <v>43</v>
      </c>
      <c r="D3743" s="5">
        <v>44581</v>
      </c>
      <c r="E3743" s="39">
        <v>972</v>
      </c>
      <c r="F3743" s="195">
        <v>44644</v>
      </c>
      <c r="G3743" s="2">
        <v>4</v>
      </c>
      <c r="H3743" t="str">
        <f t="shared" si="217"/>
        <v>SaÔ¨Åya JOHNheptathlon</v>
      </c>
      <c r="I3743" s="2">
        <f t="shared" si="216"/>
        <v>972</v>
      </c>
      <c r="J3743" s="2" cm="1">
        <f t="array" ref="J3743">MAX(IF($H$3:$H$4000=$H3743,$I$3:$I$4000))</f>
        <v>972</v>
      </c>
    </row>
    <row r="3744" spans="1:10" x14ac:dyDescent="0.2">
      <c r="A3744" t="s">
        <v>1120</v>
      </c>
      <c r="B3744" t="s">
        <v>2483</v>
      </c>
      <c r="C3744" s="5" t="s">
        <v>39</v>
      </c>
      <c r="D3744" s="5">
        <v>36542</v>
      </c>
      <c r="E3744" s="39">
        <v>837</v>
      </c>
      <c r="F3744" s="195">
        <v>44639</v>
      </c>
      <c r="G3744" s="2">
        <v>47</v>
      </c>
      <c r="H3744" t="str">
        <f t="shared" si="217"/>
        <v>Ianna ROACHshot-put</v>
      </c>
      <c r="I3744" s="2">
        <f t="shared" si="216"/>
        <v>837</v>
      </c>
      <c r="J3744" s="2" cm="1">
        <f t="array" ref="J3744">MAX(IF($H$3:$H$4000=$H3744,$I$3:$I$4000))</f>
        <v>873</v>
      </c>
    </row>
    <row r="3745" spans="1:10" x14ac:dyDescent="0.2">
      <c r="A3745" t="s">
        <v>1120</v>
      </c>
      <c r="B3745" t="s">
        <v>2605</v>
      </c>
      <c r="C3745" s="5" t="s">
        <v>41</v>
      </c>
      <c r="D3745" s="5">
        <v>36461</v>
      </c>
      <c r="E3745" s="39">
        <v>790</v>
      </c>
      <c r="F3745" s="195">
        <v>44639</v>
      </c>
      <c r="G3745" s="2">
        <v>60</v>
      </c>
      <c r="H3745" t="str">
        <f t="shared" si="217"/>
        <v>Talena MURRAYjavelin-throw</v>
      </c>
      <c r="I3745" s="2">
        <f t="shared" si="216"/>
        <v>790</v>
      </c>
      <c r="J3745" s="2" cm="1">
        <f t="array" ref="J3745">MAX(IF($H$3:$H$4000=$H3745,$I$3:$I$4000))</f>
        <v>850</v>
      </c>
    </row>
    <row r="3746" spans="1:10" x14ac:dyDescent="0.2">
      <c r="A3746" t="s">
        <v>1120</v>
      </c>
      <c r="B3746" t="s">
        <v>5017</v>
      </c>
      <c r="C3746" s="5" t="s">
        <v>41</v>
      </c>
      <c r="D3746" s="5">
        <v>36852</v>
      </c>
      <c r="E3746" s="39">
        <v>781</v>
      </c>
      <c r="F3746" s="195">
        <v>44639</v>
      </c>
      <c r="G3746" s="2">
        <v>68</v>
      </c>
      <c r="H3746" t="str">
        <f t="shared" si="217"/>
        <v>Kymoi NORAYjavelin-throw</v>
      </c>
      <c r="I3746" s="2">
        <f t="shared" si="216"/>
        <v>781</v>
      </c>
      <c r="J3746" s="2" cm="1">
        <f t="array" ref="J3746">MAX(IF($H$3:$H$4000=$H3746,$I$3:$I$4000))</f>
        <v>781</v>
      </c>
    </row>
    <row r="3747" spans="1:10" x14ac:dyDescent="0.2">
      <c r="A3747" t="s">
        <v>1120</v>
      </c>
      <c r="B3747" t="s">
        <v>1344</v>
      </c>
      <c r="C3747" s="6" t="s">
        <v>33</v>
      </c>
      <c r="D3747" s="5">
        <v>44671</v>
      </c>
      <c r="E3747" s="39">
        <v>1001</v>
      </c>
      <c r="F3747" s="195">
        <v>44635</v>
      </c>
      <c r="G3747" s="2">
        <v>59</v>
      </c>
      <c r="H3747" t="str">
        <f t="shared" si="217"/>
        <v>Natasha FOX400mh</v>
      </c>
      <c r="I3747" s="2">
        <f t="shared" si="216"/>
        <v>1001</v>
      </c>
      <c r="J3747" s="2" cm="1">
        <f t="array" ref="J3747">MAX(IF($H$3:$H$4000=$H3747,$I$3:$I$4000))</f>
        <v>1001</v>
      </c>
    </row>
    <row r="3748" spans="1:10" x14ac:dyDescent="0.2">
      <c r="A3748" t="s">
        <v>1120</v>
      </c>
      <c r="B3748" t="s">
        <v>4857</v>
      </c>
      <c r="C3748" s="6" t="s">
        <v>32</v>
      </c>
      <c r="D3748" s="5">
        <v>44671</v>
      </c>
      <c r="E3748" s="39">
        <v>962</v>
      </c>
      <c r="F3748" s="195">
        <v>44632</v>
      </c>
      <c r="G3748" s="2">
        <v>94</v>
      </c>
      <c r="H3748" t="str">
        <f t="shared" si="217"/>
        <v>Karessa KIRTON100mh</v>
      </c>
      <c r="I3748" s="2">
        <f t="shared" si="216"/>
        <v>962</v>
      </c>
      <c r="J3748" s="2" cm="1">
        <f t="array" ref="J3748">MAX(IF($H$3:$H$4000=$H3748,$I$3:$I$4000))</f>
        <v>962</v>
      </c>
    </row>
    <row r="3749" spans="1:10" x14ac:dyDescent="0.2">
      <c r="A3749" t="s">
        <v>1120</v>
      </c>
      <c r="B3749" t="s">
        <v>1137</v>
      </c>
      <c r="C3749" s="5" t="s">
        <v>25</v>
      </c>
      <c r="D3749" s="5">
        <v>35023</v>
      </c>
      <c r="E3749" s="39">
        <v>1064</v>
      </c>
      <c r="F3749" s="195">
        <v>44619</v>
      </c>
      <c r="G3749" s="2">
        <v>64</v>
      </c>
      <c r="H3749" t="str">
        <f t="shared" si="217"/>
        <v>Mauricia PRIETO200m</v>
      </c>
      <c r="I3749" s="2">
        <f t="shared" si="216"/>
        <v>1064</v>
      </c>
      <c r="J3749" s="2" cm="1">
        <f t="array" ref="J3749">MAX(IF($H$3:$H$4000=$H3749,$I$3:$I$4000))</f>
        <v>1064</v>
      </c>
    </row>
    <row r="3750" spans="1:10" x14ac:dyDescent="0.2">
      <c r="A3750" t="s">
        <v>1120</v>
      </c>
      <c r="B3750" t="s">
        <v>1121</v>
      </c>
      <c r="C3750" s="5" t="s">
        <v>2</v>
      </c>
      <c r="D3750" s="5">
        <v>37933</v>
      </c>
      <c r="E3750" s="39">
        <v>1052</v>
      </c>
      <c r="F3750" s="195">
        <v>44590</v>
      </c>
      <c r="G3750" s="2">
        <v>73</v>
      </c>
      <c r="H3750" t="str">
        <f t="shared" si="217"/>
        <v>Shaniqua BASCOMBE100m</v>
      </c>
      <c r="I3750" s="2">
        <f t="shared" si="216"/>
        <v>1052</v>
      </c>
      <c r="J3750" s="2" cm="1">
        <f t="array" ref="J3750">MAX(IF($H$3:$H$4000=$H3750,$I$3:$I$4000))</f>
        <v>1052</v>
      </c>
    </row>
    <row r="3751" spans="1:10" x14ac:dyDescent="0.2">
      <c r="A3751" t="s">
        <v>1120</v>
      </c>
      <c r="B3751" t="s">
        <v>1618</v>
      </c>
      <c r="C3751" s="5" t="s">
        <v>2</v>
      </c>
      <c r="D3751" s="5">
        <v>33704</v>
      </c>
      <c r="E3751" s="39">
        <v>1201</v>
      </c>
      <c r="F3751" s="195">
        <v>44408</v>
      </c>
      <c r="G3751" s="2">
        <v>10</v>
      </c>
      <c r="H3751" t="str">
        <f t="shared" si="217"/>
        <v>Michelle-Lee AHYE100m</v>
      </c>
      <c r="I3751" s="2">
        <f t="shared" si="216"/>
        <v>1201</v>
      </c>
      <c r="J3751" s="2" cm="1">
        <f t="array" ref="J3751">MAX(IF($H$3:$H$4000=$H3751,$I$3:$I$4000))</f>
        <v>1201</v>
      </c>
    </row>
    <row r="3752" spans="1:10" x14ac:dyDescent="0.2">
      <c r="A3752" t="s">
        <v>1120</v>
      </c>
      <c r="B3752" t="s">
        <v>2456</v>
      </c>
      <c r="C3752" s="5" t="s">
        <v>39</v>
      </c>
      <c r="D3752" s="5">
        <v>35126</v>
      </c>
      <c r="E3752" s="39">
        <v>1129</v>
      </c>
      <c r="F3752" s="195">
        <v>44407</v>
      </c>
      <c r="G3752" s="2">
        <v>5</v>
      </c>
      <c r="H3752" t="str">
        <f t="shared" si="217"/>
        <v>Portious WARRENshot-put</v>
      </c>
      <c r="I3752" s="2">
        <f t="shared" si="216"/>
        <v>1129</v>
      </c>
      <c r="J3752" s="2" cm="1">
        <f t="array" ref="J3752">MAX(IF($H$3:$H$4000=$H3752,$I$3:$I$4000))</f>
        <v>1129</v>
      </c>
    </row>
    <row r="3753" spans="1:10" x14ac:dyDescent="0.2">
      <c r="A3753" t="s">
        <v>1120</v>
      </c>
      <c r="B3753" t="s">
        <v>2113</v>
      </c>
      <c r="C3753" s="5" t="s">
        <v>33</v>
      </c>
      <c r="D3753" s="5">
        <v>33593</v>
      </c>
      <c r="E3753" s="39">
        <v>1153</v>
      </c>
      <c r="F3753" s="195">
        <v>44386</v>
      </c>
      <c r="G3753" s="2">
        <v>10</v>
      </c>
      <c r="H3753" t="str">
        <f t="shared" si="217"/>
        <v>Sparkle MCKNIGHT400mh</v>
      </c>
      <c r="I3753" s="2">
        <f t="shared" si="216"/>
        <v>1153</v>
      </c>
      <c r="J3753" s="2" cm="1">
        <f t="array" ref="J3753">MAX(IF($H$3:$H$4000=$H3753,$I$3:$I$4000))</f>
        <v>1153</v>
      </c>
    </row>
    <row r="3754" spans="1:10" x14ac:dyDescent="0.2">
      <c r="A3754" t="s">
        <v>1120</v>
      </c>
      <c r="B3754" t="s">
        <v>2477</v>
      </c>
      <c r="C3754" s="5" t="s">
        <v>39</v>
      </c>
      <c r="D3754" s="5">
        <v>32948</v>
      </c>
      <c r="E3754" s="39">
        <v>893</v>
      </c>
      <c r="F3754" s="195">
        <v>44381</v>
      </c>
      <c r="G3754" s="2">
        <v>47</v>
      </c>
      <c r="H3754" t="str">
        <f t="shared" si="217"/>
        <v>Hilenn JAMESshot-put</v>
      </c>
      <c r="I3754" s="2">
        <f t="shared" si="216"/>
        <v>893</v>
      </c>
      <c r="J3754" s="2" cm="1">
        <f t="array" ref="J3754">MAX(IF($H$3:$H$4000=$H3754,$I$3:$I$4000))</f>
        <v>893</v>
      </c>
    </row>
    <row r="3755" spans="1:10" x14ac:dyDescent="0.2">
      <c r="A3755" t="s">
        <v>1120</v>
      </c>
      <c r="B3755" t="s">
        <v>1711</v>
      </c>
      <c r="C3755" s="5" t="s">
        <v>25</v>
      </c>
      <c r="D3755" s="5">
        <v>37818</v>
      </c>
      <c r="E3755" s="39">
        <v>1089</v>
      </c>
      <c r="F3755" s="195">
        <v>44379</v>
      </c>
      <c r="G3755" s="2">
        <v>84</v>
      </c>
      <c r="H3755" t="str">
        <f t="shared" si="217"/>
        <v>Taejha BADAL200m</v>
      </c>
      <c r="I3755" s="2">
        <f t="shared" si="216"/>
        <v>1089</v>
      </c>
      <c r="J3755" s="2" cm="1">
        <f t="array" ref="J3755">MAX(IF($H$3:$H$4000=$H3755,$I$3:$I$4000))</f>
        <v>1089</v>
      </c>
    </row>
    <row r="3756" spans="1:10" x14ac:dyDescent="0.2">
      <c r="A3756" t="s">
        <v>1120</v>
      </c>
      <c r="B3756" t="s">
        <v>1684</v>
      </c>
      <c r="C3756" s="5" t="s">
        <v>2</v>
      </c>
      <c r="D3756" s="5">
        <v>32104</v>
      </c>
      <c r="E3756" s="39">
        <v>1095</v>
      </c>
      <c r="F3756" s="195">
        <v>44374</v>
      </c>
      <c r="G3756" s="2">
        <v>94</v>
      </c>
      <c r="H3756" t="str">
        <f t="shared" si="217"/>
        <v>Reyare THOMAS100m</v>
      </c>
      <c r="I3756" s="2">
        <f t="shared" si="216"/>
        <v>1095</v>
      </c>
      <c r="J3756" s="2" cm="1">
        <f t="array" ref="J3756">MAX(IF($H$3:$H$4000=$H3756,$I$3:$I$4000))</f>
        <v>1095</v>
      </c>
    </row>
    <row r="3757" spans="1:10" x14ac:dyDescent="0.2">
      <c r="A3757" t="s">
        <v>1120</v>
      </c>
      <c r="B3757" t="s">
        <v>1637</v>
      </c>
      <c r="C3757" s="5" t="s">
        <v>2</v>
      </c>
      <c r="D3757" s="5">
        <v>31699</v>
      </c>
      <c r="E3757" s="39">
        <v>1159</v>
      </c>
      <c r="F3757" s="195">
        <v>44371</v>
      </c>
      <c r="G3757" s="2">
        <v>30</v>
      </c>
      <c r="H3757" t="str">
        <f t="shared" si="217"/>
        <v>Kelly-Ann BAPTISTE100m</v>
      </c>
      <c r="I3757" s="2">
        <f t="shared" si="216"/>
        <v>1159</v>
      </c>
      <c r="J3757" s="2" cm="1">
        <f t="array" ref="J3757">MAX(IF($H$3:$H$4000=$H3757,$I$3:$I$4000))</f>
        <v>1159</v>
      </c>
    </row>
    <row r="3758" spans="1:10" x14ac:dyDescent="0.2">
      <c r="A3758" t="s">
        <v>1120</v>
      </c>
      <c r="B3758" s="5" t="s">
        <v>2429</v>
      </c>
      <c r="C3758" s="5" t="s">
        <v>40</v>
      </c>
      <c r="D3758" s="6">
        <v>35328</v>
      </c>
      <c r="E3758" s="39">
        <v>872</v>
      </c>
      <c r="F3758" s="195">
        <v>44359</v>
      </c>
      <c r="G3758" s="2">
        <v>66</v>
      </c>
      <c r="H3758" t="str">
        <f t="shared" si="217"/>
        <v>Diamond Rose THOMASdiscus-throw</v>
      </c>
      <c r="I3758" s="2">
        <f t="shared" si="216"/>
        <v>872</v>
      </c>
      <c r="J3758" s="2" cm="1">
        <f t="array" ref="J3758">MAX(IF($H$3:$H$4000=$H3758,$I$3:$I$4000))</f>
        <v>872</v>
      </c>
    </row>
    <row r="3759" spans="1:10" x14ac:dyDescent="0.2">
      <c r="A3759" t="s">
        <v>1120</v>
      </c>
      <c r="B3759" t="s">
        <v>1708</v>
      </c>
      <c r="C3759" s="5" t="s">
        <v>32</v>
      </c>
      <c r="D3759" s="5">
        <v>35952</v>
      </c>
      <c r="E3759" s="39">
        <v>1088</v>
      </c>
      <c r="F3759" s="195">
        <v>44358</v>
      </c>
      <c r="G3759" s="2">
        <v>52</v>
      </c>
      <c r="H3759" t="str">
        <f t="shared" si="217"/>
        <v>Tyra GITTENS100mh</v>
      </c>
      <c r="I3759" s="2">
        <f t="shared" si="216"/>
        <v>1088</v>
      </c>
      <c r="J3759" s="2" cm="1">
        <f t="array" ref="J3759">MAX(IF($H$3:$H$4000=$H3759,$I$3:$I$4000))</f>
        <v>1088</v>
      </c>
    </row>
    <row r="3760" spans="1:10" x14ac:dyDescent="0.2">
      <c r="A3760" t="s">
        <v>1120</v>
      </c>
      <c r="B3760" t="s">
        <v>1651</v>
      </c>
      <c r="C3760" s="5" t="s">
        <v>2</v>
      </c>
      <c r="D3760" s="5">
        <v>35839</v>
      </c>
      <c r="E3760" s="39">
        <v>1129</v>
      </c>
      <c r="F3760" s="195">
        <v>44352</v>
      </c>
      <c r="G3760" s="2">
        <v>51</v>
      </c>
      <c r="H3760" t="str">
        <f t="shared" si="217"/>
        <v>Khalifa ST. FORT100m</v>
      </c>
      <c r="I3760" s="2">
        <f t="shared" si="216"/>
        <v>1129</v>
      </c>
      <c r="J3760" s="2" cm="1">
        <f t="array" ref="J3760">MAX(IF($H$3:$H$4000=$H3760,$I$3:$I$4000))</f>
        <v>1129</v>
      </c>
    </row>
    <row r="3761" spans="1:10" x14ac:dyDescent="0.2">
      <c r="A3761" t="s">
        <v>1120</v>
      </c>
      <c r="B3761" t="s">
        <v>1666</v>
      </c>
      <c r="C3761" s="5" t="s">
        <v>2</v>
      </c>
      <c r="D3761" s="5">
        <v>33707</v>
      </c>
      <c r="E3761" s="39">
        <v>1108</v>
      </c>
      <c r="F3761" s="195">
        <v>44352</v>
      </c>
      <c r="G3761" s="2">
        <v>72</v>
      </c>
      <c r="H3761" t="str">
        <f t="shared" si="217"/>
        <v>Kai SELVON100m</v>
      </c>
      <c r="I3761" s="2">
        <f t="shared" si="216"/>
        <v>1108</v>
      </c>
      <c r="J3761" s="2" cm="1">
        <f t="array" ref="J3761">MAX(IF($H$3:$H$4000=$H3761,$I$3:$I$4000))</f>
        <v>1108</v>
      </c>
    </row>
    <row r="3762" spans="1:10" x14ac:dyDescent="0.2">
      <c r="A3762" t="s">
        <v>1120</v>
      </c>
      <c r="B3762" t="s">
        <v>2608</v>
      </c>
      <c r="C3762" t="s">
        <v>41</v>
      </c>
      <c r="D3762" s="5">
        <v>1999</v>
      </c>
      <c r="E3762" s="39">
        <v>848</v>
      </c>
      <c r="F3762" s="195">
        <v>44345</v>
      </c>
      <c r="G3762" s="2">
        <v>63</v>
      </c>
      <c r="H3762" t="str">
        <f t="shared" si="217"/>
        <v>Asha JAMESjavelin-throw</v>
      </c>
      <c r="I3762" s="2">
        <f t="shared" si="216"/>
        <v>848</v>
      </c>
      <c r="J3762" s="2" cm="1">
        <f t="array" ref="J3762">MAX(IF($H$3:$H$4000=$H3762,$I$3:$I$4000))</f>
        <v>848</v>
      </c>
    </row>
    <row r="3763" spans="1:10" x14ac:dyDescent="0.2">
      <c r="A3763" t="s">
        <v>1120</v>
      </c>
      <c r="B3763" t="s">
        <v>1618</v>
      </c>
      <c r="C3763" s="5" t="s">
        <v>25</v>
      </c>
      <c r="D3763" s="5">
        <v>33704</v>
      </c>
      <c r="E3763" s="39">
        <v>1091</v>
      </c>
      <c r="F3763" s="195">
        <v>44330</v>
      </c>
      <c r="G3763" s="2">
        <v>78</v>
      </c>
      <c r="H3763" t="str">
        <f t="shared" si="217"/>
        <v>Michelle-Lee AHYE200m</v>
      </c>
      <c r="I3763" s="2">
        <f t="shared" si="216"/>
        <v>1091</v>
      </c>
      <c r="J3763" s="2" cm="1">
        <f t="array" ref="J3763">MAX(IF($H$3:$H$4000=$H3763,$I$3:$I$4000))</f>
        <v>1091</v>
      </c>
    </row>
    <row r="3764" spans="1:10" x14ac:dyDescent="0.2">
      <c r="A3764" t="s">
        <v>1120</v>
      </c>
      <c r="B3764" t="s">
        <v>1708</v>
      </c>
      <c r="C3764" s="5" t="s">
        <v>37</v>
      </c>
      <c r="D3764" s="5">
        <v>35952</v>
      </c>
      <c r="E3764" s="39">
        <v>1209</v>
      </c>
      <c r="F3764" s="195">
        <v>44330</v>
      </c>
      <c r="G3764" s="2">
        <v>3</v>
      </c>
      <c r="H3764" t="str">
        <f t="shared" si="217"/>
        <v>Tyra GITTENSlong-jump</v>
      </c>
      <c r="I3764" s="2">
        <f t="shared" si="216"/>
        <v>1209</v>
      </c>
      <c r="J3764" s="2" cm="1">
        <f t="array" ref="J3764">MAX(IF($H$3:$H$4000=$H3764,$I$3:$I$4000))</f>
        <v>1209</v>
      </c>
    </row>
    <row r="3765" spans="1:10" x14ac:dyDescent="0.2">
      <c r="A3765" t="s">
        <v>1120</v>
      </c>
      <c r="B3765" t="s">
        <v>1708</v>
      </c>
      <c r="C3765" s="5" t="s">
        <v>43</v>
      </c>
      <c r="D3765" s="5">
        <v>35952</v>
      </c>
      <c r="E3765" s="39">
        <v>1157</v>
      </c>
      <c r="F3765" s="195">
        <v>44330</v>
      </c>
      <c r="G3765" s="2">
        <v>1</v>
      </c>
      <c r="H3765" t="str">
        <f t="shared" si="217"/>
        <v>Tyra GITTENSheptathlon</v>
      </c>
      <c r="I3765" s="2">
        <f t="shared" si="216"/>
        <v>1157</v>
      </c>
      <c r="J3765" s="2" cm="1">
        <f t="array" ref="J3765">MAX(IF($H$3:$H$4000=$H3765,$I$3:$I$4000))</f>
        <v>1157</v>
      </c>
    </row>
    <row r="3766" spans="1:10" x14ac:dyDescent="0.2">
      <c r="A3766" t="s">
        <v>1120</v>
      </c>
      <c r="B3766" t="s">
        <v>1641</v>
      </c>
      <c r="C3766" s="5" t="s">
        <v>25</v>
      </c>
      <c r="D3766" s="5">
        <v>36604</v>
      </c>
      <c r="E3766" s="39">
        <v>1104</v>
      </c>
      <c r="F3766" s="195">
        <v>44329</v>
      </c>
      <c r="G3766" s="2">
        <v>61</v>
      </c>
      <c r="H3766" t="str">
        <f t="shared" si="217"/>
        <v>Ayla STANISCLAUS200m</v>
      </c>
      <c r="I3766" s="2">
        <f t="shared" si="216"/>
        <v>1104</v>
      </c>
      <c r="J3766" s="2" cm="1">
        <f t="array" ref="J3766">MAX(IF($H$3:$H$4000=$H3766,$I$3:$I$4000))</f>
        <v>1104</v>
      </c>
    </row>
    <row r="3767" spans="1:10" x14ac:dyDescent="0.2">
      <c r="A3767" t="s">
        <v>1120</v>
      </c>
      <c r="B3767" t="s">
        <v>1708</v>
      </c>
      <c r="C3767" s="5" t="s">
        <v>25</v>
      </c>
      <c r="D3767" s="5">
        <v>35952</v>
      </c>
      <c r="E3767" s="39">
        <v>1092</v>
      </c>
      <c r="F3767" s="195">
        <v>44329</v>
      </c>
      <c r="G3767" s="2">
        <v>76</v>
      </c>
      <c r="H3767" t="str">
        <f t="shared" si="217"/>
        <v>Tyra GITTENS200m</v>
      </c>
      <c r="I3767" s="2">
        <f t="shared" si="216"/>
        <v>1092</v>
      </c>
      <c r="J3767" s="2" cm="1">
        <f t="array" ref="J3767">MAX(IF($H$3:$H$4000=$H3767,$I$3:$I$4000))</f>
        <v>1092</v>
      </c>
    </row>
    <row r="3768" spans="1:10" x14ac:dyDescent="0.2">
      <c r="A3768" t="s">
        <v>1120</v>
      </c>
      <c r="B3768" t="s">
        <v>1708</v>
      </c>
      <c r="C3768" s="5" t="s">
        <v>35</v>
      </c>
      <c r="D3768" s="5">
        <v>35952</v>
      </c>
      <c r="E3768" s="39">
        <v>1170</v>
      </c>
      <c r="F3768" s="195">
        <v>44329</v>
      </c>
      <c r="G3768" s="2">
        <v>3</v>
      </c>
      <c r="H3768" t="str">
        <f t="shared" si="217"/>
        <v>Tyra GITTENShigh-jump</v>
      </c>
      <c r="I3768" s="2">
        <f t="shared" si="216"/>
        <v>1170</v>
      </c>
      <c r="J3768" s="2" cm="1">
        <f t="array" ref="J3768">MAX(IF($H$3:$H$4000=$H3768,$I$3:$I$4000))</f>
        <v>1170</v>
      </c>
    </row>
    <row r="3769" spans="1:10" x14ac:dyDescent="0.2">
      <c r="A3769" t="s">
        <v>1120</v>
      </c>
      <c r="B3769" t="s">
        <v>2605</v>
      </c>
      <c r="C3769" s="5" t="s">
        <v>41</v>
      </c>
      <c r="D3769" s="5">
        <v>36461</v>
      </c>
      <c r="E3769" s="39">
        <v>850</v>
      </c>
      <c r="F3769" s="195">
        <v>44324</v>
      </c>
      <c r="G3769" s="2">
        <v>60</v>
      </c>
      <c r="H3769" t="str">
        <f t="shared" si="217"/>
        <v>Talena MURRAYjavelin-throw</v>
      </c>
      <c r="I3769" s="2">
        <f t="shared" si="216"/>
        <v>850</v>
      </c>
      <c r="J3769" s="2" cm="1">
        <f t="array" ref="J3769">MAX(IF($H$3:$H$4000=$H3769,$I$3:$I$4000))</f>
        <v>850</v>
      </c>
    </row>
    <row r="3770" spans="1:10" x14ac:dyDescent="0.2">
      <c r="A3770" t="s">
        <v>1120</v>
      </c>
      <c r="B3770" t="s">
        <v>2091</v>
      </c>
      <c r="C3770" s="6" t="s">
        <v>43</v>
      </c>
      <c r="D3770" s="6">
        <v>44581</v>
      </c>
      <c r="E3770" s="39">
        <v>968</v>
      </c>
      <c r="F3770" s="195">
        <v>44323</v>
      </c>
      <c r="G3770" s="2">
        <v>16</v>
      </c>
      <c r="H3770" t="str">
        <f t="shared" si="217"/>
        <v>SaÔ¨Åya JOHNheptathlon</v>
      </c>
      <c r="I3770" s="2">
        <f t="shared" si="216"/>
        <v>968</v>
      </c>
      <c r="J3770" s="2" cm="1">
        <f t="array" ref="J3770">MAX(IF($H$3:$H$4000=$H3770,$I$3:$I$4000))</f>
        <v>972</v>
      </c>
    </row>
    <row r="3771" spans="1:10" x14ac:dyDescent="0.2">
      <c r="A3771" t="s">
        <v>1120</v>
      </c>
      <c r="B3771" t="s">
        <v>2091</v>
      </c>
      <c r="C3771" s="5" t="s">
        <v>32</v>
      </c>
      <c r="D3771" s="5">
        <v>44581</v>
      </c>
      <c r="E3771" s="39">
        <v>1066</v>
      </c>
      <c r="F3771" s="195">
        <v>44322</v>
      </c>
      <c r="G3771" s="2">
        <v>78</v>
      </c>
      <c r="H3771" t="str">
        <f t="shared" si="217"/>
        <v>SaÔ¨Åya JOHN100mh</v>
      </c>
      <c r="I3771" s="2">
        <f t="shared" si="216"/>
        <v>1066</v>
      </c>
      <c r="J3771" s="2" cm="1">
        <f t="array" ref="J3771">MAX(IF($H$3:$H$4000=$H3771,$I$3:$I$4000))</f>
        <v>1066</v>
      </c>
    </row>
    <row r="3772" spans="1:10" x14ac:dyDescent="0.2">
      <c r="A3772" t="s">
        <v>1120</v>
      </c>
      <c r="B3772" t="s">
        <v>2463</v>
      </c>
      <c r="C3772" s="5" t="s">
        <v>39</v>
      </c>
      <c r="D3772" s="5">
        <v>34225</v>
      </c>
      <c r="E3772" s="39">
        <v>1005</v>
      </c>
      <c r="F3772" s="195">
        <v>44317</v>
      </c>
      <c r="G3772" s="2">
        <v>19</v>
      </c>
      <c r="H3772" t="str">
        <f t="shared" si="217"/>
        <v>Cherisse MURRAYshot-put</v>
      </c>
      <c r="I3772" s="2">
        <f t="shared" si="216"/>
        <v>1005</v>
      </c>
      <c r="J3772" s="2" cm="1">
        <f t="array" ref="J3772">MAX(IF($H$3:$H$4000=$H3772,$I$3:$I$4000))</f>
        <v>1005</v>
      </c>
    </row>
    <row r="3773" spans="1:10" x14ac:dyDescent="0.2">
      <c r="A3773" t="s">
        <v>1120</v>
      </c>
      <c r="B3773" t="s">
        <v>1758</v>
      </c>
      <c r="C3773" s="5" t="s">
        <v>26</v>
      </c>
      <c r="D3773" s="5">
        <v>37376</v>
      </c>
      <c r="E3773" s="39">
        <v>1087</v>
      </c>
      <c r="F3773" s="195">
        <v>44303</v>
      </c>
      <c r="G3773" s="2">
        <v>86</v>
      </c>
      <c r="H3773" t="str">
        <f t="shared" si="217"/>
        <v>Rae-Anne SERVILLE400m</v>
      </c>
      <c r="I3773" s="2">
        <f t="shared" si="216"/>
        <v>1087</v>
      </c>
      <c r="J3773" s="2" cm="1">
        <f t="array" ref="J3773">MAX(IF($H$3:$H$4000=$H3773,$I$3:$I$4000))</f>
        <v>1087</v>
      </c>
    </row>
    <row r="3774" spans="1:10" x14ac:dyDescent="0.2">
      <c r="A3774" t="s">
        <v>1120</v>
      </c>
      <c r="B3774" t="s">
        <v>1641</v>
      </c>
      <c r="C3774" s="5" t="s">
        <v>2</v>
      </c>
      <c r="D3774" s="5">
        <v>36604</v>
      </c>
      <c r="E3774" s="39">
        <v>1148</v>
      </c>
      <c r="F3774" s="195">
        <v>44289</v>
      </c>
      <c r="G3774" s="2">
        <v>37</v>
      </c>
      <c r="H3774" t="str">
        <f t="shared" si="217"/>
        <v>Ayla STANISCLAUS100m</v>
      </c>
      <c r="I3774" s="2">
        <f t="shared" si="216"/>
        <v>1148</v>
      </c>
      <c r="J3774" s="2" cm="1">
        <f t="array" ref="J3774">MAX(IF($H$3:$H$4000=$H3774,$I$3:$I$4000))</f>
        <v>1148</v>
      </c>
    </row>
    <row r="3775" spans="1:10" x14ac:dyDescent="0.2">
      <c r="A3775" t="s">
        <v>1120</v>
      </c>
      <c r="B3775" t="s">
        <v>2483</v>
      </c>
      <c r="C3775" s="5" t="s">
        <v>39</v>
      </c>
      <c r="D3775" s="5">
        <v>36542</v>
      </c>
      <c r="E3775" s="39">
        <v>873</v>
      </c>
      <c r="F3775" s="195">
        <v>44282</v>
      </c>
      <c r="G3775" s="2">
        <v>57</v>
      </c>
      <c r="H3775" t="str">
        <f t="shared" si="217"/>
        <v>Ianna ROACHshot-put</v>
      </c>
      <c r="I3775" s="2">
        <f t="shared" si="216"/>
        <v>873</v>
      </c>
      <c r="J3775" s="2" cm="1">
        <f t="array" ref="J3775">MAX(IF($H$3:$H$4000=$H3775,$I$3:$I$4000))</f>
        <v>873</v>
      </c>
    </row>
    <row r="3776" spans="1:10" x14ac:dyDescent="0.2">
      <c r="A3776" t="s">
        <v>1120</v>
      </c>
      <c r="B3776" t="s">
        <v>2234</v>
      </c>
      <c r="C3776" s="6" t="s">
        <v>37</v>
      </c>
      <c r="D3776" s="5">
        <v>44732</v>
      </c>
      <c r="E3776" s="39">
        <v>1012</v>
      </c>
      <c r="F3776" s="195">
        <v>44276</v>
      </c>
      <c r="G3776" s="2">
        <v>99</v>
      </c>
      <c r="H3776" t="str">
        <f t="shared" si="217"/>
        <v>Janae DE GANNESlong-jump</v>
      </c>
      <c r="I3776" s="2">
        <f t="shared" si="216"/>
        <v>1012</v>
      </c>
      <c r="J3776" s="2" cm="1">
        <f t="array" ref="J3776">MAX(IF($H$3:$H$4000=$H3776,$I$3:$I$4000))</f>
        <v>1012</v>
      </c>
    </row>
    <row r="3777" spans="1:10" x14ac:dyDescent="0.2">
      <c r="A3777" t="s">
        <v>1120</v>
      </c>
      <c r="B3777" t="s">
        <v>2466</v>
      </c>
      <c r="C3777" s="5" t="s">
        <v>39</v>
      </c>
      <c r="D3777" s="5">
        <v>28924</v>
      </c>
      <c r="E3777" s="39">
        <v>965</v>
      </c>
      <c r="F3777" s="195">
        <v>44276</v>
      </c>
      <c r="G3777" s="2">
        <v>27</v>
      </c>
      <c r="H3777" t="str">
        <f t="shared" si="217"/>
        <v>Cleopatra BORELshot-put</v>
      </c>
      <c r="I3777" s="2">
        <f t="shared" si="216"/>
        <v>965</v>
      </c>
      <c r="J3777" s="2" cm="1">
        <f t="array" ref="J3777">MAX(IF($H$3:$H$4000=$H3777,$I$3:$I$4000))</f>
        <v>965</v>
      </c>
    </row>
    <row r="3778" spans="1:10" x14ac:dyDescent="0.2">
      <c r="A3778" t="s">
        <v>1729</v>
      </c>
      <c r="B3778" t="s">
        <v>4845</v>
      </c>
      <c r="C3778" s="5" t="s">
        <v>27</v>
      </c>
      <c r="D3778" s="5">
        <v>35273</v>
      </c>
      <c r="E3778" s="39">
        <v>1054</v>
      </c>
      <c r="F3778" s="195">
        <v>44653</v>
      </c>
      <c r="G3778" s="2">
        <v>47</v>
      </c>
      <c r="H3778" t="str">
        <f t="shared" si="217"/>
        <v>Susan ANENO800m</v>
      </c>
      <c r="I3778" s="2">
        <f t="shared" ref="I3778:I3823" si="218">E3778</f>
        <v>1054</v>
      </c>
      <c r="J3778" s="2" cm="1">
        <f t="array" ref="J3778">MAX(IF($H$3:$H$4000=$H3778,$I$3:$I$4000))</f>
        <v>1054</v>
      </c>
    </row>
    <row r="3779" spans="1:10" x14ac:dyDescent="0.2">
      <c r="A3779" t="s">
        <v>1729</v>
      </c>
      <c r="B3779" t="s">
        <v>4983</v>
      </c>
      <c r="C3779" t="s">
        <v>28</v>
      </c>
      <c r="D3779" s="5"/>
      <c r="E3779" s="39">
        <v>997</v>
      </c>
      <c r="F3779" s="195">
        <v>44645</v>
      </c>
      <c r="G3779" s="2">
        <v>93</v>
      </c>
      <c r="H3779" t="str">
        <f t="shared" ref="H3779:H3823" si="219">B3779&amp;C3779</f>
        <v>Merabu NAGWANDALA1500m</v>
      </c>
      <c r="I3779" s="2">
        <f t="shared" si="218"/>
        <v>997</v>
      </c>
      <c r="J3779" s="2" cm="1">
        <f t="array" ref="J3779">MAX(IF($H$3:$H$4000=$H3779,$I$3:$I$4000))</f>
        <v>997</v>
      </c>
    </row>
    <row r="3780" spans="1:10" x14ac:dyDescent="0.2">
      <c r="A3780" t="s">
        <v>1729</v>
      </c>
      <c r="B3780" t="s">
        <v>2708</v>
      </c>
      <c r="C3780" s="5" t="s">
        <v>82</v>
      </c>
      <c r="D3780" s="5">
        <v>33912</v>
      </c>
      <c r="E3780" s="39">
        <v>1135</v>
      </c>
      <c r="F3780" s="195">
        <v>44542</v>
      </c>
      <c r="G3780" s="2">
        <v>61</v>
      </c>
      <c r="H3780" t="str">
        <f t="shared" si="219"/>
        <v>Linet Toroitich CHEBETmarathon</v>
      </c>
      <c r="I3780" s="2">
        <f t="shared" si="218"/>
        <v>1135</v>
      </c>
      <c r="J3780" s="2" cm="1">
        <f t="array" ref="J3780">MAX(IF($H$3:$H$4000=$H3780,$I$3:$I$4000))</f>
        <v>1135</v>
      </c>
    </row>
    <row r="3781" spans="1:10" x14ac:dyDescent="0.2">
      <c r="A3781" t="s">
        <v>1729</v>
      </c>
      <c r="B3781" t="s">
        <v>2697</v>
      </c>
      <c r="C3781" s="5" t="s">
        <v>82</v>
      </c>
      <c r="D3781" s="5">
        <v>32113</v>
      </c>
      <c r="E3781" s="39">
        <v>1147</v>
      </c>
      <c r="F3781" s="195">
        <v>44526</v>
      </c>
      <c r="G3781" s="2">
        <v>48</v>
      </c>
      <c r="H3781" t="str">
        <f t="shared" si="219"/>
        <v>Immaculate CHEMUTAImarathon</v>
      </c>
      <c r="I3781" s="2">
        <f t="shared" si="218"/>
        <v>1147</v>
      </c>
      <c r="J3781" s="2" cm="1">
        <f t="array" ref="J3781">MAX(IF($H$3:$H$4000=$H3781,$I$3:$I$4000))</f>
        <v>1147</v>
      </c>
    </row>
    <row r="3782" spans="1:10" x14ac:dyDescent="0.2">
      <c r="A3782" t="s">
        <v>1729</v>
      </c>
      <c r="B3782" t="s">
        <v>1773</v>
      </c>
      <c r="C3782" s="5" t="s">
        <v>28</v>
      </c>
      <c r="D3782" s="5">
        <v>34204</v>
      </c>
      <c r="E3782" s="39">
        <v>1207</v>
      </c>
      <c r="F3782" s="195">
        <v>44414</v>
      </c>
      <c r="G3782" s="2">
        <v>6</v>
      </c>
      <c r="H3782" t="str">
        <f t="shared" si="219"/>
        <v>Winnie NANYONDO1500m</v>
      </c>
      <c r="I3782" s="2">
        <f t="shared" si="218"/>
        <v>1207</v>
      </c>
      <c r="J3782" s="2" cm="1">
        <f t="array" ref="J3782">MAX(IF($H$3:$H$4000=$H3782,$I$3:$I$4000))</f>
        <v>1207</v>
      </c>
    </row>
    <row r="3783" spans="1:10" x14ac:dyDescent="0.2">
      <c r="A3783" t="s">
        <v>1729</v>
      </c>
      <c r="B3783" t="s">
        <v>1874</v>
      </c>
      <c r="C3783" s="5" t="s">
        <v>34</v>
      </c>
      <c r="D3783" s="5">
        <v>36351</v>
      </c>
      <c r="E3783" s="39">
        <v>1241</v>
      </c>
      <c r="F3783" s="195">
        <v>44412</v>
      </c>
      <c r="G3783" s="2">
        <v>3</v>
      </c>
      <c r="H3783" t="str">
        <f t="shared" si="219"/>
        <v>Peruth CHEMUTAI3000msc</v>
      </c>
      <c r="I3783" s="2">
        <f t="shared" si="218"/>
        <v>1241</v>
      </c>
      <c r="J3783" s="2" cm="1">
        <f t="array" ref="J3783">MAX(IF($H$3:$H$4000=$H3783,$I$3:$I$4000))</f>
        <v>1241</v>
      </c>
    </row>
    <row r="3784" spans="1:10" x14ac:dyDescent="0.2">
      <c r="A3784" t="s">
        <v>1729</v>
      </c>
      <c r="B3784" t="s">
        <v>1773</v>
      </c>
      <c r="C3784" s="5" t="s">
        <v>27</v>
      </c>
      <c r="D3784" s="5">
        <v>34204</v>
      </c>
      <c r="E3784" s="39">
        <v>1165</v>
      </c>
      <c r="F3784" s="195">
        <v>44408</v>
      </c>
      <c r="G3784" s="2">
        <v>16</v>
      </c>
      <c r="H3784" t="str">
        <f t="shared" si="219"/>
        <v>Winnie NANYONDO800m</v>
      </c>
      <c r="I3784" s="2">
        <f t="shared" si="218"/>
        <v>1165</v>
      </c>
      <c r="J3784" s="2" cm="1">
        <f t="array" ref="J3784">MAX(IF($H$3:$H$4000=$H3784,$I$3:$I$4000))</f>
        <v>1165</v>
      </c>
    </row>
    <row r="3785" spans="1:10" x14ac:dyDescent="0.2">
      <c r="A3785" t="s">
        <v>1729</v>
      </c>
      <c r="B3785" t="s">
        <v>1766</v>
      </c>
      <c r="C3785" s="5" t="s">
        <v>27</v>
      </c>
      <c r="D3785" s="5">
        <v>34623</v>
      </c>
      <c r="E3785" s="39">
        <v>1198</v>
      </c>
      <c r="F3785" s="195">
        <v>44386</v>
      </c>
      <c r="G3785" s="2">
        <v>6</v>
      </c>
      <c r="H3785" t="str">
        <f t="shared" si="219"/>
        <v>Halimah NAKAAYI800m</v>
      </c>
      <c r="I3785" s="2">
        <f t="shared" si="218"/>
        <v>1198</v>
      </c>
      <c r="J3785" s="2" cm="1">
        <f t="array" ref="J3785">MAX(IF($H$3:$H$4000=$H3785,$I$3:$I$4000))</f>
        <v>1198</v>
      </c>
    </row>
    <row r="3786" spans="1:10" x14ac:dyDescent="0.2">
      <c r="A3786" t="s">
        <v>1729</v>
      </c>
      <c r="B3786" s="5" t="s">
        <v>1730</v>
      </c>
      <c r="C3786" s="5" t="s">
        <v>26</v>
      </c>
      <c r="D3786" s="5">
        <v>34476</v>
      </c>
      <c r="E3786" s="39">
        <v>1134</v>
      </c>
      <c r="F3786" s="195">
        <v>44359</v>
      </c>
      <c r="G3786" s="2">
        <v>35</v>
      </c>
      <c r="H3786" t="str">
        <f t="shared" si="219"/>
        <v>Leni SHIDA400m</v>
      </c>
      <c r="I3786" s="2">
        <f t="shared" si="218"/>
        <v>1134</v>
      </c>
      <c r="J3786" s="2" cm="1">
        <f t="array" ref="J3786">MAX(IF($H$3:$H$4000=$H3786,$I$3:$I$4000))</f>
        <v>1134</v>
      </c>
    </row>
    <row r="3787" spans="1:10" x14ac:dyDescent="0.2">
      <c r="A3787" t="s">
        <v>1729</v>
      </c>
      <c r="B3787" t="s">
        <v>1840</v>
      </c>
      <c r="C3787" s="5" t="s">
        <v>28</v>
      </c>
      <c r="D3787" s="5">
        <v>37840</v>
      </c>
      <c r="E3787" s="39">
        <v>1141</v>
      </c>
      <c r="F3787" s="195">
        <v>44359</v>
      </c>
      <c r="G3787" s="2">
        <v>35</v>
      </c>
      <c r="H3787" t="str">
        <f t="shared" si="219"/>
        <v>Prisca CHESANG1500m</v>
      </c>
      <c r="I3787" s="2">
        <f t="shared" si="218"/>
        <v>1141</v>
      </c>
      <c r="J3787" s="2" cm="1">
        <f t="array" ref="J3787">MAX(IF($H$3:$H$4000=$H3787,$I$3:$I$4000))</f>
        <v>1141</v>
      </c>
    </row>
    <row r="3788" spans="1:10" x14ac:dyDescent="0.2">
      <c r="A3788" t="s">
        <v>1729</v>
      </c>
      <c r="B3788" t="s">
        <v>1954</v>
      </c>
      <c r="C3788" s="5" t="s">
        <v>29</v>
      </c>
      <c r="D3788" s="5">
        <v>35781</v>
      </c>
      <c r="E3788" s="39">
        <v>1142</v>
      </c>
      <c r="F3788" s="195">
        <v>44359</v>
      </c>
      <c r="G3788" s="2">
        <v>39</v>
      </c>
      <c r="H3788" t="str">
        <f t="shared" si="219"/>
        <v>Mercyline CHELANGAT5000m</v>
      </c>
      <c r="I3788" s="2">
        <f t="shared" si="218"/>
        <v>1142</v>
      </c>
      <c r="J3788" s="2" cm="1">
        <f t="array" ref="J3788">MAX(IF($H$3:$H$4000=$H3788,$I$3:$I$4000))</f>
        <v>1142</v>
      </c>
    </row>
    <row r="3789" spans="1:10" x14ac:dyDescent="0.2">
      <c r="A3789" t="s">
        <v>1729</v>
      </c>
      <c r="B3789" t="s">
        <v>1840</v>
      </c>
      <c r="C3789" s="5" t="s">
        <v>29</v>
      </c>
      <c r="D3789" s="5">
        <v>37840</v>
      </c>
      <c r="E3789" s="39">
        <v>1153</v>
      </c>
      <c r="F3789" s="195">
        <v>44355</v>
      </c>
      <c r="G3789" s="2">
        <v>30</v>
      </c>
      <c r="H3789" t="str">
        <f t="shared" si="219"/>
        <v>Prisca CHESANG5000m</v>
      </c>
      <c r="I3789" s="2">
        <f t="shared" si="218"/>
        <v>1153</v>
      </c>
      <c r="J3789" s="2" cm="1">
        <f t="array" ref="J3789">MAX(IF($H$3:$H$4000=$H3789,$I$3:$I$4000))</f>
        <v>1153</v>
      </c>
    </row>
    <row r="3790" spans="1:10" x14ac:dyDescent="0.2">
      <c r="A3790" t="s">
        <v>1729</v>
      </c>
      <c r="B3790" t="s">
        <v>1954</v>
      </c>
      <c r="C3790" s="5" t="s">
        <v>30</v>
      </c>
      <c r="D3790" s="5">
        <v>35781</v>
      </c>
      <c r="E3790" s="39">
        <v>1179</v>
      </c>
      <c r="F3790" s="195">
        <v>44353</v>
      </c>
      <c r="G3790" s="2">
        <v>18</v>
      </c>
      <c r="H3790" t="str">
        <f t="shared" si="219"/>
        <v>Mercyline CHELANGAT10000m</v>
      </c>
      <c r="I3790" s="2">
        <f t="shared" si="218"/>
        <v>1179</v>
      </c>
      <c r="J3790" s="2" cm="1">
        <f t="array" ref="J3790">MAX(IF($H$3:$H$4000=$H3790,$I$3:$I$4000))</f>
        <v>1179</v>
      </c>
    </row>
    <row r="3791" spans="1:10" x14ac:dyDescent="0.2">
      <c r="A3791" t="s">
        <v>1729</v>
      </c>
      <c r="B3791" t="s">
        <v>1842</v>
      </c>
      <c r="C3791" s="5" t="s">
        <v>28</v>
      </c>
      <c r="D3791" s="5">
        <v>35712</v>
      </c>
      <c r="E3791" s="39">
        <v>1134</v>
      </c>
      <c r="F3791" s="195">
        <v>44348</v>
      </c>
      <c r="G3791" s="2">
        <v>39</v>
      </c>
      <c r="H3791" t="str">
        <f t="shared" si="219"/>
        <v>Esther CHEBET1500m</v>
      </c>
      <c r="I3791" s="2">
        <f t="shared" si="218"/>
        <v>1134</v>
      </c>
      <c r="J3791" s="2" cm="1">
        <f t="array" ref="J3791">MAX(IF($H$3:$H$4000=$H3791,$I$3:$I$4000))</f>
        <v>1134</v>
      </c>
    </row>
    <row r="3792" spans="1:10" x14ac:dyDescent="0.2">
      <c r="A3792" t="s">
        <v>1729</v>
      </c>
      <c r="B3792" t="s">
        <v>1842</v>
      </c>
      <c r="C3792" s="5" t="s">
        <v>29</v>
      </c>
      <c r="D3792" s="5">
        <v>35712</v>
      </c>
      <c r="E3792" s="39">
        <v>1154</v>
      </c>
      <c r="F3792" s="195">
        <v>44345</v>
      </c>
      <c r="G3792" s="2">
        <v>29</v>
      </c>
      <c r="H3792" t="str">
        <f t="shared" si="219"/>
        <v>Esther CHEBET5000m</v>
      </c>
      <c r="I3792" s="2">
        <f t="shared" si="218"/>
        <v>1154</v>
      </c>
      <c r="J3792" s="2" cm="1">
        <f t="array" ref="J3792">MAX(IF($H$3:$H$4000=$H3792,$I$3:$I$4000))</f>
        <v>1154</v>
      </c>
    </row>
    <row r="3793" spans="1:10" x14ac:dyDescent="0.2">
      <c r="A3793" t="s">
        <v>1729</v>
      </c>
      <c r="B3793" t="s">
        <v>1998</v>
      </c>
      <c r="C3793" s="5" t="s">
        <v>30</v>
      </c>
      <c r="D3793" s="5">
        <v>32979</v>
      </c>
      <c r="E3793" s="39">
        <v>1130</v>
      </c>
      <c r="F3793" s="195">
        <v>44324</v>
      </c>
      <c r="G3793" s="2">
        <v>38</v>
      </c>
      <c r="H3793" t="str">
        <f t="shared" si="219"/>
        <v>Doreen CHESANG10000m</v>
      </c>
      <c r="I3793" s="2">
        <f t="shared" si="218"/>
        <v>1130</v>
      </c>
      <c r="J3793" s="2" cm="1">
        <f t="array" ref="J3793">MAX(IF($H$3:$H$4000=$H3793,$I$3:$I$4000))</f>
        <v>1130</v>
      </c>
    </row>
    <row r="3794" spans="1:10" x14ac:dyDescent="0.2">
      <c r="A3794" t="s">
        <v>1729</v>
      </c>
      <c r="B3794" t="s">
        <v>1937</v>
      </c>
      <c r="C3794" s="5" t="s">
        <v>34</v>
      </c>
      <c r="D3794" s="5">
        <v>39063</v>
      </c>
      <c r="E3794" s="39">
        <v>992</v>
      </c>
      <c r="F3794" s="195">
        <v>44310</v>
      </c>
      <c r="G3794" s="2">
        <v>97</v>
      </c>
      <c r="H3794" t="str">
        <f t="shared" si="219"/>
        <v>Loice CHEKWEMOI3000msc</v>
      </c>
      <c r="I3794" s="2">
        <f t="shared" si="218"/>
        <v>992</v>
      </c>
      <c r="J3794" s="2" cm="1">
        <f t="array" ref="J3794">MAX(IF($H$3:$H$4000=$H3794,$I$3:$I$4000))</f>
        <v>992</v>
      </c>
    </row>
    <row r="3795" spans="1:10" x14ac:dyDescent="0.2">
      <c r="A3795" t="s">
        <v>1729</v>
      </c>
      <c r="B3795" t="s">
        <v>2009</v>
      </c>
      <c r="C3795" s="5" t="s">
        <v>30</v>
      </c>
      <c r="D3795" s="5">
        <v>35361</v>
      </c>
      <c r="E3795" s="39">
        <v>1093</v>
      </c>
      <c r="F3795" s="195">
        <v>44310</v>
      </c>
      <c r="G3795" s="2">
        <v>64</v>
      </c>
      <c r="H3795" t="str">
        <f t="shared" si="219"/>
        <v>Doreen CHEMUTAI10000m</v>
      </c>
      <c r="I3795" s="2">
        <f t="shared" si="218"/>
        <v>1093</v>
      </c>
      <c r="J3795" s="2" cm="1">
        <f t="array" ref="J3795">MAX(IF($H$3:$H$4000=$H3795,$I$3:$I$4000))</f>
        <v>1093</v>
      </c>
    </row>
    <row r="3796" spans="1:10" x14ac:dyDescent="0.2">
      <c r="A3796" t="s">
        <v>1729</v>
      </c>
      <c r="B3796" t="s">
        <v>4883</v>
      </c>
      <c r="C3796" s="5" t="s">
        <v>30</v>
      </c>
      <c r="D3796" s="5">
        <v>34149</v>
      </c>
      <c r="E3796" s="39">
        <v>1035</v>
      </c>
      <c r="F3796" s="195">
        <v>44310</v>
      </c>
      <c r="G3796" s="2">
        <v>100</v>
      </c>
      <c r="H3796" t="str">
        <f t="shared" si="219"/>
        <v>Annet Chemengich CHALANGAT10000m</v>
      </c>
      <c r="I3796" s="2">
        <f t="shared" si="218"/>
        <v>1035</v>
      </c>
      <c r="J3796" s="2" cm="1">
        <f t="array" ref="J3796">MAX(IF($H$3:$H$4000=$H3796,$I$3:$I$4000))</f>
        <v>1035</v>
      </c>
    </row>
    <row r="3797" spans="1:10" x14ac:dyDescent="0.2">
      <c r="A3797" t="s">
        <v>1729</v>
      </c>
      <c r="B3797" t="s">
        <v>1956</v>
      </c>
      <c r="C3797" s="5" t="s">
        <v>30</v>
      </c>
      <c r="D3797" s="5">
        <v>33461</v>
      </c>
      <c r="E3797" s="39">
        <v>1111</v>
      </c>
      <c r="F3797" s="195">
        <v>44280</v>
      </c>
      <c r="G3797" s="2">
        <v>49</v>
      </c>
      <c r="H3797" t="str">
        <f t="shared" si="219"/>
        <v>Mercy CHELANGAT10000m</v>
      </c>
      <c r="I3797" s="2">
        <f t="shared" si="218"/>
        <v>1111</v>
      </c>
      <c r="J3797" s="2" cm="1">
        <f t="array" ref="J3797">MAX(IF($H$3:$H$4000=$H3797,$I$3:$I$4000))</f>
        <v>1128</v>
      </c>
    </row>
    <row r="3798" spans="1:10" x14ac:dyDescent="0.2">
      <c r="A3798" t="s">
        <v>1729</v>
      </c>
      <c r="B3798" t="s">
        <v>2586</v>
      </c>
      <c r="C3798" s="5" t="s">
        <v>41</v>
      </c>
      <c r="D3798" s="5">
        <v>36842</v>
      </c>
      <c r="E3798" s="39">
        <v>936</v>
      </c>
      <c r="F3798" s="195">
        <v>44268</v>
      </c>
      <c r="G3798" s="2">
        <v>28</v>
      </c>
      <c r="H3798" t="str">
        <f t="shared" si="219"/>
        <v>Josephine Joyce LALAMjavelin-throw</v>
      </c>
      <c r="I3798" s="2">
        <f t="shared" si="218"/>
        <v>936</v>
      </c>
      <c r="J3798" s="2" cm="1">
        <f t="array" ref="J3798">MAX(IF($H$3:$H$4000=$H3798,$I$3:$I$4000))</f>
        <v>936</v>
      </c>
    </row>
    <row r="3799" spans="1:10" x14ac:dyDescent="0.2">
      <c r="A3799" t="s">
        <v>1729</v>
      </c>
      <c r="B3799" t="s">
        <v>2602</v>
      </c>
      <c r="C3799" t="s">
        <v>41</v>
      </c>
      <c r="D3799" s="5"/>
      <c r="E3799" s="39">
        <v>860</v>
      </c>
      <c r="F3799" s="195">
        <v>44268</v>
      </c>
      <c r="G3799" s="2">
        <v>56</v>
      </c>
      <c r="H3799" t="str">
        <f t="shared" si="219"/>
        <v>Victoria AWIDIjavelin-throw</v>
      </c>
      <c r="I3799" s="2">
        <f t="shared" si="218"/>
        <v>860</v>
      </c>
      <c r="J3799" s="2" cm="1">
        <f t="array" ref="J3799">MAX(IF($H$3:$H$4000=$H3799,$I$3:$I$4000))</f>
        <v>860</v>
      </c>
    </row>
    <row r="3800" spans="1:10" x14ac:dyDescent="0.2">
      <c r="A3800" t="s">
        <v>1211</v>
      </c>
      <c r="B3800" t="s">
        <v>5429</v>
      </c>
      <c r="C3800" s="5" t="s">
        <v>26</v>
      </c>
      <c r="D3800" s="5">
        <v>36855</v>
      </c>
      <c r="E3800" s="39">
        <v>1031</v>
      </c>
      <c r="F3800" s="195">
        <v>44653</v>
      </c>
      <c r="G3800" s="2">
        <v>92</v>
      </c>
      <c r="H3800" t="str">
        <f t="shared" si="219"/>
        <v>Tamara WOODLEY400m</v>
      </c>
      <c r="I3800" s="2">
        <f t="shared" si="218"/>
        <v>1031</v>
      </c>
      <c r="J3800" s="2" cm="1">
        <f t="array" ref="J3800">MAX(IF($H$3:$H$4000=$H3800,$I$3:$I$4000))</f>
        <v>1031</v>
      </c>
    </row>
    <row r="3801" spans="1:10" x14ac:dyDescent="0.2">
      <c r="A3801" t="s">
        <v>1211</v>
      </c>
      <c r="B3801" t="s">
        <v>2240</v>
      </c>
      <c r="C3801" s="5" t="s">
        <v>38</v>
      </c>
      <c r="D3801" s="5">
        <v>36744</v>
      </c>
      <c r="E3801" s="39">
        <v>1069</v>
      </c>
      <c r="F3801" s="195">
        <v>44645</v>
      </c>
      <c r="G3801" s="2">
        <v>8</v>
      </c>
      <c r="H3801" t="str">
        <f t="shared" si="219"/>
        <v>Mikeisha WELCOMEtriple-jump</v>
      </c>
      <c r="I3801" s="2">
        <f t="shared" si="218"/>
        <v>1069</v>
      </c>
      <c r="J3801" s="2" cm="1">
        <f t="array" ref="J3801">MAX(IF($H$3:$H$4000=$H3801,$I$3:$I$4000))</f>
        <v>1091</v>
      </c>
    </row>
    <row r="3802" spans="1:10" x14ac:dyDescent="0.2">
      <c r="A3802" t="s">
        <v>1211</v>
      </c>
      <c r="B3802" t="s">
        <v>1726</v>
      </c>
      <c r="C3802" s="5" t="s">
        <v>27</v>
      </c>
      <c r="D3802" s="5">
        <v>36218</v>
      </c>
      <c r="E3802" s="39">
        <v>1082</v>
      </c>
      <c r="F3802" s="195">
        <v>44644</v>
      </c>
      <c r="G3802" s="2">
        <v>32</v>
      </c>
      <c r="H3802" t="str">
        <f t="shared" si="219"/>
        <v>Shafiqua MALONEY800m</v>
      </c>
      <c r="I3802" s="2">
        <f t="shared" si="218"/>
        <v>1082</v>
      </c>
      <c r="J3802" s="2" cm="1">
        <f t="array" ref="J3802">MAX(IF($H$3:$H$4000=$H3802,$I$3:$I$4000))</f>
        <v>1117</v>
      </c>
    </row>
    <row r="3803" spans="1:10" x14ac:dyDescent="0.2">
      <c r="A3803" t="s">
        <v>1211</v>
      </c>
      <c r="B3803" t="s">
        <v>4976</v>
      </c>
      <c r="C3803" s="5" t="s">
        <v>26</v>
      </c>
      <c r="D3803" s="5">
        <v>37169</v>
      </c>
      <c r="E3803" s="39">
        <v>1043</v>
      </c>
      <c r="F3803" s="195">
        <v>44639</v>
      </c>
      <c r="G3803" s="2">
        <v>77</v>
      </c>
      <c r="H3803" t="str">
        <f t="shared" si="219"/>
        <v>Odeshia NANTON400m</v>
      </c>
      <c r="I3803" s="2">
        <f t="shared" si="218"/>
        <v>1043</v>
      </c>
      <c r="J3803" s="2" cm="1">
        <f t="array" ref="J3803">MAX(IF($H$3:$H$4000=$H3803,$I$3:$I$4000))</f>
        <v>1043</v>
      </c>
    </row>
    <row r="3804" spans="1:10" x14ac:dyDescent="0.2">
      <c r="A3804" t="s">
        <v>1211</v>
      </c>
      <c r="B3804" t="s">
        <v>2240</v>
      </c>
      <c r="C3804" s="5" t="s">
        <v>38</v>
      </c>
      <c r="D3804" s="5">
        <v>36744</v>
      </c>
      <c r="E3804" s="39">
        <v>1091</v>
      </c>
      <c r="F3804" s="195">
        <v>44317</v>
      </c>
      <c r="G3804" s="2">
        <v>11</v>
      </c>
      <c r="H3804" t="str">
        <f t="shared" si="219"/>
        <v>Mikeisha WELCOMEtriple-jump</v>
      </c>
      <c r="I3804" s="2">
        <f t="shared" si="218"/>
        <v>1091</v>
      </c>
      <c r="J3804" s="2" cm="1">
        <f t="array" ref="J3804">MAX(IF($H$3:$H$4000=$H3804,$I$3:$I$4000))</f>
        <v>1091</v>
      </c>
    </row>
    <row r="3805" spans="1:10" x14ac:dyDescent="0.2">
      <c r="A3805" t="s">
        <v>1211</v>
      </c>
      <c r="B3805" t="s">
        <v>1726</v>
      </c>
      <c r="C3805" s="5" t="s">
        <v>27</v>
      </c>
      <c r="D3805" s="5">
        <v>36218</v>
      </c>
      <c r="E3805" s="39">
        <v>1117</v>
      </c>
      <c r="F3805" s="195">
        <v>44303</v>
      </c>
      <c r="G3805" s="2">
        <v>40</v>
      </c>
      <c r="H3805" t="str">
        <f t="shared" si="219"/>
        <v>Shafiqua MALONEY800m</v>
      </c>
      <c r="I3805" s="2">
        <f t="shared" si="218"/>
        <v>1117</v>
      </c>
      <c r="J3805" s="2" cm="1">
        <f t="array" ref="J3805">MAX(IF($H$3:$H$4000=$H3805,$I$3:$I$4000))</f>
        <v>1117</v>
      </c>
    </row>
    <row r="3806" spans="1:10" x14ac:dyDescent="0.2">
      <c r="A3806" t="s">
        <v>1211</v>
      </c>
      <c r="B3806" t="s">
        <v>1726</v>
      </c>
      <c r="C3806" s="5" t="s">
        <v>26</v>
      </c>
      <c r="D3806" s="5">
        <v>36218</v>
      </c>
      <c r="E3806" s="39">
        <v>1137</v>
      </c>
      <c r="F3806" s="195">
        <v>44282</v>
      </c>
      <c r="G3806" s="2">
        <v>29</v>
      </c>
      <c r="H3806" t="str">
        <f t="shared" si="219"/>
        <v>Shafiqua MALONEY400m</v>
      </c>
      <c r="I3806" s="2">
        <f t="shared" si="218"/>
        <v>1137</v>
      </c>
      <c r="J3806" s="2" cm="1">
        <f t="array" ref="J3806">MAX(IF($H$3:$H$4000=$H3806,$I$3:$I$4000))</f>
        <v>1137</v>
      </c>
    </row>
    <row r="3807" spans="1:10" x14ac:dyDescent="0.2">
      <c r="A3807" t="s">
        <v>1139</v>
      </c>
      <c r="B3807" t="s">
        <v>5399</v>
      </c>
      <c r="C3807" s="5" t="s">
        <v>2</v>
      </c>
      <c r="D3807" s="5">
        <v>34773</v>
      </c>
      <c r="E3807" s="39">
        <v>1083</v>
      </c>
      <c r="F3807" s="195">
        <v>44646</v>
      </c>
      <c r="G3807" s="2">
        <v>45</v>
      </c>
      <c r="H3807" t="str">
        <f t="shared" si="219"/>
        <v>Quincy MALEKANI100m</v>
      </c>
      <c r="I3807" s="2">
        <f t="shared" si="218"/>
        <v>1083</v>
      </c>
      <c r="J3807" s="2" cm="1">
        <f t="array" ref="J3807">MAX(IF($H$3:$H$4000=$H3807,$I$3:$I$4000))</f>
        <v>1083</v>
      </c>
    </row>
    <row r="3808" spans="1:10" x14ac:dyDescent="0.2">
      <c r="A3808" t="s">
        <v>1139</v>
      </c>
      <c r="B3808" t="s">
        <v>5400</v>
      </c>
      <c r="C3808" s="5" t="s">
        <v>2</v>
      </c>
      <c r="D3808" s="5">
        <v>35201</v>
      </c>
      <c r="E3808" s="39">
        <v>1081</v>
      </c>
      <c r="F3808" s="195">
        <v>44646</v>
      </c>
      <c r="G3808" s="2">
        <v>46</v>
      </c>
      <c r="H3808" t="str">
        <f t="shared" si="219"/>
        <v>Hellen MAKUMBA100m</v>
      </c>
      <c r="I3808" s="2">
        <f t="shared" si="218"/>
        <v>1081</v>
      </c>
      <c r="J3808" s="2" cm="1">
        <f t="array" ref="J3808">MAX(IF($H$3:$H$4000=$H3808,$I$3:$I$4000))</f>
        <v>1081</v>
      </c>
    </row>
    <row r="3809" spans="1:10" x14ac:dyDescent="0.2">
      <c r="A3809" t="s">
        <v>1139</v>
      </c>
      <c r="B3809" t="s">
        <v>1148</v>
      </c>
      <c r="C3809" s="5" t="s">
        <v>2</v>
      </c>
      <c r="D3809" s="5">
        <v>33502</v>
      </c>
      <c r="E3809" s="39">
        <v>1072</v>
      </c>
      <c r="F3809" s="195">
        <v>44646</v>
      </c>
      <c r="G3809" s="2">
        <v>53</v>
      </c>
      <c r="H3809" t="str">
        <f t="shared" si="219"/>
        <v>Lumeka KATUNDU100m</v>
      </c>
      <c r="I3809" s="2">
        <f t="shared" si="218"/>
        <v>1072</v>
      </c>
      <c r="J3809" s="2" cm="1">
        <f t="array" ref="J3809">MAX(IF($H$3:$H$4000=$H3809,$I$3:$I$4000))</f>
        <v>1129</v>
      </c>
    </row>
    <row r="3810" spans="1:10" x14ac:dyDescent="0.2">
      <c r="A3810" t="s">
        <v>1139</v>
      </c>
      <c r="B3810" t="s">
        <v>1163</v>
      </c>
      <c r="C3810" s="5" t="s">
        <v>25</v>
      </c>
      <c r="D3810" s="5">
        <v>37127</v>
      </c>
      <c r="E3810" s="39">
        <v>1077</v>
      </c>
      <c r="F3810" s="195">
        <v>44646</v>
      </c>
      <c r="G3810" s="2">
        <v>41</v>
      </c>
      <c r="H3810" t="str">
        <f t="shared" si="219"/>
        <v>Niddy MINGILISHI200m</v>
      </c>
      <c r="I3810" s="2">
        <f t="shared" si="218"/>
        <v>1077</v>
      </c>
      <c r="J3810" s="2" cm="1">
        <f t="array" ref="J3810">MAX(IF($H$3:$H$4000=$H3810,$I$3:$I$4000))</f>
        <v>1077</v>
      </c>
    </row>
    <row r="3811" spans="1:10" x14ac:dyDescent="0.2">
      <c r="A3811" t="s">
        <v>1139</v>
      </c>
      <c r="B3811" t="s">
        <v>1148</v>
      </c>
      <c r="C3811" s="5" t="s">
        <v>25</v>
      </c>
      <c r="D3811" s="5">
        <v>33502</v>
      </c>
      <c r="E3811" s="39">
        <v>1071</v>
      </c>
      <c r="F3811" s="195">
        <v>44646</v>
      </c>
      <c r="G3811" s="2">
        <v>48</v>
      </c>
      <c r="H3811" t="str">
        <f t="shared" si="219"/>
        <v>Lumeka KATUNDU200m</v>
      </c>
      <c r="I3811" s="2">
        <f t="shared" si="218"/>
        <v>1071</v>
      </c>
      <c r="J3811" s="2" cm="1">
        <f t="array" ref="J3811">MAX(IF($H$3:$H$4000=$H3811,$I$3:$I$4000))</f>
        <v>1130</v>
      </c>
    </row>
    <row r="3812" spans="1:10" x14ac:dyDescent="0.2">
      <c r="A3812" t="s">
        <v>1139</v>
      </c>
      <c r="B3812" s="5" t="s">
        <v>1163</v>
      </c>
      <c r="C3812" s="5" t="s">
        <v>26</v>
      </c>
      <c r="D3812" s="5">
        <v>37127</v>
      </c>
      <c r="E3812" s="39">
        <v>1091</v>
      </c>
      <c r="F3812" s="195">
        <v>44646</v>
      </c>
      <c r="G3812" s="2">
        <v>22</v>
      </c>
      <c r="H3812" t="str">
        <f t="shared" si="219"/>
        <v>Niddy MINGILISHI400m</v>
      </c>
      <c r="I3812" s="2">
        <f t="shared" si="218"/>
        <v>1091</v>
      </c>
      <c r="J3812" s="2" cm="1">
        <f t="array" ref="J3812">MAX(IF($H$3:$H$4000=$H3812,$I$3:$I$4000))</f>
        <v>1095</v>
      </c>
    </row>
    <row r="3813" spans="1:10" x14ac:dyDescent="0.2">
      <c r="A3813" t="s">
        <v>1139</v>
      </c>
      <c r="B3813" t="s">
        <v>1154</v>
      </c>
      <c r="C3813" s="6" t="s">
        <v>26</v>
      </c>
      <c r="D3813" s="5">
        <v>34363</v>
      </c>
      <c r="E3813" s="39">
        <v>1081</v>
      </c>
      <c r="F3813" s="195">
        <v>44646</v>
      </c>
      <c r="G3813" s="2">
        <v>30</v>
      </c>
      <c r="H3813" t="str">
        <f t="shared" si="219"/>
        <v>Roda NJOBVU400m</v>
      </c>
      <c r="I3813" s="2">
        <f t="shared" si="218"/>
        <v>1081</v>
      </c>
      <c r="J3813" s="2" cm="1">
        <f t="array" ref="J3813">MAX(IF($H$3:$H$4000=$H3813,$I$3:$I$4000))</f>
        <v>1081</v>
      </c>
    </row>
    <row r="3814" spans="1:10" x14ac:dyDescent="0.2">
      <c r="A3814" t="s">
        <v>1139</v>
      </c>
      <c r="B3814" t="s">
        <v>5426</v>
      </c>
      <c r="C3814" s="5" t="s">
        <v>26</v>
      </c>
      <c r="D3814" s="5">
        <v>34944</v>
      </c>
      <c r="E3814" s="39">
        <v>1045</v>
      </c>
      <c r="F3814" s="195">
        <v>44646</v>
      </c>
      <c r="G3814" s="2">
        <v>76</v>
      </c>
      <c r="H3814" t="str">
        <f t="shared" si="219"/>
        <v>Abygirl SEPISO400m</v>
      </c>
      <c r="I3814" s="2">
        <f t="shared" si="218"/>
        <v>1045</v>
      </c>
      <c r="J3814" s="2" cm="1">
        <f t="array" ref="J3814">MAX(IF($H$3:$H$4000=$H3814,$I$3:$I$4000))</f>
        <v>1045</v>
      </c>
    </row>
    <row r="3815" spans="1:10" x14ac:dyDescent="0.2">
      <c r="A3815" t="s">
        <v>1139</v>
      </c>
      <c r="B3815" t="s">
        <v>5441</v>
      </c>
      <c r="C3815" s="5" t="s">
        <v>27</v>
      </c>
      <c r="D3815" s="5">
        <v>44701</v>
      </c>
      <c r="E3815" s="39">
        <v>1008</v>
      </c>
      <c r="F3815" s="195">
        <v>44646</v>
      </c>
      <c r="G3815" s="2">
        <v>89</v>
      </c>
      <c r="H3815" t="str">
        <f t="shared" si="219"/>
        <v>Cryness MULEYA800m</v>
      </c>
      <c r="I3815" s="2">
        <f t="shared" si="218"/>
        <v>1008</v>
      </c>
      <c r="J3815" s="2" cm="1">
        <f t="array" ref="J3815">MAX(IF($H$3:$H$4000=$H3815,$I$3:$I$4000))</f>
        <v>1008</v>
      </c>
    </row>
    <row r="3816" spans="1:10" x14ac:dyDescent="0.2">
      <c r="A3816" t="s">
        <v>1139</v>
      </c>
      <c r="B3816" t="s">
        <v>1508</v>
      </c>
      <c r="C3816" s="5" t="s">
        <v>41</v>
      </c>
      <c r="D3816" s="5">
        <v>36080</v>
      </c>
      <c r="E3816" s="39">
        <v>776</v>
      </c>
      <c r="F3816" s="195">
        <v>44604</v>
      </c>
      <c r="G3816" s="2">
        <v>72</v>
      </c>
      <c r="H3816" t="str">
        <f t="shared" si="219"/>
        <v>Mary FWAMBOjavelin-throw</v>
      </c>
      <c r="I3816" s="2">
        <f t="shared" si="218"/>
        <v>776</v>
      </c>
      <c r="J3816" s="2" cm="1">
        <f t="array" ref="J3816">MAX(IF($H$3:$H$4000=$H3816,$I$3:$I$4000))</f>
        <v>776</v>
      </c>
    </row>
    <row r="3817" spans="1:10" x14ac:dyDescent="0.2">
      <c r="A3817" t="s">
        <v>1139</v>
      </c>
      <c r="B3817" t="s">
        <v>1154</v>
      </c>
      <c r="C3817" s="5" t="s">
        <v>25</v>
      </c>
      <c r="D3817" s="5">
        <v>34363</v>
      </c>
      <c r="E3817" s="39">
        <v>1125</v>
      </c>
      <c r="F3817" s="195">
        <v>44583</v>
      </c>
      <c r="G3817" s="2">
        <v>10</v>
      </c>
      <c r="H3817" t="str">
        <f t="shared" si="219"/>
        <v>Roda NJOBVU200m</v>
      </c>
      <c r="I3817" s="2">
        <f t="shared" si="218"/>
        <v>1125</v>
      </c>
      <c r="J3817" s="2" cm="1">
        <f t="array" ref="J3817">MAX(IF($H$3:$H$4000=$H3817,$I$3:$I$4000))</f>
        <v>1167</v>
      </c>
    </row>
    <row r="3818" spans="1:10" x14ac:dyDescent="0.2">
      <c r="A3818" t="s">
        <v>1139</v>
      </c>
      <c r="B3818" t="s">
        <v>1163</v>
      </c>
      <c r="C3818" s="5" t="s">
        <v>26</v>
      </c>
      <c r="D3818" s="5">
        <v>37127</v>
      </c>
      <c r="E3818" s="39">
        <v>1095</v>
      </c>
      <c r="F3818" s="195">
        <v>44297</v>
      </c>
      <c r="G3818" s="2">
        <v>75</v>
      </c>
      <c r="H3818" t="str">
        <f t="shared" si="219"/>
        <v>Niddy MINGILISHI400m</v>
      </c>
      <c r="I3818" s="2">
        <f t="shared" si="218"/>
        <v>1095</v>
      </c>
      <c r="J3818" s="2" cm="1">
        <f t="array" ref="J3818">MAX(IF($H$3:$H$4000=$H3818,$I$3:$I$4000))</f>
        <v>1095</v>
      </c>
    </row>
    <row r="3819" spans="1:10" x14ac:dyDescent="0.2">
      <c r="A3819" t="s">
        <v>1139</v>
      </c>
      <c r="B3819" t="s">
        <v>1154</v>
      </c>
      <c r="C3819" s="5" t="s">
        <v>25</v>
      </c>
      <c r="D3819" s="5">
        <v>34363</v>
      </c>
      <c r="E3819" s="39">
        <v>1167</v>
      </c>
      <c r="F3819" s="195">
        <v>44296</v>
      </c>
      <c r="G3819" s="2">
        <v>16</v>
      </c>
      <c r="H3819" t="str">
        <f t="shared" si="219"/>
        <v>Roda NJOBVU200m</v>
      </c>
      <c r="I3819" s="2">
        <f t="shared" si="218"/>
        <v>1167</v>
      </c>
      <c r="J3819" s="2" cm="1">
        <f t="array" ref="J3819">MAX(IF($H$3:$H$4000=$H3819,$I$3:$I$4000))</f>
        <v>1167</v>
      </c>
    </row>
    <row r="3820" spans="1:10" x14ac:dyDescent="0.2">
      <c r="A3820" t="s">
        <v>1139</v>
      </c>
      <c r="B3820" t="s">
        <v>1154</v>
      </c>
      <c r="C3820" s="5" t="s">
        <v>2</v>
      </c>
      <c r="D3820" s="5">
        <v>34363</v>
      </c>
      <c r="E3820" s="39">
        <v>1177</v>
      </c>
      <c r="F3820" s="195">
        <v>44275</v>
      </c>
      <c r="G3820" s="2">
        <v>18</v>
      </c>
      <c r="H3820" t="str">
        <f t="shared" si="219"/>
        <v>Roda NJOBVU100m</v>
      </c>
      <c r="I3820" s="2">
        <f t="shared" si="218"/>
        <v>1177</v>
      </c>
      <c r="J3820" s="2" cm="1">
        <f t="array" ref="J3820">MAX(IF($H$3:$H$4000=$H3820,$I$3:$I$4000))</f>
        <v>1177</v>
      </c>
    </row>
    <row r="3821" spans="1:10" x14ac:dyDescent="0.2">
      <c r="A3821" t="s">
        <v>1139</v>
      </c>
      <c r="B3821" t="s">
        <v>1795</v>
      </c>
      <c r="C3821" s="5" t="s">
        <v>27</v>
      </c>
      <c r="D3821" s="6">
        <v>35214</v>
      </c>
      <c r="E3821" s="39">
        <v>1113</v>
      </c>
      <c r="F3821" s="195">
        <v>44275</v>
      </c>
      <c r="G3821" s="2">
        <v>45</v>
      </c>
      <c r="H3821" t="str">
        <f t="shared" si="219"/>
        <v>Felistus MPANDE800m</v>
      </c>
      <c r="I3821" s="2">
        <f t="shared" si="218"/>
        <v>1113</v>
      </c>
      <c r="J3821" s="2" cm="1">
        <f t="array" ref="J3821">MAX(IF($H$3:$H$4000=$H3821,$I$3:$I$4000))</f>
        <v>1113</v>
      </c>
    </row>
    <row r="3822" spans="1:10" x14ac:dyDescent="0.2">
      <c r="A3822" t="s">
        <v>1139</v>
      </c>
      <c r="B3822" t="s">
        <v>1148</v>
      </c>
      <c r="C3822" s="5" t="s">
        <v>2</v>
      </c>
      <c r="D3822" s="5">
        <v>33502</v>
      </c>
      <c r="E3822" s="39">
        <v>1129</v>
      </c>
      <c r="F3822" s="195">
        <v>44261</v>
      </c>
      <c r="G3822" s="2">
        <v>51</v>
      </c>
      <c r="H3822" t="str">
        <f t="shared" si="219"/>
        <v>Lumeka KATUNDU100m</v>
      </c>
      <c r="I3822" s="2">
        <f t="shared" si="218"/>
        <v>1129</v>
      </c>
      <c r="J3822" s="2" cm="1">
        <f t="array" ref="J3822">MAX(IF($H$3:$H$4000=$H3822,$I$3:$I$4000))</f>
        <v>1129</v>
      </c>
    </row>
    <row r="3823" spans="1:10" x14ac:dyDescent="0.2">
      <c r="A3823" t="s">
        <v>1139</v>
      </c>
      <c r="B3823" t="s">
        <v>1148</v>
      </c>
      <c r="C3823" s="5" t="s">
        <v>25</v>
      </c>
      <c r="D3823" s="5">
        <v>33502</v>
      </c>
      <c r="E3823" s="39">
        <v>1130</v>
      </c>
      <c r="F3823" s="195">
        <v>44261</v>
      </c>
      <c r="G3823" s="2">
        <v>34</v>
      </c>
      <c r="H3823" t="str">
        <f t="shared" si="219"/>
        <v>Lumeka KATUNDU200m</v>
      </c>
      <c r="I3823" s="2">
        <f t="shared" si="218"/>
        <v>1130</v>
      </c>
      <c r="J3823" s="2" cm="1">
        <f t="array" ref="J3823">MAX(IF($H$3:$H$4000=$H3823,$I$3:$I$4000))</f>
        <v>1130</v>
      </c>
    </row>
  </sheetData>
  <sortState xmlns:xlrd2="http://schemas.microsoft.com/office/spreadsheetml/2017/richdata2" ref="A3:G3823">
    <sortCondition ref="A3:A3823"/>
    <sortCondition descending="1" ref="F3:F3823"/>
  </sortState>
  <mergeCells count="2">
    <mergeCell ref="A1:G1"/>
    <mergeCell ref="K2:N2"/>
  </mergeCells>
  <conditionalFormatting sqref="B2 H2:I2">
    <cfRule type="containsText" dxfId="21" priority="1" operator="containsText" text="marathon">
      <formula>NOT(ISERROR(SEARCH("marathon",B2)))</formula>
    </cfRule>
    <cfRule type="containsText" dxfId="20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3"/>
  <sheetViews>
    <sheetView workbookViewId="0">
      <selection activeCell="F37" sqref="F37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846</v>
      </c>
      <c r="B1" s="51" t="s">
        <v>6</v>
      </c>
      <c r="C1" s="53" t="s">
        <v>847</v>
      </c>
      <c r="F1" s="175" t="s">
        <v>878</v>
      </c>
      <c r="G1" s="175"/>
      <c r="H1" s="175"/>
      <c r="I1" s="67" t="s">
        <v>847</v>
      </c>
    </row>
    <row r="2" spans="1:9" x14ac:dyDescent="0.2">
      <c r="A2" t="s">
        <v>642</v>
      </c>
      <c r="B2" s="50" t="s">
        <v>28</v>
      </c>
      <c r="C2" s="58" t="str">
        <f>A2&amp;B2</f>
        <v>Stewart MCSWEYN1500m</v>
      </c>
      <c r="F2" t="s">
        <v>271</v>
      </c>
      <c r="G2" s="5" t="s">
        <v>29</v>
      </c>
      <c r="H2" t="s">
        <v>879</v>
      </c>
      <c r="I2" s="69" t="str">
        <f>F2&amp;G2</f>
        <v>Lauren RYAN5000m</v>
      </c>
    </row>
    <row r="3" spans="1:9" x14ac:dyDescent="0.2">
      <c r="A3" t="s">
        <v>643</v>
      </c>
      <c r="B3" s="50" t="s">
        <v>28</v>
      </c>
      <c r="C3" s="58" t="str">
        <f t="shared" ref="C3:C33" si="0">A3&amp;B3</f>
        <v>Oliver HOARE1500m</v>
      </c>
      <c r="F3" t="s">
        <v>491</v>
      </c>
      <c r="G3" s="5" t="s">
        <v>85</v>
      </c>
      <c r="H3" t="s">
        <v>879</v>
      </c>
      <c r="I3" s="69" t="str">
        <f>F3&amp;G3</f>
        <v>Rebecca HENDERSONrace-walking</v>
      </c>
    </row>
    <row r="4" spans="1:9" x14ac:dyDescent="0.2">
      <c r="A4" t="s">
        <v>513</v>
      </c>
      <c r="B4" s="50" t="s">
        <v>44</v>
      </c>
      <c r="C4" s="58" t="str">
        <f t="shared" si="0"/>
        <v>Ashley MOLONEYdecathlon</v>
      </c>
      <c r="F4" t="s">
        <v>645</v>
      </c>
      <c r="G4" s="50" t="s">
        <v>29</v>
      </c>
      <c r="H4" t="s">
        <v>879</v>
      </c>
      <c r="I4" s="69" t="str">
        <f>F4&amp;G4</f>
        <v>Matthew RAMSDEN5000m</v>
      </c>
    </row>
    <row r="5" spans="1:9" x14ac:dyDescent="0.2">
      <c r="A5" t="s">
        <v>757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600</v>
      </c>
      <c r="B6" s="50" t="s">
        <v>27</v>
      </c>
      <c r="C6" s="58" t="str">
        <f>A6&amp;B6</f>
        <v>Peter BOL800m</v>
      </c>
    </row>
    <row r="7" spans="1:9" x14ac:dyDescent="0.2">
      <c r="A7" t="s">
        <v>769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781</v>
      </c>
      <c r="B8" s="50" t="s">
        <v>40</v>
      </c>
      <c r="C8" s="58" t="str">
        <f>A8&amp;B8</f>
        <v>Matthew DENNYdiscus-throw</v>
      </c>
    </row>
    <row r="9" spans="1:9" x14ac:dyDescent="0.2">
      <c r="A9" t="s">
        <v>644</v>
      </c>
      <c r="B9" s="50" t="s">
        <v>28</v>
      </c>
      <c r="C9" s="58" t="str">
        <f t="shared" si="0"/>
        <v>Jye EDWARDS1500m</v>
      </c>
    </row>
    <row r="10" spans="1:9" x14ac:dyDescent="0.2">
      <c r="A10" t="s">
        <v>642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645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681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184</v>
      </c>
      <c r="B13" s="62" t="s">
        <v>25</v>
      </c>
      <c r="C13" s="58" t="str">
        <f>A13&amp;B13</f>
        <v>Riley DAY200m</v>
      </c>
    </row>
    <row r="14" spans="1:9" x14ac:dyDescent="0.2">
      <c r="A14" t="s">
        <v>210</v>
      </c>
      <c r="B14" s="62" t="s">
        <v>27</v>
      </c>
      <c r="C14" s="58" t="str">
        <f t="shared" si="0"/>
        <v>Catriona BISSET800m</v>
      </c>
    </row>
    <row r="15" spans="1:9" x14ac:dyDescent="0.2">
      <c r="A15" t="s">
        <v>234</v>
      </c>
      <c r="B15" s="62" t="s">
        <v>28</v>
      </c>
      <c r="C15" s="58" t="str">
        <f t="shared" si="0"/>
        <v>Linden HALL1500m</v>
      </c>
    </row>
    <row r="16" spans="1:9" x14ac:dyDescent="0.2">
      <c r="A16" t="s">
        <v>268</v>
      </c>
      <c r="B16" s="62" t="s">
        <v>28</v>
      </c>
      <c r="C16" s="58" t="str">
        <f t="shared" si="0"/>
        <v>Jessica HULL1500m</v>
      </c>
    </row>
    <row r="17" spans="1:3" x14ac:dyDescent="0.2">
      <c r="A17" s="59" t="s">
        <v>290</v>
      </c>
      <c r="B17" s="63" t="s">
        <v>34</v>
      </c>
      <c r="C17" s="60" t="str">
        <f t="shared" si="0"/>
        <v>Genevieve GREGSON3000msc</v>
      </c>
    </row>
    <row r="18" spans="1:3" x14ac:dyDescent="0.2">
      <c r="A18" t="s">
        <v>334</v>
      </c>
      <c r="B18" s="62" t="s">
        <v>32</v>
      </c>
      <c r="C18" s="58" t="str">
        <f t="shared" si="0"/>
        <v>Liz CLAY100mh</v>
      </c>
    </row>
    <row r="19" spans="1:3" x14ac:dyDescent="0.2">
      <c r="A19" t="s">
        <v>364</v>
      </c>
      <c r="B19" s="62" t="s">
        <v>37</v>
      </c>
      <c r="C19" s="58" t="str">
        <f t="shared" si="0"/>
        <v>Brooke STRATTONlong-jump</v>
      </c>
    </row>
    <row r="20" spans="1:3" x14ac:dyDescent="0.2">
      <c r="A20" t="s">
        <v>405</v>
      </c>
      <c r="B20" s="62" t="s">
        <v>35</v>
      </c>
      <c r="C20" s="58" t="str">
        <f t="shared" si="0"/>
        <v>Nicola MCDERMOTThigh-jump</v>
      </c>
    </row>
    <row r="21" spans="1:3" x14ac:dyDescent="0.2">
      <c r="A21" t="s">
        <v>406</v>
      </c>
      <c r="B21" s="62" t="s">
        <v>35</v>
      </c>
      <c r="C21" s="58" t="str">
        <f t="shared" si="0"/>
        <v>Eleanor PATTERSONhigh-jump</v>
      </c>
    </row>
    <row r="22" spans="1:3" x14ac:dyDescent="0.2">
      <c r="A22" t="s">
        <v>422</v>
      </c>
      <c r="B22" s="62" t="s">
        <v>36</v>
      </c>
      <c r="C22" s="58" t="str">
        <f t="shared" si="0"/>
        <v>Nina KENNEDYpole-vault</v>
      </c>
    </row>
    <row r="23" spans="1:3" x14ac:dyDescent="0.2">
      <c r="A23" t="s">
        <v>475</v>
      </c>
      <c r="B23" s="62" t="s">
        <v>41</v>
      </c>
      <c r="C23" s="58" t="str">
        <f t="shared" si="0"/>
        <v>Kelsey-Lee BARBERjavelin-throw</v>
      </c>
    </row>
    <row r="24" spans="1:3" x14ac:dyDescent="0.2">
      <c r="A24" t="s">
        <v>489</v>
      </c>
      <c r="B24" s="62" t="s">
        <v>85</v>
      </c>
      <c r="C24" s="58" t="str">
        <f t="shared" si="0"/>
        <v>Jemima MONTAGrace-walking</v>
      </c>
    </row>
    <row r="25" spans="1:3" x14ac:dyDescent="0.2">
      <c r="A25" t="s">
        <v>670</v>
      </c>
      <c r="B25" s="62" t="s">
        <v>34</v>
      </c>
      <c r="C25" s="58" t="str">
        <f t="shared" si="0"/>
        <v>Ben BUCKINGHAM3000msc</v>
      </c>
    </row>
    <row r="26" spans="1:3" x14ac:dyDescent="0.2">
      <c r="A26" t="s">
        <v>493</v>
      </c>
      <c r="B26" s="62" t="s">
        <v>82</v>
      </c>
      <c r="C26" s="58" t="str">
        <f t="shared" si="0"/>
        <v>Jessica STENSONmarathon</v>
      </c>
    </row>
    <row r="27" spans="1:3" x14ac:dyDescent="0.2">
      <c r="A27" t="s">
        <v>319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503</v>
      </c>
      <c r="B28" s="64" t="s">
        <v>2</v>
      </c>
      <c r="C28" s="58" t="str">
        <f t="shared" si="0"/>
        <v>Rohan BROWNING100m</v>
      </c>
    </row>
    <row r="29" spans="1:3" x14ac:dyDescent="0.2">
      <c r="A29" t="s">
        <v>704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813</v>
      </c>
      <c r="B30" s="65" t="s">
        <v>81</v>
      </c>
      <c r="C30" s="58" t="str">
        <f t="shared" si="0"/>
        <v>Declan TINGAY20km-race-walking</v>
      </c>
    </row>
    <row r="31" spans="1:3" x14ac:dyDescent="0.2">
      <c r="A31" t="s">
        <v>814</v>
      </c>
      <c r="B31" s="65" t="s">
        <v>81</v>
      </c>
      <c r="C31" s="58" t="str">
        <f t="shared" si="0"/>
        <v>Kyle SWAN20km-race-walking</v>
      </c>
    </row>
    <row r="32" spans="1:3" x14ac:dyDescent="0.2">
      <c r="A32" t="s">
        <v>490</v>
      </c>
      <c r="B32" s="5" t="s">
        <v>85</v>
      </c>
      <c r="C32" s="58" t="str">
        <f t="shared" si="0"/>
        <v>Katie HAYWARDrace-walking</v>
      </c>
    </row>
    <row r="33" spans="1:3" x14ac:dyDescent="0.2">
      <c r="A33" t="s">
        <v>717</v>
      </c>
      <c r="B33" s="5" t="s">
        <v>44</v>
      </c>
      <c r="C33" s="58" t="str">
        <f t="shared" si="0"/>
        <v>Cedric DUBLERdecathlon</v>
      </c>
    </row>
  </sheetData>
  <mergeCells count="1">
    <mergeCell ref="F1:H1"/>
  </mergeCells>
  <conditionalFormatting sqref="B2:B12 G4">
    <cfRule type="containsText" dxfId="19" priority="25" operator="containsText" text="marathon">
      <formula>NOT(ISERROR(SEARCH("marathon",B2)))</formula>
    </cfRule>
    <cfRule type="containsText" dxfId="18" priority="26" operator="containsText" text="race-walking">
      <formula>NOT(ISERROR(SEARCH("race-walking",B2)))</formula>
    </cfRule>
  </conditionalFormatting>
  <conditionalFormatting sqref="B13:B24">
    <cfRule type="containsText" dxfId="17" priority="23" operator="containsText" text="marathon">
      <formula>NOT(ISERROR(SEARCH("marathon",B13)))</formula>
    </cfRule>
    <cfRule type="containsText" dxfId="16" priority="24" operator="containsText" text="race-walking">
      <formula>NOT(ISERROR(SEARCH("race-walking",B13)))</formula>
    </cfRule>
  </conditionalFormatting>
  <conditionalFormatting sqref="B25">
    <cfRule type="containsText" dxfId="15" priority="21" operator="containsText" text="marathon">
      <formula>NOT(ISERROR(SEARCH("marathon",B25)))</formula>
    </cfRule>
    <cfRule type="containsText" dxfId="14" priority="22" operator="containsText" text="race-walking">
      <formula>NOT(ISERROR(SEARCH("race-walking",B25)))</formula>
    </cfRule>
  </conditionalFormatting>
  <conditionalFormatting sqref="B26">
    <cfRule type="containsText" dxfId="13" priority="15" operator="containsText" text="marathon">
      <formula>NOT(ISERROR(SEARCH("marathon",B26)))</formula>
    </cfRule>
    <cfRule type="containsText" dxfId="12" priority="16" operator="containsText" text="race-walking">
      <formula>NOT(ISERROR(SEARCH("race-walking",B26)))</formula>
    </cfRule>
  </conditionalFormatting>
  <conditionalFormatting sqref="G2">
    <cfRule type="containsText" dxfId="11" priority="13" operator="containsText" text="marathon">
      <formula>NOT(ISERROR(SEARCH("marathon",G2)))</formula>
    </cfRule>
    <cfRule type="containsText" dxfId="10" priority="14" operator="containsText" text="race-walking">
      <formula>NOT(ISERROR(SEARCH("race-walking",G2)))</formula>
    </cfRule>
  </conditionalFormatting>
  <conditionalFormatting sqref="G3">
    <cfRule type="containsText" dxfId="9" priority="11" operator="containsText" text="marathon">
      <formula>NOT(ISERROR(SEARCH("marathon",G3)))</formula>
    </cfRule>
    <cfRule type="containsText" dxfId="8" priority="12" operator="containsText" text="race-walking">
      <formula>NOT(ISERROR(SEARCH("race-walking",G3)))</formula>
    </cfRule>
  </conditionalFormatting>
  <conditionalFormatting sqref="B28">
    <cfRule type="containsText" dxfId="7" priority="7" operator="containsText" text="marathon">
      <formula>NOT(ISERROR(SEARCH("marathon",B28)))</formula>
    </cfRule>
    <cfRule type="containsText" dxfId="6" priority="8" operator="containsText" text="race-walking">
      <formula>NOT(ISERROR(SEARCH("race-walking",B28)))</formula>
    </cfRule>
  </conditionalFormatting>
  <conditionalFormatting sqref="B32">
    <cfRule type="containsText" dxfId="5" priority="3" operator="containsText" text="marathon">
      <formula>NOT(ISERROR(SEARCH("marathon",B32)))</formula>
    </cfRule>
    <cfRule type="containsText" dxfId="4" priority="4" operator="containsText" text="race-walking">
      <formula>NOT(ISERROR(SEARCH("race-walking",B32)))</formula>
    </cfRule>
  </conditionalFormatting>
  <conditionalFormatting sqref="B33">
    <cfRule type="containsText" dxfId="3" priority="1" operator="containsText" text="marathon">
      <formula>NOT(ISERROR(SEARCH("marathon",B33)))</formula>
    </cfRule>
    <cfRule type="containsText" dxfId="2" priority="2" operator="containsText" text="race-walking">
      <formula>NOT(ISERROR(SEARCH("race-walking",B33)))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A72E-0BBD-0541-A41B-8AA678A14A4E}">
  <sheetPr>
    <tabColor rgb="FFC00000"/>
  </sheetPr>
  <dimension ref="A1:D41"/>
  <sheetViews>
    <sheetView tabSelected="1" workbookViewId="0">
      <selection activeCell="B26" sqref="B26"/>
    </sheetView>
  </sheetViews>
  <sheetFormatPr baseColWidth="10" defaultRowHeight="16" x14ac:dyDescent="0.2"/>
  <cols>
    <col min="1" max="1" width="16" customWidth="1"/>
    <col min="2" max="3" width="17.1640625" customWidth="1"/>
    <col min="4" max="4" width="21.5" customWidth="1"/>
  </cols>
  <sheetData>
    <row r="1" spans="1:4" x14ac:dyDescent="0.2">
      <c r="A1" s="52" t="s">
        <v>846</v>
      </c>
      <c r="B1" s="51" t="s">
        <v>6</v>
      </c>
      <c r="C1" s="52" t="s">
        <v>849</v>
      </c>
      <c r="D1" s="144" t="s">
        <v>5045</v>
      </c>
    </row>
    <row r="2" spans="1:4" x14ac:dyDescent="0.2">
      <c r="A2" t="s">
        <v>506</v>
      </c>
      <c r="B2" s="17" t="s">
        <v>2</v>
      </c>
      <c r="C2" s="200" t="str">
        <f>A2&amp;B2</f>
        <v>Jake DORAN100m</v>
      </c>
      <c r="D2" s="2" t="s">
        <v>833</v>
      </c>
    </row>
    <row r="3" spans="1:4" x14ac:dyDescent="0.2">
      <c r="A3" t="s">
        <v>515</v>
      </c>
      <c r="B3" s="17" t="s">
        <v>25</v>
      </c>
      <c r="C3" s="200" t="str">
        <f t="shared" ref="C3:C41" si="0">A3&amp;B3</f>
        <v>Aidan MURPHY200m</v>
      </c>
      <c r="D3" s="2" t="s">
        <v>833</v>
      </c>
    </row>
    <row r="4" spans="1:4" x14ac:dyDescent="0.2">
      <c r="A4" t="s">
        <v>554</v>
      </c>
      <c r="B4" s="17" t="s">
        <v>26</v>
      </c>
      <c r="C4" s="200" t="str">
        <f t="shared" si="0"/>
        <v>Alex BECK400m</v>
      </c>
      <c r="D4" s="2" t="s">
        <v>833</v>
      </c>
    </row>
    <row r="5" spans="1:4" x14ac:dyDescent="0.2">
      <c r="A5" t="s">
        <v>600</v>
      </c>
      <c r="B5" s="17" t="s">
        <v>27</v>
      </c>
      <c r="C5" s="200" t="str">
        <f t="shared" si="0"/>
        <v>Peter BOL800m</v>
      </c>
      <c r="D5" s="2" t="s">
        <v>833</v>
      </c>
    </row>
    <row r="6" spans="1:4" x14ac:dyDescent="0.2">
      <c r="A6" t="s">
        <v>643</v>
      </c>
      <c r="B6" s="17" t="s">
        <v>28</v>
      </c>
      <c r="C6" s="200" t="str">
        <f t="shared" si="0"/>
        <v>Oliver HOARE1500m</v>
      </c>
      <c r="D6" s="2" t="s">
        <v>833</v>
      </c>
    </row>
    <row r="7" spans="1:4" x14ac:dyDescent="0.2">
      <c r="A7" t="s">
        <v>645</v>
      </c>
      <c r="B7" s="17" t="s">
        <v>29</v>
      </c>
      <c r="C7" s="200" t="str">
        <f t="shared" si="0"/>
        <v>Matthew RAMSDEN5000m</v>
      </c>
      <c r="D7" s="2" t="s">
        <v>833</v>
      </c>
    </row>
    <row r="8" spans="1:4" x14ac:dyDescent="0.2">
      <c r="A8" t="s">
        <v>701</v>
      </c>
      <c r="B8" s="17" t="s">
        <v>30</v>
      </c>
      <c r="C8" s="200" t="str">
        <f t="shared" si="0"/>
        <v>Jack RAYNER10000m</v>
      </c>
      <c r="D8" s="2" t="s">
        <v>833</v>
      </c>
    </row>
    <row r="9" spans="1:4" x14ac:dyDescent="0.2">
      <c r="A9" t="s">
        <v>5046</v>
      </c>
      <c r="B9" s="17" t="s">
        <v>31</v>
      </c>
      <c r="C9" s="200" t="str">
        <f t="shared" si="0"/>
        <v>Nick HOUGH110mh</v>
      </c>
      <c r="D9" s="2" t="s">
        <v>833</v>
      </c>
    </row>
    <row r="10" spans="1:4" x14ac:dyDescent="0.2">
      <c r="A10" t="s">
        <v>5047</v>
      </c>
      <c r="B10" s="17" t="s">
        <v>33</v>
      </c>
      <c r="C10" s="200" t="str">
        <f t="shared" si="0"/>
        <v>Connor FRY400mh</v>
      </c>
      <c r="D10" s="2" t="s">
        <v>833</v>
      </c>
    </row>
    <row r="11" spans="1:4" x14ac:dyDescent="0.2">
      <c r="A11" t="s">
        <v>671</v>
      </c>
      <c r="B11" s="17" t="s">
        <v>34</v>
      </c>
      <c r="C11" s="200" t="str">
        <f t="shared" si="0"/>
        <v>Matthew CLARKE3000msc</v>
      </c>
      <c r="D11" s="2" t="s">
        <v>833</v>
      </c>
    </row>
    <row r="12" spans="1:4" x14ac:dyDescent="0.2">
      <c r="A12" t="s">
        <v>814</v>
      </c>
      <c r="B12" s="17" t="s">
        <v>81</v>
      </c>
      <c r="C12" s="200" t="str">
        <f t="shared" si="0"/>
        <v>Kyle SWAN20km-race-walking</v>
      </c>
      <c r="D12" s="2" t="s">
        <v>833</v>
      </c>
    </row>
    <row r="13" spans="1:4" x14ac:dyDescent="0.2">
      <c r="A13" t="s">
        <v>760</v>
      </c>
      <c r="B13" s="17" t="s">
        <v>35</v>
      </c>
      <c r="C13" s="200" t="str">
        <f t="shared" si="0"/>
        <v>Yual REATHhigh-jump</v>
      </c>
      <c r="D13" s="2" t="s">
        <v>833</v>
      </c>
    </row>
    <row r="14" spans="1:4" x14ac:dyDescent="0.2">
      <c r="A14" t="s">
        <v>769</v>
      </c>
      <c r="B14" s="17" t="s">
        <v>36</v>
      </c>
      <c r="C14" s="200" t="str">
        <f t="shared" si="0"/>
        <v>Kurtis MARSCHALLpole-vault</v>
      </c>
      <c r="D14" s="2" t="s">
        <v>833</v>
      </c>
    </row>
    <row r="15" spans="1:4" x14ac:dyDescent="0.2">
      <c r="A15" t="s">
        <v>727</v>
      </c>
      <c r="B15" s="17" t="s">
        <v>37</v>
      </c>
      <c r="C15" s="200" t="str">
        <f t="shared" si="0"/>
        <v>Christopher MITREVSKIlong-jump</v>
      </c>
      <c r="D15" s="2" t="s">
        <v>833</v>
      </c>
    </row>
    <row r="16" spans="1:4" x14ac:dyDescent="0.2">
      <c r="A16" t="s">
        <v>749</v>
      </c>
      <c r="B16" s="17" t="s">
        <v>38</v>
      </c>
      <c r="C16" s="200" t="str">
        <f t="shared" si="0"/>
        <v>Ayo OREtriple-jump</v>
      </c>
      <c r="D16" s="2" t="s">
        <v>833</v>
      </c>
    </row>
    <row r="17" spans="1:4" x14ac:dyDescent="0.2">
      <c r="A17" t="s">
        <v>788</v>
      </c>
      <c r="B17" s="17" t="s">
        <v>39</v>
      </c>
      <c r="C17" s="200" t="str">
        <f t="shared" si="0"/>
        <v>Aiden HARVEYshot-put</v>
      </c>
      <c r="D17" s="2" t="s">
        <v>833</v>
      </c>
    </row>
    <row r="18" spans="1:4" x14ac:dyDescent="0.2">
      <c r="A18" t="s">
        <v>781</v>
      </c>
      <c r="B18" s="17" t="s">
        <v>40</v>
      </c>
      <c r="C18" s="200" t="str">
        <f t="shared" si="0"/>
        <v>Matthew DENNYdiscus-throw</v>
      </c>
      <c r="D18" s="2" t="s">
        <v>833</v>
      </c>
    </row>
    <row r="19" spans="1:4" x14ac:dyDescent="0.2">
      <c r="A19" t="s">
        <v>794</v>
      </c>
      <c r="B19" s="17" t="s">
        <v>42</v>
      </c>
      <c r="C19" s="200" t="str">
        <f t="shared" si="0"/>
        <v>Ned WEATHERLYhammer-throw</v>
      </c>
      <c r="D19" s="2" t="s">
        <v>833</v>
      </c>
    </row>
    <row r="20" spans="1:4" x14ac:dyDescent="0.2">
      <c r="A20" t="s">
        <v>800</v>
      </c>
      <c r="B20" s="17" t="s">
        <v>41</v>
      </c>
      <c r="C20" s="200" t="str">
        <f t="shared" si="0"/>
        <v>Cameron MCENTYREjavelin-throw</v>
      </c>
      <c r="D20" s="2" t="s">
        <v>833</v>
      </c>
    </row>
    <row r="21" spans="1:4" x14ac:dyDescent="0.2">
      <c r="A21" t="s">
        <v>717</v>
      </c>
      <c r="B21" s="17" t="s">
        <v>44</v>
      </c>
      <c r="C21" s="200" t="str">
        <f t="shared" si="0"/>
        <v>Cedric DUBLERdecathlon</v>
      </c>
      <c r="D21" s="2" t="s">
        <v>833</v>
      </c>
    </row>
    <row r="22" spans="1:4" x14ac:dyDescent="0.2">
      <c r="A22" t="s">
        <v>860</v>
      </c>
      <c r="B22" s="17" t="s">
        <v>2</v>
      </c>
      <c r="C22" s="200" t="str">
        <f t="shared" si="0"/>
        <v>Ella CONNOLLY100m</v>
      </c>
      <c r="D22" s="2" t="s">
        <v>833</v>
      </c>
    </row>
    <row r="23" spans="1:4" x14ac:dyDescent="0.2">
      <c r="A23" t="s">
        <v>860</v>
      </c>
      <c r="B23" s="17" t="s">
        <v>25</v>
      </c>
      <c r="C23" s="200" t="str">
        <f t="shared" si="0"/>
        <v>Ella CONNOLLY200m</v>
      </c>
      <c r="D23" s="2" t="s">
        <v>833</v>
      </c>
    </row>
    <row r="24" spans="1:4" x14ac:dyDescent="0.2">
      <c r="A24" t="s">
        <v>206</v>
      </c>
      <c r="B24" s="17" t="s">
        <v>26</v>
      </c>
      <c r="C24" s="200" t="str">
        <f t="shared" si="0"/>
        <v>Ellie BEER400m</v>
      </c>
      <c r="D24" s="2" t="s">
        <v>833</v>
      </c>
    </row>
    <row r="25" spans="1:4" x14ac:dyDescent="0.2">
      <c r="A25" t="s">
        <v>210</v>
      </c>
      <c r="B25" s="17" t="s">
        <v>27</v>
      </c>
      <c r="C25" s="200" t="str">
        <f t="shared" si="0"/>
        <v>Catriona BISSET800m</v>
      </c>
      <c r="D25" s="2" t="s">
        <v>833</v>
      </c>
    </row>
    <row r="26" spans="1:4" x14ac:dyDescent="0.2">
      <c r="A26" t="s">
        <v>269</v>
      </c>
      <c r="B26" s="17" t="s">
        <v>28</v>
      </c>
      <c r="C26" s="200" t="str">
        <f t="shared" si="0"/>
        <v>Abbey CALDWELL1500m</v>
      </c>
      <c r="D26" s="2" t="s">
        <v>833</v>
      </c>
    </row>
    <row r="27" spans="1:4" x14ac:dyDescent="0.2">
      <c r="A27" t="s">
        <v>268</v>
      </c>
      <c r="B27" s="17" t="s">
        <v>29</v>
      </c>
      <c r="C27" s="200" t="str">
        <f t="shared" si="0"/>
        <v>Jessica HULL5000m</v>
      </c>
      <c r="D27" s="2" t="s">
        <v>833</v>
      </c>
    </row>
    <row r="28" spans="1:4" x14ac:dyDescent="0.2">
      <c r="A28" t="s">
        <v>307</v>
      </c>
      <c r="B28" s="17" t="s">
        <v>30</v>
      </c>
      <c r="C28" s="200" t="str">
        <f t="shared" si="0"/>
        <v>Rose DAVIES10000m</v>
      </c>
      <c r="D28" s="2" t="s">
        <v>833</v>
      </c>
    </row>
    <row r="29" spans="1:4" x14ac:dyDescent="0.2">
      <c r="A29" t="s">
        <v>334</v>
      </c>
      <c r="B29" s="17" t="s">
        <v>32</v>
      </c>
      <c r="C29" s="200" t="str">
        <f t="shared" si="0"/>
        <v>Liz CLAY100mh</v>
      </c>
      <c r="D29" s="2" t="s">
        <v>833</v>
      </c>
    </row>
    <row r="30" spans="1:4" x14ac:dyDescent="0.2">
      <c r="A30" t="s">
        <v>352</v>
      </c>
      <c r="B30" s="17" t="s">
        <v>33</v>
      </c>
      <c r="C30" s="200" t="str">
        <f t="shared" si="0"/>
        <v>Sarah CARLI400mh</v>
      </c>
      <c r="D30" s="2" t="s">
        <v>833</v>
      </c>
    </row>
    <row r="31" spans="1:4" x14ac:dyDescent="0.2">
      <c r="A31" t="s">
        <v>293</v>
      </c>
      <c r="B31" s="17" t="s">
        <v>34</v>
      </c>
      <c r="C31" s="200" t="str">
        <f t="shared" si="0"/>
        <v>Amy CASHIN3000msc</v>
      </c>
      <c r="D31" s="2" t="s">
        <v>833</v>
      </c>
    </row>
    <row r="32" spans="1:4" x14ac:dyDescent="0.2">
      <c r="A32" t="s">
        <v>489</v>
      </c>
      <c r="B32" s="17" t="s">
        <v>85</v>
      </c>
      <c r="C32" s="200" t="str">
        <f t="shared" si="0"/>
        <v>Jemima MONTAGrace-walking</v>
      </c>
      <c r="D32" s="2" t="s">
        <v>833</v>
      </c>
    </row>
    <row r="33" spans="1:4" x14ac:dyDescent="0.2">
      <c r="A33" t="s">
        <v>405</v>
      </c>
      <c r="B33" s="17" t="s">
        <v>35</v>
      </c>
      <c r="C33" s="200" t="str">
        <f t="shared" si="0"/>
        <v>Nicola MCDERMOTThigh-jump</v>
      </c>
      <c r="D33" s="2" t="s">
        <v>833</v>
      </c>
    </row>
    <row r="34" spans="1:4" x14ac:dyDescent="0.2">
      <c r="A34" t="s">
        <v>422</v>
      </c>
      <c r="B34" s="17" t="s">
        <v>36</v>
      </c>
      <c r="C34" s="200" t="str">
        <f t="shared" si="0"/>
        <v>Nina KENNEDYpole-vault</v>
      </c>
      <c r="D34" s="2" t="s">
        <v>833</v>
      </c>
    </row>
    <row r="35" spans="1:4" x14ac:dyDescent="0.2">
      <c r="A35" t="s">
        <v>366</v>
      </c>
      <c r="B35" s="17" t="s">
        <v>37</v>
      </c>
      <c r="C35" s="200" t="str">
        <f t="shared" si="0"/>
        <v>Samantha DALElong-jump</v>
      </c>
      <c r="D35" s="2" t="s">
        <v>833</v>
      </c>
    </row>
    <row r="36" spans="1:4" x14ac:dyDescent="0.2">
      <c r="A36" t="s">
        <v>985</v>
      </c>
      <c r="B36" s="17" t="s">
        <v>38</v>
      </c>
      <c r="C36" s="200" t="str">
        <f t="shared" si="0"/>
        <v>Kayla CUBAtriple-jump</v>
      </c>
      <c r="D36" s="2" t="s">
        <v>833</v>
      </c>
    </row>
    <row r="37" spans="1:4" x14ac:dyDescent="0.2">
      <c r="A37" t="s">
        <v>460</v>
      </c>
      <c r="B37" s="17" t="s">
        <v>39</v>
      </c>
      <c r="C37" s="200" t="str">
        <f t="shared" si="0"/>
        <v>Emma BERGshot-put</v>
      </c>
      <c r="D37" s="2" t="s">
        <v>833</v>
      </c>
    </row>
    <row r="38" spans="1:4" x14ac:dyDescent="0.2">
      <c r="A38" t="s">
        <v>442</v>
      </c>
      <c r="B38" s="17" t="s">
        <v>40</v>
      </c>
      <c r="C38" s="200" t="str">
        <f t="shared" si="0"/>
        <v>Taryn GOLLSHEWSKYdiscus-throw</v>
      </c>
      <c r="D38" s="2" t="s">
        <v>833</v>
      </c>
    </row>
    <row r="39" spans="1:4" x14ac:dyDescent="0.2">
      <c r="A39" t="s">
        <v>468</v>
      </c>
      <c r="B39" s="17" t="s">
        <v>42</v>
      </c>
      <c r="C39" s="200" t="str">
        <f t="shared" si="0"/>
        <v>Alexandra HULLEYhammer-throw</v>
      </c>
      <c r="D39" s="2" t="s">
        <v>833</v>
      </c>
    </row>
    <row r="40" spans="1:4" x14ac:dyDescent="0.2">
      <c r="A40" t="s">
        <v>477</v>
      </c>
      <c r="B40" s="17" t="s">
        <v>41</v>
      </c>
      <c r="C40" s="200" t="str">
        <f t="shared" si="0"/>
        <v>Mackenzie LITTLEjavelin-throw</v>
      </c>
      <c r="D40" s="2" t="s">
        <v>833</v>
      </c>
    </row>
    <row r="41" spans="1:4" ht="17" thickBot="1" x14ac:dyDescent="0.25">
      <c r="A41" t="s">
        <v>340</v>
      </c>
      <c r="B41" s="18" t="s">
        <v>43</v>
      </c>
      <c r="C41" s="200" t="str">
        <f t="shared" si="0"/>
        <v>Taneille CRASEheptathlon</v>
      </c>
      <c r="D41" s="2" t="s">
        <v>833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workbookViewId="0">
      <selection activeCell="C23" sqref="C23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85" t="s">
        <v>64</v>
      </c>
      <c r="B1" s="185"/>
      <c r="C1" s="185"/>
      <c r="F1" s="186" t="s">
        <v>87</v>
      </c>
      <c r="G1" s="187"/>
      <c r="H1" s="188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832</v>
      </c>
      <c r="E2" s="45" t="s">
        <v>835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833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833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833</v>
      </c>
      <c r="L5" t="s">
        <v>827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834</v>
      </c>
      <c r="E6" s="46" t="s">
        <v>836</v>
      </c>
      <c r="L6" t="s">
        <v>828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833</v>
      </c>
      <c r="L7" t="s">
        <v>829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834</v>
      </c>
      <c r="E8" s="47" t="s">
        <v>837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834</v>
      </c>
      <c r="E9" s="21" t="s">
        <v>838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833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834</v>
      </c>
      <c r="E11" s="47" t="s">
        <v>840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834</v>
      </c>
      <c r="E12" s="47" t="s">
        <v>839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834</v>
      </c>
      <c r="E13" s="47" t="s">
        <v>845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833</v>
      </c>
      <c r="F14" s="176" t="s">
        <v>66</v>
      </c>
      <c r="G14" s="177"/>
      <c r="H14" s="177"/>
      <c r="I14" s="178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833</v>
      </c>
      <c r="F15" s="179"/>
      <c r="G15" s="180"/>
      <c r="H15" s="180"/>
      <c r="I15" s="181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833</v>
      </c>
      <c r="F16" s="179"/>
      <c r="G16" s="180"/>
      <c r="H16" s="180"/>
      <c r="I16" s="181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833</v>
      </c>
      <c r="F17" s="179"/>
      <c r="G17" s="180"/>
      <c r="H17" s="180"/>
      <c r="I17" s="181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833</v>
      </c>
      <c r="F18" s="179"/>
      <c r="G18" s="180"/>
      <c r="H18" s="180"/>
      <c r="I18" s="181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834</v>
      </c>
      <c r="E19" s="47" t="s">
        <v>841</v>
      </c>
      <c r="F19" s="179"/>
      <c r="G19" s="180"/>
      <c r="H19" s="180"/>
      <c r="I19" s="181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834</v>
      </c>
      <c r="E20" s="47" t="s">
        <v>842</v>
      </c>
      <c r="F20" s="179"/>
      <c r="G20" s="180"/>
      <c r="H20" s="180"/>
      <c r="I20" s="181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834</v>
      </c>
      <c r="E21" s="47" t="s">
        <v>844</v>
      </c>
      <c r="F21" s="179"/>
      <c r="G21" s="180"/>
      <c r="H21" s="180"/>
      <c r="I21" s="181"/>
    </row>
    <row r="22" spans="1:9" x14ac:dyDescent="0.2">
      <c r="A22" s="17" t="s">
        <v>82</v>
      </c>
      <c r="B22" s="10"/>
      <c r="C22" s="26" t="s">
        <v>100</v>
      </c>
      <c r="D22" s="2"/>
      <c r="F22" s="179"/>
      <c r="G22" s="180"/>
      <c r="H22" s="180"/>
      <c r="I22" s="181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834</v>
      </c>
      <c r="E23" s="47" t="s">
        <v>843</v>
      </c>
      <c r="F23" s="182"/>
      <c r="G23" s="183"/>
      <c r="H23" s="183"/>
      <c r="I23" s="184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832</v>
      </c>
      <c r="E24" s="45" t="s">
        <v>835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833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833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833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834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833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834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834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833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834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834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834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833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833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833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833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833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834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834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834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834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92C3A-B2BD-4D4F-A09B-EEBF970911E4}">
  <dimension ref="A2:D3"/>
  <sheetViews>
    <sheetView workbookViewId="0">
      <selection activeCell="E2" sqref="E2"/>
    </sheetView>
  </sheetViews>
  <sheetFormatPr baseColWidth="10" defaultRowHeight="16" x14ac:dyDescent="0.2"/>
  <cols>
    <col min="1" max="1" width="26.6640625" customWidth="1"/>
    <col min="2" max="2" width="15.5" customWidth="1"/>
    <col min="3" max="4" width="14" customWidth="1"/>
  </cols>
  <sheetData>
    <row r="2" spans="1:4" x14ac:dyDescent="0.2">
      <c r="A2" s="138" t="s">
        <v>2722</v>
      </c>
      <c r="B2" s="138" t="s">
        <v>6</v>
      </c>
      <c r="C2" t="s">
        <v>5391</v>
      </c>
      <c r="D2" t="s">
        <v>5392</v>
      </c>
    </row>
    <row r="3" spans="1:4" x14ac:dyDescent="0.2">
      <c r="C3">
        <v>1156</v>
      </c>
    </row>
  </sheetData>
  <conditionalFormatting sqref="A2">
    <cfRule type="containsText" dxfId="1" priority="1" operator="containsText" text="marathon">
      <formula>NOT(ISERROR(SEARCH("marathon",A2)))</formula>
    </cfRule>
    <cfRule type="containsText" dxfId="0" priority="2" operator="containsText" text="race-walking">
      <formula>NOT(ISERROR(SEARCH("race-walking",A2)))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89" t="s">
        <v>99</v>
      </c>
      <c r="D1" s="190"/>
      <c r="E1" s="191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876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</vt:i4>
      </vt:variant>
    </vt:vector>
  </HeadingPairs>
  <TitlesOfParts>
    <vt:vector size="17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Nat_Champs</vt:lpstr>
      <vt:lpstr>Quals</vt:lpstr>
      <vt:lpstr>Yr21_up_to_Qual</vt:lpstr>
      <vt:lpstr>Men_STATS</vt:lpstr>
      <vt:lpstr>AUS_female_points_list!AUS_female_COMBINEDFILE</vt:lpstr>
      <vt:lpstr>AUS_male_points_list!AUS_male_COMBINEDFILE</vt:lpstr>
      <vt:lpstr>'Final List'!AUS21_male_COMBINEDFILE_Toplist</vt:lpstr>
      <vt:lpstr>AUS_female_Toplist_21_22!COMMS22_21_female_COMBINEDFILE_1</vt:lpstr>
      <vt:lpstr>AUS_male_Toplist_21_22!COMMS22_21_male_COMBINEDFILE_1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2022-04-07T08:02:49Z</dcterms:modified>
</cp:coreProperties>
</file>